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3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4.xml" ContentType="application/vnd.openxmlformats-officedocument.drawing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5.xml" ContentType="application/vnd.openxmlformats-officedocument.drawing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6.xml" ContentType="application/vnd.openxmlformats-officedocument.drawing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7.xml" ContentType="application/vnd.openxmlformats-officedocument.drawing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drawings/drawing8.xml" ContentType="application/vnd.openxmlformats-officedocument.drawingml.chartshapes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9.xml" ContentType="application/vnd.openxmlformats-officedocument.drawingml.chartshapes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10.xml" ContentType="application/vnd.openxmlformats-officedocument.drawingml.chartshapes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xl/webextensions/webextension2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C:\Users\alexp\Documents\Work\Papers\2025-01 TWS in IGB\Version 4\"/>
    </mc:Choice>
  </mc:AlternateContent>
  <xr:revisionPtr revIDLastSave="0" documentId="13_ncr:1_{BF379070-F2FC-41BD-8B33-606520070910}" xr6:coauthVersionLast="47" xr6:coauthVersionMax="47" xr10:uidLastSave="{00000000-0000-0000-0000-000000000000}"/>
  <bookViews>
    <workbookView xWindow="11520" yWindow="4590" windowWidth="21795" windowHeight="15315" activeTab="5" xr2:uid="{00000000-000D-0000-FFFF-FFFF00000000}"/>
  </bookViews>
  <sheets>
    <sheet name="Indus" sheetId="1" r:id="rId1"/>
    <sheet name="Indus-TSA" sheetId="7" r:id="rId2"/>
    <sheet name="Ganges" sheetId="2" r:id="rId3"/>
    <sheet name="Ganges-TSA" sheetId="8" r:id="rId4"/>
    <sheet name="Brahmaputra" sheetId="3" r:id="rId5"/>
    <sheet name="Brahmaputra-TSA" sheetId="9" r:id="rId6"/>
    <sheet name="COV-Glacier" sheetId="10" r:id="rId7"/>
    <sheet name="Study-Graphs" sheetId="12" r:id="rId8"/>
    <sheet name="Aquifer-Irr" sheetId="11" state="hidden" r:id="rId9"/>
    <sheet name="Graphs" sheetId="5" r:id="rId10"/>
    <sheet name="readme" sheetId="4" r:id="rId11"/>
  </sheets>
  <definedNames>
    <definedName name="solver_adj" localSheetId="5" hidden="1">'Brahmaputra-TSA'!$Y$351:$Y$352</definedName>
    <definedName name="solver_adj" localSheetId="3" hidden="1">'Ganges-TSA'!$Y$351:$Y$352</definedName>
    <definedName name="solver_adj" localSheetId="1" hidden="1">'Indus-TSA'!$Y$351:$Y$352</definedName>
    <definedName name="solver_cvg" localSheetId="5" hidden="1">0.0001</definedName>
    <definedName name="solver_cvg" localSheetId="3" hidden="1">0.0001</definedName>
    <definedName name="solver_cvg" localSheetId="1" hidden="1">0.0001</definedName>
    <definedName name="solver_drv" localSheetId="5" hidden="1">1</definedName>
    <definedName name="solver_drv" localSheetId="3" hidden="1">1</definedName>
    <definedName name="solver_drv" localSheetId="1" hidden="1">2</definedName>
    <definedName name="solver_eng" localSheetId="4" hidden="1">0</definedName>
    <definedName name="solver_eng" localSheetId="5" hidden="1">1</definedName>
    <definedName name="solver_eng" localSheetId="3" hidden="1">1</definedName>
    <definedName name="solver_eng" localSheetId="1" hidden="1">1</definedName>
    <definedName name="solver_est" localSheetId="5" hidden="1">1</definedName>
    <definedName name="solver_est" localSheetId="3" hidden="1">1</definedName>
    <definedName name="solver_est" localSheetId="1" hidden="1">1</definedName>
    <definedName name="solver_itr" localSheetId="5" hidden="1">2147483647</definedName>
    <definedName name="solver_itr" localSheetId="3" hidden="1">2147483647</definedName>
    <definedName name="solver_itr" localSheetId="1" hidden="1">2147483647</definedName>
    <definedName name="solver_lhs1" localSheetId="1" hidden="1">'Indus-TSA'!$G$14:$G$25</definedName>
    <definedName name="solver_mip" localSheetId="5" hidden="1">2147483647</definedName>
    <definedName name="solver_mip" localSheetId="3" hidden="1">2147483647</definedName>
    <definedName name="solver_mip" localSheetId="1" hidden="1">2147483647</definedName>
    <definedName name="solver_mni" localSheetId="5" hidden="1">30</definedName>
    <definedName name="solver_mni" localSheetId="3" hidden="1">30</definedName>
    <definedName name="solver_mni" localSheetId="1" hidden="1">30</definedName>
    <definedName name="solver_mrt" localSheetId="5" hidden="1">0.075</definedName>
    <definedName name="solver_mrt" localSheetId="3" hidden="1">0.075</definedName>
    <definedName name="solver_mrt" localSheetId="1" hidden="1">0.075</definedName>
    <definedName name="solver_msl" localSheetId="5" hidden="1">2</definedName>
    <definedName name="solver_msl" localSheetId="3" hidden="1">2</definedName>
    <definedName name="solver_msl" localSheetId="1" hidden="1">2</definedName>
    <definedName name="solver_neg" localSheetId="5" hidden="1">2</definedName>
    <definedName name="solver_neg" localSheetId="3" hidden="1">2</definedName>
    <definedName name="solver_neg" localSheetId="1" hidden="1">2</definedName>
    <definedName name="solver_nod" localSheetId="5" hidden="1">2147483647</definedName>
    <definedName name="solver_nod" localSheetId="3" hidden="1">2147483647</definedName>
    <definedName name="solver_nod" localSheetId="1" hidden="1">2147483647</definedName>
    <definedName name="solver_num" localSheetId="5" hidden="1">0</definedName>
    <definedName name="solver_num" localSheetId="3" hidden="1">0</definedName>
    <definedName name="solver_num" localSheetId="1" hidden="1">0</definedName>
    <definedName name="solver_nwt" localSheetId="5" hidden="1">1</definedName>
    <definedName name="solver_nwt" localSheetId="3" hidden="1">1</definedName>
    <definedName name="solver_nwt" localSheetId="1" hidden="1">1</definedName>
    <definedName name="solver_opt" localSheetId="5" hidden="1">'Brahmaputra-TSA'!$Y$353</definedName>
    <definedName name="solver_opt" localSheetId="3" hidden="1">'Ganges-TSA'!$Y$353</definedName>
    <definedName name="solver_opt" localSheetId="1" hidden="1">'Indus-TSA'!$Y$353</definedName>
    <definedName name="solver_pre" localSheetId="5" hidden="1">0.000001</definedName>
    <definedName name="solver_pre" localSheetId="3" hidden="1">0.000001</definedName>
    <definedName name="solver_pre" localSheetId="1" hidden="1">0.000001</definedName>
    <definedName name="solver_rbv" localSheetId="5" hidden="1">1</definedName>
    <definedName name="solver_rbv" localSheetId="3" hidden="1">1</definedName>
    <definedName name="solver_rbv" localSheetId="1" hidden="1">2</definedName>
    <definedName name="solver_rel1" localSheetId="1" hidden="1">2</definedName>
    <definedName name="solver_rhs1" localSheetId="1" hidden="1">'Indus-TSA'!$E$14:$E$25</definedName>
    <definedName name="solver_rlx" localSheetId="5" hidden="1">2</definedName>
    <definedName name="solver_rlx" localSheetId="3" hidden="1">2</definedName>
    <definedName name="solver_rlx" localSheetId="1" hidden="1">2</definedName>
    <definedName name="solver_rsd" localSheetId="5" hidden="1">0</definedName>
    <definedName name="solver_rsd" localSheetId="3" hidden="1">0</definedName>
    <definedName name="solver_rsd" localSheetId="1" hidden="1">0</definedName>
    <definedName name="solver_scl" localSheetId="5" hidden="1">1</definedName>
    <definedName name="solver_scl" localSheetId="3" hidden="1">1</definedName>
    <definedName name="solver_scl" localSheetId="1" hidden="1">2</definedName>
    <definedName name="solver_sho" localSheetId="5" hidden="1">2</definedName>
    <definedName name="solver_sho" localSheetId="3" hidden="1">2</definedName>
    <definedName name="solver_sho" localSheetId="1" hidden="1">2</definedName>
    <definedName name="solver_ssz" localSheetId="5" hidden="1">100</definedName>
    <definedName name="solver_ssz" localSheetId="3" hidden="1">100</definedName>
    <definedName name="solver_ssz" localSheetId="1" hidden="1">100</definedName>
    <definedName name="solver_tim" localSheetId="5" hidden="1">2147483647</definedName>
    <definedName name="solver_tim" localSheetId="3" hidden="1">2147483647</definedName>
    <definedName name="solver_tim" localSheetId="1" hidden="1">2147483647</definedName>
    <definedName name="solver_tol" localSheetId="5" hidden="1">0.01</definedName>
    <definedName name="solver_tol" localSheetId="3" hidden="1">0.01</definedName>
    <definedName name="solver_tol" localSheetId="1" hidden="1">0.01</definedName>
    <definedName name="solver_typ" localSheetId="5" hidden="1">2</definedName>
    <definedName name="solver_typ" localSheetId="3" hidden="1">2</definedName>
    <definedName name="solver_typ" localSheetId="1" hidden="1">2</definedName>
    <definedName name="solver_val" localSheetId="5" hidden="1">0</definedName>
    <definedName name="solver_val" localSheetId="3" hidden="1">0</definedName>
    <definedName name="solver_val" localSheetId="1" hidden="1">0</definedName>
    <definedName name="solver_ver" localSheetId="5" hidden="1">3</definedName>
    <definedName name="solver_ver" localSheetId="3" hidden="1">3</definedName>
    <definedName name="solver_ver" localSheetId="1" hidden="1">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5" i="7" l="1"/>
  <c r="F355" i="7"/>
  <c r="D355" i="7"/>
  <c r="E355" i="8"/>
  <c r="F355" i="8"/>
  <c r="D355" i="8"/>
  <c r="L355" i="9"/>
  <c r="K355" i="9"/>
  <c r="J355" i="9"/>
  <c r="I355" i="9"/>
  <c r="F355" i="9"/>
  <c r="D355" i="9"/>
  <c r="D351" i="3"/>
  <c r="D351" i="2"/>
  <c r="D351" i="1"/>
  <c r="C351" i="3" a="1"/>
  <c r="C351" i="3" s="1"/>
  <c r="C351" i="2" a="1"/>
  <c r="C351" i="2" s="1"/>
  <c r="C351" i="1" a="1"/>
  <c r="C351" i="1" s="1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99" i="12"/>
  <c r="K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99" i="12"/>
  <c r="K100" i="12"/>
  <c r="K101" i="12"/>
  <c r="K102" i="12"/>
  <c r="K103" i="12"/>
  <c r="K104" i="12"/>
  <c r="K105" i="12"/>
  <c r="K106" i="12"/>
  <c r="K107" i="12"/>
  <c r="K108" i="12"/>
  <c r="K109" i="12"/>
  <c r="K110" i="12"/>
  <c r="K111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99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35" i="12"/>
  <c r="C4" i="12" l="1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" i="12"/>
  <c r="G4" i="12"/>
  <c r="G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" i="12"/>
  <c r="K4" i="12"/>
  <c r="K5" i="12"/>
  <c r="K6" i="12"/>
  <c r="K7" i="12"/>
  <c r="K8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" i="12"/>
  <c r="H74" i="10"/>
  <c r="H78" i="10"/>
  <c r="H87" i="10"/>
  <c r="G93" i="10"/>
  <c r="D101" i="10"/>
  <c r="C101" i="10"/>
  <c r="H75" i="10" s="1"/>
  <c r="B101" i="10"/>
  <c r="D100" i="10"/>
  <c r="I77" i="10" s="1"/>
  <c r="C100" i="10"/>
  <c r="B100" i="10"/>
  <c r="G72" i="10" s="1"/>
  <c r="H40" i="10"/>
  <c r="G42" i="10"/>
  <c r="G54" i="10"/>
  <c r="G60" i="10"/>
  <c r="H64" i="10"/>
  <c r="D67" i="10"/>
  <c r="I52" i="10" s="1"/>
  <c r="C67" i="10"/>
  <c r="B67" i="10"/>
  <c r="D66" i="10"/>
  <c r="C66" i="10"/>
  <c r="H38" i="10" s="1"/>
  <c r="B66" i="10"/>
  <c r="G40" i="10" s="1"/>
  <c r="C33" i="10"/>
  <c r="D33" i="10"/>
  <c r="B33" i="10"/>
  <c r="C32" i="10"/>
  <c r="D32" i="10"/>
  <c r="I15" i="10" s="1"/>
  <c r="B32" i="10"/>
  <c r="Q356" i="7"/>
  <c r="Y356" i="9"/>
  <c r="X356" i="9"/>
  <c r="W356" i="9"/>
  <c r="V356" i="9"/>
  <c r="U356" i="9"/>
  <c r="T356" i="9"/>
  <c r="S356" i="9"/>
  <c r="R356" i="9"/>
  <c r="Q356" i="9"/>
  <c r="Y356" i="8"/>
  <c r="X356" i="8"/>
  <c r="W356" i="8"/>
  <c r="V356" i="8"/>
  <c r="U356" i="8"/>
  <c r="T356" i="8"/>
  <c r="S356" i="8"/>
  <c r="R356" i="8"/>
  <c r="Q356" i="8"/>
  <c r="G229" i="9"/>
  <c r="G205" i="9"/>
  <c r="G181" i="9"/>
  <c r="G157" i="9"/>
  <c r="G133" i="9"/>
  <c r="G109" i="9"/>
  <c r="G85" i="9"/>
  <c r="G61" i="9"/>
  <c r="G37" i="9"/>
  <c r="G13" i="9"/>
  <c r="G229" i="8"/>
  <c r="G205" i="8"/>
  <c r="G181" i="8"/>
  <c r="G157" i="8"/>
  <c r="G133" i="8"/>
  <c r="G109" i="8"/>
  <c r="G85" i="8"/>
  <c r="G61" i="8"/>
  <c r="G37" i="8"/>
  <c r="G13" i="8"/>
  <c r="Y356" i="7"/>
  <c r="G229" i="7"/>
  <c r="X356" i="7"/>
  <c r="G205" i="7"/>
  <c r="W356" i="7"/>
  <c r="V356" i="7"/>
  <c r="G181" i="7"/>
  <c r="G157" i="7"/>
  <c r="U356" i="7"/>
  <c r="G133" i="7"/>
  <c r="T356" i="7"/>
  <c r="G109" i="7"/>
  <c r="S356" i="7"/>
  <c r="R356" i="7"/>
  <c r="G85" i="7"/>
  <c r="G61" i="7"/>
  <c r="G45" i="7"/>
  <c r="G37" i="7"/>
  <c r="G13" i="7"/>
  <c r="C26" i="7"/>
  <c r="C12" i="7"/>
  <c r="C13" i="7"/>
  <c r="C14" i="7"/>
  <c r="G14" i="7" s="1"/>
  <c r="C15" i="7"/>
  <c r="G15" i="7" s="1"/>
  <c r="C16" i="7"/>
  <c r="G16" i="7" s="1"/>
  <c r="C17" i="7"/>
  <c r="G17" i="7" s="1"/>
  <c r="C18" i="7"/>
  <c r="G18" i="7" s="1"/>
  <c r="C19" i="7"/>
  <c r="G19" i="7" s="1"/>
  <c r="C20" i="7"/>
  <c r="G20" i="7" s="1"/>
  <c r="C21" i="7"/>
  <c r="G21" i="7" s="1"/>
  <c r="C22" i="7"/>
  <c r="G22" i="7" s="1"/>
  <c r="C23" i="7"/>
  <c r="G23" i="7" s="1"/>
  <c r="C24" i="7"/>
  <c r="G24" i="7" s="1"/>
  <c r="C25" i="7"/>
  <c r="G25" i="7" s="1"/>
  <c r="C27" i="7"/>
  <c r="C28" i="7"/>
  <c r="C29" i="7"/>
  <c r="C30" i="7"/>
  <c r="C31" i="7"/>
  <c r="C32" i="7"/>
  <c r="C33" i="7"/>
  <c r="C34" i="7"/>
  <c r="C35" i="7"/>
  <c r="C36" i="7"/>
  <c r="C37" i="7"/>
  <c r="C38" i="7"/>
  <c r="G38" i="7" s="1"/>
  <c r="C39" i="7"/>
  <c r="G39" i="7" s="1"/>
  <c r="C40" i="7"/>
  <c r="G40" i="7" s="1"/>
  <c r="C41" i="7"/>
  <c r="G41" i="7" s="1"/>
  <c r="C42" i="7"/>
  <c r="G42" i="7" s="1"/>
  <c r="C43" i="7"/>
  <c r="G43" i="7" s="1"/>
  <c r="C44" i="7"/>
  <c r="G44" i="7" s="1"/>
  <c r="C45" i="7"/>
  <c r="C46" i="7"/>
  <c r="G46" i="7" s="1"/>
  <c r="C47" i="7"/>
  <c r="G47" i="7" s="1"/>
  <c r="C48" i="7"/>
  <c r="G48" i="7" s="1"/>
  <c r="C49" i="7"/>
  <c r="G49" i="7" s="1"/>
  <c r="Z356" i="8" l="1"/>
  <c r="Z356" i="7"/>
  <c r="I48" i="10"/>
  <c r="G64" i="10"/>
  <c r="H56" i="10"/>
  <c r="I51" i="10"/>
  <c r="G46" i="10"/>
  <c r="G39" i="10"/>
  <c r="H99" i="10"/>
  <c r="H86" i="10"/>
  <c r="I41" i="10"/>
  <c r="G63" i="10"/>
  <c r="G56" i="10"/>
  <c r="G51" i="10"/>
  <c r="G45" i="10"/>
  <c r="G38" i="10"/>
  <c r="H98" i="10"/>
  <c r="H83" i="10"/>
  <c r="G62" i="10"/>
  <c r="I55" i="10"/>
  <c r="G50" i="10"/>
  <c r="G44" i="10"/>
  <c r="H95" i="10"/>
  <c r="H82" i="10"/>
  <c r="I19" i="10"/>
  <c r="H43" i="10"/>
  <c r="G61" i="10"/>
  <c r="G55" i="10"/>
  <c r="G49" i="10"/>
  <c r="G43" i="10"/>
  <c r="H71" i="10"/>
  <c r="H94" i="10"/>
  <c r="H79" i="10"/>
  <c r="I23" i="10"/>
  <c r="G37" i="10"/>
  <c r="G66" i="10" s="1"/>
  <c r="G59" i="10"/>
  <c r="G53" i="10"/>
  <c r="H48" i="10"/>
  <c r="G41" i="10"/>
  <c r="H91" i="10"/>
  <c r="G77" i="10"/>
  <c r="G65" i="10"/>
  <c r="L37" i="10" s="1"/>
  <c r="G58" i="10"/>
  <c r="G48" i="10"/>
  <c r="H90" i="10"/>
  <c r="G57" i="10"/>
  <c r="G52" i="10"/>
  <c r="G47" i="10"/>
  <c r="I74" i="10"/>
  <c r="G98" i="10"/>
  <c r="G92" i="10"/>
  <c r="G87" i="10"/>
  <c r="G82" i="10"/>
  <c r="G76" i="10"/>
  <c r="G97" i="10"/>
  <c r="G81" i="10"/>
  <c r="G96" i="10"/>
  <c r="G91" i="10"/>
  <c r="G86" i="10"/>
  <c r="G80" i="10"/>
  <c r="G75" i="10"/>
  <c r="G85" i="10"/>
  <c r="G71" i="10"/>
  <c r="G95" i="10"/>
  <c r="G90" i="10"/>
  <c r="G84" i="10"/>
  <c r="G79" i="10"/>
  <c r="G74" i="10"/>
  <c r="G89" i="10"/>
  <c r="G73" i="10"/>
  <c r="G99" i="10"/>
  <c r="G94" i="10"/>
  <c r="G88" i="10"/>
  <c r="G83" i="10"/>
  <c r="L71" i="10" s="1"/>
  <c r="G78" i="10"/>
  <c r="H97" i="10"/>
  <c r="H93" i="10"/>
  <c r="H89" i="10"/>
  <c r="H85" i="10"/>
  <c r="H81" i="10"/>
  <c r="H77" i="10"/>
  <c r="H73" i="10"/>
  <c r="H96" i="10"/>
  <c r="H92" i="10"/>
  <c r="H88" i="10"/>
  <c r="H84" i="10"/>
  <c r="H80" i="10"/>
  <c r="H76" i="10"/>
  <c r="H72" i="10"/>
  <c r="I92" i="10"/>
  <c r="I84" i="10"/>
  <c r="I76" i="10"/>
  <c r="I97" i="10"/>
  <c r="I89" i="10"/>
  <c r="I81" i="10"/>
  <c r="I73" i="10"/>
  <c r="I79" i="10"/>
  <c r="I71" i="10"/>
  <c r="N73" i="10" s="1"/>
  <c r="I94" i="10"/>
  <c r="I86" i="10"/>
  <c r="I78" i="10"/>
  <c r="I99" i="10"/>
  <c r="I91" i="10"/>
  <c r="I83" i="10"/>
  <c r="I75" i="10"/>
  <c r="I87" i="10"/>
  <c r="I96" i="10"/>
  <c r="I88" i="10"/>
  <c r="I80" i="10"/>
  <c r="I72" i="10"/>
  <c r="I93" i="10"/>
  <c r="I85" i="10"/>
  <c r="I95" i="10"/>
  <c r="I98" i="10"/>
  <c r="I90" i="10"/>
  <c r="I82" i="10"/>
  <c r="I63" i="10"/>
  <c r="I59" i="10"/>
  <c r="I44" i="10"/>
  <c r="I40" i="10"/>
  <c r="I37" i="10"/>
  <c r="I62" i="10"/>
  <c r="I58" i="10"/>
  <c r="I47" i="10"/>
  <c r="I43" i="10"/>
  <c r="I65" i="10"/>
  <c r="I54" i="10"/>
  <c r="I50" i="10"/>
  <c r="I39" i="10"/>
  <c r="I61" i="10"/>
  <c r="I57" i="10"/>
  <c r="I46" i="10"/>
  <c r="I42" i="10"/>
  <c r="I64" i="10"/>
  <c r="I53" i="10"/>
  <c r="I49" i="10"/>
  <c r="I38" i="10"/>
  <c r="I60" i="10"/>
  <c r="I56" i="10"/>
  <c r="I45" i="10"/>
  <c r="H61" i="10"/>
  <c r="H53" i="10"/>
  <c r="H45" i="10"/>
  <c r="H37" i="10"/>
  <c r="H58" i="10"/>
  <c r="H50" i="10"/>
  <c r="H42" i="10"/>
  <c r="H63" i="10"/>
  <c r="H55" i="10"/>
  <c r="H47" i="10"/>
  <c r="H39" i="10"/>
  <c r="H60" i="10"/>
  <c r="H52" i="10"/>
  <c r="H44" i="10"/>
  <c r="H65" i="10"/>
  <c r="H57" i="10"/>
  <c r="H49" i="10"/>
  <c r="H41" i="10"/>
  <c r="H62" i="10"/>
  <c r="H54" i="10"/>
  <c r="H46" i="10"/>
  <c r="H59" i="10"/>
  <c r="H51" i="10"/>
  <c r="I11" i="10"/>
  <c r="I7" i="10"/>
  <c r="G12" i="10"/>
  <c r="I3" i="10"/>
  <c r="I27" i="10"/>
  <c r="H23" i="10"/>
  <c r="I31" i="10"/>
  <c r="H11" i="10"/>
  <c r="H27" i="10"/>
  <c r="H7" i="10"/>
  <c r="G4" i="10"/>
  <c r="G6" i="10"/>
  <c r="G29" i="10"/>
  <c r="G28" i="10"/>
  <c r="G5" i="10"/>
  <c r="G21" i="10"/>
  <c r="G20" i="10"/>
  <c r="G13" i="10"/>
  <c r="H4" i="10"/>
  <c r="H3" i="10"/>
  <c r="H19" i="10"/>
  <c r="H31" i="10"/>
  <c r="H15" i="10"/>
  <c r="G27" i="10"/>
  <c r="G19" i="10"/>
  <c r="G11" i="10"/>
  <c r="I30" i="10"/>
  <c r="I26" i="10"/>
  <c r="I22" i="10"/>
  <c r="I18" i="10"/>
  <c r="I14" i="10"/>
  <c r="I10" i="10"/>
  <c r="I6" i="10"/>
  <c r="G26" i="10"/>
  <c r="G18" i="10"/>
  <c r="G10" i="10"/>
  <c r="H30" i="10"/>
  <c r="H26" i="10"/>
  <c r="H22" i="10"/>
  <c r="H18" i="10"/>
  <c r="H14" i="10"/>
  <c r="H10" i="10"/>
  <c r="H6" i="10"/>
  <c r="G25" i="10"/>
  <c r="G17" i="10"/>
  <c r="G9" i="10"/>
  <c r="I29" i="10"/>
  <c r="I25" i="10"/>
  <c r="I21" i="10"/>
  <c r="I17" i="10"/>
  <c r="I13" i="10"/>
  <c r="I9" i="10"/>
  <c r="I5" i="10"/>
  <c r="G3" i="10"/>
  <c r="G24" i="10"/>
  <c r="G16" i="10"/>
  <c r="G8" i="10"/>
  <c r="H29" i="10"/>
  <c r="H25" i="10"/>
  <c r="H21" i="10"/>
  <c r="H17" i="10"/>
  <c r="H13" i="10"/>
  <c r="H9" i="10"/>
  <c r="H5" i="10"/>
  <c r="G31" i="10"/>
  <c r="G23" i="10"/>
  <c r="G15" i="10"/>
  <c r="G7" i="10"/>
  <c r="I28" i="10"/>
  <c r="I24" i="10"/>
  <c r="I20" i="10"/>
  <c r="I16" i="10"/>
  <c r="I12" i="10"/>
  <c r="I8" i="10"/>
  <c r="I4" i="10"/>
  <c r="G30" i="10"/>
  <c r="G22" i="10"/>
  <c r="G14" i="10"/>
  <c r="H28" i="10"/>
  <c r="H24" i="10"/>
  <c r="H20" i="10"/>
  <c r="H16" i="10"/>
  <c r="H12" i="10"/>
  <c r="H8" i="10"/>
  <c r="AA356" i="9"/>
  <c r="AF344" i="9"/>
  <c r="AC344" i="9"/>
  <c r="Z344" i="9"/>
  <c r="W344" i="9"/>
  <c r="T344" i="9"/>
  <c r="Q344" i="9"/>
  <c r="N344" i="9"/>
  <c r="K344" i="9"/>
  <c r="H344" i="9"/>
  <c r="D344" i="9"/>
  <c r="AF343" i="9"/>
  <c r="AC343" i="9"/>
  <c r="Z343" i="9"/>
  <c r="W343" i="9"/>
  <c r="T343" i="9"/>
  <c r="Q343" i="9"/>
  <c r="N343" i="9"/>
  <c r="K343" i="9"/>
  <c r="H343" i="9"/>
  <c r="D343" i="9"/>
  <c r="AF342" i="9"/>
  <c r="AC342" i="9"/>
  <c r="Z342" i="9"/>
  <c r="W342" i="9"/>
  <c r="T342" i="9"/>
  <c r="Q342" i="9"/>
  <c r="N342" i="9"/>
  <c r="K342" i="9"/>
  <c r="H342" i="9"/>
  <c r="D342" i="9"/>
  <c r="AF341" i="9"/>
  <c r="AC341" i="9"/>
  <c r="Z341" i="9"/>
  <c r="W341" i="9"/>
  <c r="T341" i="9"/>
  <c r="Q341" i="9"/>
  <c r="N341" i="9"/>
  <c r="K341" i="9"/>
  <c r="H341" i="9"/>
  <c r="D341" i="9"/>
  <c r="AF340" i="9"/>
  <c r="AC340" i="9"/>
  <c r="Z340" i="9"/>
  <c r="W340" i="9"/>
  <c r="T340" i="9"/>
  <c r="Q340" i="9"/>
  <c r="N340" i="9"/>
  <c r="K340" i="9"/>
  <c r="H340" i="9"/>
  <c r="D340" i="9"/>
  <c r="AF339" i="9"/>
  <c r="AC339" i="9"/>
  <c r="Z339" i="9"/>
  <c r="W339" i="9"/>
  <c r="T339" i="9"/>
  <c r="Q339" i="9"/>
  <c r="N339" i="9"/>
  <c r="K339" i="9"/>
  <c r="H339" i="9"/>
  <c r="D339" i="9"/>
  <c r="AF338" i="9"/>
  <c r="AC338" i="9"/>
  <c r="Z338" i="9"/>
  <c r="W338" i="9"/>
  <c r="T338" i="9"/>
  <c r="Q338" i="9"/>
  <c r="N338" i="9"/>
  <c r="K338" i="9"/>
  <c r="H338" i="9"/>
  <c r="D338" i="9"/>
  <c r="AF337" i="9"/>
  <c r="AC337" i="9"/>
  <c r="Z337" i="9"/>
  <c r="W337" i="9"/>
  <c r="T337" i="9"/>
  <c r="Q337" i="9"/>
  <c r="N337" i="9"/>
  <c r="K337" i="9"/>
  <c r="H337" i="9"/>
  <c r="D337" i="9"/>
  <c r="AF336" i="9"/>
  <c r="AC336" i="9"/>
  <c r="Z336" i="9"/>
  <c r="W336" i="9"/>
  <c r="T336" i="9"/>
  <c r="Q336" i="9"/>
  <c r="N336" i="9"/>
  <c r="K336" i="9"/>
  <c r="H336" i="9"/>
  <c r="D336" i="9"/>
  <c r="AF335" i="9"/>
  <c r="AC335" i="9"/>
  <c r="Z335" i="9"/>
  <c r="W335" i="9"/>
  <c r="T335" i="9"/>
  <c r="Q335" i="9"/>
  <c r="N335" i="9"/>
  <c r="K335" i="9"/>
  <c r="H335" i="9"/>
  <c r="D335" i="9"/>
  <c r="AF334" i="9"/>
  <c r="AC334" i="9"/>
  <c r="Z334" i="9"/>
  <c r="W334" i="9"/>
  <c r="T334" i="9"/>
  <c r="Q334" i="9"/>
  <c r="N334" i="9"/>
  <c r="K334" i="9"/>
  <c r="H334" i="9"/>
  <c r="D334" i="9"/>
  <c r="AF333" i="9"/>
  <c r="AC333" i="9"/>
  <c r="Z333" i="9"/>
  <c r="W333" i="9"/>
  <c r="T333" i="9"/>
  <c r="Q333" i="9"/>
  <c r="N333" i="9"/>
  <c r="K333" i="9"/>
  <c r="H333" i="9"/>
  <c r="D333" i="9"/>
  <c r="AF332" i="9"/>
  <c r="AC332" i="9"/>
  <c r="Z332" i="9"/>
  <c r="W332" i="9"/>
  <c r="T332" i="9"/>
  <c r="Q332" i="9"/>
  <c r="N332" i="9"/>
  <c r="K332" i="9"/>
  <c r="H332" i="9"/>
  <c r="D332" i="9"/>
  <c r="AF331" i="9"/>
  <c r="AC331" i="9"/>
  <c r="Z331" i="9"/>
  <c r="W331" i="9"/>
  <c r="T331" i="9"/>
  <c r="Q331" i="9"/>
  <c r="N331" i="9"/>
  <c r="K331" i="9"/>
  <c r="H331" i="9"/>
  <c r="D331" i="9"/>
  <c r="AF330" i="9"/>
  <c r="AC330" i="9"/>
  <c r="Z330" i="9"/>
  <c r="W330" i="9"/>
  <c r="T330" i="9"/>
  <c r="Q330" i="9"/>
  <c r="N330" i="9"/>
  <c r="K330" i="9"/>
  <c r="H330" i="9"/>
  <c r="D330" i="9"/>
  <c r="AF329" i="9"/>
  <c r="AC329" i="9"/>
  <c r="Z329" i="9"/>
  <c r="W329" i="9"/>
  <c r="T329" i="9"/>
  <c r="Q329" i="9"/>
  <c r="N329" i="9"/>
  <c r="K329" i="9"/>
  <c r="H329" i="9"/>
  <c r="D329" i="9"/>
  <c r="AF328" i="9"/>
  <c r="AC328" i="9"/>
  <c r="Z328" i="9"/>
  <c r="W328" i="9"/>
  <c r="T328" i="9"/>
  <c r="Q328" i="9"/>
  <c r="N328" i="9"/>
  <c r="K328" i="9"/>
  <c r="H328" i="9"/>
  <c r="D328" i="9"/>
  <c r="AF327" i="9"/>
  <c r="AC327" i="9"/>
  <c r="Z327" i="9"/>
  <c r="W327" i="9"/>
  <c r="T327" i="9"/>
  <c r="Q327" i="9"/>
  <c r="N327" i="9"/>
  <c r="K327" i="9"/>
  <c r="H327" i="9"/>
  <c r="D327" i="9"/>
  <c r="AF326" i="9"/>
  <c r="AC326" i="9"/>
  <c r="Z326" i="9"/>
  <c r="W326" i="9"/>
  <c r="T326" i="9"/>
  <c r="Q326" i="9"/>
  <c r="N326" i="9"/>
  <c r="K326" i="9"/>
  <c r="H326" i="9"/>
  <c r="D326" i="9"/>
  <c r="AF325" i="9"/>
  <c r="AC325" i="9"/>
  <c r="Z325" i="9"/>
  <c r="W325" i="9"/>
  <c r="T325" i="9"/>
  <c r="Q325" i="9"/>
  <c r="N325" i="9"/>
  <c r="K325" i="9"/>
  <c r="H325" i="9"/>
  <c r="D325" i="9"/>
  <c r="AF324" i="9"/>
  <c r="AC324" i="9"/>
  <c r="Z324" i="9"/>
  <c r="W324" i="9"/>
  <c r="T324" i="9"/>
  <c r="Q324" i="9"/>
  <c r="N324" i="9"/>
  <c r="K324" i="9"/>
  <c r="H324" i="9"/>
  <c r="D324" i="9"/>
  <c r="AF323" i="9"/>
  <c r="AC323" i="9"/>
  <c r="Z323" i="9"/>
  <c r="W323" i="9"/>
  <c r="T323" i="9"/>
  <c r="Q323" i="9"/>
  <c r="N323" i="9"/>
  <c r="K323" i="9"/>
  <c r="H323" i="9"/>
  <c r="D323" i="9"/>
  <c r="AF322" i="9"/>
  <c r="AC322" i="9"/>
  <c r="Z322" i="9"/>
  <c r="W322" i="9"/>
  <c r="T322" i="9"/>
  <c r="Q322" i="9"/>
  <c r="N322" i="9"/>
  <c r="K322" i="9"/>
  <c r="H322" i="9"/>
  <c r="D322" i="9"/>
  <c r="AF321" i="9"/>
  <c r="AC321" i="9"/>
  <c r="Z321" i="9"/>
  <c r="W321" i="9"/>
  <c r="T321" i="9"/>
  <c r="Q321" i="9"/>
  <c r="N321" i="9"/>
  <c r="K321" i="9"/>
  <c r="H321" i="9"/>
  <c r="D321" i="9"/>
  <c r="AF320" i="9"/>
  <c r="AC320" i="9"/>
  <c r="Z320" i="9"/>
  <c r="W320" i="9"/>
  <c r="T320" i="9"/>
  <c r="Q320" i="9"/>
  <c r="N320" i="9"/>
  <c r="K320" i="9"/>
  <c r="H320" i="9"/>
  <c r="D320" i="9"/>
  <c r="AF319" i="9"/>
  <c r="AC319" i="9"/>
  <c r="Z319" i="9"/>
  <c r="W319" i="9"/>
  <c r="T319" i="9"/>
  <c r="Q319" i="9"/>
  <c r="N319" i="9"/>
  <c r="K319" i="9"/>
  <c r="H319" i="9"/>
  <c r="D319" i="9"/>
  <c r="AF318" i="9"/>
  <c r="AC318" i="9"/>
  <c r="Z318" i="9"/>
  <c r="W318" i="9"/>
  <c r="T318" i="9"/>
  <c r="Q318" i="9"/>
  <c r="N318" i="9"/>
  <c r="K318" i="9"/>
  <c r="H318" i="9"/>
  <c r="D318" i="9"/>
  <c r="AF317" i="9"/>
  <c r="AC317" i="9"/>
  <c r="Z317" i="9"/>
  <c r="W317" i="9"/>
  <c r="T317" i="9"/>
  <c r="Q317" i="9"/>
  <c r="N317" i="9"/>
  <c r="K317" i="9"/>
  <c r="H317" i="9"/>
  <c r="D317" i="9"/>
  <c r="AF316" i="9"/>
  <c r="AC316" i="9"/>
  <c r="Z316" i="9"/>
  <c r="W316" i="9"/>
  <c r="T316" i="9"/>
  <c r="Q316" i="9"/>
  <c r="N316" i="9"/>
  <c r="K316" i="9"/>
  <c r="H316" i="9"/>
  <c r="D316" i="9"/>
  <c r="AF315" i="9"/>
  <c r="AC315" i="9"/>
  <c r="Z315" i="9"/>
  <c r="W315" i="9"/>
  <c r="T315" i="9"/>
  <c r="Q315" i="9"/>
  <c r="N315" i="9"/>
  <c r="K315" i="9"/>
  <c r="H315" i="9"/>
  <c r="D315" i="9"/>
  <c r="AF314" i="9"/>
  <c r="AC314" i="9"/>
  <c r="Z314" i="9"/>
  <c r="W314" i="9"/>
  <c r="T314" i="9"/>
  <c r="Q314" i="9"/>
  <c r="N314" i="9"/>
  <c r="K314" i="9"/>
  <c r="H314" i="9"/>
  <c r="D314" i="9"/>
  <c r="AF313" i="9"/>
  <c r="AC313" i="9"/>
  <c r="Z313" i="9"/>
  <c r="W313" i="9"/>
  <c r="T313" i="9"/>
  <c r="Q313" i="9"/>
  <c r="N313" i="9"/>
  <c r="K313" i="9"/>
  <c r="H313" i="9"/>
  <c r="D313" i="9"/>
  <c r="AF312" i="9"/>
  <c r="AC312" i="9"/>
  <c r="Z312" i="9"/>
  <c r="W312" i="9"/>
  <c r="T312" i="9"/>
  <c r="Q312" i="9"/>
  <c r="N312" i="9"/>
  <c r="K312" i="9"/>
  <c r="H312" i="9"/>
  <c r="D312" i="9"/>
  <c r="AF311" i="9"/>
  <c r="AC311" i="9"/>
  <c r="Z311" i="9"/>
  <c r="W311" i="9"/>
  <c r="T311" i="9"/>
  <c r="Q311" i="9"/>
  <c r="N311" i="9"/>
  <c r="K311" i="9"/>
  <c r="H311" i="9"/>
  <c r="D311" i="9"/>
  <c r="AF310" i="9"/>
  <c r="AC310" i="9"/>
  <c r="Z310" i="9"/>
  <c r="W310" i="9"/>
  <c r="T310" i="9"/>
  <c r="Q310" i="9"/>
  <c r="N310" i="9"/>
  <c r="K310" i="9"/>
  <c r="H310" i="9"/>
  <c r="D310" i="9"/>
  <c r="AF309" i="9"/>
  <c r="AC309" i="9"/>
  <c r="Z309" i="9"/>
  <c r="W309" i="9"/>
  <c r="T309" i="9"/>
  <c r="Q309" i="9"/>
  <c r="N309" i="9"/>
  <c r="K309" i="9"/>
  <c r="H309" i="9"/>
  <c r="D309" i="9"/>
  <c r="AF308" i="9"/>
  <c r="AC308" i="9"/>
  <c r="Z308" i="9"/>
  <c r="W308" i="9"/>
  <c r="T308" i="9"/>
  <c r="Q308" i="9"/>
  <c r="N308" i="9"/>
  <c r="K308" i="9"/>
  <c r="H308" i="9"/>
  <c r="D308" i="9"/>
  <c r="AF307" i="9"/>
  <c r="AC307" i="9"/>
  <c r="Z307" i="9"/>
  <c r="W307" i="9"/>
  <c r="T307" i="9"/>
  <c r="Q307" i="9"/>
  <c r="N307" i="9"/>
  <c r="K307" i="9"/>
  <c r="H307" i="9"/>
  <c r="D307" i="9"/>
  <c r="AF306" i="9"/>
  <c r="AC306" i="9"/>
  <c r="Z306" i="9"/>
  <c r="W306" i="9"/>
  <c r="T306" i="9"/>
  <c r="Q306" i="9"/>
  <c r="N306" i="9"/>
  <c r="K306" i="9"/>
  <c r="H306" i="9"/>
  <c r="D306" i="9"/>
  <c r="AF305" i="9"/>
  <c r="AC305" i="9"/>
  <c r="Z305" i="9"/>
  <c r="W305" i="9"/>
  <c r="T305" i="9"/>
  <c r="Q305" i="9"/>
  <c r="N305" i="9"/>
  <c r="K305" i="9"/>
  <c r="H305" i="9"/>
  <c r="D305" i="9"/>
  <c r="AF304" i="9"/>
  <c r="AC304" i="9"/>
  <c r="Z304" i="9"/>
  <c r="W304" i="9"/>
  <c r="T304" i="9"/>
  <c r="Q304" i="9"/>
  <c r="N304" i="9"/>
  <c r="K304" i="9"/>
  <c r="H304" i="9"/>
  <c r="D304" i="9"/>
  <c r="AF303" i="9"/>
  <c r="AC303" i="9"/>
  <c r="Z303" i="9"/>
  <c r="W303" i="9"/>
  <c r="T303" i="9"/>
  <c r="Q303" i="9"/>
  <c r="N303" i="9"/>
  <c r="K303" i="9"/>
  <c r="H303" i="9"/>
  <c r="D303" i="9"/>
  <c r="AF302" i="9"/>
  <c r="AC302" i="9"/>
  <c r="Z302" i="9"/>
  <c r="W302" i="9"/>
  <c r="T302" i="9"/>
  <c r="Q302" i="9"/>
  <c r="N302" i="9"/>
  <c r="K302" i="9"/>
  <c r="H302" i="9"/>
  <c r="D302" i="9"/>
  <c r="AF301" i="9"/>
  <c r="AC301" i="9"/>
  <c r="Z301" i="9"/>
  <c r="W301" i="9"/>
  <c r="T301" i="9"/>
  <c r="Q301" i="9"/>
  <c r="N301" i="9"/>
  <c r="K301" i="9"/>
  <c r="H301" i="9"/>
  <c r="D301" i="9"/>
  <c r="AF300" i="9"/>
  <c r="AC300" i="9"/>
  <c r="Z300" i="9"/>
  <c r="W300" i="9"/>
  <c r="T300" i="9"/>
  <c r="Q300" i="9"/>
  <c r="N300" i="9"/>
  <c r="K300" i="9"/>
  <c r="H300" i="9"/>
  <c r="D300" i="9"/>
  <c r="AF299" i="9"/>
  <c r="AC299" i="9"/>
  <c r="Z299" i="9"/>
  <c r="W299" i="9"/>
  <c r="T299" i="9"/>
  <c r="Q299" i="9"/>
  <c r="N299" i="9"/>
  <c r="K299" i="9"/>
  <c r="H299" i="9"/>
  <c r="D299" i="9"/>
  <c r="AF298" i="9"/>
  <c r="AC298" i="9"/>
  <c r="Z298" i="9"/>
  <c r="W298" i="9"/>
  <c r="T298" i="9"/>
  <c r="Q298" i="9"/>
  <c r="N298" i="9"/>
  <c r="K298" i="9"/>
  <c r="H298" i="9"/>
  <c r="D298" i="9"/>
  <c r="AF297" i="9"/>
  <c r="AC297" i="9"/>
  <c r="Z297" i="9"/>
  <c r="W297" i="9"/>
  <c r="T297" i="9"/>
  <c r="Q297" i="9"/>
  <c r="N297" i="9"/>
  <c r="K297" i="9"/>
  <c r="H297" i="9"/>
  <c r="D297" i="9"/>
  <c r="AF296" i="9"/>
  <c r="AC296" i="9"/>
  <c r="Z296" i="9"/>
  <c r="W296" i="9"/>
  <c r="T296" i="9"/>
  <c r="Q296" i="9"/>
  <c r="N296" i="9"/>
  <c r="K296" i="9"/>
  <c r="H296" i="9"/>
  <c r="D296" i="9"/>
  <c r="AF295" i="9"/>
  <c r="AC295" i="9"/>
  <c r="Z295" i="9"/>
  <c r="W295" i="9"/>
  <c r="T295" i="9"/>
  <c r="Q295" i="9"/>
  <c r="N295" i="9"/>
  <c r="K295" i="9"/>
  <c r="H295" i="9"/>
  <c r="D295" i="9"/>
  <c r="AF294" i="9"/>
  <c r="AC294" i="9"/>
  <c r="Z294" i="9"/>
  <c r="W294" i="9"/>
  <c r="T294" i="9"/>
  <c r="Q294" i="9"/>
  <c r="N294" i="9"/>
  <c r="K294" i="9"/>
  <c r="H294" i="9"/>
  <c r="D294" i="9"/>
  <c r="AF293" i="9"/>
  <c r="AC293" i="9"/>
  <c r="Z293" i="9"/>
  <c r="W293" i="9"/>
  <c r="T293" i="9"/>
  <c r="Q293" i="9"/>
  <c r="N293" i="9"/>
  <c r="K293" i="9"/>
  <c r="H293" i="9"/>
  <c r="D293" i="9"/>
  <c r="AF292" i="9"/>
  <c r="AC292" i="9"/>
  <c r="Z292" i="9"/>
  <c r="W292" i="9"/>
  <c r="T292" i="9"/>
  <c r="Q292" i="9"/>
  <c r="N292" i="9"/>
  <c r="K292" i="9"/>
  <c r="H292" i="9"/>
  <c r="D292" i="9"/>
  <c r="AF291" i="9"/>
  <c r="AC291" i="9"/>
  <c r="Z291" i="9"/>
  <c r="W291" i="9"/>
  <c r="T291" i="9"/>
  <c r="Q291" i="9"/>
  <c r="N291" i="9"/>
  <c r="K291" i="9"/>
  <c r="H291" i="9"/>
  <c r="D291" i="9"/>
  <c r="AF290" i="9"/>
  <c r="AC290" i="9"/>
  <c r="Z290" i="9"/>
  <c r="W290" i="9"/>
  <c r="T290" i="9"/>
  <c r="Q290" i="9"/>
  <c r="N290" i="9"/>
  <c r="K290" i="9"/>
  <c r="H290" i="9"/>
  <c r="D290" i="9"/>
  <c r="AF289" i="9"/>
  <c r="AC289" i="9"/>
  <c r="Z289" i="9"/>
  <c r="W289" i="9"/>
  <c r="T289" i="9"/>
  <c r="Q289" i="9"/>
  <c r="N289" i="9"/>
  <c r="K289" i="9"/>
  <c r="H289" i="9"/>
  <c r="D289" i="9"/>
  <c r="AF288" i="9"/>
  <c r="AC288" i="9"/>
  <c r="Z288" i="9"/>
  <c r="W288" i="9"/>
  <c r="T288" i="9"/>
  <c r="Q288" i="9"/>
  <c r="N288" i="9"/>
  <c r="K288" i="9"/>
  <c r="H288" i="9"/>
  <c r="D288" i="9"/>
  <c r="AF287" i="9"/>
  <c r="AC287" i="9"/>
  <c r="Z287" i="9"/>
  <c r="W287" i="9"/>
  <c r="T287" i="9"/>
  <c r="Q287" i="9"/>
  <c r="N287" i="9"/>
  <c r="K287" i="9"/>
  <c r="H287" i="9"/>
  <c r="D287" i="9"/>
  <c r="AF286" i="9"/>
  <c r="AC286" i="9"/>
  <c r="Z286" i="9"/>
  <c r="W286" i="9"/>
  <c r="T286" i="9"/>
  <c r="Q286" i="9"/>
  <c r="N286" i="9"/>
  <c r="K286" i="9"/>
  <c r="H286" i="9"/>
  <c r="D286" i="9"/>
  <c r="AF285" i="9"/>
  <c r="AC285" i="9"/>
  <c r="Z285" i="9"/>
  <c r="W285" i="9"/>
  <c r="T285" i="9"/>
  <c r="Q285" i="9"/>
  <c r="N285" i="9"/>
  <c r="K285" i="9"/>
  <c r="H285" i="9"/>
  <c r="D285" i="9"/>
  <c r="AF284" i="9"/>
  <c r="AC284" i="9"/>
  <c r="Z284" i="9"/>
  <c r="W284" i="9"/>
  <c r="T284" i="9"/>
  <c r="Q284" i="9"/>
  <c r="N284" i="9"/>
  <c r="K284" i="9"/>
  <c r="H284" i="9"/>
  <c r="D284" i="9"/>
  <c r="AF283" i="9"/>
  <c r="AC283" i="9"/>
  <c r="Z283" i="9"/>
  <c r="W283" i="9"/>
  <c r="T283" i="9"/>
  <c r="Q283" i="9"/>
  <c r="N283" i="9"/>
  <c r="K283" i="9"/>
  <c r="H283" i="9"/>
  <c r="D283" i="9"/>
  <c r="AF282" i="9"/>
  <c r="AC282" i="9"/>
  <c r="Z282" i="9"/>
  <c r="W282" i="9"/>
  <c r="T282" i="9"/>
  <c r="Q282" i="9"/>
  <c r="N282" i="9"/>
  <c r="K282" i="9"/>
  <c r="H282" i="9"/>
  <c r="D282" i="9"/>
  <c r="AF281" i="9"/>
  <c r="AC281" i="9"/>
  <c r="Z281" i="9"/>
  <c r="W281" i="9"/>
  <c r="T281" i="9"/>
  <c r="Q281" i="9"/>
  <c r="N281" i="9"/>
  <c r="K281" i="9"/>
  <c r="H281" i="9"/>
  <c r="D281" i="9"/>
  <c r="AF280" i="9"/>
  <c r="AC280" i="9"/>
  <c r="Z280" i="9"/>
  <c r="W280" i="9"/>
  <c r="T280" i="9"/>
  <c r="Q280" i="9"/>
  <c r="N280" i="9"/>
  <c r="K280" i="9"/>
  <c r="H280" i="9"/>
  <c r="D280" i="9"/>
  <c r="AF279" i="9"/>
  <c r="AC279" i="9"/>
  <c r="Z279" i="9"/>
  <c r="W279" i="9"/>
  <c r="T279" i="9"/>
  <c r="Q279" i="9"/>
  <c r="N279" i="9"/>
  <c r="K279" i="9"/>
  <c r="H279" i="9"/>
  <c r="D279" i="9"/>
  <c r="AF278" i="9"/>
  <c r="AC278" i="9"/>
  <c r="Z278" i="9"/>
  <c r="W278" i="9"/>
  <c r="T278" i="9"/>
  <c r="Q278" i="9"/>
  <c r="N278" i="9"/>
  <c r="K278" i="9"/>
  <c r="H278" i="9"/>
  <c r="D278" i="9"/>
  <c r="AF277" i="9"/>
  <c r="AC277" i="9"/>
  <c r="Z277" i="9"/>
  <c r="W277" i="9"/>
  <c r="T277" i="9"/>
  <c r="Q277" i="9"/>
  <c r="N277" i="9"/>
  <c r="K277" i="9"/>
  <c r="H277" i="9"/>
  <c r="D277" i="9"/>
  <c r="AF276" i="9"/>
  <c r="AC276" i="9"/>
  <c r="Z276" i="9"/>
  <c r="W276" i="9"/>
  <c r="T276" i="9"/>
  <c r="Q276" i="9"/>
  <c r="N276" i="9"/>
  <c r="K276" i="9"/>
  <c r="H276" i="9"/>
  <c r="D276" i="9"/>
  <c r="AF275" i="9"/>
  <c r="AC275" i="9"/>
  <c r="Z275" i="9"/>
  <c r="W275" i="9"/>
  <c r="T275" i="9"/>
  <c r="Q275" i="9"/>
  <c r="N275" i="9"/>
  <c r="K275" i="9"/>
  <c r="H275" i="9"/>
  <c r="D275" i="9"/>
  <c r="AF274" i="9"/>
  <c r="AC274" i="9"/>
  <c r="Z274" i="9"/>
  <c r="W274" i="9"/>
  <c r="T274" i="9"/>
  <c r="Q274" i="9"/>
  <c r="N274" i="9"/>
  <c r="K274" i="9"/>
  <c r="H274" i="9"/>
  <c r="D274" i="9"/>
  <c r="AF273" i="9"/>
  <c r="AC273" i="9"/>
  <c r="Z273" i="9"/>
  <c r="W273" i="9"/>
  <c r="T273" i="9"/>
  <c r="Q273" i="9"/>
  <c r="N273" i="9"/>
  <c r="K273" i="9"/>
  <c r="H273" i="9"/>
  <c r="D273" i="9"/>
  <c r="AF272" i="9"/>
  <c r="AC272" i="9"/>
  <c r="Z272" i="9"/>
  <c r="W272" i="9"/>
  <c r="T272" i="9"/>
  <c r="Q272" i="9"/>
  <c r="N272" i="9"/>
  <c r="K272" i="9"/>
  <c r="H272" i="9"/>
  <c r="D272" i="9"/>
  <c r="AF271" i="9"/>
  <c r="AC271" i="9"/>
  <c r="Z271" i="9"/>
  <c r="W271" i="9"/>
  <c r="T271" i="9"/>
  <c r="Q271" i="9"/>
  <c r="N271" i="9"/>
  <c r="K271" i="9"/>
  <c r="H271" i="9"/>
  <c r="D271" i="9"/>
  <c r="AF270" i="9"/>
  <c r="AC270" i="9"/>
  <c r="Z270" i="9"/>
  <c r="W270" i="9"/>
  <c r="T270" i="9"/>
  <c r="Q270" i="9"/>
  <c r="N270" i="9"/>
  <c r="K270" i="9"/>
  <c r="H270" i="9"/>
  <c r="D270" i="9"/>
  <c r="AF269" i="9"/>
  <c r="AC269" i="9"/>
  <c r="Z269" i="9"/>
  <c r="W269" i="9"/>
  <c r="T269" i="9"/>
  <c r="Q269" i="9"/>
  <c r="N269" i="9"/>
  <c r="K269" i="9"/>
  <c r="H269" i="9"/>
  <c r="D269" i="9"/>
  <c r="AF268" i="9"/>
  <c r="AC268" i="9"/>
  <c r="Z268" i="9"/>
  <c r="W268" i="9"/>
  <c r="T268" i="9"/>
  <c r="Q268" i="9"/>
  <c r="N268" i="9"/>
  <c r="K268" i="9"/>
  <c r="H268" i="9"/>
  <c r="D268" i="9"/>
  <c r="AF267" i="9"/>
  <c r="AC267" i="9"/>
  <c r="Z267" i="9"/>
  <c r="W267" i="9"/>
  <c r="T267" i="9"/>
  <c r="Q267" i="9"/>
  <c r="N267" i="9"/>
  <c r="K267" i="9"/>
  <c r="H267" i="9"/>
  <c r="D267" i="9"/>
  <c r="AF266" i="9"/>
  <c r="AC266" i="9"/>
  <c r="Z266" i="9"/>
  <c r="W266" i="9"/>
  <c r="T266" i="9"/>
  <c r="Q266" i="9"/>
  <c r="N266" i="9"/>
  <c r="K266" i="9"/>
  <c r="H266" i="9"/>
  <c r="D266" i="9"/>
  <c r="AF265" i="9"/>
  <c r="AC265" i="9"/>
  <c r="Z265" i="9"/>
  <c r="W265" i="9"/>
  <c r="T265" i="9"/>
  <c r="Q265" i="9"/>
  <c r="N265" i="9"/>
  <c r="K265" i="9"/>
  <c r="H265" i="9"/>
  <c r="D265" i="9"/>
  <c r="AF264" i="9"/>
  <c r="AC264" i="9"/>
  <c r="Z264" i="9"/>
  <c r="W264" i="9"/>
  <c r="T264" i="9"/>
  <c r="Q264" i="9"/>
  <c r="N264" i="9"/>
  <c r="K264" i="9"/>
  <c r="H264" i="9"/>
  <c r="D264" i="9"/>
  <c r="AF263" i="9"/>
  <c r="AC263" i="9"/>
  <c r="Z263" i="9"/>
  <c r="W263" i="9"/>
  <c r="T263" i="9"/>
  <c r="Q263" i="9"/>
  <c r="N263" i="9"/>
  <c r="K263" i="9"/>
  <c r="H263" i="9"/>
  <c r="D263" i="9"/>
  <c r="AF262" i="9"/>
  <c r="AC262" i="9"/>
  <c r="Z262" i="9"/>
  <c r="W262" i="9"/>
  <c r="T262" i="9"/>
  <c r="Q262" i="9"/>
  <c r="N262" i="9"/>
  <c r="K262" i="9"/>
  <c r="H262" i="9"/>
  <c r="D262" i="9"/>
  <c r="AF261" i="9"/>
  <c r="AC261" i="9"/>
  <c r="Z261" i="9"/>
  <c r="W261" i="9"/>
  <c r="T261" i="9"/>
  <c r="Q261" i="9"/>
  <c r="N261" i="9"/>
  <c r="K261" i="9"/>
  <c r="H261" i="9"/>
  <c r="D261" i="9"/>
  <c r="AF260" i="9"/>
  <c r="AC260" i="9"/>
  <c r="Z260" i="9"/>
  <c r="W260" i="9"/>
  <c r="T260" i="9"/>
  <c r="Q260" i="9"/>
  <c r="N260" i="9"/>
  <c r="K260" i="9"/>
  <c r="H260" i="9"/>
  <c r="D260" i="9"/>
  <c r="AF259" i="9"/>
  <c r="AC259" i="9"/>
  <c r="Z259" i="9"/>
  <c r="W259" i="9"/>
  <c r="T259" i="9"/>
  <c r="Q259" i="9"/>
  <c r="N259" i="9"/>
  <c r="K259" i="9"/>
  <c r="H259" i="9"/>
  <c r="D259" i="9"/>
  <c r="AF258" i="9"/>
  <c r="AC258" i="9"/>
  <c r="Z258" i="9"/>
  <c r="W258" i="9"/>
  <c r="T258" i="9"/>
  <c r="Q258" i="9"/>
  <c r="N258" i="9"/>
  <c r="K258" i="9"/>
  <c r="H258" i="9"/>
  <c r="D258" i="9"/>
  <c r="AF257" i="9"/>
  <c r="AC257" i="9"/>
  <c r="Z257" i="9"/>
  <c r="W257" i="9"/>
  <c r="T257" i="9"/>
  <c r="Q257" i="9"/>
  <c r="N257" i="9"/>
  <c r="K257" i="9"/>
  <c r="H257" i="9"/>
  <c r="D257" i="9"/>
  <c r="AF256" i="9"/>
  <c r="AC256" i="9"/>
  <c r="Z256" i="9"/>
  <c r="W256" i="9"/>
  <c r="T256" i="9"/>
  <c r="Q256" i="9"/>
  <c r="N256" i="9"/>
  <c r="K256" i="9"/>
  <c r="H256" i="9"/>
  <c r="D256" i="9"/>
  <c r="AF255" i="9"/>
  <c r="AC255" i="9"/>
  <c r="Z255" i="9"/>
  <c r="W255" i="9"/>
  <c r="T255" i="9"/>
  <c r="Q255" i="9"/>
  <c r="N255" i="9"/>
  <c r="K255" i="9"/>
  <c r="H255" i="9"/>
  <c r="D255" i="9"/>
  <c r="AF254" i="9"/>
  <c r="AC254" i="9"/>
  <c r="Z254" i="9"/>
  <c r="W254" i="9"/>
  <c r="T254" i="9"/>
  <c r="Q254" i="9"/>
  <c r="N254" i="9"/>
  <c r="K254" i="9"/>
  <c r="H254" i="9"/>
  <c r="D254" i="9"/>
  <c r="AF253" i="9"/>
  <c r="AC253" i="9"/>
  <c r="Z253" i="9"/>
  <c r="W253" i="9"/>
  <c r="T253" i="9"/>
  <c r="Q253" i="9"/>
  <c r="N253" i="9"/>
  <c r="K253" i="9"/>
  <c r="H253" i="9"/>
  <c r="D253" i="9"/>
  <c r="AF252" i="9"/>
  <c r="AC252" i="9"/>
  <c r="Z252" i="9"/>
  <c r="W252" i="9"/>
  <c r="T252" i="9"/>
  <c r="Q252" i="9"/>
  <c r="N252" i="9"/>
  <c r="K252" i="9"/>
  <c r="H252" i="9"/>
  <c r="D252" i="9"/>
  <c r="AF251" i="9"/>
  <c r="AC251" i="9"/>
  <c r="Z251" i="9"/>
  <c r="W251" i="9"/>
  <c r="T251" i="9"/>
  <c r="Q251" i="9"/>
  <c r="N251" i="9"/>
  <c r="K251" i="9"/>
  <c r="H251" i="9"/>
  <c r="D251" i="9"/>
  <c r="AF250" i="9"/>
  <c r="AC250" i="9"/>
  <c r="Z250" i="9"/>
  <c r="W250" i="9"/>
  <c r="T250" i="9"/>
  <c r="Q250" i="9"/>
  <c r="N250" i="9"/>
  <c r="K250" i="9"/>
  <c r="H250" i="9"/>
  <c r="D250" i="9"/>
  <c r="AF249" i="9"/>
  <c r="AC249" i="9"/>
  <c r="Z249" i="9"/>
  <c r="W249" i="9"/>
  <c r="T249" i="9"/>
  <c r="Q249" i="9"/>
  <c r="N249" i="9"/>
  <c r="K249" i="9"/>
  <c r="H249" i="9"/>
  <c r="D249" i="9"/>
  <c r="AF248" i="9"/>
  <c r="AC248" i="9"/>
  <c r="Z248" i="9"/>
  <c r="W248" i="9"/>
  <c r="T248" i="9"/>
  <c r="Q248" i="9"/>
  <c r="N248" i="9"/>
  <c r="K248" i="9"/>
  <c r="H248" i="9"/>
  <c r="D248" i="9"/>
  <c r="AF247" i="9"/>
  <c r="AC247" i="9"/>
  <c r="Z247" i="9"/>
  <c r="W247" i="9"/>
  <c r="T247" i="9"/>
  <c r="Q247" i="9"/>
  <c r="N247" i="9"/>
  <c r="K247" i="9"/>
  <c r="H247" i="9"/>
  <c r="D247" i="9"/>
  <c r="AF246" i="9"/>
  <c r="AC246" i="9"/>
  <c r="Z246" i="9"/>
  <c r="W246" i="9"/>
  <c r="T246" i="9"/>
  <c r="Q246" i="9"/>
  <c r="N246" i="9"/>
  <c r="K246" i="9"/>
  <c r="H246" i="9"/>
  <c r="D246" i="9"/>
  <c r="AF245" i="9"/>
  <c r="AC245" i="9"/>
  <c r="Z245" i="9"/>
  <c r="W245" i="9"/>
  <c r="T245" i="9"/>
  <c r="Q245" i="9"/>
  <c r="N245" i="9"/>
  <c r="K245" i="9"/>
  <c r="H245" i="9"/>
  <c r="D245" i="9"/>
  <c r="AF244" i="9"/>
  <c r="AC244" i="9"/>
  <c r="Z244" i="9"/>
  <c r="W244" i="9"/>
  <c r="T244" i="9"/>
  <c r="Q244" i="9"/>
  <c r="N244" i="9"/>
  <c r="K244" i="9"/>
  <c r="H244" i="9"/>
  <c r="D244" i="9"/>
  <c r="AF243" i="9"/>
  <c r="AC243" i="9"/>
  <c r="Z243" i="9"/>
  <c r="W243" i="9"/>
  <c r="T243" i="9"/>
  <c r="Q243" i="9"/>
  <c r="N243" i="9"/>
  <c r="K243" i="9"/>
  <c r="H243" i="9"/>
  <c r="D243" i="9"/>
  <c r="AF242" i="9"/>
  <c r="AC242" i="9"/>
  <c r="Z242" i="9"/>
  <c r="W242" i="9"/>
  <c r="T242" i="9"/>
  <c r="Q242" i="9"/>
  <c r="N242" i="9"/>
  <c r="K242" i="9"/>
  <c r="H242" i="9"/>
  <c r="D242" i="9"/>
  <c r="AF241" i="9"/>
  <c r="AC241" i="9"/>
  <c r="Z241" i="9"/>
  <c r="W241" i="9"/>
  <c r="T241" i="9"/>
  <c r="Q241" i="9"/>
  <c r="N241" i="9"/>
  <c r="K241" i="9"/>
  <c r="H241" i="9"/>
  <c r="D241" i="9"/>
  <c r="AF240" i="9"/>
  <c r="AC240" i="9"/>
  <c r="Z240" i="9"/>
  <c r="W240" i="9"/>
  <c r="T240" i="9"/>
  <c r="Q240" i="9"/>
  <c r="N240" i="9"/>
  <c r="K240" i="9"/>
  <c r="H240" i="9"/>
  <c r="D240" i="9"/>
  <c r="AF239" i="9"/>
  <c r="AC239" i="9"/>
  <c r="Z239" i="9"/>
  <c r="W239" i="9"/>
  <c r="T239" i="9"/>
  <c r="Q239" i="9"/>
  <c r="N239" i="9"/>
  <c r="K239" i="9"/>
  <c r="H239" i="9"/>
  <c r="D239" i="9"/>
  <c r="AF238" i="9"/>
  <c r="AC238" i="9"/>
  <c r="Z238" i="9"/>
  <c r="W238" i="9"/>
  <c r="T238" i="9"/>
  <c r="Q238" i="9"/>
  <c r="N238" i="9"/>
  <c r="K238" i="9"/>
  <c r="H238" i="9"/>
  <c r="D238" i="9"/>
  <c r="AF237" i="9"/>
  <c r="AC237" i="9"/>
  <c r="Z237" i="9"/>
  <c r="W237" i="9"/>
  <c r="T237" i="9"/>
  <c r="Q237" i="9"/>
  <c r="N237" i="9"/>
  <c r="K237" i="9"/>
  <c r="H237" i="9"/>
  <c r="D237" i="9"/>
  <c r="AF236" i="9"/>
  <c r="AC236" i="9"/>
  <c r="Z236" i="9"/>
  <c r="W236" i="9"/>
  <c r="T236" i="9"/>
  <c r="Q236" i="9"/>
  <c r="N236" i="9"/>
  <c r="K236" i="9"/>
  <c r="H236" i="9"/>
  <c r="D236" i="9"/>
  <c r="AF235" i="9"/>
  <c r="AC235" i="9"/>
  <c r="Z235" i="9"/>
  <c r="W235" i="9"/>
  <c r="T235" i="9"/>
  <c r="Q235" i="9"/>
  <c r="N235" i="9"/>
  <c r="K235" i="9"/>
  <c r="H235" i="9"/>
  <c r="D235" i="9"/>
  <c r="AF234" i="9"/>
  <c r="AC234" i="9"/>
  <c r="Z234" i="9"/>
  <c r="W234" i="9"/>
  <c r="T234" i="9"/>
  <c r="Q234" i="9"/>
  <c r="N234" i="9"/>
  <c r="K234" i="9"/>
  <c r="H234" i="9"/>
  <c r="D234" i="9"/>
  <c r="AF233" i="9"/>
  <c r="AC233" i="9"/>
  <c r="Z233" i="9"/>
  <c r="W233" i="9"/>
  <c r="T233" i="9"/>
  <c r="Q233" i="9"/>
  <c r="N233" i="9"/>
  <c r="K233" i="9"/>
  <c r="H233" i="9"/>
  <c r="D233" i="9"/>
  <c r="AF232" i="9"/>
  <c r="AC232" i="9"/>
  <c r="Z232" i="9"/>
  <c r="W232" i="9"/>
  <c r="T232" i="9"/>
  <c r="Q232" i="9"/>
  <c r="N232" i="9"/>
  <c r="K232" i="9"/>
  <c r="H232" i="9"/>
  <c r="D232" i="9"/>
  <c r="AF231" i="9"/>
  <c r="AC231" i="9"/>
  <c r="Z231" i="9"/>
  <c r="W231" i="9"/>
  <c r="T231" i="9"/>
  <c r="Q231" i="9"/>
  <c r="N231" i="9"/>
  <c r="K231" i="9"/>
  <c r="H231" i="9"/>
  <c r="D231" i="9"/>
  <c r="AF230" i="9"/>
  <c r="AC230" i="9"/>
  <c r="Z230" i="9"/>
  <c r="W230" i="9"/>
  <c r="T230" i="9"/>
  <c r="Q230" i="9"/>
  <c r="N230" i="9"/>
  <c r="K230" i="9"/>
  <c r="H230" i="9"/>
  <c r="D230" i="9"/>
  <c r="AF229" i="9"/>
  <c r="AC229" i="9"/>
  <c r="Z229" i="9"/>
  <c r="W229" i="9"/>
  <c r="T229" i="9"/>
  <c r="Q229" i="9"/>
  <c r="N229" i="9"/>
  <c r="K229" i="9"/>
  <c r="H229" i="9"/>
  <c r="D229" i="9"/>
  <c r="AF228" i="9"/>
  <c r="AC228" i="9"/>
  <c r="Z228" i="9"/>
  <c r="W228" i="9"/>
  <c r="T228" i="9"/>
  <c r="Q228" i="9"/>
  <c r="N228" i="9"/>
  <c r="K228" i="9"/>
  <c r="H228" i="9"/>
  <c r="D228" i="9"/>
  <c r="AF227" i="9"/>
  <c r="AC227" i="9"/>
  <c r="Z227" i="9"/>
  <c r="W227" i="9"/>
  <c r="T227" i="9"/>
  <c r="Q227" i="9"/>
  <c r="N227" i="9"/>
  <c r="K227" i="9"/>
  <c r="H227" i="9"/>
  <c r="D227" i="9"/>
  <c r="AF226" i="9"/>
  <c r="AC226" i="9"/>
  <c r="Z226" i="9"/>
  <c r="W226" i="9"/>
  <c r="T226" i="9"/>
  <c r="Q226" i="9"/>
  <c r="N226" i="9"/>
  <c r="K226" i="9"/>
  <c r="H226" i="9"/>
  <c r="D226" i="9"/>
  <c r="AF225" i="9"/>
  <c r="AC225" i="9"/>
  <c r="Z225" i="9"/>
  <c r="W225" i="9"/>
  <c r="T225" i="9"/>
  <c r="Q225" i="9"/>
  <c r="N225" i="9"/>
  <c r="K225" i="9"/>
  <c r="H225" i="9"/>
  <c r="D225" i="9"/>
  <c r="AF224" i="9"/>
  <c r="AC224" i="9"/>
  <c r="Z224" i="9"/>
  <c r="W224" i="9"/>
  <c r="T224" i="9"/>
  <c r="Q224" i="9"/>
  <c r="N224" i="9"/>
  <c r="K224" i="9"/>
  <c r="H224" i="9"/>
  <c r="D224" i="9"/>
  <c r="AF223" i="9"/>
  <c r="AC223" i="9"/>
  <c r="Z223" i="9"/>
  <c r="W223" i="9"/>
  <c r="T223" i="9"/>
  <c r="Q223" i="9"/>
  <c r="N223" i="9"/>
  <c r="K223" i="9"/>
  <c r="H223" i="9"/>
  <c r="D223" i="9"/>
  <c r="AF222" i="9"/>
  <c r="AC222" i="9"/>
  <c r="Z222" i="9"/>
  <c r="W222" i="9"/>
  <c r="T222" i="9"/>
  <c r="Q222" i="9"/>
  <c r="N222" i="9"/>
  <c r="K222" i="9"/>
  <c r="H222" i="9"/>
  <c r="D222" i="9"/>
  <c r="AF221" i="9"/>
  <c r="AC221" i="9"/>
  <c r="Z221" i="9"/>
  <c r="W221" i="9"/>
  <c r="T221" i="9"/>
  <c r="Q221" i="9"/>
  <c r="N221" i="9"/>
  <c r="K221" i="9"/>
  <c r="H221" i="9"/>
  <c r="D221" i="9"/>
  <c r="AF220" i="9"/>
  <c r="AC220" i="9"/>
  <c r="Z220" i="9"/>
  <c r="W220" i="9"/>
  <c r="T220" i="9"/>
  <c r="Q220" i="9"/>
  <c r="N220" i="9"/>
  <c r="K220" i="9"/>
  <c r="H220" i="9"/>
  <c r="D220" i="9"/>
  <c r="AF219" i="9"/>
  <c r="AC219" i="9"/>
  <c r="Z219" i="9"/>
  <c r="W219" i="9"/>
  <c r="T219" i="9"/>
  <c r="Q219" i="9"/>
  <c r="N219" i="9"/>
  <c r="K219" i="9"/>
  <c r="H219" i="9"/>
  <c r="D219" i="9"/>
  <c r="AF218" i="9"/>
  <c r="AC218" i="9"/>
  <c r="Z218" i="9"/>
  <c r="W218" i="9"/>
  <c r="T218" i="9"/>
  <c r="Q218" i="9"/>
  <c r="N218" i="9"/>
  <c r="K218" i="9"/>
  <c r="H218" i="9"/>
  <c r="D218" i="9"/>
  <c r="AF217" i="9"/>
  <c r="AC217" i="9"/>
  <c r="Z217" i="9"/>
  <c r="W217" i="9"/>
  <c r="T217" i="9"/>
  <c r="Q217" i="9"/>
  <c r="N217" i="9"/>
  <c r="K217" i="9"/>
  <c r="H217" i="9"/>
  <c r="D217" i="9"/>
  <c r="AF216" i="9"/>
  <c r="AC216" i="9"/>
  <c r="Z216" i="9"/>
  <c r="W216" i="9"/>
  <c r="T216" i="9"/>
  <c r="Q216" i="9"/>
  <c r="N216" i="9"/>
  <c r="K216" i="9"/>
  <c r="H216" i="9"/>
  <c r="D216" i="9"/>
  <c r="AF215" i="9"/>
  <c r="AC215" i="9"/>
  <c r="Z215" i="9"/>
  <c r="W215" i="9"/>
  <c r="T215" i="9"/>
  <c r="Q215" i="9"/>
  <c r="N215" i="9"/>
  <c r="K215" i="9"/>
  <c r="H215" i="9"/>
  <c r="D215" i="9"/>
  <c r="AF214" i="9"/>
  <c r="AC214" i="9"/>
  <c r="Z214" i="9"/>
  <c r="W214" i="9"/>
  <c r="T214" i="9"/>
  <c r="Q214" i="9"/>
  <c r="N214" i="9"/>
  <c r="K214" i="9"/>
  <c r="H214" i="9"/>
  <c r="D214" i="9"/>
  <c r="AF213" i="9"/>
  <c r="AC213" i="9"/>
  <c r="Z213" i="9"/>
  <c r="W213" i="9"/>
  <c r="T213" i="9"/>
  <c r="Q213" i="9"/>
  <c r="N213" i="9"/>
  <c r="K213" i="9"/>
  <c r="H213" i="9"/>
  <c r="D213" i="9"/>
  <c r="AF212" i="9"/>
  <c r="AC212" i="9"/>
  <c r="Z212" i="9"/>
  <c r="W212" i="9"/>
  <c r="T212" i="9"/>
  <c r="Q212" i="9"/>
  <c r="N212" i="9"/>
  <c r="K212" i="9"/>
  <c r="H212" i="9"/>
  <c r="D212" i="9"/>
  <c r="AF211" i="9"/>
  <c r="AC211" i="9"/>
  <c r="Z211" i="9"/>
  <c r="W211" i="9"/>
  <c r="T211" i="9"/>
  <c r="Q211" i="9"/>
  <c r="N211" i="9"/>
  <c r="K211" i="9"/>
  <c r="H211" i="9"/>
  <c r="D211" i="9"/>
  <c r="AF210" i="9"/>
  <c r="AC210" i="9"/>
  <c r="Z210" i="9"/>
  <c r="W210" i="9"/>
  <c r="T210" i="9"/>
  <c r="Q210" i="9"/>
  <c r="N210" i="9"/>
  <c r="K210" i="9"/>
  <c r="H210" i="9"/>
  <c r="D210" i="9"/>
  <c r="AF209" i="9"/>
  <c r="AC209" i="9"/>
  <c r="Z209" i="9"/>
  <c r="W209" i="9"/>
  <c r="T209" i="9"/>
  <c r="Q209" i="9"/>
  <c r="N209" i="9"/>
  <c r="K209" i="9"/>
  <c r="H209" i="9"/>
  <c r="D209" i="9"/>
  <c r="AF208" i="9"/>
  <c r="AC208" i="9"/>
  <c r="Z208" i="9"/>
  <c r="W208" i="9"/>
  <c r="T208" i="9"/>
  <c r="Q208" i="9"/>
  <c r="N208" i="9"/>
  <c r="K208" i="9"/>
  <c r="H208" i="9"/>
  <c r="D208" i="9"/>
  <c r="AF207" i="9"/>
  <c r="AC207" i="9"/>
  <c r="Z207" i="9"/>
  <c r="W207" i="9"/>
  <c r="T207" i="9"/>
  <c r="Q207" i="9"/>
  <c r="N207" i="9"/>
  <c r="K207" i="9"/>
  <c r="H207" i="9"/>
  <c r="D207" i="9"/>
  <c r="AF206" i="9"/>
  <c r="AC206" i="9"/>
  <c r="Z206" i="9"/>
  <c r="W206" i="9"/>
  <c r="T206" i="9"/>
  <c r="Q206" i="9"/>
  <c r="N206" i="9"/>
  <c r="K206" i="9"/>
  <c r="H206" i="9"/>
  <c r="D206" i="9"/>
  <c r="AF205" i="9"/>
  <c r="AC205" i="9"/>
  <c r="Z205" i="9"/>
  <c r="W205" i="9"/>
  <c r="T205" i="9"/>
  <c r="Q205" i="9"/>
  <c r="N205" i="9"/>
  <c r="K205" i="9"/>
  <c r="H205" i="9"/>
  <c r="D205" i="9"/>
  <c r="AF204" i="9"/>
  <c r="AC204" i="9"/>
  <c r="Z204" i="9"/>
  <c r="W204" i="9"/>
  <c r="T204" i="9"/>
  <c r="Q204" i="9"/>
  <c r="N204" i="9"/>
  <c r="K204" i="9"/>
  <c r="H204" i="9"/>
  <c r="D204" i="9"/>
  <c r="AF203" i="9"/>
  <c r="AC203" i="9"/>
  <c r="Z203" i="9"/>
  <c r="W203" i="9"/>
  <c r="T203" i="9"/>
  <c r="Q203" i="9"/>
  <c r="N203" i="9"/>
  <c r="K203" i="9"/>
  <c r="H203" i="9"/>
  <c r="D203" i="9"/>
  <c r="AF202" i="9"/>
  <c r="AC202" i="9"/>
  <c r="Z202" i="9"/>
  <c r="W202" i="9"/>
  <c r="T202" i="9"/>
  <c r="Q202" i="9"/>
  <c r="N202" i="9"/>
  <c r="K202" i="9"/>
  <c r="H202" i="9"/>
  <c r="D202" i="9"/>
  <c r="AF201" i="9"/>
  <c r="AC201" i="9"/>
  <c r="Z201" i="9"/>
  <c r="W201" i="9"/>
  <c r="T201" i="9"/>
  <c r="Q201" i="9"/>
  <c r="N201" i="9"/>
  <c r="K201" i="9"/>
  <c r="H201" i="9"/>
  <c r="D201" i="9"/>
  <c r="AF200" i="9"/>
  <c r="AC200" i="9"/>
  <c r="Z200" i="9"/>
  <c r="W200" i="9"/>
  <c r="T200" i="9"/>
  <c r="Q200" i="9"/>
  <c r="N200" i="9"/>
  <c r="K200" i="9"/>
  <c r="H200" i="9"/>
  <c r="D200" i="9"/>
  <c r="AF199" i="9"/>
  <c r="AC199" i="9"/>
  <c r="Z199" i="9"/>
  <c r="W199" i="9"/>
  <c r="T199" i="9"/>
  <c r="Q199" i="9"/>
  <c r="N199" i="9"/>
  <c r="K199" i="9"/>
  <c r="H199" i="9"/>
  <c r="D199" i="9"/>
  <c r="AF198" i="9"/>
  <c r="AC198" i="9"/>
  <c r="Z198" i="9"/>
  <c r="W198" i="9"/>
  <c r="T198" i="9"/>
  <c r="Q198" i="9"/>
  <c r="N198" i="9"/>
  <c r="K198" i="9"/>
  <c r="H198" i="9"/>
  <c r="D198" i="9"/>
  <c r="AF197" i="9"/>
  <c r="AC197" i="9"/>
  <c r="Z197" i="9"/>
  <c r="W197" i="9"/>
  <c r="T197" i="9"/>
  <c r="Q197" i="9"/>
  <c r="N197" i="9"/>
  <c r="K197" i="9"/>
  <c r="H197" i="9"/>
  <c r="D197" i="9"/>
  <c r="AF196" i="9"/>
  <c r="AC196" i="9"/>
  <c r="Z196" i="9"/>
  <c r="W196" i="9"/>
  <c r="T196" i="9"/>
  <c r="Q196" i="9"/>
  <c r="N196" i="9"/>
  <c r="K196" i="9"/>
  <c r="H196" i="9"/>
  <c r="D196" i="9"/>
  <c r="AF195" i="9"/>
  <c r="AC195" i="9"/>
  <c r="Z195" i="9"/>
  <c r="W195" i="9"/>
  <c r="T195" i="9"/>
  <c r="Q195" i="9"/>
  <c r="N195" i="9"/>
  <c r="K195" i="9"/>
  <c r="H195" i="9"/>
  <c r="D195" i="9"/>
  <c r="AF194" i="9"/>
  <c r="AC194" i="9"/>
  <c r="Z194" i="9"/>
  <c r="W194" i="9"/>
  <c r="T194" i="9"/>
  <c r="Q194" i="9"/>
  <c r="N194" i="9"/>
  <c r="K194" i="9"/>
  <c r="H194" i="9"/>
  <c r="D194" i="9"/>
  <c r="AF193" i="9"/>
  <c r="AC193" i="9"/>
  <c r="Z193" i="9"/>
  <c r="W193" i="9"/>
  <c r="T193" i="9"/>
  <c r="Q193" i="9"/>
  <c r="N193" i="9"/>
  <c r="K193" i="9"/>
  <c r="H193" i="9"/>
  <c r="D193" i="9"/>
  <c r="AF192" i="9"/>
  <c r="AC192" i="9"/>
  <c r="Z192" i="9"/>
  <c r="W192" i="9"/>
  <c r="T192" i="9"/>
  <c r="Q192" i="9"/>
  <c r="N192" i="9"/>
  <c r="K192" i="9"/>
  <c r="H192" i="9"/>
  <c r="D192" i="9"/>
  <c r="AF191" i="9"/>
  <c r="AC191" i="9"/>
  <c r="Z191" i="9"/>
  <c r="W191" i="9"/>
  <c r="T191" i="9"/>
  <c r="Q191" i="9"/>
  <c r="N191" i="9"/>
  <c r="K191" i="9"/>
  <c r="H191" i="9"/>
  <c r="D191" i="9"/>
  <c r="AF190" i="9"/>
  <c r="AC190" i="9"/>
  <c r="Z190" i="9"/>
  <c r="W190" i="9"/>
  <c r="T190" i="9"/>
  <c r="Q190" i="9"/>
  <c r="N190" i="9"/>
  <c r="K190" i="9"/>
  <c r="H190" i="9"/>
  <c r="D190" i="9"/>
  <c r="AF189" i="9"/>
  <c r="AC189" i="9"/>
  <c r="Z189" i="9"/>
  <c r="W189" i="9"/>
  <c r="T189" i="9"/>
  <c r="Q189" i="9"/>
  <c r="N189" i="9"/>
  <c r="K189" i="9"/>
  <c r="H189" i="9"/>
  <c r="D189" i="9"/>
  <c r="AF188" i="9"/>
  <c r="AC188" i="9"/>
  <c r="Z188" i="9"/>
  <c r="W188" i="9"/>
  <c r="T188" i="9"/>
  <c r="Q188" i="9"/>
  <c r="N188" i="9"/>
  <c r="K188" i="9"/>
  <c r="H188" i="9"/>
  <c r="D188" i="9"/>
  <c r="AF187" i="9"/>
  <c r="AC187" i="9"/>
  <c r="Z187" i="9"/>
  <c r="W187" i="9"/>
  <c r="T187" i="9"/>
  <c r="Q187" i="9"/>
  <c r="N187" i="9"/>
  <c r="K187" i="9"/>
  <c r="H187" i="9"/>
  <c r="D187" i="9"/>
  <c r="AF186" i="9"/>
  <c r="AC186" i="9"/>
  <c r="Z186" i="9"/>
  <c r="W186" i="9"/>
  <c r="T186" i="9"/>
  <c r="Q186" i="9"/>
  <c r="N186" i="9"/>
  <c r="K186" i="9"/>
  <c r="H186" i="9"/>
  <c r="D186" i="9"/>
  <c r="AF185" i="9"/>
  <c r="AC185" i="9"/>
  <c r="Z185" i="9"/>
  <c r="W185" i="9"/>
  <c r="T185" i="9"/>
  <c r="Q185" i="9"/>
  <c r="N185" i="9"/>
  <c r="K185" i="9"/>
  <c r="H185" i="9"/>
  <c r="D185" i="9"/>
  <c r="AF184" i="9"/>
  <c r="AC184" i="9"/>
  <c r="Z184" i="9"/>
  <c r="W184" i="9"/>
  <c r="T184" i="9"/>
  <c r="Q184" i="9"/>
  <c r="N184" i="9"/>
  <c r="K184" i="9"/>
  <c r="H184" i="9"/>
  <c r="D184" i="9"/>
  <c r="AF183" i="9"/>
  <c r="AC183" i="9"/>
  <c r="Z183" i="9"/>
  <c r="W183" i="9"/>
  <c r="T183" i="9"/>
  <c r="Q183" i="9"/>
  <c r="N183" i="9"/>
  <c r="K183" i="9"/>
  <c r="H183" i="9"/>
  <c r="D183" i="9"/>
  <c r="AF182" i="9"/>
  <c r="AC182" i="9"/>
  <c r="Z182" i="9"/>
  <c r="W182" i="9"/>
  <c r="T182" i="9"/>
  <c r="Q182" i="9"/>
  <c r="N182" i="9"/>
  <c r="K182" i="9"/>
  <c r="H182" i="9"/>
  <c r="D182" i="9"/>
  <c r="AF181" i="9"/>
  <c r="AC181" i="9"/>
  <c r="Z181" i="9"/>
  <c r="W181" i="9"/>
  <c r="T181" i="9"/>
  <c r="Q181" i="9"/>
  <c r="N181" i="9"/>
  <c r="K181" i="9"/>
  <c r="H181" i="9"/>
  <c r="D181" i="9"/>
  <c r="AF180" i="9"/>
  <c r="AC180" i="9"/>
  <c r="Z180" i="9"/>
  <c r="W180" i="9"/>
  <c r="T180" i="9"/>
  <c r="Q180" i="9"/>
  <c r="N180" i="9"/>
  <c r="K180" i="9"/>
  <c r="H180" i="9"/>
  <c r="D180" i="9"/>
  <c r="AF179" i="9"/>
  <c r="AC179" i="9"/>
  <c r="Z179" i="9"/>
  <c r="W179" i="9"/>
  <c r="T179" i="9"/>
  <c r="Q179" i="9"/>
  <c r="N179" i="9"/>
  <c r="K179" i="9"/>
  <c r="H179" i="9"/>
  <c r="D179" i="9"/>
  <c r="AF178" i="9"/>
  <c r="AC178" i="9"/>
  <c r="Z178" i="9"/>
  <c r="W178" i="9"/>
  <c r="T178" i="9"/>
  <c r="Q178" i="9"/>
  <c r="N178" i="9"/>
  <c r="K178" i="9"/>
  <c r="H178" i="9"/>
  <c r="D178" i="9"/>
  <c r="AF177" i="9"/>
  <c r="AC177" i="9"/>
  <c r="Z177" i="9"/>
  <c r="W177" i="9"/>
  <c r="T177" i="9"/>
  <c r="Q177" i="9"/>
  <c r="N177" i="9"/>
  <c r="K177" i="9"/>
  <c r="H177" i="9"/>
  <c r="D177" i="9"/>
  <c r="AF176" i="9"/>
  <c r="AC176" i="9"/>
  <c r="Z176" i="9"/>
  <c r="W176" i="9"/>
  <c r="T176" i="9"/>
  <c r="Q176" i="9"/>
  <c r="N176" i="9"/>
  <c r="K176" i="9"/>
  <c r="H176" i="9"/>
  <c r="D176" i="9"/>
  <c r="AF175" i="9"/>
  <c r="AC175" i="9"/>
  <c r="Z175" i="9"/>
  <c r="W175" i="9"/>
  <c r="T175" i="9"/>
  <c r="Q175" i="9"/>
  <c r="N175" i="9"/>
  <c r="K175" i="9"/>
  <c r="H175" i="9"/>
  <c r="D175" i="9"/>
  <c r="AF174" i="9"/>
  <c r="AC174" i="9"/>
  <c r="Z174" i="9"/>
  <c r="W174" i="9"/>
  <c r="T174" i="9"/>
  <c r="Q174" i="9"/>
  <c r="N174" i="9"/>
  <c r="K174" i="9"/>
  <c r="H174" i="9"/>
  <c r="D174" i="9"/>
  <c r="AF173" i="9"/>
  <c r="AC173" i="9"/>
  <c r="Z173" i="9"/>
  <c r="W173" i="9"/>
  <c r="T173" i="9"/>
  <c r="Q173" i="9"/>
  <c r="N173" i="9"/>
  <c r="K173" i="9"/>
  <c r="H173" i="9"/>
  <c r="D173" i="9"/>
  <c r="AF172" i="9"/>
  <c r="AC172" i="9"/>
  <c r="Z172" i="9"/>
  <c r="W172" i="9"/>
  <c r="T172" i="9"/>
  <c r="Q172" i="9"/>
  <c r="N172" i="9"/>
  <c r="K172" i="9"/>
  <c r="H172" i="9"/>
  <c r="D172" i="9"/>
  <c r="AF171" i="9"/>
  <c r="AC171" i="9"/>
  <c r="Z171" i="9"/>
  <c r="W171" i="9"/>
  <c r="T171" i="9"/>
  <c r="Q171" i="9"/>
  <c r="N171" i="9"/>
  <c r="K171" i="9"/>
  <c r="H171" i="9"/>
  <c r="D171" i="9"/>
  <c r="AF170" i="9"/>
  <c r="AC170" i="9"/>
  <c r="Z170" i="9"/>
  <c r="W170" i="9"/>
  <c r="T170" i="9"/>
  <c r="Q170" i="9"/>
  <c r="N170" i="9"/>
  <c r="K170" i="9"/>
  <c r="H170" i="9"/>
  <c r="D170" i="9"/>
  <c r="AF169" i="9"/>
  <c r="AC169" i="9"/>
  <c r="Z169" i="9"/>
  <c r="W169" i="9"/>
  <c r="T169" i="9"/>
  <c r="Q169" i="9"/>
  <c r="N169" i="9"/>
  <c r="K169" i="9"/>
  <c r="H169" i="9"/>
  <c r="D169" i="9"/>
  <c r="AF168" i="9"/>
  <c r="AC168" i="9"/>
  <c r="Z168" i="9"/>
  <c r="W168" i="9"/>
  <c r="T168" i="9"/>
  <c r="Q168" i="9"/>
  <c r="N168" i="9"/>
  <c r="K168" i="9"/>
  <c r="H168" i="9"/>
  <c r="D168" i="9"/>
  <c r="AF167" i="9"/>
  <c r="AC167" i="9"/>
  <c r="Z167" i="9"/>
  <c r="W167" i="9"/>
  <c r="T167" i="9"/>
  <c r="Q167" i="9"/>
  <c r="N167" i="9"/>
  <c r="K167" i="9"/>
  <c r="H167" i="9"/>
  <c r="D167" i="9"/>
  <c r="AF166" i="9"/>
  <c r="AC166" i="9"/>
  <c r="Z166" i="9"/>
  <c r="W166" i="9"/>
  <c r="T166" i="9"/>
  <c r="Q166" i="9"/>
  <c r="N166" i="9"/>
  <c r="K166" i="9"/>
  <c r="H166" i="9"/>
  <c r="D166" i="9"/>
  <c r="AF165" i="9"/>
  <c r="AC165" i="9"/>
  <c r="Z165" i="9"/>
  <c r="W165" i="9"/>
  <c r="T165" i="9"/>
  <c r="Q165" i="9"/>
  <c r="N165" i="9"/>
  <c r="K165" i="9"/>
  <c r="H165" i="9"/>
  <c r="D165" i="9"/>
  <c r="AF164" i="9"/>
  <c r="AC164" i="9"/>
  <c r="Z164" i="9"/>
  <c r="W164" i="9"/>
  <c r="T164" i="9"/>
  <c r="Q164" i="9"/>
  <c r="N164" i="9"/>
  <c r="K164" i="9"/>
  <c r="H164" i="9"/>
  <c r="D164" i="9"/>
  <c r="AF163" i="9"/>
  <c r="AC163" i="9"/>
  <c r="Z163" i="9"/>
  <c r="W163" i="9"/>
  <c r="T163" i="9"/>
  <c r="Q163" i="9"/>
  <c r="N163" i="9"/>
  <c r="K163" i="9"/>
  <c r="H163" i="9"/>
  <c r="D163" i="9"/>
  <c r="AF162" i="9"/>
  <c r="AC162" i="9"/>
  <c r="Z162" i="9"/>
  <c r="W162" i="9"/>
  <c r="T162" i="9"/>
  <c r="Q162" i="9"/>
  <c r="N162" i="9"/>
  <c r="K162" i="9"/>
  <c r="H162" i="9"/>
  <c r="D162" i="9"/>
  <c r="AF161" i="9"/>
  <c r="AC161" i="9"/>
  <c r="Z161" i="9"/>
  <c r="W161" i="9"/>
  <c r="T161" i="9"/>
  <c r="Q161" i="9"/>
  <c r="N161" i="9"/>
  <c r="K161" i="9"/>
  <c r="H161" i="9"/>
  <c r="D161" i="9"/>
  <c r="AF160" i="9"/>
  <c r="AC160" i="9"/>
  <c r="Z160" i="9"/>
  <c r="W160" i="9"/>
  <c r="T160" i="9"/>
  <c r="Q160" i="9"/>
  <c r="N160" i="9"/>
  <c r="K160" i="9"/>
  <c r="H160" i="9"/>
  <c r="D160" i="9"/>
  <c r="AF159" i="9"/>
  <c r="AC159" i="9"/>
  <c r="Z159" i="9"/>
  <c r="W159" i="9"/>
  <c r="T159" i="9"/>
  <c r="Q159" i="9"/>
  <c r="N159" i="9"/>
  <c r="K159" i="9"/>
  <c r="H159" i="9"/>
  <c r="D159" i="9"/>
  <c r="AF158" i="9"/>
  <c r="AC158" i="9"/>
  <c r="Z158" i="9"/>
  <c r="W158" i="9"/>
  <c r="T158" i="9"/>
  <c r="Q158" i="9"/>
  <c r="N158" i="9"/>
  <c r="K158" i="9"/>
  <c r="H158" i="9"/>
  <c r="D158" i="9"/>
  <c r="AF157" i="9"/>
  <c r="AC157" i="9"/>
  <c r="Z157" i="9"/>
  <c r="W157" i="9"/>
  <c r="T157" i="9"/>
  <c r="Q157" i="9"/>
  <c r="N157" i="9"/>
  <c r="K157" i="9"/>
  <c r="H157" i="9"/>
  <c r="D157" i="9"/>
  <c r="AF156" i="9"/>
  <c r="AC156" i="9"/>
  <c r="Z156" i="9"/>
  <c r="W156" i="9"/>
  <c r="T156" i="9"/>
  <c r="Q156" i="9"/>
  <c r="N156" i="9"/>
  <c r="K156" i="9"/>
  <c r="H156" i="9"/>
  <c r="D156" i="9"/>
  <c r="AF155" i="9"/>
  <c r="AC155" i="9"/>
  <c r="Z155" i="9"/>
  <c r="W155" i="9"/>
  <c r="T155" i="9"/>
  <c r="Q155" i="9"/>
  <c r="N155" i="9"/>
  <c r="K155" i="9"/>
  <c r="H155" i="9"/>
  <c r="D155" i="9"/>
  <c r="AF154" i="9"/>
  <c r="AC154" i="9"/>
  <c r="Z154" i="9"/>
  <c r="W154" i="9"/>
  <c r="T154" i="9"/>
  <c r="Q154" i="9"/>
  <c r="N154" i="9"/>
  <c r="K154" i="9"/>
  <c r="H154" i="9"/>
  <c r="D154" i="9"/>
  <c r="AF153" i="9"/>
  <c r="AC153" i="9"/>
  <c r="Z153" i="9"/>
  <c r="W153" i="9"/>
  <c r="T153" i="9"/>
  <c r="Q153" i="9"/>
  <c r="N153" i="9"/>
  <c r="K153" i="9"/>
  <c r="H153" i="9"/>
  <c r="D153" i="9"/>
  <c r="AF152" i="9"/>
  <c r="AC152" i="9"/>
  <c r="Z152" i="9"/>
  <c r="W152" i="9"/>
  <c r="T152" i="9"/>
  <c r="Q152" i="9"/>
  <c r="N152" i="9"/>
  <c r="K152" i="9"/>
  <c r="H152" i="9"/>
  <c r="D152" i="9"/>
  <c r="AF151" i="9"/>
  <c r="AC151" i="9"/>
  <c r="Z151" i="9"/>
  <c r="W151" i="9"/>
  <c r="T151" i="9"/>
  <c r="Q151" i="9"/>
  <c r="N151" i="9"/>
  <c r="K151" i="9"/>
  <c r="H151" i="9"/>
  <c r="D151" i="9"/>
  <c r="AF150" i="9"/>
  <c r="AC150" i="9"/>
  <c r="Z150" i="9"/>
  <c r="W150" i="9"/>
  <c r="T150" i="9"/>
  <c r="Q150" i="9"/>
  <c r="N150" i="9"/>
  <c r="K150" i="9"/>
  <c r="H150" i="9"/>
  <c r="D150" i="9"/>
  <c r="AF149" i="9"/>
  <c r="AC149" i="9"/>
  <c r="Z149" i="9"/>
  <c r="W149" i="9"/>
  <c r="T149" i="9"/>
  <c r="Q149" i="9"/>
  <c r="N149" i="9"/>
  <c r="K149" i="9"/>
  <c r="H149" i="9"/>
  <c r="D149" i="9"/>
  <c r="AF148" i="9"/>
  <c r="AC148" i="9"/>
  <c r="Z148" i="9"/>
  <c r="W148" i="9"/>
  <c r="T148" i="9"/>
  <c r="Q148" i="9"/>
  <c r="N148" i="9"/>
  <c r="K148" i="9"/>
  <c r="H148" i="9"/>
  <c r="D148" i="9"/>
  <c r="AF147" i="9"/>
  <c r="AC147" i="9"/>
  <c r="Z147" i="9"/>
  <c r="W147" i="9"/>
  <c r="T147" i="9"/>
  <c r="Q147" i="9"/>
  <c r="N147" i="9"/>
  <c r="K147" i="9"/>
  <c r="H147" i="9"/>
  <c r="D147" i="9"/>
  <c r="AF146" i="9"/>
  <c r="AC146" i="9"/>
  <c r="Z146" i="9"/>
  <c r="W146" i="9"/>
  <c r="T146" i="9"/>
  <c r="Q146" i="9"/>
  <c r="N146" i="9"/>
  <c r="K146" i="9"/>
  <c r="H146" i="9"/>
  <c r="D146" i="9"/>
  <c r="AF145" i="9"/>
  <c r="AC145" i="9"/>
  <c r="Z145" i="9"/>
  <c r="W145" i="9"/>
  <c r="T145" i="9"/>
  <c r="Q145" i="9"/>
  <c r="N145" i="9"/>
  <c r="K145" i="9"/>
  <c r="H145" i="9"/>
  <c r="D145" i="9"/>
  <c r="AF144" i="9"/>
  <c r="AC144" i="9"/>
  <c r="Z144" i="9"/>
  <c r="W144" i="9"/>
  <c r="T144" i="9"/>
  <c r="Q144" i="9"/>
  <c r="N144" i="9"/>
  <c r="K144" i="9"/>
  <c r="H144" i="9"/>
  <c r="D144" i="9"/>
  <c r="AF143" i="9"/>
  <c r="AC143" i="9"/>
  <c r="Z143" i="9"/>
  <c r="W143" i="9"/>
  <c r="T143" i="9"/>
  <c r="Q143" i="9"/>
  <c r="N143" i="9"/>
  <c r="K143" i="9"/>
  <c r="H143" i="9"/>
  <c r="D143" i="9"/>
  <c r="AF142" i="9"/>
  <c r="AC142" i="9"/>
  <c r="Z142" i="9"/>
  <c r="W142" i="9"/>
  <c r="T142" i="9"/>
  <c r="Q142" i="9"/>
  <c r="N142" i="9"/>
  <c r="K142" i="9"/>
  <c r="H142" i="9"/>
  <c r="D142" i="9"/>
  <c r="AF141" i="9"/>
  <c r="AC141" i="9"/>
  <c r="Z141" i="9"/>
  <c r="W141" i="9"/>
  <c r="T141" i="9"/>
  <c r="Q141" i="9"/>
  <c r="N141" i="9"/>
  <c r="K141" i="9"/>
  <c r="H141" i="9"/>
  <c r="D141" i="9"/>
  <c r="AF140" i="9"/>
  <c r="AC140" i="9"/>
  <c r="Z140" i="9"/>
  <c r="W140" i="9"/>
  <c r="T140" i="9"/>
  <c r="Q140" i="9"/>
  <c r="N140" i="9"/>
  <c r="K140" i="9"/>
  <c r="H140" i="9"/>
  <c r="D140" i="9"/>
  <c r="AF139" i="9"/>
  <c r="AC139" i="9"/>
  <c r="Z139" i="9"/>
  <c r="W139" i="9"/>
  <c r="T139" i="9"/>
  <c r="Q139" i="9"/>
  <c r="N139" i="9"/>
  <c r="K139" i="9"/>
  <c r="H139" i="9"/>
  <c r="D139" i="9"/>
  <c r="AF138" i="9"/>
  <c r="AC138" i="9"/>
  <c r="Z138" i="9"/>
  <c r="W138" i="9"/>
  <c r="T138" i="9"/>
  <c r="Q138" i="9"/>
  <c r="N138" i="9"/>
  <c r="K138" i="9"/>
  <c r="H138" i="9"/>
  <c r="D138" i="9"/>
  <c r="AF137" i="9"/>
  <c r="AC137" i="9"/>
  <c r="Z137" i="9"/>
  <c r="W137" i="9"/>
  <c r="T137" i="9"/>
  <c r="Q137" i="9"/>
  <c r="N137" i="9"/>
  <c r="K137" i="9"/>
  <c r="H137" i="9"/>
  <c r="D137" i="9"/>
  <c r="AF136" i="9"/>
  <c r="AC136" i="9"/>
  <c r="Z136" i="9"/>
  <c r="W136" i="9"/>
  <c r="T136" i="9"/>
  <c r="Q136" i="9"/>
  <c r="N136" i="9"/>
  <c r="K136" i="9"/>
  <c r="H136" i="9"/>
  <c r="D136" i="9"/>
  <c r="AF135" i="9"/>
  <c r="AC135" i="9"/>
  <c r="Z135" i="9"/>
  <c r="W135" i="9"/>
  <c r="T135" i="9"/>
  <c r="Q135" i="9"/>
  <c r="N135" i="9"/>
  <c r="K135" i="9"/>
  <c r="H135" i="9"/>
  <c r="D135" i="9"/>
  <c r="AF134" i="9"/>
  <c r="AC134" i="9"/>
  <c r="Z134" i="9"/>
  <c r="W134" i="9"/>
  <c r="T134" i="9"/>
  <c r="Q134" i="9"/>
  <c r="N134" i="9"/>
  <c r="K134" i="9"/>
  <c r="H134" i="9"/>
  <c r="D134" i="9"/>
  <c r="AF133" i="9"/>
  <c r="AC133" i="9"/>
  <c r="Z133" i="9"/>
  <c r="W133" i="9"/>
  <c r="T133" i="9"/>
  <c r="Q133" i="9"/>
  <c r="N133" i="9"/>
  <c r="K133" i="9"/>
  <c r="H133" i="9"/>
  <c r="D133" i="9"/>
  <c r="AF132" i="9"/>
  <c r="AC132" i="9"/>
  <c r="Z132" i="9"/>
  <c r="W132" i="9"/>
  <c r="T132" i="9"/>
  <c r="Q132" i="9"/>
  <c r="N132" i="9"/>
  <c r="K132" i="9"/>
  <c r="H132" i="9"/>
  <c r="D132" i="9"/>
  <c r="AF131" i="9"/>
  <c r="AC131" i="9"/>
  <c r="Z131" i="9"/>
  <c r="W131" i="9"/>
  <c r="T131" i="9"/>
  <c r="Q131" i="9"/>
  <c r="N131" i="9"/>
  <c r="K131" i="9"/>
  <c r="H131" i="9"/>
  <c r="D131" i="9"/>
  <c r="AF130" i="9"/>
  <c r="AC130" i="9"/>
  <c r="Z130" i="9"/>
  <c r="W130" i="9"/>
  <c r="T130" i="9"/>
  <c r="Q130" i="9"/>
  <c r="N130" i="9"/>
  <c r="K130" i="9"/>
  <c r="H130" i="9"/>
  <c r="D130" i="9"/>
  <c r="AF129" i="9"/>
  <c r="AC129" i="9"/>
  <c r="Z129" i="9"/>
  <c r="W129" i="9"/>
  <c r="T129" i="9"/>
  <c r="Q129" i="9"/>
  <c r="N129" i="9"/>
  <c r="K129" i="9"/>
  <c r="H129" i="9"/>
  <c r="D129" i="9"/>
  <c r="AF128" i="9"/>
  <c r="AC128" i="9"/>
  <c r="Z128" i="9"/>
  <c r="W128" i="9"/>
  <c r="T128" i="9"/>
  <c r="Q128" i="9"/>
  <c r="N128" i="9"/>
  <c r="K128" i="9"/>
  <c r="H128" i="9"/>
  <c r="D128" i="9"/>
  <c r="AF127" i="9"/>
  <c r="AC127" i="9"/>
  <c r="Z127" i="9"/>
  <c r="W127" i="9"/>
  <c r="T127" i="9"/>
  <c r="Q127" i="9"/>
  <c r="N127" i="9"/>
  <c r="K127" i="9"/>
  <c r="H127" i="9"/>
  <c r="D127" i="9"/>
  <c r="AF126" i="9"/>
  <c r="AC126" i="9"/>
  <c r="Z126" i="9"/>
  <c r="W126" i="9"/>
  <c r="T126" i="9"/>
  <c r="Q126" i="9"/>
  <c r="N126" i="9"/>
  <c r="K126" i="9"/>
  <c r="H126" i="9"/>
  <c r="D126" i="9"/>
  <c r="AF125" i="9"/>
  <c r="AC125" i="9"/>
  <c r="Z125" i="9"/>
  <c r="W125" i="9"/>
  <c r="T125" i="9"/>
  <c r="Q125" i="9"/>
  <c r="N125" i="9"/>
  <c r="K125" i="9"/>
  <c r="H125" i="9"/>
  <c r="D125" i="9"/>
  <c r="AF124" i="9"/>
  <c r="AC124" i="9"/>
  <c r="Z124" i="9"/>
  <c r="W124" i="9"/>
  <c r="T124" i="9"/>
  <c r="Q124" i="9"/>
  <c r="N124" i="9"/>
  <c r="K124" i="9"/>
  <c r="H124" i="9"/>
  <c r="D124" i="9"/>
  <c r="AF123" i="9"/>
  <c r="AC123" i="9"/>
  <c r="Z123" i="9"/>
  <c r="W123" i="9"/>
  <c r="T123" i="9"/>
  <c r="Q123" i="9"/>
  <c r="N123" i="9"/>
  <c r="K123" i="9"/>
  <c r="H123" i="9"/>
  <c r="D123" i="9"/>
  <c r="AF122" i="9"/>
  <c r="AC122" i="9"/>
  <c r="Z122" i="9"/>
  <c r="W122" i="9"/>
  <c r="T122" i="9"/>
  <c r="Q122" i="9"/>
  <c r="N122" i="9"/>
  <c r="K122" i="9"/>
  <c r="H122" i="9"/>
  <c r="D122" i="9"/>
  <c r="AF121" i="9"/>
  <c r="AC121" i="9"/>
  <c r="Z121" i="9"/>
  <c r="W121" i="9"/>
  <c r="T121" i="9"/>
  <c r="Q121" i="9"/>
  <c r="N121" i="9"/>
  <c r="K121" i="9"/>
  <c r="H121" i="9"/>
  <c r="D121" i="9"/>
  <c r="AF120" i="9"/>
  <c r="AC120" i="9"/>
  <c r="Z120" i="9"/>
  <c r="W120" i="9"/>
  <c r="T120" i="9"/>
  <c r="Q120" i="9"/>
  <c r="N120" i="9"/>
  <c r="K120" i="9"/>
  <c r="H120" i="9"/>
  <c r="D120" i="9"/>
  <c r="AF119" i="9"/>
  <c r="AC119" i="9"/>
  <c r="Z119" i="9"/>
  <c r="W119" i="9"/>
  <c r="T119" i="9"/>
  <c r="Q119" i="9"/>
  <c r="N119" i="9"/>
  <c r="K119" i="9"/>
  <c r="H119" i="9"/>
  <c r="D119" i="9"/>
  <c r="AF118" i="9"/>
  <c r="AC118" i="9"/>
  <c r="Z118" i="9"/>
  <c r="W118" i="9"/>
  <c r="T118" i="9"/>
  <c r="Q118" i="9"/>
  <c r="N118" i="9"/>
  <c r="K118" i="9"/>
  <c r="H118" i="9"/>
  <c r="D118" i="9"/>
  <c r="AF117" i="9"/>
  <c r="AC117" i="9"/>
  <c r="Z117" i="9"/>
  <c r="W117" i="9"/>
  <c r="T117" i="9"/>
  <c r="Q117" i="9"/>
  <c r="N117" i="9"/>
  <c r="K117" i="9"/>
  <c r="H117" i="9"/>
  <c r="D117" i="9"/>
  <c r="AF116" i="9"/>
  <c r="AC116" i="9"/>
  <c r="Z116" i="9"/>
  <c r="W116" i="9"/>
  <c r="T116" i="9"/>
  <c r="Q116" i="9"/>
  <c r="N116" i="9"/>
  <c r="K116" i="9"/>
  <c r="H116" i="9"/>
  <c r="D116" i="9"/>
  <c r="AF115" i="9"/>
  <c r="AC115" i="9"/>
  <c r="Z115" i="9"/>
  <c r="W115" i="9"/>
  <c r="T115" i="9"/>
  <c r="Q115" i="9"/>
  <c r="N115" i="9"/>
  <c r="K115" i="9"/>
  <c r="H115" i="9"/>
  <c r="D115" i="9"/>
  <c r="AF114" i="9"/>
  <c r="AC114" i="9"/>
  <c r="Z114" i="9"/>
  <c r="W114" i="9"/>
  <c r="T114" i="9"/>
  <c r="Q114" i="9"/>
  <c r="N114" i="9"/>
  <c r="K114" i="9"/>
  <c r="H114" i="9"/>
  <c r="D114" i="9"/>
  <c r="AF113" i="9"/>
  <c r="AC113" i="9"/>
  <c r="Z113" i="9"/>
  <c r="W113" i="9"/>
  <c r="T113" i="9"/>
  <c r="Q113" i="9"/>
  <c r="N113" i="9"/>
  <c r="K113" i="9"/>
  <c r="H113" i="9"/>
  <c r="D113" i="9"/>
  <c r="AF112" i="9"/>
  <c r="AC112" i="9"/>
  <c r="Z112" i="9"/>
  <c r="W112" i="9"/>
  <c r="T112" i="9"/>
  <c r="Q112" i="9"/>
  <c r="N112" i="9"/>
  <c r="K112" i="9"/>
  <c r="H112" i="9"/>
  <c r="D112" i="9"/>
  <c r="AF111" i="9"/>
  <c r="AC111" i="9"/>
  <c r="Z111" i="9"/>
  <c r="W111" i="9"/>
  <c r="T111" i="9"/>
  <c r="Q111" i="9"/>
  <c r="N111" i="9"/>
  <c r="K111" i="9"/>
  <c r="H111" i="9"/>
  <c r="D111" i="9"/>
  <c r="AF110" i="9"/>
  <c r="AC110" i="9"/>
  <c r="Z110" i="9"/>
  <c r="W110" i="9"/>
  <c r="T110" i="9"/>
  <c r="Q110" i="9"/>
  <c r="N110" i="9"/>
  <c r="K110" i="9"/>
  <c r="H110" i="9"/>
  <c r="D110" i="9"/>
  <c r="AF109" i="9"/>
  <c r="AC109" i="9"/>
  <c r="Z109" i="9"/>
  <c r="W109" i="9"/>
  <c r="T109" i="9"/>
  <c r="Q109" i="9"/>
  <c r="N109" i="9"/>
  <c r="K109" i="9"/>
  <c r="H109" i="9"/>
  <c r="D109" i="9"/>
  <c r="AF108" i="9"/>
  <c r="AC108" i="9"/>
  <c r="Z108" i="9"/>
  <c r="W108" i="9"/>
  <c r="T108" i="9"/>
  <c r="Q108" i="9"/>
  <c r="N108" i="9"/>
  <c r="K108" i="9"/>
  <c r="H108" i="9"/>
  <c r="D108" i="9"/>
  <c r="AF107" i="9"/>
  <c r="AC107" i="9"/>
  <c r="Z107" i="9"/>
  <c r="W107" i="9"/>
  <c r="T107" i="9"/>
  <c r="Q107" i="9"/>
  <c r="N107" i="9"/>
  <c r="K107" i="9"/>
  <c r="H107" i="9"/>
  <c r="D107" i="9"/>
  <c r="AF106" i="9"/>
  <c r="AC106" i="9"/>
  <c r="Z106" i="9"/>
  <c r="W106" i="9"/>
  <c r="T106" i="9"/>
  <c r="Q106" i="9"/>
  <c r="N106" i="9"/>
  <c r="K106" i="9"/>
  <c r="H106" i="9"/>
  <c r="D106" i="9"/>
  <c r="AF105" i="9"/>
  <c r="AC105" i="9"/>
  <c r="Z105" i="9"/>
  <c r="W105" i="9"/>
  <c r="T105" i="9"/>
  <c r="Q105" i="9"/>
  <c r="N105" i="9"/>
  <c r="K105" i="9"/>
  <c r="H105" i="9"/>
  <c r="D105" i="9"/>
  <c r="AF104" i="9"/>
  <c r="AC104" i="9"/>
  <c r="Z104" i="9"/>
  <c r="W104" i="9"/>
  <c r="T104" i="9"/>
  <c r="Q104" i="9"/>
  <c r="N104" i="9"/>
  <c r="K104" i="9"/>
  <c r="H104" i="9"/>
  <c r="D104" i="9"/>
  <c r="AF103" i="9"/>
  <c r="AC103" i="9"/>
  <c r="Z103" i="9"/>
  <c r="W103" i="9"/>
  <c r="T103" i="9"/>
  <c r="Q103" i="9"/>
  <c r="N103" i="9"/>
  <c r="K103" i="9"/>
  <c r="H103" i="9"/>
  <c r="D103" i="9"/>
  <c r="AF102" i="9"/>
  <c r="AC102" i="9"/>
  <c r="Z102" i="9"/>
  <c r="W102" i="9"/>
  <c r="T102" i="9"/>
  <c r="Q102" i="9"/>
  <c r="N102" i="9"/>
  <c r="K102" i="9"/>
  <c r="H102" i="9"/>
  <c r="D102" i="9"/>
  <c r="AF101" i="9"/>
  <c r="AC101" i="9"/>
  <c r="Z101" i="9"/>
  <c r="W101" i="9"/>
  <c r="T101" i="9"/>
  <c r="Q101" i="9"/>
  <c r="N101" i="9"/>
  <c r="K101" i="9"/>
  <c r="H101" i="9"/>
  <c r="D101" i="9"/>
  <c r="AF100" i="9"/>
  <c r="AC100" i="9"/>
  <c r="Z100" i="9"/>
  <c r="W100" i="9"/>
  <c r="T100" i="9"/>
  <c r="Q100" i="9"/>
  <c r="N100" i="9"/>
  <c r="K100" i="9"/>
  <c r="H100" i="9"/>
  <c r="D100" i="9"/>
  <c r="AF99" i="9"/>
  <c r="AC99" i="9"/>
  <c r="Z99" i="9"/>
  <c r="W99" i="9"/>
  <c r="T99" i="9"/>
  <c r="Q99" i="9"/>
  <c r="N99" i="9"/>
  <c r="K99" i="9"/>
  <c r="H99" i="9"/>
  <c r="D99" i="9"/>
  <c r="AF98" i="9"/>
  <c r="AC98" i="9"/>
  <c r="Z98" i="9"/>
  <c r="W98" i="9"/>
  <c r="T98" i="9"/>
  <c r="Q98" i="9"/>
  <c r="N98" i="9"/>
  <c r="K98" i="9"/>
  <c r="H98" i="9"/>
  <c r="D98" i="9"/>
  <c r="AF97" i="9"/>
  <c r="AC97" i="9"/>
  <c r="Z97" i="9"/>
  <c r="W97" i="9"/>
  <c r="T97" i="9"/>
  <c r="Q97" i="9"/>
  <c r="N97" i="9"/>
  <c r="K97" i="9"/>
  <c r="H97" i="9"/>
  <c r="D97" i="9"/>
  <c r="AF96" i="9"/>
  <c r="AC96" i="9"/>
  <c r="Z96" i="9"/>
  <c r="W96" i="9"/>
  <c r="T96" i="9"/>
  <c r="Q96" i="9"/>
  <c r="N96" i="9"/>
  <c r="K96" i="9"/>
  <c r="H96" i="9"/>
  <c r="D96" i="9"/>
  <c r="AF95" i="9"/>
  <c r="AC95" i="9"/>
  <c r="Z95" i="9"/>
  <c r="W95" i="9"/>
  <c r="T95" i="9"/>
  <c r="Q95" i="9"/>
  <c r="N95" i="9"/>
  <c r="K95" i="9"/>
  <c r="H95" i="9"/>
  <c r="D95" i="9"/>
  <c r="AF94" i="9"/>
  <c r="AC94" i="9"/>
  <c r="Z94" i="9"/>
  <c r="W94" i="9"/>
  <c r="T94" i="9"/>
  <c r="Q94" i="9"/>
  <c r="N94" i="9"/>
  <c r="K94" i="9"/>
  <c r="H94" i="9"/>
  <c r="D94" i="9"/>
  <c r="AF93" i="9"/>
  <c r="AC93" i="9"/>
  <c r="Z93" i="9"/>
  <c r="W93" i="9"/>
  <c r="T93" i="9"/>
  <c r="Q93" i="9"/>
  <c r="N93" i="9"/>
  <c r="K93" i="9"/>
  <c r="H93" i="9"/>
  <c r="D93" i="9"/>
  <c r="AF92" i="9"/>
  <c r="AC92" i="9"/>
  <c r="Z92" i="9"/>
  <c r="W92" i="9"/>
  <c r="T92" i="9"/>
  <c r="Q92" i="9"/>
  <c r="N92" i="9"/>
  <c r="K92" i="9"/>
  <c r="H92" i="9"/>
  <c r="D92" i="9"/>
  <c r="AF91" i="9"/>
  <c r="AC91" i="9"/>
  <c r="Z91" i="9"/>
  <c r="W91" i="9"/>
  <c r="T91" i="9"/>
  <c r="Q91" i="9"/>
  <c r="N91" i="9"/>
  <c r="K91" i="9"/>
  <c r="H91" i="9"/>
  <c r="D91" i="9"/>
  <c r="AF90" i="9"/>
  <c r="AC90" i="9"/>
  <c r="Z90" i="9"/>
  <c r="W90" i="9"/>
  <c r="T90" i="9"/>
  <c r="Q90" i="9"/>
  <c r="N90" i="9"/>
  <c r="K90" i="9"/>
  <c r="H90" i="9"/>
  <c r="D90" i="9"/>
  <c r="AF89" i="9"/>
  <c r="AC89" i="9"/>
  <c r="Z89" i="9"/>
  <c r="W89" i="9"/>
  <c r="T89" i="9"/>
  <c r="Q89" i="9"/>
  <c r="N89" i="9"/>
  <c r="K89" i="9"/>
  <c r="H89" i="9"/>
  <c r="D89" i="9"/>
  <c r="AF88" i="9"/>
  <c r="AC88" i="9"/>
  <c r="Z88" i="9"/>
  <c r="W88" i="9"/>
  <c r="T88" i="9"/>
  <c r="Q88" i="9"/>
  <c r="N88" i="9"/>
  <c r="K88" i="9"/>
  <c r="H88" i="9"/>
  <c r="D88" i="9"/>
  <c r="AF87" i="9"/>
  <c r="AC87" i="9"/>
  <c r="Z87" i="9"/>
  <c r="W87" i="9"/>
  <c r="T87" i="9"/>
  <c r="Q87" i="9"/>
  <c r="N87" i="9"/>
  <c r="K87" i="9"/>
  <c r="H87" i="9"/>
  <c r="D87" i="9"/>
  <c r="AF86" i="9"/>
  <c r="AC86" i="9"/>
  <c r="Z86" i="9"/>
  <c r="W86" i="9"/>
  <c r="T86" i="9"/>
  <c r="Q86" i="9"/>
  <c r="N86" i="9"/>
  <c r="K86" i="9"/>
  <c r="H86" i="9"/>
  <c r="D86" i="9"/>
  <c r="AF85" i="9"/>
  <c r="AC85" i="9"/>
  <c r="Z85" i="9"/>
  <c r="W85" i="9"/>
  <c r="T85" i="9"/>
  <c r="Q85" i="9"/>
  <c r="N85" i="9"/>
  <c r="K85" i="9"/>
  <c r="H85" i="9"/>
  <c r="D85" i="9"/>
  <c r="AF84" i="9"/>
  <c r="AC84" i="9"/>
  <c r="Z84" i="9"/>
  <c r="W84" i="9"/>
  <c r="T84" i="9"/>
  <c r="Q84" i="9"/>
  <c r="N84" i="9"/>
  <c r="K84" i="9"/>
  <c r="H84" i="9"/>
  <c r="D84" i="9"/>
  <c r="AF83" i="9"/>
  <c r="AC83" i="9"/>
  <c r="Z83" i="9"/>
  <c r="W83" i="9"/>
  <c r="T83" i="9"/>
  <c r="Q83" i="9"/>
  <c r="N83" i="9"/>
  <c r="K83" i="9"/>
  <c r="H83" i="9"/>
  <c r="D83" i="9"/>
  <c r="AF82" i="9"/>
  <c r="AC82" i="9"/>
  <c r="Z82" i="9"/>
  <c r="W82" i="9"/>
  <c r="T82" i="9"/>
  <c r="Q82" i="9"/>
  <c r="N82" i="9"/>
  <c r="K82" i="9"/>
  <c r="H82" i="9"/>
  <c r="D82" i="9"/>
  <c r="AF81" i="9"/>
  <c r="AC81" i="9"/>
  <c r="Z81" i="9"/>
  <c r="W81" i="9"/>
  <c r="T81" i="9"/>
  <c r="Q81" i="9"/>
  <c r="N81" i="9"/>
  <c r="K81" i="9"/>
  <c r="H81" i="9"/>
  <c r="D81" i="9"/>
  <c r="AF80" i="9"/>
  <c r="AC80" i="9"/>
  <c r="Z80" i="9"/>
  <c r="W80" i="9"/>
  <c r="T80" i="9"/>
  <c r="Q80" i="9"/>
  <c r="N80" i="9"/>
  <c r="K80" i="9"/>
  <c r="H80" i="9"/>
  <c r="D80" i="9"/>
  <c r="AF79" i="9"/>
  <c r="AC79" i="9"/>
  <c r="Z79" i="9"/>
  <c r="W79" i="9"/>
  <c r="T79" i="9"/>
  <c r="Q79" i="9"/>
  <c r="N79" i="9"/>
  <c r="K79" i="9"/>
  <c r="H79" i="9"/>
  <c r="D79" i="9"/>
  <c r="AF78" i="9"/>
  <c r="AC78" i="9"/>
  <c r="Z78" i="9"/>
  <c r="W78" i="9"/>
  <c r="T78" i="9"/>
  <c r="Q78" i="9"/>
  <c r="N78" i="9"/>
  <c r="K78" i="9"/>
  <c r="H78" i="9"/>
  <c r="D78" i="9"/>
  <c r="AF77" i="9"/>
  <c r="AC77" i="9"/>
  <c r="Z77" i="9"/>
  <c r="W77" i="9"/>
  <c r="T77" i="9"/>
  <c r="Q77" i="9"/>
  <c r="N77" i="9"/>
  <c r="K77" i="9"/>
  <c r="H77" i="9"/>
  <c r="D77" i="9"/>
  <c r="AF76" i="9"/>
  <c r="AC76" i="9"/>
  <c r="Z76" i="9"/>
  <c r="W76" i="9"/>
  <c r="T76" i="9"/>
  <c r="Q76" i="9"/>
  <c r="N76" i="9"/>
  <c r="K76" i="9"/>
  <c r="H76" i="9"/>
  <c r="D76" i="9"/>
  <c r="AF75" i="9"/>
  <c r="AC75" i="9"/>
  <c r="Z75" i="9"/>
  <c r="W75" i="9"/>
  <c r="T75" i="9"/>
  <c r="Q75" i="9"/>
  <c r="N75" i="9"/>
  <c r="K75" i="9"/>
  <c r="H75" i="9"/>
  <c r="D75" i="9"/>
  <c r="AF74" i="9"/>
  <c r="AC74" i="9"/>
  <c r="Z74" i="9"/>
  <c r="W74" i="9"/>
  <c r="T74" i="9"/>
  <c r="Q74" i="9"/>
  <c r="N74" i="9"/>
  <c r="K74" i="9"/>
  <c r="H74" i="9"/>
  <c r="D74" i="9"/>
  <c r="AF73" i="9"/>
  <c r="AC73" i="9"/>
  <c r="Z73" i="9"/>
  <c r="W73" i="9"/>
  <c r="T73" i="9"/>
  <c r="Q73" i="9"/>
  <c r="N73" i="9"/>
  <c r="K73" i="9"/>
  <c r="H73" i="9"/>
  <c r="D73" i="9"/>
  <c r="AF72" i="9"/>
  <c r="AC72" i="9"/>
  <c r="Z72" i="9"/>
  <c r="W72" i="9"/>
  <c r="T72" i="9"/>
  <c r="Q72" i="9"/>
  <c r="N72" i="9"/>
  <c r="K72" i="9"/>
  <c r="H72" i="9"/>
  <c r="D72" i="9"/>
  <c r="AF71" i="9"/>
  <c r="AC71" i="9"/>
  <c r="Z71" i="9"/>
  <c r="W71" i="9"/>
  <c r="T71" i="9"/>
  <c r="Q71" i="9"/>
  <c r="N71" i="9"/>
  <c r="K71" i="9"/>
  <c r="H71" i="9"/>
  <c r="D71" i="9"/>
  <c r="AF70" i="9"/>
  <c r="AC70" i="9"/>
  <c r="Z70" i="9"/>
  <c r="W70" i="9"/>
  <c r="T70" i="9"/>
  <c r="Q70" i="9"/>
  <c r="N70" i="9"/>
  <c r="K70" i="9"/>
  <c r="H70" i="9"/>
  <c r="D70" i="9"/>
  <c r="AF69" i="9"/>
  <c r="AC69" i="9"/>
  <c r="Z69" i="9"/>
  <c r="W69" i="9"/>
  <c r="T69" i="9"/>
  <c r="Q69" i="9"/>
  <c r="N69" i="9"/>
  <c r="K69" i="9"/>
  <c r="H69" i="9"/>
  <c r="D69" i="9"/>
  <c r="AF68" i="9"/>
  <c r="AC68" i="9"/>
  <c r="Z68" i="9"/>
  <c r="W68" i="9"/>
  <c r="T68" i="9"/>
  <c r="Q68" i="9"/>
  <c r="N68" i="9"/>
  <c r="K68" i="9"/>
  <c r="H68" i="9"/>
  <c r="D68" i="9"/>
  <c r="AF67" i="9"/>
  <c r="AC67" i="9"/>
  <c r="Z67" i="9"/>
  <c r="W67" i="9"/>
  <c r="T67" i="9"/>
  <c r="Q67" i="9"/>
  <c r="N67" i="9"/>
  <c r="K67" i="9"/>
  <c r="H67" i="9"/>
  <c r="D67" i="9"/>
  <c r="AF66" i="9"/>
  <c r="AC66" i="9"/>
  <c r="Z66" i="9"/>
  <c r="W66" i="9"/>
  <c r="T66" i="9"/>
  <c r="Q66" i="9"/>
  <c r="N66" i="9"/>
  <c r="K66" i="9"/>
  <c r="H66" i="9"/>
  <c r="D66" i="9"/>
  <c r="AF65" i="9"/>
  <c r="AC65" i="9"/>
  <c r="Z65" i="9"/>
  <c r="W65" i="9"/>
  <c r="T65" i="9"/>
  <c r="Q65" i="9"/>
  <c r="N65" i="9"/>
  <c r="K65" i="9"/>
  <c r="H65" i="9"/>
  <c r="D65" i="9"/>
  <c r="AF64" i="9"/>
  <c r="AC64" i="9"/>
  <c r="Z64" i="9"/>
  <c r="W64" i="9"/>
  <c r="T64" i="9"/>
  <c r="Q64" i="9"/>
  <c r="N64" i="9"/>
  <c r="K64" i="9"/>
  <c r="H64" i="9"/>
  <c r="D64" i="9"/>
  <c r="AF63" i="9"/>
  <c r="AC63" i="9"/>
  <c r="Z63" i="9"/>
  <c r="W63" i="9"/>
  <c r="T63" i="9"/>
  <c r="Q63" i="9"/>
  <c r="N63" i="9"/>
  <c r="K63" i="9"/>
  <c r="H63" i="9"/>
  <c r="D63" i="9"/>
  <c r="AF62" i="9"/>
  <c r="AC62" i="9"/>
  <c r="Z62" i="9"/>
  <c r="W62" i="9"/>
  <c r="T62" i="9"/>
  <c r="Q62" i="9"/>
  <c r="N62" i="9"/>
  <c r="K62" i="9"/>
  <c r="H62" i="9"/>
  <c r="D62" i="9"/>
  <c r="AF61" i="9"/>
  <c r="AC61" i="9"/>
  <c r="Z61" i="9"/>
  <c r="W61" i="9"/>
  <c r="T61" i="9"/>
  <c r="Q61" i="9"/>
  <c r="N61" i="9"/>
  <c r="K61" i="9"/>
  <c r="H61" i="9"/>
  <c r="D61" i="9"/>
  <c r="AF60" i="9"/>
  <c r="AC60" i="9"/>
  <c r="Z60" i="9"/>
  <c r="W60" i="9"/>
  <c r="T60" i="9"/>
  <c r="Q60" i="9"/>
  <c r="N60" i="9"/>
  <c r="K60" i="9"/>
  <c r="H60" i="9"/>
  <c r="D60" i="9"/>
  <c r="AF59" i="9"/>
  <c r="AC59" i="9"/>
  <c r="Z59" i="9"/>
  <c r="W59" i="9"/>
  <c r="T59" i="9"/>
  <c r="Q59" i="9"/>
  <c r="N59" i="9"/>
  <c r="K59" i="9"/>
  <c r="H59" i="9"/>
  <c r="D59" i="9"/>
  <c r="AF58" i="9"/>
  <c r="AC58" i="9"/>
  <c r="Z58" i="9"/>
  <c r="W58" i="9"/>
  <c r="T58" i="9"/>
  <c r="Q58" i="9"/>
  <c r="N58" i="9"/>
  <c r="K58" i="9"/>
  <c r="H58" i="9"/>
  <c r="D58" i="9"/>
  <c r="AF57" i="9"/>
  <c r="AC57" i="9"/>
  <c r="Z57" i="9"/>
  <c r="W57" i="9"/>
  <c r="T57" i="9"/>
  <c r="Q57" i="9"/>
  <c r="N57" i="9"/>
  <c r="K57" i="9"/>
  <c r="H57" i="9"/>
  <c r="D57" i="9"/>
  <c r="AF56" i="9"/>
  <c r="AC56" i="9"/>
  <c r="Z56" i="9"/>
  <c r="W56" i="9"/>
  <c r="T56" i="9"/>
  <c r="Q56" i="9"/>
  <c r="N56" i="9"/>
  <c r="K56" i="9"/>
  <c r="H56" i="9"/>
  <c r="D56" i="9"/>
  <c r="AF55" i="9"/>
  <c r="AC55" i="9"/>
  <c r="Z55" i="9"/>
  <c r="W55" i="9"/>
  <c r="T55" i="9"/>
  <c r="Q55" i="9"/>
  <c r="N55" i="9"/>
  <c r="K55" i="9"/>
  <c r="H55" i="9"/>
  <c r="D55" i="9"/>
  <c r="AF54" i="9"/>
  <c r="AC54" i="9"/>
  <c r="Z54" i="9"/>
  <c r="W54" i="9"/>
  <c r="T54" i="9"/>
  <c r="Q54" i="9"/>
  <c r="N54" i="9"/>
  <c r="K54" i="9"/>
  <c r="H54" i="9"/>
  <c r="D54" i="9"/>
  <c r="AF53" i="9"/>
  <c r="AC53" i="9"/>
  <c r="Z53" i="9"/>
  <c r="W53" i="9"/>
  <c r="T53" i="9"/>
  <c r="Q53" i="9"/>
  <c r="N53" i="9"/>
  <c r="K53" i="9"/>
  <c r="H53" i="9"/>
  <c r="D53" i="9"/>
  <c r="AF52" i="9"/>
  <c r="AC52" i="9"/>
  <c r="Z52" i="9"/>
  <c r="W52" i="9"/>
  <c r="T52" i="9"/>
  <c r="Q52" i="9"/>
  <c r="N52" i="9"/>
  <c r="K52" i="9"/>
  <c r="H52" i="9"/>
  <c r="D52" i="9"/>
  <c r="AF51" i="9"/>
  <c r="AC51" i="9"/>
  <c r="Z51" i="9"/>
  <c r="W51" i="9"/>
  <c r="T51" i="9"/>
  <c r="Q51" i="9"/>
  <c r="N51" i="9"/>
  <c r="K51" i="9"/>
  <c r="H51" i="9"/>
  <c r="D51" i="9"/>
  <c r="AF50" i="9"/>
  <c r="AC50" i="9"/>
  <c r="Z50" i="9"/>
  <c r="W50" i="9"/>
  <c r="T50" i="9"/>
  <c r="Q50" i="9"/>
  <c r="N50" i="9"/>
  <c r="K50" i="9"/>
  <c r="H50" i="9"/>
  <c r="D50" i="9"/>
  <c r="AF49" i="9"/>
  <c r="AC49" i="9"/>
  <c r="Z49" i="9"/>
  <c r="W49" i="9"/>
  <c r="T49" i="9"/>
  <c r="Q49" i="9"/>
  <c r="N49" i="9"/>
  <c r="K49" i="9"/>
  <c r="H49" i="9"/>
  <c r="D49" i="9"/>
  <c r="AF48" i="9"/>
  <c r="AC48" i="9"/>
  <c r="Z48" i="9"/>
  <c r="W48" i="9"/>
  <c r="T48" i="9"/>
  <c r="Q48" i="9"/>
  <c r="N48" i="9"/>
  <c r="K48" i="9"/>
  <c r="H48" i="9"/>
  <c r="D48" i="9"/>
  <c r="AF47" i="9"/>
  <c r="AC47" i="9"/>
  <c r="Z47" i="9"/>
  <c r="W47" i="9"/>
  <c r="T47" i="9"/>
  <c r="Q47" i="9"/>
  <c r="N47" i="9"/>
  <c r="K47" i="9"/>
  <c r="H47" i="9"/>
  <c r="D47" i="9"/>
  <c r="AF46" i="9"/>
  <c r="AC46" i="9"/>
  <c r="Z46" i="9"/>
  <c r="W46" i="9"/>
  <c r="T46" i="9"/>
  <c r="Q46" i="9"/>
  <c r="N46" i="9"/>
  <c r="K46" i="9"/>
  <c r="H46" i="9"/>
  <c r="D46" i="9"/>
  <c r="AF45" i="9"/>
  <c r="AC45" i="9"/>
  <c r="Z45" i="9"/>
  <c r="W45" i="9"/>
  <c r="T45" i="9"/>
  <c r="Q45" i="9"/>
  <c r="N45" i="9"/>
  <c r="K45" i="9"/>
  <c r="H45" i="9"/>
  <c r="D45" i="9"/>
  <c r="AF44" i="9"/>
  <c r="AC44" i="9"/>
  <c r="Z44" i="9"/>
  <c r="W44" i="9"/>
  <c r="T44" i="9"/>
  <c r="Q44" i="9"/>
  <c r="N44" i="9"/>
  <c r="K44" i="9"/>
  <c r="H44" i="9"/>
  <c r="D44" i="9"/>
  <c r="AF43" i="9"/>
  <c r="AC43" i="9"/>
  <c r="Z43" i="9"/>
  <c r="W43" i="9"/>
  <c r="T43" i="9"/>
  <c r="Q43" i="9"/>
  <c r="N43" i="9"/>
  <c r="K43" i="9"/>
  <c r="H43" i="9"/>
  <c r="D43" i="9"/>
  <c r="AF42" i="9"/>
  <c r="AC42" i="9"/>
  <c r="Z42" i="9"/>
  <c r="W42" i="9"/>
  <c r="T42" i="9"/>
  <c r="Q42" i="9"/>
  <c r="N42" i="9"/>
  <c r="K42" i="9"/>
  <c r="H42" i="9"/>
  <c r="D42" i="9"/>
  <c r="AF41" i="9"/>
  <c r="AC41" i="9"/>
  <c r="Z41" i="9"/>
  <c r="W41" i="9"/>
  <c r="T41" i="9"/>
  <c r="Q41" i="9"/>
  <c r="N41" i="9"/>
  <c r="K41" i="9"/>
  <c r="H41" i="9"/>
  <c r="D41" i="9"/>
  <c r="AF40" i="9"/>
  <c r="AC40" i="9"/>
  <c r="Z40" i="9"/>
  <c r="W40" i="9"/>
  <c r="T40" i="9"/>
  <c r="Q40" i="9"/>
  <c r="N40" i="9"/>
  <c r="K40" i="9"/>
  <c r="H40" i="9"/>
  <c r="D40" i="9"/>
  <c r="AF39" i="9"/>
  <c r="AC39" i="9"/>
  <c r="Z39" i="9"/>
  <c r="W39" i="9"/>
  <c r="T39" i="9"/>
  <c r="Q39" i="9"/>
  <c r="N39" i="9"/>
  <c r="K39" i="9"/>
  <c r="H39" i="9"/>
  <c r="D39" i="9"/>
  <c r="AF38" i="9"/>
  <c r="AC38" i="9"/>
  <c r="Z38" i="9"/>
  <c r="W38" i="9"/>
  <c r="T38" i="9"/>
  <c r="Q38" i="9"/>
  <c r="N38" i="9"/>
  <c r="K38" i="9"/>
  <c r="H38" i="9"/>
  <c r="D38" i="9"/>
  <c r="AF37" i="9"/>
  <c r="AC37" i="9"/>
  <c r="Z37" i="9"/>
  <c r="W37" i="9"/>
  <c r="T37" i="9"/>
  <c r="Q37" i="9"/>
  <c r="N37" i="9"/>
  <c r="K37" i="9"/>
  <c r="H37" i="9"/>
  <c r="D37" i="9"/>
  <c r="AF36" i="9"/>
  <c r="AC36" i="9"/>
  <c r="Z36" i="9"/>
  <c r="W36" i="9"/>
  <c r="T36" i="9"/>
  <c r="Q36" i="9"/>
  <c r="N36" i="9"/>
  <c r="K36" i="9"/>
  <c r="H36" i="9"/>
  <c r="D36" i="9"/>
  <c r="AF35" i="9"/>
  <c r="AC35" i="9"/>
  <c r="Z35" i="9"/>
  <c r="W35" i="9"/>
  <c r="T35" i="9"/>
  <c r="Q35" i="9"/>
  <c r="N35" i="9"/>
  <c r="K35" i="9"/>
  <c r="H35" i="9"/>
  <c r="D35" i="9"/>
  <c r="AF34" i="9"/>
  <c r="AC34" i="9"/>
  <c r="Z34" i="9"/>
  <c r="W34" i="9"/>
  <c r="T34" i="9"/>
  <c r="Q34" i="9"/>
  <c r="N34" i="9"/>
  <c r="K34" i="9"/>
  <c r="H34" i="9"/>
  <c r="D34" i="9"/>
  <c r="AF33" i="9"/>
  <c r="AC33" i="9"/>
  <c r="Z33" i="9"/>
  <c r="W33" i="9"/>
  <c r="T33" i="9"/>
  <c r="Q33" i="9"/>
  <c r="N33" i="9"/>
  <c r="K33" i="9"/>
  <c r="H33" i="9"/>
  <c r="D33" i="9"/>
  <c r="AF32" i="9"/>
  <c r="AC32" i="9"/>
  <c r="Z32" i="9"/>
  <c r="W32" i="9"/>
  <c r="T32" i="9"/>
  <c r="Q32" i="9"/>
  <c r="N32" i="9"/>
  <c r="K32" i="9"/>
  <c r="H32" i="9"/>
  <c r="D32" i="9"/>
  <c r="AF31" i="9"/>
  <c r="AC31" i="9"/>
  <c r="Z31" i="9"/>
  <c r="W31" i="9"/>
  <c r="T31" i="9"/>
  <c r="Q31" i="9"/>
  <c r="N31" i="9"/>
  <c r="K31" i="9"/>
  <c r="H31" i="9"/>
  <c r="D31" i="9"/>
  <c r="AF30" i="9"/>
  <c r="AC30" i="9"/>
  <c r="Z30" i="9"/>
  <c r="W30" i="9"/>
  <c r="T30" i="9"/>
  <c r="Q30" i="9"/>
  <c r="N30" i="9"/>
  <c r="K30" i="9"/>
  <c r="H30" i="9"/>
  <c r="D30" i="9"/>
  <c r="AF29" i="9"/>
  <c r="AC29" i="9"/>
  <c r="Z29" i="9"/>
  <c r="W29" i="9"/>
  <c r="T29" i="9"/>
  <c r="Q29" i="9"/>
  <c r="N29" i="9"/>
  <c r="K29" i="9"/>
  <c r="H29" i="9"/>
  <c r="D29" i="9"/>
  <c r="AF28" i="9"/>
  <c r="AC28" i="9"/>
  <c r="Z28" i="9"/>
  <c r="W28" i="9"/>
  <c r="T28" i="9"/>
  <c r="Q28" i="9"/>
  <c r="N28" i="9"/>
  <c r="K28" i="9"/>
  <c r="H28" i="9"/>
  <c r="D28" i="9"/>
  <c r="AF27" i="9"/>
  <c r="AC27" i="9"/>
  <c r="Z27" i="9"/>
  <c r="W27" i="9"/>
  <c r="T27" i="9"/>
  <c r="Q27" i="9"/>
  <c r="N27" i="9"/>
  <c r="K27" i="9"/>
  <c r="H27" i="9"/>
  <c r="D27" i="9"/>
  <c r="AF26" i="9"/>
  <c r="AC26" i="9"/>
  <c r="Z26" i="9"/>
  <c r="W26" i="9"/>
  <c r="T26" i="9"/>
  <c r="Q26" i="9"/>
  <c r="N26" i="9"/>
  <c r="K26" i="9"/>
  <c r="H26" i="9"/>
  <c r="D26" i="9"/>
  <c r="AF25" i="9"/>
  <c r="AC25" i="9"/>
  <c r="Z25" i="9"/>
  <c r="W25" i="9"/>
  <c r="Z389" i="9" s="1"/>
  <c r="T25" i="9"/>
  <c r="Q25" i="9"/>
  <c r="N25" i="9"/>
  <c r="K25" i="9"/>
  <c r="H25" i="9"/>
  <c r="D25" i="9"/>
  <c r="AF24" i="9"/>
  <c r="AC24" i="9"/>
  <c r="Z24" i="9"/>
  <c r="W24" i="9"/>
  <c r="T24" i="9"/>
  <c r="Q24" i="9"/>
  <c r="N24" i="9"/>
  <c r="K24" i="9"/>
  <c r="H24" i="9"/>
  <c r="D24" i="9"/>
  <c r="AF23" i="9"/>
  <c r="AC23" i="9"/>
  <c r="Z23" i="9"/>
  <c r="W23" i="9"/>
  <c r="Z387" i="9" s="1"/>
  <c r="T23" i="9"/>
  <c r="Q23" i="9"/>
  <c r="N23" i="9"/>
  <c r="K23" i="9"/>
  <c r="V387" i="9" s="1"/>
  <c r="H23" i="9"/>
  <c r="D23" i="9"/>
  <c r="AF22" i="9"/>
  <c r="AC22" i="9"/>
  <c r="Z22" i="9"/>
  <c r="W22" i="9"/>
  <c r="T22" i="9"/>
  <c r="Q22" i="9"/>
  <c r="N22" i="9"/>
  <c r="K22" i="9"/>
  <c r="H22" i="9"/>
  <c r="D22" i="9"/>
  <c r="AF21" i="9"/>
  <c r="AC21" i="9"/>
  <c r="Z21" i="9"/>
  <c r="W21" i="9"/>
  <c r="Z385" i="9" s="1"/>
  <c r="T21" i="9"/>
  <c r="Q21" i="9"/>
  <c r="N21" i="9"/>
  <c r="K21" i="9"/>
  <c r="H21" i="9"/>
  <c r="D21" i="9"/>
  <c r="AF20" i="9"/>
  <c r="AC20" i="9"/>
  <c r="Z20" i="9"/>
  <c r="AA20" i="9" s="1"/>
  <c r="AA32" i="9" s="1"/>
  <c r="W20" i="9"/>
  <c r="T20" i="9"/>
  <c r="Q20" i="9"/>
  <c r="N20" i="9"/>
  <c r="K20" i="9"/>
  <c r="L20" i="9" s="1"/>
  <c r="H20" i="9"/>
  <c r="D20" i="9"/>
  <c r="AF19" i="9"/>
  <c r="AC19" i="9"/>
  <c r="Z19" i="9"/>
  <c r="W19" i="9"/>
  <c r="T19" i="9"/>
  <c r="Q19" i="9"/>
  <c r="N19" i="9"/>
  <c r="K19" i="9"/>
  <c r="L19" i="9" s="1"/>
  <c r="H19" i="9"/>
  <c r="D19" i="9"/>
  <c r="AF18" i="9"/>
  <c r="AC18" i="9"/>
  <c r="AD18" i="9" s="1"/>
  <c r="AE18" i="9" s="1"/>
  <c r="Z18" i="9"/>
  <c r="W18" i="9"/>
  <c r="T18" i="9"/>
  <c r="Q18" i="9"/>
  <c r="N18" i="9"/>
  <c r="K18" i="9"/>
  <c r="H18" i="9"/>
  <c r="D18" i="9"/>
  <c r="AF17" i="9"/>
  <c r="AC17" i="9"/>
  <c r="Z17" i="9"/>
  <c r="W17" i="9"/>
  <c r="X17" i="9" s="1"/>
  <c r="T17" i="9"/>
  <c r="U17" i="9" s="1"/>
  <c r="V17" i="9" s="1"/>
  <c r="Q17" i="9"/>
  <c r="N17" i="9"/>
  <c r="K17" i="9"/>
  <c r="H17" i="9"/>
  <c r="D17" i="9"/>
  <c r="AF16" i="9"/>
  <c r="AC16" i="9"/>
  <c r="Z16" i="9"/>
  <c r="W16" i="9"/>
  <c r="T16" i="9"/>
  <c r="Q16" i="9"/>
  <c r="N16" i="9"/>
  <c r="K16" i="9"/>
  <c r="H16" i="9"/>
  <c r="D16" i="9"/>
  <c r="AF15" i="9"/>
  <c r="AC15" i="9"/>
  <c r="Z15" i="9"/>
  <c r="W15" i="9"/>
  <c r="T15" i="9"/>
  <c r="Q15" i="9"/>
  <c r="N15" i="9"/>
  <c r="K15" i="9"/>
  <c r="H15" i="9"/>
  <c r="D15" i="9"/>
  <c r="AF14" i="9"/>
  <c r="AC14" i="9"/>
  <c r="AD14" i="9" s="1"/>
  <c r="Z14" i="9"/>
  <c r="W14" i="9"/>
  <c r="T14" i="9"/>
  <c r="Q14" i="9"/>
  <c r="N14" i="9"/>
  <c r="K14" i="9"/>
  <c r="H14" i="9"/>
  <c r="D14" i="9"/>
  <c r="AF13" i="9"/>
  <c r="AC13" i="9"/>
  <c r="Z13" i="9"/>
  <c r="W13" i="9"/>
  <c r="X25" i="9" s="1"/>
  <c r="Y25" i="9" s="1"/>
  <c r="T13" i="9"/>
  <c r="Q13" i="9"/>
  <c r="N13" i="9"/>
  <c r="K13" i="9"/>
  <c r="H13" i="9"/>
  <c r="D13" i="9"/>
  <c r="AF12" i="9"/>
  <c r="AC12" i="9"/>
  <c r="Z12" i="9"/>
  <c r="W12" i="9"/>
  <c r="T12" i="9"/>
  <c r="Q12" i="9"/>
  <c r="N12" i="9"/>
  <c r="K12" i="9"/>
  <c r="H12" i="9"/>
  <c r="D12" i="9"/>
  <c r="AF11" i="9"/>
  <c r="AC11" i="9"/>
  <c r="Z11" i="9"/>
  <c r="W11" i="9"/>
  <c r="X23" i="9" s="1"/>
  <c r="T11" i="9"/>
  <c r="Q11" i="9"/>
  <c r="N11" i="9"/>
  <c r="K11" i="9"/>
  <c r="L23" i="9" s="1"/>
  <c r="H11" i="9"/>
  <c r="D11" i="9"/>
  <c r="AF10" i="9"/>
  <c r="AC10" i="9"/>
  <c r="Z10" i="9"/>
  <c r="W10" i="9"/>
  <c r="T10" i="9"/>
  <c r="Q10" i="9"/>
  <c r="N10" i="9"/>
  <c r="K10" i="9"/>
  <c r="H10" i="9"/>
  <c r="D10" i="9"/>
  <c r="AF9" i="9"/>
  <c r="AC9" i="9"/>
  <c r="Z9" i="9"/>
  <c r="W9" i="9"/>
  <c r="X21" i="9" s="1"/>
  <c r="Y21" i="9" s="1"/>
  <c r="T9" i="9"/>
  <c r="Q9" i="9"/>
  <c r="N9" i="9"/>
  <c r="K9" i="9"/>
  <c r="H9" i="9"/>
  <c r="D9" i="9"/>
  <c r="AF8" i="9"/>
  <c r="AC8" i="9"/>
  <c r="Z8" i="9"/>
  <c r="W8" i="9"/>
  <c r="T8" i="9"/>
  <c r="Q8" i="9"/>
  <c r="N8" i="9"/>
  <c r="K8" i="9"/>
  <c r="H8" i="9"/>
  <c r="D8" i="9"/>
  <c r="C349" i="9"/>
  <c r="B349" i="9"/>
  <c r="C348" i="9"/>
  <c r="B348" i="9"/>
  <c r="C347" i="9"/>
  <c r="B347" i="9"/>
  <c r="C346" i="9"/>
  <c r="B346" i="9"/>
  <c r="C345" i="9"/>
  <c r="B345" i="9"/>
  <c r="C344" i="9"/>
  <c r="B344" i="9"/>
  <c r="C343" i="9"/>
  <c r="B343" i="9"/>
  <c r="C342" i="9"/>
  <c r="B342" i="9"/>
  <c r="C341" i="9"/>
  <c r="B341" i="9"/>
  <c r="C340" i="9"/>
  <c r="B340" i="9"/>
  <c r="C339" i="9"/>
  <c r="B339" i="9"/>
  <c r="C338" i="9"/>
  <c r="B338" i="9"/>
  <c r="C337" i="9"/>
  <c r="B337" i="9"/>
  <c r="C336" i="9"/>
  <c r="B336" i="9"/>
  <c r="C335" i="9"/>
  <c r="B335" i="9"/>
  <c r="C334" i="9"/>
  <c r="B334" i="9"/>
  <c r="C333" i="9"/>
  <c r="B333" i="9"/>
  <c r="C332" i="9"/>
  <c r="B332" i="9"/>
  <c r="C331" i="9"/>
  <c r="B331" i="9"/>
  <c r="C330" i="9"/>
  <c r="B330" i="9"/>
  <c r="C329" i="9"/>
  <c r="B329" i="9"/>
  <c r="C328" i="9"/>
  <c r="B328" i="9"/>
  <c r="C327" i="9"/>
  <c r="B327" i="9"/>
  <c r="C326" i="9"/>
  <c r="B326" i="9"/>
  <c r="C325" i="9"/>
  <c r="B325" i="9"/>
  <c r="C324" i="9"/>
  <c r="B324" i="9"/>
  <c r="C323" i="9"/>
  <c r="B323" i="9"/>
  <c r="C322" i="9"/>
  <c r="B322" i="9"/>
  <c r="C321" i="9"/>
  <c r="B321" i="9"/>
  <c r="C320" i="9"/>
  <c r="B320" i="9"/>
  <c r="C319" i="9"/>
  <c r="B319" i="9"/>
  <c r="C318" i="9"/>
  <c r="B318" i="9"/>
  <c r="C317" i="9"/>
  <c r="B317" i="9"/>
  <c r="C316" i="9"/>
  <c r="B316" i="9"/>
  <c r="C315" i="9"/>
  <c r="B315" i="9"/>
  <c r="C314" i="9"/>
  <c r="B314" i="9"/>
  <c r="C313" i="9"/>
  <c r="B313" i="9"/>
  <c r="C312" i="9"/>
  <c r="B312" i="9"/>
  <c r="C311" i="9"/>
  <c r="B311" i="9"/>
  <c r="C310" i="9"/>
  <c r="B310" i="9"/>
  <c r="C309" i="9"/>
  <c r="B309" i="9"/>
  <c r="C308" i="9"/>
  <c r="B308" i="9"/>
  <c r="C307" i="9"/>
  <c r="B307" i="9"/>
  <c r="C306" i="9"/>
  <c r="B306" i="9"/>
  <c r="C305" i="9"/>
  <c r="B305" i="9"/>
  <c r="C304" i="9"/>
  <c r="B304" i="9"/>
  <c r="C303" i="9"/>
  <c r="B303" i="9"/>
  <c r="C302" i="9"/>
  <c r="B302" i="9"/>
  <c r="C301" i="9"/>
  <c r="B301" i="9"/>
  <c r="C300" i="9"/>
  <c r="B300" i="9"/>
  <c r="C299" i="9"/>
  <c r="B299" i="9"/>
  <c r="C298" i="9"/>
  <c r="B298" i="9"/>
  <c r="C297" i="9"/>
  <c r="B297" i="9"/>
  <c r="C296" i="9"/>
  <c r="B296" i="9"/>
  <c r="C295" i="9"/>
  <c r="B295" i="9"/>
  <c r="C294" i="9"/>
  <c r="B294" i="9"/>
  <c r="C293" i="9"/>
  <c r="B293" i="9"/>
  <c r="C292" i="9"/>
  <c r="B292" i="9"/>
  <c r="C291" i="9"/>
  <c r="B291" i="9"/>
  <c r="C290" i="9"/>
  <c r="B290" i="9"/>
  <c r="C289" i="9"/>
  <c r="B289" i="9"/>
  <c r="C288" i="9"/>
  <c r="B288" i="9"/>
  <c r="C287" i="9"/>
  <c r="B287" i="9"/>
  <c r="C286" i="9"/>
  <c r="B286" i="9"/>
  <c r="C285" i="9"/>
  <c r="B285" i="9"/>
  <c r="C284" i="9"/>
  <c r="B284" i="9"/>
  <c r="C283" i="9"/>
  <c r="B283" i="9"/>
  <c r="C282" i="9"/>
  <c r="B282" i="9"/>
  <c r="C281" i="9"/>
  <c r="B281" i="9"/>
  <c r="C280" i="9"/>
  <c r="B280" i="9"/>
  <c r="C279" i="9"/>
  <c r="B279" i="9"/>
  <c r="C278" i="9"/>
  <c r="B278" i="9"/>
  <c r="C277" i="9"/>
  <c r="B277" i="9"/>
  <c r="C276" i="9"/>
  <c r="B276" i="9"/>
  <c r="C275" i="9"/>
  <c r="B275" i="9"/>
  <c r="C274" i="9"/>
  <c r="B274" i="9"/>
  <c r="C273" i="9"/>
  <c r="B273" i="9"/>
  <c r="C272" i="9"/>
  <c r="B272" i="9"/>
  <c r="C271" i="9"/>
  <c r="B271" i="9"/>
  <c r="C270" i="9"/>
  <c r="B270" i="9"/>
  <c r="C269" i="9"/>
  <c r="B269" i="9"/>
  <c r="C268" i="9"/>
  <c r="B268" i="9"/>
  <c r="C267" i="9"/>
  <c r="B267" i="9"/>
  <c r="C266" i="9"/>
  <c r="B266" i="9"/>
  <c r="C265" i="9"/>
  <c r="B265" i="9"/>
  <c r="C264" i="9"/>
  <c r="B264" i="9"/>
  <c r="C263" i="9"/>
  <c r="B263" i="9"/>
  <c r="C262" i="9"/>
  <c r="B262" i="9"/>
  <c r="C261" i="9"/>
  <c r="B261" i="9"/>
  <c r="C260" i="9"/>
  <c r="B260" i="9"/>
  <c r="C259" i="9"/>
  <c r="B259" i="9"/>
  <c r="C258" i="9"/>
  <c r="B258" i="9"/>
  <c r="C257" i="9"/>
  <c r="B257" i="9"/>
  <c r="C256" i="9"/>
  <c r="B256" i="9"/>
  <c r="C255" i="9"/>
  <c r="B255" i="9"/>
  <c r="C254" i="9"/>
  <c r="B254" i="9"/>
  <c r="C253" i="9"/>
  <c r="B253" i="9"/>
  <c r="C252" i="9"/>
  <c r="B252" i="9"/>
  <c r="C251" i="9"/>
  <c r="B251" i="9"/>
  <c r="C250" i="9"/>
  <c r="B250" i="9"/>
  <c r="C249" i="9"/>
  <c r="B249" i="9"/>
  <c r="C248" i="9"/>
  <c r="B248" i="9"/>
  <c r="C247" i="9"/>
  <c r="B247" i="9"/>
  <c r="C246" i="9"/>
  <c r="B246" i="9"/>
  <c r="C245" i="9"/>
  <c r="B245" i="9"/>
  <c r="C244" i="9"/>
  <c r="B244" i="9"/>
  <c r="C243" i="9"/>
  <c r="B243" i="9"/>
  <c r="C242" i="9"/>
  <c r="B242" i="9"/>
  <c r="C241" i="9"/>
  <c r="G241" i="9" s="1"/>
  <c r="B241" i="9"/>
  <c r="C240" i="9"/>
  <c r="G240" i="9" s="1"/>
  <c r="B240" i="9"/>
  <c r="C239" i="9"/>
  <c r="G239" i="9" s="1"/>
  <c r="B239" i="9"/>
  <c r="C238" i="9"/>
  <c r="G238" i="9" s="1"/>
  <c r="B238" i="9"/>
  <c r="C237" i="9"/>
  <c r="G237" i="9" s="1"/>
  <c r="B237" i="9"/>
  <c r="C236" i="9"/>
  <c r="G236" i="9" s="1"/>
  <c r="B236" i="9"/>
  <c r="C235" i="9"/>
  <c r="G235" i="9" s="1"/>
  <c r="B235" i="9"/>
  <c r="C234" i="9"/>
  <c r="G234" i="9" s="1"/>
  <c r="B234" i="9"/>
  <c r="C233" i="9"/>
  <c r="G233" i="9" s="1"/>
  <c r="B233" i="9"/>
  <c r="C232" i="9"/>
  <c r="G232" i="9" s="1"/>
  <c r="B232" i="9"/>
  <c r="C231" i="9"/>
  <c r="G231" i="9" s="1"/>
  <c r="B231" i="9"/>
  <c r="C230" i="9"/>
  <c r="G230" i="9" s="1"/>
  <c r="B230" i="9"/>
  <c r="C229" i="9"/>
  <c r="B229" i="9"/>
  <c r="C228" i="9"/>
  <c r="B228" i="9"/>
  <c r="C227" i="9"/>
  <c r="B227" i="9"/>
  <c r="C226" i="9"/>
  <c r="B226" i="9"/>
  <c r="C225" i="9"/>
  <c r="B225" i="9"/>
  <c r="C224" i="9"/>
  <c r="B224" i="9"/>
  <c r="C223" i="9"/>
  <c r="B223" i="9"/>
  <c r="C222" i="9"/>
  <c r="B222" i="9"/>
  <c r="C221" i="9"/>
  <c r="B221" i="9"/>
  <c r="C220" i="9"/>
  <c r="B220" i="9"/>
  <c r="C219" i="9"/>
  <c r="B219" i="9"/>
  <c r="C218" i="9"/>
  <c r="B218" i="9"/>
  <c r="C217" i="9"/>
  <c r="G217" i="9" s="1"/>
  <c r="B217" i="9"/>
  <c r="C216" i="9"/>
  <c r="G216" i="9" s="1"/>
  <c r="B216" i="9"/>
  <c r="C215" i="9"/>
  <c r="G215" i="9" s="1"/>
  <c r="B215" i="9"/>
  <c r="C214" i="9"/>
  <c r="G214" i="9" s="1"/>
  <c r="B214" i="9"/>
  <c r="C213" i="9"/>
  <c r="G213" i="9" s="1"/>
  <c r="B213" i="9"/>
  <c r="C212" i="9"/>
  <c r="G212" i="9" s="1"/>
  <c r="B212" i="9"/>
  <c r="C211" i="9"/>
  <c r="G211" i="9" s="1"/>
  <c r="B211" i="9"/>
  <c r="C210" i="9"/>
  <c r="G210" i="9" s="1"/>
  <c r="B210" i="9"/>
  <c r="C209" i="9"/>
  <c r="G209" i="9" s="1"/>
  <c r="B209" i="9"/>
  <c r="C208" i="9"/>
  <c r="G208" i="9" s="1"/>
  <c r="B208" i="9"/>
  <c r="C207" i="9"/>
  <c r="G207" i="9" s="1"/>
  <c r="B207" i="9"/>
  <c r="C206" i="9"/>
  <c r="G206" i="9" s="1"/>
  <c r="B206" i="9"/>
  <c r="C205" i="9"/>
  <c r="B205" i="9"/>
  <c r="C204" i="9"/>
  <c r="B204" i="9"/>
  <c r="C203" i="9"/>
  <c r="B203" i="9"/>
  <c r="C202" i="9"/>
  <c r="B202" i="9"/>
  <c r="C201" i="9"/>
  <c r="B201" i="9"/>
  <c r="C200" i="9"/>
  <c r="B200" i="9"/>
  <c r="C199" i="9"/>
  <c r="B199" i="9"/>
  <c r="C198" i="9"/>
  <c r="B198" i="9"/>
  <c r="C197" i="9"/>
  <c r="B197" i="9"/>
  <c r="C196" i="9"/>
  <c r="B196" i="9"/>
  <c r="C195" i="9"/>
  <c r="B195" i="9"/>
  <c r="C194" i="9"/>
  <c r="B194" i="9"/>
  <c r="C193" i="9"/>
  <c r="G193" i="9" s="1"/>
  <c r="B193" i="9"/>
  <c r="C192" i="9"/>
  <c r="G192" i="9" s="1"/>
  <c r="B192" i="9"/>
  <c r="C191" i="9"/>
  <c r="G191" i="9" s="1"/>
  <c r="B191" i="9"/>
  <c r="C190" i="9"/>
  <c r="G190" i="9" s="1"/>
  <c r="B190" i="9"/>
  <c r="C189" i="9"/>
  <c r="G189" i="9" s="1"/>
  <c r="B189" i="9"/>
  <c r="C188" i="9"/>
  <c r="G188" i="9" s="1"/>
  <c r="B188" i="9"/>
  <c r="C187" i="9"/>
  <c r="G187" i="9" s="1"/>
  <c r="B187" i="9"/>
  <c r="C186" i="9"/>
  <c r="G186" i="9" s="1"/>
  <c r="B186" i="9"/>
  <c r="C185" i="9"/>
  <c r="G185" i="9" s="1"/>
  <c r="B185" i="9"/>
  <c r="C184" i="9"/>
  <c r="G184" i="9" s="1"/>
  <c r="B184" i="9"/>
  <c r="C183" i="9"/>
  <c r="G183" i="9" s="1"/>
  <c r="B183" i="9"/>
  <c r="C182" i="9"/>
  <c r="G182" i="9" s="1"/>
  <c r="B182" i="9"/>
  <c r="C181" i="9"/>
  <c r="B181" i="9"/>
  <c r="C180" i="9"/>
  <c r="B180" i="9"/>
  <c r="C179" i="9"/>
  <c r="B179" i="9"/>
  <c r="C178" i="9"/>
  <c r="B178" i="9"/>
  <c r="C177" i="9"/>
  <c r="B177" i="9"/>
  <c r="C176" i="9"/>
  <c r="B176" i="9"/>
  <c r="C175" i="9"/>
  <c r="B175" i="9"/>
  <c r="C174" i="9"/>
  <c r="B174" i="9"/>
  <c r="C173" i="9"/>
  <c r="B173" i="9"/>
  <c r="C172" i="9"/>
  <c r="B172" i="9"/>
  <c r="C171" i="9"/>
  <c r="B171" i="9"/>
  <c r="C170" i="9"/>
  <c r="B170" i="9"/>
  <c r="C169" i="9"/>
  <c r="G169" i="9" s="1"/>
  <c r="B169" i="9"/>
  <c r="C168" i="9"/>
  <c r="G168" i="9" s="1"/>
  <c r="B168" i="9"/>
  <c r="C167" i="9"/>
  <c r="G167" i="9" s="1"/>
  <c r="B167" i="9"/>
  <c r="C166" i="9"/>
  <c r="G166" i="9" s="1"/>
  <c r="B166" i="9"/>
  <c r="C165" i="9"/>
  <c r="G165" i="9" s="1"/>
  <c r="B165" i="9"/>
  <c r="C164" i="9"/>
  <c r="G164" i="9" s="1"/>
  <c r="B164" i="9"/>
  <c r="C163" i="9"/>
  <c r="G163" i="9" s="1"/>
  <c r="B163" i="9"/>
  <c r="C162" i="9"/>
  <c r="G162" i="9" s="1"/>
  <c r="B162" i="9"/>
  <c r="C161" i="9"/>
  <c r="G161" i="9" s="1"/>
  <c r="B161" i="9"/>
  <c r="C160" i="9"/>
  <c r="G160" i="9" s="1"/>
  <c r="B160" i="9"/>
  <c r="C159" i="9"/>
  <c r="G159" i="9" s="1"/>
  <c r="B159" i="9"/>
  <c r="C158" i="9"/>
  <c r="G158" i="9" s="1"/>
  <c r="B158" i="9"/>
  <c r="C157" i="9"/>
  <c r="B157" i="9"/>
  <c r="C156" i="9"/>
  <c r="B156" i="9"/>
  <c r="C155" i="9"/>
  <c r="B155" i="9"/>
  <c r="C154" i="9"/>
  <c r="B154" i="9"/>
  <c r="C153" i="9"/>
  <c r="B153" i="9"/>
  <c r="C152" i="9"/>
  <c r="B152" i="9"/>
  <c r="C151" i="9"/>
  <c r="B151" i="9"/>
  <c r="C150" i="9"/>
  <c r="B150" i="9"/>
  <c r="C149" i="9"/>
  <c r="B149" i="9"/>
  <c r="C148" i="9"/>
  <c r="B148" i="9"/>
  <c r="C147" i="9"/>
  <c r="B147" i="9"/>
  <c r="C146" i="9"/>
  <c r="B146" i="9"/>
  <c r="C145" i="9"/>
  <c r="G145" i="9" s="1"/>
  <c r="B145" i="9"/>
  <c r="C144" i="9"/>
  <c r="G144" i="9" s="1"/>
  <c r="B144" i="9"/>
  <c r="C143" i="9"/>
  <c r="G143" i="9" s="1"/>
  <c r="B143" i="9"/>
  <c r="C142" i="9"/>
  <c r="G142" i="9" s="1"/>
  <c r="B142" i="9"/>
  <c r="C141" i="9"/>
  <c r="G141" i="9" s="1"/>
  <c r="B141" i="9"/>
  <c r="C140" i="9"/>
  <c r="G140" i="9" s="1"/>
  <c r="B140" i="9"/>
  <c r="C139" i="9"/>
  <c r="G139" i="9" s="1"/>
  <c r="B139" i="9"/>
  <c r="C138" i="9"/>
  <c r="G138" i="9" s="1"/>
  <c r="B138" i="9"/>
  <c r="C137" i="9"/>
  <c r="G137" i="9" s="1"/>
  <c r="B137" i="9"/>
  <c r="C136" i="9"/>
  <c r="G136" i="9" s="1"/>
  <c r="B136" i="9"/>
  <c r="C135" i="9"/>
  <c r="G135" i="9" s="1"/>
  <c r="B135" i="9"/>
  <c r="C134" i="9"/>
  <c r="G134" i="9" s="1"/>
  <c r="B134" i="9"/>
  <c r="C133" i="9"/>
  <c r="B133" i="9"/>
  <c r="C132" i="9"/>
  <c r="B132" i="9"/>
  <c r="C131" i="9"/>
  <c r="B131" i="9"/>
  <c r="C130" i="9"/>
  <c r="B130" i="9"/>
  <c r="C129" i="9"/>
  <c r="B129" i="9"/>
  <c r="C128" i="9"/>
  <c r="B128" i="9"/>
  <c r="C127" i="9"/>
  <c r="B127" i="9"/>
  <c r="C126" i="9"/>
  <c r="B126" i="9"/>
  <c r="C125" i="9"/>
  <c r="B125" i="9"/>
  <c r="C124" i="9"/>
  <c r="B124" i="9"/>
  <c r="C123" i="9"/>
  <c r="B123" i="9"/>
  <c r="C122" i="9"/>
  <c r="B122" i="9"/>
  <c r="C121" i="9"/>
  <c r="G121" i="9" s="1"/>
  <c r="B121" i="9"/>
  <c r="C120" i="9"/>
  <c r="G120" i="9" s="1"/>
  <c r="B120" i="9"/>
  <c r="C119" i="9"/>
  <c r="G119" i="9" s="1"/>
  <c r="B119" i="9"/>
  <c r="C118" i="9"/>
  <c r="G118" i="9" s="1"/>
  <c r="B118" i="9"/>
  <c r="C117" i="9"/>
  <c r="G117" i="9" s="1"/>
  <c r="B117" i="9"/>
  <c r="C116" i="9"/>
  <c r="G116" i="9" s="1"/>
  <c r="B116" i="9"/>
  <c r="C115" i="9"/>
  <c r="G115" i="9" s="1"/>
  <c r="B115" i="9"/>
  <c r="C114" i="9"/>
  <c r="G114" i="9" s="1"/>
  <c r="B114" i="9"/>
  <c r="C113" i="9"/>
  <c r="G113" i="9" s="1"/>
  <c r="B113" i="9"/>
  <c r="C112" i="9"/>
  <c r="G112" i="9" s="1"/>
  <c r="B112" i="9"/>
  <c r="C111" i="9"/>
  <c r="G111" i="9" s="1"/>
  <c r="B111" i="9"/>
  <c r="C110" i="9"/>
  <c r="G110" i="9" s="1"/>
  <c r="B110" i="9"/>
  <c r="C109" i="9"/>
  <c r="B109" i="9"/>
  <c r="C108" i="9"/>
  <c r="B108" i="9"/>
  <c r="C107" i="9"/>
  <c r="B107" i="9"/>
  <c r="C106" i="9"/>
  <c r="B106" i="9"/>
  <c r="C105" i="9"/>
  <c r="B105" i="9"/>
  <c r="C104" i="9"/>
  <c r="B104" i="9"/>
  <c r="C103" i="9"/>
  <c r="B103" i="9"/>
  <c r="C102" i="9"/>
  <c r="B102" i="9"/>
  <c r="C101" i="9"/>
  <c r="B101" i="9"/>
  <c r="C100" i="9"/>
  <c r="B100" i="9"/>
  <c r="C99" i="9"/>
  <c r="B99" i="9"/>
  <c r="C98" i="9"/>
  <c r="B98" i="9"/>
  <c r="C97" i="9"/>
  <c r="G97" i="9" s="1"/>
  <c r="B97" i="9"/>
  <c r="C96" i="9"/>
  <c r="G96" i="9" s="1"/>
  <c r="B96" i="9"/>
  <c r="C95" i="9"/>
  <c r="G95" i="9" s="1"/>
  <c r="B95" i="9"/>
  <c r="C94" i="9"/>
  <c r="G94" i="9" s="1"/>
  <c r="B94" i="9"/>
  <c r="C93" i="9"/>
  <c r="G93" i="9" s="1"/>
  <c r="B93" i="9"/>
  <c r="C92" i="9"/>
  <c r="G92" i="9" s="1"/>
  <c r="B92" i="9"/>
  <c r="C91" i="9"/>
  <c r="G91" i="9" s="1"/>
  <c r="B91" i="9"/>
  <c r="C90" i="9"/>
  <c r="G90" i="9" s="1"/>
  <c r="B90" i="9"/>
  <c r="C89" i="9"/>
  <c r="G89" i="9" s="1"/>
  <c r="B89" i="9"/>
  <c r="C88" i="9"/>
  <c r="G88" i="9" s="1"/>
  <c r="B88" i="9"/>
  <c r="C87" i="9"/>
  <c r="G87" i="9" s="1"/>
  <c r="B87" i="9"/>
  <c r="C86" i="9"/>
  <c r="G86" i="9" s="1"/>
  <c r="B86" i="9"/>
  <c r="C85" i="9"/>
  <c r="B85" i="9"/>
  <c r="C84" i="9"/>
  <c r="B84" i="9"/>
  <c r="C83" i="9"/>
  <c r="B83" i="9"/>
  <c r="C82" i="9"/>
  <c r="B82" i="9"/>
  <c r="C81" i="9"/>
  <c r="B81" i="9"/>
  <c r="C80" i="9"/>
  <c r="B80" i="9"/>
  <c r="C79" i="9"/>
  <c r="B79" i="9"/>
  <c r="C78" i="9"/>
  <c r="B78" i="9"/>
  <c r="C77" i="9"/>
  <c r="B77" i="9"/>
  <c r="C76" i="9"/>
  <c r="B76" i="9"/>
  <c r="C75" i="9"/>
  <c r="B75" i="9"/>
  <c r="C74" i="9"/>
  <c r="B74" i="9"/>
  <c r="C73" i="9"/>
  <c r="G73" i="9" s="1"/>
  <c r="B73" i="9"/>
  <c r="C72" i="9"/>
  <c r="G72" i="9" s="1"/>
  <c r="B72" i="9"/>
  <c r="C71" i="9"/>
  <c r="G71" i="9" s="1"/>
  <c r="B71" i="9"/>
  <c r="C70" i="9"/>
  <c r="G70" i="9" s="1"/>
  <c r="B70" i="9"/>
  <c r="C69" i="9"/>
  <c r="G69" i="9" s="1"/>
  <c r="B69" i="9"/>
  <c r="C68" i="9"/>
  <c r="G68" i="9" s="1"/>
  <c r="B68" i="9"/>
  <c r="C67" i="9"/>
  <c r="G67" i="9" s="1"/>
  <c r="B67" i="9"/>
  <c r="C66" i="9"/>
  <c r="G66" i="9" s="1"/>
  <c r="B66" i="9"/>
  <c r="C65" i="9"/>
  <c r="G65" i="9" s="1"/>
  <c r="B65" i="9"/>
  <c r="C64" i="9"/>
  <c r="G64" i="9" s="1"/>
  <c r="B64" i="9"/>
  <c r="C63" i="9"/>
  <c r="G63" i="9" s="1"/>
  <c r="B63" i="9"/>
  <c r="C62" i="9"/>
  <c r="G62" i="9" s="1"/>
  <c r="B62" i="9"/>
  <c r="C61" i="9"/>
  <c r="B61" i="9"/>
  <c r="C60" i="9"/>
  <c r="B60" i="9"/>
  <c r="C59" i="9"/>
  <c r="B59" i="9"/>
  <c r="C58" i="9"/>
  <c r="B58" i="9"/>
  <c r="C57" i="9"/>
  <c r="B57" i="9"/>
  <c r="C56" i="9"/>
  <c r="B56" i="9"/>
  <c r="C55" i="9"/>
  <c r="B55" i="9"/>
  <c r="C54" i="9"/>
  <c r="B54" i="9"/>
  <c r="C53" i="9"/>
  <c r="B53" i="9"/>
  <c r="C52" i="9"/>
  <c r="B52" i="9"/>
  <c r="C51" i="9"/>
  <c r="B51" i="9"/>
  <c r="C50" i="9"/>
  <c r="B50" i="9"/>
  <c r="C49" i="9"/>
  <c r="G49" i="9" s="1"/>
  <c r="B49" i="9"/>
  <c r="C48" i="9"/>
  <c r="G48" i="9" s="1"/>
  <c r="B48" i="9"/>
  <c r="C47" i="9"/>
  <c r="G47" i="9" s="1"/>
  <c r="B47" i="9"/>
  <c r="C46" i="9"/>
  <c r="G46" i="9" s="1"/>
  <c r="B46" i="9"/>
  <c r="C45" i="9"/>
  <c r="G45" i="9" s="1"/>
  <c r="B45" i="9"/>
  <c r="C44" i="9"/>
  <c r="G44" i="9" s="1"/>
  <c r="B44" i="9"/>
  <c r="C43" i="9"/>
  <c r="G43" i="9" s="1"/>
  <c r="B43" i="9"/>
  <c r="C42" i="9"/>
  <c r="G42" i="9" s="1"/>
  <c r="B42" i="9"/>
  <c r="C41" i="9"/>
  <c r="G41" i="9" s="1"/>
  <c r="B41" i="9"/>
  <c r="C40" i="9"/>
  <c r="G40" i="9" s="1"/>
  <c r="B40" i="9"/>
  <c r="C39" i="9"/>
  <c r="G39" i="9" s="1"/>
  <c r="B39" i="9"/>
  <c r="C38" i="9"/>
  <c r="G38" i="9" s="1"/>
  <c r="B38" i="9"/>
  <c r="C37" i="9"/>
  <c r="B37" i="9"/>
  <c r="C36" i="9"/>
  <c r="B36" i="9"/>
  <c r="C35" i="9"/>
  <c r="B35" i="9"/>
  <c r="C34" i="9"/>
  <c r="B34" i="9"/>
  <c r="C33" i="9"/>
  <c r="B33" i="9"/>
  <c r="C32" i="9"/>
  <c r="B32" i="9"/>
  <c r="C31" i="9"/>
  <c r="B31" i="9"/>
  <c r="C30" i="9"/>
  <c r="B30" i="9"/>
  <c r="C29" i="9"/>
  <c r="B29" i="9"/>
  <c r="C28" i="9"/>
  <c r="B28" i="9"/>
  <c r="C27" i="9"/>
  <c r="B27" i="9"/>
  <c r="C26" i="9"/>
  <c r="B26" i="9"/>
  <c r="C25" i="9"/>
  <c r="G25" i="9" s="1"/>
  <c r="B25" i="9"/>
  <c r="C24" i="9"/>
  <c r="G24" i="9" s="1"/>
  <c r="B24" i="9"/>
  <c r="C23" i="9"/>
  <c r="G23" i="9" s="1"/>
  <c r="B23" i="9"/>
  <c r="C22" i="9"/>
  <c r="G22" i="9" s="1"/>
  <c r="B22" i="9"/>
  <c r="C21" i="9"/>
  <c r="G21" i="9" s="1"/>
  <c r="B21" i="9"/>
  <c r="C20" i="9"/>
  <c r="G20" i="9" s="1"/>
  <c r="B20" i="9"/>
  <c r="C19" i="9"/>
  <c r="G19" i="9" s="1"/>
  <c r="B19" i="9"/>
  <c r="C18" i="9"/>
  <c r="G18" i="9" s="1"/>
  <c r="B18" i="9"/>
  <c r="C17" i="9"/>
  <c r="G17" i="9" s="1"/>
  <c r="B17" i="9"/>
  <c r="C16" i="9"/>
  <c r="G16" i="9" s="1"/>
  <c r="B16" i="9"/>
  <c r="C15" i="9"/>
  <c r="G15" i="9" s="1"/>
  <c r="B15" i="9"/>
  <c r="C14" i="9"/>
  <c r="G14" i="9" s="1"/>
  <c r="B14" i="9"/>
  <c r="C13" i="9"/>
  <c r="B13" i="9"/>
  <c r="C12" i="9"/>
  <c r="B12" i="9"/>
  <c r="C11" i="9"/>
  <c r="B11" i="9"/>
  <c r="C10" i="9"/>
  <c r="B10" i="9"/>
  <c r="C9" i="9"/>
  <c r="B9" i="9"/>
  <c r="C8" i="9"/>
  <c r="B8" i="9"/>
  <c r="C7" i="9"/>
  <c r="B7" i="9"/>
  <c r="C6" i="9"/>
  <c r="B6" i="9"/>
  <c r="C5" i="9"/>
  <c r="B5" i="9"/>
  <c r="C4" i="9"/>
  <c r="B4" i="9"/>
  <c r="C3" i="9"/>
  <c r="B3" i="9"/>
  <c r="C2" i="9"/>
  <c r="B2" i="9"/>
  <c r="AF344" i="8"/>
  <c r="AC344" i="8"/>
  <c r="Z344" i="8"/>
  <c r="W344" i="8"/>
  <c r="T344" i="8"/>
  <c r="Q344" i="8"/>
  <c r="N344" i="8"/>
  <c r="K344" i="8"/>
  <c r="H344" i="8"/>
  <c r="D344" i="8"/>
  <c r="AF343" i="8"/>
  <c r="AC343" i="8"/>
  <c r="Z343" i="8"/>
  <c r="W343" i="8"/>
  <c r="T343" i="8"/>
  <c r="Q343" i="8"/>
  <c r="N343" i="8"/>
  <c r="K343" i="8"/>
  <c r="H343" i="8"/>
  <c r="D343" i="8"/>
  <c r="AF342" i="8"/>
  <c r="AC342" i="8"/>
  <c r="Z342" i="8"/>
  <c r="W342" i="8"/>
  <c r="T342" i="8"/>
  <c r="Q342" i="8"/>
  <c r="N342" i="8"/>
  <c r="K342" i="8"/>
  <c r="H342" i="8"/>
  <c r="D342" i="8"/>
  <c r="AF341" i="8"/>
  <c r="AC341" i="8"/>
  <c r="Z341" i="8"/>
  <c r="W341" i="8"/>
  <c r="T341" i="8"/>
  <c r="Q341" i="8"/>
  <c r="N341" i="8"/>
  <c r="K341" i="8"/>
  <c r="H341" i="8"/>
  <c r="D341" i="8"/>
  <c r="AF340" i="8"/>
  <c r="AC340" i="8"/>
  <c r="Z340" i="8"/>
  <c r="W340" i="8"/>
  <c r="T340" i="8"/>
  <c r="Q340" i="8"/>
  <c r="N340" i="8"/>
  <c r="K340" i="8"/>
  <c r="H340" i="8"/>
  <c r="D340" i="8"/>
  <c r="AF339" i="8"/>
  <c r="AC339" i="8"/>
  <c r="Z339" i="8"/>
  <c r="W339" i="8"/>
  <c r="T339" i="8"/>
  <c r="Q339" i="8"/>
  <c r="N339" i="8"/>
  <c r="K339" i="8"/>
  <c r="H339" i="8"/>
  <c r="D339" i="8"/>
  <c r="AF338" i="8"/>
  <c r="AC338" i="8"/>
  <c r="Z338" i="8"/>
  <c r="W338" i="8"/>
  <c r="T338" i="8"/>
  <c r="Q338" i="8"/>
  <c r="N338" i="8"/>
  <c r="K338" i="8"/>
  <c r="H338" i="8"/>
  <c r="D338" i="8"/>
  <c r="AF337" i="8"/>
  <c r="AC337" i="8"/>
  <c r="Z337" i="8"/>
  <c r="W337" i="8"/>
  <c r="T337" i="8"/>
  <c r="Q337" i="8"/>
  <c r="N337" i="8"/>
  <c r="K337" i="8"/>
  <c r="H337" i="8"/>
  <c r="D337" i="8"/>
  <c r="AF336" i="8"/>
  <c r="AC336" i="8"/>
  <c r="Z336" i="8"/>
  <c r="W336" i="8"/>
  <c r="T336" i="8"/>
  <c r="Q336" i="8"/>
  <c r="N336" i="8"/>
  <c r="K336" i="8"/>
  <c r="H336" i="8"/>
  <c r="D336" i="8"/>
  <c r="AF335" i="8"/>
  <c r="AC335" i="8"/>
  <c r="Z335" i="8"/>
  <c r="W335" i="8"/>
  <c r="T335" i="8"/>
  <c r="Q335" i="8"/>
  <c r="N335" i="8"/>
  <c r="K335" i="8"/>
  <c r="H335" i="8"/>
  <c r="D335" i="8"/>
  <c r="AF334" i="8"/>
  <c r="AC334" i="8"/>
  <c r="Z334" i="8"/>
  <c r="W334" i="8"/>
  <c r="T334" i="8"/>
  <c r="Q334" i="8"/>
  <c r="N334" i="8"/>
  <c r="K334" i="8"/>
  <c r="H334" i="8"/>
  <c r="D334" i="8"/>
  <c r="AF333" i="8"/>
  <c r="AC333" i="8"/>
  <c r="Z333" i="8"/>
  <c r="W333" i="8"/>
  <c r="T333" i="8"/>
  <c r="Q333" i="8"/>
  <c r="N333" i="8"/>
  <c r="K333" i="8"/>
  <c r="H333" i="8"/>
  <c r="D333" i="8"/>
  <c r="AF332" i="8"/>
  <c r="AC332" i="8"/>
  <c r="Z332" i="8"/>
  <c r="W332" i="8"/>
  <c r="T332" i="8"/>
  <c r="Q332" i="8"/>
  <c r="N332" i="8"/>
  <c r="K332" i="8"/>
  <c r="H332" i="8"/>
  <c r="D332" i="8"/>
  <c r="AF331" i="8"/>
  <c r="AC331" i="8"/>
  <c r="Z331" i="8"/>
  <c r="W331" i="8"/>
  <c r="T331" i="8"/>
  <c r="Q331" i="8"/>
  <c r="N331" i="8"/>
  <c r="K331" i="8"/>
  <c r="H331" i="8"/>
  <c r="D331" i="8"/>
  <c r="AF330" i="8"/>
  <c r="AC330" i="8"/>
  <c r="Z330" i="8"/>
  <c r="W330" i="8"/>
  <c r="T330" i="8"/>
  <c r="Q330" i="8"/>
  <c r="N330" i="8"/>
  <c r="K330" i="8"/>
  <c r="H330" i="8"/>
  <c r="D330" i="8"/>
  <c r="AF329" i="8"/>
  <c r="AC329" i="8"/>
  <c r="Z329" i="8"/>
  <c r="W329" i="8"/>
  <c r="T329" i="8"/>
  <c r="Q329" i="8"/>
  <c r="N329" i="8"/>
  <c r="K329" i="8"/>
  <c r="H329" i="8"/>
  <c r="D329" i="8"/>
  <c r="AF328" i="8"/>
  <c r="AC328" i="8"/>
  <c r="Z328" i="8"/>
  <c r="W328" i="8"/>
  <c r="T328" i="8"/>
  <c r="Q328" i="8"/>
  <c r="N328" i="8"/>
  <c r="K328" i="8"/>
  <c r="H328" i="8"/>
  <c r="D328" i="8"/>
  <c r="AF327" i="8"/>
  <c r="AC327" i="8"/>
  <c r="Z327" i="8"/>
  <c r="W327" i="8"/>
  <c r="T327" i="8"/>
  <c r="Q327" i="8"/>
  <c r="N327" i="8"/>
  <c r="K327" i="8"/>
  <c r="H327" i="8"/>
  <c r="D327" i="8"/>
  <c r="AF326" i="8"/>
  <c r="AC326" i="8"/>
  <c r="Z326" i="8"/>
  <c r="W326" i="8"/>
  <c r="T326" i="8"/>
  <c r="Q326" i="8"/>
  <c r="N326" i="8"/>
  <c r="K326" i="8"/>
  <c r="H326" i="8"/>
  <c r="D326" i="8"/>
  <c r="AF325" i="8"/>
  <c r="AC325" i="8"/>
  <c r="Z325" i="8"/>
  <c r="W325" i="8"/>
  <c r="T325" i="8"/>
  <c r="Q325" i="8"/>
  <c r="N325" i="8"/>
  <c r="K325" i="8"/>
  <c r="H325" i="8"/>
  <c r="D325" i="8"/>
  <c r="AF324" i="8"/>
  <c r="AC324" i="8"/>
  <c r="Z324" i="8"/>
  <c r="W324" i="8"/>
  <c r="T324" i="8"/>
  <c r="Q324" i="8"/>
  <c r="N324" i="8"/>
  <c r="K324" i="8"/>
  <c r="H324" i="8"/>
  <c r="D324" i="8"/>
  <c r="AF323" i="8"/>
  <c r="AC323" i="8"/>
  <c r="Z323" i="8"/>
  <c r="W323" i="8"/>
  <c r="T323" i="8"/>
  <c r="Q323" i="8"/>
  <c r="N323" i="8"/>
  <c r="K323" i="8"/>
  <c r="H323" i="8"/>
  <c r="D323" i="8"/>
  <c r="AF322" i="8"/>
  <c r="AC322" i="8"/>
  <c r="Z322" i="8"/>
  <c r="W322" i="8"/>
  <c r="T322" i="8"/>
  <c r="Q322" i="8"/>
  <c r="N322" i="8"/>
  <c r="K322" i="8"/>
  <c r="H322" i="8"/>
  <c r="D322" i="8"/>
  <c r="AF321" i="8"/>
  <c r="AC321" i="8"/>
  <c r="Z321" i="8"/>
  <c r="W321" i="8"/>
  <c r="T321" i="8"/>
  <c r="Q321" i="8"/>
  <c r="N321" i="8"/>
  <c r="K321" i="8"/>
  <c r="H321" i="8"/>
  <c r="D321" i="8"/>
  <c r="AF320" i="8"/>
  <c r="AC320" i="8"/>
  <c r="Z320" i="8"/>
  <c r="W320" i="8"/>
  <c r="T320" i="8"/>
  <c r="Q320" i="8"/>
  <c r="N320" i="8"/>
  <c r="K320" i="8"/>
  <c r="H320" i="8"/>
  <c r="D320" i="8"/>
  <c r="AF319" i="8"/>
  <c r="AC319" i="8"/>
  <c r="Z319" i="8"/>
  <c r="W319" i="8"/>
  <c r="T319" i="8"/>
  <c r="Q319" i="8"/>
  <c r="N319" i="8"/>
  <c r="K319" i="8"/>
  <c r="H319" i="8"/>
  <c r="D319" i="8"/>
  <c r="AF318" i="8"/>
  <c r="AC318" i="8"/>
  <c r="Z318" i="8"/>
  <c r="W318" i="8"/>
  <c r="T318" i="8"/>
  <c r="Q318" i="8"/>
  <c r="N318" i="8"/>
  <c r="K318" i="8"/>
  <c r="H318" i="8"/>
  <c r="D318" i="8"/>
  <c r="AF317" i="8"/>
  <c r="AC317" i="8"/>
  <c r="Z317" i="8"/>
  <c r="W317" i="8"/>
  <c r="T317" i="8"/>
  <c r="Q317" i="8"/>
  <c r="N317" i="8"/>
  <c r="K317" i="8"/>
  <c r="H317" i="8"/>
  <c r="D317" i="8"/>
  <c r="AF316" i="8"/>
  <c r="AC316" i="8"/>
  <c r="Z316" i="8"/>
  <c r="W316" i="8"/>
  <c r="T316" i="8"/>
  <c r="Q316" i="8"/>
  <c r="N316" i="8"/>
  <c r="K316" i="8"/>
  <c r="H316" i="8"/>
  <c r="D316" i="8"/>
  <c r="AF315" i="8"/>
  <c r="AC315" i="8"/>
  <c r="Z315" i="8"/>
  <c r="W315" i="8"/>
  <c r="T315" i="8"/>
  <c r="Q315" i="8"/>
  <c r="N315" i="8"/>
  <c r="K315" i="8"/>
  <c r="H315" i="8"/>
  <c r="D315" i="8"/>
  <c r="AF314" i="8"/>
  <c r="AC314" i="8"/>
  <c r="Z314" i="8"/>
  <c r="W314" i="8"/>
  <c r="T314" i="8"/>
  <c r="Q314" i="8"/>
  <c r="N314" i="8"/>
  <c r="K314" i="8"/>
  <c r="H314" i="8"/>
  <c r="D314" i="8"/>
  <c r="AF313" i="8"/>
  <c r="AC313" i="8"/>
  <c r="Z313" i="8"/>
  <c r="W313" i="8"/>
  <c r="T313" i="8"/>
  <c r="Q313" i="8"/>
  <c r="N313" i="8"/>
  <c r="K313" i="8"/>
  <c r="H313" i="8"/>
  <c r="D313" i="8"/>
  <c r="AF312" i="8"/>
  <c r="AC312" i="8"/>
  <c r="Z312" i="8"/>
  <c r="W312" i="8"/>
  <c r="T312" i="8"/>
  <c r="Q312" i="8"/>
  <c r="N312" i="8"/>
  <c r="K312" i="8"/>
  <c r="H312" i="8"/>
  <c r="D312" i="8"/>
  <c r="AF311" i="8"/>
  <c r="AC311" i="8"/>
  <c r="Z311" i="8"/>
  <c r="W311" i="8"/>
  <c r="T311" i="8"/>
  <c r="Q311" i="8"/>
  <c r="N311" i="8"/>
  <c r="K311" i="8"/>
  <c r="H311" i="8"/>
  <c r="D311" i="8"/>
  <c r="AF310" i="8"/>
  <c r="AC310" i="8"/>
  <c r="Z310" i="8"/>
  <c r="W310" i="8"/>
  <c r="T310" i="8"/>
  <c r="Q310" i="8"/>
  <c r="N310" i="8"/>
  <c r="K310" i="8"/>
  <c r="H310" i="8"/>
  <c r="D310" i="8"/>
  <c r="AF309" i="8"/>
  <c r="AC309" i="8"/>
  <c r="Z309" i="8"/>
  <c r="W309" i="8"/>
  <c r="T309" i="8"/>
  <c r="Q309" i="8"/>
  <c r="N309" i="8"/>
  <c r="K309" i="8"/>
  <c r="H309" i="8"/>
  <c r="D309" i="8"/>
  <c r="AF308" i="8"/>
  <c r="AC308" i="8"/>
  <c r="Z308" i="8"/>
  <c r="W308" i="8"/>
  <c r="T308" i="8"/>
  <c r="Q308" i="8"/>
  <c r="N308" i="8"/>
  <c r="K308" i="8"/>
  <c r="H308" i="8"/>
  <c r="D308" i="8"/>
  <c r="AF307" i="8"/>
  <c r="AC307" i="8"/>
  <c r="Z307" i="8"/>
  <c r="W307" i="8"/>
  <c r="T307" i="8"/>
  <c r="Q307" i="8"/>
  <c r="N307" i="8"/>
  <c r="K307" i="8"/>
  <c r="H307" i="8"/>
  <c r="D307" i="8"/>
  <c r="AF306" i="8"/>
  <c r="AC306" i="8"/>
  <c r="Z306" i="8"/>
  <c r="W306" i="8"/>
  <c r="T306" i="8"/>
  <c r="Q306" i="8"/>
  <c r="N306" i="8"/>
  <c r="K306" i="8"/>
  <c r="H306" i="8"/>
  <c r="D306" i="8"/>
  <c r="AF305" i="8"/>
  <c r="AC305" i="8"/>
  <c r="Z305" i="8"/>
  <c r="W305" i="8"/>
  <c r="T305" i="8"/>
  <c r="Q305" i="8"/>
  <c r="N305" i="8"/>
  <c r="K305" i="8"/>
  <c r="H305" i="8"/>
  <c r="D305" i="8"/>
  <c r="AF304" i="8"/>
  <c r="AC304" i="8"/>
  <c r="Z304" i="8"/>
  <c r="W304" i="8"/>
  <c r="T304" i="8"/>
  <c r="Q304" i="8"/>
  <c r="N304" i="8"/>
  <c r="K304" i="8"/>
  <c r="H304" i="8"/>
  <c r="D304" i="8"/>
  <c r="AF303" i="8"/>
  <c r="AC303" i="8"/>
  <c r="Z303" i="8"/>
  <c r="W303" i="8"/>
  <c r="T303" i="8"/>
  <c r="Q303" i="8"/>
  <c r="N303" i="8"/>
  <c r="K303" i="8"/>
  <c r="H303" i="8"/>
  <c r="D303" i="8"/>
  <c r="AF302" i="8"/>
  <c r="AC302" i="8"/>
  <c r="Z302" i="8"/>
  <c r="W302" i="8"/>
  <c r="T302" i="8"/>
  <c r="Q302" i="8"/>
  <c r="N302" i="8"/>
  <c r="K302" i="8"/>
  <c r="H302" i="8"/>
  <c r="D302" i="8"/>
  <c r="AF301" i="8"/>
  <c r="AC301" i="8"/>
  <c r="Z301" i="8"/>
  <c r="W301" i="8"/>
  <c r="T301" i="8"/>
  <c r="Q301" i="8"/>
  <c r="N301" i="8"/>
  <c r="K301" i="8"/>
  <c r="H301" i="8"/>
  <c r="D301" i="8"/>
  <c r="AF300" i="8"/>
  <c r="AC300" i="8"/>
  <c r="Z300" i="8"/>
  <c r="W300" i="8"/>
  <c r="T300" i="8"/>
  <c r="Q300" i="8"/>
  <c r="N300" i="8"/>
  <c r="K300" i="8"/>
  <c r="H300" i="8"/>
  <c r="D300" i="8"/>
  <c r="AF299" i="8"/>
  <c r="AC299" i="8"/>
  <c r="Z299" i="8"/>
  <c r="W299" i="8"/>
  <c r="T299" i="8"/>
  <c r="Q299" i="8"/>
  <c r="N299" i="8"/>
  <c r="K299" i="8"/>
  <c r="H299" i="8"/>
  <c r="D299" i="8"/>
  <c r="AF298" i="8"/>
  <c r="AC298" i="8"/>
  <c r="Z298" i="8"/>
  <c r="W298" i="8"/>
  <c r="T298" i="8"/>
  <c r="Q298" i="8"/>
  <c r="N298" i="8"/>
  <c r="K298" i="8"/>
  <c r="H298" i="8"/>
  <c r="D298" i="8"/>
  <c r="AF297" i="8"/>
  <c r="AC297" i="8"/>
  <c r="Z297" i="8"/>
  <c r="W297" i="8"/>
  <c r="T297" i="8"/>
  <c r="Q297" i="8"/>
  <c r="N297" i="8"/>
  <c r="K297" i="8"/>
  <c r="H297" i="8"/>
  <c r="D297" i="8"/>
  <c r="AF296" i="8"/>
  <c r="AC296" i="8"/>
  <c r="Z296" i="8"/>
  <c r="W296" i="8"/>
  <c r="T296" i="8"/>
  <c r="Q296" i="8"/>
  <c r="N296" i="8"/>
  <c r="K296" i="8"/>
  <c r="H296" i="8"/>
  <c r="D296" i="8"/>
  <c r="AF295" i="8"/>
  <c r="AC295" i="8"/>
  <c r="Z295" i="8"/>
  <c r="W295" i="8"/>
  <c r="T295" i="8"/>
  <c r="Q295" i="8"/>
  <c r="N295" i="8"/>
  <c r="K295" i="8"/>
  <c r="H295" i="8"/>
  <c r="D295" i="8"/>
  <c r="AF294" i="8"/>
  <c r="AC294" i="8"/>
  <c r="Z294" i="8"/>
  <c r="W294" i="8"/>
  <c r="T294" i="8"/>
  <c r="Q294" i="8"/>
  <c r="N294" i="8"/>
  <c r="K294" i="8"/>
  <c r="H294" i="8"/>
  <c r="D294" i="8"/>
  <c r="AF293" i="8"/>
  <c r="AC293" i="8"/>
  <c r="Z293" i="8"/>
  <c r="W293" i="8"/>
  <c r="T293" i="8"/>
  <c r="Q293" i="8"/>
  <c r="N293" i="8"/>
  <c r="K293" i="8"/>
  <c r="H293" i="8"/>
  <c r="D293" i="8"/>
  <c r="AF292" i="8"/>
  <c r="AC292" i="8"/>
  <c r="Z292" i="8"/>
  <c r="W292" i="8"/>
  <c r="T292" i="8"/>
  <c r="Q292" i="8"/>
  <c r="N292" i="8"/>
  <c r="K292" i="8"/>
  <c r="H292" i="8"/>
  <c r="D292" i="8"/>
  <c r="AF291" i="8"/>
  <c r="AC291" i="8"/>
  <c r="Z291" i="8"/>
  <c r="W291" i="8"/>
  <c r="T291" i="8"/>
  <c r="Q291" i="8"/>
  <c r="N291" i="8"/>
  <c r="K291" i="8"/>
  <c r="H291" i="8"/>
  <c r="D291" i="8"/>
  <c r="AF290" i="8"/>
  <c r="AC290" i="8"/>
  <c r="Z290" i="8"/>
  <c r="W290" i="8"/>
  <c r="T290" i="8"/>
  <c r="Q290" i="8"/>
  <c r="N290" i="8"/>
  <c r="K290" i="8"/>
  <c r="H290" i="8"/>
  <c r="D290" i="8"/>
  <c r="AF289" i="8"/>
  <c r="AC289" i="8"/>
  <c r="Z289" i="8"/>
  <c r="W289" i="8"/>
  <c r="T289" i="8"/>
  <c r="Q289" i="8"/>
  <c r="N289" i="8"/>
  <c r="K289" i="8"/>
  <c r="H289" i="8"/>
  <c r="D289" i="8"/>
  <c r="AF288" i="8"/>
  <c r="AC288" i="8"/>
  <c r="Z288" i="8"/>
  <c r="W288" i="8"/>
  <c r="T288" i="8"/>
  <c r="Q288" i="8"/>
  <c r="N288" i="8"/>
  <c r="K288" i="8"/>
  <c r="H288" i="8"/>
  <c r="D288" i="8"/>
  <c r="AF287" i="8"/>
  <c r="AC287" i="8"/>
  <c r="Z287" i="8"/>
  <c r="W287" i="8"/>
  <c r="T287" i="8"/>
  <c r="Q287" i="8"/>
  <c r="N287" i="8"/>
  <c r="K287" i="8"/>
  <c r="H287" i="8"/>
  <c r="D287" i="8"/>
  <c r="AF286" i="8"/>
  <c r="AC286" i="8"/>
  <c r="Z286" i="8"/>
  <c r="W286" i="8"/>
  <c r="T286" i="8"/>
  <c r="Q286" i="8"/>
  <c r="N286" i="8"/>
  <c r="K286" i="8"/>
  <c r="H286" i="8"/>
  <c r="D286" i="8"/>
  <c r="AF285" i="8"/>
  <c r="AC285" i="8"/>
  <c r="Z285" i="8"/>
  <c r="W285" i="8"/>
  <c r="T285" i="8"/>
  <c r="Q285" i="8"/>
  <c r="N285" i="8"/>
  <c r="K285" i="8"/>
  <c r="H285" i="8"/>
  <c r="D285" i="8"/>
  <c r="AF284" i="8"/>
  <c r="AC284" i="8"/>
  <c r="Z284" i="8"/>
  <c r="W284" i="8"/>
  <c r="T284" i="8"/>
  <c r="Q284" i="8"/>
  <c r="N284" i="8"/>
  <c r="K284" i="8"/>
  <c r="H284" i="8"/>
  <c r="D284" i="8"/>
  <c r="AF283" i="8"/>
  <c r="AC283" i="8"/>
  <c r="Z283" i="8"/>
  <c r="W283" i="8"/>
  <c r="T283" i="8"/>
  <c r="Q283" i="8"/>
  <c r="N283" i="8"/>
  <c r="K283" i="8"/>
  <c r="H283" i="8"/>
  <c r="D283" i="8"/>
  <c r="AF282" i="8"/>
  <c r="AC282" i="8"/>
  <c r="Z282" i="8"/>
  <c r="W282" i="8"/>
  <c r="T282" i="8"/>
  <c r="Q282" i="8"/>
  <c r="N282" i="8"/>
  <c r="K282" i="8"/>
  <c r="H282" i="8"/>
  <c r="D282" i="8"/>
  <c r="AF281" i="8"/>
  <c r="AC281" i="8"/>
  <c r="Z281" i="8"/>
  <c r="W281" i="8"/>
  <c r="T281" i="8"/>
  <c r="Q281" i="8"/>
  <c r="N281" i="8"/>
  <c r="K281" i="8"/>
  <c r="H281" i="8"/>
  <c r="D281" i="8"/>
  <c r="AF280" i="8"/>
  <c r="AC280" i="8"/>
  <c r="Z280" i="8"/>
  <c r="W280" i="8"/>
  <c r="T280" i="8"/>
  <c r="Q280" i="8"/>
  <c r="N280" i="8"/>
  <c r="K280" i="8"/>
  <c r="H280" i="8"/>
  <c r="D280" i="8"/>
  <c r="AF279" i="8"/>
  <c r="AC279" i="8"/>
  <c r="Z279" i="8"/>
  <c r="W279" i="8"/>
  <c r="T279" i="8"/>
  <c r="Q279" i="8"/>
  <c r="N279" i="8"/>
  <c r="K279" i="8"/>
  <c r="H279" i="8"/>
  <c r="D279" i="8"/>
  <c r="AF278" i="8"/>
  <c r="AC278" i="8"/>
  <c r="Z278" i="8"/>
  <c r="W278" i="8"/>
  <c r="T278" i="8"/>
  <c r="Q278" i="8"/>
  <c r="N278" i="8"/>
  <c r="K278" i="8"/>
  <c r="H278" i="8"/>
  <c r="D278" i="8"/>
  <c r="AF277" i="8"/>
  <c r="AC277" i="8"/>
  <c r="Z277" i="8"/>
  <c r="W277" i="8"/>
  <c r="T277" i="8"/>
  <c r="Q277" i="8"/>
  <c r="N277" i="8"/>
  <c r="K277" i="8"/>
  <c r="H277" i="8"/>
  <c r="D277" i="8"/>
  <c r="AF276" i="8"/>
  <c r="AC276" i="8"/>
  <c r="Z276" i="8"/>
  <c r="W276" i="8"/>
  <c r="T276" i="8"/>
  <c r="Q276" i="8"/>
  <c r="N276" i="8"/>
  <c r="K276" i="8"/>
  <c r="H276" i="8"/>
  <c r="D276" i="8"/>
  <c r="AF275" i="8"/>
  <c r="AC275" i="8"/>
  <c r="Z275" i="8"/>
  <c r="W275" i="8"/>
  <c r="T275" i="8"/>
  <c r="Q275" i="8"/>
  <c r="N275" i="8"/>
  <c r="K275" i="8"/>
  <c r="H275" i="8"/>
  <c r="D275" i="8"/>
  <c r="AF274" i="8"/>
  <c r="AC274" i="8"/>
  <c r="Z274" i="8"/>
  <c r="W274" i="8"/>
  <c r="T274" i="8"/>
  <c r="Q274" i="8"/>
  <c r="N274" i="8"/>
  <c r="K274" i="8"/>
  <c r="H274" i="8"/>
  <c r="D274" i="8"/>
  <c r="AF273" i="8"/>
  <c r="AC273" i="8"/>
  <c r="Z273" i="8"/>
  <c r="W273" i="8"/>
  <c r="T273" i="8"/>
  <c r="Q273" i="8"/>
  <c r="N273" i="8"/>
  <c r="K273" i="8"/>
  <c r="H273" i="8"/>
  <c r="D273" i="8"/>
  <c r="AF272" i="8"/>
  <c r="AC272" i="8"/>
  <c r="Z272" i="8"/>
  <c r="W272" i="8"/>
  <c r="T272" i="8"/>
  <c r="Q272" i="8"/>
  <c r="N272" i="8"/>
  <c r="K272" i="8"/>
  <c r="H272" i="8"/>
  <c r="D272" i="8"/>
  <c r="AF271" i="8"/>
  <c r="AC271" i="8"/>
  <c r="Z271" i="8"/>
  <c r="W271" i="8"/>
  <c r="T271" i="8"/>
  <c r="Q271" i="8"/>
  <c r="N271" i="8"/>
  <c r="K271" i="8"/>
  <c r="H271" i="8"/>
  <c r="D271" i="8"/>
  <c r="AF270" i="8"/>
  <c r="AC270" i="8"/>
  <c r="Z270" i="8"/>
  <c r="W270" i="8"/>
  <c r="T270" i="8"/>
  <c r="Q270" i="8"/>
  <c r="N270" i="8"/>
  <c r="K270" i="8"/>
  <c r="H270" i="8"/>
  <c r="D270" i="8"/>
  <c r="AF269" i="8"/>
  <c r="AC269" i="8"/>
  <c r="Z269" i="8"/>
  <c r="W269" i="8"/>
  <c r="T269" i="8"/>
  <c r="Q269" i="8"/>
  <c r="N269" i="8"/>
  <c r="K269" i="8"/>
  <c r="H269" i="8"/>
  <c r="D269" i="8"/>
  <c r="AF268" i="8"/>
  <c r="AC268" i="8"/>
  <c r="Z268" i="8"/>
  <c r="W268" i="8"/>
  <c r="T268" i="8"/>
  <c r="Q268" i="8"/>
  <c r="N268" i="8"/>
  <c r="K268" i="8"/>
  <c r="H268" i="8"/>
  <c r="D268" i="8"/>
  <c r="AF267" i="8"/>
  <c r="AC267" i="8"/>
  <c r="Z267" i="8"/>
  <c r="W267" i="8"/>
  <c r="T267" i="8"/>
  <c r="Q267" i="8"/>
  <c r="N267" i="8"/>
  <c r="K267" i="8"/>
  <c r="H267" i="8"/>
  <c r="D267" i="8"/>
  <c r="AF266" i="8"/>
  <c r="AC266" i="8"/>
  <c r="Z266" i="8"/>
  <c r="W266" i="8"/>
  <c r="T266" i="8"/>
  <c r="Q266" i="8"/>
  <c r="N266" i="8"/>
  <c r="K266" i="8"/>
  <c r="H266" i="8"/>
  <c r="D266" i="8"/>
  <c r="AF265" i="8"/>
  <c r="AC265" i="8"/>
  <c r="Z265" i="8"/>
  <c r="W265" i="8"/>
  <c r="T265" i="8"/>
  <c r="Q265" i="8"/>
  <c r="N265" i="8"/>
  <c r="K265" i="8"/>
  <c r="H265" i="8"/>
  <c r="D265" i="8"/>
  <c r="AF264" i="8"/>
  <c r="AC264" i="8"/>
  <c r="Z264" i="8"/>
  <c r="W264" i="8"/>
  <c r="T264" i="8"/>
  <c r="Q264" i="8"/>
  <c r="N264" i="8"/>
  <c r="K264" i="8"/>
  <c r="H264" i="8"/>
  <c r="D264" i="8"/>
  <c r="AF263" i="8"/>
  <c r="AC263" i="8"/>
  <c r="Z263" i="8"/>
  <c r="W263" i="8"/>
  <c r="T263" i="8"/>
  <c r="Q263" i="8"/>
  <c r="N263" i="8"/>
  <c r="K263" i="8"/>
  <c r="H263" i="8"/>
  <c r="D263" i="8"/>
  <c r="AF262" i="8"/>
  <c r="AC262" i="8"/>
  <c r="Z262" i="8"/>
  <c r="W262" i="8"/>
  <c r="T262" i="8"/>
  <c r="Q262" i="8"/>
  <c r="N262" i="8"/>
  <c r="K262" i="8"/>
  <c r="H262" i="8"/>
  <c r="D262" i="8"/>
  <c r="AF261" i="8"/>
  <c r="AC261" i="8"/>
  <c r="Z261" i="8"/>
  <c r="W261" i="8"/>
  <c r="T261" i="8"/>
  <c r="Q261" i="8"/>
  <c r="N261" i="8"/>
  <c r="K261" i="8"/>
  <c r="H261" i="8"/>
  <c r="D261" i="8"/>
  <c r="AF260" i="8"/>
  <c r="AC260" i="8"/>
  <c r="Z260" i="8"/>
  <c r="W260" i="8"/>
  <c r="T260" i="8"/>
  <c r="Q260" i="8"/>
  <c r="N260" i="8"/>
  <c r="K260" i="8"/>
  <c r="H260" i="8"/>
  <c r="D260" i="8"/>
  <c r="AF259" i="8"/>
  <c r="AC259" i="8"/>
  <c r="Z259" i="8"/>
  <c r="W259" i="8"/>
  <c r="T259" i="8"/>
  <c r="Q259" i="8"/>
  <c r="N259" i="8"/>
  <c r="K259" i="8"/>
  <c r="H259" i="8"/>
  <c r="D259" i="8"/>
  <c r="AF258" i="8"/>
  <c r="AC258" i="8"/>
  <c r="Z258" i="8"/>
  <c r="W258" i="8"/>
  <c r="T258" i="8"/>
  <c r="Q258" i="8"/>
  <c r="N258" i="8"/>
  <c r="K258" i="8"/>
  <c r="H258" i="8"/>
  <c r="D258" i="8"/>
  <c r="AF257" i="8"/>
  <c r="AC257" i="8"/>
  <c r="Z257" i="8"/>
  <c r="W257" i="8"/>
  <c r="T257" i="8"/>
  <c r="Q257" i="8"/>
  <c r="N257" i="8"/>
  <c r="K257" i="8"/>
  <c r="H257" i="8"/>
  <c r="D257" i="8"/>
  <c r="AF256" i="8"/>
  <c r="AC256" i="8"/>
  <c r="Z256" i="8"/>
  <c r="W256" i="8"/>
  <c r="T256" i="8"/>
  <c r="Q256" i="8"/>
  <c r="N256" i="8"/>
  <c r="K256" i="8"/>
  <c r="H256" i="8"/>
  <c r="D256" i="8"/>
  <c r="AF255" i="8"/>
  <c r="AC255" i="8"/>
  <c r="Z255" i="8"/>
  <c r="W255" i="8"/>
  <c r="T255" i="8"/>
  <c r="Q255" i="8"/>
  <c r="N255" i="8"/>
  <c r="K255" i="8"/>
  <c r="H255" i="8"/>
  <c r="D255" i="8"/>
  <c r="AF254" i="8"/>
  <c r="AC254" i="8"/>
  <c r="Z254" i="8"/>
  <c r="W254" i="8"/>
  <c r="T254" i="8"/>
  <c r="Q254" i="8"/>
  <c r="N254" i="8"/>
  <c r="K254" i="8"/>
  <c r="H254" i="8"/>
  <c r="D254" i="8"/>
  <c r="AF253" i="8"/>
  <c r="AC253" i="8"/>
  <c r="Z253" i="8"/>
  <c r="W253" i="8"/>
  <c r="T253" i="8"/>
  <c r="Q253" i="8"/>
  <c r="N253" i="8"/>
  <c r="K253" i="8"/>
  <c r="H253" i="8"/>
  <c r="D253" i="8"/>
  <c r="AF252" i="8"/>
  <c r="AC252" i="8"/>
  <c r="Z252" i="8"/>
  <c r="W252" i="8"/>
  <c r="T252" i="8"/>
  <c r="Q252" i="8"/>
  <c r="N252" i="8"/>
  <c r="K252" i="8"/>
  <c r="H252" i="8"/>
  <c r="D252" i="8"/>
  <c r="AF251" i="8"/>
  <c r="AC251" i="8"/>
  <c r="Z251" i="8"/>
  <c r="W251" i="8"/>
  <c r="T251" i="8"/>
  <c r="Q251" i="8"/>
  <c r="N251" i="8"/>
  <c r="K251" i="8"/>
  <c r="H251" i="8"/>
  <c r="D251" i="8"/>
  <c r="AF250" i="8"/>
  <c r="AC250" i="8"/>
  <c r="Z250" i="8"/>
  <c r="W250" i="8"/>
  <c r="T250" i="8"/>
  <c r="Q250" i="8"/>
  <c r="N250" i="8"/>
  <c r="K250" i="8"/>
  <c r="H250" i="8"/>
  <c r="D250" i="8"/>
  <c r="AF249" i="8"/>
  <c r="AC249" i="8"/>
  <c r="Z249" i="8"/>
  <c r="W249" i="8"/>
  <c r="T249" i="8"/>
  <c r="Q249" i="8"/>
  <c r="N249" i="8"/>
  <c r="K249" i="8"/>
  <c r="H249" i="8"/>
  <c r="D249" i="8"/>
  <c r="AF248" i="8"/>
  <c r="AC248" i="8"/>
  <c r="Z248" i="8"/>
  <c r="W248" i="8"/>
  <c r="T248" i="8"/>
  <c r="Q248" i="8"/>
  <c r="N248" i="8"/>
  <c r="K248" i="8"/>
  <c r="H248" i="8"/>
  <c r="D248" i="8"/>
  <c r="AF247" i="8"/>
  <c r="AC247" i="8"/>
  <c r="Z247" i="8"/>
  <c r="W247" i="8"/>
  <c r="T247" i="8"/>
  <c r="Q247" i="8"/>
  <c r="N247" i="8"/>
  <c r="K247" i="8"/>
  <c r="H247" i="8"/>
  <c r="D247" i="8"/>
  <c r="AF246" i="8"/>
  <c r="AC246" i="8"/>
  <c r="Z246" i="8"/>
  <c r="W246" i="8"/>
  <c r="T246" i="8"/>
  <c r="Q246" i="8"/>
  <c r="N246" i="8"/>
  <c r="K246" i="8"/>
  <c r="H246" i="8"/>
  <c r="D246" i="8"/>
  <c r="AF245" i="8"/>
  <c r="AC245" i="8"/>
  <c r="Z245" i="8"/>
  <c r="W245" i="8"/>
  <c r="T245" i="8"/>
  <c r="Q245" i="8"/>
  <c r="N245" i="8"/>
  <c r="K245" i="8"/>
  <c r="H245" i="8"/>
  <c r="D245" i="8"/>
  <c r="AF244" i="8"/>
  <c r="AC244" i="8"/>
  <c r="Z244" i="8"/>
  <c r="W244" i="8"/>
  <c r="T244" i="8"/>
  <c r="Q244" i="8"/>
  <c r="N244" i="8"/>
  <c r="K244" i="8"/>
  <c r="H244" i="8"/>
  <c r="D244" i="8"/>
  <c r="AF243" i="8"/>
  <c r="AC243" i="8"/>
  <c r="Z243" i="8"/>
  <c r="W243" i="8"/>
  <c r="T243" i="8"/>
  <c r="Q243" i="8"/>
  <c r="N243" i="8"/>
  <c r="K243" i="8"/>
  <c r="H243" i="8"/>
  <c r="D243" i="8"/>
  <c r="AF242" i="8"/>
  <c r="AC242" i="8"/>
  <c r="Z242" i="8"/>
  <c r="W242" i="8"/>
  <c r="T242" i="8"/>
  <c r="Q242" i="8"/>
  <c r="N242" i="8"/>
  <c r="K242" i="8"/>
  <c r="H242" i="8"/>
  <c r="D242" i="8"/>
  <c r="AF241" i="8"/>
  <c r="AC241" i="8"/>
  <c r="Z241" i="8"/>
  <c r="W241" i="8"/>
  <c r="T241" i="8"/>
  <c r="Q241" i="8"/>
  <c r="N241" i="8"/>
  <c r="K241" i="8"/>
  <c r="H241" i="8"/>
  <c r="D241" i="8"/>
  <c r="AF240" i="8"/>
  <c r="AC240" i="8"/>
  <c r="Z240" i="8"/>
  <c r="W240" i="8"/>
  <c r="T240" i="8"/>
  <c r="Q240" i="8"/>
  <c r="N240" i="8"/>
  <c r="K240" i="8"/>
  <c r="H240" i="8"/>
  <c r="D240" i="8"/>
  <c r="AF239" i="8"/>
  <c r="AC239" i="8"/>
  <c r="Z239" i="8"/>
  <c r="W239" i="8"/>
  <c r="T239" i="8"/>
  <c r="Q239" i="8"/>
  <c r="N239" i="8"/>
  <c r="K239" i="8"/>
  <c r="H239" i="8"/>
  <c r="D239" i="8"/>
  <c r="AF238" i="8"/>
  <c r="AC238" i="8"/>
  <c r="Z238" i="8"/>
  <c r="W238" i="8"/>
  <c r="T238" i="8"/>
  <c r="Q238" i="8"/>
  <c r="N238" i="8"/>
  <c r="K238" i="8"/>
  <c r="H238" i="8"/>
  <c r="D238" i="8"/>
  <c r="AF237" i="8"/>
  <c r="AC237" i="8"/>
  <c r="Z237" i="8"/>
  <c r="W237" i="8"/>
  <c r="T237" i="8"/>
  <c r="Q237" i="8"/>
  <c r="N237" i="8"/>
  <c r="K237" i="8"/>
  <c r="H237" i="8"/>
  <c r="D237" i="8"/>
  <c r="AF236" i="8"/>
  <c r="AC236" i="8"/>
  <c r="Z236" i="8"/>
  <c r="W236" i="8"/>
  <c r="T236" i="8"/>
  <c r="Q236" i="8"/>
  <c r="N236" i="8"/>
  <c r="K236" i="8"/>
  <c r="H236" i="8"/>
  <c r="D236" i="8"/>
  <c r="AF235" i="8"/>
  <c r="AC235" i="8"/>
  <c r="Z235" i="8"/>
  <c r="W235" i="8"/>
  <c r="T235" i="8"/>
  <c r="Q235" i="8"/>
  <c r="N235" i="8"/>
  <c r="K235" i="8"/>
  <c r="H235" i="8"/>
  <c r="D235" i="8"/>
  <c r="AF234" i="8"/>
  <c r="AC234" i="8"/>
  <c r="Z234" i="8"/>
  <c r="W234" i="8"/>
  <c r="T234" i="8"/>
  <c r="Q234" i="8"/>
  <c r="N234" i="8"/>
  <c r="K234" i="8"/>
  <c r="H234" i="8"/>
  <c r="D234" i="8"/>
  <c r="AF233" i="8"/>
  <c r="AC233" i="8"/>
  <c r="Z233" i="8"/>
  <c r="W233" i="8"/>
  <c r="T233" i="8"/>
  <c r="Q233" i="8"/>
  <c r="N233" i="8"/>
  <c r="K233" i="8"/>
  <c r="H233" i="8"/>
  <c r="D233" i="8"/>
  <c r="AF232" i="8"/>
  <c r="AC232" i="8"/>
  <c r="Z232" i="8"/>
  <c r="W232" i="8"/>
  <c r="T232" i="8"/>
  <c r="Q232" i="8"/>
  <c r="N232" i="8"/>
  <c r="K232" i="8"/>
  <c r="H232" i="8"/>
  <c r="D232" i="8"/>
  <c r="AF231" i="8"/>
  <c r="AC231" i="8"/>
  <c r="Z231" i="8"/>
  <c r="W231" i="8"/>
  <c r="T231" i="8"/>
  <c r="Q231" i="8"/>
  <c r="N231" i="8"/>
  <c r="K231" i="8"/>
  <c r="H231" i="8"/>
  <c r="D231" i="8"/>
  <c r="AF230" i="8"/>
  <c r="AC230" i="8"/>
  <c r="Z230" i="8"/>
  <c r="W230" i="8"/>
  <c r="T230" i="8"/>
  <c r="Q230" i="8"/>
  <c r="N230" i="8"/>
  <c r="K230" i="8"/>
  <c r="H230" i="8"/>
  <c r="D230" i="8"/>
  <c r="AF229" i="8"/>
  <c r="AC229" i="8"/>
  <c r="Z229" i="8"/>
  <c r="W229" i="8"/>
  <c r="T229" i="8"/>
  <c r="Q229" i="8"/>
  <c r="N229" i="8"/>
  <c r="K229" i="8"/>
  <c r="H229" i="8"/>
  <c r="D229" i="8"/>
  <c r="AF228" i="8"/>
  <c r="AC228" i="8"/>
  <c r="Z228" i="8"/>
  <c r="W228" i="8"/>
  <c r="T228" i="8"/>
  <c r="Q228" i="8"/>
  <c r="N228" i="8"/>
  <c r="K228" i="8"/>
  <c r="H228" i="8"/>
  <c r="D228" i="8"/>
  <c r="AF227" i="8"/>
  <c r="AC227" i="8"/>
  <c r="Z227" i="8"/>
  <c r="W227" i="8"/>
  <c r="T227" i="8"/>
  <c r="Q227" i="8"/>
  <c r="N227" i="8"/>
  <c r="K227" i="8"/>
  <c r="H227" i="8"/>
  <c r="D227" i="8"/>
  <c r="AF226" i="8"/>
  <c r="AC226" i="8"/>
  <c r="Z226" i="8"/>
  <c r="W226" i="8"/>
  <c r="T226" i="8"/>
  <c r="Q226" i="8"/>
  <c r="N226" i="8"/>
  <c r="K226" i="8"/>
  <c r="H226" i="8"/>
  <c r="D226" i="8"/>
  <c r="AF225" i="8"/>
  <c r="AC225" i="8"/>
  <c r="Z225" i="8"/>
  <c r="W225" i="8"/>
  <c r="T225" i="8"/>
  <c r="Q225" i="8"/>
  <c r="N225" i="8"/>
  <c r="K225" i="8"/>
  <c r="H225" i="8"/>
  <c r="D225" i="8"/>
  <c r="AF224" i="8"/>
  <c r="AC224" i="8"/>
  <c r="Z224" i="8"/>
  <c r="W224" i="8"/>
  <c r="T224" i="8"/>
  <c r="Q224" i="8"/>
  <c r="N224" i="8"/>
  <c r="K224" i="8"/>
  <c r="H224" i="8"/>
  <c r="D224" i="8"/>
  <c r="AF223" i="8"/>
  <c r="AC223" i="8"/>
  <c r="Z223" i="8"/>
  <c r="W223" i="8"/>
  <c r="T223" i="8"/>
  <c r="Q223" i="8"/>
  <c r="N223" i="8"/>
  <c r="K223" i="8"/>
  <c r="H223" i="8"/>
  <c r="D223" i="8"/>
  <c r="AF222" i="8"/>
  <c r="AC222" i="8"/>
  <c r="Z222" i="8"/>
  <c r="W222" i="8"/>
  <c r="T222" i="8"/>
  <c r="Q222" i="8"/>
  <c r="N222" i="8"/>
  <c r="K222" i="8"/>
  <c r="H222" i="8"/>
  <c r="D222" i="8"/>
  <c r="AF221" i="8"/>
  <c r="AC221" i="8"/>
  <c r="Z221" i="8"/>
  <c r="W221" i="8"/>
  <c r="T221" i="8"/>
  <c r="Q221" i="8"/>
  <c r="N221" i="8"/>
  <c r="K221" i="8"/>
  <c r="H221" i="8"/>
  <c r="D221" i="8"/>
  <c r="AF220" i="8"/>
  <c r="AC220" i="8"/>
  <c r="Z220" i="8"/>
  <c r="W220" i="8"/>
  <c r="T220" i="8"/>
  <c r="Q220" i="8"/>
  <c r="N220" i="8"/>
  <c r="K220" i="8"/>
  <c r="H220" i="8"/>
  <c r="D220" i="8"/>
  <c r="AF219" i="8"/>
  <c r="AC219" i="8"/>
  <c r="Z219" i="8"/>
  <c r="W219" i="8"/>
  <c r="T219" i="8"/>
  <c r="Q219" i="8"/>
  <c r="N219" i="8"/>
  <c r="K219" i="8"/>
  <c r="H219" i="8"/>
  <c r="D219" i="8"/>
  <c r="AF218" i="8"/>
  <c r="AC218" i="8"/>
  <c r="Z218" i="8"/>
  <c r="W218" i="8"/>
  <c r="T218" i="8"/>
  <c r="Q218" i="8"/>
  <c r="N218" i="8"/>
  <c r="K218" i="8"/>
  <c r="H218" i="8"/>
  <c r="D218" i="8"/>
  <c r="AF217" i="8"/>
  <c r="AC217" i="8"/>
  <c r="Z217" i="8"/>
  <c r="W217" i="8"/>
  <c r="T217" i="8"/>
  <c r="Q217" i="8"/>
  <c r="N217" i="8"/>
  <c r="K217" i="8"/>
  <c r="H217" i="8"/>
  <c r="D217" i="8"/>
  <c r="AF216" i="8"/>
  <c r="AC216" i="8"/>
  <c r="Z216" i="8"/>
  <c r="W216" i="8"/>
  <c r="T216" i="8"/>
  <c r="Q216" i="8"/>
  <c r="N216" i="8"/>
  <c r="K216" i="8"/>
  <c r="H216" i="8"/>
  <c r="D216" i="8"/>
  <c r="AF215" i="8"/>
  <c r="AC215" i="8"/>
  <c r="Z215" i="8"/>
  <c r="W215" i="8"/>
  <c r="T215" i="8"/>
  <c r="Q215" i="8"/>
  <c r="N215" i="8"/>
  <c r="K215" i="8"/>
  <c r="H215" i="8"/>
  <c r="D215" i="8"/>
  <c r="AF214" i="8"/>
  <c r="AC214" i="8"/>
  <c r="Z214" i="8"/>
  <c r="W214" i="8"/>
  <c r="T214" i="8"/>
  <c r="Q214" i="8"/>
  <c r="N214" i="8"/>
  <c r="K214" i="8"/>
  <c r="H214" i="8"/>
  <c r="D214" i="8"/>
  <c r="AF213" i="8"/>
  <c r="AC213" i="8"/>
  <c r="Z213" i="8"/>
  <c r="W213" i="8"/>
  <c r="T213" i="8"/>
  <c r="Q213" i="8"/>
  <c r="N213" i="8"/>
  <c r="K213" i="8"/>
  <c r="H213" i="8"/>
  <c r="D213" i="8"/>
  <c r="AF212" i="8"/>
  <c r="AC212" i="8"/>
  <c r="Z212" i="8"/>
  <c r="W212" i="8"/>
  <c r="T212" i="8"/>
  <c r="Q212" i="8"/>
  <c r="N212" i="8"/>
  <c r="K212" i="8"/>
  <c r="H212" i="8"/>
  <c r="D212" i="8"/>
  <c r="AF211" i="8"/>
  <c r="AC211" i="8"/>
  <c r="Z211" i="8"/>
  <c r="W211" i="8"/>
  <c r="T211" i="8"/>
  <c r="Q211" i="8"/>
  <c r="N211" i="8"/>
  <c r="K211" i="8"/>
  <c r="H211" i="8"/>
  <c r="D211" i="8"/>
  <c r="AF210" i="8"/>
  <c r="AC210" i="8"/>
  <c r="Z210" i="8"/>
  <c r="W210" i="8"/>
  <c r="T210" i="8"/>
  <c r="Q210" i="8"/>
  <c r="N210" i="8"/>
  <c r="K210" i="8"/>
  <c r="H210" i="8"/>
  <c r="D210" i="8"/>
  <c r="AF209" i="8"/>
  <c r="AC209" i="8"/>
  <c r="Z209" i="8"/>
  <c r="W209" i="8"/>
  <c r="T209" i="8"/>
  <c r="Q209" i="8"/>
  <c r="N209" i="8"/>
  <c r="K209" i="8"/>
  <c r="H209" i="8"/>
  <c r="D209" i="8"/>
  <c r="AF208" i="8"/>
  <c r="AC208" i="8"/>
  <c r="Z208" i="8"/>
  <c r="W208" i="8"/>
  <c r="T208" i="8"/>
  <c r="Q208" i="8"/>
  <c r="N208" i="8"/>
  <c r="K208" i="8"/>
  <c r="H208" i="8"/>
  <c r="D208" i="8"/>
  <c r="AF207" i="8"/>
  <c r="AC207" i="8"/>
  <c r="Z207" i="8"/>
  <c r="W207" i="8"/>
  <c r="T207" i="8"/>
  <c r="Q207" i="8"/>
  <c r="N207" i="8"/>
  <c r="K207" i="8"/>
  <c r="H207" i="8"/>
  <c r="D207" i="8"/>
  <c r="AF206" i="8"/>
  <c r="AC206" i="8"/>
  <c r="Z206" i="8"/>
  <c r="W206" i="8"/>
  <c r="T206" i="8"/>
  <c r="Q206" i="8"/>
  <c r="N206" i="8"/>
  <c r="K206" i="8"/>
  <c r="H206" i="8"/>
  <c r="D206" i="8"/>
  <c r="AF205" i="8"/>
  <c r="AC205" i="8"/>
  <c r="Z205" i="8"/>
  <c r="W205" i="8"/>
  <c r="T205" i="8"/>
  <c r="Q205" i="8"/>
  <c r="N205" i="8"/>
  <c r="K205" i="8"/>
  <c r="H205" i="8"/>
  <c r="D205" i="8"/>
  <c r="AF204" i="8"/>
  <c r="AC204" i="8"/>
  <c r="Z204" i="8"/>
  <c r="W204" i="8"/>
  <c r="T204" i="8"/>
  <c r="Q204" i="8"/>
  <c r="N204" i="8"/>
  <c r="K204" i="8"/>
  <c r="H204" i="8"/>
  <c r="D204" i="8"/>
  <c r="AF203" i="8"/>
  <c r="AC203" i="8"/>
  <c r="Z203" i="8"/>
  <c r="W203" i="8"/>
  <c r="T203" i="8"/>
  <c r="Q203" i="8"/>
  <c r="N203" i="8"/>
  <c r="K203" i="8"/>
  <c r="H203" i="8"/>
  <c r="D203" i="8"/>
  <c r="AF202" i="8"/>
  <c r="AC202" i="8"/>
  <c r="Z202" i="8"/>
  <c r="W202" i="8"/>
  <c r="T202" i="8"/>
  <c r="Q202" i="8"/>
  <c r="N202" i="8"/>
  <c r="K202" i="8"/>
  <c r="H202" i="8"/>
  <c r="D202" i="8"/>
  <c r="AF201" i="8"/>
  <c r="AC201" i="8"/>
  <c r="Z201" i="8"/>
  <c r="W201" i="8"/>
  <c r="T201" i="8"/>
  <c r="Q201" i="8"/>
  <c r="N201" i="8"/>
  <c r="K201" i="8"/>
  <c r="H201" i="8"/>
  <c r="D201" i="8"/>
  <c r="AF200" i="8"/>
  <c r="AC200" i="8"/>
  <c r="Z200" i="8"/>
  <c r="W200" i="8"/>
  <c r="T200" i="8"/>
  <c r="Q200" i="8"/>
  <c r="N200" i="8"/>
  <c r="K200" i="8"/>
  <c r="H200" i="8"/>
  <c r="D200" i="8"/>
  <c r="AF199" i="8"/>
  <c r="AC199" i="8"/>
  <c r="Z199" i="8"/>
  <c r="W199" i="8"/>
  <c r="T199" i="8"/>
  <c r="Q199" i="8"/>
  <c r="N199" i="8"/>
  <c r="K199" i="8"/>
  <c r="H199" i="8"/>
  <c r="D199" i="8"/>
  <c r="AF198" i="8"/>
  <c r="AC198" i="8"/>
  <c r="Z198" i="8"/>
  <c r="W198" i="8"/>
  <c r="T198" i="8"/>
  <c r="Q198" i="8"/>
  <c r="N198" i="8"/>
  <c r="K198" i="8"/>
  <c r="H198" i="8"/>
  <c r="D198" i="8"/>
  <c r="AF197" i="8"/>
  <c r="AC197" i="8"/>
  <c r="Z197" i="8"/>
  <c r="W197" i="8"/>
  <c r="T197" i="8"/>
  <c r="Q197" i="8"/>
  <c r="N197" i="8"/>
  <c r="K197" i="8"/>
  <c r="H197" i="8"/>
  <c r="D197" i="8"/>
  <c r="AF196" i="8"/>
  <c r="AC196" i="8"/>
  <c r="Z196" i="8"/>
  <c r="W196" i="8"/>
  <c r="T196" i="8"/>
  <c r="Q196" i="8"/>
  <c r="N196" i="8"/>
  <c r="K196" i="8"/>
  <c r="H196" i="8"/>
  <c r="D196" i="8"/>
  <c r="AF195" i="8"/>
  <c r="AC195" i="8"/>
  <c r="Z195" i="8"/>
  <c r="W195" i="8"/>
  <c r="T195" i="8"/>
  <c r="Q195" i="8"/>
  <c r="N195" i="8"/>
  <c r="K195" i="8"/>
  <c r="H195" i="8"/>
  <c r="D195" i="8"/>
  <c r="AF194" i="8"/>
  <c r="AC194" i="8"/>
  <c r="Z194" i="8"/>
  <c r="W194" i="8"/>
  <c r="T194" i="8"/>
  <c r="Q194" i="8"/>
  <c r="N194" i="8"/>
  <c r="K194" i="8"/>
  <c r="H194" i="8"/>
  <c r="D194" i="8"/>
  <c r="AF193" i="8"/>
  <c r="AC193" i="8"/>
  <c r="Z193" i="8"/>
  <c r="W193" i="8"/>
  <c r="T193" i="8"/>
  <c r="Q193" i="8"/>
  <c r="N193" i="8"/>
  <c r="K193" i="8"/>
  <c r="H193" i="8"/>
  <c r="D193" i="8"/>
  <c r="AF192" i="8"/>
  <c r="AC192" i="8"/>
  <c r="Z192" i="8"/>
  <c r="W192" i="8"/>
  <c r="T192" i="8"/>
  <c r="Q192" i="8"/>
  <c r="N192" i="8"/>
  <c r="K192" i="8"/>
  <c r="H192" i="8"/>
  <c r="D192" i="8"/>
  <c r="AF191" i="8"/>
  <c r="AC191" i="8"/>
  <c r="Z191" i="8"/>
  <c r="W191" i="8"/>
  <c r="T191" i="8"/>
  <c r="Q191" i="8"/>
  <c r="N191" i="8"/>
  <c r="K191" i="8"/>
  <c r="H191" i="8"/>
  <c r="D191" i="8"/>
  <c r="AF190" i="8"/>
  <c r="AC190" i="8"/>
  <c r="Z190" i="8"/>
  <c r="W190" i="8"/>
  <c r="T190" i="8"/>
  <c r="Q190" i="8"/>
  <c r="N190" i="8"/>
  <c r="K190" i="8"/>
  <c r="H190" i="8"/>
  <c r="D190" i="8"/>
  <c r="AF189" i="8"/>
  <c r="AC189" i="8"/>
  <c r="Z189" i="8"/>
  <c r="W189" i="8"/>
  <c r="T189" i="8"/>
  <c r="Q189" i="8"/>
  <c r="N189" i="8"/>
  <c r="K189" i="8"/>
  <c r="H189" i="8"/>
  <c r="D189" i="8"/>
  <c r="AF188" i="8"/>
  <c r="AC188" i="8"/>
  <c r="Z188" i="8"/>
  <c r="W188" i="8"/>
  <c r="T188" i="8"/>
  <c r="Q188" i="8"/>
  <c r="N188" i="8"/>
  <c r="K188" i="8"/>
  <c r="H188" i="8"/>
  <c r="D188" i="8"/>
  <c r="AF187" i="8"/>
  <c r="AC187" i="8"/>
  <c r="Z187" i="8"/>
  <c r="W187" i="8"/>
  <c r="T187" i="8"/>
  <c r="Q187" i="8"/>
  <c r="N187" i="8"/>
  <c r="K187" i="8"/>
  <c r="H187" i="8"/>
  <c r="D187" i="8"/>
  <c r="AF186" i="8"/>
  <c r="AC186" i="8"/>
  <c r="Z186" i="8"/>
  <c r="W186" i="8"/>
  <c r="T186" i="8"/>
  <c r="Q186" i="8"/>
  <c r="N186" i="8"/>
  <c r="K186" i="8"/>
  <c r="H186" i="8"/>
  <c r="D186" i="8"/>
  <c r="AF185" i="8"/>
  <c r="AC185" i="8"/>
  <c r="Z185" i="8"/>
  <c r="W185" i="8"/>
  <c r="T185" i="8"/>
  <c r="Q185" i="8"/>
  <c r="N185" i="8"/>
  <c r="K185" i="8"/>
  <c r="H185" i="8"/>
  <c r="D185" i="8"/>
  <c r="AF184" i="8"/>
  <c r="AC184" i="8"/>
  <c r="Z184" i="8"/>
  <c r="W184" i="8"/>
  <c r="T184" i="8"/>
  <c r="Q184" i="8"/>
  <c r="N184" i="8"/>
  <c r="K184" i="8"/>
  <c r="H184" i="8"/>
  <c r="D184" i="8"/>
  <c r="AF183" i="8"/>
  <c r="AC183" i="8"/>
  <c r="Z183" i="8"/>
  <c r="W183" i="8"/>
  <c r="T183" i="8"/>
  <c r="Q183" i="8"/>
  <c r="N183" i="8"/>
  <c r="K183" i="8"/>
  <c r="H183" i="8"/>
  <c r="D183" i="8"/>
  <c r="AF182" i="8"/>
  <c r="AC182" i="8"/>
  <c r="Z182" i="8"/>
  <c r="W182" i="8"/>
  <c r="T182" i="8"/>
  <c r="Q182" i="8"/>
  <c r="N182" i="8"/>
  <c r="K182" i="8"/>
  <c r="H182" i="8"/>
  <c r="D182" i="8"/>
  <c r="AF181" i="8"/>
  <c r="AC181" i="8"/>
  <c r="Z181" i="8"/>
  <c r="W181" i="8"/>
  <c r="T181" i="8"/>
  <c r="Q181" i="8"/>
  <c r="N181" i="8"/>
  <c r="K181" i="8"/>
  <c r="H181" i="8"/>
  <c r="D181" i="8"/>
  <c r="AF180" i="8"/>
  <c r="AC180" i="8"/>
  <c r="Z180" i="8"/>
  <c r="W180" i="8"/>
  <c r="T180" i="8"/>
  <c r="Q180" i="8"/>
  <c r="N180" i="8"/>
  <c r="K180" i="8"/>
  <c r="H180" i="8"/>
  <c r="D180" i="8"/>
  <c r="AF179" i="8"/>
  <c r="AC179" i="8"/>
  <c r="Z179" i="8"/>
  <c r="W179" i="8"/>
  <c r="T179" i="8"/>
  <c r="Q179" i="8"/>
  <c r="N179" i="8"/>
  <c r="K179" i="8"/>
  <c r="H179" i="8"/>
  <c r="D179" i="8"/>
  <c r="AF178" i="8"/>
  <c r="AC178" i="8"/>
  <c r="Z178" i="8"/>
  <c r="W178" i="8"/>
  <c r="T178" i="8"/>
  <c r="Q178" i="8"/>
  <c r="N178" i="8"/>
  <c r="K178" i="8"/>
  <c r="H178" i="8"/>
  <c r="D178" i="8"/>
  <c r="AF177" i="8"/>
  <c r="AC177" i="8"/>
  <c r="Z177" i="8"/>
  <c r="W177" i="8"/>
  <c r="T177" i="8"/>
  <c r="Q177" i="8"/>
  <c r="N177" i="8"/>
  <c r="K177" i="8"/>
  <c r="H177" i="8"/>
  <c r="D177" i="8"/>
  <c r="AF176" i="8"/>
  <c r="AC176" i="8"/>
  <c r="Z176" i="8"/>
  <c r="W176" i="8"/>
  <c r="T176" i="8"/>
  <c r="Q176" i="8"/>
  <c r="N176" i="8"/>
  <c r="K176" i="8"/>
  <c r="H176" i="8"/>
  <c r="D176" i="8"/>
  <c r="AF175" i="8"/>
  <c r="AC175" i="8"/>
  <c r="Z175" i="8"/>
  <c r="W175" i="8"/>
  <c r="T175" i="8"/>
  <c r="Q175" i="8"/>
  <c r="N175" i="8"/>
  <c r="K175" i="8"/>
  <c r="H175" i="8"/>
  <c r="D175" i="8"/>
  <c r="AF174" i="8"/>
  <c r="AC174" i="8"/>
  <c r="Z174" i="8"/>
  <c r="W174" i="8"/>
  <c r="T174" i="8"/>
  <c r="Q174" i="8"/>
  <c r="N174" i="8"/>
  <c r="K174" i="8"/>
  <c r="H174" i="8"/>
  <c r="D174" i="8"/>
  <c r="AF173" i="8"/>
  <c r="AC173" i="8"/>
  <c r="Z173" i="8"/>
  <c r="W173" i="8"/>
  <c r="T173" i="8"/>
  <c r="Q173" i="8"/>
  <c r="N173" i="8"/>
  <c r="K173" i="8"/>
  <c r="H173" i="8"/>
  <c r="D173" i="8"/>
  <c r="AF172" i="8"/>
  <c r="AC172" i="8"/>
  <c r="Z172" i="8"/>
  <c r="W172" i="8"/>
  <c r="T172" i="8"/>
  <c r="Q172" i="8"/>
  <c r="N172" i="8"/>
  <c r="K172" i="8"/>
  <c r="H172" i="8"/>
  <c r="D172" i="8"/>
  <c r="AF171" i="8"/>
  <c r="AC171" i="8"/>
  <c r="Z171" i="8"/>
  <c r="W171" i="8"/>
  <c r="T171" i="8"/>
  <c r="Q171" i="8"/>
  <c r="N171" i="8"/>
  <c r="K171" i="8"/>
  <c r="H171" i="8"/>
  <c r="D171" i="8"/>
  <c r="AF170" i="8"/>
  <c r="AC170" i="8"/>
  <c r="Z170" i="8"/>
  <c r="W170" i="8"/>
  <c r="T170" i="8"/>
  <c r="Q170" i="8"/>
  <c r="N170" i="8"/>
  <c r="K170" i="8"/>
  <c r="H170" i="8"/>
  <c r="D170" i="8"/>
  <c r="AF169" i="8"/>
  <c r="AC169" i="8"/>
  <c r="Z169" i="8"/>
  <c r="W169" i="8"/>
  <c r="T169" i="8"/>
  <c r="Q169" i="8"/>
  <c r="N169" i="8"/>
  <c r="K169" i="8"/>
  <c r="H169" i="8"/>
  <c r="D169" i="8"/>
  <c r="AF168" i="8"/>
  <c r="AC168" i="8"/>
  <c r="Z168" i="8"/>
  <c r="W168" i="8"/>
  <c r="T168" i="8"/>
  <c r="Q168" i="8"/>
  <c r="N168" i="8"/>
  <c r="K168" i="8"/>
  <c r="H168" i="8"/>
  <c r="D168" i="8"/>
  <c r="AF167" i="8"/>
  <c r="AC167" i="8"/>
  <c r="Z167" i="8"/>
  <c r="W167" i="8"/>
  <c r="T167" i="8"/>
  <c r="Q167" i="8"/>
  <c r="N167" i="8"/>
  <c r="K167" i="8"/>
  <c r="H167" i="8"/>
  <c r="D167" i="8"/>
  <c r="AF166" i="8"/>
  <c r="AC166" i="8"/>
  <c r="Z166" i="8"/>
  <c r="W166" i="8"/>
  <c r="T166" i="8"/>
  <c r="Q166" i="8"/>
  <c r="N166" i="8"/>
  <c r="K166" i="8"/>
  <c r="H166" i="8"/>
  <c r="D166" i="8"/>
  <c r="AF165" i="8"/>
  <c r="AC165" i="8"/>
  <c r="Z165" i="8"/>
  <c r="W165" i="8"/>
  <c r="T165" i="8"/>
  <c r="Q165" i="8"/>
  <c r="N165" i="8"/>
  <c r="K165" i="8"/>
  <c r="H165" i="8"/>
  <c r="D165" i="8"/>
  <c r="AF164" i="8"/>
  <c r="AC164" i="8"/>
  <c r="Z164" i="8"/>
  <c r="W164" i="8"/>
  <c r="T164" i="8"/>
  <c r="Q164" i="8"/>
  <c r="N164" i="8"/>
  <c r="K164" i="8"/>
  <c r="H164" i="8"/>
  <c r="D164" i="8"/>
  <c r="AF163" i="8"/>
  <c r="AC163" i="8"/>
  <c r="Z163" i="8"/>
  <c r="W163" i="8"/>
  <c r="T163" i="8"/>
  <c r="Q163" i="8"/>
  <c r="N163" i="8"/>
  <c r="K163" i="8"/>
  <c r="H163" i="8"/>
  <c r="D163" i="8"/>
  <c r="AF162" i="8"/>
  <c r="AC162" i="8"/>
  <c r="Z162" i="8"/>
  <c r="W162" i="8"/>
  <c r="T162" i="8"/>
  <c r="Q162" i="8"/>
  <c r="N162" i="8"/>
  <c r="K162" i="8"/>
  <c r="H162" i="8"/>
  <c r="D162" i="8"/>
  <c r="AF161" i="8"/>
  <c r="AC161" i="8"/>
  <c r="Z161" i="8"/>
  <c r="W161" i="8"/>
  <c r="T161" i="8"/>
  <c r="Q161" i="8"/>
  <c r="N161" i="8"/>
  <c r="K161" i="8"/>
  <c r="H161" i="8"/>
  <c r="D161" i="8"/>
  <c r="AF160" i="8"/>
  <c r="AC160" i="8"/>
  <c r="Z160" i="8"/>
  <c r="W160" i="8"/>
  <c r="T160" i="8"/>
  <c r="Q160" i="8"/>
  <c r="N160" i="8"/>
  <c r="K160" i="8"/>
  <c r="H160" i="8"/>
  <c r="D160" i="8"/>
  <c r="AF159" i="8"/>
  <c r="AC159" i="8"/>
  <c r="Z159" i="8"/>
  <c r="W159" i="8"/>
  <c r="T159" i="8"/>
  <c r="Q159" i="8"/>
  <c r="N159" i="8"/>
  <c r="K159" i="8"/>
  <c r="H159" i="8"/>
  <c r="D159" i="8"/>
  <c r="AF158" i="8"/>
  <c r="AC158" i="8"/>
  <c r="Z158" i="8"/>
  <c r="W158" i="8"/>
  <c r="T158" i="8"/>
  <c r="Q158" i="8"/>
  <c r="N158" i="8"/>
  <c r="K158" i="8"/>
  <c r="H158" i="8"/>
  <c r="D158" i="8"/>
  <c r="AF157" i="8"/>
  <c r="AC157" i="8"/>
  <c r="Z157" i="8"/>
  <c r="W157" i="8"/>
  <c r="T157" i="8"/>
  <c r="Q157" i="8"/>
  <c r="N157" i="8"/>
  <c r="K157" i="8"/>
  <c r="H157" i="8"/>
  <c r="D157" i="8"/>
  <c r="AF156" i="8"/>
  <c r="AC156" i="8"/>
  <c r="Z156" i="8"/>
  <c r="W156" i="8"/>
  <c r="T156" i="8"/>
  <c r="Q156" i="8"/>
  <c r="N156" i="8"/>
  <c r="K156" i="8"/>
  <c r="H156" i="8"/>
  <c r="D156" i="8"/>
  <c r="AF155" i="8"/>
  <c r="AC155" i="8"/>
  <c r="Z155" i="8"/>
  <c r="W155" i="8"/>
  <c r="T155" i="8"/>
  <c r="Q155" i="8"/>
  <c r="N155" i="8"/>
  <c r="K155" i="8"/>
  <c r="H155" i="8"/>
  <c r="D155" i="8"/>
  <c r="AF154" i="8"/>
  <c r="AC154" i="8"/>
  <c r="Z154" i="8"/>
  <c r="W154" i="8"/>
  <c r="T154" i="8"/>
  <c r="Q154" i="8"/>
  <c r="N154" i="8"/>
  <c r="K154" i="8"/>
  <c r="H154" i="8"/>
  <c r="D154" i="8"/>
  <c r="AF153" i="8"/>
  <c r="AC153" i="8"/>
  <c r="Z153" i="8"/>
  <c r="W153" i="8"/>
  <c r="T153" i="8"/>
  <c r="Q153" i="8"/>
  <c r="N153" i="8"/>
  <c r="K153" i="8"/>
  <c r="H153" i="8"/>
  <c r="D153" i="8"/>
  <c r="AF152" i="8"/>
  <c r="AC152" i="8"/>
  <c r="Z152" i="8"/>
  <c r="W152" i="8"/>
  <c r="T152" i="8"/>
  <c r="Q152" i="8"/>
  <c r="N152" i="8"/>
  <c r="K152" i="8"/>
  <c r="H152" i="8"/>
  <c r="D152" i="8"/>
  <c r="AF151" i="8"/>
  <c r="AC151" i="8"/>
  <c r="Z151" i="8"/>
  <c r="W151" i="8"/>
  <c r="T151" i="8"/>
  <c r="Q151" i="8"/>
  <c r="N151" i="8"/>
  <c r="K151" i="8"/>
  <c r="H151" i="8"/>
  <c r="D151" i="8"/>
  <c r="AF150" i="8"/>
  <c r="AC150" i="8"/>
  <c r="Z150" i="8"/>
  <c r="W150" i="8"/>
  <c r="T150" i="8"/>
  <c r="Q150" i="8"/>
  <c r="N150" i="8"/>
  <c r="K150" i="8"/>
  <c r="H150" i="8"/>
  <c r="D150" i="8"/>
  <c r="AF149" i="8"/>
  <c r="AC149" i="8"/>
  <c r="Z149" i="8"/>
  <c r="W149" i="8"/>
  <c r="T149" i="8"/>
  <c r="Q149" i="8"/>
  <c r="N149" i="8"/>
  <c r="K149" i="8"/>
  <c r="H149" i="8"/>
  <c r="D149" i="8"/>
  <c r="AF148" i="8"/>
  <c r="AC148" i="8"/>
  <c r="Z148" i="8"/>
  <c r="W148" i="8"/>
  <c r="T148" i="8"/>
  <c r="Q148" i="8"/>
  <c r="N148" i="8"/>
  <c r="K148" i="8"/>
  <c r="H148" i="8"/>
  <c r="D148" i="8"/>
  <c r="AF147" i="8"/>
  <c r="AC147" i="8"/>
  <c r="Z147" i="8"/>
  <c r="W147" i="8"/>
  <c r="T147" i="8"/>
  <c r="Q147" i="8"/>
  <c r="N147" i="8"/>
  <c r="K147" i="8"/>
  <c r="H147" i="8"/>
  <c r="D147" i="8"/>
  <c r="AF146" i="8"/>
  <c r="AC146" i="8"/>
  <c r="Z146" i="8"/>
  <c r="W146" i="8"/>
  <c r="T146" i="8"/>
  <c r="Q146" i="8"/>
  <c r="N146" i="8"/>
  <c r="K146" i="8"/>
  <c r="H146" i="8"/>
  <c r="D146" i="8"/>
  <c r="AF145" i="8"/>
  <c r="AC145" i="8"/>
  <c r="Z145" i="8"/>
  <c r="W145" i="8"/>
  <c r="T145" i="8"/>
  <c r="Q145" i="8"/>
  <c r="N145" i="8"/>
  <c r="K145" i="8"/>
  <c r="H145" i="8"/>
  <c r="D145" i="8"/>
  <c r="AF144" i="8"/>
  <c r="AC144" i="8"/>
  <c r="Z144" i="8"/>
  <c r="W144" i="8"/>
  <c r="T144" i="8"/>
  <c r="Q144" i="8"/>
  <c r="N144" i="8"/>
  <c r="K144" i="8"/>
  <c r="H144" i="8"/>
  <c r="D144" i="8"/>
  <c r="AF143" i="8"/>
  <c r="AC143" i="8"/>
  <c r="Z143" i="8"/>
  <c r="W143" i="8"/>
  <c r="T143" i="8"/>
  <c r="Q143" i="8"/>
  <c r="N143" i="8"/>
  <c r="K143" i="8"/>
  <c r="H143" i="8"/>
  <c r="D143" i="8"/>
  <c r="AF142" i="8"/>
  <c r="AC142" i="8"/>
  <c r="Z142" i="8"/>
  <c r="W142" i="8"/>
  <c r="T142" i="8"/>
  <c r="Q142" i="8"/>
  <c r="N142" i="8"/>
  <c r="K142" i="8"/>
  <c r="H142" i="8"/>
  <c r="D142" i="8"/>
  <c r="AF141" i="8"/>
  <c r="AC141" i="8"/>
  <c r="Z141" i="8"/>
  <c r="W141" i="8"/>
  <c r="T141" i="8"/>
  <c r="Q141" i="8"/>
  <c r="N141" i="8"/>
  <c r="K141" i="8"/>
  <c r="H141" i="8"/>
  <c r="D141" i="8"/>
  <c r="AF140" i="8"/>
  <c r="AC140" i="8"/>
  <c r="Z140" i="8"/>
  <c r="W140" i="8"/>
  <c r="T140" i="8"/>
  <c r="Q140" i="8"/>
  <c r="N140" i="8"/>
  <c r="K140" i="8"/>
  <c r="H140" i="8"/>
  <c r="D140" i="8"/>
  <c r="AF139" i="8"/>
  <c r="AC139" i="8"/>
  <c r="Z139" i="8"/>
  <c r="W139" i="8"/>
  <c r="T139" i="8"/>
  <c r="Q139" i="8"/>
  <c r="N139" i="8"/>
  <c r="K139" i="8"/>
  <c r="H139" i="8"/>
  <c r="D139" i="8"/>
  <c r="AF138" i="8"/>
  <c r="AC138" i="8"/>
  <c r="Z138" i="8"/>
  <c r="W138" i="8"/>
  <c r="T138" i="8"/>
  <c r="Q138" i="8"/>
  <c r="N138" i="8"/>
  <c r="K138" i="8"/>
  <c r="H138" i="8"/>
  <c r="D138" i="8"/>
  <c r="AF137" i="8"/>
  <c r="AC137" i="8"/>
  <c r="Z137" i="8"/>
  <c r="W137" i="8"/>
  <c r="T137" i="8"/>
  <c r="Q137" i="8"/>
  <c r="N137" i="8"/>
  <c r="K137" i="8"/>
  <c r="H137" i="8"/>
  <c r="D137" i="8"/>
  <c r="AF136" i="8"/>
  <c r="AC136" i="8"/>
  <c r="Z136" i="8"/>
  <c r="W136" i="8"/>
  <c r="T136" i="8"/>
  <c r="Q136" i="8"/>
  <c r="N136" i="8"/>
  <c r="K136" i="8"/>
  <c r="H136" i="8"/>
  <c r="D136" i="8"/>
  <c r="AF135" i="8"/>
  <c r="AC135" i="8"/>
  <c r="Z135" i="8"/>
  <c r="W135" i="8"/>
  <c r="T135" i="8"/>
  <c r="Q135" i="8"/>
  <c r="N135" i="8"/>
  <c r="K135" i="8"/>
  <c r="H135" i="8"/>
  <c r="D135" i="8"/>
  <c r="AF134" i="8"/>
  <c r="AC134" i="8"/>
  <c r="Z134" i="8"/>
  <c r="W134" i="8"/>
  <c r="T134" i="8"/>
  <c r="Q134" i="8"/>
  <c r="N134" i="8"/>
  <c r="K134" i="8"/>
  <c r="H134" i="8"/>
  <c r="D134" i="8"/>
  <c r="AF133" i="8"/>
  <c r="AC133" i="8"/>
  <c r="Z133" i="8"/>
  <c r="W133" i="8"/>
  <c r="T133" i="8"/>
  <c r="Q133" i="8"/>
  <c r="N133" i="8"/>
  <c r="K133" i="8"/>
  <c r="H133" i="8"/>
  <c r="D133" i="8"/>
  <c r="AF132" i="8"/>
  <c r="AC132" i="8"/>
  <c r="Z132" i="8"/>
  <c r="W132" i="8"/>
  <c r="T132" i="8"/>
  <c r="Q132" i="8"/>
  <c r="N132" i="8"/>
  <c r="K132" i="8"/>
  <c r="H132" i="8"/>
  <c r="D132" i="8"/>
  <c r="AF131" i="8"/>
  <c r="AC131" i="8"/>
  <c r="Z131" i="8"/>
  <c r="W131" i="8"/>
  <c r="T131" i="8"/>
  <c r="Q131" i="8"/>
  <c r="N131" i="8"/>
  <c r="K131" i="8"/>
  <c r="H131" i="8"/>
  <c r="D131" i="8"/>
  <c r="AF130" i="8"/>
  <c r="AC130" i="8"/>
  <c r="Z130" i="8"/>
  <c r="W130" i="8"/>
  <c r="T130" i="8"/>
  <c r="Q130" i="8"/>
  <c r="N130" i="8"/>
  <c r="K130" i="8"/>
  <c r="H130" i="8"/>
  <c r="D130" i="8"/>
  <c r="AF129" i="8"/>
  <c r="AC129" i="8"/>
  <c r="Z129" i="8"/>
  <c r="W129" i="8"/>
  <c r="T129" i="8"/>
  <c r="Q129" i="8"/>
  <c r="N129" i="8"/>
  <c r="K129" i="8"/>
  <c r="H129" i="8"/>
  <c r="D129" i="8"/>
  <c r="AF128" i="8"/>
  <c r="AC128" i="8"/>
  <c r="Z128" i="8"/>
  <c r="W128" i="8"/>
  <c r="T128" i="8"/>
  <c r="Q128" i="8"/>
  <c r="N128" i="8"/>
  <c r="K128" i="8"/>
  <c r="H128" i="8"/>
  <c r="D128" i="8"/>
  <c r="AF127" i="8"/>
  <c r="AC127" i="8"/>
  <c r="Z127" i="8"/>
  <c r="W127" i="8"/>
  <c r="T127" i="8"/>
  <c r="Q127" i="8"/>
  <c r="N127" i="8"/>
  <c r="K127" i="8"/>
  <c r="H127" i="8"/>
  <c r="D127" i="8"/>
  <c r="AF126" i="8"/>
  <c r="AC126" i="8"/>
  <c r="Z126" i="8"/>
  <c r="W126" i="8"/>
  <c r="T126" i="8"/>
  <c r="Q126" i="8"/>
  <c r="N126" i="8"/>
  <c r="K126" i="8"/>
  <c r="H126" i="8"/>
  <c r="D126" i="8"/>
  <c r="AF125" i="8"/>
  <c r="AC125" i="8"/>
  <c r="Z125" i="8"/>
  <c r="W125" i="8"/>
  <c r="T125" i="8"/>
  <c r="Q125" i="8"/>
  <c r="N125" i="8"/>
  <c r="K125" i="8"/>
  <c r="H125" i="8"/>
  <c r="D125" i="8"/>
  <c r="AF124" i="8"/>
  <c r="AC124" i="8"/>
  <c r="Z124" i="8"/>
  <c r="W124" i="8"/>
  <c r="T124" i="8"/>
  <c r="Q124" i="8"/>
  <c r="N124" i="8"/>
  <c r="K124" i="8"/>
  <c r="H124" i="8"/>
  <c r="D124" i="8"/>
  <c r="AF123" i="8"/>
  <c r="AC123" i="8"/>
  <c r="Z123" i="8"/>
  <c r="W123" i="8"/>
  <c r="T123" i="8"/>
  <c r="Q123" i="8"/>
  <c r="N123" i="8"/>
  <c r="K123" i="8"/>
  <c r="H123" i="8"/>
  <c r="D123" i="8"/>
  <c r="AF122" i="8"/>
  <c r="AC122" i="8"/>
  <c r="Z122" i="8"/>
  <c r="W122" i="8"/>
  <c r="T122" i="8"/>
  <c r="Q122" i="8"/>
  <c r="N122" i="8"/>
  <c r="K122" i="8"/>
  <c r="H122" i="8"/>
  <c r="D122" i="8"/>
  <c r="AF121" i="8"/>
  <c r="AC121" i="8"/>
  <c r="Z121" i="8"/>
  <c r="W121" i="8"/>
  <c r="T121" i="8"/>
  <c r="Q121" i="8"/>
  <c r="N121" i="8"/>
  <c r="K121" i="8"/>
  <c r="H121" i="8"/>
  <c r="D121" i="8"/>
  <c r="AF120" i="8"/>
  <c r="AC120" i="8"/>
  <c r="Z120" i="8"/>
  <c r="W120" i="8"/>
  <c r="T120" i="8"/>
  <c r="Q120" i="8"/>
  <c r="N120" i="8"/>
  <c r="K120" i="8"/>
  <c r="H120" i="8"/>
  <c r="D120" i="8"/>
  <c r="AF119" i="8"/>
  <c r="AC119" i="8"/>
  <c r="Z119" i="8"/>
  <c r="W119" i="8"/>
  <c r="T119" i="8"/>
  <c r="Q119" i="8"/>
  <c r="N119" i="8"/>
  <c r="K119" i="8"/>
  <c r="H119" i="8"/>
  <c r="D119" i="8"/>
  <c r="AF118" i="8"/>
  <c r="AC118" i="8"/>
  <c r="Z118" i="8"/>
  <c r="W118" i="8"/>
  <c r="T118" i="8"/>
  <c r="Q118" i="8"/>
  <c r="N118" i="8"/>
  <c r="K118" i="8"/>
  <c r="H118" i="8"/>
  <c r="D118" i="8"/>
  <c r="AF117" i="8"/>
  <c r="AC117" i="8"/>
  <c r="Z117" i="8"/>
  <c r="W117" i="8"/>
  <c r="T117" i="8"/>
  <c r="Q117" i="8"/>
  <c r="N117" i="8"/>
  <c r="K117" i="8"/>
  <c r="H117" i="8"/>
  <c r="D117" i="8"/>
  <c r="AF116" i="8"/>
  <c r="AC116" i="8"/>
  <c r="Z116" i="8"/>
  <c r="W116" i="8"/>
  <c r="T116" i="8"/>
  <c r="Q116" i="8"/>
  <c r="N116" i="8"/>
  <c r="K116" i="8"/>
  <c r="H116" i="8"/>
  <c r="D116" i="8"/>
  <c r="AF115" i="8"/>
  <c r="AC115" i="8"/>
  <c r="Z115" i="8"/>
  <c r="W115" i="8"/>
  <c r="T115" i="8"/>
  <c r="Q115" i="8"/>
  <c r="N115" i="8"/>
  <c r="K115" i="8"/>
  <c r="H115" i="8"/>
  <c r="D115" i="8"/>
  <c r="AF114" i="8"/>
  <c r="AC114" i="8"/>
  <c r="Z114" i="8"/>
  <c r="W114" i="8"/>
  <c r="T114" i="8"/>
  <c r="Q114" i="8"/>
  <c r="N114" i="8"/>
  <c r="K114" i="8"/>
  <c r="H114" i="8"/>
  <c r="D114" i="8"/>
  <c r="AF113" i="8"/>
  <c r="AC113" i="8"/>
  <c r="Z113" i="8"/>
  <c r="W113" i="8"/>
  <c r="T113" i="8"/>
  <c r="Q113" i="8"/>
  <c r="N113" i="8"/>
  <c r="K113" i="8"/>
  <c r="H113" i="8"/>
  <c r="D113" i="8"/>
  <c r="AF112" i="8"/>
  <c r="AC112" i="8"/>
  <c r="Z112" i="8"/>
  <c r="W112" i="8"/>
  <c r="T112" i="8"/>
  <c r="Q112" i="8"/>
  <c r="N112" i="8"/>
  <c r="K112" i="8"/>
  <c r="H112" i="8"/>
  <c r="D112" i="8"/>
  <c r="AF111" i="8"/>
  <c r="AC111" i="8"/>
  <c r="Z111" i="8"/>
  <c r="W111" i="8"/>
  <c r="T111" i="8"/>
  <c r="Q111" i="8"/>
  <c r="N111" i="8"/>
  <c r="K111" i="8"/>
  <c r="H111" i="8"/>
  <c r="D111" i="8"/>
  <c r="AF110" i="8"/>
  <c r="AC110" i="8"/>
  <c r="Z110" i="8"/>
  <c r="W110" i="8"/>
  <c r="T110" i="8"/>
  <c r="Q110" i="8"/>
  <c r="N110" i="8"/>
  <c r="K110" i="8"/>
  <c r="H110" i="8"/>
  <c r="D110" i="8"/>
  <c r="AF109" i="8"/>
  <c r="AC109" i="8"/>
  <c r="Z109" i="8"/>
  <c r="W109" i="8"/>
  <c r="T109" i="8"/>
  <c r="Q109" i="8"/>
  <c r="N109" i="8"/>
  <c r="K109" i="8"/>
  <c r="H109" i="8"/>
  <c r="D109" i="8"/>
  <c r="AF108" i="8"/>
  <c r="AC108" i="8"/>
  <c r="Z108" i="8"/>
  <c r="W108" i="8"/>
  <c r="T108" i="8"/>
  <c r="Q108" i="8"/>
  <c r="N108" i="8"/>
  <c r="K108" i="8"/>
  <c r="H108" i="8"/>
  <c r="D108" i="8"/>
  <c r="AF107" i="8"/>
  <c r="AC107" i="8"/>
  <c r="Z107" i="8"/>
  <c r="W107" i="8"/>
  <c r="T107" i="8"/>
  <c r="Q107" i="8"/>
  <c r="N107" i="8"/>
  <c r="K107" i="8"/>
  <c r="H107" i="8"/>
  <c r="D107" i="8"/>
  <c r="AF106" i="8"/>
  <c r="AC106" i="8"/>
  <c r="Z106" i="8"/>
  <c r="W106" i="8"/>
  <c r="T106" i="8"/>
  <c r="Q106" i="8"/>
  <c r="N106" i="8"/>
  <c r="K106" i="8"/>
  <c r="H106" i="8"/>
  <c r="D106" i="8"/>
  <c r="AF105" i="8"/>
  <c r="AC105" i="8"/>
  <c r="Z105" i="8"/>
  <c r="W105" i="8"/>
  <c r="T105" i="8"/>
  <c r="Q105" i="8"/>
  <c r="N105" i="8"/>
  <c r="K105" i="8"/>
  <c r="H105" i="8"/>
  <c r="D105" i="8"/>
  <c r="AF104" i="8"/>
  <c r="AC104" i="8"/>
  <c r="Z104" i="8"/>
  <c r="W104" i="8"/>
  <c r="T104" i="8"/>
  <c r="Q104" i="8"/>
  <c r="N104" i="8"/>
  <c r="K104" i="8"/>
  <c r="H104" i="8"/>
  <c r="D104" i="8"/>
  <c r="AF103" i="8"/>
  <c r="AC103" i="8"/>
  <c r="Z103" i="8"/>
  <c r="W103" i="8"/>
  <c r="T103" i="8"/>
  <c r="Q103" i="8"/>
  <c r="N103" i="8"/>
  <c r="K103" i="8"/>
  <c r="H103" i="8"/>
  <c r="D103" i="8"/>
  <c r="AF102" i="8"/>
  <c r="AC102" i="8"/>
  <c r="Z102" i="8"/>
  <c r="W102" i="8"/>
  <c r="T102" i="8"/>
  <c r="Q102" i="8"/>
  <c r="N102" i="8"/>
  <c r="K102" i="8"/>
  <c r="H102" i="8"/>
  <c r="D102" i="8"/>
  <c r="AF101" i="8"/>
  <c r="AC101" i="8"/>
  <c r="Z101" i="8"/>
  <c r="W101" i="8"/>
  <c r="T101" i="8"/>
  <c r="Q101" i="8"/>
  <c r="N101" i="8"/>
  <c r="K101" i="8"/>
  <c r="H101" i="8"/>
  <c r="D101" i="8"/>
  <c r="AF100" i="8"/>
  <c r="AC100" i="8"/>
  <c r="Z100" i="8"/>
  <c r="W100" i="8"/>
  <c r="T100" i="8"/>
  <c r="Q100" i="8"/>
  <c r="N100" i="8"/>
  <c r="K100" i="8"/>
  <c r="H100" i="8"/>
  <c r="D100" i="8"/>
  <c r="AF99" i="8"/>
  <c r="AC99" i="8"/>
  <c r="Z99" i="8"/>
  <c r="W99" i="8"/>
  <c r="T99" i="8"/>
  <c r="Q99" i="8"/>
  <c r="N99" i="8"/>
  <c r="K99" i="8"/>
  <c r="H99" i="8"/>
  <c r="D99" i="8"/>
  <c r="AF98" i="8"/>
  <c r="AC98" i="8"/>
  <c r="Z98" i="8"/>
  <c r="W98" i="8"/>
  <c r="T98" i="8"/>
  <c r="Q98" i="8"/>
  <c r="N98" i="8"/>
  <c r="K98" i="8"/>
  <c r="H98" i="8"/>
  <c r="D98" i="8"/>
  <c r="AF97" i="8"/>
  <c r="AC97" i="8"/>
  <c r="Z97" i="8"/>
  <c r="W97" i="8"/>
  <c r="T97" i="8"/>
  <c r="Q97" i="8"/>
  <c r="N97" i="8"/>
  <c r="K97" i="8"/>
  <c r="H97" i="8"/>
  <c r="D97" i="8"/>
  <c r="AF96" i="8"/>
  <c r="AC96" i="8"/>
  <c r="Z96" i="8"/>
  <c r="W96" i="8"/>
  <c r="T96" i="8"/>
  <c r="Q96" i="8"/>
  <c r="N96" i="8"/>
  <c r="K96" i="8"/>
  <c r="H96" i="8"/>
  <c r="D96" i="8"/>
  <c r="AF95" i="8"/>
  <c r="AC95" i="8"/>
  <c r="Z95" i="8"/>
  <c r="W95" i="8"/>
  <c r="T95" i="8"/>
  <c r="Q95" i="8"/>
  <c r="N95" i="8"/>
  <c r="K95" i="8"/>
  <c r="H95" i="8"/>
  <c r="D95" i="8"/>
  <c r="AF94" i="8"/>
  <c r="AC94" i="8"/>
  <c r="Z94" i="8"/>
  <c r="W94" i="8"/>
  <c r="T94" i="8"/>
  <c r="Q94" i="8"/>
  <c r="N94" i="8"/>
  <c r="K94" i="8"/>
  <c r="H94" i="8"/>
  <c r="D94" i="8"/>
  <c r="AF93" i="8"/>
  <c r="AC93" i="8"/>
  <c r="Z93" i="8"/>
  <c r="W93" i="8"/>
  <c r="T93" i="8"/>
  <c r="Q93" i="8"/>
  <c r="N93" i="8"/>
  <c r="K93" i="8"/>
  <c r="H93" i="8"/>
  <c r="D93" i="8"/>
  <c r="AF92" i="8"/>
  <c r="AC92" i="8"/>
  <c r="Z92" i="8"/>
  <c r="W92" i="8"/>
  <c r="T92" i="8"/>
  <c r="Q92" i="8"/>
  <c r="N92" i="8"/>
  <c r="K92" i="8"/>
  <c r="H92" i="8"/>
  <c r="D92" i="8"/>
  <c r="AF91" i="8"/>
  <c r="AC91" i="8"/>
  <c r="Z91" i="8"/>
  <c r="W91" i="8"/>
  <c r="T91" i="8"/>
  <c r="Q91" i="8"/>
  <c r="N91" i="8"/>
  <c r="K91" i="8"/>
  <c r="H91" i="8"/>
  <c r="D91" i="8"/>
  <c r="AF90" i="8"/>
  <c r="AC90" i="8"/>
  <c r="Z90" i="8"/>
  <c r="W90" i="8"/>
  <c r="T90" i="8"/>
  <c r="Q90" i="8"/>
  <c r="N90" i="8"/>
  <c r="K90" i="8"/>
  <c r="H90" i="8"/>
  <c r="D90" i="8"/>
  <c r="AF89" i="8"/>
  <c r="AC89" i="8"/>
  <c r="Z89" i="8"/>
  <c r="W89" i="8"/>
  <c r="T89" i="8"/>
  <c r="Q89" i="8"/>
  <c r="N89" i="8"/>
  <c r="K89" i="8"/>
  <c r="H89" i="8"/>
  <c r="D89" i="8"/>
  <c r="AF88" i="8"/>
  <c r="AC88" i="8"/>
  <c r="Z88" i="8"/>
  <c r="W88" i="8"/>
  <c r="T88" i="8"/>
  <c r="Q88" i="8"/>
  <c r="N88" i="8"/>
  <c r="K88" i="8"/>
  <c r="H88" i="8"/>
  <c r="D88" i="8"/>
  <c r="AF87" i="8"/>
  <c r="AC87" i="8"/>
  <c r="Z87" i="8"/>
  <c r="W87" i="8"/>
  <c r="T87" i="8"/>
  <c r="Q87" i="8"/>
  <c r="N87" i="8"/>
  <c r="K87" i="8"/>
  <c r="H87" i="8"/>
  <c r="D87" i="8"/>
  <c r="AF86" i="8"/>
  <c r="AC86" i="8"/>
  <c r="Z86" i="8"/>
  <c r="W86" i="8"/>
  <c r="T86" i="8"/>
  <c r="Q86" i="8"/>
  <c r="N86" i="8"/>
  <c r="K86" i="8"/>
  <c r="H86" i="8"/>
  <c r="D86" i="8"/>
  <c r="AF85" i="8"/>
  <c r="AC85" i="8"/>
  <c r="Z85" i="8"/>
  <c r="W85" i="8"/>
  <c r="T85" i="8"/>
  <c r="Q85" i="8"/>
  <c r="N85" i="8"/>
  <c r="K85" i="8"/>
  <c r="H85" i="8"/>
  <c r="D85" i="8"/>
  <c r="AF84" i="8"/>
  <c r="AC84" i="8"/>
  <c r="Z84" i="8"/>
  <c r="W84" i="8"/>
  <c r="T84" i="8"/>
  <c r="Q84" i="8"/>
  <c r="N84" i="8"/>
  <c r="K84" i="8"/>
  <c r="H84" i="8"/>
  <c r="D84" i="8"/>
  <c r="AF83" i="8"/>
  <c r="AC83" i="8"/>
  <c r="Z83" i="8"/>
  <c r="W83" i="8"/>
  <c r="T83" i="8"/>
  <c r="Q83" i="8"/>
  <c r="N83" i="8"/>
  <c r="K83" i="8"/>
  <c r="H83" i="8"/>
  <c r="D83" i="8"/>
  <c r="AF82" i="8"/>
  <c r="AC82" i="8"/>
  <c r="Z82" i="8"/>
  <c r="W82" i="8"/>
  <c r="T82" i="8"/>
  <c r="Q82" i="8"/>
  <c r="N82" i="8"/>
  <c r="K82" i="8"/>
  <c r="H82" i="8"/>
  <c r="D82" i="8"/>
  <c r="AF81" i="8"/>
  <c r="AC81" i="8"/>
  <c r="Z81" i="8"/>
  <c r="W81" i="8"/>
  <c r="T81" i="8"/>
  <c r="Q81" i="8"/>
  <c r="N81" i="8"/>
  <c r="K81" i="8"/>
  <c r="H81" i="8"/>
  <c r="D81" i="8"/>
  <c r="AF80" i="8"/>
  <c r="AC80" i="8"/>
  <c r="Z80" i="8"/>
  <c r="W80" i="8"/>
  <c r="T80" i="8"/>
  <c r="Q80" i="8"/>
  <c r="N80" i="8"/>
  <c r="K80" i="8"/>
  <c r="H80" i="8"/>
  <c r="D80" i="8"/>
  <c r="AF79" i="8"/>
  <c r="AC79" i="8"/>
  <c r="Z79" i="8"/>
  <c r="W79" i="8"/>
  <c r="T79" i="8"/>
  <c r="Q79" i="8"/>
  <c r="N79" i="8"/>
  <c r="K79" i="8"/>
  <c r="H79" i="8"/>
  <c r="D79" i="8"/>
  <c r="AF78" i="8"/>
  <c r="AC78" i="8"/>
  <c r="Z78" i="8"/>
  <c r="W78" i="8"/>
  <c r="T78" i="8"/>
  <c r="Q78" i="8"/>
  <c r="N78" i="8"/>
  <c r="K78" i="8"/>
  <c r="H78" i="8"/>
  <c r="D78" i="8"/>
  <c r="AF77" i="8"/>
  <c r="AC77" i="8"/>
  <c r="Z77" i="8"/>
  <c r="W77" i="8"/>
  <c r="T77" i="8"/>
  <c r="Q77" i="8"/>
  <c r="N77" i="8"/>
  <c r="K77" i="8"/>
  <c r="H77" i="8"/>
  <c r="D77" i="8"/>
  <c r="AF76" i="8"/>
  <c r="AC76" i="8"/>
  <c r="Z76" i="8"/>
  <c r="W76" i="8"/>
  <c r="T76" i="8"/>
  <c r="Q76" i="8"/>
  <c r="N76" i="8"/>
  <c r="K76" i="8"/>
  <c r="H76" i="8"/>
  <c r="D76" i="8"/>
  <c r="AF75" i="8"/>
  <c r="AC75" i="8"/>
  <c r="Z75" i="8"/>
  <c r="W75" i="8"/>
  <c r="T75" i="8"/>
  <c r="Q75" i="8"/>
  <c r="N75" i="8"/>
  <c r="K75" i="8"/>
  <c r="H75" i="8"/>
  <c r="D75" i="8"/>
  <c r="AF74" i="8"/>
  <c r="AC74" i="8"/>
  <c r="Z74" i="8"/>
  <c r="W74" i="8"/>
  <c r="T74" i="8"/>
  <c r="Q74" i="8"/>
  <c r="N74" i="8"/>
  <c r="K74" i="8"/>
  <c r="H74" i="8"/>
  <c r="D74" i="8"/>
  <c r="AF73" i="8"/>
  <c r="AC73" i="8"/>
  <c r="Z73" i="8"/>
  <c r="W73" i="8"/>
  <c r="T73" i="8"/>
  <c r="Q73" i="8"/>
  <c r="N73" i="8"/>
  <c r="K73" i="8"/>
  <c r="H73" i="8"/>
  <c r="D73" i="8"/>
  <c r="AF72" i="8"/>
  <c r="AC72" i="8"/>
  <c r="Z72" i="8"/>
  <c r="W72" i="8"/>
  <c r="T72" i="8"/>
  <c r="Q72" i="8"/>
  <c r="N72" i="8"/>
  <c r="K72" i="8"/>
  <c r="H72" i="8"/>
  <c r="D72" i="8"/>
  <c r="AF71" i="8"/>
  <c r="AC71" i="8"/>
  <c r="Z71" i="8"/>
  <c r="W71" i="8"/>
  <c r="T71" i="8"/>
  <c r="Q71" i="8"/>
  <c r="N71" i="8"/>
  <c r="K71" i="8"/>
  <c r="H71" i="8"/>
  <c r="D71" i="8"/>
  <c r="AF70" i="8"/>
  <c r="AC70" i="8"/>
  <c r="Z70" i="8"/>
  <c r="W70" i="8"/>
  <c r="T70" i="8"/>
  <c r="Q70" i="8"/>
  <c r="N70" i="8"/>
  <c r="K70" i="8"/>
  <c r="H70" i="8"/>
  <c r="D70" i="8"/>
  <c r="AF69" i="8"/>
  <c r="AC69" i="8"/>
  <c r="Z69" i="8"/>
  <c r="W69" i="8"/>
  <c r="T69" i="8"/>
  <c r="Q69" i="8"/>
  <c r="N69" i="8"/>
  <c r="K69" i="8"/>
  <c r="H69" i="8"/>
  <c r="D69" i="8"/>
  <c r="AF68" i="8"/>
  <c r="AC68" i="8"/>
  <c r="Z68" i="8"/>
  <c r="W68" i="8"/>
  <c r="T68" i="8"/>
  <c r="Q68" i="8"/>
  <c r="N68" i="8"/>
  <c r="K68" i="8"/>
  <c r="H68" i="8"/>
  <c r="D68" i="8"/>
  <c r="AF67" i="8"/>
  <c r="AC67" i="8"/>
  <c r="Z67" i="8"/>
  <c r="W67" i="8"/>
  <c r="T67" i="8"/>
  <c r="Q67" i="8"/>
  <c r="N67" i="8"/>
  <c r="K67" i="8"/>
  <c r="H67" i="8"/>
  <c r="D67" i="8"/>
  <c r="AF66" i="8"/>
  <c r="AC66" i="8"/>
  <c r="Z66" i="8"/>
  <c r="W66" i="8"/>
  <c r="T66" i="8"/>
  <c r="Q66" i="8"/>
  <c r="N66" i="8"/>
  <c r="K66" i="8"/>
  <c r="H66" i="8"/>
  <c r="D66" i="8"/>
  <c r="AF65" i="8"/>
  <c r="AC65" i="8"/>
  <c r="Z65" i="8"/>
  <c r="W65" i="8"/>
  <c r="T65" i="8"/>
  <c r="Q65" i="8"/>
  <c r="N65" i="8"/>
  <c r="K65" i="8"/>
  <c r="H65" i="8"/>
  <c r="D65" i="8"/>
  <c r="AF64" i="8"/>
  <c r="AC64" i="8"/>
  <c r="Z64" i="8"/>
  <c r="W64" i="8"/>
  <c r="T64" i="8"/>
  <c r="Q64" i="8"/>
  <c r="N64" i="8"/>
  <c r="K64" i="8"/>
  <c r="H64" i="8"/>
  <c r="D64" i="8"/>
  <c r="AF63" i="8"/>
  <c r="AC63" i="8"/>
  <c r="Z63" i="8"/>
  <c r="W63" i="8"/>
  <c r="T63" i="8"/>
  <c r="Q63" i="8"/>
  <c r="N63" i="8"/>
  <c r="K63" i="8"/>
  <c r="H63" i="8"/>
  <c r="D63" i="8"/>
  <c r="AF62" i="8"/>
  <c r="AC62" i="8"/>
  <c r="Z62" i="8"/>
  <c r="W62" i="8"/>
  <c r="T62" i="8"/>
  <c r="Q62" i="8"/>
  <c r="N62" i="8"/>
  <c r="K62" i="8"/>
  <c r="H62" i="8"/>
  <c r="D62" i="8"/>
  <c r="AF61" i="8"/>
  <c r="AC61" i="8"/>
  <c r="Z61" i="8"/>
  <c r="W61" i="8"/>
  <c r="T61" i="8"/>
  <c r="Q61" i="8"/>
  <c r="N61" i="8"/>
  <c r="K61" i="8"/>
  <c r="H61" i="8"/>
  <c r="D61" i="8"/>
  <c r="AF60" i="8"/>
  <c r="AC60" i="8"/>
  <c r="Z60" i="8"/>
  <c r="W60" i="8"/>
  <c r="T60" i="8"/>
  <c r="Q60" i="8"/>
  <c r="N60" i="8"/>
  <c r="K60" i="8"/>
  <c r="H60" i="8"/>
  <c r="D60" i="8"/>
  <c r="AF59" i="8"/>
  <c r="AC59" i="8"/>
  <c r="Z59" i="8"/>
  <c r="W59" i="8"/>
  <c r="T59" i="8"/>
  <c r="Q59" i="8"/>
  <c r="N59" i="8"/>
  <c r="K59" i="8"/>
  <c r="H59" i="8"/>
  <c r="D59" i="8"/>
  <c r="AF58" i="8"/>
  <c r="AC58" i="8"/>
  <c r="Z58" i="8"/>
  <c r="W58" i="8"/>
  <c r="T58" i="8"/>
  <c r="Q58" i="8"/>
  <c r="N58" i="8"/>
  <c r="K58" i="8"/>
  <c r="H58" i="8"/>
  <c r="D58" i="8"/>
  <c r="AF57" i="8"/>
  <c r="AC57" i="8"/>
  <c r="Z57" i="8"/>
  <c r="W57" i="8"/>
  <c r="T57" i="8"/>
  <c r="Q57" i="8"/>
  <c r="N57" i="8"/>
  <c r="K57" i="8"/>
  <c r="H57" i="8"/>
  <c r="D57" i="8"/>
  <c r="AF56" i="8"/>
  <c r="AC56" i="8"/>
  <c r="Z56" i="8"/>
  <c r="W56" i="8"/>
  <c r="T56" i="8"/>
  <c r="Q56" i="8"/>
  <c r="N56" i="8"/>
  <c r="K56" i="8"/>
  <c r="H56" i="8"/>
  <c r="D56" i="8"/>
  <c r="AF55" i="8"/>
  <c r="AC55" i="8"/>
  <c r="Z55" i="8"/>
  <c r="W55" i="8"/>
  <c r="T55" i="8"/>
  <c r="Q55" i="8"/>
  <c r="N55" i="8"/>
  <c r="K55" i="8"/>
  <c r="H55" i="8"/>
  <c r="D55" i="8"/>
  <c r="AF54" i="8"/>
  <c r="AC54" i="8"/>
  <c r="Z54" i="8"/>
  <c r="W54" i="8"/>
  <c r="T54" i="8"/>
  <c r="Q54" i="8"/>
  <c r="N54" i="8"/>
  <c r="K54" i="8"/>
  <c r="H54" i="8"/>
  <c r="D54" i="8"/>
  <c r="AF53" i="8"/>
  <c r="AC53" i="8"/>
  <c r="Z53" i="8"/>
  <c r="W53" i="8"/>
  <c r="T53" i="8"/>
  <c r="Q53" i="8"/>
  <c r="N53" i="8"/>
  <c r="K53" i="8"/>
  <c r="H53" i="8"/>
  <c r="D53" i="8"/>
  <c r="AF52" i="8"/>
  <c r="AC52" i="8"/>
  <c r="Z52" i="8"/>
  <c r="W52" i="8"/>
  <c r="T52" i="8"/>
  <c r="Q52" i="8"/>
  <c r="N52" i="8"/>
  <c r="K52" i="8"/>
  <c r="H52" i="8"/>
  <c r="D52" i="8"/>
  <c r="AF51" i="8"/>
  <c r="AC51" i="8"/>
  <c r="Z51" i="8"/>
  <c r="W51" i="8"/>
  <c r="T51" i="8"/>
  <c r="Q51" i="8"/>
  <c r="N51" i="8"/>
  <c r="K51" i="8"/>
  <c r="H51" i="8"/>
  <c r="D51" i="8"/>
  <c r="AF50" i="8"/>
  <c r="AC50" i="8"/>
  <c r="Z50" i="8"/>
  <c r="W50" i="8"/>
  <c r="T50" i="8"/>
  <c r="Q50" i="8"/>
  <c r="N50" i="8"/>
  <c r="K50" i="8"/>
  <c r="H50" i="8"/>
  <c r="D50" i="8"/>
  <c r="AF49" i="8"/>
  <c r="AC49" i="8"/>
  <c r="Z49" i="8"/>
  <c r="W49" i="8"/>
  <c r="T49" i="8"/>
  <c r="Q49" i="8"/>
  <c r="N49" i="8"/>
  <c r="K49" i="8"/>
  <c r="H49" i="8"/>
  <c r="D49" i="8"/>
  <c r="AF48" i="8"/>
  <c r="AC48" i="8"/>
  <c r="Z48" i="8"/>
  <c r="W48" i="8"/>
  <c r="T48" i="8"/>
  <c r="Q48" i="8"/>
  <c r="N48" i="8"/>
  <c r="K48" i="8"/>
  <c r="H48" i="8"/>
  <c r="D48" i="8"/>
  <c r="AF47" i="8"/>
  <c r="AC47" i="8"/>
  <c r="Z47" i="8"/>
  <c r="W47" i="8"/>
  <c r="T47" i="8"/>
  <c r="Q47" i="8"/>
  <c r="N47" i="8"/>
  <c r="K47" i="8"/>
  <c r="H47" i="8"/>
  <c r="D47" i="8"/>
  <c r="AF46" i="8"/>
  <c r="AC46" i="8"/>
  <c r="Z46" i="8"/>
  <c r="W46" i="8"/>
  <c r="T46" i="8"/>
  <c r="Q46" i="8"/>
  <c r="N46" i="8"/>
  <c r="K46" i="8"/>
  <c r="H46" i="8"/>
  <c r="D46" i="8"/>
  <c r="AF45" i="8"/>
  <c r="AC45" i="8"/>
  <c r="Z45" i="8"/>
  <c r="W45" i="8"/>
  <c r="T45" i="8"/>
  <c r="Q45" i="8"/>
  <c r="N45" i="8"/>
  <c r="K45" i="8"/>
  <c r="H45" i="8"/>
  <c r="D45" i="8"/>
  <c r="AF44" i="8"/>
  <c r="AC44" i="8"/>
  <c r="Z44" i="8"/>
  <c r="W44" i="8"/>
  <c r="T44" i="8"/>
  <c r="Q44" i="8"/>
  <c r="N44" i="8"/>
  <c r="K44" i="8"/>
  <c r="H44" i="8"/>
  <c r="D44" i="8"/>
  <c r="AF43" i="8"/>
  <c r="AC43" i="8"/>
  <c r="Z43" i="8"/>
  <c r="W43" i="8"/>
  <c r="T43" i="8"/>
  <c r="Q43" i="8"/>
  <c r="N43" i="8"/>
  <c r="K43" i="8"/>
  <c r="H43" i="8"/>
  <c r="D43" i="8"/>
  <c r="AF42" i="8"/>
  <c r="AC42" i="8"/>
  <c r="Z42" i="8"/>
  <c r="W42" i="8"/>
  <c r="T42" i="8"/>
  <c r="Q42" i="8"/>
  <c r="N42" i="8"/>
  <c r="K42" i="8"/>
  <c r="H42" i="8"/>
  <c r="D42" i="8"/>
  <c r="AF41" i="8"/>
  <c r="AC41" i="8"/>
  <c r="Z41" i="8"/>
  <c r="W41" i="8"/>
  <c r="T41" i="8"/>
  <c r="Q41" i="8"/>
  <c r="N41" i="8"/>
  <c r="K41" i="8"/>
  <c r="H41" i="8"/>
  <c r="D41" i="8"/>
  <c r="AF40" i="8"/>
  <c r="AC40" i="8"/>
  <c r="Z40" i="8"/>
  <c r="W40" i="8"/>
  <c r="T40" i="8"/>
  <c r="Q40" i="8"/>
  <c r="N40" i="8"/>
  <c r="K40" i="8"/>
  <c r="H40" i="8"/>
  <c r="D40" i="8"/>
  <c r="AF39" i="8"/>
  <c r="AC39" i="8"/>
  <c r="Z39" i="8"/>
  <c r="W39" i="8"/>
  <c r="T39" i="8"/>
  <c r="Q39" i="8"/>
  <c r="N39" i="8"/>
  <c r="K39" i="8"/>
  <c r="H39" i="8"/>
  <c r="D39" i="8"/>
  <c r="AF38" i="8"/>
  <c r="AC38" i="8"/>
  <c r="Z38" i="8"/>
  <c r="W38" i="8"/>
  <c r="T38" i="8"/>
  <c r="Q38" i="8"/>
  <c r="N38" i="8"/>
  <c r="K38" i="8"/>
  <c r="H38" i="8"/>
  <c r="D38" i="8"/>
  <c r="AF37" i="8"/>
  <c r="AC37" i="8"/>
  <c r="Z37" i="8"/>
  <c r="W37" i="8"/>
  <c r="T37" i="8"/>
  <c r="Q37" i="8"/>
  <c r="N37" i="8"/>
  <c r="K37" i="8"/>
  <c r="H37" i="8"/>
  <c r="D37" i="8"/>
  <c r="AF36" i="8"/>
  <c r="AC36" i="8"/>
  <c r="Z36" i="8"/>
  <c r="W36" i="8"/>
  <c r="T36" i="8"/>
  <c r="Q36" i="8"/>
  <c r="N36" i="8"/>
  <c r="K36" i="8"/>
  <c r="H36" i="8"/>
  <c r="D36" i="8"/>
  <c r="AF35" i="8"/>
  <c r="AC35" i="8"/>
  <c r="Z35" i="8"/>
  <c r="W35" i="8"/>
  <c r="T35" i="8"/>
  <c r="Q35" i="8"/>
  <c r="N35" i="8"/>
  <c r="K35" i="8"/>
  <c r="H35" i="8"/>
  <c r="D35" i="8"/>
  <c r="AF34" i="8"/>
  <c r="AC34" i="8"/>
  <c r="Z34" i="8"/>
  <c r="W34" i="8"/>
  <c r="T34" i="8"/>
  <c r="Q34" i="8"/>
  <c r="N34" i="8"/>
  <c r="K34" i="8"/>
  <c r="H34" i="8"/>
  <c r="D34" i="8"/>
  <c r="AF33" i="8"/>
  <c r="AC33" i="8"/>
  <c r="Z33" i="8"/>
  <c r="W33" i="8"/>
  <c r="T33" i="8"/>
  <c r="Q33" i="8"/>
  <c r="N33" i="8"/>
  <c r="K33" i="8"/>
  <c r="H33" i="8"/>
  <c r="D33" i="8"/>
  <c r="AF32" i="8"/>
  <c r="AC32" i="8"/>
  <c r="Z32" i="8"/>
  <c r="W32" i="8"/>
  <c r="T32" i="8"/>
  <c r="Q32" i="8"/>
  <c r="N32" i="8"/>
  <c r="K32" i="8"/>
  <c r="H32" i="8"/>
  <c r="D32" i="8"/>
  <c r="AF31" i="8"/>
  <c r="AC31" i="8"/>
  <c r="Z31" i="8"/>
  <c r="W31" i="8"/>
  <c r="T31" i="8"/>
  <c r="Q31" i="8"/>
  <c r="N31" i="8"/>
  <c r="K31" i="8"/>
  <c r="H31" i="8"/>
  <c r="D31" i="8"/>
  <c r="AF30" i="8"/>
  <c r="AC30" i="8"/>
  <c r="Z30" i="8"/>
  <c r="W30" i="8"/>
  <c r="T30" i="8"/>
  <c r="Q30" i="8"/>
  <c r="N30" i="8"/>
  <c r="K30" i="8"/>
  <c r="H30" i="8"/>
  <c r="D30" i="8"/>
  <c r="AF29" i="8"/>
  <c r="AC29" i="8"/>
  <c r="Z29" i="8"/>
  <c r="W29" i="8"/>
  <c r="T29" i="8"/>
  <c r="Q29" i="8"/>
  <c r="N29" i="8"/>
  <c r="K29" i="8"/>
  <c r="H29" i="8"/>
  <c r="D29" i="8"/>
  <c r="AF28" i="8"/>
  <c r="AC28" i="8"/>
  <c r="Z28" i="8"/>
  <c r="W28" i="8"/>
  <c r="T28" i="8"/>
  <c r="Q28" i="8"/>
  <c r="N28" i="8"/>
  <c r="K28" i="8"/>
  <c r="H28" i="8"/>
  <c r="D28" i="8"/>
  <c r="AF27" i="8"/>
  <c r="AC27" i="8"/>
  <c r="Z27" i="8"/>
  <c r="W27" i="8"/>
  <c r="T27" i="8"/>
  <c r="Q27" i="8"/>
  <c r="N27" i="8"/>
  <c r="K27" i="8"/>
  <c r="H27" i="8"/>
  <c r="D27" i="8"/>
  <c r="AF26" i="8"/>
  <c r="AC26" i="8"/>
  <c r="Z26" i="8"/>
  <c r="W26" i="8"/>
  <c r="T26" i="8"/>
  <c r="Q26" i="8"/>
  <c r="N26" i="8"/>
  <c r="K26" i="8"/>
  <c r="H26" i="8"/>
  <c r="D26" i="8"/>
  <c r="AF25" i="8"/>
  <c r="AC25" i="8"/>
  <c r="Z25" i="8"/>
  <c r="W25" i="8"/>
  <c r="T25" i="8"/>
  <c r="Q25" i="8"/>
  <c r="N25" i="8"/>
  <c r="K25" i="8"/>
  <c r="H25" i="8"/>
  <c r="D25" i="8"/>
  <c r="AF24" i="8"/>
  <c r="AC24" i="8"/>
  <c r="Z24" i="8"/>
  <c r="W24" i="8"/>
  <c r="T24" i="8"/>
  <c r="Q24" i="8"/>
  <c r="N24" i="8"/>
  <c r="K24" i="8"/>
  <c r="H24" i="8"/>
  <c r="D24" i="8"/>
  <c r="AF23" i="8"/>
  <c r="AC23" i="8"/>
  <c r="Z23" i="8"/>
  <c r="W23" i="8"/>
  <c r="T23" i="8"/>
  <c r="Q23" i="8"/>
  <c r="N23" i="8"/>
  <c r="K23" i="8"/>
  <c r="H23" i="8"/>
  <c r="D23" i="8"/>
  <c r="AF22" i="8"/>
  <c r="AC22" i="8"/>
  <c r="Z22" i="8"/>
  <c r="W22" i="8"/>
  <c r="T22" i="8"/>
  <c r="Q22" i="8"/>
  <c r="N22" i="8"/>
  <c r="K22" i="8"/>
  <c r="H22" i="8"/>
  <c r="D22" i="8"/>
  <c r="AF21" i="8"/>
  <c r="AC21" i="8"/>
  <c r="Z21" i="8"/>
  <c r="W21" i="8"/>
  <c r="T21" i="8"/>
  <c r="Q21" i="8"/>
  <c r="N21" i="8"/>
  <c r="K21" i="8"/>
  <c r="H21" i="8"/>
  <c r="D21" i="8"/>
  <c r="AF20" i="8"/>
  <c r="AC20" i="8"/>
  <c r="Z20" i="8"/>
  <c r="W20" i="8"/>
  <c r="T20" i="8"/>
  <c r="Q20" i="8"/>
  <c r="N20" i="8"/>
  <c r="K20" i="8"/>
  <c r="H20" i="8"/>
  <c r="D20" i="8"/>
  <c r="AF19" i="8"/>
  <c r="AC19" i="8"/>
  <c r="Z19" i="8"/>
  <c r="W19" i="8"/>
  <c r="X19" i="8" s="1"/>
  <c r="Y19" i="8" s="1"/>
  <c r="T19" i="8"/>
  <c r="Q19" i="8"/>
  <c r="N19" i="8"/>
  <c r="K19" i="8"/>
  <c r="H19" i="8"/>
  <c r="D19" i="8"/>
  <c r="AF18" i="8"/>
  <c r="AC18" i="8"/>
  <c r="Z18" i="8"/>
  <c r="W18" i="8"/>
  <c r="T18" i="8"/>
  <c r="Q18" i="8"/>
  <c r="N18" i="8"/>
  <c r="K18" i="8"/>
  <c r="H18" i="8"/>
  <c r="D18" i="8"/>
  <c r="AF17" i="8"/>
  <c r="AC17" i="8"/>
  <c r="Z17" i="8"/>
  <c r="W17" i="8"/>
  <c r="T17" i="8"/>
  <c r="Q17" i="8"/>
  <c r="R17" i="8" s="1"/>
  <c r="S17" i="8" s="1"/>
  <c r="N17" i="8"/>
  <c r="K17" i="8"/>
  <c r="L17" i="8" s="1"/>
  <c r="H17" i="8"/>
  <c r="D17" i="8"/>
  <c r="AF16" i="8"/>
  <c r="AC16" i="8"/>
  <c r="Z16" i="8"/>
  <c r="W16" i="8"/>
  <c r="T16" i="8"/>
  <c r="Q16" i="8"/>
  <c r="N16" i="8"/>
  <c r="K16" i="8"/>
  <c r="H16" i="8"/>
  <c r="D16" i="8"/>
  <c r="AF15" i="8"/>
  <c r="AC15" i="8"/>
  <c r="Z15" i="8"/>
  <c r="W15" i="8"/>
  <c r="T15" i="8"/>
  <c r="Q15" i="8"/>
  <c r="N15" i="8"/>
  <c r="K15" i="8"/>
  <c r="H15" i="8"/>
  <c r="D15" i="8"/>
  <c r="AF14" i="8"/>
  <c r="AC14" i="8"/>
  <c r="Z14" i="8"/>
  <c r="W14" i="8"/>
  <c r="T14" i="8"/>
  <c r="Q14" i="8"/>
  <c r="R14" i="8" s="1"/>
  <c r="N14" i="8"/>
  <c r="K14" i="8"/>
  <c r="H14" i="8"/>
  <c r="D14" i="8"/>
  <c r="AF13" i="8"/>
  <c r="AC13" i="8"/>
  <c r="Z13" i="8"/>
  <c r="W13" i="8"/>
  <c r="T13" i="8"/>
  <c r="Q13" i="8"/>
  <c r="N13" i="8"/>
  <c r="K13" i="8"/>
  <c r="H13" i="8"/>
  <c r="D13" i="8"/>
  <c r="AF12" i="8"/>
  <c r="AC12" i="8"/>
  <c r="Z12" i="8"/>
  <c r="W12" i="8"/>
  <c r="T12" i="8"/>
  <c r="Q12" i="8"/>
  <c r="N12" i="8"/>
  <c r="K12" i="8"/>
  <c r="H12" i="8"/>
  <c r="D12" i="8"/>
  <c r="AF11" i="8"/>
  <c r="AC11" i="8"/>
  <c r="Z11" i="8"/>
  <c r="W11" i="8"/>
  <c r="T11" i="8"/>
  <c r="Q11" i="8"/>
  <c r="N11" i="8"/>
  <c r="K11" i="8"/>
  <c r="H11" i="8"/>
  <c r="D11" i="8"/>
  <c r="AF10" i="8"/>
  <c r="AC10" i="8"/>
  <c r="Z10" i="8"/>
  <c r="W10" i="8"/>
  <c r="T10" i="8"/>
  <c r="Q10" i="8"/>
  <c r="N10" i="8"/>
  <c r="K10" i="8"/>
  <c r="H10" i="8"/>
  <c r="D10" i="8"/>
  <c r="AF9" i="8"/>
  <c r="AC9" i="8"/>
  <c r="Z9" i="8"/>
  <c r="W9" i="8"/>
  <c r="T9" i="8"/>
  <c r="Q9" i="8"/>
  <c r="R21" i="8" s="1"/>
  <c r="S21" i="8" s="1"/>
  <c r="N9" i="8"/>
  <c r="K9" i="8"/>
  <c r="H9" i="8"/>
  <c r="D9" i="8"/>
  <c r="AF8" i="8"/>
  <c r="AC8" i="8"/>
  <c r="Z8" i="8"/>
  <c r="W8" i="8"/>
  <c r="T8" i="8"/>
  <c r="Q8" i="8"/>
  <c r="N8" i="8"/>
  <c r="K8" i="8"/>
  <c r="H8" i="8"/>
  <c r="D8" i="8"/>
  <c r="C349" i="8"/>
  <c r="B349" i="8"/>
  <c r="C348" i="8"/>
  <c r="B348" i="8"/>
  <c r="C347" i="8"/>
  <c r="B347" i="8"/>
  <c r="C346" i="8"/>
  <c r="B346" i="8"/>
  <c r="C345" i="8"/>
  <c r="B345" i="8"/>
  <c r="C344" i="8"/>
  <c r="B344" i="8"/>
  <c r="C343" i="8"/>
  <c r="B343" i="8"/>
  <c r="C342" i="8"/>
  <c r="B342" i="8"/>
  <c r="C341" i="8"/>
  <c r="B341" i="8"/>
  <c r="C340" i="8"/>
  <c r="B340" i="8"/>
  <c r="C339" i="8"/>
  <c r="B339" i="8"/>
  <c r="C338" i="8"/>
  <c r="B338" i="8"/>
  <c r="C337" i="8"/>
  <c r="B337" i="8"/>
  <c r="C336" i="8"/>
  <c r="B336" i="8"/>
  <c r="C335" i="8"/>
  <c r="B335" i="8"/>
  <c r="C334" i="8"/>
  <c r="B334" i="8"/>
  <c r="C333" i="8"/>
  <c r="B333" i="8"/>
  <c r="C332" i="8"/>
  <c r="B332" i="8"/>
  <c r="C331" i="8"/>
  <c r="B331" i="8"/>
  <c r="C330" i="8"/>
  <c r="B330" i="8"/>
  <c r="C329" i="8"/>
  <c r="B329" i="8"/>
  <c r="C328" i="8"/>
  <c r="B328" i="8"/>
  <c r="C327" i="8"/>
  <c r="B327" i="8"/>
  <c r="C326" i="8"/>
  <c r="B326" i="8"/>
  <c r="C325" i="8"/>
  <c r="B325" i="8"/>
  <c r="C324" i="8"/>
  <c r="B324" i="8"/>
  <c r="C323" i="8"/>
  <c r="B323" i="8"/>
  <c r="C322" i="8"/>
  <c r="B322" i="8"/>
  <c r="C321" i="8"/>
  <c r="B321" i="8"/>
  <c r="C320" i="8"/>
  <c r="B320" i="8"/>
  <c r="C319" i="8"/>
  <c r="B319" i="8"/>
  <c r="C318" i="8"/>
  <c r="B318" i="8"/>
  <c r="C317" i="8"/>
  <c r="B317" i="8"/>
  <c r="C316" i="8"/>
  <c r="B316" i="8"/>
  <c r="C315" i="8"/>
  <c r="B315" i="8"/>
  <c r="C314" i="8"/>
  <c r="B314" i="8"/>
  <c r="C313" i="8"/>
  <c r="B313" i="8"/>
  <c r="C312" i="8"/>
  <c r="B312" i="8"/>
  <c r="C311" i="8"/>
  <c r="B311" i="8"/>
  <c r="C310" i="8"/>
  <c r="B310" i="8"/>
  <c r="C309" i="8"/>
  <c r="B309" i="8"/>
  <c r="C308" i="8"/>
  <c r="B308" i="8"/>
  <c r="C307" i="8"/>
  <c r="B307" i="8"/>
  <c r="C306" i="8"/>
  <c r="B306" i="8"/>
  <c r="C305" i="8"/>
  <c r="B305" i="8"/>
  <c r="C304" i="8"/>
  <c r="B304" i="8"/>
  <c r="C303" i="8"/>
  <c r="B303" i="8"/>
  <c r="C302" i="8"/>
  <c r="B302" i="8"/>
  <c r="C301" i="8"/>
  <c r="B301" i="8"/>
  <c r="C300" i="8"/>
  <c r="B300" i="8"/>
  <c r="C299" i="8"/>
  <c r="B299" i="8"/>
  <c r="C298" i="8"/>
  <c r="B298" i="8"/>
  <c r="C297" i="8"/>
  <c r="B297" i="8"/>
  <c r="C296" i="8"/>
  <c r="B296" i="8"/>
  <c r="C295" i="8"/>
  <c r="B295" i="8"/>
  <c r="C294" i="8"/>
  <c r="B294" i="8"/>
  <c r="C293" i="8"/>
  <c r="B293" i="8"/>
  <c r="C292" i="8"/>
  <c r="B292" i="8"/>
  <c r="C291" i="8"/>
  <c r="B291" i="8"/>
  <c r="C290" i="8"/>
  <c r="B290" i="8"/>
  <c r="C289" i="8"/>
  <c r="B289" i="8"/>
  <c r="C288" i="8"/>
  <c r="B288" i="8"/>
  <c r="C287" i="8"/>
  <c r="B287" i="8"/>
  <c r="C286" i="8"/>
  <c r="B286" i="8"/>
  <c r="C285" i="8"/>
  <c r="B285" i="8"/>
  <c r="C284" i="8"/>
  <c r="B284" i="8"/>
  <c r="C283" i="8"/>
  <c r="B283" i="8"/>
  <c r="C282" i="8"/>
  <c r="B282" i="8"/>
  <c r="C281" i="8"/>
  <c r="B281" i="8"/>
  <c r="C280" i="8"/>
  <c r="B280" i="8"/>
  <c r="C279" i="8"/>
  <c r="B279" i="8"/>
  <c r="C278" i="8"/>
  <c r="B278" i="8"/>
  <c r="C277" i="8"/>
  <c r="B277" i="8"/>
  <c r="C276" i="8"/>
  <c r="B276" i="8"/>
  <c r="C275" i="8"/>
  <c r="B275" i="8"/>
  <c r="C274" i="8"/>
  <c r="B274" i="8"/>
  <c r="C273" i="8"/>
  <c r="B273" i="8"/>
  <c r="C272" i="8"/>
  <c r="B272" i="8"/>
  <c r="C271" i="8"/>
  <c r="B271" i="8"/>
  <c r="C270" i="8"/>
  <c r="B270" i="8"/>
  <c r="C269" i="8"/>
  <c r="B269" i="8"/>
  <c r="C268" i="8"/>
  <c r="B268" i="8"/>
  <c r="C267" i="8"/>
  <c r="B267" i="8"/>
  <c r="C266" i="8"/>
  <c r="B266" i="8"/>
  <c r="C265" i="8"/>
  <c r="B265" i="8"/>
  <c r="C264" i="8"/>
  <c r="B264" i="8"/>
  <c r="C263" i="8"/>
  <c r="B263" i="8"/>
  <c r="C262" i="8"/>
  <c r="B262" i="8"/>
  <c r="C261" i="8"/>
  <c r="B261" i="8"/>
  <c r="C260" i="8"/>
  <c r="B260" i="8"/>
  <c r="C259" i="8"/>
  <c r="B259" i="8"/>
  <c r="C258" i="8"/>
  <c r="B258" i="8"/>
  <c r="C257" i="8"/>
  <c r="B257" i="8"/>
  <c r="C256" i="8"/>
  <c r="B256" i="8"/>
  <c r="C255" i="8"/>
  <c r="B255" i="8"/>
  <c r="C254" i="8"/>
  <c r="B254" i="8"/>
  <c r="C253" i="8"/>
  <c r="B253" i="8"/>
  <c r="C252" i="8"/>
  <c r="B252" i="8"/>
  <c r="C251" i="8"/>
  <c r="B251" i="8"/>
  <c r="C250" i="8"/>
  <c r="B250" i="8"/>
  <c r="C249" i="8"/>
  <c r="B249" i="8"/>
  <c r="C248" i="8"/>
  <c r="B248" i="8"/>
  <c r="C247" i="8"/>
  <c r="B247" i="8"/>
  <c r="C246" i="8"/>
  <c r="B246" i="8"/>
  <c r="C245" i="8"/>
  <c r="B245" i="8"/>
  <c r="C244" i="8"/>
  <c r="B244" i="8"/>
  <c r="C243" i="8"/>
  <c r="B243" i="8"/>
  <c r="C242" i="8"/>
  <c r="B242" i="8"/>
  <c r="C241" i="8"/>
  <c r="G241" i="8" s="1"/>
  <c r="B241" i="8"/>
  <c r="C240" i="8"/>
  <c r="G240" i="8" s="1"/>
  <c r="B240" i="8"/>
  <c r="C239" i="8"/>
  <c r="G239" i="8" s="1"/>
  <c r="B239" i="8"/>
  <c r="C238" i="8"/>
  <c r="G238" i="8" s="1"/>
  <c r="B238" i="8"/>
  <c r="C237" i="8"/>
  <c r="G237" i="8" s="1"/>
  <c r="B237" i="8"/>
  <c r="C236" i="8"/>
  <c r="G236" i="8" s="1"/>
  <c r="B236" i="8"/>
  <c r="C235" i="8"/>
  <c r="G235" i="8" s="1"/>
  <c r="B235" i="8"/>
  <c r="C234" i="8"/>
  <c r="G234" i="8" s="1"/>
  <c r="B234" i="8"/>
  <c r="C233" i="8"/>
  <c r="G233" i="8" s="1"/>
  <c r="B233" i="8"/>
  <c r="C232" i="8"/>
  <c r="G232" i="8" s="1"/>
  <c r="B232" i="8"/>
  <c r="C231" i="8"/>
  <c r="G231" i="8" s="1"/>
  <c r="B231" i="8"/>
  <c r="C230" i="8"/>
  <c r="G230" i="8" s="1"/>
  <c r="B230" i="8"/>
  <c r="C229" i="8"/>
  <c r="B229" i="8"/>
  <c r="C228" i="8"/>
  <c r="B228" i="8"/>
  <c r="C227" i="8"/>
  <c r="B227" i="8"/>
  <c r="C226" i="8"/>
  <c r="B226" i="8"/>
  <c r="C225" i="8"/>
  <c r="B225" i="8"/>
  <c r="C224" i="8"/>
  <c r="B224" i="8"/>
  <c r="C223" i="8"/>
  <c r="B223" i="8"/>
  <c r="C222" i="8"/>
  <c r="B222" i="8"/>
  <c r="C221" i="8"/>
  <c r="B221" i="8"/>
  <c r="C220" i="8"/>
  <c r="B220" i="8"/>
  <c r="C219" i="8"/>
  <c r="B219" i="8"/>
  <c r="C218" i="8"/>
  <c r="B218" i="8"/>
  <c r="C217" i="8"/>
  <c r="G217" i="8" s="1"/>
  <c r="B217" i="8"/>
  <c r="C216" i="8"/>
  <c r="G216" i="8" s="1"/>
  <c r="B216" i="8"/>
  <c r="C215" i="8"/>
  <c r="G215" i="8" s="1"/>
  <c r="B215" i="8"/>
  <c r="C214" i="8"/>
  <c r="G214" i="8" s="1"/>
  <c r="B214" i="8"/>
  <c r="C213" i="8"/>
  <c r="G213" i="8" s="1"/>
  <c r="B213" i="8"/>
  <c r="C212" i="8"/>
  <c r="G212" i="8" s="1"/>
  <c r="B212" i="8"/>
  <c r="C211" i="8"/>
  <c r="G211" i="8" s="1"/>
  <c r="B211" i="8"/>
  <c r="C210" i="8"/>
  <c r="G210" i="8" s="1"/>
  <c r="B210" i="8"/>
  <c r="C209" i="8"/>
  <c r="G209" i="8" s="1"/>
  <c r="B209" i="8"/>
  <c r="C208" i="8"/>
  <c r="G208" i="8" s="1"/>
  <c r="B208" i="8"/>
  <c r="C207" i="8"/>
  <c r="G207" i="8" s="1"/>
  <c r="B207" i="8"/>
  <c r="C206" i="8"/>
  <c r="G206" i="8" s="1"/>
  <c r="B206" i="8"/>
  <c r="C205" i="8"/>
  <c r="B205" i="8"/>
  <c r="C204" i="8"/>
  <c r="B204" i="8"/>
  <c r="C203" i="8"/>
  <c r="B203" i="8"/>
  <c r="C202" i="8"/>
  <c r="B202" i="8"/>
  <c r="C201" i="8"/>
  <c r="B201" i="8"/>
  <c r="C200" i="8"/>
  <c r="B200" i="8"/>
  <c r="C199" i="8"/>
  <c r="B199" i="8"/>
  <c r="C198" i="8"/>
  <c r="B198" i="8"/>
  <c r="C197" i="8"/>
  <c r="B197" i="8"/>
  <c r="C196" i="8"/>
  <c r="B196" i="8"/>
  <c r="C195" i="8"/>
  <c r="B195" i="8"/>
  <c r="C194" i="8"/>
  <c r="B194" i="8"/>
  <c r="C193" i="8"/>
  <c r="G193" i="8" s="1"/>
  <c r="B193" i="8"/>
  <c r="C192" i="8"/>
  <c r="G192" i="8" s="1"/>
  <c r="B192" i="8"/>
  <c r="C191" i="8"/>
  <c r="G191" i="8" s="1"/>
  <c r="B191" i="8"/>
  <c r="C190" i="8"/>
  <c r="G190" i="8" s="1"/>
  <c r="B190" i="8"/>
  <c r="C189" i="8"/>
  <c r="G189" i="8" s="1"/>
  <c r="B189" i="8"/>
  <c r="C188" i="8"/>
  <c r="G188" i="8" s="1"/>
  <c r="B188" i="8"/>
  <c r="C187" i="8"/>
  <c r="G187" i="8" s="1"/>
  <c r="B187" i="8"/>
  <c r="C186" i="8"/>
  <c r="G186" i="8" s="1"/>
  <c r="B186" i="8"/>
  <c r="C185" i="8"/>
  <c r="G185" i="8" s="1"/>
  <c r="B185" i="8"/>
  <c r="C184" i="8"/>
  <c r="G184" i="8" s="1"/>
  <c r="B184" i="8"/>
  <c r="C183" i="8"/>
  <c r="G183" i="8" s="1"/>
  <c r="B183" i="8"/>
  <c r="C182" i="8"/>
  <c r="G182" i="8" s="1"/>
  <c r="B182" i="8"/>
  <c r="C181" i="8"/>
  <c r="B181" i="8"/>
  <c r="C180" i="8"/>
  <c r="B180" i="8"/>
  <c r="C179" i="8"/>
  <c r="B179" i="8"/>
  <c r="C178" i="8"/>
  <c r="B178" i="8"/>
  <c r="C177" i="8"/>
  <c r="B177" i="8"/>
  <c r="C176" i="8"/>
  <c r="B176" i="8"/>
  <c r="C175" i="8"/>
  <c r="B175" i="8"/>
  <c r="C174" i="8"/>
  <c r="B174" i="8"/>
  <c r="C173" i="8"/>
  <c r="B173" i="8"/>
  <c r="C172" i="8"/>
  <c r="B172" i="8"/>
  <c r="C171" i="8"/>
  <c r="B171" i="8"/>
  <c r="C170" i="8"/>
  <c r="B170" i="8"/>
  <c r="C169" i="8"/>
  <c r="G169" i="8" s="1"/>
  <c r="B169" i="8"/>
  <c r="C168" i="8"/>
  <c r="G168" i="8" s="1"/>
  <c r="B168" i="8"/>
  <c r="C167" i="8"/>
  <c r="G167" i="8" s="1"/>
  <c r="B167" i="8"/>
  <c r="C166" i="8"/>
  <c r="G166" i="8" s="1"/>
  <c r="B166" i="8"/>
  <c r="C165" i="8"/>
  <c r="G165" i="8" s="1"/>
  <c r="B165" i="8"/>
  <c r="C164" i="8"/>
  <c r="G164" i="8" s="1"/>
  <c r="B164" i="8"/>
  <c r="C163" i="8"/>
  <c r="G163" i="8" s="1"/>
  <c r="B163" i="8"/>
  <c r="C162" i="8"/>
  <c r="G162" i="8" s="1"/>
  <c r="B162" i="8"/>
  <c r="C161" i="8"/>
  <c r="G161" i="8" s="1"/>
  <c r="B161" i="8"/>
  <c r="C160" i="8"/>
  <c r="G160" i="8" s="1"/>
  <c r="B160" i="8"/>
  <c r="C159" i="8"/>
  <c r="G159" i="8" s="1"/>
  <c r="B159" i="8"/>
  <c r="C158" i="8"/>
  <c r="G158" i="8" s="1"/>
  <c r="B158" i="8"/>
  <c r="C157" i="8"/>
  <c r="B157" i="8"/>
  <c r="C156" i="8"/>
  <c r="B156" i="8"/>
  <c r="C155" i="8"/>
  <c r="B155" i="8"/>
  <c r="C154" i="8"/>
  <c r="B154" i="8"/>
  <c r="C153" i="8"/>
  <c r="B153" i="8"/>
  <c r="C152" i="8"/>
  <c r="B152" i="8"/>
  <c r="C151" i="8"/>
  <c r="B151" i="8"/>
  <c r="C150" i="8"/>
  <c r="B150" i="8"/>
  <c r="C149" i="8"/>
  <c r="B149" i="8"/>
  <c r="C148" i="8"/>
  <c r="B148" i="8"/>
  <c r="C147" i="8"/>
  <c r="B147" i="8"/>
  <c r="C146" i="8"/>
  <c r="B146" i="8"/>
  <c r="C145" i="8"/>
  <c r="G145" i="8" s="1"/>
  <c r="B145" i="8"/>
  <c r="C144" i="8"/>
  <c r="G144" i="8" s="1"/>
  <c r="B144" i="8"/>
  <c r="C143" i="8"/>
  <c r="G143" i="8" s="1"/>
  <c r="B143" i="8"/>
  <c r="C142" i="8"/>
  <c r="G142" i="8" s="1"/>
  <c r="B142" i="8"/>
  <c r="C141" i="8"/>
  <c r="G141" i="8" s="1"/>
  <c r="B141" i="8"/>
  <c r="C140" i="8"/>
  <c r="G140" i="8" s="1"/>
  <c r="B140" i="8"/>
  <c r="C139" i="8"/>
  <c r="G139" i="8" s="1"/>
  <c r="B139" i="8"/>
  <c r="C138" i="8"/>
  <c r="G138" i="8" s="1"/>
  <c r="B138" i="8"/>
  <c r="C137" i="8"/>
  <c r="G137" i="8" s="1"/>
  <c r="B137" i="8"/>
  <c r="C136" i="8"/>
  <c r="G136" i="8" s="1"/>
  <c r="B136" i="8"/>
  <c r="C135" i="8"/>
  <c r="G135" i="8" s="1"/>
  <c r="B135" i="8"/>
  <c r="C134" i="8"/>
  <c r="G134" i="8" s="1"/>
  <c r="B134" i="8"/>
  <c r="C133" i="8"/>
  <c r="B133" i="8"/>
  <c r="C132" i="8"/>
  <c r="B132" i="8"/>
  <c r="C131" i="8"/>
  <c r="B131" i="8"/>
  <c r="C130" i="8"/>
  <c r="B130" i="8"/>
  <c r="C129" i="8"/>
  <c r="B129" i="8"/>
  <c r="C128" i="8"/>
  <c r="B128" i="8"/>
  <c r="C127" i="8"/>
  <c r="B127" i="8"/>
  <c r="C126" i="8"/>
  <c r="B126" i="8"/>
  <c r="C125" i="8"/>
  <c r="B125" i="8"/>
  <c r="C124" i="8"/>
  <c r="B124" i="8"/>
  <c r="C123" i="8"/>
  <c r="B123" i="8"/>
  <c r="C122" i="8"/>
  <c r="B122" i="8"/>
  <c r="C121" i="8"/>
  <c r="G121" i="8" s="1"/>
  <c r="B121" i="8"/>
  <c r="C120" i="8"/>
  <c r="G120" i="8" s="1"/>
  <c r="B120" i="8"/>
  <c r="C119" i="8"/>
  <c r="G119" i="8" s="1"/>
  <c r="B119" i="8"/>
  <c r="C118" i="8"/>
  <c r="G118" i="8" s="1"/>
  <c r="B118" i="8"/>
  <c r="C117" i="8"/>
  <c r="G117" i="8" s="1"/>
  <c r="B117" i="8"/>
  <c r="C116" i="8"/>
  <c r="G116" i="8" s="1"/>
  <c r="B116" i="8"/>
  <c r="C115" i="8"/>
  <c r="G115" i="8" s="1"/>
  <c r="B115" i="8"/>
  <c r="C114" i="8"/>
  <c r="G114" i="8" s="1"/>
  <c r="B114" i="8"/>
  <c r="C113" i="8"/>
  <c r="G113" i="8" s="1"/>
  <c r="B113" i="8"/>
  <c r="C112" i="8"/>
  <c r="G112" i="8" s="1"/>
  <c r="B112" i="8"/>
  <c r="C111" i="8"/>
  <c r="G111" i="8" s="1"/>
  <c r="B111" i="8"/>
  <c r="C110" i="8"/>
  <c r="G110" i="8" s="1"/>
  <c r="B110" i="8"/>
  <c r="C109" i="8"/>
  <c r="B109" i="8"/>
  <c r="C108" i="8"/>
  <c r="B108" i="8"/>
  <c r="C107" i="8"/>
  <c r="B107" i="8"/>
  <c r="C106" i="8"/>
  <c r="B106" i="8"/>
  <c r="C105" i="8"/>
  <c r="B105" i="8"/>
  <c r="C104" i="8"/>
  <c r="B104" i="8"/>
  <c r="C103" i="8"/>
  <c r="B103" i="8"/>
  <c r="C102" i="8"/>
  <c r="B102" i="8"/>
  <c r="C101" i="8"/>
  <c r="B101" i="8"/>
  <c r="C100" i="8"/>
  <c r="B100" i="8"/>
  <c r="C99" i="8"/>
  <c r="B99" i="8"/>
  <c r="C98" i="8"/>
  <c r="B98" i="8"/>
  <c r="C97" i="8"/>
  <c r="G97" i="8" s="1"/>
  <c r="B97" i="8"/>
  <c r="C96" i="8"/>
  <c r="G96" i="8" s="1"/>
  <c r="B96" i="8"/>
  <c r="C95" i="8"/>
  <c r="G95" i="8" s="1"/>
  <c r="B95" i="8"/>
  <c r="C94" i="8"/>
  <c r="G94" i="8" s="1"/>
  <c r="B94" i="8"/>
  <c r="C93" i="8"/>
  <c r="G93" i="8" s="1"/>
  <c r="B93" i="8"/>
  <c r="C92" i="8"/>
  <c r="G92" i="8" s="1"/>
  <c r="B92" i="8"/>
  <c r="C91" i="8"/>
  <c r="G91" i="8" s="1"/>
  <c r="B91" i="8"/>
  <c r="C90" i="8"/>
  <c r="G90" i="8" s="1"/>
  <c r="B90" i="8"/>
  <c r="C89" i="8"/>
  <c r="G89" i="8" s="1"/>
  <c r="B89" i="8"/>
  <c r="C88" i="8"/>
  <c r="G88" i="8" s="1"/>
  <c r="B88" i="8"/>
  <c r="C87" i="8"/>
  <c r="G87" i="8" s="1"/>
  <c r="B87" i="8"/>
  <c r="C86" i="8"/>
  <c r="G86" i="8" s="1"/>
  <c r="B86" i="8"/>
  <c r="C85" i="8"/>
  <c r="B85" i="8"/>
  <c r="C84" i="8"/>
  <c r="B84" i="8"/>
  <c r="C83" i="8"/>
  <c r="B83" i="8"/>
  <c r="C82" i="8"/>
  <c r="B82" i="8"/>
  <c r="C81" i="8"/>
  <c r="B81" i="8"/>
  <c r="C80" i="8"/>
  <c r="B80" i="8"/>
  <c r="C79" i="8"/>
  <c r="B79" i="8"/>
  <c r="C78" i="8"/>
  <c r="B78" i="8"/>
  <c r="C77" i="8"/>
  <c r="B77" i="8"/>
  <c r="C76" i="8"/>
  <c r="B76" i="8"/>
  <c r="C75" i="8"/>
  <c r="B75" i="8"/>
  <c r="C74" i="8"/>
  <c r="B74" i="8"/>
  <c r="C73" i="8"/>
  <c r="G73" i="8" s="1"/>
  <c r="B73" i="8"/>
  <c r="C72" i="8"/>
  <c r="G72" i="8" s="1"/>
  <c r="B72" i="8"/>
  <c r="C71" i="8"/>
  <c r="G71" i="8" s="1"/>
  <c r="B71" i="8"/>
  <c r="C70" i="8"/>
  <c r="G70" i="8" s="1"/>
  <c r="B70" i="8"/>
  <c r="C69" i="8"/>
  <c r="G69" i="8" s="1"/>
  <c r="B69" i="8"/>
  <c r="C68" i="8"/>
  <c r="G68" i="8" s="1"/>
  <c r="B68" i="8"/>
  <c r="C67" i="8"/>
  <c r="G67" i="8" s="1"/>
  <c r="B67" i="8"/>
  <c r="C66" i="8"/>
  <c r="G66" i="8" s="1"/>
  <c r="B66" i="8"/>
  <c r="C65" i="8"/>
  <c r="G65" i="8" s="1"/>
  <c r="B65" i="8"/>
  <c r="C64" i="8"/>
  <c r="G64" i="8" s="1"/>
  <c r="B64" i="8"/>
  <c r="C63" i="8"/>
  <c r="G63" i="8" s="1"/>
  <c r="B63" i="8"/>
  <c r="C62" i="8"/>
  <c r="G62" i="8" s="1"/>
  <c r="B62" i="8"/>
  <c r="C61" i="8"/>
  <c r="B61" i="8"/>
  <c r="C60" i="8"/>
  <c r="B60" i="8"/>
  <c r="C59" i="8"/>
  <c r="B59" i="8"/>
  <c r="C58" i="8"/>
  <c r="B58" i="8"/>
  <c r="C57" i="8"/>
  <c r="B57" i="8"/>
  <c r="C56" i="8"/>
  <c r="B56" i="8"/>
  <c r="C55" i="8"/>
  <c r="B55" i="8"/>
  <c r="C54" i="8"/>
  <c r="B54" i="8"/>
  <c r="C53" i="8"/>
  <c r="B53" i="8"/>
  <c r="C52" i="8"/>
  <c r="B52" i="8"/>
  <c r="C51" i="8"/>
  <c r="B51" i="8"/>
  <c r="C50" i="8"/>
  <c r="B50" i="8"/>
  <c r="C49" i="8"/>
  <c r="G49" i="8" s="1"/>
  <c r="B49" i="8"/>
  <c r="C48" i="8"/>
  <c r="G48" i="8" s="1"/>
  <c r="B48" i="8"/>
  <c r="C47" i="8"/>
  <c r="G47" i="8" s="1"/>
  <c r="B47" i="8"/>
  <c r="C46" i="8"/>
  <c r="G46" i="8" s="1"/>
  <c r="B46" i="8"/>
  <c r="C45" i="8"/>
  <c r="G45" i="8" s="1"/>
  <c r="B45" i="8"/>
  <c r="C44" i="8"/>
  <c r="G44" i="8" s="1"/>
  <c r="B44" i="8"/>
  <c r="C43" i="8"/>
  <c r="G43" i="8" s="1"/>
  <c r="B43" i="8"/>
  <c r="C42" i="8"/>
  <c r="G42" i="8" s="1"/>
  <c r="B42" i="8"/>
  <c r="C41" i="8"/>
  <c r="G41" i="8" s="1"/>
  <c r="B41" i="8"/>
  <c r="C40" i="8"/>
  <c r="G40" i="8" s="1"/>
  <c r="B40" i="8"/>
  <c r="C39" i="8"/>
  <c r="G39" i="8" s="1"/>
  <c r="B39" i="8"/>
  <c r="C38" i="8"/>
  <c r="G38" i="8" s="1"/>
  <c r="B38" i="8"/>
  <c r="C37" i="8"/>
  <c r="B37" i="8"/>
  <c r="C36" i="8"/>
  <c r="B36" i="8"/>
  <c r="C35" i="8"/>
  <c r="B35" i="8"/>
  <c r="C34" i="8"/>
  <c r="B34" i="8"/>
  <c r="C33" i="8"/>
  <c r="B33" i="8"/>
  <c r="C32" i="8"/>
  <c r="B32" i="8"/>
  <c r="C31" i="8"/>
  <c r="B31" i="8"/>
  <c r="C30" i="8"/>
  <c r="B30" i="8"/>
  <c r="C29" i="8"/>
  <c r="B29" i="8"/>
  <c r="C28" i="8"/>
  <c r="B28" i="8"/>
  <c r="C27" i="8"/>
  <c r="B27" i="8"/>
  <c r="C26" i="8"/>
  <c r="B26" i="8"/>
  <c r="C25" i="8"/>
  <c r="G25" i="8" s="1"/>
  <c r="B25" i="8"/>
  <c r="C24" i="8"/>
  <c r="G24" i="8" s="1"/>
  <c r="B24" i="8"/>
  <c r="C23" i="8"/>
  <c r="G23" i="8" s="1"/>
  <c r="B23" i="8"/>
  <c r="C22" i="8"/>
  <c r="G22" i="8" s="1"/>
  <c r="B22" i="8"/>
  <c r="C21" i="8"/>
  <c r="G21" i="8" s="1"/>
  <c r="B21" i="8"/>
  <c r="C20" i="8"/>
  <c r="G20" i="8" s="1"/>
  <c r="B20" i="8"/>
  <c r="C19" i="8"/>
  <c r="G19" i="8" s="1"/>
  <c r="B19" i="8"/>
  <c r="C18" i="8"/>
  <c r="G18" i="8" s="1"/>
  <c r="B18" i="8"/>
  <c r="C17" i="8"/>
  <c r="G17" i="8" s="1"/>
  <c r="B17" i="8"/>
  <c r="C16" i="8"/>
  <c r="G16" i="8" s="1"/>
  <c r="B16" i="8"/>
  <c r="C15" i="8"/>
  <c r="G15" i="8" s="1"/>
  <c r="B15" i="8"/>
  <c r="C14" i="8"/>
  <c r="G14" i="8" s="1"/>
  <c r="B14" i="8"/>
  <c r="C13" i="8"/>
  <c r="B13" i="8"/>
  <c r="C12" i="8"/>
  <c r="B12" i="8"/>
  <c r="C11" i="8"/>
  <c r="B11" i="8"/>
  <c r="C10" i="8"/>
  <c r="B10" i="8"/>
  <c r="C9" i="8"/>
  <c r="B9" i="8"/>
  <c r="C8" i="8"/>
  <c r="B8" i="8"/>
  <c r="C7" i="8"/>
  <c r="B7" i="8"/>
  <c r="C6" i="8"/>
  <c r="B6" i="8"/>
  <c r="C5" i="8"/>
  <c r="B5" i="8"/>
  <c r="C4" i="8"/>
  <c r="B4" i="8"/>
  <c r="C3" i="8"/>
  <c r="B3" i="8"/>
  <c r="C2" i="8"/>
  <c r="B2" i="8"/>
  <c r="AF344" i="7"/>
  <c r="AF343" i="7"/>
  <c r="AF342" i="7"/>
  <c r="AF341" i="7"/>
  <c r="AF340" i="7"/>
  <c r="AF339" i="7"/>
  <c r="AF338" i="7"/>
  <c r="AF337" i="7"/>
  <c r="AF336" i="7"/>
  <c r="AF335" i="7"/>
  <c r="AF334" i="7"/>
  <c r="AF333" i="7"/>
  <c r="AF332" i="7"/>
  <c r="AF331" i="7"/>
  <c r="AF330" i="7"/>
  <c r="AF329" i="7"/>
  <c r="AF328" i="7"/>
  <c r="AF327" i="7"/>
  <c r="AF326" i="7"/>
  <c r="AF325" i="7"/>
  <c r="AF324" i="7"/>
  <c r="AF323" i="7"/>
  <c r="AF322" i="7"/>
  <c r="AF321" i="7"/>
  <c r="AF320" i="7"/>
  <c r="AF319" i="7"/>
  <c r="AF318" i="7"/>
  <c r="AF317" i="7"/>
  <c r="AF316" i="7"/>
  <c r="AF315" i="7"/>
  <c r="AF314" i="7"/>
  <c r="AF313" i="7"/>
  <c r="AF312" i="7"/>
  <c r="AF311" i="7"/>
  <c r="AF310" i="7"/>
  <c r="AF309" i="7"/>
  <c r="AF308" i="7"/>
  <c r="AF307" i="7"/>
  <c r="AF306" i="7"/>
  <c r="AF305" i="7"/>
  <c r="AF304" i="7"/>
  <c r="AF303" i="7"/>
  <c r="AF302" i="7"/>
  <c r="AF301" i="7"/>
  <c r="AF300" i="7"/>
  <c r="AF299" i="7"/>
  <c r="AF298" i="7"/>
  <c r="AF297" i="7"/>
  <c r="AF296" i="7"/>
  <c r="AF295" i="7"/>
  <c r="AF294" i="7"/>
  <c r="AF293" i="7"/>
  <c r="AF292" i="7"/>
  <c r="AF291" i="7"/>
  <c r="AF290" i="7"/>
  <c r="AF289" i="7"/>
  <c r="AF288" i="7"/>
  <c r="AF287" i="7"/>
  <c r="AF286" i="7"/>
  <c r="AF285" i="7"/>
  <c r="AF284" i="7"/>
  <c r="AF283" i="7"/>
  <c r="AF282" i="7"/>
  <c r="AF281" i="7"/>
  <c r="AF280" i="7"/>
  <c r="AF279" i="7"/>
  <c r="AF278" i="7"/>
  <c r="AF277" i="7"/>
  <c r="AF276" i="7"/>
  <c r="AF275" i="7"/>
  <c r="AF274" i="7"/>
  <c r="AF273" i="7"/>
  <c r="AF272" i="7"/>
  <c r="AF271" i="7"/>
  <c r="AF270" i="7"/>
  <c r="AF269" i="7"/>
  <c r="AF268" i="7"/>
  <c r="AF267" i="7"/>
  <c r="AF266" i="7"/>
  <c r="AF265" i="7"/>
  <c r="AF264" i="7"/>
  <c r="AF263" i="7"/>
  <c r="AF262" i="7"/>
  <c r="AF261" i="7"/>
  <c r="AF260" i="7"/>
  <c r="AF259" i="7"/>
  <c r="AF258" i="7"/>
  <c r="AF257" i="7"/>
  <c r="AF256" i="7"/>
  <c r="AF255" i="7"/>
  <c r="AF254" i="7"/>
  <c r="AF253" i="7"/>
  <c r="AF252" i="7"/>
  <c r="AF251" i="7"/>
  <c r="AF250" i="7"/>
  <c r="AF249" i="7"/>
  <c r="AF248" i="7"/>
  <c r="AF247" i="7"/>
  <c r="AF246" i="7"/>
  <c r="AF245" i="7"/>
  <c r="AF244" i="7"/>
  <c r="AF243" i="7"/>
  <c r="AF242" i="7"/>
  <c r="AF241" i="7"/>
  <c r="AF240" i="7"/>
  <c r="AF239" i="7"/>
  <c r="AF238" i="7"/>
  <c r="AF237" i="7"/>
  <c r="AF236" i="7"/>
  <c r="AF235" i="7"/>
  <c r="AF234" i="7"/>
  <c r="AF233" i="7"/>
  <c r="AF232" i="7"/>
  <c r="AF231" i="7"/>
  <c r="AF230" i="7"/>
  <c r="AF229" i="7"/>
  <c r="AF228" i="7"/>
  <c r="AF227" i="7"/>
  <c r="AF226" i="7"/>
  <c r="AF225" i="7"/>
  <c r="AF224" i="7"/>
  <c r="AF223" i="7"/>
  <c r="AF222" i="7"/>
  <c r="AF221" i="7"/>
  <c r="AF220" i="7"/>
  <c r="AF219" i="7"/>
  <c r="AF218" i="7"/>
  <c r="AF217" i="7"/>
  <c r="AF216" i="7"/>
  <c r="AF215" i="7"/>
  <c r="AF214" i="7"/>
  <c r="AF213" i="7"/>
  <c r="AF212" i="7"/>
  <c r="AF211" i="7"/>
  <c r="AF210" i="7"/>
  <c r="AF209" i="7"/>
  <c r="AF208" i="7"/>
  <c r="AF207" i="7"/>
  <c r="AF206" i="7"/>
  <c r="AF205" i="7"/>
  <c r="AF204" i="7"/>
  <c r="AF203" i="7"/>
  <c r="AF202" i="7"/>
  <c r="AF201" i="7"/>
  <c r="AF200" i="7"/>
  <c r="AF199" i="7"/>
  <c r="AF198" i="7"/>
  <c r="AF197" i="7"/>
  <c r="AF196" i="7"/>
  <c r="AF195" i="7"/>
  <c r="AF194" i="7"/>
  <c r="AF193" i="7"/>
  <c r="AF192" i="7"/>
  <c r="AF191" i="7"/>
  <c r="AF190" i="7"/>
  <c r="AF189" i="7"/>
  <c r="AF188" i="7"/>
  <c r="AF187" i="7"/>
  <c r="AF186" i="7"/>
  <c r="AF185" i="7"/>
  <c r="AF184" i="7"/>
  <c r="AF183" i="7"/>
  <c r="AF182" i="7"/>
  <c r="AF181" i="7"/>
  <c r="AF180" i="7"/>
  <c r="AF179" i="7"/>
  <c r="AF178" i="7"/>
  <c r="AF177" i="7"/>
  <c r="AF176" i="7"/>
  <c r="AF175" i="7"/>
  <c r="AF174" i="7"/>
  <c r="AF173" i="7"/>
  <c r="AF172" i="7"/>
  <c r="AF171" i="7"/>
  <c r="AF170" i="7"/>
  <c r="AF169" i="7"/>
  <c r="AF168" i="7"/>
  <c r="AF167" i="7"/>
  <c r="AF166" i="7"/>
  <c r="AF165" i="7"/>
  <c r="AF164" i="7"/>
  <c r="AF163" i="7"/>
  <c r="AF162" i="7"/>
  <c r="AF161" i="7"/>
  <c r="AF160" i="7"/>
  <c r="AF159" i="7"/>
  <c r="AF158" i="7"/>
  <c r="AF157" i="7"/>
  <c r="AF156" i="7"/>
  <c r="AF155" i="7"/>
  <c r="AF154" i="7"/>
  <c r="AF153" i="7"/>
  <c r="AF152" i="7"/>
  <c r="AF151" i="7"/>
  <c r="AF150" i="7"/>
  <c r="AF149" i="7"/>
  <c r="AF148" i="7"/>
  <c r="AF147" i="7"/>
  <c r="AF146" i="7"/>
  <c r="AF145" i="7"/>
  <c r="AF144" i="7"/>
  <c r="AF143" i="7"/>
  <c r="AF142" i="7"/>
  <c r="AF141" i="7"/>
  <c r="AF140" i="7"/>
  <c r="AF139" i="7"/>
  <c r="AF138" i="7"/>
  <c r="AF137" i="7"/>
  <c r="AF136" i="7"/>
  <c r="AF135" i="7"/>
  <c r="AF134" i="7"/>
  <c r="AF133" i="7"/>
  <c r="AF132" i="7"/>
  <c r="AF131" i="7"/>
  <c r="AF130" i="7"/>
  <c r="AF129" i="7"/>
  <c r="AF128" i="7"/>
  <c r="AF127" i="7"/>
  <c r="AF126" i="7"/>
  <c r="AF125" i="7"/>
  <c r="AF124" i="7"/>
  <c r="AF123" i="7"/>
  <c r="AF122" i="7"/>
  <c r="AF121" i="7"/>
  <c r="AF120" i="7"/>
  <c r="AF119" i="7"/>
  <c r="AF118" i="7"/>
  <c r="AF117" i="7"/>
  <c r="AF116" i="7"/>
  <c r="AF115" i="7"/>
  <c r="AF114" i="7"/>
  <c r="AF113" i="7"/>
  <c r="AF112" i="7"/>
  <c r="AF111" i="7"/>
  <c r="AF110" i="7"/>
  <c r="AF109" i="7"/>
  <c r="AF108" i="7"/>
  <c r="AF107" i="7"/>
  <c r="AF106" i="7"/>
  <c r="AF105" i="7"/>
  <c r="AF104" i="7"/>
  <c r="AF103" i="7"/>
  <c r="AF102" i="7"/>
  <c r="AF101" i="7"/>
  <c r="AF100" i="7"/>
  <c r="AF99" i="7"/>
  <c r="AF98" i="7"/>
  <c r="AF97" i="7"/>
  <c r="AF96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8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6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9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3" i="7"/>
  <c r="AF12" i="7"/>
  <c r="AF11" i="7"/>
  <c r="AF10" i="7"/>
  <c r="AF9" i="7"/>
  <c r="AF8" i="7"/>
  <c r="AC344" i="7"/>
  <c r="AC343" i="7"/>
  <c r="AC342" i="7"/>
  <c r="AC341" i="7"/>
  <c r="AC340" i="7"/>
  <c r="AC339" i="7"/>
  <c r="AC338" i="7"/>
  <c r="AC337" i="7"/>
  <c r="AC336" i="7"/>
  <c r="AC335" i="7"/>
  <c r="AC334" i="7"/>
  <c r="AC333" i="7"/>
  <c r="AC332" i="7"/>
  <c r="AC331" i="7"/>
  <c r="AC330" i="7"/>
  <c r="AC329" i="7"/>
  <c r="AC328" i="7"/>
  <c r="AC327" i="7"/>
  <c r="AC326" i="7"/>
  <c r="AC325" i="7"/>
  <c r="AC324" i="7"/>
  <c r="AC323" i="7"/>
  <c r="AC322" i="7"/>
  <c r="AC321" i="7"/>
  <c r="AC320" i="7"/>
  <c r="AC319" i="7"/>
  <c r="AC318" i="7"/>
  <c r="AC317" i="7"/>
  <c r="AC316" i="7"/>
  <c r="AC315" i="7"/>
  <c r="AC314" i="7"/>
  <c r="AC313" i="7"/>
  <c r="AC312" i="7"/>
  <c r="AC311" i="7"/>
  <c r="AC310" i="7"/>
  <c r="AC309" i="7"/>
  <c r="AC308" i="7"/>
  <c r="AC307" i="7"/>
  <c r="AC306" i="7"/>
  <c r="AC305" i="7"/>
  <c r="AC304" i="7"/>
  <c r="AC303" i="7"/>
  <c r="AC302" i="7"/>
  <c r="AC301" i="7"/>
  <c r="AC300" i="7"/>
  <c r="AC299" i="7"/>
  <c r="AC298" i="7"/>
  <c r="AC297" i="7"/>
  <c r="AC296" i="7"/>
  <c r="AC295" i="7"/>
  <c r="AC294" i="7"/>
  <c r="AC293" i="7"/>
  <c r="AC292" i="7"/>
  <c r="AC291" i="7"/>
  <c r="AC290" i="7"/>
  <c r="AC289" i="7"/>
  <c r="AC288" i="7"/>
  <c r="AC287" i="7"/>
  <c r="AC286" i="7"/>
  <c r="AC285" i="7"/>
  <c r="AC284" i="7"/>
  <c r="AC283" i="7"/>
  <c r="AC282" i="7"/>
  <c r="AC281" i="7"/>
  <c r="AC280" i="7"/>
  <c r="AC279" i="7"/>
  <c r="AC278" i="7"/>
  <c r="AC277" i="7"/>
  <c r="AC276" i="7"/>
  <c r="AC275" i="7"/>
  <c r="AC274" i="7"/>
  <c r="AC273" i="7"/>
  <c r="AC272" i="7"/>
  <c r="AC271" i="7"/>
  <c r="AC270" i="7"/>
  <c r="AC269" i="7"/>
  <c r="AC268" i="7"/>
  <c r="AC267" i="7"/>
  <c r="AC266" i="7"/>
  <c r="AC265" i="7"/>
  <c r="AC264" i="7"/>
  <c r="AC263" i="7"/>
  <c r="AC262" i="7"/>
  <c r="AC261" i="7"/>
  <c r="AC260" i="7"/>
  <c r="AC259" i="7"/>
  <c r="AC258" i="7"/>
  <c r="AC257" i="7"/>
  <c r="AC256" i="7"/>
  <c r="AC255" i="7"/>
  <c r="AC254" i="7"/>
  <c r="AC253" i="7"/>
  <c r="AC252" i="7"/>
  <c r="AC251" i="7"/>
  <c r="AC250" i="7"/>
  <c r="AC249" i="7"/>
  <c r="AC248" i="7"/>
  <c r="AC247" i="7"/>
  <c r="AC246" i="7"/>
  <c r="AC245" i="7"/>
  <c r="AC244" i="7"/>
  <c r="AC243" i="7"/>
  <c r="AC242" i="7"/>
  <c r="AC241" i="7"/>
  <c r="AC240" i="7"/>
  <c r="AC239" i="7"/>
  <c r="AC238" i="7"/>
  <c r="AC237" i="7"/>
  <c r="AC236" i="7"/>
  <c r="AC235" i="7"/>
  <c r="AC234" i="7"/>
  <c r="AC233" i="7"/>
  <c r="AC232" i="7"/>
  <c r="AC231" i="7"/>
  <c r="AC230" i="7"/>
  <c r="AC229" i="7"/>
  <c r="AC228" i="7"/>
  <c r="AC227" i="7"/>
  <c r="AC226" i="7"/>
  <c r="AC225" i="7"/>
  <c r="AC224" i="7"/>
  <c r="AC223" i="7"/>
  <c r="AC222" i="7"/>
  <c r="AC221" i="7"/>
  <c r="AC220" i="7"/>
  <c r="AC219" i="7"/>
  <c r="AC218" i="7"/>
  <c r="AC217" i="7"/>
  <c r="AC216" i="7"/>
  <c r="AC215" i="7"/>
  <c r="AC214" i="7"/>
  <c r="AC213" i="7"/>
  <c r="AC212" i="7"/>
  <c r="AC211" i="7"/>
  <c r="AC210" i="7"/>
  <c r="AC209" i="7"/>
  <c r="AC208" i="7"/>
  <c r="AC207" i="7"/>
  <c r="AC206" i="7"/>
  <c r="AC205" i="7"/>
  <c r="AC204" i="7"/>
  <c r="AC203" i="7"/>
  <c r="AC202" i="7"/>
  <c r="AC201" i="7"/>
  <c r="AC200" i="7"/>
  <c r="AC199" i="7"/>
  <c r="AC198" i="7"/>
  <c r="AC197" i="7"/>
  <c r="AC196" i="7"/>
  <c r="AC195" i="7"/>
  <c r="AC194" i="7"/>
  <c r="AC193" i="7"/>
  <c r="AC192" i="7"/>
  <c r="AC191" i="7"/>
  <c r="AC190" i="7"/>
  <c r="AC189" i="7"/>
  <c r="AC188" i="7"/>
  <c r="AC187" i="7"/>
  <c r="AC186" i="7"/>
  <c r="AC185" i="7"/>
  <c r="AC184" i="7"/>
  <c r="AC183" i="7"/>
  <c r="AC182" i="7"/>
  <c r="AC181" i="7"/>
  <c r="AC180" i="7"/>
  <c r="AC179" i="7"/>
  <c r="AC178" i="7"/>
  <c r="AC177" i="7"/>
  <c r="AC176" i="7"/>
  <c r="AC175" i="7"/>
  <c r="AC174" i="7"/>
  <c r="AC173" i="7"/>
  <c r="AC172" i="7"/>
  <c r="AC171" i="7"/>
  <c r="AC170" i="7"/>
  <c r="AC169" i="7"/>
  <c r="AC168" i="7"/>
  <c r="AC167" i="7"/>
  <c r="AC166" i="7"/>
  <c r="AC165" i="7"/>
  <c r="AC164" i="7"/>
  <c r="AC163" i="7"/>
  <c r="AC162" i="7"/>
  <c r="AC161" i="7"/>
  <c r="AC160" i="7"/>
  <c r="AC159" i="7"/>
  <c r="AC158" i="7"/>
  <c r="AC157" i="7"/>
  <c r="AC156" i="7"/>
  <c r="AC155" i="7"/>
  <c r="AC154" i="7"/>
  <c r="AC153" i="7"/>
  <c r="AC152" i="7"/>
  <c r="AC151" i="7"/>
  <c r="AC150" i="7"/>
  <c r="AC149" i="7"/>
  <c r="AC148" i="7"/>
  <c r="AC147" i="7"/>
  <c r="AC146" i="7"/>
  <c r="AC145" i="7"/>
  <c r="AC144" i="7"/>
  <c r="AC143" i="7"/>
  <c r="AC142" i="7"/>
  <c r="AC141" i="7"/>
  <c r="AC140" i="7"/>
  <c r="AC139" i="7"/>
  <c r="AC138" i="7"/>
  <c r="AC137" i="7"/>
  <c r="AC136" i="7"/>
  <c r="AC135" i="7"/>
  <c r="AC134" i="7"/>
  <c r="AC133" i="7"/>
  <c r="AC132" i="7"/>
  <c r="AC131" i="7"/>
  <c r="AC130" i="7"/>
  <c r="AC129" i="7"/>
  <c r="AC128" i="7"/>
  <c r="AC127" i="7"/>
  <c r="AC126" i="7"/>
  <c r="AC125" i="7"/>
  <c r="AC124" i="7"/>
  <c r="AC123" i="7"/>
  <c r="AC122" i="7"/>
  <c r="AC121" i="7"/>
  <c r="AC120" i="7"/>
  <c r="AC119" i="7"/>
  <c r="AC118" i="7"/>
  <c r="AC117" i="7"/>
  <c r="AC116" i="7"/>
  <c r="AC115" i="7"/>
  <c r="AC114" i="7"/>
  <c r="AC113" i="7"/>
  <c r="AC112" i="7"/>
  <c r="AC111" i="7"/>
  <c r="AC110" i="7"/>
  <c r="AC109" i="7"/>
  <c r="AC108" i="7"/>
  <c r="AC107" i="7"/>
  <c r="AC106" i="7"/>
  <c r="AC105" i="7"/>
  <c r="AC104" i="7"/>
  <c r="AC103" i="7"/>
  <c r="AC102" i="7"/>
  <c r="AC101" i="7"/>
  <c r="AC100" i="7"/>
  <c r="AC99" i="7"/>
  <c r="AC98" i="7"/>
  <c r="AC97" i="7"/>
  <c r="AC96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Z344" i="7"/>
  <c r="Z343" i="7"/>
  <c r="Z342" i="7"/>
  <c r="Z341" i="7"/>
  <c r="Z340" i="7"/>
  <c r="Z339" i="7"/>
  <c r="Z338" i="7"/>
  <c r="Z337" i="7"/>
  <c r="Z336" i="7"/>
  <c r="Z335" i="7"/>
  <c r="Z334" i="7"/>
  <c r="Z333" i="7"/>
  <c r="Z332" i="7"/>
  <c r="Z331" i="7"/>
  <c r="Z330" i="7"/>
  <c r="Z329" i="7"/>
  <c r="Z328" i="7"/>
  <c r="Z327" i="7"/>
  <c r="Z326" i="7"/>
  <c r="Z325" i="7"/>
  <c r="Z324" i="7"/>
  <c r="Z323" i="7"/>
  <c r="Z322" i="7"/>
  <c r="Z321" i="7"/>
  <c r="Z320" i="7"/>
  <c r="Z319" i="7"/>
  <c r="Z318" i="7"/>
  <c r="Z317" i="7"/>
  <c r="Z316" i="7"/>
  <c r="Z315" i="7"/>
  <c r="Z314" i="7"/>
  <c r="Z313" i="7"/>
  <c r="Z312" i="7"/>
  <c r="Z311" i="7"/>
  <c r="Z310" i="7"/>
  <c r="Z309" i="7"/>
  <c r="Z308" i="7"/>
  <c r="Z307" i="7"/>
  <c r="Z306" i="7"/>
  <c r="Z305" i="7"/>
  <c r="Z304" i="7"/>
  <c r="Z303" i="7"/>
  <c r="Z302" i="7"/>
  <c r="Z301" i="7"/>
  <c r="Z300" i="7"/>
  <c r="Z299" i="7"/>
  <c r="Z298" i="7"/>
  <c r="Z297" i="7"/>
  <c r="Z296" i="7"/>
  <c r="Z295" i="7"/>
  <c r="Z294" i="7"/>
  <c r="Z293" i="7"/>
  <c r="Z292" i="7"/>
  <c r="Z291" i="7"/>
  <c r="Z290" i="7"/>
  <c r="Z289" i="7"/>
  <c r="Z288" i="7"/>
  <c r="Z287" i="7"/>
  <c r="Z286" i="7"/>
  <c r="Z285" i="7"/>
  <c r="Z284" i="7"/>
  <c r="Z283" i="7"/>
  <c r="Z282" i="7"/>
  <c r="Z281" i="7"/>
  <c r="Z280" i="7"/>
  <c r="Z279" i="7"/>
  <c r="Z278" i="7"/>
  <c r="Z277" i="7"/>
  <c r="Z276" i="7"/>
  <c r="Z275" i="7"/>
  <c r="Z274" i="7"/>
  <c r="Z273" i="7"/>
  <c r="Z272" i="7"/>
  <c r="Z271" i="7"/>
  <c r="Z270" i="7"/>
  <c r="Z269" i="7"/>
  <c r="Z268" i="7"/>
  <c r="Z267" i="7"/>
  <c r="Z266" i="7"/>
  <c r="Z265" i="7"/>
  <c r="Z264" i="7"/>
  <c r="Z263" i="7"/>
  <c r="Z262" i="7"/>
  <c r="Z261" i="7"/>
  <c r="Z260" i="7"/>
  <c r="Z259" i="7"/>
  <c r="Z258" i="7"/>
  <c r="Z257" i="7"/>
  <c r="Z256" i="7"/>
  <c r="Z255" i="7"/>
  <c r="Z254" i="7"/>
  <c r="Z253" i="7"/>
  <c r="Z252" i="7"/>
  <c r="Z251" i="7"/>
  <c r="Z250" i="7"/>
  <c r="Z249" i="7"/>
  <c r="Z248" i="7"/>
  <c r="Z247" i="7"/>
  <c r="Z246" i="7"/>
  <c r="Z245" i="7"/>
  <c r="Z244" i="7"/>
  <c r="Z243" i="7"/>
  <c r="Z242" i="7"/>
  <c r="Z241" i="7"/>
  <c r="Z240" i="7"/>
  <c r="Z239" i="7"/>
  <c r="Z238" i="7"/>
  <c r="Z237" i="7"/>
  <c r="Z236" i="7"/>
  <c r="Z235" i="7"/>
  <c r="Z234" i="7"/>
  <c r="Z233" i="7"/>
  <c r="Z232" i="7"/>
  <c r="Z231" i="7"/>
  <c r="Z230" i="7"/>
  <c r="Z229" i="7"/>
  <c r="Z228" i="7"/>
  <c r="Z227" i="7"/>
  <c r="Z226" i="7"/>
  <c r="Z225" i="7"/>
  <c r="Z224" i="7"/>
  <c r="Z223" i="7"/>
  <c r="Z222" i="7"/>
  <c r="Z221" i="7"/>
  <c r="Z220" i="7"/>
  <c r="Z219" i="7"/>
  <c r="Z218" i="7"/>
  <c r="Z217" i="7"/>
  <c r="Z216" i="7"/>
  <c r="Z215" i="7"/>
  <c r="Z214" i="7"/>
  <c r="Z213" i="7"/>
  <c r="Z212" i="7"/>
  <c r="Z211" i="7"/>
  <c r="Z210" i="7"/>
  <c r="Z209" i="7"/>
  <c r="Z208" i="7"/>
  <c r="Z207" i="7"/>
  <c r="Z206" i="7"/>
  <c r="Z205" i="7"/>
  <c r="Z204" i="7"/>
  <c r="Z203" i="7"/>
  <c r="Z202" i="7"/>
  <c r="Z201" i="7"/>
  <c r="Z200" i="7"/>
  <c r="Z199" i="7"/>
  <c r="Z198" i="7"/>
  <c r="Z197" i="7"/>
  <c r="Z196" i="7"/>
  <c r="Z195" i="7"/>
  <c r="Z194" i="7"/>
  <c r="Z193" i="7"/>
  <c r="Z192" i="7"/>
  <c r="Z191" i="7"/>
  <c r="Z190" i="7"/>
  <c r="Z189" i="7"/>
  <c r="Z188" i="7"/>
  <c r="Z187" i="7"/>
  <c r="Z186" i="7"/>
  <c r="Z185" i="7"/>
  <c r="Z184" i="7"/>
  <c r="Z183" i="7"/>
  <c r="Z182" i="7"/>
  <c r="Z181" i="7"/>
  <c r="Z180" i="7"/>
  <c r="Z179" i="7"/>
  <c r="Z178" i="7"/>
  <c r="Z177" i="7"/>
  <c r="Z176" i="7"/>
  <c r="Z175" i="7"/>
  <c r="Z174" i="7"/>
  <c r="Z173" i="7"/>
  <c r="Z172" i="7"/>
  <c r="Z171" i="7"/>
  <c r="Z170" i="7"/>
  <c r="Z169" i="7"/>
  <c r="Z168" i="7"/>
  <c r="Z167" i="7"/>
  <c r="Z166" i="7"/>
  <c r="Z165" i="7"/>
  <c r="Z164" i="7"/>
  <c r="Z163" i="7"/>
  <c r="Z162" i="7"/>
  <c r="Z161" i="7"/>
  <c r="Z160" i="7"/>
  <c r="Z159" i="7"/>
  <c r="Z158" i="7"/>
  <c r="Z157" i="7"/>
  <c r="Z156" i="7"/>
  <c r="Z155" i="7"/>
  <c r="Z154" i="7"/>
  <c r="Z153" i="7"/>
  <c r="Z152" i="7"/>
  <c r="Z151" i="7"/>
  <c r="Z150" i="7"/>
  <c r="Z149" i="7"/>
  <c r="Z148" i="7"/>
  <c r="Z147" i="7"/>
  <c r="Z146" i="7"/>
  <c r="Z145" i="7"/>
  <c r="Z144" i="7"/>
  <c r="Z143" i="7"/>
  <c r="Z142" i="7"/>
  <c r="Z141" i="7"/>
  <c r="Z140" i="7"/>
  <c r="Z139" i="7"/>
  <c r="Z138" i="7"/>
  <c r="Z137" i="7"/>
  <c r="Z136" i="7"/>
  <c r="Z135" i="7"/>
  <c r="Z134" i="7"/>
  <c r="Z133" i="7"/>
  <c r="Z132" i="7"/>
  <c r="Z131" i="7"/>
  <c r="Z130" i="7"/>
  <c r="Z129" i="7"/>
  <c r="Z128" i="7"/>
  <c r="Z127" i="7"/>
  <c r="Z126" i="7"/>
  <c r="Z125" i="7"/>
  <c r="Z124" i="7"/>
  <c r="Z123" i="7"/>
  <c r="Z122" i="7"/>
  <c r="Z121" i="7"/>
  <c r="Z120" i="7"/>
  <c r="Z119" i="7"/>
  <c r="Z118" i="7"/>
  <c r="Z117" i="7"/>
  <c r="Z116" i="7"/>
  <c r="Z115" i="7"/>
  <c r="Z114" i="7"/>
  <c r="Z113" i="7"/>
  <c r="Z112" i="7"/>
  <c r="Z111" i="7"/>
  <c r="Z110" i="7"/>
  <c r="Z109" i="7"/>
  <c r="Z108" i="7"/>
  <c r="Z107" i="7"/>
  <c r="Z106" i="7"/>
  <c r="Z105" i="7"/>
  <c r="Z104" i="7"/>
  <c r="Z103" i="7"/>
  <c r="Z102" i="7"/>
  <c r="Z101" i="7"/>
  <c r="Z100" i="7"/>
  <c r="Z99" i="7"/>
  <c r="Z98" i="7"/>
  <c r="Z97" i="7"/>
  <c r="Z96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Z32" i="7"/>
  <c r="Z31" i="7"/>
  <c r="Z30" i="7"/>
  <c r="Z29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W344" i="7"/>
  <c r="W343" i="7"/>
  <c r="W342" i="7"/>
  <c r="W341" i="7"/>
  <c r="W340" i="7"/>
  <c r="W339" i="7"/>
  <c r="W338" i="7"/>
  <c r="W337" i="7"/>
  <c r="W336" i="7"/>
  <c r="W335" i="7"/>
  <c r="W334" i="7"/>
  <c r="W333" i="7"/>
  <c r="W332" i="7"/>
  <c r="W331" i="7"/>
  <c r="W330" i="7"/>
  <c r="W329" i="7"/>
  <c r="W328" i="7"/>
  <c r="W327" i="7"/>
  <c r="W326" i="7"/>
  <c r="W325" i="7"/>
  <c r="W324" i="7"/>
  <c r="W323" i="7"/>
  <c r="W322" i="7"/>
  <c r="W321" i="7"/>
  <c r="W320" i="7"/>
  <c r="W319" i="7"/>
  <c r="W318" i="7"/>
  <c r="W317" i="7"/>
  <c r="W316" i="7"/>
  <c r="W315" i="7"/>
  <c r="W314" i="7"/>
  <c r="W313" i="7"/>
  <c r="W312" i="7"/>
  <c r="W311" i="7"/>
  <c r="W310" i="7"/>
  <c r="W309" i="7"/>
  <c r="W308" i="7"/>
  <c r="W307" i="7"/>
  <c r="W306" i="7"/>
  <c r="W305" i="7"/>
  <c r="W304" i="7"/>
  <c r="W303" i="7"/>
  <c r="W302" i="7"/>
  <c r="W301" i="7"/>
  <c r="W300" i="7"/>
  <c r="W299" i="7"/>
  <c r="W298" i="7"/>
  <c r="W297" i="7"/>
  <c r="W296" i="7"/>
  <c r="W295" i="7"/>
  <c r="W294" i="7"/>
  <c r="W293" i="7"/>
  <c r="W292" i="7"/>
  <c r="W291" i="7"/>
  <c r="W290" i="7"/>
  <c r="W289" i="7"/>
  <c r="W288" i="7"/>
  <c r="W287" i="7"/>
  <c r="W286" i="7"/>
  <c r="W285" i="7"/>
  <c r="W284" i="7"/>
  <c r="W283" i="7"/>
  <c r="W282" i="7"/>
  <c r="W281" i="7"/>
  <c r="W280" i="7"/>
  <c r="W279" i="7"/>
  <c r="W278" i="7"/>
  <c r="W277" i="7"/>
  <c r="W276" i="7"/>
  <c r="W275" i="7"/>
  <c r="W274" i="7"/>
  <c r="W273" i="7"/>
  <c r="W272" i="7"/>
  <c r="W271" i="7"/>
  <c r="W270" i="7"/>
  <c r="W269" i="7"/>
  <c r="W268" i="7"/>
  <c r="W267" i="7"/>
  <c r="W266" i="7"/>
  <c r="W265" i="7"/>
  <c r="W264" i="7"/>
  <c r="W263" i="7"/>
  <c r="W262" i="7"/>
  <c r="W261" i="7"/>
  <c r="W260" i="7"/>
  <c r="W259" i="7"/>
  <c r="W258" i="7"/>
  <c r="W257" i="7"/>
  <c r="W256" i="7"/>
  <c r="W255" i="7"/>
  <c r="W254" i="7"/>
  <c r="W253" i="7"/>
  <c r="W252" i="7"/>
  <c r="W251" i="7"/>
  <c r="W250" i="7"/>
  <c r="W249" i="7"/>
  <c r="W248" i="7"/>
  <c r="W247" i="7"/>
  <c r="W246" i="7"/>
  <c r="W245" i="7"/>
  <c r="W244" i="7"/>
  <c r="W243" i="7"/>
  <c r="W242" i="7"/>
  <c r="W241" i="7"/>
  <c r="W240" i="7"/>
  <c r="W239" i="7"/>
  <c r="W238" i="7"/>
  <c r="W237" i="7"/>
  <c r="W236" i="7"/>
  <c r="W235" i="7"/>
  <c r="W234" i="7"/>
  <c r="W233" i="7"/>
  <c r="W232" i="7"/>
  <c r="W231" i="7"/>
  <c r="W230" i="7"/>
  <c r="W229" i="7"/>
  <c r="W228" i="7"/>
  <c r="W227" i="7"/>
  <c r="W226" i="7"/>
  <c r="W225" i="7"/>
  <c r="W224" i="7"/>
  <c r="W223" i="7"/>
  <c r="W222" i="7"/>
  <c r="W221" i="7"/>
  <c r="W220" i="7"/>
  <c r="W219" i="7"/>
  <c r="W218" i="7"/>
  <c r="W217" i="7"/>
  <c r="W216" i="7"/>
  <c r="W215" i="7"/>
  <c r="W214" i="7"/>
  <c r="W213" i="7"/>
  <c r="W212" i="7"/>
  <c r="W211" i="7"/>
  <c r="W210" i="7"/>
  <c r="W209" i="7"/>
  <c r="W208" i="7"/>
  <c r="W207" i="7"/>
  <c r="W206" i="7"/>
  <c r="W205" i="7"/>
  <c r="W204" i="7"/>
  <c r="W203" i="7"/>
  <c r="W202" i="7"/>
  <c r="W201" i="7"/>
  <c r="W200" i="7"/>
  <c r="W199" i="7"/>
  <c r="W198" i="7"/>
  <c r="W197" i="7"/>
  <c r="W196" i="7"/>
  <c r="W195" i="7"/>
  <c r="W194" i="7"/>
  <c r="W193" i="7"/>
  <c r="W192" i="7"/>
  <c r="W191" i="7"/>
  <c r="W190" i="7"/>
  <c r="W189" i="7"/>
  <c r="W188" i="7"/>
  <c r="W187" i="7"/>
  <c r="W186" i="7"/>
  <c r="W185" i="7"/>
  <c r="W184" i="7"/>
  <c r="W183" i="7"/>
  <c r="W182" i="7"/>
  <c r="W181" i="7"/>
  <c r="W180" i="7"/>
  <c r="W179" i="7"/>
  <c r="W178" i="7"/>
  <c r="W177" i="7"/>
  <c r="W176" i="7"/>
  <c r="W175" i="7"/>
  <c r="W174" i="7"/>
  <c r="W173" i="7"/>
  <c r="W172" i="7"/>
  <c r="W171" i="7"/>
  <c r="W170" i="7"/>
  <c r="W169" i="7"/>
  <c r="W168" i="7"/>
  <c r="W167" i="7"/>
  <c r="W166" i="7"/>
  <c r="W165" i="7"/>
  <c r="W164" i="7"/>
  <c r="W163" i="7"/>
  <c r="W162" i="7"/>
  <c r="W161" i="7"/>
  <c r="W160" i="7"/>
  <c r="W159" i="7"/>
  <c r="W158" i="7"/>
  <c r="W157" i="7"/>
  <c r="W156" i="7"/>
  <c r="W155" i="7"/>
  <c r="W154" i="7"/>
  <c r="W153" i="7"/>
  <c r="W152" i="7"/>
  <c r="W151" i="7"/>
  <c r="W150" i="7"/>
  <c r="W149" i="7"/>
  <c r="W148" i="7"/>
  <c r="W147" i="7"/>
  <c r="W146" i="7"/>
  <c r="W145" i="7"/>
  <c r="W144" i="7"/>
  <c r="W143" i="7"/>
  <c r="W142" i="7"/>
  <c r="W141" i="7"/>
  <c r="W140" i="7"/>
  <c r="W139" i="7"/>
  <c r="W138" i="7"/>
  <c r="W137" i="7"/>
  <c r="W136" i="7"/>
  <c r="W135" i="7"/>
  <c r="W134" i="7"/>
  <c r="W133" i="7"/>
  <c r="W132" i="7"/>
  <c r="W131" i="7"/>
  <c r="W130" i="7"/>
  <c r="W129" i="7"/>
  <c r="W128" i="7"/>
  <c r="W127" i="7"/>
  <c r="W126" i="7"/>
  <c r="W125" i="7"/>
  <c r="W124" i="7"/>
  <c r="W123" i="7"/>
  <c r="W122" i="7"/>
  <c r="W121" i="7"/>
  <c r="W120" i="7"/>
  <c r="W119" i="7"/>
  <c r="W118" i="7"/>
  <c r="W117" i="7"/>
  <c r="W116" i="7"/>
  <c r="W115" i="7"/>
  <c r="W114" i="7"/>
  <c r="W113" i="7"/>
  <c r="W112" i="7"/>
  <c r="W111" i="7"/>
  <c r="W110" i="7"/>
  <c r="W109" i="7"/>
  <c r="W108" i="7"/>
  <c r="W107" i="7"/>
  <c r="W106" i="7"/>
  <c r="W105" i="7"/>
  <c r="W104" i="7"/>
  <c r="W103" i="7"/>
  <c r="W102" i="7"/>
  <c r="W101" i="7"/>
  <c r="W100" i="7"/>
  <c r="W99" i="7"/>
  <c r="W98" i="7"/>
  <c r="W97" i="7"/>
  <c r="W96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Z381" i="9" l="1"/>
  <c r="V383" i="9"/>
  <c r="AA396" i="9"/>
  <c r="V384" i="9"/>
  <c r="X385" i="8"/>
  <c r="L15" i="8"/>
  <c r="V379" i="8" s="1"/>
  <c r="V381" i="8"/>
  <c r="L22" i="8"/>
  <c r="V386" i="8" s="1"/>
  <c r="L23" i="8"/>
  <c r="M23" i="8" s="1"/>
  <c r="AD15" i="8"/>
  <c r="AB379" i="8" s="1"/>
  <c r="AD19" i="8"/>
  <c r="AE19" i="8" s="1"/>
  <c r="AD24" i="8"/>
  <c r="AE24" i="8" s="1"/>
  <c r="Z383" i="8"/>
  <c r="X378" i="8"/>
  <c r="S14" i="8"/>
  <c r="X381" i="8"/>
  <c r="AD24" i="9"/>
  <c r="AB388" i="9" s="1"/>
  <c r="AD17" i="9"/>
  <c r="AD29" i="9" s="1"/>
  <c r="AD41" i="9" s="1"/>
  <c r="AB405" i="9" s="1"/>
  <c r="AB382" i="9"/>
  <c r="AB378" i="9"/>
  <c r="AA384" i="9"/>
  <c r="Y381" i="9"/>
  <c r="R22" i="9"/>
  <c r="X386" i="9" s="1"/>
  <c r="R19" i="9"/>
  <c r="X383" i="9" s="1"/>
  <c r="R16" i="9"/>
  <c r="X380" i="9" s="1"/>
  <c r="E22" i="9"/>
  <c r="E34" i="9" s="1"/>
  <c r="E14" i="9"/>
  <c r="E26" i="9" s="1"/>
  <c r="E38" i="9" s="1"/>
  <c r="F38" i="9" s="1"/>
  <c r="E18" i="9"/>
  <c r="T382" i="9" s="1"/>
  <c r="E24" i="8"/>
  <c r="F24" i="8" s="1"/>
  <c r="T388" i="8"/>
  <c r="E15" i="8"/>
  <c r="E27" i="8" s="1"/>
  <c r="T391" i="8" s="1"/>
  <c r="E19" i="8"/>
  <c r="F19" i="8" s="1"/>
  <c r="M72" i="10"/>
  <c r="L39" i="10"/>
  <c r="G67" i="10"/>
  <c r="G100" i="10"/>
  <c r="H67" i="10"/>
  <c r="M39" i="10"/>
  <c r="I66" i="10"/>
  <c r="G101" i="10"/>
  <c r="L72" i="10"/>
  <c r="M73" i="10"/>
  <c r="H100" i="10"/>
  <c r="H101" i="10"/>
  <c r="L73" i="10"/>
  <c r="I100" i="10"/>
  <c r="I101" i="10"/>
  <c r="N39" i="10"/>
  <c r="I67" i="10"/>
  <c r="L38" i="10"/>
  <c r="M38" i="10"/>
  <c r="H66" i="10"/>
  <c r="G32" i="10"/>
  <c r="L3" i="10"/>
  <c r="G33" i="10"/>
  <c r="H32" i="10"/>
  <c r="L4" i="10"/>
  <c r="H33" i="10"/>
  <c r="M4" i="10"/>
  <c r="I32" i="10"/>
  <c r="M5" i="10"/>
  <c r="I33" i="10"/>
  <c r="L5" i="10"/>
  <c r="N5" i="10"/>
  <c r="X15" i="9"/>
  <c r="Z379" i="9" s="1"/>
  <c r="L17" i="9"/>
  <c r="V381" i="9" s="1"/>
  <c r="R15" i="9"/>
  <c r="X379" i="9" s="1"/>
  <c r="X19" i="9"/>
  <c r="L25" i="9"/>
  <c r="V389" i="9" s="1"/>
  <c r="R20" i="9"/>
  <c r="R8" i="9" s="1"/>
  <c r="S8" i="9" s="1"/>
  <c r="M351" i="7"/>
  <c r="M352" i="7"/>
  <c r="AG24" i="7"/>
  <c r="AG12" i="7" s="1"/>
  <c r="J352" i="7"/>
  <c r="K352" i="7"/>
  <c r="L352" i="7"/>
  <c r="J354" i="7"/>
  <c r="J351" i="7"/>
  <c r="K354" i="7"/>
  <c r="K351" i="7"/>
  <c r="L354" i="7"/>
  <c r="L351" i="7"/>
  <c r="M354" i="7"/>
  <c r="AG20" i="8"/>
  <c r="AH20" i="8" s="1"/>
  <c r="X25" i="8"/>
  <c r="I20" i="8"/>
  <c r="J20" i="8" s="1"/>
  <c r="L14" i="8"/>
  <c r="V378" i="8" s="1"/>
  <c r="U17" i="8"/>
  <c r="O19" i="8"/>
  <c r="F351" i="8"/>
  <c r="D352" i="8"/>
  <c r="L354" i="8"/>
  <c r="J352" i="8"/>
  <c r="H354" i="8"/>
  <c r="E354" i="8"/>
  <c r="M354" i="8"/>
  <c r="G352" i="8"/>
  <c r="H352" i="8"/>
  <c r="I352" i="8"/>
  <c r="J351" i="8"/>
  <c r="K351" i="8"/>
  <c r="D351" i="8"/>
  <c r="L351" i="8"/>
  <c r="F354" i="8"/>
  <c r="U22" i="8"/>
  <c r="V22" i="8" s="1"/>
  <c r="AA25" i="8"/>
  <c r="AB25" i="8" s="1"/>
  <c r="U14" i="8"/>
  <c r="O15" i="8"/>
  <c r="I16" i="8"/>
  <c r="J16" i="8" s="1"/>
  <c r="AG16" i="8"/>
  <c r="E351" i="8"/>
  <c r="M351" i="8"/>
  <c r="K352" i="8"/>
  <c r="G354" i="8"/>
  <c r="G351" i="8"/>
  <c r="E352" i="8"/>
  <c r="M352" i="8"/>
  <c r="I354" i="8"/>
  <c r="L352" i="8"/>
  <c r="H351" i="8"/>
  <c r="F352" i="8"/>
  <c r="J354" i="8"/>
  <c r="I351" i="8"/>
  <c r="K354" i="8"/>
  <c r="D354" i="8"/>
  <c r="O22" i="8"/>
  <c r="AG15" i="8"/>
  <c r="AH15" i="8" s="1"/>
  <c r="R29" i="8"/>
  <c r="R41" i="8" s="1"/>
  <c r="R53" i="8" s="1"/>
  <c r="R65" i="8" s="1"/>
  <c r="X429" i="8" s="1"/>
  <c r="X17" i="8"/>
  <c r="R18" i="8"/>
  <c r="R30" i="8" s="1"/>
  <c r="R42" i="8" s="1"/>
  <c r="R54" i="8" s="1"/>
  <c r="R66" i="8" s="1"/>
  <c r="X430" i="8" s="1"/>
  <c r="L19" i="8"/>
  <c r="M19" i="8" s="1"/>
  <c r="AA14" i="8"/>
  <c r="U18" i="8"/>
  <c r="V18" i="8" s="1"/>
  <c r="AD14" i="8"/>
  <c r="AB378" i="8" s="1"/>
  <c r="L35" i="8"/>
  <c r="M35" i="8" s="1"/>
  <c r="AA20" i="8"/>
  <c r="AA32" i="8" s="1"/>
  <c r="AA16" i="8"/>
  <c r="I19" i="8"/>
  <c r="J19" i="8" s="1"/>
  <c r="E20" i="8"/>
  <c r="F20" i="8" s="1"/>
  <c r="U21" i="8"/>
  <c r="U25" i="8"/>
  <c r="I15" i="8"/>
  <c r="J15" i="8" s="1"/>
  <c r="AE15" i="8"/>
  <c r="AD20" i="8"/>
  <c r="AD32" i="8" s="1"/>
  <c r="AE32" i="8" s="1"/>
  <c r="AA24" i="8"/>
  <c r="E21" i="8"/>
  <c r="E9" i="8" s="1"/>
  <c r="F9" i="8" s="1"/>
  <c r="E16" i="8"/>
  <c r="F16" i="8" s="1"/>
  <c r="R24" i="8"/>
  <c r="AG17" i="8"/>
  <c r="AH17" i="8" s="1"/>
  <c r="AD22" i="8"/>
  <c r="AE22" i="8" s="1"/>
  <c r="L25" i="8"/>
  <c r="M25" i="8" s="1"/>
  <c r="AD23" i="8"/>
  <c r="AE23" i="8" s="1"/>
  <c r="X23" i="8"/>
  <c r="Y23" i="8" s="1"/>
  <c r="E23" i="8"/>
  <c r="F23" i="8" s="1"/>
  <c r="X24" i="8"/>
  <c r="Y24" i="8" s="1"/>
  <c r="R25" i="8"/>
  <c r="S25" i="8" s="1"/>
  <c r="AD18" i="8"/>
  <c r="O16" i="8"/>
  <c r="E22" i="8"/>
  <c r="F22" i="8" s="1"/>
  <c r="M17" i="8"/>
  <c r="L21" i="8"/>
  <c r="L33" i="8" s="1"/>
  <c r="L45" i="8" s="1"/>
  <c r="V409" i="8" s="1"/>
  <c r="X21" i="8"/>
  <c r="Y21" i="8" s="1"/>
  <c r="R22" i="8"/>
  <c r="S22" i="8" s="1"/>
  <c r="R16" i="8"/>
  <c r="AA21" i="8"/>
  <c r="AA33" i="8" s="1"/>
  <c r="AA397" i="8" s="1"/>
  <c r="O23" i="8"/>
  <c r="AG24" i="8"/>
  <c r="J354" i="9"/>
  <c r="K354" i="9"/>
  <c r="D354" i="9"/>
  <c r="L354" i="9"/>
  <c r="AG19" i="9"/>
  <c r="AH19" i="9" s="1"/>
  <c r="E354" i="9"/>
  <c r="M354" i="9"/>
  <c r="F354" i="9"/>
  <c r="G354" i="9"/>
  <c r="H354" i="9"/>
  <c r="I354" i="9"/>
  <c r="AA16" i="9"/>
  <c r="AB16" i="9" s="1"/>
  <c r="I17" i="9"/>
  <c r="J17" i="9" s="1"/>
  <c r="R21" i="9"/>
  <c r="R9" i="9" s="1"/>
  <c r="S9" i="9" s="1"/>
  <c r="L22" i="9"/>
  <c r="L34" i="9" s="1"/>
  <c r="L46" i="9" s="1"/>
  <c r="L58" i="9" s="1"/>
  <c r="L70" i="9" s="1"/>
  <c r="M70" i="9" s="1"/>
  <c r="E23" i="9"/>
  <c r="E35" i="9" s="1"/>
  <c r="E47" i="9" s="1"/>
  <c r="F47" i="9" s="1"/>
  <c r="AD23" i="9"/>
  <c r="AD35" i="9" s="1"/>
  <c r="AE35" i="9" s="1"/>
  <c r="R25" i="9"/>
  <c r="R13" i="9" s="1"/>
  <c r="S13" i="9" s="1"/>
  <c r="L14" i="9"/>
  <c r="L26" i="9" s="1"/>
  <c r="L38" i="9" s="1"/>
  <c r="L50" i="9" s="1"/>
  <c r="L62" i="9" s="1"/>
  <c r="L74" i="9" s="1"/>
  <c r="L86" i="9" s="1"/>
  <c r="V450" i="9" s="1"/>
  <c r="AD19" i="9"/>
  <c r="U21" i="9"/>
  <c r="O22" i="9"/>
  <c r="I23" i="9"/>
  <c r="J23" i="9" s="1"/>
  <c r="AG23" i="9"/>
  <c r="AH23" i="9" s="1"/>
  <c r="AA24" i="9"/>
  <c r="U25" i="9"/>
  <c r="V25" i="9" s="1"/>
  <c r="O14" i="9"/>
  <c r="O18" i="9"/>
  <c r="X24" i="9"/>
  <c r="X12" i="9" s="1"/>
  <c r="Y12" i="9" s="1"/>
  <c r="I15" i="9"/>
  <c r="I27" i="9" s="1"/>
  <c r="I39" i="9" s="1"/>
  <c r="I51" i="9" s="1"/>
  <c r="I63" i="9" s="1"/>
  <c r="I75" i="9" s="1"/>
  <c r="U439" i="9" s="1"/>
  <c r="AG15" i="9"/>
  <c r="AG27" i="9" s="1"/>
  <c r="AG39" i="9" s="1"/>
  <c r="AG51" i="9" s="1"/>
  <c r="AG63" i="9" s="1"/>
  <c r="AC427" i="9" s="1"/>
  <c r="AD21" i="9"/>
  <c r="AD33" i="9" s="1"/>
  <c r="AD45" i="9" s="1"/>
  <c r="AE45" i="9" s="1"/>
  <c r="X22" i="9"/>
  <c r="X10" i="9" s="1"/>
  <c r="Y10" i="9" s="1"/>
  <c r="R23" i="9"/>
  <c r="R11" i="9" s="1"/>
  <c r="S11" i="9" s="1"/>
  <c r="R24" i="9"/>
  <c r="S24" i="9" s="1"/>
  <c r="I19" i="9"/>
  <c r="I31" i="9" s="1"/>
  <c r="I43" i="9" s="1"/>
  <c r="I55" i="9" s="1"/>
  <c r="I67" i="9" s="1"/>
  <c r="I79" i="9" s="1"/>
  <c r="U443" i="9" s="1"/>
  <c r="E15" i="9"/>
  <c r="E27" i="9" s="1"/>
  <c r="E39" i="9" s="1"/>
  <c r="F39" i="9" s="1"/>
  <c r="R18" i="9"/>
  <c r="S18" i="9" s="1"/>
  <c r="X20" i="9"/>
  <c r="X8" i="9" s="1"/>
  <c r="Y8" i="9" s="1"/>
  <c r="AD15" i="9"/>
  <c r="AE15" i="9" s="1"/>
  <c r="R14" i="9"/>
  <c r="X378" i="9" s="1"/>
  <c r="X16" i="9"/>
  <c r="X28" i="9" s="1"/>
  <c r="X40" i="9" s="1"/>
  <c r="Y40" i="9" s="1"/>
  <c r="E20" i="9"/>
  <c r="F20" i="9" s="1"/>
  <c r="E25" i="9"/>
  <c r="E37" i="9" s="1"/>
  <c r="E49" i="9" s="1"/>
  <c r="E61" i="9" s="1"/>
  <c r="F61" i="9" s="1"/>
  <c r="U14" i="9"/>
  <c r="Y378" i="9" s="1"/>
  <c r="U18" i="9"/>
  <c r="U30" i="9" s="1"/>
  <c r="U42" i="9" s="1"/>
  <c r="U54" i="9" s="1"/>
  <c r="U66" i="9" s="1"/>
  <c r="U78" i="9" s="1"/>
  <c r="V78" i="9" s="1"/>
  <c r="E24" i="9"/>
  <c r="F24" i="9" s="1"/>
  <c r="L15" i="9"/>
  <c r="M15" i="9" s="1"/>
  <c r="AD20" i="9"/>
  <c r="AE20" i="9" s="1"/>
  <c r="E16" i="9"/>
  <c r="E28" i="9" s="1"/>
  <c r="T392" i="9" s="1"/>
  <c r="R17" i="9"/>
  <c r="R29" i="9" s="1"/>
  <c r="S29" i="9" s="1"/>
  <c r="O20" i="9"/>
  <c r="P20" i="9" s="1"/>
  <c r="AA14" i="9"/>
  <c r="AA378" i="9" s="1"/>
  <c r="O16" i="9"/>
  <c r="P16" i="9" s="1"/>
  <c r="AG17" i="9"/>
  <c r="AH17" i="9" s="1"/>
  <c r="U19" i="9"/>
  <c r="U15" i="9"/>
  <c r="V15" i="9" s="1"/>
  <c r="L21" i="9"/>
  <c r="L33" i="9" s="1"/>
  <c r="L45" i="9" s="1"/>
  <c r="V409" i="9" s="1"/>
  <c r="AD22" i="9"/>
  <c r="AD34" i="9" s="1"/>
  <c r="AE34" i="9" s="1"/>
  <c r="AD16" i="9"/>
  <c r="AE16" i="9" s="1"/>
  <c r="L18" i="9"/>
  <c r="L30" i="9" s="1"/>
  <c r="L42" i="9" s="1"/>
  <c r="L54" i="9" s="1"/>
  <c r="L66" i="9" s="1"/>
  <c r="L78" i="9" s="1"/>
  <c r="L90" i="9" s="1"/>
  <c r="M90" i="9" s="1"/>
  <c r="E19" i="9"/>
  <c r="E31" i="9" s="1"/>
  <c r="F31" i="9" s="1"/>
  <c r="X11" i="9"/>
  <c r="Y23" i="9"/>
  <c r="E30" i="9"/>
  <c r="F30" i="9" s="1"/>
  <c r="F18" i="9"/>
  <c r="AE29" i="9"/>
  <c r="AE41" i="9"/>
  <c r="L37" i="9"/>
  <c r="L49" i="9" s="1"/>
  <c r="L61" i="9" s="1"/>
  <c r="L73" i="9" s="1"/>
  <c r="L85" i="9" s="1"/>
  <c r="V449" i="9" s="1"/>
  <c r="M25" i="9"/>
  <c r="AE14" i="9"/>
  <c r="AD26" i="9"/>
  <c r="AE26" i="9" s="1"/>
  <c r="L32" i="9"/>
  <c r="L44" i="9" s="1"/>
  <c r="L56" i="9" s="1"/>
  <c r="L68" i="9" s="1"/>
  <c r="L80" i="9" s="1"/>
  <c r="M80" i="9" s="1"/>
  <c r="L8" i="9"/>
  <c r="M8" i="9" s="1"/>
  <c r="Y17" i="9"/>
  <c r="X29" i="9"/>
  <c r="F22" i="9"/>
  <c r="R28" i="9"/>
  <c r="R40" i="9" s="1"/>
  <c r="R52" i="9" s="1"/>
  <c r="R64" i="9" s="1"/>
  <c r="S64" i="9" s="1"/>
  <c r="S16" i="9"/>
  <c r="AB32" i="9"/>
  <c r="M23" i="9"/>
  <c r="L35" i="9"/>
  <c r="L47" i="9" s="1"/>
  <c r="L59" i="9" s="1"/>
  <c r="L71" i="9" s="1"/>
  <c r="M71" i="9" s="1"/>
  <c r="AE24" i="9"/>
  <c r="AD36" i="9"/>
  <c r="AE36" i="9" s="1"/>
  <c r="M19" i="9"/>
  <c r="L31" i="9"/>
  <c r="L43" i="9" s="1"/>
  <c r="L55" i="9" s="1"/>
  <c r="L67" i="9" s="1"/>
  <c r="L79" i="9" s="1"/>
  <c r="L91" i="9" s="1"/>
  <c r="V455" i="9" s="1"/>
  <c r="M17" i="9"/>
  <c r="L29" i="9"/>
  <c r="M29" i="9" s="1"/>
  <c r="L16" i="9"/>
  <c r="M16" i="9" s="1"/>
  <c r="AB20" i="9"/>
  <c r="E21" i="9"/>
  <c r="E33" i="9" s="1"/>
  <c r="F33" i="9" s="1"/>
  <c r="O15" i="9"/>
  <c r="I16" i="9"/>
  <c r="I28" i="9" s="1"/>
  <c r="I40" i="9" s="1"/>
  <c r="I52" i="9" s="1"/>
  <c r="I64" i="9" s="1"/>
  <c r="J64" i="9" s="1"/>
  <c r="AG16" i="9"/>
  <c r="AG28" i="9" s="1"/>
  <c r="AG40" i="9" s="1"/>
  <c r="AG52" i="9" s="1"/>
  <c r="AG64" i="9" s="1"/>
  <c r="AC428" i="9" s="1"/>
  <c r="AA17" i="9"/>
  <c r="O19" i="9"/>
  <c r="W383" i="9" s="1"/>
  <c r="I20" i="9"/>
  <c r="U384" i="9" s="1"/>
  <c r="AG20" i="9"/>
  <c r="AH20" i="9" s="1"/>
  <c r="AA21" i="9"/>
  <c r="AA33" i="9" s="1"/>
  <c r="U22" i="9"/>
  <c r="Y386" i="9" s="1"/>
  <c r="O23" i="9"/>
  <c r="I24" i="9"/>
  <c r="J24" i="9" s="1"/>
  <c r="AG24" i="9"/>
  <c r="AH24" i="9" s="1"/>
  <c r="AA25" i="9"/>
  <c r="AA389" i="9" s="1"/>
  <c r="E17" i="9"/>
  <c r="F17" i="9" s="1"/>
  <c r="L24" i="9"/>
  <c r="L36" i="9" s="1"/>
  <c r="L48" i="9" s="1"/>
  <c r="L60" i="9" s="1"/>
  <c r="L72" i="9" s="1"/>
  <c r="L84" i="9" s="1"/>
  <c r="L96" i="9" s="1"/>
  <c r="V460" i="9" s="1"/>
  <c r="X14" i="9"/>
  <c r="X18" i="9"/>
  <c r="Y18" i="9" s="1"/>
  <c r="AD25" i="9"/>
  <c r="AE25" i="9" s="1"/>
  <c r="I14" i="9"/>
  <c r="U378" i="9" s="1"/>
  <c r="AG14" i="9"/>
  <c r="S15" i="9"/>
  <c r="AA15" i="9"/>
  <c r="AB15" i="9" s="1"/>
  <c r="U16" i="9"/>
  <c r="V16" i="9" s="1"/>
  <c r="O17" i="9"/>
  <c r="AE17" i="9"/>
  <c r="I18" i="9"/>
  <c r="I30" i="9" s="1"/>
  <c r="I42" i="9" s="1"/>
  <c r="I54" i="9" s="1"/>
  <c r="U418" i="9" s="1"/>
  <c r="AG18" i="9"/>
  <c r="S19" i="9"/>
  <c r="AA19" i="9"/>
  <c r="AA31" i="9" s="1"/>
  <c r="AB31" i="9" s="1"/>
  <c r="M20" i="9"/>
  <c r="U20" i="9"/>
  <c r="Y384" i="9" s="1"/>
  <c r="O21" i="9"/>
  <c r="I22" i="9"/>
  <c r="I34" i="9" s="1"/>
  <c r="I46" i="9" s="1"/>
  <c r="U410" i="9" s="1"/>
  <c r="AG22" i="9"/>
  <c r="AG34" i="9" s="1"/>
  <c r="AA23" i="9"/>
  <c r="U24" i="9"/>
  <c r="V24" i="9" s="1"/>
  <c r="O25" i="9"/>
  <c r="U29" i="9"/>
  <c r="AA18" i="9"/>
  <c r="AA382" i="9" s="1"/>
  <c r="I21" i="9"/>
  <c r="J21" i="9" s="1"/>
  <c r="AG21" i="9"/>
  <c r="AG9" i="9" s="1"/>
  <c r="AH9" i="9" s="1"/>
  <c r="AA22" i="9"/>
  <c r="AA10" i="9" s="1"/>
  <c r="AB10" i="9" s="1"/>
  <c r="U23" i="9"/>
  <c r="V23" i="9" s="1"/>
  <c r="O24" i="9"/>
  <c r="O36" i="9" s="1"/>
  <c r="P36" i="9" s="1"/>
  <c r="I25" i="9"/>
  <c r="J25" i="9" s="1"/>
  <c r="AG25" i="9"/>
  <c r="AH25" i="9" s="1"/>
  <c r="L352" i="9"/>
  <c r="L351" i="9"/>
  <c r="G352" i="9"/>
  <c r="G351" i="9"/>
  <c r="E10" i="9"/>
  <c r="F10" i="9" s="1"/>
  <c r="AD12" i="9"/>
  <c r="AE12" i="9" s="1"/>
  <c r="D352" i="9"/>
  <c r="D351" i="9"/>
  <c r="J351" i="9"/>
  <c r="J352" i="9"/>
  <c r="X35" i="9"/>
  <c r="X37" i="9"/>
  <c r="E351" i="9"/>
  <c r="E352" i="9"/>
  <c r="X13" i="9"/>
  <c r="AD53" i="9"/>
  <c r="AE53" i="9" s="1"/>
  <c r="R31" i="9"/>
  <c r="X395" i="9" s="1"/>
  <c r="R32" i="9"/>
  <c r="S32" i="9" s="1"/>
  <c r="H352" i="9"/>
  <c r="H351" i="9"/>
  <c r="AD30" i="9"/>
  <c r="AE30" i="9" s="1"/>
  <c r="M352" i="9"/>
  <c r="M351" i="9"/>
  <c r="K351" i="9"/>
  <c r="K352" i="9"/>
  <c r="AA44" i="9"/>
  <c r="AB44" i="9" s="1"/>
  <c r="F352" i="9"/>
  <c r="F351" i="9"/>
  <c r="AA8" i="9"/>
  <c r="AB8" i="9" s="1"/>
  <c r="AA11" i="9"/>
  <c r="AB11" i="9" s="1"/>
  <c r="I352" i="9"/>
  <c r="I351" i="9"/>
  <c r="L11" i="9"/>
  <c r="M11" i="9" s="1"/>
  <c r="L13" i="9"/>
  <c r="M13" i="9" s="1"/>
  <c r="AG14" i="8"/>
  <c r="AD31" i="8"/>
  <c r="AE31" i="8" s="1"/>
  <c r="O21" i="8"/>
  <c r="U24" i="8"/>
  <c r="X15" i="8"/>
  <c r="Y15" i="8" s="1"/>
  <c r="X20" i="8"/>
  <c r="I14" i="8"/>
  <c r="O17" i="8"/>
  <c r="AA18" i="8"/>
  <c r="AA30" i="8" s="1"/>
  <c r="AB30" i="8" s="1"/>
  <c r="O14" i="8"/>
  <c r="X16" i="8"/>
  <c r="Y16" i="8" s="1"/>
  <c r="E17" i="8"/>
  <c r="T381" i="8" s="1"/>
  <c r="O18" i="8"/>
  <c r="AG18" i="8"/>
  <c r="AH18" i="8" s="1"/>
  <c r="L20" i="8"/>
  <c r="M20" i="8" s="1"/>
  <c r="E14" i="8"/>
  <c r="L16" i="8"/>
  <c r="L28" i="8" s="1"/>
  <c r="L40" i="8" s="1"/>
  <c r="V404" i="8" s="1"/>
  <c r="E18" i="8"/>
  <c r="E30" i="8" s="1"/>
  <c r="F30" i="8" s="1"/>
  <c r="AG23" i="8"/>
  <c r="AH23" i="8" s="1"/>
  <c r="U15" i="8"/>
  <c r="U27" i="8" s="1"/>
  <c r="U39" i="8" s="1"/>
  <c r="U51" i="8" s="1"/>
  <c r="U63" i="8" s="1"/>
  <c r="V63" i="8" s="1"/>
  <c r="O20" i="8"/>
  <c r="AG22" i="8"/>
  <c r="AH22" i="8" s="1"/>
  <c r="R19" i="8"/>
  <c r="R31" i="8" s="1"/>
  <c r="AA15" i="8"/>
  <c r="AB15" i="8" s="1"/>
  <c r="I17" i="8"/>
  <c r="I18" i="8"/>
  <c r="J18" i="8" s="1"/>
  <c r="R15" i="8"/>
  <c r="X379" i="8" s="1"/>
  <c r="AD16" i="8"/>
  <c r="AB380" i="8" s="1"/>
  <c r="AA17" i="8"/>
  <c r="AB17" i="8" s="1"/>
  <c r="AG19" i="8"/>
  <c r="AG31" i="8" s="1"/>
  <c r="AC395" i="8" s="1"/>
  <c r="R20" i="8"/>
  <c r="S20" i="8" s="1"/>
  <c r="I23" i="8"/>
  <c r="J23" i="8" s="1"/>
  <c r="I22" i="8"/>
  <c r="J22" i="8" s="1"/>
  <c r="AA23" i="8"/>
  <c r="AA387" i="8" s="1"/>
  <c r="X14" i="8"/>
  <c r="Z378" i="8" s="1"/>
  <c r="L18" i="8"/>
  <c r="M18" i="8" s="1"/>
  <c r="X18" i="8"/>
  <c r="Y18" i="8" s="1"/>
  <c r="I24" i="8"/>
  <c r="J24" i="8" s="1"/>
  <c r="U16" i="8"/>
  <c r="Y380" i="8" s="1"/>
  <c r="O25" i="8"/>
  <c r="AD17" i="8"/>
  <c r="AD29" i="8" s="1"/>
  <c r="AE29" i="8" s="1"/>
  <c r="AD21" i="8"/>
  <c r="AD33" i="8" s="1"/>
  <c r="AE33" i="8" s="1"/>
  <c r="X22" i="8"/>
  <c r="Y22" i="8" s="1"/>
  <c r="R23" i="8"/>
  <c r="L24" i="8"/>
  <c r="M24" i="8" s="1"/>
  <c r="E25" i="8"/>
  <c r="E13" i="8" s="1"/>
  <c r="F13" i="8" s="1"/>
  <c r="AD25" i="8"/>
  <c r="AE25" i="8" s="1"/>
  <c r="AA19" i="8"/>
  <c r="AB19" i="8" s="1"/>
  <c r="U20" i="8"/>
  <c r="Y384" i="8" s="1"/>
  <c r="U19" i="8"/>
  <c r="U31" i="8" s="1"/>
  <c r="U43" i="8" s="1"/>
  <c r="U55" i="8" s="1"/>
  <c r="V55" i="8" s="1"/>
  <c r="I21" i="8"/>
  <c r="J21" i="8" s="1"/>
  <c r="AG21" i="8"/>
  <c r="AA22" i="8"/>
  <c r="AA386" i="8" s="1"/>
  <c r="U23" i="8"/>
  <c r="U11" i="8" s="1"/>
  <c r="V11" i="8" s="1"/>
  <c r="O24" i="8"/>
  <c r="I25" i="8"/>
  <c r="AG25" i="8"/>
  <c r="AH25" i="8" s="1"/>
  <c r="E36" i="8"/>
  <c r="F36" i="8" s="1"/>
  <c r="E12" i="8"/>
  <c r="F12" i="8" s="1"/>
  <c r="AD27" i="8"/>
  <c r="AE27" i="8" s="1"/>
  <c r="L11" i="8"/>
  <c r="M11" i="8" s="1"/>
  <c r="R33" i="8"/>
  <c r="X397" i="8" s="1"/>
  <c r="R9" i="8"/>
  <c r="S9" i="8" s="1"/>
  <c r="L29" i="8"/>
  <c r="M29" i="8" s="1"/>
  <c r="AG21" i="7"/>
  <c r="AG17" i="7"/>
  <c r="AG23" i="7"/>
  <c r="AH23" i="7" s="1"/>
  <c r="AG19" i="7"/>
  <c r="AH19" i="7" s="1"/>
  <c r="AD18" i="7"/>
  <c r="AE18" i="7" s="1"/>
  <c r="AG20" i="7"/>
  <c r="AG15" i="7"/>
  <c r="AH15" i="7" s="1"/>
  <c r="AD23" i="7"/>
  <c r="AE23" i="7" s="1"/>
  <c r="AD19" i="7"/>
  <c r="AE19" i="7" s="1"/>
  <c r="AG22" i="7"/>
  <c r="AH22" i="7" s="1"/>
  <c r="AD22" i="7"/>
  <c r="AD10" i="7" s="1"/>
  <c r="AE10" i="7" s="1"/>
  <c r="AG16" i="7"/>
  <c r="AH16" i="7" s="1"/>
  <c r="X22" i="7"/>
  <c r="X34" i="7" s="1"/>
  <c r="AG25" i="7"/>
  <c r="AA21" i="7"/>
  <c r="AA33" i="7" s="1"/>
  <c r="AB33" i="7" s="1"/>
  <c r="AD16" i="7"/>
  <c r="AE16" i="7" s="1"/>
  <c r="X18" i="7"/>
  <c r="AG18" i="7"/>
  <c r="AH18" i="7" s="1"/>
  <c r="AG14" i="7"/>
  <c r="AC378" i="7" s="1"/>
  <c r="AD21" i="7"/>
  <c r="AD9" i="7" s="1"/>
  <c r="AD20" i="7"/>
  <c r="AD8" i="7" s="1"/>
  <c r="AE8" i="7" s="1"/>
  <c r="AD25" i="7"/>
  <c r="AD14" i="7"/>
  <c r="AA16" i="7"/>
  <c r="AB16" i="7" s="1"/>
  <c r="AD15" i="7"/>
  <c r="AE15" i="7" s="1"/>
  <c r="AD17" i="7"/>
  <c r="AA23" i="7"/>
  <c r="AA19" i="7"/>
  <c r="AB19" i="7" s="1"/>
  <c r="AD24" i="7"/>
  <c r="AD36" i="7" s="1"/>
  <c r="AE36" i="7" s="1"/>
  <c r="AA14" i="7"/>
  <c r="AA24" i="7"/>
  <c r="AB24" i="7" s="1"/>
  <c r="AA20" i="7"/>
  <c r="AA32" i="7" s="1"/>
  <c r="AB32" i="7" s="1"/>
  <c r="AA22" i="7"/>
  <c r="AA18" i="7"/>
  <c r="AB18" i="7" s="1"/>
  <c r="AA25" i="7"/>
  <c r="AA37" i="7" s="1"/>
  <c r="AB37" i="7" s="1"/>
  <c r="X16" i="7"/>
  <c r="Y16" i="7" s="1"/>
  <c r="AA15" i="7"/>
  <c r="X21" i="7"/>
  <c r="X33" i="7" s="1"/>
  <c r="Y33" i="7" s="1"/>
  <c r="AA17" i="7"/>
  <c r="AB17" i="7" s="1"/>
  <c r="X23" i="7"/>
  <c r="X19" i="7"/>
  <c r="Y19" i="7" s="1"/>
  <c r="X25" i="7"/>
  <c r="X37" i="7" s="1"/>
  <c r="Y37" i="7" s="1"/>
  <c r="X14" i="7"/>
  <c r="Z378" i="7" s="1"/>
  <c r="X24" i="7"/>
  <c r="X36" i="7" s="1"/>
  <c r="Y36" i="7" s="1"/>
  <c r="X20" i="7"/>
  <c r="Y20" i="7" s="1"/>
  <c r="X15" i="7"/>
  <c r="X17" i="7"/>
  <c r="X29" i="7" s="1"/>
  <c r="X41" i="7" s="1"/>
  <c r="Y41" i="7" s="1"/>
  <c r="Q344" i="7"/>
  <c r="Q343" i="7"/>
  <c r="Q342" i="7"/>
  <c r="Q341" i="7"/>
  <c r="Q340" i="7"/>
  <c r="Q339" i="7"/>
  <c r="Q338" i="7"/>
  <c r="Q337" i="7"/>
  <c r="Q336" i="7"/>
  <c r="Q335" i="7"/>
  <c r="Q334" i="7"/>
  <c r="Q333" i="7"/>
  <c r="Q332" i="7"/>
  <c r="Q331" i="7"/>
  <c r="Q330" i="7"/>
  <c r="Q329" i="7"/>
  <c r="Q328" i="7"/>
  <c r="Q327" i="7"/>
  <c r="Q326" i="7"/>
  <c r="Q325" i="7"/>
  <c r="Q324" i="7"/>
  <c r="Q323" i="7"/>
  <c r="Q322" i="7"/>
  <c r="Q321" i="7"/>
  <c r="Q320" i="7"/>
  <c r="Q319" i="7"/>
  <c r="Q318" i="7"/>
  <c r="Q317" i="7"/>
  <c r="Q316" i="7"/>
  <c r="Q315" i="7"/>
  <c r="Q314" i="7"/>
  <c r="Q313" i="7"/>
  <c r="Q312" i="7"/>
  <c r="Q311" i="7"/>
  <c r="Q310" i="7"/>
  <c r="Q309" i="7"/>
  <c r="Q308" i="7"/>
  <c r="Q307" i="7"/>
  <c r="Q306" i="7"/>
  <c r="Q305" i="7"/>
  <c r="Q304" i="7"/>
  <c r="Q303" i="7"/>
  <c r="Q302" i="7"/>
  <c r="Q301" i="7"/>
  <c r="Q300" i="7"/>
  <c r="Q299" i="7"/>
  <c r="Q298" i="7"/>
  <c r="Q297" i="7"/>
  <c r="Q296" i="7"/>
  <c r="Q295" i="7"/>
  <c r="Q294" i="7"/>
  <c r="Q293" i="7"/>
  <c r="Q292" i="7"/>
  <c r="Q291" i="7"/>
  <c r="Q290" i="7"/>
  <c r="Q289" i="7"/>
  <c r="Q288" i="7"/>
  <c r="Q287" i="7"/>
  <c r="Q286" i="7"/>
  <c r="Q285" i="7"/>
  <c r="Q284" i="7"/>
  <c r="Q283" i="7"/>
  <c r="Q282" i="7"/>
  <c r="Q281" i="7"/>
  <c r="Q280" i="7"/>
  <c r="Q279" i="7"/>
  <c r="Q278" i="7"/>
  <c r="Q277" i="7"/>
  <c r="Q276" i="7"/>
  <c r="Q275" i="7"/>
  <c r="Q274" i="7"/>
  <c r="Q273" i="7"/>
  <c r="Q272" i="7"/>
  <c r="Q271" i="7"/>
  <c r="Q270" i="7"/>
  <c r="Q269" i="7"/>
  <c r="Q268" i="7"/>
  <c r="Q267" i="7"/>
  <c r="Q266" i="7"/>
  <c r="Q265" i="7"/>
  <c r="Q264" i="7"/>
  <c r="Q263" i="7"/>
  <c r="Q262" i="7"/>
  <c r="Q261" i="7"/>
  <c r="Q260" i="7"/>
  <c r="Q259" i="7"/>
  <c r="Q258" i="7"/>
  <c r="Q257" i="7"/>
  <c r="Q256" i="7"/>
  <c r="Q255" i="7"/>
  <c r="Q254" i="7"/>
  <c r="Q253" i="7"/>
  <c r="Q252" i="7"/>
  <c r="Q251" i="7"/>
  <c r="Q250" i="7"/>
  <c r="Q249" i="7"/>
  <c r="Q248" i="7"/>
  <c r="Q247" i="7"/>
  <c r="Q246" i="7"/>
  <c r="Q245" i="7"/>
  <c r="Q244" i="7"/>
  <c r="Q243" i="7"/>
  <c r="Q242" i="7"/>
  <c r="Q241" i="7"/>
  <c r="Q240" i="7"/>
  <c r="Q239" i="7"/>
  <c r="Q238" i="7"/>
  <c r="Q237" i="7"/>
  <c r="Q236" i="7"/>
  <c r="Q235" i="7"/>
  <c r="Q234" i="7"/>
  <c r="Q233" i="7"/>
  <c r="Q232" i="7"/>
  <c r="Q231" i="7"/>
  <c r="Q230" i="7"/>
  <c r="Q229" i="7"/>
  <c r="Q228" i="7"/>
  <c r="Q227" i="7"/>
  <c r="Q226" i="7"/>
  <c r="Q225" i="7"/>
  <c r="Q224" i="7"/>
  <c r="Q223" i="7"/>
  <c r="Q222" i="7"/>
  <c r="Q221" i="7"/>
  <c r="Q220" i="7"/>
  <c r="Q219" i="7"/>
  <c r="Q218" i="7"/>
  <c r="Q217" i="7"/>
  <c r="Q216" i="7"/>
  <c r="Q215" i="7"/>
  <c r="Q214" i="7"/>
  <c r="Q213" i="7"/>
  <c r="Q212" i="7"/>
  <c r="Q211" i="7"/>
  <c r="Q210" i="7"/>
  <c r="Q209" i="7"/>
  <c r="Q208" i="7"/>
  <c r="Q207" i="7"/>
  <c r="Q206" i="7"/>
  <c r="Q205" i="7"/>
  <c r="Q204" i="7"/>
  <c r="Q203" i="7"/>
  <c r="Q202" i="7"/>
  <c r="Q201" i="7"/>
  <c r="Q200" i="7"/>
  <c r="Q199" i="7"/>
  <c r="Q198" i="7"/>
  <c r="Q197" i="7"/>
  <c r="Q196" i="7"/>
  <c r="Q195" i="7"/>
  <c r="Q194" i="7"/>
  <c r="Q193" i="7"/>
  <c r="Q192" i="7"/>
  <c r="Q191" i="7"/>
  <c r="Q190" i="7"/>
  <c r="Q189" i="7"/>
  <c r="Q188" i="7"/>
  <c r="Q187" i="7"/>
  <c r="Q186" i="7"/>
  <c r="Q185" i="7"/>
  <c r="Q184" i="7"/>
  <c r="Q183" i="7"/>
  <c r="Q182" i="7"/>
  <c r="Q181" i="7"/>
  <c r="Q180" i="7"/>
  <c r="Q179" i="7"/>
  <c r="Q178" i="7"/>
  <c r="Q177" i="7"/>
  <c r="Q176" i="7"/>
  <c r="Q175" i="7"/>
  <c r="Q174" i="7"/>
  <c r="Q173" i="7"/>
  <c r="Q172" i="7"/>
  <c r="Q171" i="7"/>
  <c r="Q170" i="7"/>
  <c r="Q169" i="7"/>
  <c r="Q168" i="7"/>
  <c r="Q167" i="7"/>
  <c r="Q166" i="7"/>
  <c r="Q165" i="7"/>
  <c r="Q164" i="7"/>
  <c r="Q163" i="7"/>
  <c r="Q162" i="7"/>
  <c r="Q161" i="7"/>
  <c r="Q160" i="7"/>
  <c r="Q159" i="7"/>
  <c r="Q158" i="7"/>
  <c r="Q157" i="7"/>
  <c r="Q156" i="7"/>
  <c r="Q155" i="7"/>
  <c r="Q154" i="7"/>
  <c r="Q153" i="7"/>
  <c r="Q152" i="7"/>
  <c r="Q151" i="7"/>
  <c r="Q150" i="7"/>
  <c r="Q149" i="7"/>
  <c r="Q148" i="7"/>
  <c r="Q147" i="7"/>
  <c r="Q146" i="7"/>
  <c r="Q145" i="7"/>
  <c r="Q144" i="7"/>
  <c r="Q143" i="7"/>
  <c r="Q142" i="7"/>
  <c r="Q141" i="7"/>
  <c r="Q140" i="7"/>
  <c r="Q139" i="7"/>
  <c r="Q138" i="7"/>
  <c r="Q137" i="7"/>
  <c r="Q136" i="7"/>
  <c r="Q135" i="7"/>
  <c r="Q134" i="7"/>
  <c r="Q133" i="7"/>
  <c r="Q132" i="7"/>
  <c r="Q131" i="7"/>
  <c r="Q130" i="7"/>
  <c r="Q129" i="7"/>
  <c r="Q128" i="7"/>
  <c r="Q127" i="7"/>
  <c r="Q126" i="7"/>
  <c r="Q125" i="7"/>
  <c r="Q124" i="7"/>
  <c r="Q123" i="7"/>
  <c r="Q122" i="7"/>
  <c r="Q121" i="7"/>
  <c r="Q120" i="7"/>
  <c r="Q119" i="7"/>
  <c r="Q118" i="7"/>
  <c r="Q117" i="7"/>
  <c r="Q116" i="7"/>
  <c r="Q115" i="7"/>
  <c r="Q114" i="7"/>
  <c r="Q113" i="7"/>
  <c r="Q112" i="7"/>
  <c r="Q111" i="7"/>
  <c r="Q110" i="7"/>
  <c r="Q109" i="7"/>
  <c r="Q108" i="7"/>
  <c r="Q107" i="7"/>
  <c r="Q106" i="7"/>
  <c r="Q105" i="7"/>
  <c r="Q104" i="7"/>
  <c r="Q103" i="7"/>
  <c r="Q102" i="7"/>
  <c r="Q101" i="7"/>
  <c r="Q100" i="7"/>
  <c r="Q99" i="7"/>
  <c r="Q98" i="7"/>
  <c r="Q97" i="7"/>
  <c r="Q96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T344" i="7"/>
  <c r="T343" i="7"/>
  <c r="T342" i="7"/>
  <c r="T341" i="7"/>
  <c r="T340" i="7"/>
  <c r="T339" i="7"/>
  <c r="T338" i="7"/>
  <c r="T337" i="7"/>
  <c r="T336" i="7"/>
  <c r="T335" i="7"/>
  <c r="T334" i="7"/>
  <c r="T333" i="7"/>
  <c r="T332" i="7"/>
  <c r="T331" i="7"/>
  <c r="T330" i="7"/>
  <c r="T329" i="7"/>
  <c r="T328" i="7"/>
  <c r="T327" i="7"/>
  <c r="T326" i="7"/>
  <c r="T325" i="7"/>
  <c r="T324" i="7"/>
  <c r="T323" i="7"/>
  <c r="T322" i="7"/>
  <c r="T321" i="7"/>
  <c r="T320" i="7"/>
  <c r="T319" i="7"/>
  <c r="T318" i="7"/>
  <c r="T317" i="7"/>
  <c r="T316" i="7"/>
  <c r="T315" i="7"/>
  <c r="T314" i="7"/>
  <c r="T313" i="7"/>
  <c r="T312" i="7"/>
  <c r="T311" i="7"/>
  <c r="T310" i="7"/>
  <c r="T309" i="7"/>
  <c r="T308" i="7"/>
  <c r="T307" i="7"/>
  <c r="T306" i="7"/>
  <c r="T305" i="7"/>
  <c r="T304" i="7"/>
  <c r="T303" i="7"/>
  <c r="T302" i="7"/>
  <c r="T301" i="7"/>
  <c r="T300" i="7"/>
  <c r="T299" i="7"/>
  <c r="T298" i="7"/>
  <c r="T297" i="7"/>
  <c r="T296" i="7"/>
  <c r="T295" i="7"/>
  <c r="T294" i="7"/>
  <c r="T293" i="7"/>
  <c r="T292" i="7"/>
  <c r="T291" i="7"/>
  <c r="T290" i="7"/>
  <c r="T289" i="7"/>
  <c r="T288" i="7"/>
  <c r="T287" i="7"/>
  <c r="T286" i="7"/>
  <c r="T285" i="7"/>
  <c r="T284" i="7"/>
  <c r="T283" i="7"/>
  <c r="T282" i="7"/>
  <c r="T281" i="7"/>
  <c r="T280" i="7"/>
  <c r="T279" i="7"/>
  <c r="T278" i="7"/>
  <c r="T277" i="7"/>
  <c r="T276" i="7"/>
  <c r="T275" i="7"/>
  <c r="T274" i="7"/>
  <c r="T273" i="7"/>
  <c r="T272" i="7"/>
  <c r="T271" i="7"/>
  <c r="T270" i="7"/>
  <c r="T269" i="7"/>
  <c r="T268" i="7"/>
  <c r="T267" i="7"/>
  <c r="T266" i="7"/>
  <c r="T265" i="7"/>
  <c r="T264" i="7"/>
  <c r="T263" i="7"/>
  <c r="T262" i="7"/>
  <c r="T261" i="7"/>
  <c r="T260" i="7"/>
  <c r="T259" i="7"/>
  <c r="T258" i="7"/>
  <c r="T257" i="7"/>
  <c r="T256" i="7"/>
  <c r="T255" i="7"/>
  <c r="T254" i="7"/>
  <c r="T253" i="7"/>
  <c r="T252" i="7"/>
  <c r="T251" i="7"/>
  <c r="T250" i="7"/>
  <c r="T249" i="7"/>
  <c r="T248" i="7"/>
  <c r="T247" i="7"/>
  <c r="T246" i="7"/>
  <c r="T245" i="7"/>
  <c r="T244" i="7"/>
  <c r="T243" i="7"/>
  <c r="T242" i="7"/>
  <c r="T241" i="7"/>
  <c r="T240" i="7"/>
  <c r="T239" i="7"/>
  <c r="T238" i="7"/>
  <c r="T237" i="7"/>
  <c r="T236" i="7"/>
  <c r="T235" i="7"/>
  <c r="T234" i="7"/>
  <c r="T233" i="7"/>
  <c r="T232" i="7"/>
  <c r="T231" i="7"/>
  <c r="T230" i="7"/>
  <c r="T229" i="7"/>
  <c r="T228" i="7"/>
  <c r="T227" i="7"/>
  <c r="T226" i="7"/>
  <c r="T225" i="7"/>
  <c r="T224" i="7"/>
  <c r="T223" i="7"/>
  <c r="T222" i="7"/>
  <c r="T221" i="7"/>
  <c r="T220" i="7"/>
  <c r="T219" i="7"/>
  <c r="T218" i="7"/>
  <c r="T217" i="7"/>
  <c r="T216" i="7"/>
  <c r="T215" i="7"/>
  <c r="T214" i="7"/>
  <c r="T213" i="7"/>
  <c r="T212" i="7"/>
  <c r="T211" i="7"/>
  <c r="T210" i="7"/>
  <c r="T209" i="7"/>
  <c r="T208" i="7"/>
  <c r="T207" i="7"/>
  <c r="T206" i="7"/>
  <c r="T205" i="7"/>
  <c r="T204" i="7"/>
  <c r="T203" i="7"/>
  <c r="T202" i="7"/>
  <c r="T201" i="7"/>
  <c r="T200" i="7"/>
  <c r="T199" i="7"/>
  <c r="T198" i="7"/>
  <c r="T197" i="7"/>
  <c r="T196" i="7"/>
  <c r="T195" i="7"/>
  <c r="T194" i="7"/>
  <c r="T193" i="7"/>
  <c r="T192" i="7"/>
  <c r="T191" i="7"/>
  <c r="T190" i="7"/>
  <c r="T189" i="7"/>
  <c r="T188" i="7"/>
  <c r="T187" i="7"/>
  <c r="T186" i="7"/>
  <c r="T185" i="7"/>
  <c r="T184" i="7"/>
  <c r="T183" i="7"/>
  <c r="T182" i="7"/>
  <c r="T181" i="7"/>
  <c r="T180" i="7"/>
  <c r="T179" i="7"/>
  <c r="T178" i="7"/>
  <c r="T177" i="7"/>
  <c r="T176" i="7"/>
  <c r="T175" i="7"/>
  <c r="T174" i="7"/>
  <c r="T173" i="7"/>
  <c r="T172" i="7"/>
  <c r="T171" i="7"/>
  <c r="T170" i="7"/>
  <c r="T169" i="7"/>
  <c r="T168" i="7"/>
  <c r="T167" i="7"/>
  <c r="T166" i="7"/>
  <c r="T165" i="7"/>
  <c r="T164" i="7"/>
  <c r="T163" i="7"/>
  <c r="T162" i="7"/>
  <c r="T161" i="7"/>
  <c r="T160" i="7"/>
  <c r="T159" i="7"/>
  <c r="T158" i="7"/>
  <c r="T157" i="7"/>
  <c r="T156" i="7"/>
  <c r="T155" i="7"/>
  <c r="T154" i="7"/>
  <c r="T153" i="7"/>
  <c r="T152" i="7"/>
  <c r="T151" i="7"/>
  <c r="T150" i="7"/>
  <c r="T149" i="7"/>
  <c r="T148" i="7"/>
  <c r="T147" i="7"/>
  <c r="T146" i="7"/>
  <c r="T145" i="7"/>
  <c r="T144" i="7"/>
  <c r="T143" i="7"/>
  <c r="T142" i="7"/>
  <c r="T141" i="7"/>
  <c r="T140" i="7"/>
  <c r="T139" i="7"/>
  <c r="T138" i="7"/>
  <c r="T137" i="7"/>
  <c r="T136" i="7"/>
  <c r="T135" i="7"/>
  <c r="T134" i="7"/>
  <c r="T133" i="7"/>
  <c r="T132" i="7"/>
  <c r="T131" i="7"/>
  <c r="T130" i="7"/>
  <c r="T129" i="7"/>
  <c r="T128" i="7"/>
  <c r="T127" i="7"/>
  <c r="T126" i="7"/>
  <c r="T125" i="7"/>
  <c r="T124" i="7"/>
  <c r="T123" i="7"/>
  <c r="T122" i="7"/>
  <c r="T121" i="7"/>
  <c r="T120" i="7"/>
  <c r="T119" i="7"/>
  <c r="T118" i="7"/>
  <c r="T117" i="7"/>
  <c r="T116" i="7"/>
  <c r="T115" i="7"/>
  <c r="T114" i="7"/>
  <c r="T113" i="7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N311" i="7"/>
  <c r="N310" i="7"/>
  <c r="N309" i="7"/>
  <c r="N308" i="7"/>
  <c r="N307" i="7"/>
  <c r="N306" i="7"/>
  <c r="N305" i="7"/>
  <c r="N304" i="7"/>
  <c r="N303" i="7"/>
  <c r="N302" i="7"/>
  <c r="N301" i="7"/>
  <c r="N300" i="7"/>
  <c r="N299" i="7"/>
  <c r="N298" i="7"/>
  <c r="N297" i="7"/>
  <c r="N296" i="7"/>
  <c r="N295" i="7"/>
  <c r="N294" i="7"/>
  <c r="N293" i="7"/>
  <c r="N292" i="7"/>
  <c r="N291" i="7"/>
  <c r="N290" i="7"/>
  <c r="N289" i="7"/>
  <c r="N288" i="7"/>
  <c r="N287" i="7"/>
  <c r="N286" i="7"/>
  <c r="N285" i="7"/>
  <c r="N284" i="7"/>
  <c r="N283" i="7"/>
  <c r="N282" i="7"/>
  <c r="N281" i="7"/>
  <c r="N280" i="7"/>
  <c r="N279" i="7"/>
  <c r="N278" i="7"/>
  <c r="N277" i="7"/>
  <c r="N276" i="7"/>
  <c r="N275" i="7"/>
  <c r="N274" i="7"/>
  <c r="N273" i="7"/>
  <c r="N272" i="7"/>
  <c r="N271" i="7"/>
  <c r="N270" i="7"/>
  <c r="N269" i="7"/>
  <c r="N268" i="7"/>
  <c r="N267" i="7"/>
  <c r="N266" i="7"/>
  <c r="N265" i="7"/>
  <c r="N264" i="7"/>
  <c r="N263" i="7"/>
  <c r="N262" i="7"/>
  <c r="N261" i="7"/>
  <c r="N260" i="7"/>
  <c r="N259" i="7"/>
  <c r="N258" i="7"/>
  <c r="N257" i="7"/>
  <c r="N256" i="7"/>
  <c r="N255" i="7"/>
  <c r="N254" i="7"/>
  <c r="N253" i="7"/>
  <c r="N252" i="7"/>
  <c r="N251" i="7"/>
  <c r="N250" i="7"/>
  <c r="N249" i="7"/>
  <c r="N248" i="7"/>
  <c r="N247" i="7"/>
  <c r="N246" i="7"/>
  <c r="N245" i="7"/>
  <c r="N244" i="7"/>
  <c r="N243" i="7"/>
  <c r="N242" i="7"/>
  <c r="N241" i="7"/>
  <c r="N240" i="7"/>
  <c r="N239" i="7"/>
  <c r="N238" i="7"/>
  <c r="N237" i="7"/>
  <c r="N236" i="7"/>
  <c r="N235" i="7"/>
  <c r="N234" i="7"/>
  <c r="N233" i="7"/>
  <c r="N232" i="7"/>
  <c r="N231" i="7"/>
  <c r="N230" i="7"/>
  <c r="N229" i="7"/>
  <c r="N228" i="7"/>
  <c r="N227" i="7"/>
  <c r="N226" i="7"/>
  <c r="N225" i="7"/>
  <c r="N224" i="7"/>
  <c r="N223" i="7"/>
  <c r="N222" i="7"/>
  <c r="N221" i="7"/>
  <c r="N220" i="7"/>
  <c r="N219" i="7"/>
  <c r="N218" i="7"/>
  <c r="N217" i="7"/>
  <c r="N216" i="7"/>
  <c r="N215" i="7"/>
  <c r="N214" i="7"/>
  <c r="N213" i="7"/>
  <c r="N212" i="7"/>
  <c r="N211" i="7"/>
  <c r="N210" i="7"/>
  <c r="N209" i="7"/>
  <c r="N208" i="7"/>
  <c r="N207" i="7"/>
  <c r="N206" i="7"/>
  <c r="N205" i="7"/>
  <c r="N204" i="7"/>
  <c r="N203" i="7"/>
  <c r="N202" i="7"/>
  <c r="N201" i="7"/>
  <c r="N200" i="7"/>
  <c r="N199" i="7"/>
  <c r="N198" i="7"/>
  <c r="N197" i="7"/>
  <c r="N196" i="7"/>
  <c r="N195" i="7"/>
  <c r="N194" i="7"/>
  <c r="N193" i="7"/>
  <c r="N192" i="7"/>
  <c r="N191" i="7"/>
  <c r="N190" i="7"/>
  <c r="N189" i="7"/>
  <c r="N188" i="7"/>
  <c r="N187" i="7"/>
  <c r="N186" i="7"/>
  <c r="N185" i="7"/>
  <c r="N184" i="7"/>
  <c r="N183" i="7"/>
  <c r="N182" i="7"/>
  <c r="N181" i="7"/>
  <c r="N180" i="7"/>
  <c r="N179" i="7"/>
  <c r="N178" i="7"/>
  <c r="N177" i="7"/>
  <c r="N176" i="7"/>
  <c r="N175" i="7"/>
  <c r="N174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N158" i="7"/>
  <c r="N157" i="7"/>
  <c r="N156" i="7"/>
  <c r="N155" i="7"/>
  <c r="N154" i="7"/>
  <c r="N153" i="7"/>
  <c r="N152" i="7"/>
  <c r="N151" i="7"/>
  <c r="N150" i="7"/>
  <c r="N149" i="7"/>
  <c r="N148" i="7"/>
  <c r="N147" i="7"/>
  <c r="N146" i="7"/>
  <c r="N145" i="7"/>
  <c r="N144" i="7"/>
  <c r="N143" i="7"/>
  <c r="N142" i="7"/>
  <c r="N141" i="7"/>
  <c r="N140" i="7"/>
  <c r="N139" i="7"/>
  <c r="N138" i="7"/>
  <c r="N137" i="7"/>
  <c r="N136" i="7"/>
  <c r="N135" i="7"/>
  <c r="N134" i="7"/>
  <c r="N133" i="7"/>
  <c r="N132" i="7"/>
  <c r="N131" i="7"/>
  <c r="N130" i="7"/>
  <c r="N129" i="7"/>
  <c r="N128" i="7"/>
  <c r="N127" i="7"/>
  <c r="N126" i="7"/>
  <c r="N125" i="7"/>
  <c r="N124" i="7"/>
  <c r="N123" i="7"/>
  <c r="N12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H8" i="7"/>
  <c r="K344" i="7"/>
  <c r="K343" i="7"/>
  <c r="K342" i="7"/>
  <c r="K341" i="7"/>
  <c r="K340" i="7"/>
  <c r="K339" i="7"/>
  <c r="K338" i="7"/>
  <c r="K337" i="7"/>
  <c r="K336" i="7"/>
  <c r="K335" i="7"/>
  <c r="K334" i="7"/>
  <c r="K333" i="7"/>
  <c r="K332" i="7"/>
  <c r="K331" i="7"/>
  <c r="K330" i="7"/>
  <c r="K329" i="7"/>
  <c r="K328" i="7"/>
  <c r="K327" i="7"/>
  <c r="K326" i="7"/>
  <c r="K325" i="7"/>
  <c r="K324" i="7"/>
  <c r="K323" i="7"/>
  <c r="K322" i="7"/>
  <c r="K321" i="7"/>
  <c r="K320" i="7"/>
  <c r="K319" i="7"/>
  <c r="K318" i="7"/>
  <c r="K317" i="7"/>
  <c r="K316" i="7"/>
  <c r="K315" i="7"/>
  <c r="K314" i="7"/>
  <c r="K313" i="7"/>
  <c r="K312" i="7"/>
  <c r="K311" i="7"/>
  <c r="K310" i="7"/>
  <c r="K309" i="7"/>
  <c r="K308" i="7"/>
  <c r="K307" i="7"/>
  <c r="K306" i="7"/>
  <c r="K305" i="7"/>
  <c r="K304" i="7"/>
  <c r="K303" i="7"/>
  <c r="K302" i="7"/>
  <c r="K301" i="7"/>
  <c r="K300" i="7"/>
  <c r="K299" i="7"/>
  <c r="K298" i="7"/>
  <c r="K297" i="7"/>
  <c r="K296" i="7"/>
  <c r="K295" i="7"/>
  <c r="K294" i="7"/>
  <c r="K293" i="7"/>
  <c r="K292" i="7"/>
  <c r="K291" i="7"/>
  <c r="K290" i="7"/>
  <c r="K289" i="7"/>
  <c r="K288" i="7"/>
  <c r="K287" i="7"/>
  <c r="K286" i="7"/>
  <c r="K285" i="7"/>
  <c r="K284" i="7"/>
  <c r="K283" i="7"/>
  <c r="K282" i="7"/>
  <c r="K281" i="7"/>
  <c r="K280" i="7"/>
  <c r="K279" i="7"/>
  <c r="K278" i="7"/>
  <c r="K277" i="7"/>
  <c r="K276" i="7"/>
  <c r="K275" i="7"/>
  <c r="K274" i="7"/>
  <c r="K273" i="7"/>
  <c r="K272" i="7"/>
  <c r="K271" i="7"/>
  <c r="K270" i="7"/>
  <c r="K269" i="7"/>
  <c r="K268" i="7"/>
  <c r="K267" i="7"/>
  <c r="K266" i="7"/>
  <c r="K265" i="7"/>
  <c r="K264" i="7"/>
  <c r="K263" i="7"/>
  <c r="K262" i="7"/>
  <c r="K261" i="7"/>
  <c r="K260" i="7"/>
  <c r="K259" i="7"/>
  <c r="K258" i="7"/>
  <c r="K257" i="7"/>
  <c r="K256" i="7"/>
  <c r="K255" i="7"/>
  <c r="K254" i="7"/>
  <c r="K253" i="7"/>
  <c r="K252" i="7"/>
  <c r="K251" i="7"/>
  <c r="K250" i="7"/>
  <c r="K249" i="7"/>
  <c r="K248" i="7"/>
  <c r="K247" i="7"/>
  <c r="K246" i="7"/>
  <c r="K245" i="7"/>
  <c r="K244" i="7"/>
  <c r="K243" i="7"/>
  <c r="K242" i="7"/>
  <c r="K241" i="7"/>
  <c r="K240" i="7"/>
  <c r="K239" i="7"/>
  <c r="K238" i="7"/>
  <c r="K237" i="7"/>
  <c r="K236" i="7"/>
  <c r="K235" i="7"/>
  <c r="K234" i="7"/>
  <c r="K233" i="7"/>
  <c r="K232" i="7"/>
  <c r="K231" i="7"/>
  <c r="K230" i="7"/>
  <c r="K229" i="7"/>
  <c r="K228" i="7"/>
  <c r="K227" i="7"/>
  <c r="K226" i="7"/>
  <c r="K225" i="7"/>
  <c r="K224" i="7"/>
  <c r="K223" i="7"/>
  <c r="K222" i="7"/>
  <c r="K221" i="7"/>
  <c r="K220" i="7"/>
  <c r="K219" i="7"/>
  <c r="K218" i="7"/>
  <c r="K217" i="7"/>
  <c r="K216" i="7"/>
  <c r="K215" i="7"/>
  <c r="K214" i="7"/>
  <c r="K213" i="7"/>
  <c r="K212" i="7"/>
  <c r="K211" i="7"/>
  <c r="K210" i="7"/>
  <c r="K209" i="7"/>
  <c r="K208" i="7"/>
  <c r="K207" i="7"/>
  <c r="K206" i="7"/>
  <c r="K205" i="7"/>
  <c r="K204" i="7"/>
  <c r="K203" i="7"/>
  <c r="K202" i="7"/>
  <c r="K201" i="7"/>
  <c r="K200" i="7"/>
  <c r="K199" i="7"/>
  <c r="K198" i="7"/>
  <c r="K197" i="7"/>
  <c r="K196" i="7"/>
  <c r="K195" i="7"/>
  <c r="K194" i="7"/>
  <c r="K193" i="7"/>
  <c r="K192" i="7"/>
  <c r="K191" i="7"/>
  <c r="K190" i="7"/>
  <c r="K189" i="7"/>
  <c r="K188" i="7"/>
  <c r="K187" i="7"/>
  <c r="K186" i="7"/>
  <c r="K185" i="7"/>
  <c r="K184" i="7"/>
  <c r="K183" i="7"/>
  <c r="K182" i="7"/>
  <c r="K181" i="7"/>
  <c r="K180" i="7"/>
  <c r="K179" i="7"/>
  <c r="K178" i="7"/>
  <c r="K177" i="7"/>
  <c r="K176" i="7"/>
  <c r="K175" i="7"/>
  <c r="K174" i="7"/>
  <c r="K173" i="7"/>
  <c r="K172" i="7"/>
  <c r="K171" i="7"/>
  <c r="K170" i="7"/>
  <c r="K169" i="7"/>
  <c r="K168" i="7"/>
  <c r="K167" i="7"/>
  <c r="K166" i="7"/>
  <c r="K165" i="7"/>
  <c r="K164" i="7"/>
  <c r="K163" i="7"/>
  <c r="K162" i="7"/>
  <c r="K161" i="7"/>
  <c r="K160" i="7"/>
  <c r="K159" i="7"/>
  <c r="K158" i="7"/>
  <c r="K157" i="7"/>
  <c r="K156" i="7"/>
  <c r="K155" i="7"/>
  <c r="K154" i="7"/>
  <c r="K153" i="7"/>
  <c r="K152" i="7"/>
  <c r="K151" i="7"/>
  <c r="K150" i="7"/>
  <c r="K149" i="7"/>
  <c r="K148" i="7"/>
  <c r="K147" i="7"/>
  <c r="K146" i="7"/>
  <c r="K145" i="7"/>
  <c r="K144" i="7"/>
  <c r="K143" i="7"/>
  <c r="K142" i="7"/>
  <c r="K141" i="7"/>
  <c r="K140" i="7"/>
  <c r="K139" i="7"/>
  <c r="K138" i="7"/>
  <c r="K137" i="7"/>
  <c r="K136" i="7"/>
  <c r="K135" i="7"/>
  <c r="K134" i="7"/>
  <c r="K133" i="7"/>
  <c r="K132" i="7"/>
  <c r="K131" i="7"/>
  <c r="K130" i="7"/>
  <c r="K129" i="7"/>
  <c r="K128" i="7"/>
  <c r="K127" i="7"/>
  <c r="K126" i="7"/>
  <c r="K125" i="7"/>
  <c r="K124" i="7"/>
  <c r="K123" i="7"/>
  <c r="K122" i="7"/>
  <c r="K121" i="7"/>
  <c r="K120" i="7"/>
  <c r="K119" i="7"/>
  <c r="K118" i="7"/>
  <c r="K117" i="7"/>
  <c r="K116" i="7"/>
  <c r="K115" i="7"/>
  <c r="K114" i="7"/>
  <c r="K113" i="7"/>
  <c r="K112" i="7"/>
  <c r="K111" i="7"/>
  <c r="K110" i="7"/>
  <c r="K109" i="7"/>
  <c r="K108" i="7"/>
  <c r="K107" i="7"/>
  <c r="K106" i="7"/>
  <c r="K105" i="7"/>
  <c r="K104" i="7"/>
  <c r="K103" i="7"/>
  <c r="K102" i="7"/>
  <c r="K101" i="7"/>
  <c r="K100" i="7"/>
  <c r="K99" i="7"/>
  <c r="K98" i="7"/>
  <c r="K97" i="7"/>
  <c r="K96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H344" i="7"/>
  <c r="H343" i="7"/>
  <c r="H342" i="7"/>
  <c r="H341" i="7"/>
  <c r="H340" i="7"/>
  <c r="H339" i="7"/>
  <c r="H338" i="7"/>
  <c r="H337" i="7"/>
  <c r="H336" i="7"/>
  <c r="H335" i="7"/>
  <c r="H334" i="7"/>
  <c r="H333" i="7"/>
  <c r="H332" i="7"/>
  <c r="H331" i="7"/>
  <c r="H330" i="7"/>
  <c r="H329" i="7"/>
  <c r="H328" i="7"/>
  <c r="H327" i="7"/>
  <c r="H326" i="7"/>
  <c r="H325" i="7"/>
  <c r="H324" i="7"/>
  <c r="H323" i="7"/>
  <c r="H322" i="7"/>
  <c r="H321" i="7"/>
  <c r="H320" i="7"/>
  <c r="H319" i="7"/>
  <c r="H318" i="7"/>
  <c r="H317" i="7"/>
  <c r="H316" i="7"/>
  <c r="H315" i="7"/>
  <c r="H314" i="7"/>
  <c r="H313" i="7"/>
  <c r="H312" i="7"/>
  <c r="H311" i="7"/>
  <c r="H310" i="7"/>
  <c r="H309" i="7"/>
  <c r="H308" i="7"/>
  <c r="H307" i="7"/>
  <c r="H306" i="7"/>
  <c r="H305" i="7"/>
  <c r="H304" i="7"/>
  <c r="H303" i="7"/>
  <c r="H302" i="7"/>
  <c r="H301" i="7"/>
  <c r="H300" i="7"/>
  <c r="H299" i="7"/>
  <c r="H298" i="7"/>
  <c r="H297" i="7"/>
  <c r="H296" i="7"/>
  <c r="H295" i="7"/>
  <c r="H294" i="7"/>
  <c r="H293" i="7"/>
  <c r="H292" i="7"/>
  <c r="H291" i="7"/>
  <c r="H290" i="7"/>
  <c r="H289" i="7"/>
  <c r="H288" i="7"/>
  <c r="H287" i="7"/>
  <c r="H286" i="7"/>
  <c r="H285" i="7"/>
  <c r="H284" i="7"/>
  <c r="H283" i="7"/>
  <c r="H282" i="7"/>
  <c r="H281" i="7"/>
  <c r="H280" i="7"/>
  <c r="H279" i="7"/>
  <c r="H278" i="7"/>
  <c r="H277" i="7"/>
  <c r="H276" i="7"/>
  <c r="H275" i="7"/>
  <c r="H274" i="7"/>
  <c r="H273" i="7"/>
  <c r="H272" i="7"/>
  <c r="H271" i="7"/>
  <c r="H270" i="7"/>
  <c r="H269" i="7"/>
  <c r="H268" i="7"/>
  <c r="H267" i="7"/>
  <c r="H266" i="7"/>
  <c r="H265" i="7"/>
  <c r="H264" i="7"/>
  <c r="H263" i="7"/>
  <c r="H262" i="7"/>
  <c r="H261" i="7"/>
  <c r="H260" i="7"/>
  <c r="H259" i="7"/>
  <c r="H258" i="7"/>
  <c r="H257" i="7"/>
  <c r="H256" i="7"/>
  <c r="H255" i="7"/>
  <c r="H254" i="7"/>
  <c r="H253" i="7"/>
  <c r="H252" i="7"/>
  <c r="H251" i="7"/>
  <c r="H250" i="7"/>
  <c r="H249" i="7"/>
  <c r="H248" i="7"/>
  <c r="H247" i="7"/>
  <c r="H246" i="7"/>
  <c r="H245" i="7"/>
  <c r="H244" i="7"/>
  <c r="H243" i="7"/>
  <c r="H242" i="7"/>
  <c r="H241" i="7"/>
  <c r="H240" i="7"/>
  <c r="H239" i="7"/>
  <c r="H238" i="7"/>
  <c r="H237" i="7"/>
  <c r="H236" i="7"/>
  <c r="H235" i="7"/>
  <c r="H234" i="7"/>
  <c r="H233" i="7"/>
  <c r="H232" i="7"/>
  <c r="H231" i="7"/>
  <c r="H230" i="7"/>
  <c r="H229" i="7"/>
  <c r="H228" i="7"/>
  <c r="H227" i="7"/>
  <c r="H226" i="7"/>
  <c r="H225" i="7"/>
  <c r="H224" i="7"/>
  <c r="H223" i="7"/>
  <c r="H222" i="7"/>
  <c r="H221" i="7"/>
  <c r="H220" i="7"/>
  <c r="H219" i="7"/>
  <c r="H218" i="7"/>
  <c r="H217" i="7"/>
  <c r="H216" i="7"/>
  <c r="H215" i="7"/>
  <c r="H214" i="7"/>
  <c r="H213" i="7"/>
  <c r="H212" i="7"/>
  <c r="H211" i="7"/>
  <c r="H210" i="7"/>
  <c r="H209" i="7"/>
  <c r="H208" i="7"/>
  <c r="H207" i="7"/>
  <c r="H206" i="7"/>
  <c r="H205" i="7"/>
  <c r="H204" i="7"/>
  <c r="H203" i="7"/>
  <c r="H202" i="7"/>
  <c r="H201" i="7"/>
  <c r="H200" i="7"/>
  <c r="H199" i="7"/>
  <c r="H198" i="7"/>
  <c r="H197" i="7"/>
  <c r="H196" i="7"/>
  <c r="H195" i="7"/>
  <c r="H194" i="7"/>
  <c r="H193" i="7"/>
  <c r="H192" i="7"/>
  <c r="H191" i="7"/>
  <c r="H190" i="7"/>
  <c r="H189" i="7"/>
  <c r="H188" i="7"/>
  <c r="H187" i="7"/>
  <c r="H186" i="7"/>
  <c r="H185" i="7"/>
  <c r="H184" i="7"/>
  <c r="H183" i="7"/>
  <c r="H182" i="7"/>
  <c r="H181" i="7"/>
  <c r="H180" i="7"/>
  <c r="H179" i="7"/>
  <c r="H178" i="7"/>
  <c r="H177" i="7"/>
  <c r="H176" i="7"/>
  <c r="H175" i="7"/>
  <c r="H174" i="7"/>
  <c r="H173" i="7"/>
  <c r="H172" i="7"/>
  <c r="H171" i="7"/>
  <c r="H170" i="7"/>
  <c r="H169" i="7"/>
  <c r="H168" i="7"/>
  <c r="H167" i="7"/>
  <c r="H166" i="7"/>
  <c r="H165" i="7"/>
  <c r="H164" i="7"/>
  <c r="H163" i="7"/>
  <c r="H162" i="7"/>
  <c r="H161" i="7"/>
  <c r="H160" i="7"/>
  <c r="H159" i="7"/>
  <c r="H158" i="7"/>
  <c r="H157" i="7"/>
  <c r="H156" i="7"/>
  <c r="H155" i="7"/>
  <c r="H154" i="7"/>
  <c r="H153" i="7"/>
  <c r="H152" i="7"/>
  <c r="H151" i="7"/>
  <c r="H150" i="7"/>
  <c r="H149" i="7"/>
  <c r="H148" i="7"/>
  <c r="H147" i="7"/>
  <c r="H146" i="7"/>
  <c r="H145" i="7"/>
  <c r="H144" i="7"/>
  <c r="H143" i="7"/>
  <c r="H142" i="7"/>
  <c r="H141" i="7"/>
  <c r="H140" i="7"/>
  <c r="H139" i="7"/>
  <c r="H138" i="7"/>
  <c r="H137" i="7"/>
  <c r="H136" i="7"/>
  <c r="H135" i="7"/>
  <c r="H134" i="7"/>
  <c r="H133" i="7"/>
  <c r="H132" i="7"/>
  <c r="H131" i="7"/>
  <c r="H130" i="7"/>
  <c r="H129" i="7"/>
  <c r="H128" i="7"/>
  <c r="H127" i="7"/>
  <c r="H126" i="7"/>
  <c r="H125" i="7"/>
  <c r="H124" i="7"/>
  <c r="H123" i="7"/>
  <c r="H122" i="7"/>
  <c r="H121" i="7"/>
  <c r="H120" i="7"/>
  <c r="H119" i="7"/>
  <c r="H118" i="7"/>
  <c r="H117" i="7"/>
  <c r="H116" i="7"/>
  <c r="H115" i="7"/>
  <c r="H114" i="7"/>
  <c r="H113" i="7"/>
  <c r="H112" i="7"/>
  <c r="H111" i="7"/>
  <c r="H110" i="7"/>
  <c r="H109" i="7"/>
  <c r="H108" i="7"/>
  <c r="H107" i="7"/>
  <c r="H106" i="7"/>
  <c r="H105" i="7"/>
  <c r="H104" i="7"/>
  <c r="H103" i="7"/>
  <c r="H102" i="7"/>
  <c r="H101" i="7"/>
  <c r="H100" i="7"/>
  <c r="H99" i="7"/>
  <c r="H98" i="7"/>
  <c r="H97" i="7"/>
  <c r="H96" i="7"/>
  <c r="H95" i="7"/>
  <c r="H94" i="7"/>
  <c r="H93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D344" i="7"/>
  <c r="D343" i="7"/>
  <c r="D342" i="7"/>
  <c r="D341" i="7"/>
  <c r="D340" i="7"/>
  <c r="D339" i="7"/>
  <c r="D338" i="7"/>
  <c r="D337" i="7"/>
  <c r="D336" i="7"/>
  <c r="D335" i="7"/>
  <c r="D334" i="7"/>
  <c r="D333" i="7"/>
  <c r="D332" i="7"/>
  <c r="D331" i="7"/>
  <c r="D330" i="7"/>
  <c r="D329" i="7"/>
  <c r="D328" i="7"/>
  <c r="D327" i="7"/>
  <c r="D326" i="7"/>
  <c r="D325" i="7"/>
  <c r="D324" i="7"/>
  <c r="D323" i="7"/>
  <c r="D322" i="7"/>
  <c r="D321" i="7"/>
  <c r="D320" i="7"/>
  <c r="D319" i="7"/>
  <c r="D318" i="7"/>
  <c r="D317" i="7"/>
  <c r="D316" i="7"/>
  <c r="D315" i="7"/>
  <c r="D314" i="7"/>
  <c r="D313" i="7"/>
  <c r="D312" i="7"/>
  <c r="D311" i="7"/>
  <c r="D310" i="7"/>
  <c r="D309" i="7"/>
  <c r="D308" i="7"/>
  <c r="D307" i="7"/>
  <c r="D306" i="7"/>
  <c r="D305" i="7"/>
  <c r="D304" i="7"/>
  <c r="D303" i="7"/>
  <c r="D302" i="7"/>
  <c r="D301" i="7"/>
  <c r="D300" i="7"/>
  <c r="D299" i="7"/>
  <c r="D298" i="7"/>
  <c r="D297" i="7"/>
  <c r="D296" i="7"/>
  <c r="D295" i="7"/>
  <c r="D294" i="7"/>
  <c r="D293" i="7"/>
  <c r="D292" i="7"/>
  <c r="D291" i="7"/>
  <c r="D290" i="7"/>
  <c r="D289" i="7"/>
  <c r="D288" i="7"/>
  <c r="D287" i="7"/>
  <c r="D286" i="7"/>
  <c r="D285" i="7"/>
  <c r="D284" i="7"/>
  <c r="D283" i="7"/>
  <c r="D282" i="7"/>
  <c r="D281" i="7"/>
  <c r="D280" i="7"/>
  <c r="D279" i="7"/>
  <c r="D278" i="7"/>
  <c r="D277" i="7"/>
  <c r="D276" i="7"/>
  <c r="D275" i="7"/>
  <c r="D274" i="7"/>
  <c r="D273" i="7"/>
  <c r="D272" i="7"/>
  <c r="D271" i="7"/>
  <c r="D270" i="7"/>
  <c r="D269" i="7"/>
  <c r="D268" i="7"/>
  <c r="D267" i="7"/>
  <c r="D266" i="7"/>
  <c r="D265" i="7"/>
  <c r="D264" i="7"/>
  <c r="D263" i="7"/>
  <c r="D262" i="7"/>
  <c r="D261" i="7"/>
  <c r="D260" i="7"/>
  <c r="D259" i="7"/>
  <c r="D258" i="7"/>
  <c r="D257" i="7"/>
  <c r="D256" i="7"/>
  <c r="D255" i="7"/>
  <c r="D254" i="7"/>
  <c r="D253" i="7"/>
  <c r="D252" i="7"/>
  <c r="D251" i="7"/>
  <c r="D250" i="7"/>
  <c r="D249" i="7"/>
  <c r="D248" i="7"/>
  <c r="D247" i="7"/>
  <c r="D246" i="7"/>
  <c r="D245" i="7"/>
  <c r="D244" i="7"/>
  <c r="D243" i="7"/>
  <c r="D242" i="7"/>
  <c r="D241" i="7"/>
  <c r="D240" i="7"/>
  <c r="D239" i="7"/>
  <c r="D238" i="7"/>
  <c r="D237" i="7"/>
  <c r="D236" i="7"/>
  <c r="D235" i="7"/>
  <c r="D234" i="7"/>
  <c r="D233" i="7"/>
  <c r="D232" i="7"/>
  <c r="D231" i="7"/>
  <c r="D230" i="7"/>
  <c r="D229" i="7"/>
  <c r="D228" i="7"/>
  <c r="D227" i="7"/>
  <c r="D226" i="7"/>
  <c r="D225" i="7"/>
  <c r="D224" i="7"/>
  <c r="D223" i="7"/>
  <c r="D222" i="7"/>
  <c r="D221" i="7"/>
  <c r="D220" i="7"/>
  <c r="D219" i="7"/>
  <c r="D218" i="7"/>
  <c r="D217" i="7"/>
  <c r="D216" i="7"/>
  <c r="D215" i="7"/>
  <c r="D214" i="7"/>
  <c r="D213" i="7"/>
  <c r="D212" i="7"/>
  <c r="D211" i="7"/>
  <c r="D210" i="7"/>
  <c r="D209" i="7"/>
  <c r="D208" i="7"/>
  <c r="D207" i="7"/>
  <c r="D206" i="7"/>
  <c r="D205" i="7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C349" i="7"/>
  <c r="B349" i="7"/>
  <c r="C348" i="7"/>
  <c r="B348" i="7"/>
  <c r="C347" i="7"/>
  <c r="B347" i="7"/>
  <c r="C346" i="7"/>
  <c r="B346" i="7"/>
  <c r="C345" i="7"/>
  <c r="B345" i="7"/>
  <c r="C344" i="7"/>
  <c r="B344" i="7"/>
  <c r="C343" i="7"/>
  <c r="B343" i="7"/>
  <c r="C342" i="7"/>
  <c r="B342" i="7"/>
  <c r="C341" i="7"/>
  <c r="B341" i="7"/>
  <c r="C340" i="7"/>
  <c r="B340" i="7"/>
  <c r="C339" i="7"/>
  <c r="B339" i="7"/>
  <c r="C338" i="7"/>
  <c r="B338" i="7"/>
  <c r="C337" i="7"/>
  <c r="B337" i="7"/>
  <c r="C336" i="7"/>
  <c r="B336" i="7"/>
  <c r="C335" i="7"/>
  <c r="B335" i="7"/>
  <c r="C334" i="7"/>
  <c r="B334" i="7"/>
  <c r="C333" i="7"/>
  <c r="B333" i="7"/>
  <c r="C332" i="7"/>
  <c r="B332" i="7"/>
  <c r="C331" i="7"/>
  <c r="B331" i="7"/>
  <c r="C330" i="7"/>
  <c r="B330" i="7"/>
  <c r="C329" i="7"/>
  <c r="B329" i="7"/>
  <c r="C328" i="7"/>
  <c r="B328" i="7"/>
  <c r="C327" i="7"/>
  <c r="B327" i="7"/>
  <c r="C326" i="7"/>
  <c r="B326" i="7"/>
  <c r="C325" i="7"/>
  <c r="B325" i="7"/>
  <c r="C324" i="7"/>
  <c r="B324" i="7"/>
  <c r="C323" i="7"/>
  <c r="B323" i="7"/>
  <c r="C322" i="7"/>
  <c r="B322" i="7"/>
  <c r="C321" i="7"/>
  <c r="B321" i="7"/>
  <c r="C320" i="7"/>
  <c r="B320" i="7"/>
  <c r="C319" i="7"/>
  <c r="B319" i="7"/>
  <c r="C318" i="7"/>
  <c r="B318" i="7"/>
  <c r="C317" i="7"/>
  <c r="B317" i="7"/>
  <c r="C316" i="7"/>
  <c r="B316" i="7"/>
  <c r="C315" i="7"/>
  <c r="B315" i="7"/>
  <c r="C314" i="7"/>
  <c r="B314" i="7"/>
  <c r="C313" i="7"/>
  <c r="B313" i="7"/>
  <c r="C312" i="7"/>
  <c r="B312" i="7"/>
  <c r="C311" i="7"/>
  <c r="B311" i="7"/>
  <c r="C310" i="7"/>
  <c r="B310" i="7"/>
  <c r="C309" i="7"/>
  <c r="B309" i="7"/>
  <c r="C308" i="7"/>
  <c r="B308" i="7"/>
  <c r="C307" i="7"/>
  <c r="B307" i="7"/>
  <c r="C306" i="7"/>
  <c r="B306" i="7"/>
  <c r="C305" i="7"/>
  <c r="B305" i="7"/>
  <c r="C304" i="7"/>
  <c r="B304" i="7"/>
  <c r="C303" i="7"/>
  <c r="B303" i="7"/>
  <c r="C302" i="7"/>
  <c r="B302" i="7"/>
  <c r="C301" i="7"/>
  <c r="B301" i="7"/>
  <c r="C300" i="7"/>
  <c r="B300" i="7"/>
  <c r="C299" i="7"/>
  <c r="B299" i="7"/>
  <c r="C298" i="7"/>
  <c r="B298" i="7"/>
  <c r="C297" i="7"/>
  <c r="B297" i="7"/>
  <c r="C296" i="7"/>
  <c r="B296" i="7"/>
  <c r="C295" i="7"/>
  <c r="B295" i="7"/>
  <c r="C294" i="7"/>
  <c r="B294" i="7"/>
  <c r="C293" i="7"/>
  <c r="B293" i="7"/>
  <c r="C292" i="7"/>
  <c r="B292" i="7"/>
  <c r="C291" i="7"/>
  <c r="B291" i="7"/>
  <c r="C290" i="7"/>
  <c r="B290" i="7"/>
  <c r="C289" i="7"/>
  <c r="B289" i="7"/>
  <c r="C288" i="7"/>
  <c r="B288" i="7"/>
  <c r="C287" i="7"/>
  <c r="B287" i="7"/>
  <c r="C286" i="7"/>
  <c r="B286" i="7"/>
  <c r="C285" i="7"/>
  <c r="B285" i="7"/>
  <c r="C284" i="7"/>
  <c r="B284" i="7"/>
  <c r="C283" i="7"/>
  <c r="B283" i="7"/>
  <c r="C282" i="7"/>
  <c r="B282" i="7"/>
  <c r="C281" i="7"/>
  <c r="B281" i="7"/>
  <c r="C280" i="7"/>
  <c r="B280" i="7"/>
  <c r="C279" i="7"/>
  <c r="B279" i="7"/>
  <c r="C278" i="7"/>
  <c r="B278" i="7"/>
  <c r="C277" i="7"/>
  <c r="B277" i="7"/>
  <c r="C276" i="7"/>
  <c r="B276" i="7"/>
  <c r="C275" i="7"/>
  <c r="B275" i="7"/>
  <c r="C274" i="7"/>
  <c r="B274" i="7"/>
  <c r="C273" i="7"/>
  <c r="B273" i="7"/>
  <c r="C272" i="7"/>
  <c r="B272" i="7"/>
  <c r="C271" i="7"/>
  <c r="B271" i="7"/>
  <c r="C270" i="7"/>
  <c r="B270" i="7"/>
  <c r="C269" i="7"/>
  <c r="B269" i="7"/>
  <c r="C268" i="7"/>
  <c r="B268" i="7"/>
  <c r="C267" i="7"/>
  <c r="B267" i="7"/>
  <c r="C266" i="7"/>
  <c r="B266" i="7"/>
  <c r="C265" i="7"/>
  <c r="B265" i="7"/>
  <c r="C264" i="7"/>
  <c r="B264" i="7"/>
  <c r="C263" i="7"/>
  <c r="B263" i="7"/>
  <c r="C262" i="7"/>
  <c r="B262" i="7"/>
  <c r="C261" i="7"/>
  <c r="B261" i="7"/>
  <c r="C260" i="7"/>
  <c r="B260" i="7"/>
  <c r="C259" i="7"/>
  <c r="B259" i="7"/>
  <c r="C258" i="7"/>
  <c r="B258" i="7"/>
  <c r="C257" i="7"/>
  <c r="B257" i="7"/>
  <c r="C256" i="7"/>
  <c r="B256" i="7"/>
  <c r="C255" i="7"/>
  <c r="B255" i="7"/>
  <c r="C254" i="7"/>
  <c r="B254" i="7"/>
  <c r="C253" i="7"/>
  <c r="B253" i="7"/>
  <c r="C252" i="7"/>
  <c r="B252" i="7"/>
  <c r="C251" i="7"/>
  <c r="B251" i="7"/>
  <c r="C250" i="7"/>
  <c r="B250" i="7"/>
  <c r="C249" i="7"/>
  <c r="B249" i="7"/>
  <c r="C248" i="7"/>
  <c r="B248" i="7"/>
  <c r="C247" i="7"/>
  <c r="B247" i="7"/>
  <c r="C246" i="7"/>
  <c r="B246" i="7"/>
  <c r="C245" i="7"/>
  <c r="B245" i="7"/>
  <c r="C244" i="7"/>
  <c r="B244" i="7"/>
  <c r="C243" i="7"/>
  <c r="B243" i="7"/>
  <c r="C242" i="7"/>
  <c r="B242" i="7"/>
  <c r="C241" i="7"/>
  <c r="G241" i="7" s="1"/>
  <c r="B241" i="7"/>
  <c r="C240" i="7"/>
  <c r="G240" i="7" s="1"/>
  <c r="B240" i="7"/>
  <c r="C239" i="7"/>
  <c r="G239" i="7" s="1"/>
  <c r="B239" i="7"/>
  <c r="C238" i="7"/>
  <c r="G238" i="7" s="1"/>
  <c r="B238" i="7"/>
  <c r="C237" i="7"/>
  <c r="G237" i="7" s="1"/>
  <c r="B237" i="7"/>
  <c r="C236" i="7"/>
  <c r="G236" i="7" s="1"/>
  <c r="B236" i="7"/>
  <c r="C235" i="7"/>
  <c r="G235" i="7" s="1"/>
  <c r="B235" i="7"/>
  <c r="C234" i="7"/>
  <c r="G234" i="7" s="1"/>
  <c r="B234" i="7"/>
  <c r="C233" i="7"/>
  <c r="G233" i="7" s="1"/>
  <c r="B233" i="7"/>
  <c r="C232" i="7"/>
  <c r="G232" i="7" s="1"/>
  <c r="B232" i="7"/>
  <c r="C231" i="7"/>
  <c r="G231" i="7" s="1"/>
  <c r="B231" i="7"/>
  <c r="C230" i="7"/>
  <c r="G230" i="7" s="1"/>
  <c r="B230" i="7"/>
  <c r="C229" i="7"/>
  <c r="B229" i="7"/>
  <c r="C228" i="7"/>
  <c r="B228" i="7"/>
  <c r="C227" i="7"/>
  <c r="B227" i="7"/>
  <c r="C226" i="7"/>
  <c r="B226" i="7"/>
  <c r="C225" i="7"/>
  <c r="B225" i="7"/>
  <c r="C224" i="7"/>
  <c r="B224" i="7"/>
  <c r="C223" i="7"/>
  <c r="B223" i="7"/>
  <c r="C222" i="7"/>
  <c r="B222" i="7"/>
  <c r="C221" i="7"/>
  <c r="B221" i="7"/>
  <c r="C220" i="7"/>
  <c r="B220" i="7"/>
  <c r="C219" i="7"/>
  <c r="B219" i="7"/>
  <c r="C218" i="7"/>
  <c r="B218" i="7"/>
  <c r="C217" i="7"/>
  <c r="G217" i="7" s="1"/>
  <c r="B217" i="7"/>
  <c r="C216" i="7"/>
  <c r="G216" i="7" s="1"/>
  <c r="B216" i="7"/>
  <c r="C215" i="7"/>
  <c r="G215" i="7" s="1"/>
  <c r="B215" i="7"/>
  <c r="C214" i="7"/>
  <c r="G214" i="7" s="1"/>
  <c r="B214" i="7"/>
  <c r="C213" i="7"/>
  <c r="G213" i="7" s="1"/>
  <c r="B213" i="7"/>
  <c r="C212" i="7"/>
  <c r="G212" i="7" s="1"/>
  <c r="B212" i="7"/>
  <c r="C211" i="7"/>
  <c r="G211" i="7" s="1"/>
  <c r="B211" i="7"/>
  <c r="C210" i="7"/>
  <c r="G210" i="7" s="1"/>
  <c r="B210" i="7"/>
  <c r="C209" i="7"/>
  <c r="G209" i="7" s="1"/>
  <c r="B209" i="7"/>
  <c r="C208" i="7"/>
  <c r="G208" i="7" s="1"/>
  <c r="B208" i="7"/>
  <c r="C207" i="7"/>
  <c r="G207" i="7" s="1"/>
  <c r="B207" i="7"/>
  <c r="C206" i="7"/>
  <c r="G206" i="7" s="1"/>
  <c r="B206" i="7"/>
  <c r="C205" i="7"/>
  <c r="B205" i="7"/>
  <c r="C204" i="7"/>
  <c r="B204" i="7"/>
  <c r="C203" i="7"/>
  <c r="B203" i="7"/>
  <c r="C202" i="7"/>
  <c r="B202" i="7"/>
  <c r="C201" i="7"/>
  <c r="B201" i="7"/>
  <c r="C200" i="7"/>
  <c r="B200" i="7"/>
  <c r="C199" i="7"/>
  <c r="B199" i="7"/>
  <c r="C198" i="7"/>
  <c r="B198" i="7"/>
  <c r="C197" i="7"/>
  <c r="B197" i="7"/>
  <c r="C196" i="7"/>
  <c r="B196" i="7"/>
  <c r="C195" i="7"/>
  <c r="B195" i="7"/>
  <c r="C194" i="7"/>
  <c r="B194" i="7"/>
  <c r="C193" i="7"/>
  <c r="G193" i="7" s="1"/>
  <c r="B193" i="7"/>
  <c r="C192" i="7"/>
  <c r="G192" i="7" s="1"/>
  <c r="B192" i="7"/>
  <c r="C191" i="7"/>
  <c r="G191" i="7" s="1"/>
  <c r="B191" i="7"/>
  <c r="C190" i="7"/>
  <c r="G190" i="7" s="1"/>
  <c r="B190" i="7"/>
  <c r="C189" i="7"/>
  <c r="G189" i="7" s="1"/>
  <c r="B189" i="7"/>
  <c r="C188" i="7"/>
  <c r="G188" i="7" s="1"/>
  <c r="B188" i="7"/>
  <c r="C187" i="7"/>
  <c r="G187" i="7" s="1"/>
  <c r="B187" i="7"/>
  <c r="C186" i="7"/>
  <c r="G186" i="7" s="1"/>
  <c r="B186" i="7"/>
  <c r="C185" i="7"/>
  <c r="G185" i="7" s="1"/>
  <c r="B185" i="7"/>
  <c r="C184" i="7"/>
  <c r="G184" i="7" s="1"/>
  <c r="B184" i="7"/>
  <c r="C183" i="7"/>
  <c r="G183" i="7" s="1"/>
  <c r="B183" i="7"/>
  <c r="C182" i="7"/>
  <c r="G182" i="7" s="1"/>
  <c r="B182" i="7"/>
  <c r="C181" i="7"/>
  <c r="B181" i="7"/>
  <c r="C180" i="7"/>
  <c r="B180" i="7"/>
  <c r="C179" i="7"/>
  <c r="B179" i="7"/>
  <c r="C178" i="7"/>
  <c r="B178" i="7"/>
  <c r="C177" i="7"/>
  <c r="B177" i="7"/>
  <c r="C176" i="7"/>
  <c r="B176" i="7"/>
  <c r="C175" i="7"/>
  <c r="B175" i="7"/>
  <c r="C174" i="7"/>
  <c r="B174" i="7"/>
  <c r="C173" i="7"/>
  <c r="B173" i="7"/>
  <c r="C172" i="7"/>
  <c r="B172" i="7"/>
  <c r="C171" i="7"/>
  <c r="B171" i="7"/>
  <c r="C170" i="7"/>
  <c r="B170" i="7"/>
  <c r="C169" i="7"/>
  <c r="G169" i="7" s="1"/>
  <c r="B169" i="7"/>
  <c r="C168" i="7"/>
  <c r="G168" i="7" s="1"/>
  <c r="B168" i="7"/>
  <c r="C167" i="7"/>
  <c r="G167" i="7" s="1"/>
  <c r="B167" i="7"/>
  <c r="C166" i="7"/>
  <c r="G166" i="7" s="1"/>
  <c r="B166" i="7"/>
  <c r="C165" i="7"/>
  <c r="G165" i="7" s="1"/>
  <c r="B165" i="7"/>
  <c r="C164" i="7"/>
  <c r="G164" i="7" s="1"/>
  <c r="B164" i="7"/>
  <c r="C163" i="7"/>
  <c r="G163" i="7" s="1"/>
  <c r="B163" i="7"/>
  <c r="C162" i="7"/>
  <c r="G162" i="7" s="1"/>
  <c r="B162" i="7"/>
  <c r="C161" i="7"/>
  <c r="G161" i="7" s="1"/>
  <c r="B161" i="7"/>
  <c r="C160" i="7"/>
  <c r="G160" i="7" s="1"/>
  <c r="B160" i="7"/>
  <c r="C159" i="7"/>
  <c r="G159" i="7" s="1"/>
  <c r="B159" i="7"/>
  <c r="C158" i="7"/>
  <c r="G158" i="7" s="1"/>
  <c r="B158" i="7"/>
  <c r="C157" i="7"/>
  <c r="B157" i="7"/>
  <c r="C156" i="7"/>
  <c r="B156" i="7"/>
  <c r="C155" i="7"/>
  <c r="B155" i="7"/>
  <c r="C154" i="7"/>
  <c r="B154" i="7"/>
  <c r="C153" i="7"/>
  <c r="B153" i="7"/>
  <c r="C152" i="7"/>
  <c r="B152" i="7"/>
  <c r="C151" i="7"/>
  <c r="B151" i="7"/>
  <c r="C150" i="7"/>
  <c r="B150" i="7"/>
  <c r="C149" i="7"/>
  <c r="B149" i="7"/>
  <c r="C148" i="7"/>
  <c r="B148" i="7"/>
  <c r="C147" i="7"/>
  <c r="B147" i="7"/>
  <c r="C146" i="7"/>
  <c r="B146" i="7"/>
  <c r="C145" i="7"/>
  <c r="G145" i="7" s="1"/>
  <c r="B145" i="7"/>
  <c r="C144" i="7"/>
  <c r="G144" i="7" s="1"/>
  <c r="B144" i="7"/>
  <c r="C143" i="7"/>
  <c r="G143" i="7" s="1"/>
  <c r="B143" i="7"/>
  <c r="C142" i="7"/>
  <c r="G142" i="7" s="1"/>
  <c r="B142" i="7"/>
  <c r="C141" i="7"/>
  <c r="G141" i="7" s="1"/>
  <c r="B141" i="7"/>
  <c r="C140" i="7"/>
  <c r="G140" i="7" s="1"/>
  <c r="B140" i="7"/>
  <c r="C139" i="7"/>
  <c r="G139" i="7" s="1"/>
  <c r="B139" i="7"/>
  <c r="C138" i="7"/>
  <c r="G138" i="7" s="1"/>
  <c r="B138" i="7"/>
  <c r="C137" i="7"/>
  <c r="G137" i="7" s="1"/>
  <c r="B137" i="7"/>
  <c r="C136" i="7"/>
  <c r="G136" i="7" s="1"/>
  <c r="B136" i="7"/>
  <c r="C135" i="7"/>
  <c r="G135" i="7" s="1"/>
  <c r="B135" i="7"/>
  <c r="C134" i="7"/>
  <c r="G134" i="7" s="1"/>
  <c r="B134" i="7"/>
  <c r="C133" i="7"/>
  <c r="B133" i="7"/>
  <c r="C132" i="7"/>
  <c r="B132" i="7"/>
  <c r="C131" i="7"/>
  <c r="B131" i="7"/>
  <c r="C130" i="7"/>
  <c r="B130" i="7"/>
  <c r="C129" i="7"/>
  <c r="B129" i="7"/>
  <c r="C128" i="7"/>
  <c r="B128" i="7"/>
  <c r="C127" i="7"/>
  <c r="B127" i="7"/>
  <c r="C126" i="7"/>
  <c r="B126" i="7"/>
  <c r="C125" i="7"/>
  <c r="B125" i="7"/>
  <c r="C124" i="7"/>
  <c r="B124" i="7"/>
  <c r="C123" i="7"/>
  <c r="B123" i="7"/>
  <c r="C122" i="7"/>
  <c r="B122" i="7"/>
  <c r="C121" i="7"/>
  <c r="G121" i="7" s="1"/>
  <c r="B121" i="7"/>
  <c r="C120" i="7"/>
  <c r="G120" i="7" s="1"/>
  <c r="B120" i="7"/>
  <c r="C119" i="7"/>
  <c r="G119" i="7" s="1"/>
  <c r="B119" i="7"/>
  <c r="C118" i="7"/>
  <c r="G118" i="7" s="1"/>
  <c r="B118" i="7"/>
  <c r="C117" i="7"/>
  <c r="G117" i="7" s="1"/>
  <c r="B117" i="7"/>
  <c r="C116" i="7"/>
  <c r="G116" i="7" s="1"/>
  <c r="B116" i="7"/>
  <c r="C115" i="7"/>
  <c r="G115" i="7" s="1"/>
  <c r="B115" i="7"/>
  <c r="C114" i="7"/>
  <c r="G114" i="7" s="1"/>
  <c r="B114" i="7"/>
  <c r="C113" i="7"/>
  <c r="G113" i="7" s="1"/>
  <c r="B113" i="7"/>
  <c r="C112" i="7"/>
  <c r="G112" i="7" s="1"/>
  <c r="B112" i="7"/>
  <c r="C111" i="7"/>
  <c r="G111" i="7" s="1"/>
  <c r="B111" i="7"/>
  <c r="C110" i="7"/>
  <c r="G110" i="7" s="1"/>
  <c r="B110" i="7"/>
  <c r="C109" i="7"/>
  <c r="B109" i="7"/>
  <c r="C108" i="7"/>
  <c r="B108" i="7"/>
  <c r="C107" i="7"/>
  <c r="B107" i="7"/>
  <c r="C106" i="7"/>
  <c r="B106" i="7"/>
  <c r="C105" i="7"/>
  <c r="B105" i="7"/>
  <c r="C104" i="7"/>
  <c r="B104" i="7"/>
  <c r="C103" i="7"/>
  <c r="B103" i="7"/>
  <c r="C102" i="7"/>
  <c r="B102" i="7"/>
  <c r="C101" i="7"/>
  <c r="B101" i="7"/>
  <c r="C100" i="7"/>
  <c r="B100" i="7"/>
  <c r="C99" i="7"/>
  <c r="B99" i="7"/>
  <c r="C98" i="7"/>
  <c r="B98" i="7"/>
  <c r="C97" i="7"/>
  <c r="G97" i="7" s="1"/>
  <c r="B97" i="7"/>
  <c r="C96" i="7"/>
  <c r="G96" i="7" s="1"/>
  <c r="B96" i="7"/>
  <c r="C95" i="7"/>
  <c r="G95" i="7" s="1"/>
  <c r="B95" i="7"/>
  <c r="C94" i="7"/>
  <c r="G94" i="7" s="1"/>
  <c r="B94" i="7"/>
  <c r="C93" i="7"/>
  <c r="G93" i="7" s="1"/>
  <c r="B93" i="7"/>
  <c r="C92" i="7"/>
  <c r="G92" i="7" s="1"/>
  <c r="B92" i="7"/>
  <c r="C91" i="7"/>
  <c r="G91" i="7" s="1"/>
  <c r="B91" i="7"/>
  <c r="C90" i="7"/>
  <c r="G90" i="7" s="1"/>
  <c r="B90" i="7"/>
  <c r="C89" i="7"/>
  <c r="G89" i="7" s="1"/>
  <c r="B89" i="7"/>
  <c r="C88" i="7"/>
  <c r="G88" i="7" s="1"/>
  <c r="B88" i="7"/>
  <c r="C87" i="7"/>
  <c r="G87" i="7" s="1"/>
  <c r="B87" i="7"/>
  <c r="C86" i="7"/>
  <c r="G86" i="7" s="1"/>
  <c r="B86" i="7"/>
  <c r="C85" i="7"/>
  <c r="B85" i="7"/>
  <c r="C84" i="7"/>
  <c r="B84" i="7"/>
  <c r="C83" i="7"/>
  <c r="B83" i="7"/>
  <c r="C82" i="7"/>
  <c r="B82" i="7"/>
  <c r="C81" i="7"/>
  <c r="B81" i="7"/>
  <c r="C80" i="7"/>
  <c r="B80" i="7"/>
  <c r="C79" i="7"/>
  <c r="B79" i="7"/>
  <c r="C78" i="7"/>
  <c r="B78" i="7"/>
  <c r="C77" i="7"/>
  <c r="B77" i="7"/>
  <c r="C76" i="7"/>
  <c r="B76" i="7"/>
  <c r="C75" i="7"/>
  <c r="B75" i="7"/>
  <c r="C74" i="7"/>
  <c r="B74" i="7"/>
  <c r="C73" i="7"/>
  <c r="G73" i="7" s="1"/>
  <c r="B73" i="7"/>
  <c r="C72" i="7"/>
  <c r="G72" i="7" s="1"/>
  <c r="B72" i="7"/>
  <c r="C71" i="7"/>
  <c r="G71" i="7" s="1"/>
  <c r="B71" i="7"/>
  <c r="C70" i="7"/>
  <c r="G70" i="7" s="1"/>
  <c r="B70" i="7"/>
  <c r="C69" i="7"/>
  <c r="G69" i="7" s="1"/>
  <c r="B69" i="7"/>
  <c r="C68" i="7"/>
  <c r="G68" i="7" s="1"/>
  <c r="B68" i="7"/>
  <c r="C67" i="7"/>
  <c r="G67" i="7" s="1"/>
  <c r="B67" i="7"/>
  <c r="C66" i="7"/>
  <c r="G66" i="7" s="1"/>
  <c r="B66" i="7"/>
  <c r="C65" i="7"/>
  <c r="G65" i="7" s="1"/>
  <c r="B65" i="7"/>
  <c r="C64" i="7"/>
  <c r="G64" i="7" s="1"/>
  <c r="B64" i="7"/>
  <c r="C63" i="7"/>
  <c r="G63" i="7" s="1"/>
  <c r="B63" i="7"/>
  <c r="C62" i="7"/>
  <c r="G62" i="7" s="1"/>
  <c r="B62" i="7"/>
  <c r="C61" i="7"/>
  <c r="B61" i="7"/>
  <c r="C60" i="7"/>
  <c r="B60" i="7"/>
  <c r="C59" i="7"/>
  <c r="B59" i="7"/>
  <c r="C58" i="7"/>
  <c r="B58" i="7"/>
  <c r="C57" i="7"/>
  <c r="B57" i="7"/>
  <c r="C56" i="7"/>
  <c r="B56" i="7"/>
  <c r="C55" i="7"/>
  <c r="B55" i="7"/>
  <c r="C54" i="7"/>
  <c r="B54" i="7"/>
  <c r="C53" i="7"/>
  <c r="B53" i="7"/>
  <c r="C52" i="7"/>
  <c r="B52" i="7"/>
  <c r="C51" i="7"/>
  <c r="B51" i="7"/>
  <c r="C50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C11" i="7"/>
  <c r="B11" i="7"/>
  <c r="C10" i="7"/>
  <c r="B10" i="7"/>
  <c r="C9" i="7"/>
  <c r="B9" i="7"/>
  <c r="C8" i="7"/>
  <c r="B8" i="7"/>
  <c r="C7" i="7"/>
  <c r="B7" i="7"/>
  <c r="C6" i="7"/>
  <c r="B6" i="7"/>
  <c r="C5" i="7"/>
  <c r="B5" i="7"/>
  <c r="C4" i="7"/>
  <c r="B4" i="7"/>
  <c r="C3" i="7"/>
  <c r="B3" i="7"/>
  <c r="C2" i="7"/>
  <c r="B2" i="7"/>
  <c r="C349" i="2"/>
  <c r="B349" i="2"/>
  <c r="C348" i="2"/>
  <c r="B348" i="2"/>
  <c r="C347" i="2"/>
  <c r="B347" i="2"/>
  <c r="C346" i="2"/>
  <c r="B346" i="2"/>
  <c r="C345" i="2"/>
  <c r="B345" i="2"/>
  <c r="C344" i="2"/>
  <c r="B344" i="2"/>
  <c r="C343" i="2"/>
  <c r="B343" i="2"/>
  <c r="C342" i="2"/>
  <c r="B342" i="2"/>
  <c r="C341" i="2"/>
  <c r="B341" i="2"/>
  <c r="C340" i="2"/>
  <c r="B340" i="2"/>
  <c r="C339" i="2"/>
  <c r="B339" i="2"/>
  <c r="C338" i="2"/>
  <c r="B338" i="2"/>
  <c r="C337" i="2"/>
  <c r="B337" i="2"/>
  <c r="C336" i="2"/>
  <c r="B336" i="2"/>
  <c r="C335" i="2"/>
  <c r="B335" i="2"/>
  <c r="C334" i="2"/>
  <c r="B334" i="2"/>
  <c r="C333" i="2"/>
  <c r="B333" i="2"/>
  <c r="C332" i="2"/>
  <c r="B332" i="2"/>
  <c r="C331" i="2"/>
  <c r="B331" i="2"/>
  <c r="C330" i="2"/>
  <c r="B330" i="2"/>
  <c r="C329" i="2"/>
  <c r="B329" i="2"/>
  <c r="C328" i="2"/>
  <c r="B328" i="2"/>
  <c r="C327" i="2"/>
  <c r="B327" i="2"/>
  <c r="C326" i="2"/>
  <c r="B326" i="2"/>
  <c r="C325" i="2"/>
  <c r="B325" i="2"/>
  <c r="C324" i="2"/>
  <c r="B324" i="2"/>
  <c r="C323" i="2"/>
  <c r="B323" i="2"/>
  <c r="C322" i="2"/>
  <c r="B322" i="2"/>
  <c r="C321" i="2"/>
  <c r="B321" i="2"/>
  <c r="C320" i="2"/>
  <c r="B320" i="2"/>
  <c r="C319" i="2"/>
  <c r="B319" i="2"/>
  <c r="C318" i="2"/>
  <c r="B318" i="2"/>
  <c r="C317" i="2"/>
  <c r="B317" i="2"/>
  <c r="C316" i="2"/>
  <c r="B316" i="2"/>
  <c r="C315" i="2"/>
  <c r="B315" i="2"/>
  <c r="C314" i="2"/>
  <c r="B314" i="2"/>
  <c r="C313" i="2"/>
  <c r="B313" i="2"/>
  <c r="C312" i="2"/>
  <c r="B312" i="2"/>
  <c r="C311" i="2"/>
  <c r="B311" i="2"/>
  <c r="C310" i="2"/>
  <c r="B310" i="2"/>
  <c r="C309" i="2"/>
  <c r="B309" i="2"/>
  <c r="C308" i="2"/>
  <c r="B308" i="2"/>
  <c r="C307" i="2"/>
  <c r="B307" i="2"/>
  <c r="C306" i="2"/>
  <c r="B306" i="2"/>
  <c r="C305" i="2"/>
  <c r="B305" i="2"/>
  <c r="C304" i="2"/>
  <c r="B304" i="2"/>
  <c r="C303" i="2"/>
  <c r="B303" i="2"/>
  <c r="C302" i="2"/>
  <c r="B302" i="2"/>
  <c r="C301" i="2"/>
  <c r="B301" i="2"/>
  <c r="C300" i="2"/>
  <c r="B300" i="2"/>
  <c r="C299" i="2"/>
  <c r="B299" i="2"/>
  <c r="C298" i="2"/>
  <c r="B298" i="2"/>
  <c r="C297" i="2"/>
  <c r="B297" i="2"/>
  <c r="C296" i="2"/>
  <c r="B296" i="2"/>
  <c r="C295" i="2"/>
  <c r="B295" i="2"/>
  <c r="C294" i="2"/>
  <c r="B294" i="2"/>
  <c r="C293" i="2"/>
  <c r="B293" i="2"/>
  <c r="C292" i="2"/>
  <c r="B292" i="2"/>
  <c r="C291" i="2"/>
  <c r="B291" i="2"/>
  <c r="C290" i="2"/>
  <c r="B290" i="2"/>
  <c r="C289" i="2"/>
  <c r="B289" i="2"/>
  <c r="C288" i="2"/>
  <c r="B288" i="2"/>
  <c r="C287" i="2"/>
  <c r="B287" i="2"/>
  <c r="C286" i="2"/>
  <c r="B286" i="2"/>
  <c r="C285" i="2"/>
  <c r="B285" i="2"/>
  <c r="C284" i="2"/>
  <c r="B284" i="2"/>
  <c r="C283" i="2"/>
  <c r="B283" i="2"/>
  <c r="C282" i="2"/>
  <c r="B282" i="2"/>
  <c r="C281" i="2"/>
  <c r="B281" i="2"/>
  <c r="C280" i="2"/>
  <c r="B280" i="2"/>
  <c r="C279" i="2"/>
  <c r="B279" i="2"/>
  <c r="C278" i="2"/>
  <c r="B278" i="2"/>
  <c r="C277" i="2"/>
  <c r="B277" i="2"/>
  <c r="C276" i="2"/>
  <c r="B276" i="2"/>
  <c r="C275" i="2"/>
  <c r="B275" i="2"/>
  <c r="C274" i="2"/>
  <c r="B274" i="2"/>
  <c r="C273" i="2"/>
  <c r="B273" i="2"/>
  <c r="C272" i="2"/>
  <c r="B272" i="2"/>
  <c r="C271" i="2"/>
  <c r="B271" i="2"/>
  <c r="C270" i="2"/>
  <c r="B270" i="2"/>
  <c r="C269" i="2"/>
  <c r="B269" i="2"/>
  <c r="C268" i="2"/>
  <c r="B268" i="2"/>
  <c r="C267" i="2"/>
  <c r="B267" i="2"/>
  <c r="C266" i="2"/>
  <c r="B266" i="2"/>
  <c r="C265" i="2"/>
  <c r="B265" i="2"/>
  <c r="C264" i="2"/>
  <c r="B264" i="2"/>
  <c r="C263" i="2"/>
  <c r="B263" i="2"/>
  <c r="C262" i="2"/>
  <c r="B262" i="2"/>
  <c r="C261" i="2"/>
  <c r="B261" i="2"/>
  <c r="C260" i="2"/>
  <c r="B260" i="2"/>
  <c r="C259" i="2"/>
  <c r="B259" i="2"/>
  <c r="C258" i="2"/>
  <c r="B258" i="2"/>
  <c r="C257" i="2"/>
  <c r="B257" i="2"/>
  <c r="C256" i="2"/>
  <c r="B256" i="2"/>
  <c r="C255" i="2"/>
  <c r="B255" i="2"/>
  <c r="C254" i="2"/>
  <c r="B254" i="2"/>
  <c r="C253" i="2"/>
  <c r="B253" i="2"/>
  <c r="C252" i="2"/>
  <c r="B252" i="2"/>
  <c r="C251" i="2"/>
  <c r="B251" i="2"/>
  <c r="C250" i="2"/>
  <c r="B250" i="2"/>
  <c r="C249" i="2"/>
  <c r="B249" i="2"/>
  <c r="C248" i="2"/>
  <c r="B248" i="2"/>
  <c r="C247" i="2"/>
  <c r="B247" i="2"/>
  <c r="C246" i="2"/>
  <c r="B246" i="2"/>
  <c r="C245" i="2"/>
  <c r="B245" i="2"/>
  <c r="C244" i="2"/>
  <c r="B244" i="2"/>
  <c r="C243" i="2"/>
  <c r="B243" i="2"/>
  <c r="C242" i="2"/>
  <c r="B242" i="2"/>
  <c r="C241" i="2"/>
  <c r="B241" i="2"/>
  <c r="C240" i="2"/>
  <c r="B240" i="2"/>
  <c r="C239" i="2"/>
  <c r="B239" i="2"/>
  <c r="C238" i="2"/>
  <c r="B238" i="2"/>
  <c r="C237" i="2"/>
  <c r="B237" i="2"/>
  <c r="C236" i="2"/>
  <c r="B236" i="2"/>
  <c r="C235" i="2"/>
  <c r="B235" i="2"/>
  <c r="C234" i="2"/>
  <c r="B234" i="2"/>
  <c r="C233" i="2"/>
  <c r="B233" i="2"/>
  <c r="C232" i="2"/>
  <c r="B232" i="2"/>
  <c r="C231" i="2"/>
  <c r="B231" i="2"/>
  <c r="C230" i="2"/>
  <c r="B230" i="2"/>
  <c r="C229" i="2"/>
  <c r="B229" i="2"/>
  <c r="C228" i="2"/>
  <c r="B228" i="2"/>
  <c r="C227" i="2"/>
  <c r="B227" i="2"/>
  <c r="C226" i="2"/>
  <c r="B226" i="2"/>
  <c r="C225" i="2"/>
  <c r="B225" i="2"/>
  <c r="C224" i="2"/>
  <c r="B224" i="2"/>
  <c r="C223" i="2"/>
  <c r="B223" i="2"/>
  <c r="C222" i="2"/>
  <c r="B222" i="2"/>
  <c r="C221" i="2"/>
  <c r="B221" i="2"/>
  <c r="C220" i="2"/>
  <c r="B220" i="2"/>
  <c r="C219" i="2"/>
  <c r="B219" i="2"/>
  <c r="C218" i="2"/>
  <c r="B218" i="2"/>
  <c r="C217" i="2"/>
  <c r="B217" i="2"/>
  <c r="C216" i="2"/>
  <c r="B216" i="2"/>
  <c r="C215" i="2"/>
  <c r="B215" i="2"/>
  <c r="C214" i="2"/>
  <c r="B214" i="2"/>
  <c r="C213" i="2"/>
  <c r="B213" i="2"/>
  <c r="C212" i="2"/>
  <c r="B212" i="2"/>
  <c r="C211" i="2"/>
  <c r="B211" i="2"/>
  <c r="C210" i="2"/>
  <c r="B210" i="2"/>
  <c r="C209" i="2"/>
  <c r="B209" i="2"/>
  <c r="C208" i="2"/>
  <c r="B208" i="2"/>
  <c r="C207" i="2"/>
  <c r="B207" i="2"/>
  <c r="C206" i="2"/>
  <c r="B206" i="2"/>
  <c r="C205" i="2"/>
  <c r="B205" i="2"/>
  <c r="C204" i="2"/>
  <c r="B204" i="2"/>
  <c r="C203" i="2"/>
  <c r="B203" i="2"/>
  <c r="C202" i="2"/>
  <c r="B202" i="2"/>
  <c r="C201" i="2"/>
  <c r="B201" i="2"/>
  <c r="C200" i="2"/>
  <c r="B200" i="2"/>
  <c r="C199" i="2"/>
  <c r="B199" i="2"/>
  <c r="C198" i="2"/>
  <c r="B198" i="2"/>
  <c r="C197" i="2"/>
  <c r="B197" i="2"/>
  <c r="C196" i="2"/>
  <c r="B196" i="2"/>
  <c r="C195" i="2"/>
  <c r="B195" i="2"/>
  <c r="C194" i="2"/>
  <c r="B194" i="2"/>
  <c r="C193" i="2"/>
  <c r="B193" i="2"/>
  <c r="C192" i="2"/>
  <c r="B192" i="2"/>
  <c r="C191" i="2"/>
  <c r="B191" i="2"/>
  <c r="C190" i="2"/>
  <c r="B190" i="2"/>
  <c r="C189" i="2"/>
  <c r="B189" i="2"/>
  <c r="C188" i="2"/>
  <c r="B188" i="2"/>
  <c r="C187" i="2"/>
  <c r="B187" i="2"/>
  <c r="C186" i="2"/>
  <c r="B186" i="2"/>
  <c r="C185" i="2"/>
  <c r="B185" i="2"/>
  <c r="C184" i="2"/>
  <c r="B184" i="2"/>
  <c r="C183" i="2"/>
  <c r="B183" i="2"/>
  <c r="C182" i="2"/>
  <c r="B182" i="2"/>
  <c r="C181" i="2"/>
  <c r="B181" i="2"/>
  <c r="C180" i="2"/>
  <c r="B180" i="2"/>
  <c r="C179" i="2"/>
  <c r="B179" i="2"/>
  <c r="C178" i="2"/>
  <c r="B178" i="2"/>
  <c r="C177" i="2"/>
  <c r="B177" i="2"/>
  <c r="C176" i="2"/>
  <c r="B176" i="2"/>
  <c r="C175" i="2"/>
  <c r="B175" i="2"/>
  <c r="C174" i="2"/>
  <c r="B174" i="2"/>
  <c r="C173" i="2"/>
  <c r="B173" i="2"/>
  <c r="C172" i="2"/>
  <c r="B172" i="2"/>
  <c r="C171" i="2"/>
  <c r="B171" i="2"/>
  <c r="C170" i="2"/>
  <c r="B170" i="2"/>
  <c r="C169" i="2"/>
  <c r="B169" i="2"/>
  <c r="C168" i="2"/>
  <c r="B168" i="2"/>
  <c r="C167" i="2"/>
  <c r="B167" i="2"/>
  <c r="C166" i="2"/>
  <c r="B166" i="2"/>
  <c r="C165" i="2"/>
  <c r="B165" i="2"/>
  <c r="C164" i="2"/>
  <c r="B164" i="2"/>
  <c r="C163" i="2"/>
  <c r="B163" i="2"/>
  <c r="C162" i="2"/>
  <c r="B162" i="2"/>
  <c r="C161" i="2"/>
  <c r="B161" i="2"/>
  <c r="C160" i="2"/>
  <c r="B160" i="2"/>
  <c r="C159" i="2"/>
  <c r="B159" i="2"/>
  <c r="C158" i="2"/>
  <c r="B158" i="2"/>
  <c r="C157" i="2"/>
  <c r="B157" i="2"/>
  <c r="C156" i="2"/>
  <c r="B156" i="2"/>
  <c r="C155" i="2"/>
  <c r="B155" i="2"/>
  <c r="C154" i="2"/>
  <c r="B154" i="2"/>
  <c r="C153" i="2"/>
  <c r="B153" i="2"/>
  <c r="C152" i="2"/>
  <c r="B152" i="2"/>
  <c r="C151" i="2"/>
  <c r="B151" i="2"/>
  <c r="C150" i="2"/>
  <c r="B150" i="2"/>
  <c r="C149" i="2"/>
  <c r="B149" i="2"/>
  <c r="C148" i="2"/>
  <c r="B148" i="2"/>
  <c r="C147" i="2"/>
  <c r="B147" i="2"/>
  <c r="C146" i="2"/>
  <c r="B146" i="2"/>
  <c r="C145" i="2"/>
  <c r="B145" i="2"/>
  <c r="C144" i="2"/>
  <c r="B144" i="2"/>
  <c r="C143" i="2"/>
  <c r="B143" i="2"/>
  <c r="C142" i="2"/>
  <c r="B142" i="2"/>
  <c r="C141" i="2"/>
  <c r="B141" i="2"/>
  <c r="C140" i="2"/>
  <c r="B140" i="2"/>
  <c r="C139" i="2"/>
  <c r="B139" i="2"/>
  <c r="C138" i="2"/>
  <c r="B138" i="2"/>
  <c r="C137" i="2"/>
  <c r="B137" i="2"/>
  <c r="C136" i="2"/>
  <c r="B136" i="2"/>
  <c r="C135" i="2"/>
  <c r="B135" i="2"/>
  <c r="C134" i="2"/>
  <c r="B134" i="2"/>
  <c r="C133" i="2"/>
  <c r="B133" i="2"/>
  <c r="C132" i="2"/>
  <c r="B132" i="2"/>
  <c r="C131" i="2"/>
  <c r="B131" i="2"/>
  <c r="C130" i="2"/>
  <c r="B130" i="2"/>
  <c r="C129" i="2"/>
  <c r="B129" i="2"/>
  <c r="C128" i="2"/>
  <c r="B128" i="2"/>
  <c r="C127" i="2"/>
  <c r="B127" i="2"/>
  <c r="C126" i="2"/>
  <c r="B126" i="2"/>
  <c r="C125" i="2"/>
  <c r="B125" i="2"/>
  <c r="C124" i="2"/>
  <c r="B124" i="2"/>
  <c r="C123" i="2"/>
  <c r="B123" i="2"/>
  <c r="C122" i="2"/>
  <c r="B122" i="2"/>
  <c r="C121" i="2"/>
  <c r="B121" i="2"/>
  <c r="C120" i="2"/>
  <c r="B120" i="2"/>
  <c r="C119" i="2"/>
  <c r="B119" i="2"/>
  <c r="C118" i="2"/>
  <c r="B118" i="2"/>
  <c r="C117" i="2"/>
  <c r="B117" i="2"/>
  <c r="C116" i="2"/>
  <c r="B116" i="2"/>
  <c r="C115" i="2"/>
  <c r="B115" i="2"/>
  <c r="C114" i="2"/>
  <c r="B114" i="2"/>
  <c r="C113" i="2"/>
  <c r="B113" i="2"/>
  <c r="C112" i="2"/>
  <c r="B112" i="2"/>
  <c r="C111" i="2"/>
  <c r="B111" i="2"/>
  <c r="C110" i="2"/>
  <c r="B110" i="2"/>
  <c r="C109" i="2"/>
  <c r="B109" i="2"/>
  <c r="C108" i="2"/>
  <c r="B108" i="2"/>
  <c r="C107" i="2"/>
  <c r="B107" i="2"/>
  <c r="C106" i="2"/>
  <c r="B106" i="2"/>
  <c r="C105" i="2"/>
  <c r="B105" i="2"/>
  <c r="C104" i="2"/>
  <c r="B104" i="2"/>
  <c r="C103" i="2"/>
  <c r="B103" i="2"/>
  <c r="C102" i="2"/>
  <c r="B102" i="2"/>
  <c r="C101" i="2"/>
  <c r="B101" i="2"/>
  <c r="C100" i="2"/>
  <c r="B100" i="2"/>
  <c r="C99" i="2"/>
  <c r="B99" i="2"/>
  <c r="C98" i="2"/>
  <c r="B98" i="2"/>
  <c r="C97" i="2"/>
  <c r="B97" i="2"/>
  <c r="C96" i="2"/>
  <c r="B96" i="2"/>
  <c r="C95" i="2"/>
  <c r="B95" i="2"/>
  <c r="C94" i="2"/>
  <c r="B94" i="2"/>
  <c r="C93" i="2"/>
  <c r="B93" i="2"/>
  <c r="C92" i="2"/>
  <c r="B92" i="2"/>
  <c r="C91" i="2"/>
  <c r="B91" i="2"/>
  <c r="C90" i="2"/>
  <c r="B90" i="2"/>
  <c r="C89" i="2"/>
  <c r="B89" i="2"/>
  <c r="C88" i="2"/>
  <c r="B88" i="2"/>
  <c r="C87" i="2"/>
  <c r="B87" i="2"/>
  <c r="C86" i="2"/>
  <c r="B86" i="2"/>
  <c r="C85" i="2"/>
  <c r="B85" i="2"/>
  <c r="C84" i="2"/>
  <c r="B84" i="2"/>
  <c r="C83" i="2"/>
  <c r="B83" i="2"/>
  <c r="C82" i="2"/>
  <c r="B82" i="2"/>
  <c r="C81" i="2"/>
  <c r="B81" i="2"/>
  <c r="C80" i="2"/>
  <c r="B80" i="2"/>
  <c r="C79" i="2"/>
  <c r="B79" i="2"/>
  <c r="C78" i="2"/>
  <c r="B78" i="2"/>
  <c r="C77" i="2"/>
  <c r="B77" i="2"/>
  <c r="C76" i="2"/>
  <c r="B76" i="2"/>
  <c r="C75" i="2"/>
  <c r="B75" i="2"/>
  <c r="C74" i="2"/>
  <c r="B74" i="2"/>
  <c r="C73" i="2"/>
  <c r="B73" i="2"/>
  <c r="C72" i="2"/>
  <c r="B72" i="2"/>
  <c r="C71" i="2"/>
  <c r="B71" i="2"/>
  <c r="C70" i="2"/>
  <c r="B70" i="2"/>
  <c r="C69" i="2"/>
  <c r="B69" i="2"/>
  <c r="C68" i="2"/>
  <c r="B68" i="2"/>
  <c r="C67" i="2"/>
  <c r="B67" i="2"/>
  <c r="C66" i="2"/>
  <c r="B66" i="2"/>
  <c r="C65" i="2"/>
  <c r="B65" i="2"/>
  <c r="C64" i="2"/>
  <c r="B64" i="2"/>
  <c r="C63" i="2"/>
  <c r="B63" i="2"/>
  <c r="C62" i="2"/>
  <c r="B62" i="2"/>
  <c r="C61" i="2"/>
  <c r="B61" i="2"/>
  <c r="C60" i="2"/>
  <c r="B60" i="2"/>
  <c r="C59" i="2"/>
  <c r="B59" i="2"/>
  <c r="C58" i="2"/>
  <c r="B58" i="2"/>
  <c r="C57" i="2"/>
  <c r="B57" i="2"/>
  <c r="C56" i="2"/>
  <c r="B56" i="2"/>
  <c r="C55" i="2"/>
  <c r="B55" i="2"/>
  <c r="C54" i="2"/>
  <c r="B54" i="2"/>
  <c r="C53" i="2"/>
  <c r="B53" i="2"/>
  <c r="C52" i="2"/>
  <c r="B52" i="2"/>
  <c r="C51" i="2"/>
  <c r="B51" i="2"/>
  <c r="C50" i="2"/>
  <c r="B50" i="2"/>
  <c r="C49" i="2"/>
  <c r="B49" i="2"/>
  <c r="C48" i="2"/>
  <c r="B48" i="2"/>
  <c r="C47" i="2"/>
  <c r="B47" i="2"/>
  <c r="C46" i="2"/>
  <c r="B46" i="2"/>
  <c r="C45" i="2"/>
  <c r="B45" i="2"/>
  <c r="C44" i="2"/>
  <c r="B44" i="2"/>
  <c r="C43" i="2"/>
  <c r="B43" i="2"/>
  <c r="C42" i="2"/>
  <c r="B42" i="2"/>
  <c r="C41" i="2"/>
  <c r="B41" i="2"/>
  <c r="C40" i="2"/>
  <c r="B40" i="2"/>
  <c r="C39" i="2"/>
  <c r="B39" i="2"/>
  <c r="C38" i="2"/>
  <c r="B38" i="2"/>
  <c r="C37" i="2"/>
  <c r="B37" i="2"/>
  <c r="C36" i="2"/>
  <c r="B36" i="2"/>
  <c r="C35" i="2"/>
  <c r="B35" i="2"/>
  <c r="C34" i="2"/>
  <c r="B34" i="2"/>
  <c r="C33" i="2"/>
  <c r="B33" i="2"/>
  <c r="C32" i="2"/>
  <c r="B32" i="2"/>
  <c r="C31" i="2"/>
  <c r="B31" i="2"/>
  <c r="C30" i="2"/>
  <c r="B30" i="2"/>
  <c r="C29" i="2"/>
  <c r="B29" i="2"/>
  <c r="C28" i="2"/>
  <c r="B28" i="2"/>
  <c r="C27" i="2"/>
  <c r="B27" i="2"/>
  <c r="C26" i="2"/>
  <c r="B26" i="2"/>
  <c r="C25" i="2"/>
  <c r="B25" i="2"/>
  <c r="C24" i="2"/>
  <c r="B24" i="2"/>
  <c r="C23" i="2"/>
  <c r="B23" i="2"/>
  <c r="C22" i="2"/>
  <c r="B22" i="2"/>
  <c r="C21" i="2"/>
  <c r="B21" i="2"/>
  <c r="C20" i="2"/>
  <c r="B20" i="2"/>
  <c r="C19" i="2"/>
  <c r="B19" i="2"/>
  <c r="C18" i="2"/>
  <c r="B18" i="2"/>
  <c r="C17" i="2"/>
  <c r="B17" i="2"/>
  <c r="C16" i="2"/>
  <c r="B16" i="2"/>
  <c r="C15" i="2"/>
  <c r="B15" i="2"/>
  <c r="C14" i="2"/>
  <c r="B14" i="2"/>
  <c r="C13" i="2"/>
  <c r="B13" i="2"/>
  <c r="C12" i="2"/>
  <c r="B12" i="2"/>
  <c r="C11" i="2"/>
  <c r="B11" i="2"/>
  <c r="C10" i="2"/>
  <c r="B10" i="2"/>
  <c r="C9" i="2"/>
  <c r="B9" i="2"/>
  <c r="C8" i="2"/>
  <c r="B8" i="2"/>
  <c r="C7" i="2"/>
  <c r="B7" i="2"/>
  <c r="C6" i="2"/>
  <c r="B6" i="2"/>
  <c r="C5" i="2"/>
  <c r="B5" i="2"/>
  <c r="C4" i="2"/>
  <c r="B4" i="2"/>
  <c r="C3" i="2"/>
  <c r="B3" i="2"/>
  <c r="C2" i="2"/>
  <c r="B2" i="2"/>
  <c r="C349" i="1"/>
  <c r="B349" i="1"/>
  <c r="C348" i="1"/>
  <c r="B348" i="1"/>
  <c r="C347" i="1"/>
  <c r="B347" i="1"/>
  <c r="C346" i="1"/>
  <c r="B346" i="1"/>
  <c r="C345" i="1"/>
  <c r="B345" i="1"/>
  <c r="C344" i="1"/>
  <c r="B344" i="1"/>
  <c r="C343" i="1"/>
  <c r="B343" i="1"/>
  <c r="C342" i="1"/>
  <c r="B342" i="1"/>
  <c r="C341" i="1"/>
  <c r="B341" i="1"/>
  <c r="C340" i="1"/>
  <c r="B340" i="1"/>
  <c r="C339" i="1"/>
  <c r="B339" i="1"/>
  <c r="C338" i="1"/>
  <c r="B338" i="1"/>
  <c r="C337" i="1"/>
  <c r="B337" i="1"/>
  <c r="C336" i="1"/>
  <c r="B336" i="1"/>
  <c r="C335" i="1"/>
  <c r="B335" i="1"/>
  <c r="C334" i="1"/>
  <c r="B334" i="1"/>
  <c r="C333" i="1"/>
  <c r="B333" i="1"/>
  <c r="C332" i="1"/>
  <c r="B332" i="1"/>
  <c r="C331" i="1"/>
  <c r="B331" i="1"/>
  <c r="C330" i="1"/>
  <c r="B330" i="1"/>
  <c r="C329" i="1"/>
  <c r="B329" i="1"/>
  <c r="C328" i="1"/>
  <c r="B328" i="1"/>
  <c r="C327" i="1"/>
  <c r="B327" i="1"/>
  <c r="C326" i="1"/>
  <c r="B326" i="1"/>
  <c r="C325" i="1"/>
  <c r="B325" i="1"/>
  <c r="C324" i="1"/>
  <c r="B324" i="1"/>
  <c r="C323" i="1"/>
  <c r="B323" i="1"/>
  <c r="C322" i="1"/>
  <c r="B322" i="1"/>
  <c r="C321" i="1"/>
  <c r="B321" i="1"/>
  <c r="C320" i="1"/>
  <c r="B320" i="1"/>
  <c r="C319" i="1"/>
  <c r="B319" i="1"/>
  <c r="C318" i="1"/>
  <c r="B318" i="1"/>
  <c r="C317" i="1"/>
  <c r="B317" i="1"/>
  <c r="C316" i="1"/>
  <c r="B316" i="1"/>
  <c r="C315" i="1"/>
  <c r="B315" i="1"/>
  <c r="C314" i="1"/>
  <c r="B314" i="1"/>
  <c r="C313" i="1"/>
  <c r="B313" i="1"/>
  <c r="C312" i="1"/>
  <c r="B312" i="1"/>
  <c r="C311" i="1"/>
  <c r="B311" i="1"/>
  <c r="C310" i="1"/>
  <c r="B310" i="1"/>
  <c r="C309" i="1"/>
  <c r="B309" i="1"/>
  <c r="C308" i="1"/>
  <c r="B308" i="1"/>
  <c r="C307" i="1"/>
  <c r="B307" i="1"/>
  <c r="C306" i="1"/>
  <c r="B306" i="1"/>
  <c r="C305" i="1"/>
  <c r="B305" i="1"/>
  <c r="C304" i="1"/>
  <c r="B304" i="1"/>
  <c r="C303" i="1"/>
  <c r="B303" i="1"/>
  <c r="C302" i="1"/>
  <c r="B302" i="1"/>
  <c r="C301" i="1"/>
  <c r="B301" i="1"/>
  <c r="C300" i="1"/>
  <c r="B300" i="1"/>
  <c r="C299" i="1"/>
  <c r="B299" i="1"/>
  <c r="C298" i="1"/>
  <c r="B298" i="1"/>
  <c r="C297" i="1"/>
  <c r="B297" i="1"/>
  <c r="C296" i="1"/>
  <c r="B296" i="1"/>
  <c r="C295" i="1"/>
  <c r="B295" i="1"/>
  <c r="C294" i="1"/>
  <c r="B294" i="1"/>
  <c r="C293" i="1"/>
  <c r="B293" i="1"/>
  <c r="C292" i="1"/>
  <c r="B292" i="1"/>
  <c r="C291" i="1"/>
  <c r="B291" i="1"/>
  <c r="C290" i="1"/>
  <c r="B290" i="1"/>
  <c r="C289" i="1"/>
  <c r="B289" i="1"/>
  <c r="C288" i="1"/>
  <c r="B288" i="1"/>
  <c r="C287" i="1"/>
  <c r="B287" i="1"/>
  <c r="C286" i="1"/>
  <c r="B286" i="1"/>
  <c r="C285" i="1"/>
  <c r="B285" i="1"/>
  <c r="C284" i="1"/>
  <c r="B284" i="1"/>
  <c r="C283" i="1"/>
  <c r="B283" i="1"/>
  <c r="C282" i="1"/>
  <c r="B282" i="1"/>
  <c r="C281" i="1"/>
  <c r="B281" i="1"/>
  <c r="C280" i="1"/>
  <c r="B280" i="1"/>
  <c r="C279" i="1"/>
  <c r="B279" i="1"/>
  <c r="C278" i="1"/>
  <c r="B278" i="1"/>
  <c r="C277" i="1"/>
  <c r="B277" i="1"/>
  <c r="C276" i="1"/>
  <c r="B276" i="1"/>
  <c r="C275" i="1"/>
  <c r="B275" i="1"/>
  <c r="C274" i="1"/>
  <c r="B274" i="1"/>
  <c r="C273" i="1"/>
  <c r="B273" i="1"/>
  <c r="C272" i="1"/>
  <c r="B272" i="1"/>
  <c r="C271" i="1"/>
  <c r="B271" i="1"/>
  <c r="C270" i="1"/>
  <c r="B270" i="1"/>
  <c r="C269" i="1"/>
  <c r="B269" i="1"/>
  <c r="C268" i="1"/>
  <c r="B268" i="1"/>
  <c r="C267" i="1"/>
  <c r="B267" i="1"/>
  <c r="C266" i="1"/>
  <c r="B266" i="1"/>
  <c r="C265" i="1"/>
  <c r="B265" i="1"/>
  <c r="C264" i="1"/>
  <c r="B264" i="1"/>
  <c r="C263" i="1"/>
  <c r="B263" i="1"/>
  <c r="C262" i="1"/>
  <c r="B262" i="1"/>
  <c r="C261" i="1"/>
  <c r="B261" i="1"/>
  <c r="C260" i="1"/>
  <c r="B260" i="1"/>
  <c r="C259" i="1"/>
  <c r="B259" i="1"/>
  <c r="C258" i="1"/>
  <c r="B258" i="1"/>
  <c r="C257" i="1"/>
  <c r="B257" i="1"/>
  <c r="C256" i="1"/>
  <c r="B256" i="1"/>
  <c r="C255" i="1"/>
  <c r="B255" i="1"/>
  <c r="C254" i="1"/>
  <c r="B254" i="1"/>
  <c r="C253" i="1"/>
  <c r="B253" i="1"/>
  <c r="C252" i="1"/>
  <c r="B252" i="1"/>
  <c r="C251" i="1"/>
  <c r="B251" i="1"/>
  <c r="C250" i="1"/>
  <c r="B250" i="1"/>
  <c r="C249" i="1"/>
  <c r="B249" i="1"/>
  <c r="C248" i="1"/>
  <c r="B248" i="1"/>
  <c r="C247" i="1"/>
  <c r="B247" i="1"/>
  <c r="C246" i="1"/>
  <c r="B246" i="1"/>
  <c r="C245" i="1"/>
  <c r="B245" i="1"/>
  <c r="C244" i="1"/>
  <c r="B244" i="1"/>
  <c r="C243" i="1"/>
  <c r="B243" i="1"/>
  <c r="C242" i="1"/>
  <c r="B242" i="1"/>
  <c r="C241" i="1"/>
  <c r="B241" i="1"/>
  <c r="C240" i="1"/>
  <c r="B240" i="1"/>
  <c r="C239" i="1"/>
  <c r="B239" i="1"/>
  <c r="C238" i="1"/>
  <c r="B238" i="1"/>
  <c r="C237" i="1"/>
  <c r="B237" i="1"/>
  <c r="C236" i="1"/>
  <c r="B236" i="1"/>
  <c r="C235" i="1"/>
  <c r="B235" i="1"/>
  <c r="C234" i="1"/>
  <c r="B234" i="1"/>
  <c r="C233" i="1"/>
  <c r="B233" i="1"/>
  <c r="C232" i="1"/>
  <c r="B232" i="1"/>
  <c r="C231" i="1"/>
  <c r="B231" i="1"/>
  <c r="C230" i="1"/>
  <c r="B230" i="1"/>
  <c r="C229" i="1"/>
  <c r="B229" i="1"/>
  <c r="C228" i="1"/>
  <c r="B228" i="1"/>
  <c r="C227" i="1"/>
  <c r="B227" i="1"/>
  <c r="C226" i="1"/>
  <c r="B226" i="1"/>
  <c r="C225" i="1"/>
  <c r="B225" i="1"/>
  <c r="C224" i="1"/>
  <c r="B224" i="1"/>
  <c r="C223" i="1"/>
  <c r="B223" i="1"/>
  <c r="C222" i="1"/>
  <c r="B222" i="1"/>
  <c r="C221" i="1"/>
  <c r="B221" i="1"/>
  <c r="C220" i="1"/>
  <c r="B220" i="1"/>
  <c r="C219" i="1"/>
  <c r="B219" i="1"/>
  <c r="C218" i="1"/>
  <c r="B218" i="1"/>
  <c r="C217" i="1"/>
  <c r="B217" i="1"/>
  <c r="C216" i="1"/>
  <c r="B216" i="1"/>
  <c r="C215" i="1"/>
  <c r="B215" i="1"/>
  <c r="C214" i="1"/>
  <c r="B214" i="1"/>
  <c r="C213" i="1"/>
  <c r="B213" i="1"/>
  <c r="C212" i="1"/>
  <c r="B212" i="1"/>
  <c r="C211" i="1"/>
  <c r="B211" i="1"/>
  <c r="C210" i="1"/>
  <c r="B210" i="1"/>
  <c r="C209" i="1"/>
  <c r="B209" i="1"/>
  <c r="C208" i="1"/>
  <c r="B208" i="1"/>
  <c r="C207" i="1"/>
  <c r="B207" i="1"/>
  <c r="C206" i="1"/>
  <c r="B206" i="1"/>
  <c r="C205" i="1"/>
  <c r="B205" i="1"/>
  <c r="C204" i="1"/>
  <c r="B204" i="1"/>
  <c r="C203" i="1"/>
  <c r="B203" i="1"/>
  <c r="C202" i="1"/>
  <c r="B202" i="1"/>
  <c r="C201" i="1"/>
  <c r="B201" i="1"/>
  <c r="C200" i="1"/>
  <c r="B200" i="1"/>
  <c r="C199" i="1"/>
  <c r="B199" i="1"/>
  <c r="C198" i="1"/>
  <c r="B198" i="1"/>
  <c r="C197" i="1"/>
  <c r="B197" i="1"/>
  <c r="C196" i="1"/>
  <c r="B196" i="1"/>
  <c r="C195" i="1"/>
  <c r="B195" i="1"/>
  <c r="C194" i="1"/>
  <c r="B194" i="1"/>
  <c r="C193" i="1"/>
  <c r="B193" i="1"/>
  <c r="C192" i="1"/>
  <c r="B192" i="1"/>
  <c r="C191" i="1"/>
  <c r="B191" i="1"/>
  <c r="C190" i="1"/>
  <c r="B190" i="1"/>
  <c r="C189" i="1"/>
  <c r="B189" i="1"/>
  <c r="C188" i="1"/>
  <c r="B188" i="1"/>
  <c r="C187" i="1"/>
  <c r="B187" i="1"/>
  <c r="C186" i="1"/>
  <c r="B186" i="1"/>
  <c r="C185" i="1"/>
  <c r="B185" i="1"/>
  <c r="C184" i="1"/>
  <c r="B184" i="1"/>
  <c r="C183" i="1"/>
  <c r="B183" i="1"/>
  <c r="C182" i="1"/>
  <c r="B182" i="1"/>
  <c r="C181" i="1"/>
  <c r="B181" i="1"/>
  <c r="C180" i="1"/>
  <c r="B180" i="1"/>
  <c r="C179" i="1"/>
  <c r="B179" i="1"/>
  <c r="C178" i="1"/>
  <c r="B178" i="1"/>
  <c r="C177" i="1"/>
  <c r="B177" i="1"/>
  <c r="C176" i="1"/>
  <c r="B176" i="1"/>
  <c r="C175" i="1"/>
  <c r="B175" i="1"/>
  <c r="C174" i="1"/>
  <c r="B174" i="1"/>
  <c r="C173" i="1"/>
  <c r="B173" i="1"/>
  <c r="C172" i="1"/>
  <c r="B172" i="1"/>
  <c r="C171" i="1"/>
  <c r="B171" i="1"/>
  <c r="C170" i="1"/>
  <c r="B170" i="1"/>
  <c r="C169" i="1"/>
  <c r="B169" i="1"/>
  <c r="C168" i="1"/>
  <c r="B168" i="1"/>
  <c r="C167" i="1"/>
  <c r="B167" i="1"/>
  <c r="C166" i="1"/>
  <c r="B166" i="1"/>
  <c r="C165" i="1"/>
  <c r="B165" i="1"/>
  <c r="C164" i="1"/>
  <c r="B164" i="1"/>
  <c r="C163" i="1"/>
  <c r="B163" i="1"/>
  <c r="C162" i="1"/>
  <c r="B162" i="1"/>
  <c r="C161" i="1"/>
  <c r="B161" i="1"/>
  <c r="C160" i="1"/>
  <c r="B160" i="1"/>
  <c r="C159" i="1"/>
  <c r="B159" i="1"/>
  <c r="C158" i="1"/>
  <c r="B158" i="1"/>
  <c r="C157" i="1"/>
  <c r="B157" i="1"/>
  <c r="C156" i="1"/>
  <c r="B156" i="1"/>
  <c r="C155" i="1"/>
  <c r="B155" i="1"/>
  <c r="C154" i="1"/>
  <c r="B154" i="1"/>
  <c r="C153" i="1"/>
  <c r="B153" i="1"/>
  <c r="C152" i="1"/>
  <c r="B152" i="1"/>
  <c r="C151" i="1"/>
  <c r="B151" i="1"/>
  <c r="C150" i="1"/>
  <c r="B150" i="1"/>
  <c r="C149" i="1"/>
  <c r="B149" i="1"/>
  <c r="C148" i="1"/>
  <c r="B148" i="1"/>
  <c r="C147" i="1"/>
  <c r="B147" i="1"/>
  <c r="C146" i="1"/>
  <c r="B146" i="1"/>
  <c r="C145" i="1"/>
  <c r="B145" i="1"/>
  <c r="C144" i="1"/>
  <c r="B144" i="1"/>
  <c r="C143" i="1"/>
  <c r="B143" i="1"/>
  <c r="C142" i="1"/>
  <c r="B142" i="1"/>
  <c r="C141" i="1"/>
  <c r="B141" i="1"/>
  <c r="C140" i="1"/>
  <c r="B140" i="1"/>
  <c r="C139" i="1"/>
  <c r="B139" i="1"/>
  <c r="C138" i="1"/>
  <c r="B138" i="1"/>
  <c r="C137" i="1"/>
  <c r="B137" i="1"/>
  <c r="C136" i="1"/>
  <c r="B136" i="1"/>
  <c r="C135" i="1"/>
  <c r="B135" i="1"/>
  <c r="C134" i="1"/>
  <c r="B134" i="1"/>
  <c r="C133" i="1"/>
  <c r="B133" i="1"/>
  <c r="C132" i="1"/>
  <c r="B132" i="1"/>
  <c r="C131" i="1"/>
  <c r="B131" i="1"/>
  <c r="C130" i="1"/>
  <c r="B130" i="1"/>
  <c r="C129" i="1"/>
  <c r="B129" i="1"/>
  <c r="C128" i="1"/>
  <c r="B128" i="1"/>
  <c r="C127" i="1"/>
  <c r="B127" i="1"/>
  <c r="C126" i="1"/>
  <c r="B126" i="1"/>
  <c r="C125" i="1"/>
  <c r="B125" i="1"/>
  <c r="C124" i="1"/>
  <c r="B124" i="1"/>
  <c r="C123" i="1"/>
  <c r="B123" i="1"/>
  <c r="C122" i="1"/>
  <c r="B122" i="1"/>
  <c r="C121" i="1"/>
  <c r="B121" i="1"/>
  <c r="C120" i="1"/>
  <c r="B120" i="1"/>
  <c r="C119" i="1"/>
  <c r="B119" i="1"/>
  <c r="C118" i="1"/>
  <c r="B118" i="1"/>
  <c r="C117" i="1"/>
  <c r="B117" i="1"/>
  <c r="C116" i="1"/>
  <c r="B116" i="1"/>
  <c r="C115" i="1"/>
  <c r="B115" i="1"/>
  <c r="C114" i="1"/>
  <c r="B114" i="1"/>
  <c r="C113" i="1"/>
  <c r="B113" i="1"/>
  <c r="C112" i="1"/>
  <c r="B112" i="1"/>
  <c r="C111" i="1"/>
  <c r="B111" i="1"/>
  <c r="C110" i="1"/>
  <c r="B110" i="1"/>
  <c r="C109" i="1"/>
  <c r="B109" i="1"/>
  <c r="C108" i="1"/>
  <c r="B108" i="1"/>
  <c r="C107" i="1"/>
  <c r="B107" i="1"/>
  <c r="C106" i="1"/>
  <c r="B106" i="1"/>
  <c r="C105" i="1"/>
  <c r="B105" i="1"/>
  <c r="C104" i="1"/>
  <c r="B104" i="1"/>
  <c r="C103" i="1"/>
  <c r="B103" i="1"/>
  <c r="C102" i="1"/>
  <c r="B102" i="1"/>
  <c r="C101" i="1"/>
  <c r="B101" i="1"/>
  <c r="C100" i="1"/>
  <c r="B100" i="1"/>
  <c r="C99" i="1"/>
  <c r="B99" i="1"/>
  <c r="C98" i="1"/>
  <c r="B98" i="1"/>
  <c r="C97" i="1"/>
  <c r="B97" i="1"/>
  <c r="C96" i="1"/>
  <c r="B96" i="1"/>
  <c r="C95" i="1"/>
  <c r="B95" i="1"/>
  <c r="C94" i="1"/>
  <c r="B94" i="1"/>
  <c r="C93" i="1"/>
  <c r="B93" i="1"/>
  <c r="C92" i="1"/>
  <c r="B92" i="1"/>
  <c r="C91" i="1"/>
  <c r="B91" i="1"/>
  <c r="C90" i="1"/>
  <c r="B90" i="1"/>
  <c r="C89" i="1"/>
  <c r="B89" i="1"/>
  <c r="C88" i="1"/>
  <c r="B88" i="1"/>
  <c r="C87" i="1"/>
  <c r="B87" i="1"/>
  <c r="C86" i="1"/>
  <c r="B86" i="1"/>
  <c r="C85" i="1"/>
  <c r="B85" i="1"/>
  <c r="C84" i="1"/>
  <c r="B84" i="1"/>
  <c r="C83" i="1"/>
  <c r="B83" i="1"/>
  <c r="C82" i="1"/>
  <c r="B82" i="1"/>
  <c r="C81" i="1"/>
  <c r="B81" i="1"/>
  <c r="C80" i="1"/>
  <c r="B80" i="1"/>
  <c r="C79" i="1"/>
  <c r="B79" i="1"/>
  <c r="C78" i="1"/>
  <c r="B78" i="1"/>
  <c r="C77" i="1"/>
  <c r="B77" i="1"/>
  <c r="C76" i="1"/>
  <c r="B76" i="1"/>
  <c r="C75" i="1"/>
  <c r="B75" i="1"/>
  <c r="C74" i="1"/>
  <c r="B74" i="1"/>
  <c r="C73" i="1"/>
  <c r="B73" i="1"/>
  <c r="C72" i="1"/>
  <c r="B72" i="1"/>
  <c r="C71" i="1"/>
  <c r="B71" i="1"/>
  <c r="C70" i="1"/>
  <c r="B70" i="1"/>
  <c r="C69" i="1"/>
  <c r="B69" i="1"/>
  <c r="C68" i="1"/>
  <c r="B68" i="1"/>
  <c r="C67" i="1"/>
  <c r="B67" i="1"/>
  <c r="C66" i="1"/>
  <c r="B66" i="1"/>
  <c r="C65" i="1"/>
  <c r="B65" i="1"/>
  <c r="C64" i="1"/>
  <c r="B64" i="1"/>
  <c r="C63" i="1"/>
  <c r="B63" i="1"/>
  <c r="C62" i="1"/>
  <c r="B62" i="1"/>
  <c r="C61" i="1"/>
  <c r="B61" i="1"/>
  <c r="C60" i="1"/>
  <c r="B60" i="1"/>
  <c r="C59" i="1"/>
  <c r="B59" i="1"/>
  <c r="C58" i="1"/>
  <c r="B58" i="1"/>
  <c r="C57" i="1"/>
  <c r="B57" i="1"/>
  <c r="C56" i="1"/>
  <c r="B56" i="1"/>
  <c r="C55" i="1"/>
  <c r="B55" i="1"/>
  <c r="C54" i="1"/>
  <c r="B54" i="1"/>
  <c r="C53" i="1"/>
  <c r="B53" i="1"/>
  <c r="C52" i="1"/>
  <c r="B52" i="1"/>
  <c r="C51" i="1"/>
  <c r="B51" i="1"/>
  <c r="C50" i="1"/>
  <c r="B50" i="1"/>
  <c r="C49" i="1"/>
  <c r="B49" i="1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C9" i="1"/>
  <c r="B9" i="1"/>
  <c r="C8" i="1"/>
  <c r="B8" i="1"/>
  <c r="C7" i="1"/>
  <c r="B7" i="1"/>
  <c r="C6" i="1"/>
  <c r="B6" i="1"/>
  <c r="C5" i="1"/>
  <c r="B5" i="1"/>
  <c r="C4" i="1"/>
  <c r="B4" i="1"/>
  <c r="C3" i="1"/>
  <c r="B3" i="1"/>
  <c r="C2" i="1"/>
  <c r="B2" i="1"/>
  <c r="C349" i="3"/>
  <c r="B349" i="3"/>
  <c r="C348" i="3"/>
  <c r="B348" i="3"/>
  <c r="C347" i="3"/>
  <c r="B347" i="3"/>
  <c r="C346" i="3"/>
  <c r="B346" i="3"/>
  <c r="C345" i="3"/>
  <c r="B345" i="3"/>
  <c r="C344" i="3"/>
  <c r="B344" i="3"/>
  <c r="C343" i="3"/>
  <c r="B343" i="3"/>
  <c r="C342" i="3"/>
  <c r="B342" i="3"/>
  <c r="C341" i="3"/>
  <c r="B341" i="3"/>
  <c r="C340" i="3"/>
  <c r="B340" i="3"/>
  <c r="C339" i="3"/>
  <c r="B339" i="3"/>
  <c r="C338" i="3"/>
  <c r="B338" i="3"/>
  <c r="C337" i="3"/>
  <c r="B337" i="3"/>
  <c r="C336" i="3"/>
  <c r="B336" i="3"/>
  <c r="C335" i="3"/>
  <c r="B335" i="3"/>
  <c r="C334" i="3"/>
  <c r="B334" i="3"/>
  <c r="C333" i="3"/>
  <c r="B333" i="3"/>
  <c r="C332" i="3"/>
  <c r="B332" i="3"/>
  <c r="C331" i="3"/>
  <c r="B331" i="3"/>
  <c r="C330" i="3"/>
  <c r="B330" i="3"/>
  <c r="C329" i="3"/>
  <c r="B329" i="3"/>
  <c r="C328" i="3"/>
  <c r="B328" i="3"/>
  <c r="C327" i="3"/>
  <c r="B327" i="3"/>
  <c r="C326" i="3"/>
  <c r="B326" i="3"/>
  <c r="C325" i="3"/>
  <c r="B325" i="3"/>
  <c r="C324" i="3"/>
  <c r="B324" i="3"/>
  <c r="C323" i="3"/>
  <c r="B323" i="3"/>
  <c r="C322" i="3"/>
  <c r="B322" i="3"/>
  <c r="C321" i="3"/>
  <c r="B321" i="3"/>
  <c r="C320" i="3"/>
  <c r="B320" i="3"/>
  <c r="C319" i="3"/>
  <c r="B319" i="3"/>
  <c r="C318" i="3"/>
  <c r="B318" i="3"/>
  <c r="C317" i="3"/>
  <c r="B317" i="3"/>
  <c r="C316" i="3"/>
  <c r="B316" i="3"/>
  <c r="C315" i="3"/>
  <c r="B315" i="3"/>
  <c r="C314" i="3"/>
  <c r="B314" i="3"/>
  <c r="C313" i="3"/>
  <c r="B313" i="3"/>
  <c r="C312" i="3"/>
  <c r="B312" i="3"/>
  <c r="C311" i="3"/>
  <c r="B311" i="3"/>
  <c r="C310" i="3"/>
  <c r="B310" i="3"/>
  <c r="C309" i="3"/>
  <c r="B309" i="3"/>
  <c r="C308" i="3"/>
  <c r="B308" i="3"/>
  <c r="C307" i="3"/>
  <c r="B307" i="3"/>
  <c r="C306" i="3"/>
  <c r="B306" i="3"/>
  <c r="C305" i="3"/>
  <c r="B305" i="3"/>
  <c r="C304" i="3"/>
  <c r="B304" i="3"/>
  <c r="C303" i="3"/>
  <c r="B303" i="3"/>
  <c r="C302" i="3"/>
  <c r="B302" i="3"/>
  <c r="C301" i="3"/>
  <c r="B301" i="3"/>
  <c r="C300" i="3"/>
  <c r="B300" i="3"/>
  <c r="C299" i="3"/>
  <c r="B299" i="3"/>
  <c r="C298" i="3"/>
  <c r="B298" i="3"/>
  <c r="C297" i="3"/>
  <c r="B297" i="3"/>
  <c r="C296" i="3"/>
  <c r="B296" i="3"/>
  <c r="C295" i="3"/>
  <c r="B295" i="3"/>
  <c r="C294" i="3"/>
  <c r="B294" i="3"/>
  <c r="C293" i="3"/>
  <c r="B293" i="3"/>
  <c r="C292" i="3"/>
  <c r="B292" i="3"/>
  <c r="C291" i="3"/>
  <c r="B291" i="3"/>
  <c r="C290" i="3"/>
  <c r="B290" i="3"/>
  <c r="C289" i="3"/>
  <c r="B289" i="3"/>
  <c r="C288" i="3"/>
  <c r="B288" i="3"/>
  <c r="C287" i="3"/>
  <c r="B287" i="3"/>
  <c r="C286" i="3"/>
  <c r="B286" i="3"/>
  <c r="C285" i="3"/>
  <c r="B285" i="3"/>
  <c r="C284" i="3"/>
  <c r="B284" i="3"/>
  <c r="C283" i="3"/>
  <c r="B283" i="3"/>
  <c r="C282" i="3"/>
  <c r="B282" i="3"/>
  <c r="C281" i="3"/>
  <c r="B281" i="3"/>
  <c r="C280" i="3"/>
  <c r="B280" i="3"/>
  <c r="C279" i="3"/>
  <c r="B279" i="3"/>
  <c r="C278" i="3"/>
  <c r="B278" i="3"/>
  <c r="C277" i="3"/>
  <c r="B277" i="3"/>
  <c r="C276" i="3"/>
  <c r="B276" i="3"/>
  <c r="C275" i="3"/>
  <c r="B275" i="3"/>
  <c r="C274" i="3"/>
  <c r="B274" i="3"/>
  <c r="C273" i="3"/>
  <c r="B273" i="3"/>
  <c r="C272" i="3"/>
  <c r="B272" i="3"/>
  <c r="C271" i="3"/>
  <c r="B271" i="3"/>
  <c r="C270" i="3"/>
  <c r="B270" i="3"/>
  <c r="C269" i="3"/>
  <c r="B269" i="3"/>
  <c r="C268" i="3"/>
  <c r="B268" i="3"/>
  <c r="C267" i="3"/>
  <c r="B267" i="3"/>
  <c r="C266" i="3"/>
  <c r="B266" i="3"/>
  <c r="C265" i="3"/>
  <c r="B265" i="3"/>
  <c r="C264" i="3"/>
  <c r="B264" i="3"/>
  <c r="C263" i="3"/>
  <c r="B263" i="3"/>
  <c r="C262" i="3"/>
  <c r="B262" i="3"/>
  <c r="C261" i="3"/>
  <c r="B261" i="3"/>
  <c r="C260" i="3"/>
  <c r="B260" i="3"/>
  <c r="C259" i="3"/>
  <c r="B259" i="3"/>
  <c r="C258" i="3"/>
  <c r="B258" i="3"/>
  <c r="C257" i="3"/>
  <c r="B257" i="3"/>
  <c r="C256" i="3"/>
  <c r="B256" i="3"/>
  <c r="C255" i="3"/>
  <c r="B255" i="3"/>
  <c r="C254" i="3"/>
  <c r="B254" i="3"/>
  <c r="C253" i="3"/>
  <c r="B253" i="3"/>
  <c r="C252" i="3"/>
  <c r="B252" i="3"/>
  <c r="C251" i="3"/>
  <c r="B251" i="3"/>
  <c r="C250" i="3"/>
  <c r="B250" i="3"/>
  <c r="C249" i="3"/>
  <c r="B249" i="3"/>
  <c r="C248" i="3"/>
  <c r="B248" i="3"/>
  <c r="C247" i="3"/>
  <c r="B247" i="3"/>
  <c r="C246" i="3"/>
  <c r="B246" i="3"/>
  <c r="C245" i="3"/>
  <c r="B245" i="3"/>
  <c r="C244" i="3"/>
  <c r="B244" i="3"/>
  <c r="C243" i="3"/>
  <c r="B243" i="3"/>
  <c r="C242" i="3"/>
  <c r="B242" i="3"/>
  <c r="C241" i="3"/>
  <c r="B241" i="3"/>
  <c r="C240" i="3"/>
  <c r="B240" i="3"/>
  <c r="C239" i="3"/>
  <c r="B239" i="3"/>
  <c r="C238" i="3"/>
  <c r="B238" i="3"/>
  <c r="C237" i="3"/>
  <c r="B237" i="3"/>
  <c r="C236" i="3"/>
  <c r="B236" i="3"/>
  <c r="C235" i="3"/>
  <c r="B235" i="3"/>
  <c r="C234" i="3"/>
  <c r="B234" i="3"/>
  <c r="C233" i="3"/>
  <c r="B233" i="3"/>
  <c r="C232" i="3"/>
  <c r="B232" i="3"/>
  <c r="C231" i="3"/>
  <c r="B231" i="3"/>
  <c r="C230" i="3"/>
  <c r="B230" i="3"/>
  <c r="C229" i="3"/>
  <c r="B229" i="3"/>
  <c r="C228" i="3"/>
  <c r="B228" i="3"/>
  <c r="C227" i="3"/>
  <c r="B227" i="3"/>
  <c r="C226" i="3"/>
  <c r="B226" i="3"/>
  <c r="C225" i="3"/>
  <c r="B225" i="3"/>
  <c r="C224" i="3"/>
  <c r="B224" i="3"/>
  <c r="C223" i="3"/>
  <c r="B223" i="3"/>
  <c r="C222" i="3"/>
  <c r="B222" i="3"/>
  <c r="C221" i="3"/>
  <c r="B221" i="3"/>
  <c r="C220" i="3"/>
  <c r="B220" i="3"/>
  <c r="C219" i="3"/>
  <c r="B219" i="3"/>
  <c r="C218" i="3"/>
  <c r="B218" i="3"/>
  <c r="C217" i="3"/>
  <c r="B217" i="3"/>
  <c r="C216" i="3"/>
  <c r="B216" i="3"/>
  <c r="C215" i="3"/>
  <c r="B215" i="3"/>
  <c r="C214" i="3"/>
  <c r="B214" i="3"/>
  <c r="C213" i="3"/>
  <c r="B213" i="3"/>
  <c r="C212" i="3"/>
  <c r="B212" i="3"/>
  <c r="C211" i="3"/>
  <c r="B211" i="3"/>
  <c r="C210" i="3"/>
  <c r="B210" i="3"/>
  <c r="C209" i="3"/>
  <c r="B209" i="3"/>
  <c r="C208" i="3"/>
  <c r="B208" i="3"/>
  <c r="C207" i="3"/>
  <c r="B207" i="3"/>
  <c r="C206" i="3"/>
  <c r="B206" i="3"/>
  <c r="C205" i="3"/>
  <c r="B205" i="3"/>
  <c r="C204" i="3"/>
  <c r="B204" i="3"/>
  <c r="C203" i="3"/>
  <c r="B203" i="3"/>
  <c r="C202" i="3"/>
  <c r="B202" i="3"/>
  <c r="C201" i="3"/>
  <c r="B201" i="3"/>
  <c r="C200" i="3"/>
  <c r="B200" i="3"/>
  <c r="C199" i="3"/>
  <c r="B199" i="3"/>
  <c r="C198" i="3"/>
  <c r="B198" i="3"/>
  <c r="C197" i="3"/>
  <c r="B197" i="3"/>
  <c r="C196" i="3"/>
  <c r="B196" i="3"/>
  <c r="C195" i="3"/>
  <c r="B195" i="3"/>
  <c r="C194" i="3"/>
  <c r="B194" i="3"/>
  <c r="C193" i="3"/>
  <c r="B193" i="3"/>
  <c r="C192" i="3"/>
  <c r="B192" i="3"/>
  <c r="C191" i="3"/>
  <c r="B191" i="3"/>
  <c r="C190" i="3"/>
  <c r="B190" i="3"/>
  <c r="C189" i="3"/>
  <c r="B189" i="3"/>
  <c r="C188" i="3"/>
  <c r="B188" i="3"/>
  <c r="C187" i="3"/>
  <c r="B187" i="3"/>
  <c r="C186" i="3"/>
  <c r="B186" i="3"/>
  <c r="C185" i="3"/>
  <c r="B185" i="3"/>
  <c r="C184" i="3"/>
  <c r="B184" i="3"/>
  <c r="C183" i="3"/>
  <c r="B183" i="3"/>
  <c r="C182" i="3"/>
  <c r="B182" i="3"/>
  <c r="C181" i="3"/>
  <c r="B181" i="3"/>
  <c r="C180" i="3"/>
  <c r="B180" i="3"/>
  <c r="C179" i="3"/>
  <c r="B179" i="3"/>
  <c r="C178" i="3"/>
  <c r="B178" i="3"/>
  <c r="C177" i="3"/>
  <c r="B177" i="3"/>
  <c r="C176" i="3"/>
  <c r="B176" i="3"/>
  <c r="C175" i="3"/>
  <c r="B175" i="3"/>
  <c r="C174" i="3"/>
  <c r="B174" i="3"/>
  <c r="C173" i="3"/>
  <c r="B173" i="3"/>
  <c r="C172" i="3"/>
  <c r="B172" i="3"/>
  <c r="C171" i="3"/>
  <c r="B171" i="3"/>
  <c r="C170" i="3"/>
  <c r="B170" i="3"/>
  <c r="C169" i="3"/>
  <c r="B169" i="3"/>
  <c r="C168" i="3"/>
  <c r="B168" i="3"/>
  <c r="C167" i="3"/>
  <c r="B167" i="3"/>
  <c r="C166" i="3"/>
  <c r="B166" i="3"/>
  <c r="C165" i="3"/>
  <c r="B165" i="3"/>
  <c r="C164" i="3"/>
  <c r="B164" i="3"/>
  <c r="C163" i="3"/>
  <c r="B163" i="3"/>
  <c r="C162" i="3"/>
  <c r="B162" i="3"/>
  <c r="C161" i="3"/>
  <c r="B161" i="3"/>
  <c r="C160" i="3"/>
  <c r="B160" i="3"/>
  <c r="C159" i="3"/>
  <c r="B159" i="3"/>
  <c r="C158" i="3"/>
  <c r="B158" i="3"/>
  <c r="C157" i="3"/>
  <c r="B157" i="3"/>
  <c r="C156" i="3"/>
  <c r="B156" i="3"/>
  <c r="C155" i="3"/>
  <c r="B155" i="3"/>
  <c r="C154" i="3"/>
  <c r="B154" i="3"/>
  <c r="C153" i="3"/>
  <c r="B153" i="3"/>
  <c r="C152" i="3"/>
  <c r="B152" i="3"/>
  <c r="C151" i="3"/>
  <c r="B151" i="3"/>
  <c r="C150" i="3"/>
  <c r="B150" i="3"/>
  <c r="C149" i="3"/>
  <c r="B149" i="3"/>
  <c r="C148" i="3"/>
  <c r="B148" i="3"/>
  <c r="C147" i="3"/>
  <c r="B147" i="3"/>
  <c r="C146" i="3"/>
  <c r="B146" i="3"/>
  <c r="C145" i="3"/>
  <c r="B145" i="3"/>
  <c r="C144" i="3"/>
  <c r="B144" i="3"/>
  <c r="C143" i="3"/>
  <c r="B143" i="3"/>
  <c r="C142" i="3"/>
  <c r="B142" i="3"/>
  <c r="C141" i="3"/>
  <c r="B141" i="3"/>
  <c r="C140" i="3"/>
  <c r="B140" i="3"/>
  <c r="C139" i="3"/>
  <c r="B139" i="3"/>
  <c r="C138" i="3"/>
  <c r="B138" i="3"/>
  <c r="C137" i="3"/>
  <c r="B137" i="3"/>
  <c r="C136" i="3"/>
  <c r="B136" i="3"/>
  <c r="C135" i="3"/>
  <c r="B135" i="3"/>
  <c r="C134" i="3"/>
  <c r="B134" i="3"/>
  <c r="C133" i="3"/>
  <c r="B133" i="3"/>
  <c r="C132" i="3"/>
  <c r="B132" i="3"/>
  <c r="C131" i="3"/>
  <c r="B131" i="3"/>
  <c r="C130" i="3"/>
  <c r="B130" i="3"/>
  <c r="C129" i="3"/>
  <c r="B129" i="3"/>
  <c r="C128" i="3"/>
  <c r="B128" i="3"/>
  <c r="C127" i="3"/>
  <c r="B127" i="3"/>
  <c r="C126" i="3"/>
  <c r="B126" i="3"/>
  <c r="C125" i="3"/>
  <c r="B125" i="3"/>
  <c r="C124" i="3"/>
  <c r="B124" i="3"/>
  <c r="C123" i="3"/>
  <c r="B123" i="3"/>
  <c r="C122" i="3"/>
  <c r="B122" i="3"/>
  <c r="C121" i="3"/>
  <c r="B121" i="3"/>
  <c r="C120" i="3"/>
  <c r="B120" i="3"/>
  <c r="C119" i="3"/>
  <c r="B119" i="3"/>
  <c r="C118" i="3"/>
  <c r="B118" i="3"/>
  <c r="C117" i="3"/>
  <c r="B117" i="3"/>
  <c r="C116" i="3"/>
  <c r="B116" i="3"/>
  <c r="C115" i="3"/>
  <c r="B115" i="3"/>
  <c r="C114" i="3"/>
  <c r="B114" i="3"/>
  <c r="C113" i="3"/>
  <c r="B113" i="3"/>
  <c r="C112" i="3"/>
  <c r="B112" i="3"/>
  <c r="C111" i="3"/>
  <c r="B111" i="3"/>
  <c r="C110" i="3"/>
  <c r="B110" i="3"/>
  <c r="C109" i="3"/>
  <c r="B109" i="3"/>
  <c r="C108" i="3"/>
  <c r="B108" i="3"/>
  <c r="C107" i="3"/>
  <c r="B107" i="3"/>
  <c r="C106" i="3"/>
  <c r="B106" i="3"/>
  <c r="C105" i="3"/>
  <c r="B105" i="3"/>
  <c r="C104" i="3"/>
  <c r="B104" i="3"/>
  <c r="C103" i="3"/>
  <c r="B103" i="3"/>
  <c r="C102" i="3"/>
  <c r="B102" i="3"/>
  <c r="C101" i="3"/>
  <c r="B101" i="3"/>
  <c r="C100" i="3"/>
  <c r="B100" i="3"/>
  <c r="C99" i="3"/>
  <c r="B99" i="3"/>
  <c r="C98" i="3"/>
  <c r="B98" i="3"/>
  <c r="C97" i="3"/>
  <c r="B97" i="3"/>
  <c r="C96" i="3"/>
  <c r="B96" i="3"/>
  <c r="C95" i="3"/>
  <c r="B95" i="3"/>
  <c r="C94" i="3"/>
  <c r="B94" i="3"/>
  <c r="C93" i="3"/>
  <c r="B93" i="3"/>
  <c r="C92" i="3"/>
  <c r="B92" i="3"/>
  <c r="C91" i="3"/>
  <c r="B91" i="3"/>
  <c r="C90" i="3"/>
  <c r="B90" i="3"/>
  <c r="C89" i="3"/>
  <c r="B89" i="3"/>
  <c r="C88" i="3"/>
  <c r="B88" i="3"/>
  <c r="C87" i="3"/>
  <c r="B87" i="3"/>
  <c r="C86" i="3"/>
  <c r="B86" i="3"/>
  <c r="C85" i="3"/>
  <c r="B85" i="3"/>
  <c r="C84" i="3"/>
  <c r="B84" i="3"/>
  <c r="C83" i="3"/>
  <c r="B83" i="3"/>
  <c r="C82" i="3"/>
  <c r="B82" i="3"/>
  <c r="C81" i="3"/>
  <c r="B81" i="3"/>
  <c r="C80" i="3"/>
  <c r="B80" i="3"/>
  <c r="C79" i="3"/>
  <c r="B79" i="3"/>
  <c r="C78" i="3"/>
  <c r="B78" i="3"/>
  <c r="C77" i="3"/>
  <c r="B77" i="3"/>
  <c r="C76" i="3"/>
  <c r="B76" i="3"/>
  <c r="C75" i="3"/>
  <c r="B75" i="3"/>
  <c r="C74" i="3"/>
  <c r="B74" i="3"/>
  <c r="C73" i="3"/>
  <c r="B73" i="3"/>
  <c r="C72" i="3"/>
  <c r="B72" i="3"/>
  <c r="C71" i="3"/>
  <c r="B71" i="3"/>
  <c r="C70" i="3"/>
  <c r="B70" i="3"/>
  <c r="C69" i="3"/>
  <c r="B69" i="3"/>
  <c r="C68" i="3"/>
  <c r="B68" i="3"/>
  <c r="C67" i="3"/>
  <c r="B67" i="3"/>
  <c r="C66" i="3"/>
  <c r="B66" i="3"/>
  <c r="C65" i="3"/>
  <c r="B65" i="3"/>
  <c r="C64" i="3"/>
  <c r="B64" i="3"/>
  <c r="C63" i="3"/>
  <c r="B63" i="3"/>
  <c r="C62" i="3"/>
  <c r="B62" i="3"/>
  <c r="C61" i="3"/>
  <c r="B61" i="3"/>
  <c r="C60" i="3"/>
  <c r="B60" i="3"/>
  <c r="C59" i="3"/>
  <c r="B59" i="3"/>
  <c r="C58" i="3"/>
  <c r="B58" i="3"/>
  <c r="C57" i="3"/>
  <c r="B57" i="3"/>
  <c r="C56" i="3"/>
  <c r="B56" i="3"/>
  <c r="C55" i="3"/>
  <c r="B55" i="3"/>
  <c r="C54" i="3"/>
  <c r="B54" i="3"/>
  <c r="C53" i="3"/>
  <c r="B53" i="3"/>
  <c r="C52" i="3"/>
  <c r="B52" i="3"/>
  <c r="C51" i="3"/>
  <c r="B51" i="3"/>
  <c r="C50" i="3"/>
  <c r="B50" i="3"/>
  <c r="C49" i="3"/>
  <c r="B49" i="3"/>
  <c r="C48" i="3"/>
  <c r="B48" i="3"/>
  <c r="C47" i="3"/>
  <c r="B47" i="3"/>
  <c r="C46" i="3"/>
  <c r="B46" i="3"/>
  <c r="C45" i="3"/>
  <c r="B45" i="3"/>
  <c r="C44" i="3"/>
  <c r="B44" i="3"/>
  <c r="C43" i="3"/>
  <c r="B43" i="3"/>
  <c r="C42" i="3"/>
  <c r="B42" i="3"/>
  <c r="C41" i="3"/>
  <c r="B41" i="3"/>
  <c r="C40" i="3"/>
  <c r="B40" i="3"/>
  <c r="C39" i="3"/>
  <c r="B39" i="3"/>
  <c r="C38" i="3"/>
  <c r="B38" i="3"/>
  <c r="C37" i="3"/>
  <c r="B37" i="3"/>
  <c r="C36" i="3"/>
  <c r="B36" i="3"/>
  <c r="C35" i="3"/>
  <c r="B35" i="3"/>
  <c r="C34" i="3"/>
  <c r="B34" i="3"/>
  <c r="C33" i="3"/>
  <c r="B33" i="3"/>
  <c r="C32" i="3"/>
  <c r="B32" i="3"/>
  <c r="C31" i="3"/>
  <c r="B31" i="3"/>
  <c r="C30" i="3"/>
  <c r="B30" i="3"/>
  <c r="C29" i="3"/>
  <c r="B29" i="3"/>
  <c r="C28" i="3"/>
  <c r="B28" i="3"/>
  <c r="C27" i="3"/>
  <c r="B27" i="3"/>
  <c r="C26" i="3"/>
  <c r="B26" i="3"/>
  <c r="C25" i="3"/>
  <c r="B25" i="3"/>
  <c r="C24" i="3"/>
  <c r="B24" i="3"/>
  <c r="C23" i="3"/>
  <c r="B23" i="3"/>
  <c r="C22" i="3"/>
  <c r="B22" i="3"/>
  <c r="C21" i="3"/>
  <c r="B21" i="3"/>
  <c r="C20" i="3"/>
  <c r="B20" i="3"/>
  <c r="C19" i="3"/>
  <c r="B19" i="3"/>
  <c r="C18" i="3"/>
  <c r="B18" i="3"/>
  <c r="C17" i="3"/>
  <c r="B17" i="3"/>
  <c r="C16" i="3"/>
  <c r="B16" i="3"/>
  <c r="C15" i="3"/>
  <c r="B15" i="3"/>
  <c r="C14" i="3"/>
  <c r="B14" i="3"/>
  <c r="C13" i="3"/>
  <c r="B13" i="3"/>
  <c r="C12" i="3"/>
  <c r="B12" i="3"/>
  <c r="C11" i="3"/>
  <c r="B11" i="3"/>
  <c r="C10" i="3"/>
  <c r="B10" i="3"/>
  <c r="C9" i="3"/>
  <c r="B9" i="3"/>
  <c r="C8" i="3"/>
  <c r="B8" i="3"/>
  <c r="C7" i="3"/>
  <c r="B7" i="3"/>
  <c r="C6" i="3"/>
  <c r="B6" i="3"/>
  <c r="C5" i="3"/>
  <c r="B5" i="3"/>
  <c r="C4" i="3"/>
  <c r="B4" i="3"/>
  <c r="C3" i="3"/>
  <c r="B3" i="3"/>
  <c r="C2" i="3"/>
  <c r="B2" i="3"/>
  <c r="T380" i="8" l="1"/>
  <c r="F27" i="8"/>
  <c r="M22" i="8"/>
  <c r="AC387" i="9"/>
  <c r="X387" i="9"/>
  <c r="V375" i="9"/>
  <c r="V431" i="9"/>
  <c r="V399" i="9"/>
  <c r="V418" i="9"/>
  <c r="V386" i="9"/>
  <c r="X393" i="9"/>
  <c r="AA408" i="9"/>
  <c r="V395" i="9"/>
  <c r="V414" i="9"/>
  <c r="V382" i="9"/>
  <c r="V444" i="9"/>
  <c r="V385" i="9"/>
  <c r="V380" i="9"/>
  <c r="X389" i="9"/>
  <c r="R353" i="9" a="1"/>
  <c r="R353" i="9" s="1"/>
  <c r="R354" i="9" s="1"/>
  <c r="V423" i="9"/>
  <c r="V442" i="9"/>
  <c r="V410" i="9"/>
  <c r="V378" i="9"/>
  <c r="V401" i="9"/>
  <c r="V432" i="9"/>
  <c r="V377" i="9"/>
  <c r="X385" i="9"/>
  <c r="V419" i="9"/>
  <c r="V379" i="9"/>
  <c r="V438" i="9"/>
  <c r="V406" i="9"/>
  <c r="V397" i="9"/>
  <c r="V420" i="9"/>
  <c r="V448" i="9"/>
  <c r="V436" i="9"/>
  <c r="X388" i="9"/>
  <c r="AB398" i="9"/>
  <c r="V434" i="9"/>
  <c r="V402" i="9"/>
  <c r="V393" i="9"/>
  <c r="V412" i="9"/>
  <c r="V437" i="9"/>
  <c r="V424" i="9"/>
  <c r="AC389" i="9"/>
  <c r="Y387" i="9"/>
  <c r="V443" i="9"/>
  <c r="V411" i="9"/>
  <c r="V430" i="9"/>
  <c r="V398" i="9"/>
  <c r="V400" i="9"/>
  <c r="V408" i="9"/>
  <c r="AC388" i="9"/>
  <c r="Y394" i="9"/>
  <c r="V407" i="9"/>
  <c r="V426" i="9"/>
  <c r="V394" i="9"/>
  <c r="V388" i="9"/>
  <c r="V425" i="9"/>
  <c r="V396" i="9"/>
  <c r="Z376" i="9"/>
  <c r="AB393" i="9"/>
  <c r="V435" i="9"/>
  <c r="V454" i="9"/>
  <c r="V422" i="9"/>
  <c r="V390" i="9"/>
  <c r="V372" i="9"/>
  <c r="V413" i="9"/>
  <c r="AB384" i="7"/>
  <c r="AB379" i="7"/>
  <c r="Z400" i="7"/>
  <c r="AC387" i="7"/>
  <c r="AA382" i="7"/>
  <c r="AA389" i="7"/>
  <c r="AB380" i="7"/>
  <c r="AC383" i="7"/>
  <c r="AA384" i="7"/>
  <c r="AB14" i="7"/>
  <c r="AA378" i="7"/>
  <c r="W353" i="7" a="1"/>
  <c r="W353" i="7" s="1"/>
  <c r="W354" i="7" s="1"/>
  <c r="AA381" i="7"/>
  <c r="AB15" i="7"/>
  <c r="AA379" i="7"/>
  <c r="AA385" i="7"/>
  <c r="AA11" i="7"/>
  <c r="AA387" i="7"/>
  <c r="AA396" i="7"/>
  <c r="AA10" i="7"/>
  <c r="AA386" i="7"/>
  <c r="AA388" i="7"/>
  <c r="AA401" i="7"/>
  <c r="AA397" i="7"/>
  <c r="AA380" i="7"/>
  <c r="AA383" i="7"/>
  <c r="AB383" i="8"/>
  <c r="L10" i="8"/>
  <c r="M10" i="8" s="1"/>
  <c r="AA385" i="8"/>
  <c r="AA384" i="8"/>
  <c r="AB14" i="8"/>
  <c r="W353" i="8" a="1"/>
  <c r="W353" i="8" s="1"/>
  <c r="W354" i="8" s="1"/>
  <c r="AB393" i="8"/>
  <c r="AA389" i="8"/>
  <c r="AA378" i="8"/>
  <c r="AA36" i="8"/>
  <c r="AA400" i="8" s="1"/>
  <c r="AA388" i="8"/>
  <c r="AB16" i="8"/>
  <c r="AA380" i="8"/>
  <c r="AA381" i="8"/>
  <c r="AB32" i="8"/>
  <c r="AA396" i="8"/>
  <c r="V392" i="8"/>
  <c r="Z386" i="8"/>
  <c r="Z382" i="8"/>
  <c r="AB397" i="8"/>
  <c r="AA382" i="8"/>
  <c r="AA383" i="8"/>
  <c r="AA379" i="8"/>
  <c r="AA394" i="8"/>
  <c r="AB381" i="8"/>
  <c r="V399" i="8"/>
  <c r="V397" i="8"/>
  <c r="M15" i="8"/>
  <c r="L34" i="8"/>
  <c r="V398" i="8" s="1"/>
  <c r="L27" i="8"/>
  <c r="M27" i="8" s="1"/>
  <c r="V382" i="8"/>
  <c r="V383" i="8"/>
  <c r="V388" i="8"/>
  <c r="V387" i="8"/>
  <c r="V393" i="8"/>
  <c r="V384" i="8"/>
  <c r="V389" i="8"/>
  <c r="V380" i="8"/>
  <c r="V385" i="8"/>
  <c r="V375" i="8"/>
  <c r="L26" i="8"/>
  <c r="M26" i="8" s="1"/>
  <c r="R353" i="8" a="1"/>
  <c r="R353" i="8" s="1"/>
  <c r="R354" i="8" s="1"/>
  <c r="U387" i="8"/>
  <c r="AC383" i="8"/>
  <c r="AH24" i="8"/>
  <c r="AC388" i="8"/>
  <c r="AC384" i="8"/>
  <c r="AC386" i="8"/>
  <c r="AH16" i="8"/>
  <c r="AC380" i="8"/>
  <c r="AC382" i="8"/>
  <c r="AC389" i="8"/>
  <c r="AC387" i="8"/>
  <c r="AH14" i="8"/>
  <c r="Y353" i="8" a="1"/>
  <c r="Y353" i="8" s="1"/>
  <c r="Y354" i="8" s="1"/>
  <c r="AC381" i="8"/>
  <c r="AC378" i="8"/>
  <c r="AH21" i="8"/>
  <c r="AC385" i="8"/>
  <c r="AC379" i="8"/>
  <c r="AG13" i="7"/>
  <c r="AC389" i="7"/>
  <c r="AG26" i="7"/>
  <c r="Y353" i="7" a="1"/>
  <c r="Y353" i="7" s="1"/>
  <c r="Y354" i="7" s="1"/>
  <c r="AC388" i="7"/>
  <c r="AH20" i="7"/>
  <c r="AC384" i="7"/>
  <c r="AG29" i="7"/>
  <c r="AC381" i="7"/>
  <c r="AG33" i="7"/>
  <c r="AC385" i="7"/>
  <c r="AH12" i="7"/>
  <c r="AC376" i="7"/>
  <c r="AC379" i="7"/>
  <c r="AC382" i="7"/>
  <c r="AC380" i="7"/>
  <c r="AC386" i="7"/>
  <c r="AE18" i="8"/>
  <c r="AB382" i="8"/>
  <c r="AD12" i="8"/>
  <c r="AD36" i="8"/>
  <c r="AD48" i="8" s="1"/>
  <c r="AB396" i="8"/>
  <c r="AB395" i="8"/>
  <c r="AB389" i="8"/>
  <c r="AB387" i="8"/>
  <c r="AB386" i="8"/>
  <c r="AB388" i="8"/>
  <c r="AB385" i="8"/>
  <c r="AB384" i="8"/>
  <c r="AE14" i="8"/>
  <c r="X353" i="8" a="1"/>
  <c r="X353" i="8" s="1"/>
  <c r="X354" i="8" s="1"/>
  <c r="AB391" i="8"/>
  <c r="AD13" i="7"/>
  <c r="AB389" i="7"/>
  <c r="AB372" i="7"/>
  <c r="AB400" i="7"/>
  <c r="AB388" i="7"/>
  <c r="AB387" i="7"/>
  <c r="AE17" i="7"/>
  <c r="AB381" i="7"/>
  <c r="AE9" i="7"/>
  <c r="AB373" i="7"/>
  <c r="AB383" i="7"/>
  <c r="AB386" i="7"/>
  <c r="AB382" i="7"/>
  <c r="AE14" i="7"/>
  <c r="X353" i="7" a="1"/>
  <c r="X353" i="7" s="1"/>
  <c r="X354" i="7" s="1"/>
  <c r="AB378" i="7"/>
  <c r="AB374" i="7"/>
  <c r="AB385" i="7"/>
  <c r="Y20" i="8"/>
  <c r="Z384" i="8"/>
  <c r="Z388" i="8"/>
  <c r="Z385" i="8"/>
  <c r="Y25" i="8"/>
  <c r="Z389" i="8"/>
  <c r="Z380" i="8"/>
  <c r="Z379" i="8"/>
  <c r="Y17" i="8"/>
  <c r="Z381" i="8"/>
  <c r="Y14" i="8"/>
  <c r="V353" i="8" a="1"/>
  <c r="V353" i="8" s="1"/>
  <c r="V354" i="8" s="1"/>
  <c r="Z387" i="8"/>
  <c r="Z385" i="7"/>
  <c r="Y15" i="7"/>
  <c r="Z379" i="7"/>
  <c r="Z388" i="7"/>
  <c r="Z386" i="7"/>
  <c r="Z384" i="7"/>
  <c r="Y34" i="7"/>
  <c r="Z398" i="7"/>
  <c r="Z380" i="7"/>
  <c r="Z383" i="7"/>
  <c r="Z405" i="7"/>
  <c r="Y23" i="7"/>
  <c r="Z387" i="7"/>
  <c r="Y14" i="7"/>
  <c r="V353" i="7" a="1"/>
  <c r="V353" i="7" s="1"/>
  <c r="V354" i="7" s="1"/>
  <c r="Z393" i="7"/>
  <c r="Z397" i="7"/>
  <c r="Z401" i="7"/>
  <c r="Z389" i="7"/>
  <c r="Y18" i="7"/>
  <c r="Z382" i="7"/>
  <c r="Z381" i="7"/>
  <c r="Y427" i="8"/>
  <c r="Y395" i="8"/>
  <c r="U12" i="8"/>
  <c r="Y388" i="8"/>
  <c r="Y391" i="8"/>
  <c r="U29" i="8"/>
  <c r="Y381" i="8"/>
  <c r="U37" i="8"/>
  <c r="Y389" i="8"/>
  <c r="Y419" i="8"/>
  <c r="Y387" i="8"/>
  <c r="Y386" i="8"/>
  <c r="U33" i="8"/>
  <c r="Y385" i="8"/>
  <c r="Y415" i="8"/>
  <c r="Y383" i="8"/>
  <c r="U26" i="8"/>
  <c r="V26" i="8" s="1"/>
  <c r="U353" i="8" a="1"/>
  <c r="U353" i="8" s="1"/>
  <c r="U354" i="8" s="1"/>
  <c r="Y379" i="8"/>
  <c r="Y382" i="8"/>
  <c r="Y407" i="8"/>
  <c r="Y375" i="8"/>
  <c r="Y403" i="8"/>
  <c r="Y378" i="8"/>
  <c r="R43" i="8"/>
  <c r="S43" i="8" s="1"/>
  <c r="X395" i="8"/>
  <c r="X417" i="8"/>
  <c r="X384" i="8"/>
  <c r="R28" i="8"/>
  <c r="X380" i="8"/>
  <c r="X383" i="8"/>
  <c r="X394" i="8"/>
  <c r="S24" i="8"/>
  <c r="X388" i="8"/>
  <c r="X405" i="8"/>
  <c r="X418" i="8"/>
  <c r="X386" i="8"/>
  <c r="X373" i="8"/>
  <c r="X382" i="8"/>
  <c r="T353" i="8" a="1"/>
  <c r="T353" i="8" s="1"/>
  <c r="T354" i="8" s="1"/>
  <c r="S23" i="8"/>
  <c r="X387" i="8"/>
  <c r="X393" i="8"/>
  <c r="X406" i="8"/>
  <c r="X389" i="8"/>
  <c r="P18" i="8"/>
  <c r="W382" i="8"/>
  <c r="P25" i="8"/>
  <c r="W389" i="8"/>
  <c r="O31" i="8"/>
  <c r="W383" i="8"/>
  <c r="P24" i="8"/>
  <c r="W388" i="8"/>
  <c r="P23" i="8"/>
  <c r="W387" i="8"/>
  <c r="O28" i="8"/>
  <c r="W392" i="8" s="1"/>
  <c r="W380" i="8"/>
  <c r="O10" i="8"/>
  <c r="W386" i="8"/>
  <c r="P21" i="8"/>
  <c r="W385" i="8"/>
  <c r="P20" i="8"/>
  <c r="W384" i="8"/>
  <c r="O26" i="8"/>
  <c r="P26" i="8" s="1"/>
  <c r="S353" i="8" a="1"/>
  <c r="S353" i="8" s="1"/>
  <c r="S354" i="8" s="1"/>
  <c r="W378" i="8"/>
  <c r="P15" i="8"/>
  <c r="W379" i="8"/>
  <c r="P17" i="8"/>
  <c r="W381" i="8"/>
  <c r="AB389" i="9"/>
  <c r="AB399" i="9"/>
  <c r="X353" i="9" a="1"/>
  <c r="X353" i="9" s="1"/>
  <c r="X354" i="9" s="1"/>
  <c r="AB381" i="9"/>
  <c r="AB380" i="9"/>
  <c r="AD31" i="9"/>
  <c r="AB383" i="9"/>
  <c r="AB400" i="9"/>
  <c r="AB394" i="9"/>
  <c r="AB409" i="9"/>
  <c r="AB384" i="9"/>
  <c r="AB387" i="9"/>
  <c r="AB390" i="9"/>
  <c r="AB397" i="9"/>
  <c r="AB417" i="9"/>
  <c r="AB376" i="9"/>
  <c r="AB379" i="9"/>
  <c r="AB386" i="9"/>
  <c r="AB385" i="9"/>
  <c r="AA395" i="9"/>
  <c r="AB24" i="9"/>
  <c r="AA388" i="9"/>
  <c r="AA383" i="9"/>
  <c r="AA29" i="9"/>
  <c r="AA381" i="9"/>
  <c r="AA380" i="9"/>
  <c r="AA379" i="9"/>
  <c r="AA386" i="9"/>
  <c r="AA35" i="9"/>
  <c r="AA387" i="9"/>
  <c r="AA375" i="9"/>
  <c r="AA26" i="9"/>
  <c r="AA390" i="9" s="1"/>
  <c r="W353" i="9" a="1"/>
  <c r="W353" i="9" s="1"/>
  <c r="W354" i="9" s="1"/>
  <c r="AA372" i="9"/>
  <c r="AA374" i="9"/>
  <c r="AB33" i="9"/>
  <c r="AA397" i="9"/>
  <c r="AA385" i="9"/>
  <c r="Y37" i="9"/>
  <c r="Z401" i="9"/>
  <c r="Y35" i="9"/>
  <c r="Z399" i="9"/>
  <c r="Y11" i="9"/>
  <c r="Z375" i="9"/>
  <c r="Z384" i="9"/>
  <c r="X41" i="9"/>
  <c r="Y41" i="9" s="1"/>
  <c r="Z393" i="9"/>
  <c r="X26" i="9"/>
  <c r="V353" i="9" a="1"/>
  <c r="V353" i="9" s="1"/>
  <c r="V354" i="9" s="1"/>
  <c r="Y19" i="9"/>
  <c r="Z383" i="9"/>
  <c r="X31" i="9"/>
  <c r="Y15" i="9"/>
  <c r="Z392" i="9"/>
  <c r="Z386" i="9"/>
  <c r="Y13" i="9"/>
  <c r="Z377" i="9"/>
  <c r="X27" i="9"/>
  <c r="Z372" i="9"/>
  <c r="Z382" i="9"/>
  <c r="Z404" i="9"/>
  <c r="Z378" i="9"/>
  <c r="Z388" i="9"/>
  <c r="Z374" i="9"/>
  <c r="Z380" i="9"/>
  <c r="U41" i="9"/>
  <c r="Y393" i="9"/>
  <c r="Y430" i="9"/>
  <c r="Y379" i="9"/>
  <c r="V19" i="9"/>
  <c r="Y383" i="9"/>
  <c r="Y418" i="9"/>
  <c r="Y389" i="9"/>
  <c r="Y388" i="9"/>
  <c r="Y382" i="9"/>
  <c r="Y442" i="9"/>
  <c r="U26" i="9"/>
  <c r="U353" i="9" a="1"/>
  <c r="U353" i="9" s="1"/>
  <c r="U354" i="9" s="1"/>
  <c r="V21" i="9"/>
  <c r="Y385" i="9"/>
  <c r="Y380" i="9"/>
  <c r="Y406" i="9"/>
  <c r="X392" i="9"/>
  <c r="X428" i="9"/>
  <c r="X381" i="9"/>
  <c r="X377" i="9"/>
  <c r="X384" i="9"/>
  <c r="X373" i="9"/>
  <c r="R10" i="9"/>
  <c r="X375" i="9"/>
  <c r="R34" i="9"/>
  <c r="X398" i="9" s="1"/>
  <c r="S22" i="9"/>
  <c r="X416" i="9"/>
  <c r="X404" i="9"/>
  <c r="X382" i="9"/>
  <c r="X372" i="9"/>
  <c r="S14" i="9"/>
  <c r="T353" i="9" a="1"/>
  <c r="T353" i="9" s="1"/>
  <c r="T354" i="9" s="1"/>
  <c r="X396" i="9"/>
  <c r="AC385" i="9"/>
  <c r="AC404" i="9"/>
  <c r="AC391" i="9"/>
  <c r="AC381" i="9"/>
  <c r="AC415" i="9"/>
  <c r="AC383" i="9"/>
  <c r="AC373" i="9"/>
  <c r="AC392" i="9"/>
  <c r="AC379" i="9"/>
  <c r="AG46" i="9"/>
  <c r="AC410" i="9" s="1"/>
  <c r="AC398" i="9"/>
  <c r="AG26" i="9"/>
  <c r="Y353" i="9" a="1"/>
  <c r="Y353" i="9" s="1"/>
  <c r="Y354" i="9" s="1"/>
  <c r="AC416" i="9"/>
  <c r="AC384" i="9"/>
  <c r="AC403" i="9"/>
  <c r="AC386" i="9"/>
  <c r="AG30" i="9"/>
  <c r="AC382" i="9"/>
  <c r="AC380" i="9"/>
  <c r="AC378" i="9"/>
  <c r="O26" i="9"/>
  <c r="O38" i="9" s="1"/>
  <c r="S353" i="9" a="1"/>
  <c r="S353" i="9" s="1"/>
  <c r="S354" i="9" s="1"/>
  <c r="W378" i="9"/>
  <c r="W400" i="9"/>
  <c r="O11" i="9"/>
  <c r="W387" i="9"/>
  <c r="O27" i="9"/>
  <c r="W379" i="9"/>
  <c r="W388" i="9"/>
  <c r="P21" i="9"/>
  <c r="W385" i="9"/>
  <c r="O29" i="9"/>
  <c r="W381" i="9"/>
  <c r="W384" i="9"/>
  <c r="O10" i="9"/>
  <c r="W386" i="9"/>
  <c r="W380" i="9"/>
  <c r="P25" i="9"/>
  <c r="W389" i="9"/>
  <c r="P18" i="9"/>
  <c r="W382" i="9"/>
  <c r="U387" i="9"/>
  <c r="U427" i="9"/>
  <c r="U404" i="9"/>
  <c r="U386" i="9"/>
  <c r="U431" i="9"/>
  <c r="U415" i="9"/>
  <c r="U382" i="9"/>
  <c r="U419" i="9"/>
  <c r="U428" i="9"/>
  <c r="U407" i="9"/>
  <c r="I26" i="9"/>
  <c r="I38" i="9" s="1"/>
  <c r="Q353" i="9" a="1"/>
  <c r="Q353" i="9" s="1"/>
  <c r="Q354" i="9" s="1"/>
  <c r="U392" i="9"/>
  <c r="U406" i="9"/>
  <c r="U389" i="9"/>
  <c r="U403" i="9"/>
  <c r="U388" i="9"/>
  <c r="U391" i="9"/>
  <c r="U385" i="9"/>
  <c r="U395" i="9"/>
  <c r="U416" i="9"/>
  <c r="U383" i="9"/>
  <c r="U398" i="9"/>
  <c r="U381" i="9"/>
  <c r="U380" i="9"/>
  <c r="U394" i="9"/>
  <c r="U379" i="9"/>
  <c r="J14" i="8"/>
  <c r="Q353" i="8" a="1"/>
  <c r="Q353" i="8" s="1"/>
  <c r="Q354" i="8" s="1"/>
  <c r="U385" i="8"/>
  <c r="U383" i="8"/>
  <c r="J25" i="8"/>
  <c r="U389" i="8"/>
  <c r="J17" i="8"/>
  <c r="U381" i="8"/>
  <c r="U379" i="8"/>
  <c r="U388" i="8"/>
  <c r="U384" i="8"/>
  <c r="U386" i="8"/>
  <c r="U380" i="8"/>
  <c r="U382" i="8"/>
  <c r="U378" i="8"/>
  <c r="F34" i="9"/>
  <c r="T398" i="9"/>
  <c r="T402" i="9"/>
  <c r="P353" i="9" a="1"/>
  <c r="P353" i="9" s="1"/>
  <c r="P354" i="9" s="1"/>
  <c r="T397" i="9"/>
  <c r="T380" i="9"/>
  <c r="T399" i="9"/>
  <c r="T374" i="9"/>
  <c r="T425" i="9"/>
  <c r="T395" i="9"/>
  <c r="T394" i="9"/>
  <c r="T389" i="9"/>
  <c r="T391" i="9"/>
  <c r="T390" i="9"/>
  <c r="T385" i="9"/>
  <c r="T387" i="9"/>
  <c r="T386" i="9"/>
  <c r="T413" i="9"/>
  <c r="T381" i="9"/>
  <c r="T383" i="9"/>
  <c r="T411" i="9"/>
  <c r="T379" i="9"/>
  <c r="T388" i="9"/>
  <c r="F14" i="9"/>
  <c r="T378" i="9"/>
  <c r="T401" i="9"/>
  <c r="T384" i="9"/>
  <c r="T403" i="9"/>
  <c r="T379" i="8"/>
  <c r="T376" i="8"/>
  <c r="T394" i="8"/>
  <c r="T400" i="8"/>
  <c r="T389" i="8"/>
  <c r="E39" i="8"/>
  <c r="T386" i="8"/>
  <c r="T385" i="8"/>
  <c r="E31" i="8"/>
  <c r="E26" i="8"/>
  <c r="E38" i="8" s="1"/>
  <c r="P353" i="8" a="1"/>
  <c r="P353" i="8" s="1"/>
  <c r="P354" i="8" s="1"/>
  <c r="T387" i="8"/>
  <c r="T382" i="8"/>
  <c r="T377" i="8"/>
  <c r="F15" i="8"/>
  <c r="T383" i="8"/>
  <c r="T378" i="8"/>
  <c r="T384" i="8"/>
  <c r="T373" i="8"/>
  <c r="E24" i="7"/>
  <c r="E12" i="7" s="1"/>
  <c r="T376" i="7" s="1"/>
  <c r="E20" i="7"/>
  <c r="E8" i="7" s="1"/>
  <c r="T372" i="7" s="1"/>
  <c r="E23" i="7"/>
  <c r="E11" i="7" s="1"/>
  <c r="T375" i="7" s="1"/>
  <c r="E25" i="7"/>
  <c r="E13" i="7" s="1"/>
  <c r="T377" i="7" s="1"/>
  <c r="E19" i="7"/>
  <c r="T383" i="7" s="1"/>
  <c r="E14" i="7"/>
  <c r="T378" i="7" s="1"/>
  <c r="E15" i="7"/>
  <c r="E27" i="7" s="1"/>
  <c r="F27" i="7" s="1"/>
  <c r="E16" i="7"/>
  <c r="T380" i="7" s="1"/>
  <c r="E21" i="7"/>
  <c r="E9" i="7" s="1"/>
  <c r="T373" i="7" s="1"/>
  <c r="E17" i="7"/>
  <c r="T381" i="7" s="1"/>
  <c r="E22" i="7"/>
  <c r="E10" i="7" s="1"/>
  <c r="T374" i="7" s="1"/>
  <c r="E18" i="7"/>
  <c r="T382" i="7" s="1"/>
  <c r="M14" i="8"/>
  <c r="V17" i="8"/>
  <c r="S20" i="9"/>
  <c r="R36" i="9"/>
  <c r="X52" i="9"/>
  <c r="R41" i="9"/>
  <c r="X405" i="9" s="1"/>
  <c r="AD10" i="9"/>
  <c r="AA47" i="9"/>
  <c r="S23" i="9"/>
  <c r="E50" i="9"/>
  <c r="O8" i="9"/>
  <c r="AA28" i="9"/>
  <c r="U9" i="9"/>
  <c r="F37" i="9"/>
  <c r="X36" i="9"/>
  <c r="U33" i="9"/>
  <c r="I29" i="9"/>
  <c r="E51" i="9"/>
  <c r="AG31" i="9"/>
  <c r="AA9" i="7"/>
  <c r="AH24" i="7"/>
  <c r="AG36" i="7"/>
  <c r="AG9" i="7"/>
  <c r="AH21" i="7"/>
  <c r="D352" i="7"/>
  <c r="D351" i="7"/>
  <c r="D354" i="7"/>
  <c r="M353" i="7" s="1"/>
  <c r="F351" i="7"/>
  <c r="F354" i="7"/>
  <c r="F352" i="7"/>
  <c r="E351" i="7"/>
  <c r="E354" i="7"/>
  <c r="E352" i="7"/>
  <c r="G354" i="7"/>
  <c r="G351" i="7"/>
  <c r="G352" i="7"/>
  <c r="AG27" i="7"/>
  <c r="I352" i="7"/>
  <c r="I351" i="7"/>
  <c r="I354" i="7"/>
  <c r="H352" i="7"/>
  <c r="H351" i="7"/>
  <c r="H354" i="7"/>
  <c r="X29" i="8"/>
  <c r="AB24" i="8"/>
  <c r="V14" i="8"/>
  <c r="AA28" i="8"/>
  <c r="AA40" i="8" s="1"/>
  <c r="L353" i="8"/>
  <c r="O27" i="8"/>
  <c r="AB20" i="8"/>
  <c r="S29" i="8"/>
  <c r="L13" i="8"/>
  <c r="AD8" i="8"/>
  <c r="AD44" i="8"/>
  <c r="AE20" i="8"/>
  <c r="AA8" i="8"/>
  <c r="L47" i="8"/>
  <c r="AD10" i="8"/>
  <c r="AD34" i="8"/>
  <c r="P31" i="8"/>
  <c r="P19" i="8"/>
  <c r="V29" i="8"/>
  <c r="R10" i="8"/>
  <c r="R34" i="8"/>
  <c r="AG29" i="8"/>
  <c r="AG41" i="8" s="1"/>
  <c r="AC405" i="8" s="1"/>
  <c r="F21" i="8"/>
  <c r="S18" i="8"/>
  <c r="R8" i="8"/>
  <c r="E28" i="8"/>
  <c r="E35" i="8"/>
  <c r="AD13" i="8"/>
  <c r="AA29" i="8"/>
  <c r="AG27" i="8"/>
  <c r="S53" i="8"/>
  <c r="X27" i="8"/>
  <c r="O34" i="8"/>
  <c r="H353" i="8"/>
  <c r="L31" i="8"/>
  <c r="O36" i="8"/>
  <c r="AD37" i="8"/>
  <c r="K353" i="8"/>
  <c r="E33" i="8"/>
  <c r="P22" i="8"/>
  <c r="I31" i="8"/>
  <c r="E32" i="8"/>
  <c r="AG28" i="8"/>
  <c r="E8" i="8"/>
  <c r="AD9" i="8"/>
  <c r="E37" i="8"/>
  <c r="AA31" i="8"/>
  <c r="AD41" i="8"/>
  <c r="U10" i="8"/>
  <c r="R32" i="8"/>
  <c r="S41" i="8"/>
  <c r="AA37" i="8"/>
  <c r="AA401" i="8" s="1"/>
  <c r="AA13" i="8"/>
  <c r="X28" i="8"/>
  <c r="U34" i="8"/>
  <c r="Y398" i="8" s="1"/>
  <c r="E353" i="8"/>
  <c r="J353" i="8"/>
  <c r="G353" i="8"/>
  <c r="L12" i="8"/>
  <c r="V33" i="8"/>
  <c r="F353" i="8"/>
  <c r="L9" i="8"/>
  <c r="R12" i="8"/>
  <c r="O12" i="8"/>
  <c r="AG26" i="8"/>
  <c r="I27" i="8"/>
  <c r="I353" i="8"/>
  <c r="U67" i="8"/>
  <c r="M21" i="8"/>
  <c r="M353" i="8"/>
  <c r="AD26" i="8"/>
  <c r="D356" i="8"/>
  <c r="U13" i="8"/>
  <c r="O30" i="8"/>
  <c r="L36" i="8"/>
  <c r="AB18" i="8"/>
  <c r="AA9" i="8"/>
  <c r="AA12" i="8"/>
  <c r="M16" i="8"/>
  <c r="X26" i="8"/>
  <c r="AA27" i="8"/>
  <c r="V43" i="8"/>
  <c r="V25" i="8"/>
  <c r="V21" i="8"/>
  <c r="AB21" i="8"/>
  <c r="AG30" i="8"/>
  <c r="I29" i="8"/>
  <c r="AA26" i="8"/>
  <c r="E42" i="8"/>
  <c r="O37" i="8"/>
  <c r="V31" i="8"/>
  <c r="U30" i="8"/>
  <c r="Y394" i="8" s="1"/>
  <c r="I30" i="8"/>
  <c r="U9" i="8"/>
  <c r="E11" i="8"/>
  <c r="AA45" i="8"/>
  <c r="AB33" i="8"/>
  <c r="M45" i="8"/>
  <c r="L57" i="8"/>
  <c r="P16" i="8"/>
  <c r="L37" i="8"/>
  <c r="R36" i="8"/>
  <c r="R11" i="8"/>
  <c r="V51" i="8"/>
  <c r="AD43" i="8"/>
  <c r="R35" i="8"/>
  <c r="AH19" i="8"/>
  <c r="L30" i="8"/>
  <c r="AD45" i="8"/>
  <c r="S54" i="8"/>
  <c r="S19" i="8"/>
  <c r="F14" i="8"/>
  <c r="S28" i="8"/>
  <c r="AA44" i="8"/>
  <c r="M33" i="8"/>
  <c r="S16" i="8"/>
  <c r="O13" i="8"/>
  <c r="AE21" i="8"/>
  <c r="V26" i="9"/>
  <c r="J353" i="9"/>
  <c r="AD11" i="9"/>
  <c r="R33" i="9"/>
  <c r="O28" i="9"/>
  <c r="F25" i="9"/>
  <c r="F49" i="9"/>
  <c r="J43" i="9"/>
  <c r="AE19" i="9"/>
  <c r="J31" i="9"/>
  <c r="AD28" i="9"/>
  <c r="J19" i="9"/>
  <c r="J55" i="9"/>
  <c r="E13" i="9"/>
  <c r="AA27" i="9"/>
  <c r="J63" i="9"/>
  <c r="J39" i="9"/>
  <c r="AA9" i="9"/>
  <c r="AA43" i="9"/>
  <c r="AA45" i="9"/>
  <c r="I35" i="9"/>
  <c r="L82" i="9"/>
  <c r="M34" i="9"/>
  <c r="M46" i="9"/>
  <c r="M22" i="9"/>
  <c r="L10" i="9"/>
  <c r="I11" i="9"/>
  <c r="M58" i="9"/>
  <c r="J15" i="9"/>
  <c r="J27" i="9"/>
  <c r="E29" i="9"/>
  <c r="L83" i="9"/>
  <c r="U36" i="9"/>
  <c r="S21" i="9"/>
  <c r="E46" i="9"/>
  <c r="O34" i="9"/>
  <c r="J51" i="9"/>
  <c r="R30" i="9"/>
  <c r="P22" i="9"/>
  <c r="V18" i="9"/>
  <c r="AD48" i="9"/>
  <c r="AE22" i="9"/>
  <c r="L28" i="9"/>
  <c r="R12" i="9"/>
  <c r="S25" i="9"/>
  <c r="M67" i="9"/>
  <c r="F23" i="9"/>
  <c r="D356" i="9"/>
  <c r="M68" i="9"/>
  <c r="M44" i="9"/>
  <c r="E8" i="9"/>
  <c r="U28" i="9"/>
  <c r="Y16" i="9"/>
  <c r="E59" i="9"/>
  <c r="Y20" i="9"/>
  <c r="AG11" i="9"/>
  <c r="E11" i="9"/>
  <c r="AH27" i="9"/>
  <c r="AH51" i="9"/>
  <c r="AG35" i="9"/>
  <c r="F35" i="9"/>
  <c r="S17" i="9"/>
  <c r="E32" i="9"/>
  <c r="Y24" i="9"/>
  <c r="M47" i="9"/>
  <c r="U13" i="9"/>
  <c r="R37" i="9"/>
  <c r="AA41" i="9"/>
  <c r="E9" i="9"/>
  <c r="O41" i="9"/>
  <c r="O35" i="9"/>
  <c r="M74" i="9"/>
  <c r="Y22" i="9"/>
  <c r="U27" i="9"/>
  <c r="AH63" i="9"/>
  <c r="AG75" i="9"/>
  <c r="AG13" i="9"/>
  <c r="E12" i="9"/>
  <c r="L27" i="9"/>
  <c r="P14" i="9"/>
  <c r="I76" i="9"/>
  <c r="AG37" i="9"/>
  <c r="U37" i="9"/>
  <c r="M50" i="9"/>
  <c r="M26" i="9"/>
  <c r="AE23" i="9"/>
  <c r="M14" i="9"/>
  <c r="AA12" i="9"/>
  <c r="X30" i="9"/>
  <c r="M62" i="9"/>
  <c r="R26" i="9"/>
  <c r="X390" i="9" s="1"/>
  <c r="I353" i="9"/>
  <c r="F353" i="9"/>
  <c r="AD47" i="9"/>
  <c r="E42" i="9"/>
  <c r="AH39" i="9"/>
  <c r="M38" i="9"/>
  <c r="AD38" i="9"/>
  <c r="L41" i="9"/>
  <c r="X32" i="9"/>
  <c r="K353" i="9"/>
  <c r="I10" i="9"/>
  <c r="E43" i="9"/>
  <c r="X34" i="9"/>
  <c r="M55" i="9"/>
  <c r="AH15" i="9"/>
  <c r="M353" i="9"/>
  <c r="O39" i="9"/>
  <c r="U11" i="9"/>
  <c r="J67" i="9"/>
  <c r="F19" i="9"/>
  <c r="F15" i="9"/>
  <c r="F27" i="9"/>
  <c r="U31" i="9"/>
  <c r="I12" i="9"/>
  <c r="O30" i="9"/>
  <c r="W394" i="9" s="1"/>
  <c r="M43" i="9"/>
  <c r="M35" i="9"/>
  <c r="M66" i="9"/>
  <c r="M31" i="9"/>
  <c r="AD27" i="9"/>
  <c r="R35" i="9"/>
  <c r="I36" i="9"/>
  <c r="Y29" i="9"/>
  <c r="AA36" i="9"/>
  <c r="AA400" i="9" s="1"/>
  <c r="AD46" i="9"/>
  <c r="M54" i="9"/>
  <c r="AB14" i="9"/>
  <c r="L102" i="9"/>
  <c r="U12" i="9"/>
  <c r="M78" i="9"/>
  <c r="M79" i="9"/>
  <c r="M30" i="9"/>
  <c r="L12" i="9"/>
  <c r="AG12" i="9"/>
  <c r="V54" i="9"/>
  <c r="AB23" i="9"/>
  <c r="AH52" i="9"/>
  <c r="L9" i="9"/>
  <c r="R76" i="9"/>
  <c r="U90" i="9"/>
  <c r="S52" i="9"/>
  <c r="V42" i="9"/>
  <c r="M21" i="9"/>
  <c r="V66" i="9"/>
  <c r="M49" i="9"/>
  <c r="AG36" i="9"/>
  <c r="M73" i="9"/>
  <c r="AE21" i="9"/>
  <c r="AG10" i="9"/>
  <c r="AD9" i="9"/>
  <c r="M48" i="9"/>
  <c r="V30" i="9"/>
  <c r="AH22" i="9"/>
  <c r="AE33" i="9"/>
  <c r="J42" i="9"/>
  <c r="V14" i="9"/>
  <c r="I13" i="9"/>
  <c r="M61" i="9"/>
  <c r="AB26" i="9"/>
  <c r="AA38" i="9"/>
  <c r="L57" i="9"/>
  <c r="V421" i="9" s="1"/>
  <c r="M45" i="9"/>
  <c r="E40" i="9"/>
  <c r="T404" i="9" s="1"/>
  <c r="F28" i="9"/>
  <c r="E45" i="9"/>
  <c r="I37" i="9"/>
  <c r="M72" i="9"/>
  <c r="M56" i="9"/>
  <c r="Y26" i="9"/>
  <c r="U35" i="9"/>
  <c r="O32" i="9"/>
  <c r="W396" i="9" s="1"/>
  <c r="F16" i="9"/>
  <c r="M18" i="9"/>
  <c r="J16" i="9"/>
  <c r="M42" i="9"/>
  <c r="Y28" i="9"/>
  <c r="AH40" i="9"/>
  <c r="P15" i="9"/>
  <c r="F21" i="9"/>
  <c r="M59" i="9"/>
  <c r="E36" i="9"/>
  <c r="T400" i="9" s="1"/>
  <c r="F26" i="9"/>
  <c r="AB21" i="9"/>
  <c r="AA37" i="9"/>
  <c r="AA401" i="9" s="1"/>
  <c r="AB25" i="9"/>
  <c r="AA13" i="9"/>
  <c r="I32" i="9"/>
  <c r="U396" i="9" s="1"/>
  <c r="I8" i="9"/>
  <c r="J20" i="9"/>
  <c r="R43" i="9"/>
  <c r="X407" i="9" s="1"/>
  <c r="S31" i="9"/>
  <c r="I91" i="9"/>
  <c r="J79" i="9"/>
  <c r="S41" i="9"/>
  <c r="AB18" i="9"/>
  <c r="AA30" i="9"/>
  <c r="AA394" i="9" s="1"/>
  <c r="O31" i="9"/>
  <c r="W395" i="9" s="1"/>
  <c r="P19" i="9"/>
  <c r="U32" i="9"/>
  <c r="Y396" i="9" s="1"/>
  <c r="U8" i="9"/>
  <c r="V20" i="9"/>
  <c r="O33" i="9"/>
  <c r="W397" i="9" s="1"/>
  <c r="O9" i="9"/>
  <c r="M60" i="9"/>
  <c r="J40" i="9"/>
  <c r="L103" i="9"/>
  <c r="V467" i="9" s="1"/>
  <c r="M91" i="9"/>
  <c r="AH31" i="9"/>
  <c r="S28" i="9"/>
  <c r="Y14" i="9"/>
  <c r="J30" i="9"/>
  <c r="S40" i="9"/>
  <c r="M32" i="9"/>
  <c r="AB19" i="9"/>
  <c r="P24" i="9"/>
  <c r="O12" i="9"/>
  <c r="L108" i="9"/>
  <c r="V472" i="9" s="1"/>
  <c r="M96" i="9"/>
  <c r="J52" i="9"/>
  <c r="AH26" i="9"/>
  <c r="M37" i="9"/>
  <c r="AH18" i="9"/>
  <c r="M33" i="9"/>
  <c r="U34" i="9"/>
  <c r="Y398" i="9" s="1"/>
  <c r="U10" i="9"/>
  <c r="I87" i="9"/>
  <c r="U451" i="9" s="1"/>
  <c r="J75" i="9"/>
  <c r="V29" i="9"/>
  <c r="V22" i="9"/>
  <c r="AH14" i="9"/>
  <c r="M36" i="9"/>
  <c r="J34" i="9"/>
  <c r="AB22" i="9"/>
  <c r="AA34" i="9"/>
  <c r="AA398" i="9" s="1"/>
  <c r="AG58" i="9"/>
  <c r="AC422" i="9" s="1"/>
  <c r="AH46" i="9"/>
  <c r="M84" i="9"/>
  <c r="J14" i="9"/>
  <c r="P23" i="9"/>
  <c r="J18" i="9"/>
  <c r="L97" i="9"/>
  <c r="V461" i="9" s="1"/>
  <c r="M85" i="9"/>
  <c r="AH21" i="9"/>
  <c r="AG33" i="9"/>
  <c r="AC397" i="9" s="1"/>
  <c r="AG8" i="9"/>
  <c r="AG32" i="9"/>
  <c r="AC396" i="9" s="1"/>
  <c r="AH28" i="9"/>
  <c r="M24" i="9"/>
  <c r="L98" i="9"/>
  <c r="V462" i="9" s="1"/>
  <c r="M86" i="9"/>
  <c r="AH34" i="9"/>
  <c r="AH30" i="9"/>
  <c r="Y27" i="9"/>
  <c r="I58" i="9"/>
  <c r="U422" i="9" s="1"/>
  <c r="J46" i="9"/>
  <c r="I66" i="9"/>
  <c r="U430" i="9" s="1"/>
  <c r="J54" i="9"/>
  <c r="AG76" i="9"/>
  <c r="AC440" i="9" s="1"/>
  <c r="AH64" i="9"/>
  <c r="J28" i="9"/>
  <c r="J22" i="9"/>
  <c r="AH16" i="9"/>
  <c r="V41" i="9"/>
  <c r="AB17" i="9"/>
  <c r="P17" i="9"/>
  <c r="AA56" i="9"/>
  <c r="L92" i="9"/>
  <c r="H353" i="9"/>
  <c r="O37" i="9"/>
  <c r="O13" i="9"/>
  <c r="R27" i="9"/>
  <c r="R44" i="9"/>
  <c r="AD57" i="9"/>
  <c r="AD43" i="9"/>
  <c r="X49" i="9"/>
  <c r="X47" i="9"/>
  <c r="E73" i="9"/>
  <c r="AD42" i="9"/>
  <c r="E353" i="9"/>
  <c r="O48" i="9"/>
  <c r="L353" i="9"/>
  <c r="AD37" i="9"/>
  <c r="AD13" i="9"/>
  <c r="AG29" i="9"/>
  <c r="X43" i="9"/>
  <c r="I33" i="9"/>
  <c r="I9" i="9"/>
  <c r="X33" i="9"/>
  <c r="X9" i="9"/>
  <c r="AD65" i="9"/>
  <c r="AD32" i="9"/>
  <c r="AD8" i="9"/>
  <c r="G353" i="9"/>
  <c r="AG43" i="8"/>
  <c r="AC407" i="8" s="1"/>
  <c r="AH31" i="8"/>
  <c r="U35" i="8"/>
  <c r="Y399" i="8" s="1"/>
  <c r="V23" i="8"/>
  <c r="X41" i="8"/>
  <c r="Z405" i="8" s="1"/>
  <c r="R45" i="8"/>
  <c r="X409" i="8" s="1"/>
  <c r="S33" i="8"/>
  <c r="AA10" i="8"/>
  <c r="AA34" i="8"/>
  <c r="AA398" i="8" s="1"/>
  <c r="E29" i="8"/>
  <c r="T393" i="8" s="1"/>
  <c r="F17" i="8"/>
  <c r="R27" i="8"/>
  <c r="X391" i="8" s="1"/>
  <c r="S15" i="8"/>
  <c r="AB22" i="8"/>
  <c r="V15" i="8"/>
  <c r="S30" i="8"/>
  <c r="R77" i="8"/>
  <c r="X441" i="8" s="1"/>
  <c r="S65" i="8"/>
  <c r="U36" i="8"/>
  <c r="Y400" i="8" s="1"/>
  <c r="V24" i="8"/>
  <c r="F18" i="8"/>
  <c r="S42" i="8"/>
  <c r="V27" i="8"/>
  <c r="V16" i="8"/>
  <c r="U28" i="8"/>
  <c r="Y392" i="8" s="1"/>
  <c r="V20" i="8"/>
  <c r="U32" i="8"/>
  <c r="Y396" i="8" s="1"/>
  <c r="U8" i="8"/>
  <c r="AE17" i="8"/>
  <c r="V19" i="8"/>
  <c r="M28" i="8"/>
  <c r="R78" i="8"/>
  <c r="X442" i="8" s="1"/>
  <c r="S66" i="8"/>
  <c r="AB23" i="8"/>
  <c r="AA35" i="8"/>
  <c r="AA399" i="8" s="1"/>
  <c r="AA11" i="8"/>
  <c r="AD28" i="8"/>
  <c r="AB392" i="8" s="1"/>
  <c r="AE16" i="8"/>
  <c r="S31" i="8"/>
  <c r="P14" i="8"/>
  <c r="F25" i="8"/>
  <c r="V39" i="8"/>
  <c r="L52" i="8"/>
  <c r="V416" i="8" s="1"/>
  <c r="M40" i="8"/>
  <c r="O29" i="8"/>
  <c r="AG35" i="8"/>
  <c r="AG11" i="8"/>
  <c r="O9" i="8"/>
  <c r="O33" i="8"/>
  <c r="X32" i="8"/>
  <c r="X8" i="8"/>
  <c r="X31" i="8"/>
  <c r="X30" i="8"/>
  <c r="AG32" i="8"/>
  <c r="AG8" i="8"/>
  <c r="AD30" i="8"/>
  <c r="AA42" i="8"/>
  <c r="I28" i="8"/>
  <c r="E48" i="8"/>
  <c r="O32" i="8"/>
  <c r="O8" i="8"/>
  <c r="I26" i="8"/>
  <c r="L32" i="8"/>
  <c r="L8" i="8"/>
  <c r="L41" i="8"/>
  <c r="E51" i="8"/>
  <c r="I32" i="8"/>
  <c r="I8" i="8"/>
  <c r="I36" i="8"/>
  <c r="I12" i="8"/>
  <c r="I35" i="8"/>
  <c r="I11" i="8"/>
  <c r="X37" i="8"/>
  <c r="X13" i="8"/>
  <c r="AG37" i="8"/>
  <c r="AG13" i="8"/>
  <c r="X35" i="8"/>
  <c r="X11" i="8"/>
  <c r="AG34" i="8"/>
  <c r="AG10" i="8"/>
  <c r="AD11" i="8"/>
  <c r="AD35" i="8"/>
  <c r="AD39" i="8"/>
  <c r="O11" i="8"/>
  <c r="O35" i="8"/>
  <c r="AG33" i="8"/>
  <c r="AG9" i="8"/>
  <c r="AD46" i="8"/>
  <c r="X36" i="8"/>
  <c r="X12" i="8"/>
  <c r="X34" i="8"/>
  <c r="X10" i="8"/>
  <c r="R26" i="8"/>
  <c r="I34" i="8"/>
  <c r="I10" i="8"/>
  <c r="AG36" i="8"/>
  <c r="AG12" i="8"/>
  <c r="I33" i="8"/>
  <c r="I9" i="8"/>
  <c r="U75" i="8"/>
  <c r="E34" i="8"/>
  <c r="E10" i="8"/>
  <c r="R37" i="8"/>
  <c r="R13" i="8"/>
  <c r="X33" i="8"/>
  <c r="X9" i="8"/>
  <c r="I37" i="8"/>
  <c r="I13" i="8"/>
  <c r="E43" i="8"/>
  <c r="AH17" i="7"/>
  <c r="AD35" i="7"/>
  <c r="Y22" i="7"/>
  <c r="X10" i="7"/>
  <c r="AD30" i="7"/>
  <c r="AG31" i="7"/>
  <c r="AG10" i="7"/>
  <c r="AG32" i="7"/>
  <c r="AD34" i="7"/>
  <c r="AG35" i="7"/>
  <c r="AG8" i="7"/>
  <c r="AG11" i="7"/>
  <c r="AG38" i="7"/>
  <c r="AA8" i="7"/>
  <c r="AG34" i="7"/>
  <c r="AD28" i="7"/>
  <c r="AE22" i="7"/>
  <c r="AG28" i="7"/>
  <c r="AH25" i="7"/>
  <c r="AD11" i="7"/>
  <c r="AD31" i="7"/>
  <c r="AE20" i="7"/>
  <c r="AH14" i="7"/>
  <c r="AG37" i="7"/>
  <c r="AG45" i="7"/>
  <c r="AA28" i="7"/>
  <c r="AA45" i="7"/>
  <c r="AD33" i="7"/>
  <c r="AE21" i="7"/>
  <c r="X30" i="7"/>
  <c r="AB21" i="7"/>
  <c r="AG30" i="7"/>
  <c r="AB23" i="7"/>
  <c r="AD27" i="7"/>
  <c r="AD32" i="7"/>
  <c r="AD37" i="7"/>
  <c r="AB20" i="7"/>
  <c r="AA27" i="7"/>
  <c r="AE25" i="7"/>
  <c r="AA31" i="7"/>
  <c r="U22" i="7"/>
  <c r="V22" i="7" s="1"/>
  <c r="U18" i="7"/>
  <c r="V18" i="7" s="1"/>
  <c r="AA49" i="7"/>
  <c r="AA35" i="7"/>
  <c r="AD29" i="7"/>
  <c r="AD26" i="7"/>
  <c r="AB22" i="7"/>
  <c r="AB25" i="7"/>
  <c r="AA26" i="7"/>
  <c r="AA34" i="7"/>
  <c r="AE24" i="7"/>
  <c r="AD12" i="7"/>
  <c r="X28" i="7"/>
  <c r="X49" i="7"/>
  <c r="AD48" i="7"/>
  <c r="X27" i="7"/>
  <c r="Y21" i="7"/>
  <c r="AA36" i="7"/>
  <c r="X9" i="7"/>
  <c r="X45" i="7"/>
  <c r="AA12" i="7"/>
  <c r="AA13" i="7"/>
  <c r="X13" i="7"/>
  <c r="Y25" i="7"/>
  <c r="AA30" i="7"/>
  <c r="R24" i="7"/>
  <c r="S24" i="7" s="1"/>
  <c r="R20" i="7"/>
  <c r="X26" i="7"/>
  <c r="X31" i="7"/>
  <c r="X11" i="7"/>
  <c r="AA29" i="7"/>
  <c r="AA44" i="7"/>
  <c r="X12" i="7"/>
  <c r="X35" i="7"/>
  <c r="X32" i="7"/>
  <c r="O23" i="7"/>
  <c r="O11" i="7" s="1"/>
  <c r="P11" i="7" s="1"/>
  <c r="O19" i="7"/>
  <c r="P19" i="7" s="1"/>
  <c r="Y24" i="7"/>
  <c r="R16" i="7"/>
  <c r="S16" i="7" s="1"/>
  <c r="X46" i="7"/>
  <c r="X8" i="7"/>
  <c r="R14" i="7"/>
  <c r="X378" i="7" s="1"/>
  <c r="Y17" i="7"/>
  <c r="R21" i="7"/>
  <c r="Y29" i="7"/>
  <c r="X53" i="7"/>
  <c r="X48" i="7"/>
  <c r="O22" i="7"/>
  <c r="P22" i="7" s="1"/>
  <c r="O18" i="7"/>
  <c r="P18" i="7" s="1"/>
  <c r="R22" i="7"/>
  <c r="R34" i="7" s="1"/>
  <c r="S34" i="7" s="1"/>
  <c r="U23" i="7"/>
  <c r="U19" i="7"/>
  <c r="V19" i="7" s="1"/>
  <c r="R18" i="7"/>
  <c r="R30" i="7" s="1"/>
  <c r="R23" i="7"/>
  <c r="R35" i="7" s="1"/>
  <c r="L24" i="7"/>
  <c r="M24" i="7" s="1"/>
  <c r="L20" i="7"/>
  <c r="M20" i="7" s="1"/>
  <c r="U16" i="7"/>
  <c r="V16" i="7" s="1"/>
  <c r="U21" i="7"/>
  <c r="U9" i="7" s="1"/>
  <c r="V9" i="7" s="1"/>
  <c r="U17" i="7"/>
  <c r="R19" i="7"/>
  <c r="R25" i="7"/>
  <c r="R15" i="7"/>
  <c r="R17" i="7"/>
  <c r="R29" i="7" s="1"/>
  <c r="S29" i="7" s="1"/>
  <c r="U24" i="7"/>
  <c r="U36" i="7" s="1"/>
  <c r="V36" i="7" s="1"/>
  <c r="U20" i="7"/>
  <c r="V20" i="7" s="1"/>
  <c r="U25" i="7"/>
  <c r="V25" i="7" s="1"/>
  <c r="U14" i="7"/>
  <c r="O16" i="7"/>
  <c r="P16" i="7" s="1"/>
  <c r="U15" i="7"/>
  <c r="V15" i="7" s="1"/>
  <c r="O24" i="7"/>
  <c r="P24" i="7" s="1"/>
  <c r="O20" i="7"/>
  <c r="P20" i="7" s="1"/>
  <c r="O25" i="7"/>
  <c r="O37" i="7" s="1"/>
  <c r="P37" i="7" s="1"/>
  <c r="O14" i="7"/>
  <c r="L22" i="7"/>
  <c r="L10" i="7" s="1"/>
  <c r="M10" i="7" s="1"/>
  <c r="L18" i="7"/>
  <c r="M18" i="7" s="1"/>
  <c r="O15" i="7"/>
  <c r="P15" i="7" s="1"/>
  <c r="L23" i="7"/>
  <c r="M23" i="7" s="1"/>
  <c r="L19" i="7"/>
  <c r="M19" i="7" s="1"/>
  <c r="O21" i="7"/>
  <c r="P21" i="7" s="1"/>
  <c r="O17" i="7"/>
  <c r="O29" i="7" s="1"/>
  <c r="P29" i="7" s="1"/>
  <c r="L21" i="7"/>
  <c r="L33" i="7" s="1"/>
  <c r="M33" i="7" s="1"/>
  <c r="L25" i="7"/>
  <c r="L13" i="7" s="1"/>
  <c r="M13" i="7" s="1"/>
  <c r="L14" i="7"/>
  <c r="L15" i="7"/>
  <c r="M15" i="7" s="1"/>
  <c r="I15" i="7"/>
  <c r="J15" i="7" s="1"/>
  <c r="I17" i="7"/>
  <c r="I29" i="7" s="1"/>
  <c r="J29" i="7" s="1"/>
  <c r="L16" i="7"/>
  <c r="M16" i="7" s="1"/>
  <c r="I22" i="7"/>
  <c r="I34" i="7" s="1"/>
  <c r="I46" i="7" s="1"/>
  <c r="I58" i="7" s="1"/>
  <c r="J58" i="7" s="1"/>
  <c r="I18" i="7"/>
  <c r="J18" i="7" s="1"/>
  <c r="L17" i="7"/>
  <c r="L29" i="7" s="1"/>
  <c r="M29" i="7" s="1"/>
  <c r="I25" i="7"/>
  <c r="J25" i="7" s="1"/>
  <c r="I23" i="7"/>
  <c r="I11" i="7" s="1"/>
  <c r="J11" i="7" s="1"/>
  <c r="I21" i="7"/>
  <c r="I33" i="7" s="1"/>
  <c r="J33" i="7" s="1"/>
  <c r="I16" i="7"/>
  <c r="J16" i="7" s="1"/>
  <c r="I24" i="7"/>
  <c r="I12" i="7" s="1"/>
  <c r="J12" i="7" s="1"/>
  <c r="I19" i="7"/>
  <c r="J19" i="7" s="1"/>
  <c r="I20" i="7"/>
  <c r="I32" i="7" s="1"/>
  <c r="J32" i="7" s="1"/>
  <c r="I14" i="7"/>
  <c r="E35" i="7"/>
  <c r="E47" i="7" s="1"/>
  <c r="T411" i="7" s="1"/>
  <c r="E31" i="7" l="1"/>
  <c r="T395" i="7" s="1"/>
  <c r="E37" i="7"/>
  <c r="E49" i="7" s="1"/>
  <c r="E61" i="7" s="1"/>
  <c r="T425" i="7" s="1"/>
  <c r="V374" i="8"/>
  <c r="P28" i="8"/>
  <c r="O40" i="8"/>
  <c r="W404" i="8" s="1"/>
  <c r="S34" i="9"/>
  <c r="M102" i="9"/>
  <c r="V466" i="9"/>
  <c r="M12" i="9"/>
  <c r="V376" i="9"/>
  <c r="R53" i="9"/>
  <c r="X417" i="9" s="1"/>
  <c r="L94" i="9"/>
  <c r="V458" i="9" s="1"/>
  <c r="V446" i="9"/>
  <c r="M9" i="9"/>
  <c r="V373" i="9"/>
  <c r="M28" i="9"/>
  <c r="V392" i="9"/>
  <c r="L53" i="9"/>
  <c r="V417" i="9" s="1"/>
  <c r="V405" i="9"/>
  <c r="R46" i="9"/>
  <c r="X410" i="9" s="1"/>
  <c r="M10" i="9"/>
  <c r="V374" i="9"/>
  <c r="M92" i="9"/>
  <c r="V456" i="9"/>
  <c r="M27" i="9"/>
  <c r="V391" i="9"/>
  <c r="L95" i="9"/>
  <c r="V459" i="9" s="1"/>
  <c r="V447" i="9"/>
  <c r="V377" i="7"/>
  <c r="V386" i="7"/>
  <c r="V384" i="7"/>
  <c r="V389" i="7"/>
  <c r="V381" i="7"/>
  <c r="Y383" i="7"/>
  <c r="AB13" i="7"/>
  <c r="AA377" i="7"/>
  <c r="AB8" i="7"/>
  <c r="AA372" i="7"/>
  <c r="AB35" i="7"/>
  <c r="AA399" i="7"/>
  <c r="AB9" i="7"/>
  <c r="AA373" i="7"/>
  <c r="AB49" i="7"/>
  <c r="AA413" i="7"/>
  <c r="AB45" i="7"/>
  <c r="AA409" i="7"/>
  <c r="AB36" i="7"/>
  <c r="AA400" i="7"/>
  <c r="AB34" i="7"/>
  <c r="AA398" i="7"/>
  <c r="AB28" i="7"/>
  <c r="AA392" i="7"/>
  <c r="AB30" i="7"/>
  <c r="AA394" i="7"/>
  <c r="AB26" i="7"/>
  <c r="AA390" i="7"/>
  <c r="AB10" i="7"/>
  <c r="AA374" i="7"/>
  <c r="AB27" i="7"/>
  <c r="AA391" i="7"/>
  <c r="AB12" i="7"/>
  <c r="AA376" i="7"/>
  <c r="AB44" i="7"/>
  <c r="AA408" i="7"/>
  <c r="AB31" i="7"/>
  <c r="AA395" i="7"/>
  <c r="AB11" i="7"/>
  <c r="AA375" i="7"/>
  <c r="AB29" i="7"/>
  <c r="AA393" i="7"/>
  <c r="AB44" i="8"/>
  <c r="AA408" i="8"/>
  <c r="AB40" i="8"/>
  <c r="AA404" i="8"/>
  <c r="AB11" i="8"/>
  <c r="AA375" i="8"/>
  <c r="AB13" i="8"/>
  <c r="AA377" i="8"/>
  <c r="AB45" i="8"/>
  <c r="AA409" i="8"/>
  <c r="AB8" i="8"/>
  <c r="AA372" i="8"/>
  <c r="AB42" i="8"/>
  <c r="AA406" i="8"/>
  <c r="M34" i="8"/>
  <c r="AB36" i="8"/>
  <c r="AB28" i="8"/>
  <c r="AA392" i="8"/>
  <c r="AB26" i="8"/>
  <c r="AA390" i="8"/>
  <c r="AB27" i="8"/>
  <c r="AA391" i="8"/>
  <c r="AB29" i="8"/>
  <c r="AA393" i="8"/>
  <c r="AB12" i="8"/>
  <c r="AA376" i="8"/>
  <c r="AA48" i="8"/>
  <c r="AA60" i="8" s="1"/>
  <c r="L46" i="8"/>
  <c r="V410" i="8" s="1"/>
  <c r="AB9" i="8"/>
  <c r="AA373" i="8"/>
  <c r="AB10" i="8"/>
  <c r="AA374" i="8"/>
  <c r="AB31" i="8"/>
  <c r="AA395" i="8"/>
  <c r="M14" i="7"/>
  <c r="R353" i="7" a="1"/>
  <c r="R353" i="7" s="1"/>
  <c r="R354" i="7" s="1"/>
  <c r="V382" i="7"/>
  <c r="V388" i="7"/>
  <c r="V374" i="7"/>
  <c r="V387" i="7"/>
  <c r="V383" i="7"/>
  <c r="V380" i="7"/>
  <c r="V379" i="7"/>
  <c r="V393" i="7"/>
  <c r="V385" i="7"/>
  <c r="V397" i="7"/>
  <c r="V378" i="7"/>
  <c r="M41" i="8"/>
  <c r="V405" i="8"/>
  <c r="L38" i="8"/>
  <c r="V390" i="8"/>
  <c r="M9" i="8"/>
  <c r="V373" i="8"/>
  <c r="M32" i="8"/>
  <c r="V396" i="8"/>
  <c r="M12" i="8"/>
  <c r="V376" i="8"/>
  <c r="M47" i="8"/>
  <c r="V411" i="8"/>
  <c r="L49" i="8"/>
  <c r="V413" i="8" s="1"/>
  <c r="V401" i="8"/>
  <c r="M31" i="8"/>
  <c r="V395" i="8"/>
  <c r="L39" i="8"/>
  <c r="V391" i="8"/>
  <c r="M30" i="8"/>
  <c r="V394" i="8"/>
  <c r="L48" i="8"/>
  <c r="V412" i="8" s="1"/>
  <c r="V400" i="8"/>
  <c r="M13" i="8"/>
  <c r="V377" i="8"/>
  <c r="M8" i="8"/>
  <c r="V372" i="8"/>
  <c r="M57" i="8"/>
  <c r="V421" i="8"/>
  <c r="AH12" i="8"/>
  <c r="AC376" i="8"/>
  <c r="AH36" i="8"/>
  <c r="AC400" i="8"/>
  <c r="AG39" i="8"/>
  <c r="AC403" i="8" s="1"/>
  <c r="AC391" i="8"/>
  <c r="AH33" i="8"/>
  <c r="AC397" i="8"/>
  <c r="AH34" i="8"/>
  <c r="AC398" i="8"/>
  <c r="AH8" i="8"/>
  <c r="AC372" i="8"/>
  <c r="AH29" i="8"/>
  <c r="AC393" i="8"/>
  <c r="AH32" i="8"/>
  <c r="AC396" i="8"/>
  <c r="AH11" i="8"/>
  <c r="AC375" i="8"/>
  <c r="AG42" i="8"/>
  <c r="AC406" i="8" s="1"/>
  <c r="AC394" i="8"/>
  <c r="AH37" i="8"/>
  <c r="AC401" i="8"/>
  <c r="AH10" i="8"/>
  <c r="AC374" i="8"/>
  <c r="AH35" i="8"/>
  <c r="AC399" i="8"/>
  <c r="AG38" i="8"/>
  <c r="AC402" i="8" s="1"/>
  <c r="AC390" i="8"/>
  <c r="AG40" i="8"/>
  <c r="AC404" i="8" s="1"/>
  <c r="AC392" i="8"/>
  <c r="AH9" i="8"/>
  <c r="AC373" i="8"/>
  <c r="AH13" i="8"/>
  <c r="AC377" i="8"/>
  <c r="AH36" i="7"/>
  <c r="AC400" i="7"/>
  <c r="AH29" i="7"/>
  <c r="AC393" i="7"/>
  <c r="AH11" i="7"/>
  <c r="AC375" i="7"/>
  <c r="AH27" i="7"/>
  <c r="AC391" i="7"/>
  <c r="AH8" i="7"/>
  <c r="AC372" i="7"/>
  <c r="AG48" i="7"/>
  <c r="AH28" i="7"/>
  <c r="AC392" i="7"/>
  <c r="AH35" i="7"/>
  <c r="AC399" i="7"/>
  <c r="AH30" i="7"/>
  <c r="AC394" i="7"/>
  <c r="AH37" i="7"/>
  <c r="AC401" i="7"/>
  <c r="AH32" i="7"/>
  <c r="AC396" i="7"/>
  <c r="AH26" i="7"/>
  <c r="AC390" i="7"/>
  <c r="AH38" i="7"/>
  <c r="AC402" i="7"/>
  <c r="AH45" i="7"/>
  <c r="AC409" i="7"/>
  <c r="AH34" i="7"/>
  <c r="AC398" i="7"/>
  <c r="AH10" i="7"/>
  <c r="AC374" i="7"/>
  <c r="AH33" i="7"/>
  <c r="AC397" i="7"/>
  <c r="AG41" i="7"/>
  <c r="AH31" i="7"/>
  <c r="AC395" i="7"/>
  <c r="AH9" i="7"/>
  <c r="AC373" i="7"/>
  <c r="AH13" i="7"/>
  <c r="AC377" i="7"/>
  <c r="AE44" i="8"/>
  <c r="AB408" i="8"/>
  <c r="AE45" i="8"/>
  <c r="AB409" i="8"/>
  <c r="AE8" i="8"/>
  <c r="AB372" i="8"/>
  <c r="AE35" i="8"/>
  <c r="AB399" i="8"/>
  <c r="AE46" i="8"/>
  <c r="AB410" i="8"/>
  <c r="AE11" i="8"/>
  <c r="AB375" i="8"/>
  <c r="AE43" i="8"/>
  <c r="AB407" i="8"/>
  <c r="AE34" i="8"/>
  <c r="AB398" i="8"/>
  <c r="AE36" i="8"/>
  <c r="AB400" i="8"/>
  <c r="AE10" i="8"/>
  <c r="AB374" i="8"/>
  <c r="AE12" i="8"/>
  <c r="AB376" i="8"/>
  <c r="AE26" i="8"/>
  <c r="AB390" i="8"/>
  <c r="AE41" i="8"/>
  <c r="AB405" i="8"/>
  <c r="AE30" i="8"/>
  <c r="AB394" i="8"/>
  <c r="AE48" i="8"/>
  <c r="AB412" i="8"/>
  <c r="AE9" i="8"/>
  <c r="AB373" i="8"/>
  <c r="AE37" i="8"/>
  <c r="AB401" i="8"/>
  <c r="AE39" i="8"/>
  <c r="AB403" i="8"/>
  <c r="AE13" i="8"/>
  <c r="AB377" i="8"/>
  <c r="AE32" i="7"/>
  <c r="AB396" i="7"/>
  <c r="AE31" i="7"/>
  <c r="AB395" i="7"/>
  <c r="AE30" i="7"/>
  <c r="AB394" i="7"/>
  <c r="AE27" i="7"/>
  <c r="AB391" i="7"/>
  <c r="AE33" i="7"/>
  <c r="AB397" i="7"/>
  <c r="AE11" i="7"/>
  <c r="AB375" i="7"/>
  <c r="AE35" i="7"/>
  <c r="AB399" i="7"/>
  <c r="AE48" i="7"/>
  <c r="AB412" i="7"/>
  <c r="AE34" i="7"/>
  <c r="AB398" i="7"/>
  <c r="AE26" i="7"/>
  <c r="AB390" i="7"/>
  <c r="AE28" i="7"/>
  <c r="AB392" i="7"/>
  <c r="AE29" i="7"/>
  <c r="AB393" i="7"/>
  <c r="AE12" i="7"/>
  <c r="AB376" i="7"/>
  <c r="AE37" i="7"/>
  <c r="AB401" i="7"/>
  <c r="AE13" i="7"/>
  <c r="AB377" i="7"/>
  <c r="Y34" i="8"/>
  <c r="Z398" i="8"/>
  <c r="Y11" i="8"/>
  <c r="Z375" i="8"/>
  <c r="Y12" i="8"/>
  <c r="Z376" i="8"/>
  <c r="Y10" i="8"/>
  <c r="Z374" i="8"/>
  <c r="Y35" i="8"/>
  <c r="Z399" i="8"/>
  <c r="Y30" i="8"/>
  <c r="Z394" i="8"/>
  <c r="Y9" i="8"/>
  <c r="Z373" i="8"/>
  <c r="Y31" i="8"/>
  <c r="Z395" i="8"/>
  <c r="Y33" i="8"/>
  <c r="Z397" i="8"/>
  <c r="Y36" i="8"/>
  <c r="Z400" i="8"/>
  <c r="Y13" i="8"/>
  <c r="Z377" i="8"/>
  <c r="Y8" i="8"/>
  <c r="Z372" i="8"/>
  <c r="X40" i="8"/>
  <c r="Z404" i="8" s="1"/>
  <c r="Z392" i="8"/>
  <c r="Y27" i="8"/>
  <c r="Z391" i="8"/>
  <c r="Y29" i="8"/>
  <c r="Z393" i="8"/>
  <c r="Y37" i="8"/>
  <c r="Z401" i="8"/>
  <c r="Y32" i="8"/>
  <c r="Z396" i="8"/>
  <c r="X38" i="8"/>
  <c r="Z402" i="8" s="1"/>
  <c r="Z390" i="8"/>
  <c r="Y35" i="7"/>
  <c r="Z399" i="7"/>
  <c r="Y10" i="7"/>
  <c r="Z374" i="7"/>
  <c r="Y12" i="7"/>
  <c r="Z376" i="7"/>
  <c r="Y48" i="7"/>
  <c r="Z412" i="7"/>
  <c r="Y13" i="7"/>
  <c r="Z377" i="7"/>
  <c r="Y27" i="7"/>
  <c r="Z391" i="7"/>
  <c r="Y11" i="7"/>
  <c r="Z375" i="7"/>
  <c r="Y49" i="7"/>
  <c r="Z413" i="7"/>
  <c r="Y31" i="7"/>
  <c r="Z395" i="7"/>
  <c r="Y28" i="7"/>
  <c r="Z392" i="7"/>
  <c r="Y53" i="7"/>
  <c r="Z417" i="7"/>
  <c r="Y26" i="7"/>
  <c r="Z390" i="7"/>
  <c r="Y45" i="7"/>
  <c r="Z409" i="7"/>
  <c r="Y30" i="7"/>
  <c r="Z394" i="7"/>
  <c r="Y8" i="7"/>
  <c r="Z372" i="7"/>
  <c r="Y46" i="7"/>
  <c r="Z410" i="7"/>
  <c r="Y32" i="7"/>
  <c r="Z396" i="7"/>
  <c r="Y9" i="7"/>
  <c r="Z373" i="7"/>
  <c r="U49" i="8"/>
  <c r="Y401" i="8"/>
  <c r="V9" i="8"/>
  <c r="Y373" i="8"/>
  <c r="V37" i="8"/>
  <c r="V10" i="8"/>
  <c r="Y374" i="8"/>
  <c r="U41" i="8"/>
  <c r="Y393" i="8"/>
  <c r="U45" i="8"/>
  <c r="Y397" i="8"/>
  <c r="V12" i="8"/>
  <c r="Y376" i="8"/>
  <c r="V8" i="8"/>
  <c r="Y372" i="8"/>
  <c r="V67" i="8"/>
  <c r="Y431" i="8"/>
  <c r="V75" i="8"/>
  <c r="Y439" i="8"/>
  <c r="V13" i="8"/>
  <c r="Y377" i="8"/>
  <c r="U38" i="8"/>
  <c r="Y390" i="8"/>
  <c r="V17" i="7"/>
  <c r="Y381" i="7"/>
  <c r="V23" i="7"/>
  <c r="Y387" i="7"/>
  <c r="V14" i="7"/>
  <c r="U353" i="7" a="1"/>
  <c r="U353" i="7" s="1"/>
  <c r="U354" i="7" s="1"/>
  <c r="Y378" i="7"/>
  <c r="Y373" i="7"/>
  <c r="Y389" i="7"/>
  <c r="Y385" i="7"/>
  <c r="Y400" i="7"/>
  <c r="Y384" i="7"/>
  <c r="Y388" i="7"/>
  <c r="Y382" i="7"/>
  <c r="Y380" i="7"/>
  <c r="Y379" i="7"/>
  <c r="Y386" i="7"/>
  <c r="R46" i="8"/>
  <c r="X410" i="8" s="1"/>
  <c r="X398" i="8"/>
  <c r="R47" i="8"/>
  <c r="X411" i="8" s="1"/>
  <c r="X399" i="8"/>
  <c r="S26" i="8"/>
  <c r="X390" i="8"/>
  <c r="S32" i="8"/>
  <c r="X396" i="8"/>
  <c r="S10" i="8"/>
  <c r="X374" i="8"/>
  <c r="R40" i="8"/>
  <c r="X392" i="8"/>
  <c r="S12" i="8"/>
  <c r="X376" i="8"/>
  <c r="S8" i="8"/>
  <c r="X372" i="8"/>
  <c r="R48" i="8"/>
  <c r="X412" i="8" s="1"/>
  <c r="X400" i="8"/>
  <c r="S13" i="8"/>
  <c r="X377" i="8"/>
  <c r="S37" i="8"/>
  <c r="X401" i="8"/>
  <c r="S11" i="8"/>
  <c r="X375" i="8"/>
  <c r="R55" i="8"/>
  <c r="X407" i="8"/>
  <c r="S19" i="7"/>
  <c r="X383" i="7"/>
  <c r="S20" i="7"/>
  <c r="X384" i="7"/>
  <c r="S15" i="7"/>
  <c r="X379" i="7"/>
  <c r="S35" i="7"/>
  <c r="X399" i="7"/>
  <c r="R13" i="7"/>
  <c r="X389" i="7"/>
  <c r="R42" i="7"/>
  <c r="R54" i="7" s="1"/>
  <c r="X394" i="7"/>
  <c r="R9" i="7"/>
  <c r="X385" i="7"/>
  <c r="R26" i="7"/>
  <c r="R38" i="7" s="1"/>
  <c r="T353" i="7" a="1"/>
  <c r="T353" i="7" s="1"/>
  <c r="T354" i="7" s="1"/>
  <c r="X393" i="7"/>
  <c r="X398" i="7"/>
  <c r="X381" i="7"/>
  <c r="X387" i="7"/>
  <c r="X382" i="7"/>
  <c r="X388" i="7"/>
  <c r="X380" i="7"/>
  <c r="X386" i="7"/>
  <c r="P10" i="8"/>
  <c r="W374" i="8"/>
  <c r="P8" i="8"/>
  <c r="W372" i="8"/>
  <c r="O49" i="8"/>
  <c r="W413" i="8" s="1"/>
  <c r="W401" i="8"/>
  <c r="P32" i="8"/>
  <c r="W396" i="8"/>
  <c r="O43" i="8"/>
  <c r="W395" i="8"/>
  <c r="O42" i="8"/>
  <c r="W406" i="8" s="1"/>
  <c r="W394" i="8"/>
  <c r="P12" i="8"/>
  <c r="W376" i="8"/>
  <c r="O48" i="8"/>
  <c r="W412" i="8" s="1"/>
  <c r="W400" i="8"/>
  <c r="P29" i="8"/>
  <c r="W393" i="8"/>
  <c r="P33" i="8"/>
  <c r="W397" i="8"/>
  <c r="O38" i="8"/>
  <c r="W390" i="8"/>
  <c r="P35" i="8"/>
  <c r="W399" i="8"/>
  <c r="P9" i="8"/>
  <c r="W373" i="8"/>
  <c r="P13" i="8"/>
  <c r="W377" i="8"/>
  <c r="P11" i="8"/>
  <c r="W375" i="8"/>
  <c r="P34" i="8"/>
  <c r="W398" i="8"/>
  <c r="O39" i="8"/>
  <c r="W403" i="8" s="1"/>
  <c r="W391" i="8"/>
  <c r="W380" i="7"/>
  <c r="W375" i="7"/>
  <c r="W393" i="7"/>
  <c r="P14" i="7"/>
  <c r="S353" i="7" a="1"/>
  <c r="S353" i="7" s="1"/>
  <c r="S354" i="7" s="1"/>
  <c r="W385" i="7"/>
  <c r="W387" i="7"/>
  <c r="W383" i="7"/>
  <c r="W389" i="7"/>
  <c r="W386" i="7"/>
  <c r="W384" i="7"/>
  <c r="W381" i="7"/>
  <c r="W378" i="7"/>
  <c r="W388" i="7"/>
  <c r="W379" i="7"/>
  <c r="W401" i="7"/>
  <c r="W382" i="7"/>
  <c r="AE42" i="9"/>
  <c r="AB406" i="9"/>
  <c r="AE38" i="9"/>
  <c r="AB402" i="9"/>
  <c r="AD40" i="9"/>
  <c r="AB392" i="9"/>
  <c r="AE11" i="9"/>
  <c r="AB375" i="9"/>
  <c r="AE31" i="9"/>
  <c r="AB395" i="9"/>
  <c r="AE27" i="9"/>
  <c r="AB391" i="9"/>
  <c r="AE10" i="9"/>
  <c r="AB374" i="9"/>
  <c r="AE8" i="9"/>
  <c r="AB372" i="9"/>
  <c r="AE48" i="9"/>
  <c r="AB412" i="9"/>
  <c r="AE32" i="9"/>
  <c r="AB396" i="9"/>
  <c r="AE13" i="9"/>
  <c r="AB377" i="9"/>
  <c r="AE9" i="9"/>
  <c r="AB373" i="9"/>
  <c r="AE65" i="9"/>
  <c r="AB429" i="9"/>
  <c r="AE37" i="9"/>
  <c r="AB401" i="9"/>
  <c r="AE43" i="9"/>
  <c r="AB407" i="9"/>
  <c r="AE46" i="9"/>
  <c r="AB410" i="9"/>
  <c r="AE47" i="9"/>
  <c r="AB411" i="9"/>
  <c r="AE57" i="9"/>
  <c r="AB421" i="9"/>
  <c r="AB56" i="9"/>
  <c r="AA420" i="9"/>
  <c r="AB27" i="9"/>
  <c r="AA391" i="9"/>
  <c r="AB28" i="9"/>
  <c r="AA392" i="9"/>
  <c r="AB13" i="9"/>
  <c r="AA377" i="9"/>
  <c r="AB12" i="9"/>
  <c r="AA376" i="9"/>
  <c r="AB29" i="9"/>
  <c r="AA393" i="9"/>
  <c r="AB43" i="9"/>
  <c r="AA407" i="9"/>
  <c r="AB47" i="9"/>
  <c r="AA411" i="9"/>
  <c r="AB41" i="9"/>
  <c r="AA405" i="9"/>
  <c r="AB45" i="9"/>
  <c r="AA409" i="9"/>
  <c r="AB38" i="9"/>
  <c r="AA402" i="9"/>
  <c r="AB9" i="9"/>
  <c r="AA373" i="9"/>
  <c r="AB35" i="9"/>
  <c r="AA399" i="9"/>
  <c r="X48" i="9"/>
  <c r="X60" i="9" s="1"/>
  <c r="Z400" i="9"/>
  <c r="X53" i="9"/>
  <c r="Z405" i="9"/>
  <c r="Y9" i="9"/>
  <c r="Z373" i="9"/>
  <c r="Y33" i="9"/>
  <c r="Z397" i="9"/>
  <c r="Y31" i="9"/>
  <c r="Z395" i="9"/>
  <c r="Y32" i="9"/>
  <c r="Z396" i="9"/>
  <c r="Y52" i="9"/>
  <c r="Z416" i="9"/>
  <c r="X39" i="9"/>
  <c r="Z391" i="9"/>
  <c r="Y43" i="9"/>
  <c r="Z407" i="9"/>
  <c r="Y47" i="9"/>
  <c r="Z411" i="9"/>
  <c r="Y30" i="9"/>
  <c r="Z394" i="9"/>
  <c r="X38" i="9"/>
  <c r="Z390" i="9"/>
  <c r="Y49" i="9"/>
  <c r="Z413" i="9"/>
  <c r="Y34" i="9"/>
  <c r="Z398" i="9"/>
  <c r="V90" i="9"/>
  <c r="Y454" i="9"/>
  <c r="V11" i="9"/>
  <c r="Y375" i="9"/>
  <c r="U48" i="9"/>
  <c r="Y412" i="9" s="1"/>
  <c r="Y400" i="9"/>
  <c r="V35" i="9"/>
  <c r="Y399" i="9"/>
  <c r="U49" i="9"/>
  <c r="Y413" i="9" s="1"/>
  <c r="Y401" i="9"/>
  <c r="V12" i="9"/>
  <c r="Y376" i="9"/>
  <c r="U43" i="9"/>
  <c r="Y395" i="9"/>
  <c r="U38" i="9"/>
  <c r="Y390" i="9"/>
  <c r="U39" i="9"/>
  <c r="Y403" i="9" s="1"/>
  <c r="Y391" i="9"/>
  <c r="V9" i="9"/>
  <c r="Y373" i="9"/>
  <c r="V8" i="9"/>
  <c r="Y372" i="9"/>
  <c r="V13" i="9"/>
  <c r="Y377" i="9"/>
  <c r="U40" i="9"/>
  <c r="Y404" i="9" s="1"/>
  <c r="Y392" i="9"/>
  <c r="U45" i="9"/>
  <c r="Y409" i="9" s="1"/>
  <c r="Y397" i="9"/>
  <c r="V10" i="9"/>
  <c r="Y374" i="9"/>
  <c r="U53" i="9"/>
  <c r="Y405" i="9"/>
  <c r="S10" i="9"/>
  <c r="X374" i="9"/>
  <c r="R88" i="9"/>
  <c r="X452" i="9" s="1"/>
  <c r="X440" i="9"/>
  <c r="R45" i="9"/>
  <c r="X409" i="9" s="1"/>
  <c r="X397" i="9"/>
  <c r="R48" i="9"/>
  <c r="X412" i="9" s="1"/>
  <c r="X400" i="9"/>
  <c r="S27" i="9"/>
  <c r="X391" i="9"/>
  <c r="S44" i="9"/>
  <c r="X408" i="9"/>
  <c r="R42" i="9"/>
  <c r="X406" i="9" s="1"/>
  <c r="X394" i="9"/>
  <c r="R49" i="9"/>
  <c r="X413" i="9" s="1"/>
  <c r="X401" i="9"/>
  <c r="S35" i="9"/>
  <c r="X399" i="9"/>
  <c r="S12" i="9"/>
  <c r="X376" i="9"/>
  <c r="AG47" i="9"/>
  <c r="AC399" i="9"/>
  <c r="AH12" i="9"/>
  <c r="AC376" i="9"/>
  <c r="AH13" i="9"/>
  <c r="AC377" i="9"/>
  <c r="AH10" i="9"/>
  <c r="AC374" i="9"/>
  <c r="AH11" i="9"/>
  <c r="AC375" i="9"/>
  <c r="AG38" i="9"/>
  <c r="AC390" i="9"/>
  <c r="AG48" i="9"/>
  <c r="AC412" i="9" s="1"/>
  <c r="AC400" i="9"/>
  <c r="AG87" i="9"/>
  <c r="AC451" i="9" s="1"/>
  <c r="AC439" i="9"/>
  <c r="AH29" i="9"/>
  <c r="AC393" i="9"/>
  <c r="AH8" i="9"/>
  <c r="AC372" i="9"/>
  <c r="AG49" i="9"/>
  <c r="AC413" i="9" s="1"/>
  <c r="AC401" i="9"/>
  <c r="AG42" i="9"/>
  <c r="AC394" i="9"/>
  <c r="AG43" i="9"/>
  <c r="AC395" i="9"/>
  <c r="P13" i="9"/>
  <c r="W377" i="9"/>
  <c r="P39" i="9"/>
  <c r="W403" i="9"/>
  <c r="P38" i="9"/>
  <c r="W402" i="9"/>
  <c r="P41" i="9"/>
  <c r="W405" i="9"/>
  <c r="P10" i="9"/>
  <c r="W374" i="9"/>
  <c r="P27" i="9"/>
  <c r="W391" i="9"/>
  <c r="P37" i="9"/>
  <c r="W401" i="9"/>
  <c r="P9" i="9"/>
  <c r="W373" i="9"/>
  <c r="P11" i="9"/>
  <c r="W375" i="9"/>
  <c r="P12" i="9"/>
  <c r="W376" i="9"/>
  <c r="P28" i="9"/>
  <c r="W392" i="9"/>
  <c r="P29" i="9"/>
  <c r="W393" i="9"/>
  <c r="P34" i="9"/>
  <c r="W398" i="9"/>
  <c r="P35" i="9"/>
  <c r="W399" i="9"/>
  <c r="P48" i="9"/>
  <c r="W412" i="9"/>
  <c r="P8" i="9"/>
  <c r="W372" i="9"/>
  <c r="P26" i="9"/>
  <c r="W390" i="9"/>
  <c r="I50" i="9"/>
  <c r="U402" i="9"/>
  <c r="I88" i="9"/>
  <c r="U452" i="9" s="1"/>
  <c r="U440" i="9"/>
  <c r="J8" i="9"/>
  <c r="U372" i="9"/>
  <c r="I47" i="9"/>
  <c r="U411" i="9" s="1"/>
  <c r="U399" i="9"/>
  <c r="I49" i="9"/>
  <c r="U413" i="9" s="1"/>
  <c r="U401" i="9"/>
  <c r="J10" i="9"/>
  <c r="U374" i="9"/>
  <c r="J11" i="9"/>
  <c r="U375" i="9"/>
  <c r="I41" i="9"/>
  <c r="U393" i="9"/>
  <c r="J13" i="9"/>
  <c r="U377" i="9"/>
  <c r="J9" i="9"/>
  <c r="U373" i="9"/>
  <c r="J26" i="9"/>
  <c r="U390" i="9"/>
  <c r="J33" i="9"/>
  <c r="U397" i="9"/>
  <c r="J91" i="9"/>
  <c r="U455" i="9"/>
  <c r="I48" i="9"/>
  <c r="U412" i="9" s="1"/>
  <c r="U400" i="9"/>
  <c r="J12" i="9"/>
  <c r="U376" i="9"/>
  <c r="J8" i="8"/>
  <c r="U372" i="8"/>
  <c r="I42" i="8"/>
  <c r="U406" i="8" s="1"/>
  <c r="U394" i="8"/>
  <c r="I39" i="8"/>
  <c r="U403" i="8" s="1"/>
  <c r="U391" i="8"/>
  <c r="J32" i="8"/>
  <c r="U396" i="8"/>
  <c r="J29" i="8"/>
  <c r="U393" i="8"/>
  <c r="J10" i="8"/>
  <c r="U374" i="8"/>
  <c r="J28" i="8"/>
  <c r="U392" i="8"/>
  <c r="I43" i="8"/>
  <c r="U407" i="8" s="1"/>
  <c r="U395" i="8"/>
  <c r="J37" i="8"/>
  <c r="U401" i="8"/>
  <c r="J12" i="8"/>
  <c r="U376" i="8"/>
  <c r="J33" i="8"/>
  <c r="U397" i="8"/>
  <c r="J34" i="8"/>
  <c r="U398" i="8"/>
  <c r="J11" i="8"/>
  <c r="U375" i="8"/>
  <c r="J35" i="8"/>
  <c r="U399" i="8"/>
  <c r="J13" i="8"/>
  <c r="U377" i="8"/>
  <c r="J9" i="8"/>
  <c r="U373" i="8"/>
  <c r="J26" i="8"/>
  <c r="U390" i="8"/>
  <c r="J36" i="8"/>
  <c r="U400" i="8"/>
  <c r="U381" i="7"/>
  <c r="U384" i="7"/>
  <c r="U422" i="7"/>
  <c r="U396" i="7"/>
  <c r="U376" i="7"/>
  <c r="U388" i="7"/>
  <c r="I26" i="7"/>
  <c r="Q353" i="7" a="1"/>
  <c r="Q353" i="7" s="1"/>
  <c r="Q354" i="7" s="1"/>
  <c r="U383" i="7"/>
  <c r="U380" i="7"/>
  <c r="U410" i="7"/>
  <c r="U375" i="7"/>
  <c r="U398" i="7"/>
  <c r="U387" i="7"/>
  <c r="U379" i="7"/>
  <c r="U393" i="7"/>
  <c r="U382" i="7"/>
  <c r="U397" i="7"/>
  <c r="U386" i="7"/>
  <c r="U385" i="7"/>
  <c r="U389" i="7"/>
  <c r="U378" i="7"/>
  <c r="F73" i="9"/>
  <c r="T437" i="9"/>
  <c r="F32" i="9"/>
  <c r="T396" i="9"/>
  <c r="F9" i="9"/>
  <c r="T373" i="9"/>
  <c r="E41" i="9"/>
  <c r="T405" i="9" s="1"/>
  <c r="T393" i="9"/>
  <c r="F59" i="9"/>
  <c r="T423" i="9"/>
  <c r="F13" i="9"/>
  <c r="T377" i="9"/>
  <c r="F43" i="9"/>
  <c r="T407" i="9"/>
  <c r="F42" i="9"/>
  <c r="T406" i="9"/>
  <c r="F51" i="9"/>
  <c r="T415" i="9"/>
  <c r="F45" i="9"/>
  <c r="T409" i="9"/>
  <c r="F12" i="9"/>
  <c r="T376" i="9"/>
  <c r="F8" i="9"/>
  <c r="T372" i="9"/>
  <c r="F46" i="9"/>
  <c r="T410" i="9"/>
  <c r="B353" i="9"/>
  <c r="F11" i="9"/>
  <c r="T375" i="9"/>
  <c r="F50" i="9"/>
  <c r="T414" i="9"/>
  <c r="F11" i="8"/>
  <c r="T375" i="8"/>
  <c r="F42" i="8"/>
  <c r="T406" i="8"/>
  <c r="F33" i="8"/>
  <c r="T397" i="8"/>
  <c r="F39" i="8"/>
  <c r="T403" i="8"/>
  <c r="F37" i="8"/>
  <c r="T401" i="8"/>
  <c r="F48" i="8"/>
  <c r="T412" i="8"/>
  <c r="B353" i="8"/>
  <c r="F28" i="8"/>
  <c r="T392" i="8"/>
  <c r="F51" i="8"/>
  <c r="T415" i="8"/>
  <c r="F10" i="8"/>
  <c r="T374" i="8"/>
  <c r="F38" i="8"/>
  <c r="T402" i="8"/>
  <c r="F26" i="8"/>
  <c r="T390" i="8"/>
  <c r="F8" i="8"/>
  <c r="T372" i="8"/>
  <c r="F43" i="8"/>
  <c r="T407" i="8"/>
  <c r="F34" i="8"/>
  <c r="T398" i="8"/>
  <c r="F32" i="8"/>
  <c r="T396" i="8"/>
  <c r="F35" i="8"/>
  <c r="T399" i="8"/>
  <c r="F31" i="8"/>
  <c r="T395" i="8"/>
  <c r="E32" i="7"/>
  <c r="E44" i="7" s="1"/>
  <c r="T408" i="7" s="1"/>
  <c r="E28" i="7"/>
  <c r="F28" i="7" s="1"/>
  <c r="T387" i="7"/>
  <c r="F17" i="7"/>
  <c r="T379" i="7"/>
  <c r="F14" i="7"/>
  <c r="T401" i="7"/>
  <c r="E30" i="7"/>
  <c r="F30" i="7" s="1"/>
  <c r="T389" i="7"/>
  <c r="T413" i="7"/>
  <c r="T399" i="7"/>
  <c r="T385" i="7"/>
  <c r="P353" i="7" a="1"/>
  <c r="P353" i="7" s="1"/>
  <c r="P354" i="7" s="1"/>
  <c r="F22" i="7"/>
  <c r="F12" i="7"/>
  <c r="T392" i="7"/>
  <c r="T388" i="7"/>
  <c r="H353" i="7"/>
  <c r="T384" i="7"/>
  <c r="T386" i="7"/>
  <c r="T391" i="7"/>
  <c r="J29" i="9"/>
  <c r="S36" i="9"/>
  <c r="L40" i="9"/>
  <c r="AD56" i="8"/>
  <c r="AD42" i="7"/>
  <c r="Y36" i="9"/>
  <c r="AA59" i="9"/>
  <c r="AA71" i="9" s="1"/>
  <c r="X64" i="9"/>
  <c r="M83" i="9"/>
  <c r="V33" i="9"/>
  <c r="E62" i="9"/>
  <c r="E58" i="9"/>
  <c r="AD39" i="9"/>
  <c r="AA55" i="9"/>
  <c r="J41" i="9"/>
  <c r="S33" i="9"/>
  <c r="AE28" i="9"/>
  <c r="E63" i="9"/>
  <c r="AA40" i="9"/>
  <c r="AD60" i="9"/>
  <c r="X44" i="9"/>
  <c r="I353" i="7"/>
  <c r="K353" i="7"/>
  <c r="AD47" i="7"/>
  <c r="AG39" i="7"/>
  <c r="J353" i="7"/>
  <c r="F353" i="7"/>
  <c r="G353" i="7"/>
  <c r="D356" i="7"/>
  <c r="E353" i="7"/>
  <c r="L353" i="7"/>
  <c r="E50" i="8"/>
  <c r="P27" i="8"/>
  <c r="P36" i="8"/>
  <c r="E40" i="8"/>
  <c r="E52" i="8" s="1"/>
  <c r="L59" i="8"/>
  <c r="X39" i="8"/>
  <c r="Z403" i="8" s="1"/>
  <c r="I41" i="8"/>
  <c r="E49" i="8"/>
  <c r="AH26" i="8"/>
  <c r="AH27" i="8"/>
  <c r="E45" i="8"/>
  <c r="E47" i="8"/>
  <c r="S34" i="8"/>
  <c r="M37" i="8"/>
  <c r="L43" i="8"/>
  <c r="AH28" i="8"/>
  <c r="Y28" i="8"/>
  <c r="AA41" i="8"/>
  <c r="P30" i="8"/>
  <c r="O46" i="8"/>
  <c r="U79" i="8"/>
  <c r="AD53" i="8"/>
  <c r="J31" i="8"/>
  <c r="P37" i="8"/>
  <c r="AA43" i="8"/>
  <c r="E44" i="8"/>
  <c r="AD55" i="8"/>
  <c r="AD49" i="8"/>
  <c r="M48" i="8"/>
  <c r="R44" i="8"/>
  <c r="M36" i="8"/>
  <c r="AA39" i="8"/>
  <c r="AD38" i="8"/>
  <c r="J27" i="8"/>
  <c r="L69" i="8"/>
  <c r="AA38" i="8"/>
  <c r="J30" i="8"/>
  <c r="AB37" i="8"/>
  <c r="AA49" i="8"/>
  <c r="AA413" i="8" s="1"/>
  <c r="AA56" i="8"/>
  <c r="S35" i="8"/>
  <c r="U46" i="8"/>
  <c r="Y410" i="8" s="1"/>
  <c r="V34" i="8"/>
  <c r="E54" i="8"/>
  <c r="U42" i="8"/>
  <c r="Y406" i="8" s="1"/>
  <c r="V30" i="8"/>
  <c r="L42" i="8"/>
  <c r="AA57" i="8"/>
  <c r="S36" i="8"/>
  <c r="Y26" i="8"/>
  <c r="AH30" i="8"/>
  <c r="AG57" i="7"/>
  <c r="AD57" i="8"/>
  <c r="S30" i="9"/>
  <c r="AA39" i="9"/>
  <c r="V31" i="9"/>
  <c r="F29" i="9"/>
  <c r="O47" i="9"/>
  <c r="O40" i="9"/>
  <c r="AA57" i="9"/>
  <c r="J35" i="9"/>
  <c r="S37" i="9"/>
  <c r="J38" i="9"/>
  <c r="J50" i="9"/>
  <c r="V27" i="9"/>
  <c r="M82" i="9"/>
  <c r="E71" i="9"/>
  <c r="J76" i="9"/>
  <c r="V36" i="9"/>
  <c r="AH47" i="9"/>
  <c r="U102" i="9"/>
  <c r="O46" i="9"/>
  <c r="L114" i="9"/>
  <c r="V28" i="9"/>
  <c r="AH35" i="9"/>
  <c r="O50" i="9"/>
  <c r="S42" i="9"/>
  <c r="O53" i="9"/>
  <c r="AA50" i="9"/>
  <c r="AD50" i="9"/>
  <c r="AA53" i="9"/>
  <c r="E44" i="9"/>
  <c r="T408" i="9" s="1"/>
  <c r="AD58" i="9"/>
  <c r="AH36" i="9"/>
  <c r="AD52" i="9"/>
  <c r="J36" i="9"/>
  <c r="L39" i="9"/>
  <c r="E54" i="9"/>
  <c r="V43" i="9"/>
  <c r="AD59" i="9"/>
  <c r="O51" i="9"/>
  <c r="R47" i="9"/>
  <c r="V37" i="9"/>
  <c r="M41" i="9"/>
  <c r="AH37" i="9"/>
  <c r="AH75" i="9"/>
  <c r="I100" i="9"/>
  <c r="E55" i="9"/>
  <c r="X46" i="9"/>
  <c r="X42" i="9"/>
  <c r="U47" i="9"/>
  <c r="S26" i="9"/>
  <c r="R38" i="9"/>
  <c r="X402" i="9" s="1"/>
  <c r="E57" i="9"/>
  <c r="AB36" i="9"/>
  <c r="AA48" i="9"/>
  <c r="AA412" i="9" s="1"/>
  <c r="P30" i="9"/>
  <c r="O42" i="9"/>
  <c r="W406" i="9" s="1"/>
  <c r="S76" i="9"/>
  <c r="P32" i="9"/>
  <c r="O44" i="9"/>
  <c r="W408" i="9" s="1"/>
  <c r="F40" i="9"/>
  <c r="E52" i="9"/>
  <c r="T416" i="9" s="1"/>
  <c r="L69" i="9"/>
  <c r="V433" i="9" s="1"/>
  <c r="M57" i="9"/>
  <c r="J37" i="9"/>
  <c r="E48" i="9"/>
  <c r="T412" i="9" s="1"/>
  <c r="F36" i="9"/>
  <c r="AB34" i="9"/>
  <c r="AA46" i="9"/>
  <c r="AA410" i="9" s="1"/>
  <c r="I70" i="9"/>
  <c r="U434" i="9" s="1"/>
  <c r="J58" i="9"/>
  <c r="AG44" i="9"/>
  <c r="AC408" i="9" s="1"/>
  <c r="AH32" i="9"/>
  <c r="R65" i="9"/>
  <c r="X429" i="9" s="1"/>
  <c r="S53" i="9"/>
  <c r="AH87" i="9"/>
  <c r="AG60" i="9"/>
  <c r="AC424" i="9" s="1"/>
  <c r="AH48" i="9"/>
  <c r="I103" i="9"/>
  <c r="L120" i="9"/>
  <c r="V484" i="9" s="1"/>
  <c r="M108" i="9"/>
  <c r="R55" i="9"/>
  <c r="X419" i="9" s="1"/>
  <c r="S43" i="9"/>
  <c r="AG61" i="9"/>
  <c r="AC425" i="9" s="1"/>
  <c r="AH49" i="9"/>
  <c r="V39" i="9"/>
  <c r="AG88" i="9"/>
  <c r="AC452" i="9" s="1"/>
  <c r="AH76" i="9"/>
  <c r="AG45" i="9"/>
  <c r="AC409" i="9" s="1"/>
  <c r="AH33" i="9"/>
  <c r="P31" i="9"/>
  <c r="O43" i="9"/>
  <c r="W407" i="9" s="1"/>
  <c r="S45" i="9"/>
  <c r="U60" i="9"/>
  <c r="Y424" i="9" s="1"/>
  <c r="U61" i="9"/>
  <c r="Y425" i="9" s="1"/>
  <c r="V49" i="9"/>
  <c r="U44" i="9"/>
  <c r="Y408" i="9" s="1"/>
  <c r="V32" i="9"/>
  <c r="I61" i="9"/>
  <c r="U425" i="9" s="1"/>
  <c r="L110" i="9"/>
  <c r="V474" i="9" s="1"/>
  <c r="M98" i="9"/>
  <c r="I99" i="9"/>
  <c r="U463" i="9" s="1"/>
  <c r="J87" i="9"/>
  <c r="P33" i="9"/>
  <c r="O45" i="9"/>
  <c r="W409" i="9" s="1"/>
  <c r="S46" i="9"/>
  <c r="AB37" i="9"/>
  <c r="AA49" i="9"/>
  <c r="AA413" i="9" s="1"/>
  <c r="I78" i="9"/>
  <c r="U442" i="9" s="1"/>
  <c r="J66" i="9"/>
  <c r="U52" i="9"/>
  <c r="Y416" i="9" s="1"/>
  <c r="I44" i="9"/>
  <c r="U408" i="9" s="1"/>
  <c r="J32" i="9"/>
  <c r="S49" i="9"/>
  <c r="L65" i="9"/>
  <c r="V429" i="9" s="1"/>
  <c r="M53" i="9"/>
  <c r="AG70" i="9"/>
  <c r="AC434" i="9" s="1"/>
  <c r="AH58" i="9"/>
  <c r="L109" i="9"/>
  <c r="V473" i="9" s="1"/>
  <c r="M97" i="9"/>
  <c r="U46" i="9"/>
  <c r="Y410" i="9" s="1"/>
  <c r="V34" i="9"/>
  <c r="L115" i="9"/>
  <c r="V479" i="9" s="1"/>
  <c r="M103" i="9"/>
  <c r="AB30" i="9"/>
  <c r="AA42" i="9"/>
  <c r="AA406" i="9" s="1"/>
  <c r="L107" i="9"/>
  <c r="V471" i="9" s="1"/>
  <c r="M95" i="9"/>
  <c r="AD55" i="9"/>
  <c r="AD69" i="9"/>
  <c r="L104" i="9"/>
  <c r="R56" i="9"/>
  <c r="AD44" i="9"/>
  <c r="X55" i="9"/>
  <c r="X45" i="9"/>
  <c r="E85" i="9"/>
  <c r="R39" i="9"/>
  <c r="AG41" i="9"/>
  <c r="AD49" i="9"/>
  <c r="O49" i="9"/>
  <c r="AA68" i="9"/>
  <c r="AD77" i="9"/>
  <c r="X59" i="9"/>
  <c r="O60" i="9"/>
  <c r="I45" i="9"/>
  <c r="AD54" i="9"/>
  <c r="X61" i="9"/>
  <c r="U40" i="8"/>
  <c r="Y404" i="8" s="1"/>
  <c r="V28" i="8"/>
  <c r="AB35" i="8"/>
  <c r="AA47" i="8"/>
  <c r="AA411" i="8" s="1"/>
  <c r="X53" i="8"/>
  <c r="Z417" i="8" s="1"/>
  <c r="Y41" i="8"/>
  <c r="AG53" i="8"/>
  <c r="AC417" i="8" s="1"/>
  <c r="AH41" i="8"/>
  <c r="R89" i="8"/>
  <c r="X453" i="8" s="1"/>
  <c r="S77" i="8"/>
  <c r="AB34" i="8"/>
  <c r="AA46" i="8"/>
  <c r="AA410" i="8" s="1"/>
  <c r="R57" i="8"/>
  <c r="X421" i="8" s="1"/>
  <c r="S45" i="8"/>
  <c r="R60" i="8"/>
  <c r="X424" i="8" s="1"/>
  <c r="S48" i="8"/>
  <c r="AG51" i="8"/>
  <c r="AC415" i="8" s="1"/>
  <c r="AH39" i="8"/>
  <c r="AG52" i="8"/>
  <c r="AC416" i="8" s="1"/>
  <c r="AH40" i="8"/>
  <c r="R39" i="8"/>
  <c r="X403" i="8" s="1"/>
  <c r="S27" i="8"/>
  <c r="R58" i="8"/>
  <c r="X422" i="8" s="1"/>
  <c r="S46" i="8"/>
  <c r="O52" i="8"/>
  <c r="W416" i="8" s="1"/>
  <c r="P40" i="8"/>
  <c r="Y39" i="8"/>
  <c r="Y40" i="8"/>
  <c r="R90" i="8"/>
  <c r="X454" i="8" s="1"/>
  <c r="S78" i="8"/>
  <c r="U44" i="8"/>
  <c r="Y408" i="8" s="1"/>
  <c r="V32" i="8"/>
  <c r="U48" i="8"/>
  <c r="Y412" i="8" s="1"/>
  <c r="V36" i="8"/>
  <c r="M52" i="8"/>
  <c r="L64" i="8"/>
  <c r="V428" i="8" s="1"/>
  <c r="AE28" i="8"/>
  <c r="AD40" i="8"/>
  <c r="AB404" i="8" s="1"/>
  <c r="E41" i="8"/>
  <c r="T405" i="8" s="1"/>
  <c r="F29" i="8"/>
  <c r="O60" i="8"/>
  <c r="W424" i="8" s="1"/>
  <c r="P48" i="8"/>
  <c r="U47" i="8"/>
  <c r="Y411" i="8" s="1"/>
  <c r="V35" i="8"/>
  <c r="AG55" i="8"/>
  <c r="AC419" i="8" s="1"/>
  <c r="AH43" i="8"/>
  <c r="I47" i="8"/>
  <c r="AD58" i="8"/>
  <c r="AG45" i="8"/>
  <c r="X47" i="8"/>
  <c r="L44" i="8"/>
  <c r="I40" i="8"/>
  <c r="AA52" i="8"/>
  <c r="X43" i="8"/>
  <c r="I49" i="8"/>
  <c r="I48" i="8"/>
  <c r="O44" i="8"/>
  <c r="AG49" i="8"/>
  <c r="AA54" i="8"/>
  <c r="X42" i="8"/>
  <c r="X44" i="8"/>
  <c r="U87" i="8"/>
  <c r="X49" i="8"/>
  <c r="X48" i="8"/>
  <c r="E46" i="8"/>
  <c r="I46" i="8"/>
  <c r="O47" i="8"/>
  <c r="R38" i="8"/>
  <c r="X46" i="8"/>
  <c r="AG44" i="8"/>
  <c r="O45" i="8"/>
  <c r="AG48" i="8"/>
  <c r="E63" i="8"/>
  <c r="E55" i="8"/>
  <c r="AG46" i="8"/>
  <c r="I44" i="8"/>
  <c r="I38" i="8"/>
  <c r="E60" i="8"/>
  <c r="AD42" i="8"/>
  <c r="AG47" i="8"/>
  <c r="R49" i="8"/>
  <c r="I45" i="8"/>
  <c r="AD60" i="8"/>
  <c r="X45" i="8"/>
  <c r="AD51" i="8"/>
  <c r="AD47" i="8"/>
  <c r="L53" i="8"/>
  <c r="O41" i="8"/>
  <c r="AD46" i="7"/>
  <c r="AG43" i="7"/>
  <c r="X42" i="7"/>
  <c r="AG46" i="7"/>
  <c r="AD43" i="7"/>
  <c r="AD45" i="7"/>
  <c r="AG50" i="7"/>
  <c r="AG47" i="7"/>
  <c r="AG44" i="7"/>
  <c r="AG40" i="7"/>
  <c r="AG49" i="7"/>
  <c r="AA40" i="7"/>
  <c r="AD40" i="7"/>
  <c r="AD49" i="7"/>
  <c r="AA47" i="7"/>
  <c r="P23" i="7"/>
  <c r="AA57" i="7"/>
  <c r="AD44" i="7"/>
  <c r="AA43" i="7"/>
  <c r="AG42" i="7"/>
  <c r="AG53" i="7"/>
  <c r="AC417" i="7" s="1"/>
  <c r="U34" i="7"/>
  <c r="O35" i="7"/>
  <c r="U10" i="7"/>
  <c r="O31" i="7"/>
  <c r="X39" i="7"/>
  <c r="AD39" i="7"/>
  <c r="AA38" i="7"/>
  <c r="AG60" i="7"/>
  <c r="AA39" i="7"/>
  <c r="AA42" i="7"/>
  <c r="R36" i="7"/>
  <c r="AA61" i="7"/>
  <c r="U30" i="7"/>
  <c r="R33" i="7"/>
  <c r="O34" i="7"/>
  <c r="AD41" i="7"/>
  <c r="AD38" i="7"/>
  <c r="AA46" i="7"/>
  <c r="R8" i="7"/>
  <c r="R12" i="7"/>
  <c r="X61" i="7"/>
  <c r="X58" i="7"/>
  <c r="AA48" i="7"/>
  <c r="X40" i="7"/>
  <c r="R32" i="7"/>
  <c r="X57" i="7"/>
  <c r="U35" i="7"/>
  <c r="X38" i="7"/>
  <c r="AD60" i="7"/>
  <c r="S21" i="7"/>
  <c r="O30" i="7"/>
  <c r="X44" i="7"/>
  <c r="R28" i="7"/>
  <c r="X47" i="7"/>
  <c r="AA41" i="7"/>
  <c r="X43" i="7"/>
  <c r="AA56" i="7"/>
  <c r="S18" i="7"/>
  <c r="U31" i="7"/>
  <c r="S30" i="7"/>
  <c r="O10" i="7"/>
  <c r="S14" i="7"/>
  <c r="U11" i="7"/>
  <c r="O28" i="7"/>
  <c r="X65" i="7"/>
  <c r="X60" i="7"/>
  <c r="R37" i="7"/>
  <c r="L36" i="7"/>
  <c r="R10" i="7"/>
  <c r="S22" i="7"/>
  <c r="L12" i="7"/>
  <c r="R46" i="7"/>
  <c r="L31" i="7"/>
  <c r="R11" i="7"/>
  <c r="U33" i="7"/>
  <c r="O13" i="7"/>
  <c r="O49" i="7"/>
  <c r="R31" i="7"/>
  <c r="I27" i="7"/>
  <c r="V21" i="7"/>
  <c r="S23" i="7"/>
  <c r="L30" i="7"/>
  <c r="L8" i="7"/>
  <c r="L32" i="7"/>
  <c r="L26" i="7"/>
  <c r="O36" i="7"/>
  <c r="O12" i="7"/>
  <c r="R27" i="7"/>
  <c r="U28" i="7"/>
  <c r="V24" i="7"/>
  <c r="U12" i="7"/>
  <c r="U13" i="7"/>
  <c r="U32" i="7"/>
  <c r="U29" i="7"/>
  <c r="U8" i="7"/>
  <c r="S25" i="7"/>
  <c r="R41" i="7"/>
  <c r="X405" i="7" s="1"/>
  <c r="S17" i="7"/>
  <c r="R47" i="7"/>
  <c r="M22" i="7"/>
  <c r="U37" i="7"/>
  <c r="U26" i="7"/>
  <c r="Y390" i="7" s="1"/>
  <c r="L35" i="7"/>
  <c r="O27" i="7"/>
  <c r="O8" i="7"/>
  <c r="O32" i="7"/>
  <c r="U27" i="7"/>
  <c r="L11" i="7"/>
  <c r="U48" i="7"/>
  <c r="L28" i="7"/>
  <c r="O26" i="7"/>
  <c r="P25" i="7"/>
  <c r="L34" i="7"/>
  <c r="O9" i="7"/>
  <c r="O33" i="7"/>
  <c r="L27" i="7"/>
  <c r="M21" i="7"/>
  <c r="L45" i="7"/>
  <c r="J46" i="7"/>
  <c r="P17" i="7"/>
  <c r="L9" i="7"/>
  <c r="M25" i="7"/>
  <c r="I10" i="7"/>
  <c r="J22" i="7"/>
  <c r="L37" i="7"/>
  <c r="O41" i="7"/>
  <c r="I30" i="7"/>
  <c r="J17" i="7"/>
  <c r="J34" i="7"/>
  <c r="I13" i="7"/>
  <c r="E26" i="7"/>
  <c r="I45" i="7"/>
  <c r="I37" i="7"/>
  <c r="F13" i="7"/>
  <c r="I35" i="7"/>
  <c r="I9" i="7"/>
  <c r="L41" i="7"/>
  <c r="I28" i="7"/>
  <c r="M17" i="7"/>
  <c r="F25" i="7"/>
  <c r="I36" i="7"/>
  <c r="J21" i="7"/>
  <c r="I31" i="7"/>
  <c r="J23" i="7"/>
  <c r="E36" i="7"/>
  <c r="J24" i="7"/>
  <c r="J26" i="7"/>
  <c r="F16" i="7"/>
  <c r="J14" i="7"/>
  <c r="J20" i="7"/>
  <c r="F20" i="7"/>
  <c r="F8" i="7"/>
  <c r="F24" i="7"/>
  <c r="I8" i="7"/>
  <c r="I41" i="7"/>
  <c r="I44" i="7"/>
  <c r="I70" i="7"/>
  <c r="E43" i="7"/>
  <c r="T407" i="7" s="1"/>
  <c r="F31" i="7"/>
  <c r="F19" i="7"/>
  <c r="F23" i="7"/>
  <c r="F11" i="7"/>
  <c r="F35" i="7"/>
  <c r="F10" i="7"/>
  <c r="E34" i="7"/>
  <c r="F18" i="7"/>
  <c r="E29" i="7"/>
  <c r="T393" i="7" s="1"/>
  <c r="F21" i="7"/>
  <c r="E33" i="7"/>
  <c r="T397" i="7" s="1"/>
  <c r="F9" i="7"/>
  <c r="F49" i="7"/>
  <c r="E39" i="7"/>
  <c r="F37" i="7"/>
  <c r="F15" i="7"/>
  <c r="E73" i="7"/>
  <c r="T437" i="7" s="1"/>
  <c r="F61" i="7"/>
  <c r="F47" i="7"/>
  <c r="E59" i="7"/>
  <c r="T423" i="7" s="1"/>
  <c r="E56" i="7"/>
  <c r="T420" i="7" s="1"/>
  <c r="E40" i="7" l="1"/>
  <c r="T396" i="7"/>
  <c r="F44" i="7"/>
  <c r="F32" i="7"/>
  <c r="X52" i="8"/>
  <c r="Z416" i="8" s="1"/>
  <c r="Y38" i="8"/>
  <c r="L58" i="8"/>
  <c r="V422" i="8" s="1"/>
  <c r="M46" i="8"/>
  <c r="L61" i="8"/>
  <c r="M61" i="8" s="1"/>
  <c r="P39" i="8"/>
  <c r="R59" i="8"/>
  <c r="X423" i="8" s="1"/>
  <c r="M49" i="8"/>
  <c r="L60" i="8"/>
  <c r="M60" i="8" s="1"/>
  <c r="R61" i="9"/>
  <c r="X425" i="9" s="1"/>
  <c r="M39" i="9"/>
  <c r="V403" i="9"/>
  <c r="R58" i="9"/>
  <c r="X422" i="9" s="1"/>
  <c r="J48" i="9"/>
  <c r="M94" i="9"/>
  <c r="J49" i="9"/>
  <c r="R57" i="9"/>
  <c r="X421" i="9" s="1"/>
  <c r="E53" i="9"/>
  <c r="L126" i="9"/>
  <c r="V490" i="9" s="1"/>
  <c r="V478" i="9"/>
  <c r="F41" i="9"/>
  <c r="AG99" i="9"/>
  <c r="AC463" i="9" s="1"/>
  <c r="R54" i="9"/>
  <c r="X418" i="9" s="1"/>
  <c r="M104" i="9"/>
  <c r="V468" i="9"/>
  <c r="S88" i="9"/>
  <c r="S48" i="9"/>
  <c r="L106" i="9"/>
  <c r="V470" i="9" s="1"/>
  <c r="M40" i="9"/>
  <c r="V404" i="9"/>
  <c r="R100" i="9"/>
  <c r="X464" i="9" s="1"/>
  <c r="R60" i="9"/>
  <c r="X424" i="9" s="1"/>
  <c r="AB43" i="7"/>
  <c r="AA407" i="7"/>
  <c r="AB61" i="7"/>
  <c r="AA425" i="7"/>
  <c r="AB57" i="7"/>
  <c r="AA421" i="7"/>
  <c r="AB41" i="7"/>
  <c r="AA405" i="7"/>
  <c r="AB46" i="7"/>
  <c r="AA410" i="7"/>
  <c r="AB42" i="7"/>
  <c r="AA406" i="7"/>
  <c r="AB47" i="7"/>
  <c r="AA411" i="7"/>
  <c r="AB39" i="7"/>
  <c r="AA403" i="7"/>
  <c r="AB56" i="7"/>
  <c r="AA420" i="7"/>
  <c r="AB48" i="7"/>
  <c r="AA412" i="7"/>
  <c r="AB38" i="7"/>
  <c r="AA402" i="7"/>
  <c r="AB40" i="7"/>
  <c r="AA404" i="7"/>
  <c r="P49" i="8"/>
  <c r="O61" i="8"/>
  <c r="W425" i="8" s="1"/>
  <c r="X50" i="8"/>
  <c r="Z414" i="8" s="1"/>
  <c r="S47" i="8"/>
  <c r="AH42" i="8"/>
  <c r="P42" i="8"/>
  <c r="AB43" i="8"/>
  <c r="AA407" i="8"/>
  <c r="AB54" i="8"/>
  <c r="AA418" i="8"/>
  <c r="O51" i="8"/>
  <c r="W415" i="8" s="1"/>
  <c r="AG54" i="8"/>
  <c r="AC418" i="8" s="1"/>
  <c r="O54" i="8"/>
  <c r="W418" i="8" s="1"/>
  <c r="AB60" i="8"/>
  <c r="AA424" i="8"/>
  <c r="AB38" i="8"/>
  <c r="AA402" i="8"/>
  <c r="AH38" i="8"/>
  <c r="AG50" i="8"/>
  <c r="AC414" i="8" s="1"/>
  <c r="AB48" i="8"/>
  <c r="AA412" i="8"/>
  <c r="AB52" i="8"/>
  <c r="AA416" i="8"/>
  <c r="X51" i="8"/>
  <c r="Z415" i="8" s="1"/>
  <c r="AB57" i="8"/>
  <c r="AA421" i="8"/>
  <c r="AB56" i="8"/>
  <c r="AA420" i="8"/>
  <c r="AB39" i="8"/>
  <c r="AA403" i="8"/>
  <c r="AB41" i="8"/>
  <c r="AA405" i="8"/>
  <c r="M34" i="7"/>
  <c r="V398" i="7"/>
  <c r="M31" i="7"/>
  <c r="V395" i="7"/>
  <c r="M35" i="7"/>
  <c r="V399" i="7"/>
  <c r="M41" i="7"/>
  <c r="V405" i="7"/>
  <c r="M30" i="7"/>
  <c r="V394" i="7"/>
  <c r="M45" i="7"/>
  <c r="V409" i="7"/>
  <c r="M28" i="7"/>
  <c r="V392" i="7"/>
  <c r="M12" i="7"/>
  <c r="V376" i="7"/>
  <c r="M8" i="7"/>
  <c r="V372" i="7"/>
  <c r="M9" i="7"/>
  <c r="V373" i="7"/>
  <c r="M37" i="7"/>
  <c r="V401" i="7"/>
  <c r="M27" i="7"/>
  <c r="V391" i="7"/>
  <c r="M11" i="7"/>
  <c r="V375" i="7"/>
  <c r="M26" i="7"/>
  <c r="V390" i="7"/>
  <c r="M32" i="7"/>
  <c r="V396" i="7"/>
  <c r="M36" i="7"/>
  <c r="V400" i="7"/>
  <c r="J43" i="8"/>
  <c r="I55" i="8"/>
  <c r="U419" i="8" s="1"/>
  <c r="M43" i="8"/>
  <c r="V407" i="8"/>
  <c r="M69" i="8"/>
  <c r="V433" i="8"/>
  <c r="M59" i="8"/>
  <c r="V423" i="8"/>
  <c r="M44" i="8"/>
  <c r="V408" i="8"/>
  <c r="L50" i="8"/>
  <c r="V402" i="8"/>
  <c r="M38" i="8"/>
  <c r="M53" i="8"/>
  <c r="V417" i="8"/>
  <c r="M42" i="8"/>
  <c r="V406" i="8"/>
  <c r="V403" i="8"/>
  <c r="L51" i="8"/>
  <c r="M39" i="8"/>
  <c r="J39" i="8"/>
  <c r="I51" i="8"/>
  <c r="U415" i="8" s="1"/>
  <c r="AH44" i="8"/>
  <c r="AC408" i="8"/>
  <c r="AH47" i="8"/>
  <c r="AC411" i="8"/>
  <c r="AH45" i="8"/>
  <c r="AC409" i="8"/>
  <c r="AH46" i="8"/>
  <c r="AC410" i="8"/>
  <c r="AH48" i="8"/>
  <c r="AC412" i="8"/>
  <c r="AH49" i="8"/>
  <c r="AC413" i="8"/>
  <c r="AH50" i="7"/>
  <c r="AC414" i="7"/>
  <c r="AH60" i="7"/>
  <c r="AC424" i="7"/>
  <c r="AH39" i="7"/>
  <c r="AC403" i="7"/>
  <c r="AH42" i="7"/>
  <c r="AC406" i="7"/>
  <c r="AH46" i="7"/>
  <c r="AC410" i="7"/>
  <c r="AH48" i="7"/>
  <c r="AC412" i="7"/>
  <c r="AH44" i="7"/>
  <c r="AC408" i="7"/>
  <c r="AH57" i="7"/>
  <c r="AC421" i="7"/>
  <c r="AH47" i="7"/>
  <c r="AC411" i="7"/>
  <c r="AH49" i="7"/>
  <c r="AC413" i="7"/>
  <c r="AH41" i="7"/>
  <c r="AC405" i="7"/>
  <c r="AH40" i="7"/>
  <c r="AC404" i="7"/>
  <c r="AH43" i="7"/>
  <c r="AC407" i="7"/>
  <c r="AE42" i="8"/>
  <c r="AB406" i="8"/>
  <c r="AE51" i="8"/>
  <c r="AB415" i="8"/>
  <c r="AE38" i="8"/>
  <c r="AB402" i="8"/>
  <c r="AE53" i="8"/>
  <c r="AB417" i="8"/>
  <c r="AE58" i="8"/>
  <c r="AB422" i="8"/>
  <c r="AE56" i="8"/>
  <c r="AB420" i="8"/>
  <c r="AE55" i="8"/>
  <c r="AB419" i="8"/>
  <c r="AD68" i="8"/>
  <c r="AE47" i="8"/>
  <c r="AB411" i="8"/>
  <c r="AE49" i="8"/>
  <c r="AB413" i="8"/>
  <c r="AE57" i="8"/>
  <c r="AB421" i="8"/>
  <c r="AE60" i="8"/>
  <c r="AB424" i="8"/>
  <c r="AE42" i="7"/>
  <c r="AB406" i="7"/>
  <c r="AE38" i="7"/>
  <c r="AB402" i="7"/>
  <c r="AE49" i="7"/>
  <c r="AB413" i="7"/>
  <c r="AE45" i="7"/>
  <c r="AB409" i="7"/>
  <c r="AE41" i="7"/>
  <c r="AB405" i="7"/>
  <c r="AE40" i="7"/>
  <c r="AB404" i="7"/>
  <c r="AE43" i="7"/>
  <c r="AB407" i="7"/>
  <c r="AE60" i="7"/>
  <c r="AB424" i="7"/>
  <c r="AD54" i="7"/>
  <c r="AE44" i="7"/>
  <c r="AB408" i="7"/>
  <c r="AE46" i="7"/>
  <c r="AB410" i="7"/>
  <c r="AE39" i="7"/>
  <c r="AB403" i="7"/>
  <c r="AE47" i="7"/>
  <c r="AB411" i="7"/>
  <c r="Y44" i="8"/>
  <c r="Z408" i="8"/>
  <c r="Y45" i="8"/>
  <c r="Z409" i="8"/>
  <c r="Y46" i="8"/>
  <c r="Z410" i="8"/>
  <c r="Y43" i="8"/>
  <c r="Z407" i="8"/>
  <c r="Y42" i="8"/>
  <c r="Z406" i="8"/>
  <c r="Y47" i="8"/>
  <c r="Z411" i="8"/>
  <c r="Y48" i="8"/>
  <c r="Z412" i="8"/>
  <c r="Y49" i="8"/>
  <c r="Z413" i="8"/>
  <c r="Y47" i="7"/>
  <c r="Z411" i="7"/>
  <c r="Y57" i="7"/>
  <c r="Z421" i="7"/>
  <c r="Y60" i="7"/>
  <c r="Z424" i="7"/>
  <c r="Y40" i="7"/>
  <c r="Z404" i="7"/>
  <c r="Y65" i="7"/>
  <c r="Z429" i="7"/>
  <c r="Y44" i="7"/>
  <c r="Z408" i="7"/>
  <c r="Y58" i="7"/>
  <c r="Z422" i="7"/>
  <c r="Y42" i="7"/>
  <c r="Z406" i="7"/>
  <c r="Y43" i="7"/>
  <c r="Z407" i="7"/>
  <c r="Y61" i="7"/>
  <c r="Z425" i="7"/>
  <c r="Y39" i="7"/>
  <c r="Z403" i="7"/>
  <c r="Y38" i="7"/>
  <c r="Z402" i="7"/>
  <c r="U50" i="8"/>
  <c r="Y402" i="8"/>
  <c r="V38" i="8"/>
  <c r="V79" i="8"/>
  <c r="Y443" i="8"/>
  <c r="V87" i="8"/>
  <c r="Y451" i="8"/>
  <c r="U57" i="8"/>
  <c r="Y409" i="8"/>
  <c r="V45" i="8"/>
  <c r="U53" i="8"/>
  <c r="Y405" i="8"/>
  <c r="V41" i="8"/>
  <c r="U61" i="8"/>
  <c r="Y413" i="8"/>
  <c r="V49" i="8"/>
  <c r="V34" i="7"/>
  <c r="Y398" i="7"/>
  <c r="V31" i="7"/>
  <c r="Y395" i="7"/>
  <c r="V33" i="7"/>
  <c r="Y397" i="7"/>
  <c r="V28" i="7"/>
  <c r="Y392" i="7"/>
  <c r="V8" i="7"/>
  <c r="Y372" i="7"/>
  <c r="V11" i="7"/>
  <c r="Y375" i="7"/>
  <c r="V30" i="7"/>
  <c r="Y394" i="7"/>
  <c r="V13" i="7"/>
  <c r="Y377" i="7"/>
  <c r="V12" i="7"/>
  <c r="Y376" i="7"/>
  <c r="V48" i="7"/>
  <c r="Y412" i="7"/>
  <c r="V37" i="7"/>
  <c r="Y401" i="7"/>
  <c r="V29" i="7"/>
  <c r="Y393" i="7"/>
  <c r="V27" i="7"/>
  <c r="Y391" i="7"/>
  <c r="V32" i="7"/>
  <c r="Y396" i="7"/>
  <c r="V35" i="7"/>
  <c r="Y399" i="7"/>
  <c r="V10" i="7"/>
  <c r="Y374" i="7"/>
  <c r="S38" i="8"/>
  <c r="X402" i="8"/>
  <c r="S44" i="8"/>
  <c r="X408" i="8"/>
  <c r="S49" i="8"/>
  <c r="X413" i="8"/>
  <c r="R52" i="8"/>
  <c r="X404" i="8"/>
  <c r="S40" i="8"/>
  <c r="X419" i="8"/>
  <c r="R67" i="8"/>
  <c r="S55" i="8"/>
  <c r="S32" i="7"/>
  <c r="X396" i="7"/>
  <c r="S37" i="7"/>
  <c r="X401" i="7"/>
  <c r="S54" i="7"/>
  <c r="X418" i="7"/>
  <c r="S11" i="7"/>
  <c r="X375" i="7"/>
  <c r="S26" i="7"/>
  <c r="X390" i="7"/>
  <c r="S27" i="7"/>
  <c r="X391" i="7"/>
  <c r="S33" i="7"/>
  <c r="X397" i="7"/>
  <c r="S9" i="7"/>
  <c r="X373" i="7"/>
  <c r="S12" i="7"/>
  <c r="X376" i="7"/>
  <c r="S42" i="7"/>
  <c r="X406" i="7"/>
  <c r="S36" i="7"/>
  <c r="X400" i="7"/>
  <c r="S46" i="7"/>
  <c r="X410" i="7"/>
  <c r="S31" i="7"/>
  <c r="X395" i="7"/>
  <c r="S10" i="7"/>
  <c r="X374" i="7"/>
  <c r="S8" i="7"/>
  <c r="X372" i="7"/>
  <c r="S47" i="7"/>
  <c r="X411" i="7"/>
  <c r="S38" i="7"/>
  <c r="X402" i="7"/>
  <c r="S28" i="7"/>
  <c r="X392" i="7"/>
  <c r="S13" i="7"/>
  <c r="X377" i="7"/>
  <c r="P44" i="8"/>
  <c r="W408" i="8"/>
  <c r="O50" i="8"/>
  <c r="W402" i="8"/>
  <c r="P38" i="8"/>
  <c r="P41" i="8"/>
  <c r="W405" i="8"/>
  <c r="P47" i="8"/>
  <c r="W411" i="8"/>
  <c r="P45" i="8"/>
  <c r="W409" i="8"/>
  <c r="P46" i="8"/>
  <c r="W410" i="8"/>
  <c r="O55" i="8"/>
  <c r="W407" i="8"/>
  <c r="P43" i="8"/>
  <c r="P9" i="7"/>
  <c r="W373" i="7"/>
  <c r="P32" i="7"/>
  <c r="W396" i="7"/>
  <c r="P8" i="7"/>
  <c r="W372" i="7"/>
  <c r="P30" i="7"/>
  <c r="W394" i="7"/>
  <c r="P27" i="7"/>
  <c r="W391" i="7"/>
  <c r="P34" i="7"/>
  <c r="W398" i="7"/>
  <c r="P41" i="7"/>
  <c r="W405" i="7"/>
  <c r="P12" i="7"/>
  <c r="W376" i="7"/>
  <c r="P26" i="7"/>
  <c r="W390" i="7"/>
  <c r="P36" i="7"/>
  <c r="W400" i="7"/>
  <c r="P31" i="7"/>
  <c r="W395" i="7"/>
  <c r="P28" i="7"/>
  <c r="W392" i="7"/>
  <c r="P49" i="7"/>
  <c r="W413" i="7"/>
  <c r="P10" i="7"/>
  <c r="W374" i="7"/>
  <c r="O45" i="7"/>
  <c r="P45" i="7" s="1"/>
  <c r="W397" i="7"/>
  <c r="P13" i="7"/>
  <c r="W377" i="7"/>
  <c r="P35" i="7"/>
  <c r="W399" i="7"/>
  <c r="AE55" i="9"/>
  <c r="AB419" i="9"/>
  <c r="AE59" i="9"/>
  <c r="AB423" i="9"/>
  <c r="AE60" i="9"/>
  <c r="AB424" i="9"/>
  <c r="AE58" i="9"/>
  <c r="AB422" i="9"/>
  <c r="AE39" i="9"/>
  <c r="AB403" i="9"/>
  <c r="AE40" i="9"/>
  <c r="AB404" i="9"/>
  <c r="AE54" i="9"/>
  <c r="AB418" i="9"/>
  <c r="AE49" i="9"/>
  <c r="AB413" i="9"/>
  <c r="AE69" i="9"/>
  <c r="AB433" i="9"/>
  <c r="AD51" i="9"/>
  <c r="AD63" i="9" s="1"/>
  <c r="AE44" i="9"/>
  <c r="AB408" i="9"/>
  <c r="AE77" i="9"/>
  <c r="AB441" i="9"/>
  <c r="AE50" i="9"/>
  <c r="AB414" i="9"/>
  <c r="AE52" i="9"/>
  <c r="AB416" i="9"/>
  <c r="AB53" i="9"/>
  <c r="AA417" i="9"/>
  <c r="AB68" i="9"/>
  <c r="AA432" i="9"/>
  <c r="AB50" i="9"/>
  <c r="AA414" i="9"/>
  <c r="AB71" i="9"/>
  <c r="AA435" i="9"/>
  <c r="AB59" i="9"/>
  <c r="AA423" i="9"/>
  <c r="AB39" i="9"/>
  <c r="AA403" i="9"/>
  <c r="AB55" i="9"/>
  <c r="AA419" i="9"/>
  <c r="AB57" i="9"/>
  <c r="AA421" i="9"/>
  <c r="AB40" i="9"/>
  <c r="AA404" i="9"/>
  <c r="Y61" i="9"/>
  <c r="Z425" i="9"/>
  <c r="Y38" i="9"/>
  <c r="Z402" i="9"/>
  <c r="X50" i="9"/>
  <c r="Y39" i="9"/>
  <c r="Z403" i="9"/>
  <c r="X51" i="9"/>
  <c r="Y55" i="9"/>
  <c r="Z419" i="9"/>
  <c r="Y42" i="9"/>
  <c r="Z406" i="9"/>
  <c r="Y45" i="9"/>
  <c r="Z409" i="9"/>
  <c r="Y60" i="9"/>
  <c r="Z424" i="9"/>
  <c r="Y64" i="9"/>
  <c r="Z428" i="9"/>
  <c r="X76" i="9"/>
  <c r="Y46" i="9"/>
  <c r="Z410" i="9"/>
  <c r="Y53" i="9"/>
  <c r="Z417" i="9"/>
  <c r="X65" i="9"/>
  <c r="Y59" i="9"/>
  <c r="Z423" i="9"/>
  <c r="Y44" i="9"/>
  <c r="Z408" i="9"/>
  <c r="Y48" i="9"/>
  <c r="Z412" i="9"/>
  <c r="U51" i="9"/>
  <c r="Y415" i="9" s="1"/>
  <c r="U57" i="9"/>
  <c r="Y421" i="9" s="1"/>
  <c r="Y417" i="9"/>
  <c r="V53" i="9"/>
  <c r="U65" i="9"/>
  <c r="U50" i="9"/>
  <c r="Y402" i="9"/>
  <c r="V38" i="9"/>
  <c r="U55" i="9"/>
  <c r="Y407" i="9"/>
  <c r="V48" i="9"/>
  <c r="U59" i="9"/>
  <c r="Y423" i="9" s="1"/>
  <c r="Y411" i="9"/>
  <c r="V102" i="9"/>
  <c r="Y466" i="9"/>
  <c r="V40" i="9"/>
  <c r="V45" i="9"/>
  <c r="S47" i="9"/>
  <c r="X411" i="9"/>
  <c r="S56" i="9"/>
  <c r="X420" i="9"/>
  <c r="S39" i="9"/>
  <c r="X403" i="9"/>
  <c r="AC406" i="9"/>
  <c r="AH42" i="9"/>
  <c r="AG54" i="9"/>
  <c r="AH41" i="9"/>
  <c r="AC405" i="9"/>
  <c r="AG50" i="9"/>
  <c r="AC402" i="9"/>
  <c r="AH38" i="9"/>
  <c r="AC407" i="9"/>
  <c r="AG55" i="9"/>
  <c r="AH43" i="9"/>
  <c r="AG59" i="9"/>
  <c r="AC411" i="9"/>
  <c r="P49" i="9"/>
  <c r="W413" i="9"/>
  <c r="P46" i="9"/>
  <c r="W410" i="9"/>
  <c r="P40" i="9"/>
  <c r="W404" i="9"/>
  <c r="P53" i="9"/>
  <c r="W417" i="9"/>
  <c r="P47" i="9"/>
  <c r="W411" i="9"/>
  <c r="P60" i="9"/>
  <c r="W424" i="9"/>
  <c r="P51" i="9"/>
  <c r="W415" i="9"/>
  <c r="P50" i="9"/>
  <c r="W414" i="9"/>
  <c r="I59" i="9"/>
  <c r="U423" i="9" s="1"/>
  <c r="I53" i="9"/>
  <c r="U405" i="9"/>
  <c r="I60" i="9"/>
  <c r="U424" i="9" s="1"/>
  <c r="J45" i="9"/>
  <c r="U409" i="9"/>
  <c r="J100" i="9"/>
  <c r="U464" i="9"/>
  <c r="J103" i="9"/>
  <c r="U467" i="9"/>
  <c r="J88" i="9"/>
  <c r="J47" i="9"/>
  <c r="I62" i="9"/>
  <c r="U414" i="9"/>
  <c r="J42" i="8"/>
  <c r="J38" i="8"/>
  <c r="U402" i="8"/>
  <c r="J48" i="8"/>
  <c r="U412" i="8"/>
  <c r="J44" i="8"/>
  <c r="U408" i="8"/>
  <c r="J49" i="8"/>
  <c r="U413" i="8"/>
  <c r="J47" i="8"/>
  <c r="U411" i="8"/>
  <c r="I54" i="8"/>
  <c r="U418" i="8" s="1"/>
  <c r="J45" i="8"/>
  <c r="U409" i="8"/>
  <c r="J41" i="8"/>
  <c r="U405" i="8"/>
  <c r="J40" i="8"/>
  <c r="U404" i="8"/>
  <c r="J46" i="8"/>
  <c r="U410" i="8"/>
  <c r="J31" i="7"/>
  <c r="U395" i="7"/>
  <c r="J30" i="7"/>
  <c r="U394" i="7"/>
  <c r="J70" i="7"/>
  <c r="U434" i="7"/>
  <c r="J45" i="7"/>
  <c r="U409" i="7"/>
  <c r="J10" i="7"/>
  <c r="U374" i="7"/>
  <c r="I38" i="7"/>
  <c r="U390" i="7"/>
  <c r="J8" i="7"/>
  <c r="U372" i="7"/>
  <c r="J28" i="7"/>
  <c r="U392" i="7"/>
  <c r="J13" i="7"/>
  <c r="U377" i="7"/>
  <c r="J41" i="7"/>
  <c r="U405" i="7"/>
  <c r="J9" i="7"/>
  <c r="U373" i="7"/>
  <c r="J35" i="7"/>
  <c r="U399" i="7"/>
  <c r="J27" i="7"/>
  <c r="U391" i="7"/>
  <c r="J44" i="7"/>
  <c r="U408" i="7"/>
  <c r="J36" i="7"/>
  <c r="U400" i="7"/>
  <c r="J37" i="7"/>
  <c r="U401" i="7"/>
  <c r="F71" i="9"/>
  <c r="T435" i="9"/>
  <c r="F63" i="9"/>
  <c r="T427" i="9"/>
  <c r="F58" i="9"/>
  <c r="T422" i="9"/>
  <c r="F62" i="9"/>
  <c r="T426" i="9"/>
  <c r="F55" i="9"/>
  <c r="T419" i="9"/>
  <c r="F53" i="9"/>
  <c r="T417" i="9"/>
  <c r="F57" i="9"/>
  <c r="T421" i="9"/>
  <c r="F85" i="9"/>
  <c r="T449" i="9"/>
  <c r="F54" i="9"/>
  <c r="T418" i="9"/>
  <c r="F54" i="8"/>
  <c r="T418" i="8"/>
  <c r="F60" i="8"/>
  <c r="T424" i="8"/>
  <c r="F44" i="8"/>
  <c r="T408" i="8"/>
  <c r="F52" i="8"/>
  <c r="T416" i="8"/>
  <c r="F49" i="8"/>
  <c r="T413" i="8"/>
  <c r="F50" i="8"/>
  <c r="T414" i="8"/>
  <c r="F45" i="8"/>
  <c r="T409" i="8"/>
  <c r="E57" i="8"/>
  <c r="F63" i="8"/>
  <c r="T427" i="8"/>
  <c r="F55" i="8"/>
  <c r="T419" i="8"/>
  <c r="F46" i="8"/>
  <c r="T410" i="8"/>
  <c r="F47" i="8"/>
  <c r="T411" i="8"/>
  <c r="F40" i="8"/>
  <c r="T404" i="8"/>
  <c r="T394" i="7"/>
  <c r="E42" i="7"/>
  <c r="E38" i="7"/>
  <c r="T402" i="7" s="1"/>
  <c r="T390" i="7"/>
  <c r="B353" i="7"/>
  <c r="F42" i="7"/>
  <c r="T406" i="7"/>
  <c r="E48" i="7"/>
  <c r="T412" i="7" s="1"/>
  <c r="T400" i="7"/>
  <c r="F40" i="7"/>
  <c r="T404" i="7"/>
  <c r="E51" i="7"/>
  <c r="T415" i="7" s="1"/>
  <c r="T403" i="7"/>
  <c r="F34" i="7"/>
  <c r="T398" i="7"/>
  <c r="E70" i="9"/>
  <c r="E82" i="9" s="1"/>
  <c r="E75" i="9"/>
  <c r="E87" i="9" s="1"/>
  <c r="L52" i="9"/>
  <c r="L64" i="9" s="1"/>
  <c r="E61" i="8"/>
  <c r="E62" i="8"/>
  <c r="E74" i="8" s="1"/>
  <c r="I53" i="8"/>
  <c r="J53" i="8" s="1"/>
  <c r="L55" i="8"/>
  <c r="L67" i="8" s="1"/>
  <c r="AG51" i="7"/>
  <c r="E74" i="9"/>
  <c r="AA52" i="9"/>
  <c r="X56" i="9"/>
  <c r="AA67" i="9"/>
  <c r="AD72" i="9"/>
  <c r="U114" i="9"/>
  <c r="O65" i="9"/>
  <c r="O59" i="9"/>
  <c r="AA51" i="9"/>
  <c r="AA69" i="9"/>
  <c r="X69" i="7"/>
  <c r="AD59" i="7"/>
  <c r="AA52" i="7"/>
  <c r="AG58" i="7"/>
  <c r="X54" i="7"/>
  <c r="X66" i="7" s="1"/>
  <c r="AA54" i="7"/>
  <c r="AG55" i="7"/>
  <c r="AA59" i="7"/>
  <c r="AA71" i="7" s="1"/>
  <c r="AG62" i="7"/>
  <c r="AG69" i="7"/>
  <c r="L71" i="8"/>
  <c r="V435" i="8" s="1"/>
  <c r="U91" i="8"/>
  <c r="E59" i="8"/>
  <c r="L81" i="8"/>
  <c r="AA53" i="8"/>
  <c r="AA68" i="8"/>
  <c r="AD50" i="8"/>
  <c r="AA69" i="8"/>
  <c r="AD67" i="8"/>
  <c r="AD69" i="8"/>
  <c r="AD61" i="8"/>
  <c r="O58" i="8"/>
  <c r="AD65" i="8"/>
  <c r="AA50" i="8"/>
  <c r="E66" i="8"/>
  <c r="R56" i="8"/>
  <c r="AA55" i="8"/>
  <c r="E56" i="8"/>
  <c r="AA72" i="8"/>
  <c r="AA51" i="8"/>
  <c r="AB49" i="8"/>
  <c r="AA61" i="8"/>
  <c r="AA425" i="8" s="1"/>
  <c r="U58" i="8"/>
  <c r="Y422" i="8" s="1"/>
  <c r="V46" i="8"/>
  <c r="L54" i="8"/>
  <c r="U54" i="8"/>
  <c r="Y418" i="8" s="1"/>
  <c r="V42" i="8"/>
  <c r="AD61" i="7"/>
  <c r="AA65" i="9"/>
  <c r="E83" i="9"/>
  <c r="I112" i="9"/>
  <c r="I124" i="9" s="1"/>
  <c r="E67" i="9"/>
  <c r="O52" i="9"/>
  <c r="E65" i="9"/>
  <c r="AD62" i="9"/>
  <c r="O58" i="9"/>
  <c r="M114" i="9"/>
  <c r="O62" i="9"/>
  <c r="E66" i="9"/>
  <c r="AD64" i="9"/>
  <c r="AD70" i="9"/>
  <c r="AD71" i="9"/>
  <c r="S54" i="9"/>
  <c r="X72" i="9"/>
  <c r="AA62" i="9"/>
  <c r="R59" i="9"/>
  <c r="F44" i="9"/>
  <c r="E56" i="9"/>
  <c r="T420" i="9" s="1"/>
  <c r="L51" i="9"/>
  <c r="X54" i="9"/>
  <c r="E69" i="9"/>
  <c r="O63" i="9"/>
  <c r="X58" i="9"/>
  <c r="V47" i="9"/>
  <c r="S38" i="9"/>
  <c r="R50" i="9"/>
  <c r="X414" i="9" s="1"/>
  <c r="I115" i="9"/>
  <c r="P42" i="9"/>
  <c r="O54" i="9"/>
  <c r="W418" i="9" s="1"/>
  <c r="AB48" i="9"/>
  <c r="AA60" i="9"/>
  <c r="AA424" i="9" s="1"/>
  <c r="F48" i="9"/>
  <c r="E60" i="9"/>
  <c r="T424" i="9" s="1"/>
  <c r="L81" i="9"/>
  <c r="V445" i="9" s="1"/>
  <c r="M69" i="9"/>
  <c r="F52" i="9"/>
  <c r="E64" i="9"/>
  <c r="T428" i="9" s="1"/>
  <c r="P44" i="9"/>
  <c r="O56" i="9"/>
  <c r="W420" i="9" s="1"/>
  <c r="U63" i="9"/>
  <c r="Y427" i="9" s="1"/>
  <c r="V51" i="9"/>
  <c r="L138" i="9"/>
  <c r="V502" i="9" s="1"/>
  <c r="M126" i="9"/>
  <c r="L127" i="9"/>
  <c r="V491" i="9" s="1"/>
  <c r="M115" i="9"/>
  <c r="M65" i="9"/>
  <c r="L77" i="9"/>
  <c r="V441" i="9" s="1"/>
  <c r="U71" i="9"/>
  <c r="Y435" i="9" s="1"/>
  <c r="V59" i="9"/>
  <c r="R70" i="9"/>
  <c r="X434" i="9" s="1"/>
  <c r="S58" i="9"/>
  <c r="J99" i="9"/>
  <c r="I111" i="9"/>
  <c r="U475" i="9" s="1"/>
  <c r="I73" i="9"/>
  <c r="U437" i="9" s="1"/>
  <c r="J61" i="9"/>
  <c r="U72" i="9"/>
  <c r="Y436" i="9" s="1"/>
  <c r="V60" i="9"/>
  <c r="AG100" i="9"/>
  <c r="AC464" i="9" s="1"/>
  <c r="AH88" i="9"/>
  <c r="U69" i="9"/>
  <c r="Y433" i="9" s="1"/>
  <c r="V57" i="9"/>
  <c r="I82" i="9"/>
  <c r="U446" i="9" s="1"/>
  <c r="J70" i="9"/>
  <c r="AG72" i="9"/>
  <c r="AC436" i="9" s="1"/>
  <c r="AH60" i="9"/>
  <c r="AB42" i="9"/>
  <c r="AA54" i="9"/>
  <c r="AA418" i="9" s="1"/>
  <c r="P43" i="9"/>
  <c r="O55" i="9"/>
  <c r="W419" i="9" s="1"/>
  <c r="R67" i="9"/>
  <c r="X431" i="9" s="1"/>
  <c r="S55" i="9"/>
  <c r="AB46" i="9"/>
  <c r="AA58" i="9"/>
  <c r="AA422" i="9" s="1"/>
  <c r="AG73" i="9"/>
  <c r="AC437" i="9" s="1"/>
  <c r="AH61" i="9"/>
  <c r="L121" i="9"/>
  <c r="V485" i="9" s="1"/>
  <c r="M109" i="9"/>
  <c r="I56" i="9"/>
  <c r="U420" i="9" s="1"/>
  <c r="J44" i="9"/>
  <c r="I90" i="9"/>
  <c r="U454" i="9" s="1"/>
  <c r="J78" i="9"/>
  <c r="L122" i="9"/>
  <c r="V486" i="9" s="1"/>
  <c r="M110" i="9"/>
  <c r="U73" i="9"/>
  <c r="Y437" i="9" s="1"/>
  <c r="V61" i="9"/>
  <c r="AH99" i="9"/>
  <c r="AG111" i="9"/>
  <c r="AC475" i="9" s="1"/>
  <c r="U58" i="9"/>
  <c r="Y422" i="9" s="1"/>
  <c r="V46" i="9"/>
  <c r="I71" i="9"/>
  <c r="U435" i="9" s="1"/>
  <c r="J59" i="9"/>
  <c r="R69" i="9"/>
  <c r="X433" i="9" s="1"/>
  <c r="S57" i="9"/>
  <c r="R77" i="9"/>
  <c r="X441" i="9" s="1"/>
  <c r="S65" i="9"/>
  <c r="AB49" i="9"/>
  <c r="AA61" i="9"/>
  <c r="AA425" i="9" s="1"/>
  <c r="P45" i="9"/>
  <c r="O57" i="9"/>
  <c r="W421" i="9" s="1"/>
  <c r="L132" i="9"/>
  <c r="V496" i="9" s="1"/>
  <c r="M120" i="9"/>
  <c r="R73" i="9"/>
  <c r="X437" i="9" s="1"/>
  <c r="S61" i="9"/>
  <c r="M106" i="9"/>
  <c r="L118" i="9"/>
  <c r="V482" i="9" s="1"/>
  <c r="U56" i="9"/>
  <c r="Y420" i="9" s="1"/>
  <c r="V44" i="9"/>
  <c r="R72" i="9"/>
  <c r="X436" i="9" s="1"/>
  <c r="S60" i="9"/>
  <c r="L119" i="9"/>
  <c r="V483" i="9" s="1"/>
  <c r="M107" i="9"/>
  <c r="AG82" i="9"/>
  <c r="AC446" i="9" s="1"/>
  <c r="AH70" i="9"/>
  <c r="U64" i="9"/>
  <c r="Y428" i="9" s="1"/>
  <c r="V52" i="9"/>
  <c r="AG57" i="9"/>
  <c r="AC421" i="9" s="1"/>
  <c r="AH45" i="9"/>
  <c r="AG56" i="9"/>
  <c r="AC420" i="9" s="1"/>
  <c r="AH44" i="9"/>
  <c r="AD61" i="9"/>
  <c r="AA77" i="9"/>
  <c r="AD66" i="9"/>
  <c r="X73" i="9"/>
  <c r="AA80" i="9"/>
  <c r="O61" i="9"/>
  <c r="AA83" i="9"/>
  <c r="AG53" i="9"/>
  <c r="E97" i="9"/>
  <c r="X67" i="9"/>
  <c r="R68" i="9"/>
  <c r="AD81" i="9"/>
  <c r="X88" i="9"/>
  <c r="I57" i="9"/>
  <c r="AD56" i="9"/>
  <c r="AA63" i="9"/>
  <c r="X71" i="9"/>
  <c r="AD89" i="9"/>
  <c r="R51" i="9"/>
  <c r="X57" i="9"/>
  <c r="L116" i="9"/>
  <c r="AD67" i="9"/>
  <c r="X68" i="9"/>
  <c r="O72" i="9"/>
  <c r="AE40" i="8"/>
  <c r="AD52" i="8"/>
  <c r="AB416" i="8" s="1"/>
  <c r="AB46" i="8"/>
  <c r="AA58" i="8"/>
  <c r="AA422" i="8" s="1"/>
  <c r="U59" i="8"/>
  <c r="Y423" i="8" s="1"/>
  <c r="V47" i="8"/>
  <c r="R102" i="8"/>
  <c r="X466" i="8" s="1"/>
  <c r="S90" i="8"/>
  <c r="R51" i="8"/>
  <c r="X415" i="8" s="1"/>
  <c r="S39" i="8"/>
  <c r="X62" i="8"/>
  <c r="Z426" i="8" s="1"/>
  <c r="Y50" i="8"/>
  <c r="AH53" i="8"/>
  <c r="AG65" i="8"/>
  <c r="AC429" i="8" s="1"/>
  <c r="M64" i="8"/>
  <c r="L76" i="8"/>
  <c r="V440" i="8" s="1"/>
  <c r="M58" i="8"/>
  <c r="L70" i="8"/>
  <c r="V434" i="8" s="1"/>
  <c r="AH55" i="8"/>
  <c r="AG67" i="8"/>
  <c r="AC431" i="8" s="1"/>
  <c r="O72" i="8"/>
  <c r="W436" i="8" s="1"/>
  <c r="P60" i="8"/>
  <c r="Y52" i="8"/>
  <c r="X64" i="8"/>
  <c r="Z428" i="8" s="1"/>
  <c r="O64" i="8"/>
  <c r="W428" i="8" s="1"/>
  <c r="P52" i="8"/>
  <c r="R72" i="8"/>
  <c r="X436" i="8" s="1"/>
  <c r="S60" i="8"/>
  <c r="AG62" i="8"/>
  <c r="AC426" i="8" s="1"/>
  <c r="AH50" i="8"/>
  <c r="AB47" i="8"/>
  <c r="AA59" i="8"/>
  <c r="AA423" i="8" s="1"/>
  <c r="R71" i="8"/>
  <c r="X435" i="8" s="1"/>
  <c r="S59" i="8"/>
  <c r="U60" i="8"/>
  <c r="Y424" i="8" s="1"/>
  <c r="V48" i="8"/>
  <c r="R70" i="8"/>
  <c r="X434" i="8" s="1"/>
  <c r="S58" i="8"/>
  <c r="AG64" i="8"/>
  <c r="AC428" i="8" s="1"/>
  <c r="AH52" i="8"/>
  <c r="O73" i="8"/>
  <c r="W437" i="8" s="1"/>
  <c r="P61" i="8"/>
  <c r="R101" i="8"/>
  <c r="X465" i="8" s="1"/>
  <c r="S89" i="8"/>
  <c r="Y53" i="8"/>
  <c r="X65" i="8"/>
  <c r="Z429" i="8" s="1"/>
  <c r="P51" i="8"/>
  <c r="O63" i="8"/>
  <c r="W427" i="8" s="1"/>
  <c r="F41" i="8"/>
  <c r="E53" i="8"/>
  <c r="T417" i="8" s="1"/>
  <c r="U56" i="8"/>
  <c r="Y420" i="8" s="1"/>
  <c r="V44" i="8"/>
  <c r="I63" i="8"/>
  <c r="U427" i="8" s="1"/>
  <c r="AH51" i="8"/>
  <c r="AG63" i="8"/>
  <c r="AC427" i="8" s="1"/>
  <c r="R69" i="8"/>
  <c r="X433" i="8" s="1"/>
  <c r="S57" i="8"/>
  <c r="O66" i="8"/>
  <c r="W430" i="8" s="1"/>
  <c r="U52" i="8"/>
  <c r="Y416" i="8" s="1"/>
  <c r="V40" i="8"/>
  <c r="O53" i="8"/>
  <c r="AG59" i="8"/>
  <c r="E75" i="8"/>
  <c r="AD80" i="8"/>
  <c r="R50" i="8"/>
  <c r="X61" i="8"/>
  <c r="I60" i="8"/>
  <c r="AA64" i="8"/>
  <c r="AD59" i="8"/>
  <c r="I50" i="8"/>
  <c r="O57" i="8"/>
  <c r="X60" i="8"/>
  <c r="U99" i="8"/>
  <c r="AA66" i="8"/>
  <c r="I52" i="8"/>
  <c r="AG57" i="8"/>
  <c r="L56" i="8"/>
  <c r="AD63" i="8"/>
  <c r="I57" i="8"/>
  <c r="R61" i="8"/>
  <c r="E67" i="8"/>
  <c r="E69" i="8"/>
  <c r="I58" i="8"/>
  <c r="E64" i="8"/>
  <c r="X54" i="8"/>
  <c r="I61" i="8"/>
  <c r="X59" i="8"/>
  <c r="E73" i="8"/>
  <c r="E72" i="8"/>
  <c r="E58" i="8"/>
  <c r="AD72" i="8"/>
  <c r="L65" i="8"/>
  <c r="X57" i="8"/>
  <c r="AD54" i="8"/>
  <c r="I56" i="8"/>
  <c r="AG58" i="8"/>
  <c r="AG60" i="8"/>
  <c r="AG56" i="8"/>
  <c r="X58" i="8"/>
  <c r="O59" i="8"/>
  <c r="X56" i="8"/>
  <c r="AG61" i="8"/>
  <c r="O56" i="8"/>
  <c r="X55" i="8"/>
  <c r="AD70" i="8"/>
  <c r="I59" i="8"/>
  <c r="AD57" i="7"/>
  <c r="O47" i="7"/>
  <c r="U46" i="7"/>
  <c r="U58" i="7" s="1"/>
  <c r="AD58" i="7"/>
  <c r="AD55" i="7"/>
  <c r="AG56" i="7"/>
  <c r="AA55" i="7"/>
  <c r="X56" i="7"/>
  <c r="AD56" i="7"/>
  <c r="R44" i="7"/>
  <c r="AD52" i="7"/>
  <c r="AG59" i="7"/>
  <c r="AA51" i="7"/>
  <c r="AA69" i="7"/>
  <c r="O43" i="7"/>
  <c r="AG52" i="7"/>
  <c r="AG61" i="7"/>
  <c r="AD53" i="7"/>
  <c r="AG54" i="7"/>
  <c r="R40" i="7"/>
  <c r="R48" i="7"/>
  <c r="AA58" i="7"/>
  <c r="U47" i="7"/>
  <c r="AH53" i="7"/>
  <c r="AG65" i="7"/>
  <c r="AC429" i="7" s="1"/>
  <c r="X51" i="7"/>
  <c r="AD51" i="7"/>
  <c r="AA73" i="7"/>
  <c r="AA50" i="7"/>
  <c r="AG72" i="7"/>
  <c r="AG67" i="7"/>
  <c r="X73" i="7"/>
  <c r="U42" i="7"/>
  <c r="O42" i="7"/>
  <c r="R45" i="7"/>
  <c r="O46" i="7"/>
  <c r="AA53" i="7"/>
  <c r="AD50" i="7"/>
  <c r="AA60" i="7"/>
  <c r="X70" i="7"/>
  <c r="X52" i="7"/>
  <c r="X55" i="7"/>
  <c r="U43" i="7"/>
  <c r="X50" i="7"/>
  <c r="X59" i="7"/>
  <c r="AD72" i="7"/>
  <c r="AD66" i="7"/>
  <c r="R58" i="7"/>
  <c r="U45" i="7"/>
  <c r="R49" i="7"/>
  <c r="AA68" i="7"/>
  <c r="L38" i="7"/>
  <c r="O61" i="7"/>
  <c r="L43" i="7"/>
  <c r="R50" i="7"/>
  <c r="U44" i="7"/>
  <c r="L48" i="7"/>
  <c r="O40" i="7"/>
  <c r="R43" i="7"/>
  <c r="X77" i="7"/>
  <c r="X72" i="7"/>
  <c r="R66" i="7"/>
  <c r="L47" i="7"/>
  <c r="L42" i="7"/>
  <c r="L39" i="7"/>
  <c r="I39" i="7"/>
  <c r="U40" i="7"/>
  <c r="U39" i="7"/>
  <c r="R39" i="7"/>
  <c r="L44" i="7"/>
  <c r="O44" i="7"/>
  <c r="U41" i="7"/>
  <c r="O48" i="7"/>
  <c r="S41" i="7"/>
  <c r="R53" i="7"/>
  <c r="X417" i="7" s="1"/>
  <c r="R59" i="7"/>
  <c r="O39" i="7"/>
  <c r="U49" i="7"/>
  <c r="V26" i="7"/>
  <c r="U38" i="7"/>
  <c r="Y402" i="7" s="1"/>
  <c r="L40" i="7"/>
  <c r="P33" i="7"/>
  <c r="U60" i="7"/>
  <c r="L57" i="7"/>
  <c r="O53" i="7"/>
  <c r="L46" i="7"/>
  <c r="O38" i="7"/>
  <c r="I47" i="7"/>
  <c r="L49" i="7"/>
  <c r="I40" i="7"/>
  <c r="I42" i="7"/>
  <c r="I43" i="7"/>
  <c r="F36" i="7"/>
  <c r="I57" i="7"/>
  <c r="F26" i="7"/>
  <c r="I49" i="7"/>
  <c r="L53" i="7"/>
  <c r="I48" i="7"/>
  <c r="I82" i="7"/>
  <c r="I53" i="7"/>
  <c r="I56" i="7"/>
  <c r="E54" i="7"/>
  <c r="E46" i="7"/>
  <c r="E52" i="7"/>
  <c r="F43" i="7"/>
  <c r="E55" i="7"/>
  <c r="T419" i="7" s="1"/>
  <c r="F39" i="7"/>
  <c r="F29" i="7"/>
  <c r="E41" i="7"/>
  <c r="T405" i="7" s="1"/>
  <c r="F33" i="7"/>
  <c r="E45" i="7"/>
  <c r="T409" i="7" s="1"/>
  <c r="E85" i="7"/>
  <c r="T449" i="7" s="1"/>
  <c r="F73" i="7"/>
  <c r="E71" i="7"/>
  <c r="T435" i="7" s="1"/>
  <c r="F59" i="7"/>
  <c r="E68" i="7"/>
  <c r="T432" i="7" s="1"/>
  <c r="F56" i="7"/>
  <c r="E50" i="7"/>
  <c r="T414" i="7" s="1"/>
  <c r="AH54" i="8" l="1"/>
  <c r="AG66" i="8"/>
  <c r="AC430" i="8" s="1"/>
  <c r="P54" i="8"/>
  <c r="X63" i="8"/>
  <c r="Z427" i="8" s="1"/>
  <c r="L72" i="8"/>
  <c r="L84" i="8" s="1"/>
  <c r="L73" i="8"/>
  <c r="V437" i="8" s="1"/>
  <c r="V424" i="8"/>
  <c r="V425" i="8"/>
  <c r="M64" i="9"/>
  <c r="V428" i="9"/>
  <c r="R66" i="9"/>
  <c r="X430" i="9" s="1"/>
  <c r="M116" i="9"/>
  <c r="V480" i="9"/>
  <c r="S100" i="9"/>
  <c r="M51" i="9"/>
  <c r="V415" i="9"/>
  <c r="R112" i="9"/>
  <c r="X476" i="9" s="1"/>
  <c r="J60" i="9"/>
  <c r="I72" i="9"/>
  <c r="U436" i="9" s="1"/>
  <c r="M52" i="9"/>
  <c r="V416" i="9"/>
  <c r="AB58" i="7"/>
  <c r="AA422" i="7"/>
  <c r="AB69" i="7"/>
  <c r="AA433" i="7"/>
  <c r="AB53" i="7"/>
  <c r="AA417" i="7"/>
  <c r="AB54" i="7"/>
  <c r="AA418" i="7"/>
  <c r="AB68" i="7"/>
  <c r="AA432" i="7"/>
  <c r="AB73" i="7"/>
  <c r="AA437" i="7"/>
  <c r="AB71" i="7"/>
  <c r="AA435" i="7"/>
  <c r="AB50" i="7"/>
  <c r="AA414" i="7"/>
  <c r="AB52" i="7"/>
  <c r="AA416" i="7"/>
  <c r="AB51" i="7"/>
  <c r="AA415" i="7"/>
  <c r="AB60" i="7"/>
  <c r="AA424" i="7"/>
  <c r="AB55" i="7"/>
  <c r="AA419" i="7"/>
  <c r="AB59" i="7"/>
  <c r="AA423" i="7"/>
  <c r="Y51" i="8"/>
  <c r="I67" i="8"/>
  <c r="U431" i="8" s="1"/>
  <c r="AB69" i="8"/>
  <c r="AA433" i="8"/>
  <c r="AB50" i="8"/>
  <c r="AA414" i="8"/>
  <c r="J55" i="8"/>
  <c r="AB51" i="8"/>
  <c r="AA415" i="8"/>
  <c r="AB53" i="8"/>
  <c r="AA417" i="8"/>
  <c r="AB64" i="8"/>
  <c r="AA428" i="8"/>
  <c r="AB72" i="8"/>
  <c r="AA436" i="8"/>
  <c r="J51" i="8"/>
  <c r="AB68" i="8"/>
  <c r="AA432" i="8"/>
  <c r="AB66" i="8"/>
  <c r="AA430" i="8"/>
  <c r="AB55" i="8"/>
  <c r="AA419" i="8"/>
  <c r="M44" i="7"/>
  <c r="V408" i="7"/>
  <c r="M57" i="7"/>
  <c r="V421" i="7"/>
  <c r="M38" i="7"/>
  <c r="V402" i="7"/>
  <c r="M42" i="7"/>
  <c r="V406" i="7"/>
  <c r="M43" i="7"/>
  <c r="V407" i="7"/>
  <c r="M53" i="7"/>
  <c r="V417" i="7"/>
  <c r="M46" i="7"/>
  <c r="V410" i="7"/>
  <c r="M47" i="7"/>
  <c r="V411" i="7"/>
  <c r="M49" i="7"/>
  <c r="V413" i="7"/>
  <c r="M40" i="7"/>
  <c r="V404" i="7"/>
  <c r="M39" i="7"/>
  <c r="V403" i="7"/>
  <c r="M48" i="7"/>
  <c r="V412" i="7"/>
  <c r="J54" i="8"/>
  <c r="I66" i="8"/>
  <c r="U430" i="8" s="1"/>
  <c r="M72" i="8"/>
  <c r="V436" i="8"/>
  <c r="V415" i="8"/>
  <c r="L63" i="8"/>
  <c r="M51" i="8"/>
  <c r="L62" i="8"/>
  <c r="V414" i="8"/>
  <c r="M50" i="8"/>
  <c r="M65" i="8"/>
  <c r="V429" i="8"/>
  <c r="M55" i="8"/>
  <c r="V419" i="8"/>
  <c r="M56" i="8"/>
  <c r="V420" i="8"/>
  <c r="M54" i="8"/>
  <c r="V418" i="8"/>
  <c r="M67" i="8"/>
  <c r="V431" i="8"/>
  <c r="M81" i="8"/>
  <c r="V445" i="8"/>
  <c r="M84" i="8"/>
  <c r="V448" i="8"/>
  <c r="AH61" i="8"/>
  <c r="AC425" i="8"/>
  <c r="AH56" i="8"/>
  <c r="AC420" i="8"/>
  <c r="AH59" i="8"/>
  <c r="AC423" i="8"/>
  <c r="AH60" i="8"/>
  <c r="AC424" i="8"/>
  <c r="AH57" i="8"/>
  <c r="AC421" i="8"/>
  <c r="AH58" i="8"/>
  <c r="AC422" i="8"/>
  <c r="AH58" i="7"/>
  <c r="AC422" i="7"/>
  <c r="AG70" i="7"/>
  <c r="AH72" i="7"/>
  <c r="AC436" i="7"/>
  <c r="AH56" i="7"/>
  <c r="AC420" i="7"/>
  <c r="AH69" i="7"/>
  <c r="AC433" i="7"/>
  <c r="AH67" i="7"/>
  <c r="AC431" i="7"/>
  <c r="AH59" i="7"/>
  <c r="AC423" i="7"/>
  <c r="AH61" i="7"/>
  <c r="AC425" i="7"/>
  <c r="AH62" i="7"/>
  <c r="AC426" i="7"/>
  <c r="AH54" i="7"/>
  <c r="AC418" i="7"/>
  <c r="AH55" i="7"/>
  <c r="AC419" i="7"/>
  <c r="AH52" i="7"/>
  <c r="AC416" i="7"/>
  <c r="AH51" i="7"/>
  <c r="AC415" i="7"/>
  <c r="AE69" i="8"/>
  <c r="AB433" i="8"/>
  <c r="AE80" i="8"/>
  <c r="AB444" i="8"/>
  <c r="AE61" i="8"/>
  <c r="AB425" i="8"/>
  <c r="AE68" i="8"/>
  <c r="AB432" i="8"/>
  <c r="AE72" i="8"/>
  <c r="AB436" i="8"/>
  <c r="AE59" i="8"/>
  <c r="AB423" i="8"/>
  <c r="AE67" i="8"/>
  <c r="AB431" i="8"/>
  <c r="AE63" i="8"/>
  <c r="AB427" i="8"/>
  <c r="AE70" i="8"/>
  <c r="AB434" i="8"/>
  <c r="AE50" i="8"/>
  <c r="AB414" i="8"/>
  <c r="AE54" i="8"/>
  <c r="AB418" i="8"/>
  <c r="AE65" i="8"/>
  <c r="AB429" i="8"/>
  <c r="AE50" i="7"/>
  <c r="AB414" i="7"/>
  <c r="AE53" i="7"/>
  <c r="AB417" i="7"/>
  <c r="AE56" i="7"/>
  <c r="AB420" i="7"/>
  <c r="AE57" i="7"/>
  <c r="AB421" i="7"/>
  <c r="AE59" i="7"/>
  <c r="AB423" i="7"/>
  <c r="AE66" i="7"/>
  <c r="AB430" i="7"/>
  <c r="AE72" i="7"/>
  <c r="AB436" i="7"/>
  <c r="AE55" i="7"/>
  <c r="AB419" i="7"/>
  <c r="AE58" i="7"/>
  <c r="AB422" i="7"/>
  <c r="AE61" i="7"/>
  <c r="AB425" i="7"/>
  <c r="AE51" i="7"/>
  <c r="AB415" i="7"/>
  <c r="AE52" i="7"/>
  <c r="AB416" i="7"/>
  <c r="AE54" i="7"/>
  <c r="AB418" i="7"/>
  <c r="Y56" i="8"/>
  <c r="Z420" i="8"/>
  <c r="Y57" i="8"/>
  <c r="Z421" i="8"/>
  <c r="Y60" i="8"/>
  <c r="Z424" i="8"/>
  <c r="Y54" i="8"/>
  <c r="Z418" i="8"/>
  <c r="Y55" i="8"/>
  <c r="Z419" i="8"/>
  <c r="Y58" i="8"/>
  <c r="Z422" i="8"/>
  <c r="Y61" i="8"/>
  <c r="Z425" i="8"/>
  <c r="Y59" i="8"/>
  <c r="Z423" i="8"/>
  <c r="Y66" i="7"/>
  <c r="Z430" i="7"/>
  <c r="Y55" i="7"/>
  <c r="Z419" i="7"/>
  <c r="Y52" i="7"/>
  <c r="Z416" i="7"/>
  <c r="Y51" i="7"/>
  <c r="Z415" i="7"/>
  <c r="Y56" i="7"/>
  <c r="Z420" i="7"/>
  <c r="Y73" i="7"/>
  <c r="Z437" i="7"/>
  <c r="Y72" i="7"/>
  <c r="Z436" i="7"/>
  <c r="Y77" i="7"/>
  <c r="Z441" i="7"/>
  <c r="Y59" i="7"/>
  <c r="Z423" i="7"/>
  <c r="Y50" i="7"/>
  <c r="Z414" i="7"/>
  <c r="Y69" i="7"/>
  <c r="Z433" i="7"/>
  <c r="Y70" i="7"/>
  <c r="Z434" i="7"/>
  <c r="Y54" i="7"/>
  <c r="Z418" i="7"/>
  <c r="V91" i="8"/>
  <c r="Y455" i="8"/>
  <c r="U69" i="8"/>
  <c r="Y421" i="8"/>
  <c r="V57" i="8"/>
  <c r="V99" i="8"/>
  <c r="Y463" i="8"/>
  <c r="U103" i="8"/>
  <c r="V53" i="8"/>
  <c r="Y417" i="8"/>
  <c r="U65" i="8"/>
  <c r="U73" i="8"/>
  <c r="Y425" i="8"/>
  <c r="V61" i="8"/>
  <c r="U62" i="8"/>
  <c r="Y414" i="8"/>
  <c r="V50" i="8"/>
  <c r="V40" i="7"/>
  <c r="Y404" i="7"/>
  <c r="V43" i="7"/>
  <c r="Y407" i="7"/>
  <c r="V41" i="7"/>
  <c r="Y405" i="7"/>
  <c r="V46" i="7"/>
  <c r="Y410" i="7"/>
  <c r="V42" i="7"/>
  <c r="Y406" i="7"/>
  <c r="V49" i="7"/>
  <c r="Y413" i="7"/>
  <c r="V58" i="7"/>
  <c r="Y422" i="7"/>
  <c r="V44" i="7"/>
  <c r="Y408" i="7"/>
  <c r="V45" i="7"/>
  <c r="Y409" i="7"/>
  <c r="V60" i="7"/>
  <c r="Y424" i="7"/>
  <c r="V39" i="7"/>
  <c r="Y403" i="7"/>
  <c r="V47" i="7"/>
  <c r="Y411" i="7"/>
  <c r="S50" i="8"/>
  <c r="X414" i="8"/>
  <c r="S61" i="8"/>
  <c r="X425" i="8"/>
  <c r="X431" i="8"/>
  <c r="R79" i="8"/>
  <c r="S67" i="8"/>
  <c r="S56" i="8"/>
  <c r="X420" i="8"/>
  <c r="R64" i="8"/>
  <c r="X416" i="8"/>
  <c r="S52" i="8"/>
  <c r="S66" i="7"/>
  <c r="X430" i="7"/>
  <c r="S43" i="7"/>
  <c r="X407" i="7"/>
  <c r="S48" i="7"/>
  <c r="X412" i="7"/>
  <c r="S44" i="7"/>
  <c r="X408" i="7"/>
  <c r="S45" i="7"/>
  <c r="X409" i="7"/>
  <c r="S49" i="7"/>
  <c r="X413" i="7"/>
  <c r="S58" i="7"/>
  <c r="X422" i="7"/>
  <c r="S39" i="7"/>
  <c r="X403" i="7"/>
  <c r="S40" i="7"/>
  <c r="X404" i="7"/>
  <c r="S50" i="7"/>
  <c r="X414" i="7"/>
  <c r="S59" i="7"/>
  <c r="X423" i="7"/>
  <c r="P58" i="8"/>
  <c r="W422" i="8"/>
  <c r="P59" i="8"/>
  <c r="W423" i="8"/>
  <c r="O67" i="8"/>
  <c r="W419" i="8"/>
  <c r="P55" i="8"/>
  <c r="P56" i="8"/>
  <c r="W420" i="8"/>
  <c r="O62" i="8"/>
  <c r="W414" i="8"/>
  <c r="P50" i="8"/>
  <c r="P57" i="8"/>
  <c r="W421" i="8"/>
  <c r="P53" i="8"/>
  <c r="W417" i="8"/>
  <c r="P39" i="7"/>
  <c r="W403" i="7"/>
  <c r="P47" i="7"/>
  <c r="W411" i="7"/>
  <c r="P61" i="7"/>
  <c r="W425" i="7"/>
  <c r="P43" i="7"/>
  <c r="W407" i="7"/>
  <c r="O57" i="7"/>
  <c r="W409" i="7"/>
  <c r="P46" i="7"/>
  <c r="W410" i="7"/>
  <c r="P38" i="7"/>
  <c r="W402" i="7"/>
  <c r="P40" i="7"/>
  <c r="W404" i="7"/>
  <c r="O65" i="7"/>
  <c r="W429" i="7" s="1"/>
  <c r="W417" i="7"/>
  <c r="P48" i="7"/>
  <c r="W412" i="7"/>
  <c r="P44" i="7"/>
  <c r="W408" i="7"/>
  <c r="P42" i="7"/>
  <c r="W406" i="7"/>
  <c r="AE63" i="9"/>
  <c r="AB427" i="9"/>
  <c r="AE70" i="9"/>
  <c r="AB434" i="9"/>
  <c r="AE67" i="9"/>
  <c r="AB431" i="9"/>
  <c r="AE64" i="9"/>
  <c r="AB428" i="9"/>
  <c r="AE81" i="9"/>
  <c r="AB445" i="9"/>
  <c r="AE56" i="9"/>
  <c r="AB420" i="9"/>
  <c r="AE71" i="9"/>
  <c r="AB435" i="9"/>
  <c r="AE89" i="9"/>
  <c r="AB453" i="9"/>
  <c r="AE66" i="9"/>
  <c r="AB430" i="9"/>
  <c r="AE51" i="9"/>
  <c r="AB415" i="9"/>
  <c r="AE62" i="9"/>
  <c r="AB426" i="9"/>
  <c r="AE61" i="9"/>
  <c r="AB425" i="9"/>
  <c r="AE72" i="9"/>
  <c r="AB436" i="9"/>
  <c r="AB63" i="9"/>
  <c r="AA427" i="9"/>
  <c r="AB65" i="9"/>
  <c r="AA429" i="9"/>
  <c r="AB62" i="9"/>
  <c r="AA426" i="9"/>
  <c r="AB77" i="9"/>
  <c r="AA441" i="9"/>
  <c r="AB67" i="9"/>
  <c r="AA431" i="9"/>
  <c r="AB83" i="9"/>
  <c r="AA447" i="9"/>
  <c r="AB52" i="9"/>
  <c r="AA416" i="9"/>
  <c r="AB69" i="9"/>
  <c r="AA433" i="9"/>
  <c r="AA81" i="9"/>
  <c r="AB80" i="9"/>
  <c r="AA444" i="9"/>
  <c r="AB51" i="9"/>
  <c r="AA415" i="9"/>
  <c r="Y68" i="9"/>
  <c r="Z432" i="9"/>
  <c r="Y71" i="9"/>
  <c r="Z435" i="9"/>
  <c r="Y58" i="9"/>
  <c r="Z422" i="9"/>
  <c r="Y65" i="9"/>
  <c r="Z429" i="9"/>
  <c r="X77" i="9"/>
  <c r="Y51" i="9"/>
  <c r="Z415" i="9"/>
  <c r="X63" i="9"/>
  <c r="Y73" i="9"/>
  <c r="Z437" i="9"/>
  <c r="Y67" i="9"/>
  <c r="Z431" i="9"/>
  <c r="Y72" i="9"/>
  <c r="Z436" i="9"/>
  <c r="Y54" i="9"/>
  <c r="Z418" i="9"/>
  <c r="Y50" i="9"/>
  <c r="Z414" i="9"/>
  <c r="X62" i="9"/>
  <c r="Y88" i="9"/>
  <c r="Z452" i="9"/>
  <c r="Y76" i="9"/>
  <c r="Z440" i="9"/>
  <c r="Y57" i="9"/>
  <c r="Z421" i="9"/>
  <c r="Y56" i="9"/>
  <c r="Z420" i="9"/>
  <c r="U62" i="9"/>
  <c r="Y414" i="9"/>
  <c r="V50" i="9"/>
  <c r="Y429" i="9"/>
  <c r="U77" i="9"/>
  <c r="V65" i="9"/>
  <c r="V114" i="9"/>
  <c r="Y478" i="9"/>
  <c r="Y419" i="9"/>
  <c r="V55" i="9"/>
  <c r="U67" i="9"/>
  <c r="S51" i="9"/>
  <c r="X415" i="9"/>
  <c r="S68" i="9"/>
  <c r="X432" i="9"/>
  <c r="S59" i="9"/>
  <c r="X423" i="9"/>
  <c r="AC414" i="9"/>
  <c r="AG62" i="9"/>
  <c r="AH50" i="9"/>
  <c r="AH53" i="9"/>
  <c r="AC417" i="9"/>
  <c r="AC423" i="9"/>
  <c r="AH59" i="9"/>
  <c r="AG71" i="9"/>
  <c r="AC418" i="9"/>
  <c r="AH54" i="9"/>
  <c r="AG66" i="9"/>
  <c r="AC419" i="9"/>
  <c r="AG67" i="9"/>
  <c r="AH55" i="9"/>
  <c r="P61" i="9"/>
  <c r="W425" i="9"/>
  <c r="P65" i="9"/>
  <c r="W429" i="9"/>
  <c r="P72" i="9"/>
  <c r="W436" i="9"/>
  <c r="P58" i="9"/>
  <c r="W422" i="9"/>
  <c r="P59" i="9"/>
  <c r="W423" i="9"/>
  <c r="P52" i="9"/>
  <c r="W416" i="9"/>
  <c r="P63" i="9"/>
  <c r="W427" i="9"/>
  <c r="P62" i="9"/>
  <c r="W426" i="9"/>
  <c r="I65" i="9"/>
  <c r="U417" i="9"/>
  <c r="J53" i="9"/>
  <c r="J124" i="9"/>
  <c r="U488" i="9"/>
  <c r="J112" i="9"/>
  <c r="U476" i="9"/>
  <c r="J115" i="9"/>
  <c r="U479" i="9"/>
  <c r="U426" i="9"/>
  <c r="I74" i="9"/>
  <c r="J62" i="9"/>
  <c r="J57" i="9"/>
  <c r="U421" i="9"/>
  <c r="J61" i="8"/>
  <c r="U425" i="8"/>
  <c r="J59" i="8"/>
  <c r="U423" i="8"/>
  <c r="J57" i="8"/>
  <c r="U421" i="8"/>
  <c r="J58" i="8"/>
  <c r="U422" i="8"/>
  <c r="J50" i="8"/>
  <c r="U414" i="8"/>
  <c r="I65" i="8"/>
  <c r="U429" i="8" s="1"/>
  <c r="U417" i="8"/>
  <c r="J56" i="8"/>
  <c r="U420" i="8"/>
  <c r="J52" i="8"/>
  <c r="U416" i="8"/>
  <c r="J60" i="8"/>
  <c r="U424" i="8"/>
  <c r="J57" i="7"/>
  <c r="U421" i="7"/>
  <c r="J56" i="7"/>
  <c r="U420" i="7"/>
  <c r="J47" i="7"/>
  <c r="U411" i="7"/>
  <c r="J39" i="7"/>
  <c r="U403" i="7"/>
  <c r="J53" i="7"/>
  <c r="U417" i="7"/>
  <c r="J49" i="7"/>
  <c r="U413" i="7"/>
  <c r="J43" i="7"/>
  <c r="U407" i="7"/>
  <c r="J82" i="7"/>
  <c r="U446" i="7"/>
  <c r="J48" i="7"/>
  <c r="U412" i="7"/>
  <c r="J42" i="7"/>
  <c r="U406" i="7"/>
  <c r="J40" i="7"/>
  <c r="U404" i="7"/>
  <c r="J38" i="7"/>
  <c r="U402" i="7"/>
  <c r="I50" i="7"/>
  <c r="F67" i="9"/>
  <c r="T431" i="9"/>
  <c r="F66" i="9"/>
  <c r="T430" i="9"/>
  <c r="F83" i="9"/>
  <c r="T447" i="9"/>
  <c r="F87" i="9"/>
  <c r="T451" i="9"/>
  <c r="F97" i="9"/>
  <c r="T461" i="9"/>
  <c r="F74" i="9"/>
  <c r="T438" i="9"/>
  <c r="F75" i="9"/>
  <c r="T439" i="9"/>
  <c r="F69" i="9"/>
  <c r="T433" i="9"/>
  <c r="F70" i="9"/>
  <c r="T434" i="9"/>
  <c r="F82" i="9"/>
  <c r="T446" i="9"/>
  <c r="F65" i="9"/>
  <c r="T429" i="9"/>
  <c r="F75" i="8"/>
  <c r="T439" i="8"/>
  <c r="F57" i="8"/>
  <c r="T421" i="8"/>
  <c r="F64" i="8"/>
  <c r="T428" i="8"/>
  <c r="F58" i="8"/>
  <c r="T422" i="8"/>
  <c r="F56" i="8"/>
  <c r="T420" i="8"/>
  <c r="F72" i="8"/>
  <c r="T436" i="8"/>
  <c r="F69" i="8"/>
  <c r="T433" i="8"/>
  <c r="F62" i="8"/>
  <c r="T426" i="8"/>
  <c r="F73" i="8"/>
  <c r="T437" i="8"/>
  <c r="F61" i="8"/>
  <c r="T425" i="8"/>
  <c r="F74" i="8"/>
  <c r="T438" i="8"/>
  <c r="F67" i="8"/>
  <c r="T431" i="8"/>
  <c r="F66" i="8"/>
  <c r="T430" i="8"/>
  <c r="F59" i="8"/>
  <c r="T423" i="8"/>
  <c r="F51" i="7"/>
  <c r="E63" i="7"/>
  <c r="T427" i="7" s="1"/>
  <c r="E60" i="7"/>
  <c r="T424" i="7" s="1"/>
  <c r="F48" i="7"/>
  <c r="E58" i="7"/>
  <c r="T422" i="7" s="1"/>
  <c r="T410" i="7"/>
  <c r="E66" i="7"/>
  <c r="T430" i="7" s="1"/>
  <c r="T418" i="7"/>
  <c r="E64" i="7"/>
  <c r="T428" i="7" s="1"/>
  <c r="T416" i="7"/>
  <c r="F38" i="7"/>
  <c r="X84" i="9"/>
  <c r="O77" i="9"/>
  <c r="O89" i="9" s="1"/>
  <c r="E86" i="9"/>
  <c r="AD84" i="9"/>
  <c r="AA64" i="9"/>
  <c r="L93" i="8"/>
  <c r="AG63" i="7"/>
  <c r="AG75" i="7" s="1"/>
  <c r="AD71" i="7"/>
  <c r="AD83" i="7" s="1"/>
  <c r="AD69" i="7"/>
  <c r="X81" i="7"/>
  <c r="X93" i="7" s="1"/>
  <c r="AA64" i="7"/>
  <c r="AA76" i="7" s="1"/>
  <c r="AD73" i="7"/>
  <c r="AA79" i="9"/>
  <c r="E77" i="9"/>
  <c r="U126" i="9"/>
  <c r="U138" i="9" s="1"/>
  <c r="E95" i="9"/>
  <c r="E107" i="9" s="1"/>
  <c r="O74" i="9"/>
  <c r="O71" i="9"/>
  <c r="AD82" i="9"/>
  <c r="E79" i="9"/>
  <c r="O64" i="9"/>
  <c r="W428" i="9" s="1"/>
  <c r="AD76" i="9"/>
  <c r="AA66" i="7"/>
  <c r="AG73" i="7"/>
  <c r="R56" i="7"/>
  <c r="O59" i="7"/>
  <c r="O71" i="7" s="1"/>
  <c r="AG81" i="7"/>
  <c r="AG93" i="7" s="1"/>
  <c r="AG74" i="7"/>
  <c r="M71" i="8"/>
  <c r="L83" i="8"/>
  <c r="V447" i="8" s="1"/>
  <c r="AD62" i="8"/>
  <c r="AA80" i="8"/>
  <c r="AA65" i="8"/>
  <c r="AD77" i="8"/>
  <c r="R68" i="8"/>
  <c r="R80" i="8" s="1"/>
  <c r="E71" i="8"/>
  <c r="AA62" i="8"/>
  <c r="AD79" i="8"/>
  <c r="E78" i="8"/>
  <c r="AD81" i="8"/>
  <c r="AA67" i="8"/>
  <c r="L66" i="8"/>
  <c r="AA81" i="8"/>
  <c r="O70" i="8"/>
  <c r="E68" i="8"/>
  <c r="AD73" i="8"/>
  <c r="AA63" i="8"/>
  <c r="AA84" i="8"/>
  <c r="AB61" i="8"/>
  <c r="AA73" i="8"/>
  <c r="AA437" i="8" s="1"/>
  <c r="V58" i="8"/>
  <c r="U70" i="8"/>
  <c r="Y434" i="8" s="1"/>
  <c r="U66" i="8"/>
  <c r="Y430" i="8" s="1"/>
  <c r="V54" i="8"/>
  <c r="AG64" i="7"/>
  <c r="AG71" i="7"/>
  <c r="AD70" i="7"/>
  <c r="O70" i="9"/>
  <c r="AD74" i="9"/>
  <c r="AD83" i="9"/>
  <c r="X66" i="9"/>
  <c r="L63" i="9"/>
  <c r="E78" i="9"/>
  <c r="E81" i="9"/>
  <c r="AA74" i="9"/>
  <c r="O75" i="9"/>
  <c r="R71" i="9"/>
  <c r="R78" i="9"/>
  <c r="X442" i="9" s="1"/>
  <c r="S66" i="9"/>
  <c r="F56" i="9"/>
  <c r="E68" i="9"/>
  <c r="T432" i="9" s="1"/>
  <c r="X70" i="9"/>
  <c r="I127" i="9"/>
  <c r="R62" i="9"/>
  <c r="X426" i="9" s="1"/>
  <c r="S50" i="9"/>
  <c r="AB60" i="9"/>
  <c r="AA72" i="9"/>
  <c r="AA436" i="9" s="1"/>
  <c r="P54" i="9"/>
  <c r="O66" i="9"/>
  <c r="W430" i="9" s="1"/>
  <c r="F60" i="9"/>
  <c r="E72" i="9"/>
  <c r="T436" i="9" s="1"/>
  <c r="P56" i="9"/>
  <c r="O68" i="9"/>
  <c r="W432" i="9" s="1"/>
  <c r="F64" i="9"/>
  <c r="E76" i="9"/>
  <c r="T440" i="9" s="1"/>
  <c r="L93" i="9"/>
  <c r="V457" i="9" s="1"/>
  <c r="M81" i="9"/>
  <c r="I102" i="9"/>
  <c r="U466" i="9" s="1"/>
  <c r="J90" i="9"/>
  <c r="L150" i="9"/>
  <c r="V514" i="9" s="1"/>
  <c r="M138" i="9"/>
  <c r="L131" i="9"/>
  <c r="V495" i="9" s="1"/>
  <c r="M119" i="9"/>
  <c r="R85" i="9"/>
  <c r="X449" i="9" s="1"/>
  <c r="S73" i="9"/>
  <c r="R81" i="9"/>
  <c r="X445" i="9" s="1"/>
  <c r="S69" i="9"/>
  <c r="AG85" i="9"/>
  <c r="AC449" i="9" s="1"/>
  <c r="AH73" i="9"/>
  <c r="V69" i="9"/>
  <c r="U81" i="9"/>
  <c r="Y445" i="9" s="1"/>
  <c r="L139" i="9"/>
  <c r="V503" i="9" s="1"/>
  <c r="M127" i="9"/>
  <c r="AB61" i="9"/>
  <c r="AA73" i="9"/>
  <c r="AA437" i="9" s="1"/>
  <c r="AH111" i="9"/>
  <c r="AG123" i="9"/>
  <c r="AC487" i="9" s="1"/>
  <c r="AB58" i="9"/>
  <c r="AA70" i="9"/>
  <c r="AA434" i="9" s="1"/>
  <c r="AB54" i="9"/>
  <c r="AA66" i="9"/>
  <c r="AA430" i="9" s="1"/>
  <c r="AH100" i="9"/>
  <c r="AG112" i="9"/>
  <c r="AC476" i="9" s="1"/>
  <c r="AD75" i="9"/>
  <c r="S112" i="9"/>
  <c r="R124" i="9"/>
  <c r="X488" i="9" s="1"/>
  <c r="U76" i="9"/>
  <c r="Y440" i="9" s="1"/>
  <c r="V64" i="9"/>
  <c r="U68" i="9"/>
  <c r="Y432" i="9" s="1"/>
  <c r="V56" i="9"/>
  <c r="L144" i="9"/>
  <c r="V508" i="9" s="1"/>
  <c r="M132" i="9"/>
  <c r="I83" i="9"/>
  <c r="U447" i="9" s="1"/>
  <c r="J71" i="9"/>
  <c r="V73" i="9"/>
  <c r="U85" i="9"/>
  <c r="Y449" i="9" s="1"/>
  <c r="I68" i="9"/>
  <c r="U432" i="9" s="1"/>
  <c r="J56" i="9"/>
  <c r="S67" i="9"/>
  <c r="R79" i="9"/>
  <c r="X443" i="9" s="1"/>
  <c r="AG84" i="9"/>
  <c r="AC448" i="9" s="1"/>
  <c r="AH72" i="9"/>
  <c r="U84" i="9"/>
  <c r="Y448" i="9" s="1"/>
  <c r="V72" i="9"/>
  <c r="V71" i="9"/>
  <c r="U83" i="9"/>
  <c r="Y447" i="9" s="1"/>
  <c r="AG68" i="9"/>
  <c r="AC432" i="9" s="1"/>
  <c r="AH56" i="9"/>
  <c r="R82" i="9"/>
  <c r="X446" i="9" s="1"/>
  <c r="S70" i="9"/>
  <c r="M118" i="9"/>
  <c r="L130" i="9"/>
  <c r="V494" i="9" s="1"/>
  <c r="M77" i="9"/>
  <c r="L89" i="9"/>
  <c r="V453" i="9" s="1"/>
  <c r="R84" i="9"/>
  <c r="X448" i="9" s="1"/>
  <c r="S72" i="9"/>
  <c r="AG69" i="9"/>
  <c r="AC433" i="9" s="1"/>
  <c r="AH57" i="9"/>
  <c r="AG94" i="9"/>
  <c r="AC458" i="9" s="1"/>
  <c r="AH82" i="9"/>
  <c r="R89" i="9"/>
  <c r="X453" i="9" s="1"/>
  <c r="S77" i="9"/>
  <c r="U70" i="9"/>
  <c r="Y434" i="9" s="1"/>
  <c r="V58" i="9"/>
  <c r="L134" i="9"/>
  <c r="V498" i="9" s="1"/>
  <c r="M122" i="9"/>
  <c r="L133" i="9"/>
  <c r="V497" i="9" s="1"/>
  <c r="M121" i="9"/>
  <c r="I94" i="9"/>
  <c r="U458" i="9" s="1"/>
  <c r="J82" i="9"/>
  <c r="I85" i="9"/>
  <c r="U449" i="9" s="1"/>
  <c r="J73" i="9"/>
  <c r="I84" i="9"/>
  <c r="U448" i="9" s="1"/>
  <c r="J72" i="9"/>
  <c r="P57" i="9"/>
  <c r="O69" i="9"/>
  <c r="W433" i="9" s="1"/>
  <c r="P55" i="9"/>
  <c r="O67" i="9"/>
  <c r="W431" i="9" s="1"/>
  <c r="I123" i="9"/>
  <c r="U487" i="9" s="1"/>
  <c r="J111" i="9"/>
  <c r="U75" i="9"/>
  <c r="Y439" i="9" s="1"/>
  <c r="V63" i="9"/>
  <c r="X80" i="9"/>
  <c r="O73" i="9"/>
  <c r="E99" i="9"/>
  <c r="E98" i="9"/>
  <c r="X69" i="9"/>
  <c r="AD101" i="9"/>
  <c r="X79" i="9"/>
  <c r="AA89" i="9"/>
  <c r="X100" i="9"/>
  <c r="AD78" i="9"/>
  <c r="AA95" i="9"/>
  <c r="I136" i="9"/>
  <c r="AA75" i="9"/>
  <c r="L128" i="9"/>
  <c r="X83" i="9"/>
  <c r="AA93" i="9"/>
  <c r="AA92" i="9"/>
  <c r="AD79" i="9"/>
  <c r="AD73" i="9"/>
  <c r="AD68" i="9"/>
  <c r="E94" i="9"/>
  <c r="O84" i="9"/>
  <c r="R63" i="9"/>
  <c r="L76" i="9"/>
  <c r="I69" i="9"/>
  <c r="AD93" i="9"/>
  <c r="R80" i="9"/>
  <c r="E109" i="9"/>
  <c r="AG65" i="9"/>
  <c r="X85" i="9"/>
  <c r="R113" i="8"/>
  <c r="X477" i="8" s="1"/>
  <c r="S101" i="8"/>
  <c r="R84" i="8"/>
  <c r="X448" i="8" s="1"/>
  <c r="S72" i="8"/>
  <c r="R114" i="8"/>
  <c r="X478" i="8" s="1"/>
  <c r="S102" i="8"/>
  <c r="AH63" i="8"/>
  <c r="AG75" i="8"/>
  <c r="AC439" i="8" s="1"/>
  <c r="E65" i="8"/>
  <c r="T429" i="8" s="1"/>
  <c r="F53" i="8"/>
  <c r="AB59" i="8"/>
  <c r="AA71" i="8"/>
  <c r="AA435" i="8" s="1"/>
  <c r="P63" i="8"/>
  <c r="O75" i="8"/>
  <c r="W439" i="8" s="1"/>
  <c r="M70" i="8"/>
  <c r="L82" i="8"/>
  <c r="V446" i="8" s="1"/>
  <c r="Y63" i="8"/>
  <c r="X75" i="8"/>
  <c r="Z439" i="8" s="1"/>
  <c r="AH67" i="8"/>
  <c r="AG79" i="8"/>
  <c r="AC443" i="8" s="1"/>
  <c r="V52" i="8"/>
  <c r="U64" i="8"/>
  <c r="Y428" i="8" s="1"/>
  <c r="I75" i="8"/>
  <c r="U439" i="8" s="1"/>
  <c r="J63" i="8"/>
  <c r="O85" i="8"/>
  <c r="W449" i="8" s="1"/>
  <c r="P73" i="8"/>
  <c r="V60" i="8"/>
  <c r="U72" i="8"/>
  <c r="Y436" i="8" s="1"/>
  <c r="P64" i="8"/>
  <c r="O76" i="8"/>
  <c r="W440" i="8" s="1"/>
  <c r="Y62" i="8"/>
  <c r="X74" i="8"/>
  <c r="Z438" i="8" s="1"/>
  <c r="V59" i="8"/>
  <c r="U71" i="8"/>
  <c r="Y435" i="8" s="1"/>
  <c r="AH65" i="8"/>
  <c r="AG77" i="8"/>
  <c r="AC441" i="8" s="1"/>
  <c r="P66" i="8"/>
  <c r="O78" i="8"/>
  <c r="W442" i="8" s="1"/>
  <c r="Y64" i="8"/>
  <c r="X76" i="8"/>
  <c r="Z440" i="8" s="1"/>
  <c r="M76" i="8"/>
  <c r="L88" i="8"/>
  <c r="V452" i="8" s="1"/>
  <c r="AB58" i="8"/>
  <c r="AA70" i="8"/>
  <c r="AA434" i="8" s="1"/>
  <c r="AG78" i="8"/>
  <c r="AC442" i="8" s="1"/>
  <c r="AH66" i="8"/>
  <c r="AG76" i="8"/>
  <c r="AC440" i="8" s="1"/>
  <c r="AH64" i="8"/>
  <c r="R83" i="8"/>
  <c r="X447" i="8" s="1"/>
  <c r="S71" i="8"/>
  <c r="AG74" i="8"/>
  <c r="AC438" i="8" s="1"/>
  <c r="AH62" i="8"/>
  <c r="R63" i="8"/>
  <c r="X427" i="8" s="1"/>
  <c r="S51" i="8"/>
  <c r="Y65" i="8"/>
  <c r="X77" i="8"/>
  <c r="Z441" i="8" s="1"/>
  <c r="J67" i="8"/>
  <c r="I79" i="8"/>
  <c r="U443" i="8" s="1"/>
  <c r="AE52" i="8"/>
  <c r="AD64" i="8"/>
  <c r="AB428" i="8" s="1"/>
  <c r="R81" i="8"/>
  <c r="X445" i="8" s="1"/>
  <c r="S69" i="8"/>
  <c r="V56" i="8"/>
  <c r="U68" i="8"/>
  <c r="Y432" i="8" s="1"/>
  <c r="R82" i="8"/>
  <c r="X446" i="8" s="1"/>
  <c r="S70" i="8"/>
  <c r="O84" i="8"/>
  <c r="W448" i="8" s="1"/>
  <c r="P72" i="8"/>
  <c r="I78" i="8"/>
  <c r="U442" i="8" s="1"/>
  <c r="J66" i="8"/>
  <c r="I71" i="8"/>
  <c r="AG68" i="8"/>
  <c r="E81" i="8"/>
  <c r="R62" i="8"/>
  <c r="AG73" i="8"/>
  <c r="I72" i="8"/>
  <c r="AD82" i="8"/>
  <c r="O71" i="8"/>
  <c r="L77" i="8"/>
  <c r="L68" i="8"/>
  <c r="AG69" i="8"/>
  <c r="X72" i="8"/>
  <c r="AD92" i="8"/>
  <c r="E87" i="8"/>
  <c r="AG71" i="8"/>
  <c r="O65" i="8"/>
  <c r="E76" i="8"/>
  <c r="AD66" i="8"/>
  <c r="E85" i="8"/>
  <c r="I62" i="8"/>
  <c r="L105" i="8"/>
  <c r="X73" i="8"/>
  <c r="O68" i="8"/>
  <c r="AG70" i="8"/>
  <c r="E70" i="8"/>
  <c r="X71" i="8"/>
  <c r="I70" i="8"/>
  <c r="E79" i="8"/>
  <c r="AD75" i="8"/>
  <c r="AA78" i="8"/>
  <c r="E86" i="8"/>
  <c r="X68" i="8"/>
  <c r="I69" i="8"/>
  <c r="U111" i="8"/>
  <c r="AG72" i="8"/>
  <c r="I73" i="8"/>
  <c r="X67" i="8"/>
  <c r="X70" i="8"/>
  <c r="I68" i="8"/>
  <c r="X69" i="8"/>
  <c r="AD84" i="8"/>
  <c r="E84" i="8"/>
  <c r="X66" i="8"/>
  <c r="L96" i="8"/>
  <c r="L79" i="8"/>
  <c r="R73" i="8"/>
  <c r="I64" i="8"/>
  <c r="O69" i="8"/>
  <c r="AD71" i="8"/>
  <c r="AA76" i="8"/>
  <c r="AG68" i="7"/>
  <c r="AD67" i="7"/>
  <c r="AG66" i="7"/>
  <c r="P53" i="7"/>
  <c r="X68" i="7"/>
  <c r="R52" i="7"/>
  <c r="AA63" i="7"/>
  <c r="O73" i="7"/>
  <c r="AA67" i="7"/>
  <c r="AD68" i="7"/>
  <c r="AD64" i="7"/>
  <c r="U59" i="7"/>
  <c r="O55" i="7"/>
  <c r="AA81" i="7"/>
  <c r="O58" i="7"/>
  <c r="R60" i="7"/>
  <c r="R57" i="7"/>
  <c r="O54" i="7"/>
  <c r="AD63" i="7"/>
  <c r="U55" i="7"/>
  <c r="U54" i="7"/>
  <c r="X63" i="7"/>
  <c r="AA70" i="7"/>
  <c r="AD65" i="7"/>
  <c r="X85" i="7"/>
  <c r="AA62" i="7"/>
  <c r="AH65" i="7"/>
  <c r="AG77" i="7"/>
  <c r="AC441" i="7" s="1"/>
  <c r="U57" i="7"/>
  <c r="R70" i="7"/>
  <c r="AA85" i="7"/>
  <c r="AG82" i="7"/>
  <c r="AG79" i="7"/>
  <c r="AG84" i="7"/>
  <c r="AA65" i="7"/>
  <c r="AA72" i="7"/>
  <c r="AD62" i="7"/>
  <c r="AB426" i="7" s="1"/>
  <c r="X62" i="7"/>
  <c r="X64" i="7"/>
  <c r="X67" i="7"/>
  <c r="X71" i="7"/>
  <c r="X82" i="7"/>
  <c r="AD84" i="7"/>
  <c r="AD78" i="7"/>
  <c r="AD81" i="7"/>
  <c r="U56" i="7"/>
  <c r="R55" i="7"/>
  <c r="I51" i="7"/>
  <c r="L55" i="7"/>
  <c r="O51" i="7"/>
  <c r="R61" i="7"/>
  <c r="AA80" i="7"/>
  <c r="AA83" i="7"/>
  <c r="L54" i="7"/>
  <c r="L59" i="7"/>
  <c r="L50" i="7"/>
  <c r="L51" i="7"/>
  <c r="L60" i="7"/>
  <c r="R78" i="7"/>
  <c r="X89" i="7"/>
  <c r="O52" i="7"/>
  <c r="U52" i="7"/>
  <c r="O60" i="7"/>
  <c r="R62" i="7"/>
  <c r="L56" i="7"/>
  <c r="X78" i="7"/>
  <c r="X84" i="7"/>
  <c r="U51" i="7"/>
  <c r="O56" i="7"/>
  <c r="R51" i="7"/>
  <c r="L61" i="7"/>
  <c r="U61" i="7"/>
  <c r="U53" i="7"/>
  <c r="S53" i="7"/>
  <c r="R65" i="7"/>
  <c r="X429" i="7" s="1"/>
  <c r="R71" i="7"/>
  <c r="R68" i="7"/>
  <c r="L52" i="7"/>
  <c r="V38" i="7"/>
  <c r="U50" i="7"/>
  <c r="Y414" i="7" s="1"/>
  <c r="F54" i="7"/>
  <c r="U72" i="7"/>
  <c r="U66" i="7"/>
  <c r="U70" i="7"/>
  <c r="I59" i="7"/>
  <c r="L65" i="7"/>
  <c r="L69" i="7"/>
  <c r="O50" i="7"/>
  <c r="I54" i="7"/>
  <c r="L58" i="7"/>
  <c r="I52" i="7"/>
  <c r="I61" i="7"/>
  <c r="I55" i="7"/>
  <c r="P65" i="7"/>
  <c r="O77" i="7"/>
  <c r="W441" i="7" s="1"/>
  <c r="F52" i="7"/>
  <c r="I69" i="7"/>
  <c r="I60" i="7"/>
  <c r="F46" i="7"/>
  <c r="I94" i="7"/>
  <c r="I65" i="7"/>
  <c r="I68" i="7"/>
  <c r="F55" i="7"/>
  <c r="E67" i="7"/>
  <c r="T431" i="7" s="1"/>
  <c r="E53" i="7"/>
  <c r="T417" i="7" s="1"/>
  <c r="F41" i="7"/>
  <c r="F45" i="7"/>
  <c r="E57" i="7"/>
  <c r="T421" i="7" s="1"/>
  <c r="E97" i="7"/>
  <c r="T461" i="7" s="1"/>
  <c r="F85" i="7"/>
  <c r="E72" i="7"/>
  <c r="T436" i="7" s="1"/>
  <c r="F60" i="7"/>
  <c r="E83" i="7"/>
  <c r="T447" i="7" s="1"/>
  <c r="F71" i="7"/>
  <c r="F58" i="7"/>
  <c r="F68" i="7"/>
  <c r="E80" i="7"/>
  <c r="T444" i="7" s="1"/>
  <c r="E62" i="7"/>
  <c r="T426" i="7" s="1"/>
  <c r="F50" i="7"/>
  <c r="M73" i="8" l="1"/>
  <c r="L85" i="8"/>
  <c r="M76" i="9"/>
  <c r="V440" i="9"/>
  <c r="M63" i="9"/>
  <c r="V427" i="9"/>
  <c r="M128" i="9"/>
  <c r="V492" i="9"/>
  <c r="F63" i="7"/>
  <c r="E75" i="7"/>
  <c r="T439" i="7" s="1"/>
  <c r="AB80" i="7"/>
  <c r="AA444" i="7"/>
  <c r="AB85" i="7"/>
  <c r="AA449" i="7"/>
  <c r="AB70" i="7"/>
  <c r="AA434" i="7"/>
  <c r="AB63" i="7"/>
  <c r="AA427" i="7"/>
  <c r="AB67" i="7"/>
  <c r="AA431" i="7"/>
  <c r="AB72" i="7"/>
  <c r="AA436" i="7"/>
  <c r="AB81" i="7"/>
  <c r="AA445" i="7"/>
  <c r="AB65" i="7"/>
  <c r="AA429" i="7"/>
  <c r="AB64" i="7"/>
  <c r="AA428" i="7"/>
  <c r="AB83" i="7"/>
  <c r="AA447" i="7"/>
  <c r="AB66" i="7"/>
  <c r="AA430" i="7"/>
  <c r="AB76" i="7"/>
  <c r="AA440" i="7"/>
  <c r="AB62" i="7"/>
  <c r="AA426" i="7"/>
  <c r="AB78" i="8"/>
  <c r="AA442" i="8"/>
  <c r="AB67" i="8"/>
  <c r="AA431" i="8"/>
  <c r="AB65" i="8"/>
  <c r="AA429" i="8"/>
  <c r="AB63" i="8"/>
  <c r="AA427" i="8"/>
  <c r="AB80" i="8"/>
  <c r="AA444" i="8"/>
  <c r="AB76" i="8"/>
  <c r="AA440" i="8"/>
  <c r="AB62" i="8"/>
  <c r="AA426" i="8"/>
  <c r="AB84" i="8"/>
  <c r="AA448" i="8"/>
  <c r="AA92" i="8"/>
  <c r="AB81" i="8"/>
  <c r="AA445" i="8"/>
  <c r="M60" i="7"/>
  <c r="V424" i="7"/>
  <c r="M51" i="7"/>
  <c r="V415" i="7"/>
  <c r="M69" i="7"/>
  <c r="V433" i="7"/>
  <c r="M61" i="7"/>
  <c r="V425" i="7"/>
  <c r="M50" i="7"/>
  <c r="V414" i="7"/>
  <c r="M55" i="7"/>
  <c r="V419" i="7"/>
  <c r="M56" i="7"/>
  <c r="V420" i="7"/>
  <c r="M65" i="7"/>
  <c r="V429" i="7"/>
  <c r="M52" i="7"/>
  <c r="V416" i="7"/>
  <c r="M59" i="7"/>
  <c r="V423" i="7"/>
  <c r="M54" i="7"/>
  <c r="V418" i="7"/>
  <c r="M58" i="7"/>
  <c r="V422" i="7"/>
  <c r="M77" i="8"/>
  <c r="V441" i="8"/>
  <c r="M93" i="8"/>
  <c r="V457" i="8"/>
  <c r="M62" i="8"/>
  <c r="V426" i="8"/>
  <c r="L74" i="8"/>
  <c r="M79" i="8"/>
  <c r="V443" i="8"/>
  <c r="V427" i="8"/>
  <c r="M63" i="8"/>
  <c r="L75" i="8"/>
  <c r="M96" i="8"/>
  <c r="V460" i="8"/>
  <c r="M105" i="8"/>
  <c r="V469" i="8"/>
  <c r="M68" i="8"/>
  <c r="V432" i="8"/>
  <c r="M85" i="8"/>
  <c r="V449" i="8"/>
  <c r="M66" i="8"/>
  <c r="V430" i="8"/>
  <c r="AH70" i="8"/>
  <c r="AC434" i="8"/>
  <c r="AH68" i="8"/>
  <c r="AC432" i="8"/>
  <c r="AH71" i="8"/>
  <c r="AC435" i="8"/>
  <c r="AH72" i="8"/>
  <c r="AC436" i="8"/>
  <c r="AH73" i="8"/>
  <c r="AC437" i="8"/>
  <c r="AH69" i="8"/>
  <c r="AC433" i="8"/>
  <c r="AH84" i="7"/>
  <c r="AC448" i="7"/>
  <c r="AH82" i="7"/>
  <c r="AC446" i="7"/>
  <c r="AH68" i="7"/>
  <c r="AC432" i="7"/>
  <c r="AH81" i="7"/>
  <c r="AC445" i="7"/>
  <c r="AH66" i="7"/>
  <c r="AC430" i="7"/>
  <c r="AH79" i="7"/>
  <c r="AC443" i="7"/>
  <c r="AH74" i="7"/>
  <c r="AC438" i="7"/>
  <c r="AH75" i="7"/>
  <c r="AC439" i="7"/>
  <c r="AH71" i="7"/>
  <c r="AC435" i="7"/>
  <c r="AH64" i="7"/>
  <c r="AC428" i="7"/>
  <c r="AH73" i="7"/>
  <c r="AC437" i="7"/>
  <c r="AH70" i="7"/>
  <c r="AC434" i="7"/>
  <c r="AH63" i="7"/>
  <c r="AC427" i="7"/>
  <c r="AH93" i="7"/>
  <c r="AC457" i="7"/>
  <c r="AE82" i="8"/>
  <c r="AB446" i="8"/>
  <c r="AE73" i="8"/>
  <c r="AB437" i="8"/>
  <c r="AE75" i="8"/>
  <c r="AB439" i="8"/>
  <c r="AE92" i="8"/>
  <c r="AB456" i="8"/>
  <c r="AE77" i="8"/>
  <c r="AB441" i="8"/>
  <c r="AE79" i="8"/>
  <c r="AB443" i="8"/>
  <c r="AE71" i="8"/>
  <c r="AB435" i="8"/>
  <c r="AE84" i="8"/>
  <c r="AB448" i="8"/>
  <c r="AE66" i="8"/>
  <c r="AB430" i="8"/>
  <c r="AE81" i="8"/>
  <c r="AB445" i="8"/>
  <c r="AE62" i="8"/>
  <c r="AB426" i="8"/>
  <c r="AE68" i="7"/>
  <c r="AB432" i="7"/>
  <c r="AE81" i="7"/>
  <c r="AB445" i="7"/>
  <c r="AE65" i="7"/>
  <c r="AB429" i="7"/>
  <c r="AE70" i="7"/>
  <c r="AB434" i="7"/>
  <c r="AE63" i="7"/>
  <c r="AB427" i="7"/>
  <c r="AE67" i="7"/>
  <c r="AB431" i="7"/>
  <c r="AE73" i="7"/>
  <c r="AB437" i="7"/>
  <c r="AE83" i="7"/>
  <c r="AB447" i="7"/>
  <c r="AE69" i="7"/>
  <c r="AB433" i="7"/>
  <c r="AE64" i="7"/>
  <c r="AB428" i="7"/>
  <c r="AE78" i="7"/>
  <c r="AB442" i="7"/>
  <c r="AE71" i="7"/>
  <c r="AB435" i="7"/>
  <c r="AE84" i="7"/>
  <c r="AB448" i="7"/>
  <c r="Y70" i="8"/>
  <c r="Z434" i="8"/>
  <c r="Y69" i="8"/>
  <c r="Z433" i="8"/>
  <c r="Y68" i="8"/>
  <c r="Z432" i="8"/>
  <c r="Y67" i="8"/>
  <c r="Z431" i="8"/>
  <c r="Y66" i="8"/>
  <c r="Z430" i="8"/>
  <c r="Y72" i="8"/>
  <c r="Z436" i="8"/>
  <c r="Y73" i="8"/>
  <c r="Z437" i="8"/>
  <c r="Y71" i="8"/>
  <c r="Z435" i="8"/>
  <c r="Y78" i="7"/>
  <c r="Z442" i="7"/>
  <c r="Y63" i="7"/>
  <c r="Z427" i="7"/>
  <c r="Y68" i="7"/>
  <c r="Z432" i="7"/>
  <c r="Y82" i="7"/>
  <c r="Z446" i="7"/>
  <c r="Y71" i="7"/>
  <c r="Z435" i="7"/>
  <c r="Y67" i="7"/>
  <c r="Z431" i="7"/>
  <c r="Y93" i="7"/>
  <c r="Z457" i="7"/>
  <c r="Y64" i="7"/>
  <c r="Z428" i="7"/>
  <c r="Y85" i="7"/>
  <c r="Z449" i="7"/>
  <c r="Y84" i="7"/>
  <c r="Z448" i="7"/>
  <c r="Y89" i="7"/>
  <c r="Z453" i="7"/>
  <c r="Y62" i="7"/>
  <c r="Z426" i="7"/>
  <c r="Y81" i="7"/>
  <c r="Z445" i="7"/>
  <c r="V62" i="8"/>
  <c r="Y426" i="8"/>
  <c r="U74" i="8"/>
  <c r="V111" i="8"/>
  <c r="Y475" i="8"/>
  <c r="V73" i="8"/>
  <c r="Y437" i="8"/>
  <c r="U85" i="8"/>
  <c r="V103" i="8"/>
  <c r="Y467" i="8"/>
  <c r="V65" i="8"/>
  <c r="Y429" i="8"/>
  <c r="U77" i="8"/>
  <c r="U81" i="8"/>
  <c r="Y433" i="8"/>
  <c r="V69" i="8"/>
  <c r="U115" i="8"/>
  <c r="U127" i="8" s="1"/>
  <c r="V52" i="7"/>
  <c r="Y416" i="7"/>
  <c r="V70" i="7"/>
  <c r="Y434" i="7"/>
  <c r="V51" i="7"/>
  <c r="Y415" i="7"/>
  <c r="V56" i="7"/>
  <c r="Y420" i="7"/>
  <c r="V66" i="7"/>
  <c r="Y430" i="7"/>
  <c r="V72" i="7"/>
  <c r="Y436" i="7"/>
  <c r="V53" i="7"/>
  <c r="Y417" i="7"/>
  <c r="V61" i="7"/>
  <c r="Y425" i="7"/>
  <c r="V57" i="7"/>
  <c r="Y421" i="7"/>
  <c r="V54" i="7"/>
  <c r="Y418" i="7"/>
  <c r="V55" i="7"/>
  <c r="Y419" i="7"/>
  <c r="V59" i="7"/>
  <c r="Y423" i="7"/>
  <c r="S62" i="8"/>
  <c r="X426" i="8"/>
  <c r="X443" i="8"/>
  <c r="R91" i="8"/>
  <c r="S79" i="8"/>
  <c r="S73" i="8"/>
  <c r="X437" i="8"/>
  <c r="S80" i="8"/>
  <c r="X444" i="8"/>
  <c r="X428" i="8"/>
  <c r="R76" i="8"/>
  <c r="S64" i="8"/>
  <c r="S68" i="8"/>
  <c r="X432" i="8"/>
  <c r="S71" i="7"/>
  <c r="X435" i="7"/>
  <c r="S51" i="7"/>
  <c r="X415" i="7"/>
  <c r="S57" i="7"/>
  <c r="X421" i="7"/>
  <c r="S62" i="7"/>
  <c r="X426" i="7"/>
  <c r="S68" i="7"/>
  <c r="X432" i="7"/>
  <c r="S55" i="7"/>
  <c r="X419" i="7"/>
  <c r="S78" i="7"/>
  <c r="X442" i="7"/>
  <c r="S60" i="7"/>
  <c r="X424" i="7"/>
  <c r="S61" i="7"/>
  <c r="X425" i="7"/>
  <c r="S70" i="7"/>
  <c r="X434" i="7"/>
  <c r="S56" i="7"/>
  <c r="X420" i="7"/>
  <c r="S52" i="7"/>
  <c r="X416" i="7"/>
  <c r="P69" i="8"/>
  <c r="W433" i="8"/>
  <c r="O79" i="8"/>
  <c r="W431" i="8"/>
  <c r="P67" i="8"/>
  <c r="P68" i="8"/>
  <c r="W432" i="8"/>
  <c r="P65" i="8"/>
  <c r="W429" i="8"/>
  <c r="P70" i="8"/>
  <c r="W434" i="8"/>
  <c r="P71" i="8"/>
  <c r="W435" i="8"/>
  <c r="O74" i="8"/>
  <c r="W426" i="8"/>
  <c r="P62" i="8"/>
  <c r="P58" i="7"/>
  <c r="W422" i="7"/>
  <c r="P50" i="7"/>
  <c r="W414" i="7"/>
  <c r="P71" i="7"/>
  <c r="W435" i="7"/>
  <c r="P59" i="7"/>
  <c r="W423" i="7"/>
  <c r="P60" i="7"/>
  <c r="W424" i="7"/>
  <c r="P55" i="7"/>
  <c r="W419" i="7"/>
  <c r="P56" i="7"/>
  <c r="W420" i="7"/>
  <c r="P52" i="7"/>
  <c r="W416" i="7"/>
  <c r="P51" i="7"/>
  <c r="W415" i="7"/>
  <c r="P54" i="7"/>
  <c r="W418" i="7"/>
  <c r="P73" i="7"/>
  <c r="W437" i="7"/>
  <c r="O69" i="7"/>
  <c r="W421" i="7"/>
  <c r="P57" i="7"/>
  <c r="AE82" i="9"/>
  <c r="AB446" i="9"/>
  <c r="AE84" i="9"/>
  <c r="AB448" i="9"/>
  <c r="AD96" i="9"/>
  <c r="AE78" i="9"/>
  <c r="AB442" i="9"/>
  <c r="AE83" i="9"/>
  <c r="AB447" i="9"/>
  <c r="AE74" i="9"/>
  <c r="AB438" i="9"/>
  <c r="AE68" i="9"/>
  <c r="AB432" i="9"/>
  <c r="AE101" i="9"/>
  <c r="AB465" i="9"/>
  <c r="AE75" i="9"/>
  <c r="AB439" i="9"/>
  <c r="AE76" i="9"/>
  <c r="AB440" i="9"/>
  <c r="AE79" i="9"/>
  <c r="AB443" i="9"/>
  <c r="AE93" i="9"/>
  <c r="AB457" i="9"/>
  <c r="AE73" i="9"/>
  <c r="AB437" i="9"/>
  <c r="AB95" i="9"/>
  <c r="AA459" i="9"/>
  <c r="AB64" i="9"/>
  <c r="AA428" i="9"/>
  <c r="AB92" i="9"/>
  <c r="AA456" i="9"/>
  <c r="AB93" i="9"/>
  <c r="AA457" i="9"/>
  <c r="AB74" i="9"/>
  <c r="AA438" i="9"/>
  <c r="AB79" i="9"/>
  <c r="AA443" i="9"/>
  <c r="AA91" i="9"/>
  <c r="AB89" i="9"/>
  <c r="AA453" i="9"/>
  <c r="AB75" i="9"/>
  <c r="AA439" i="9"/>
  <c r="AB81" i="9"/>
  <c r="AA445" i="9"/>
  <c r="Y83" i="9"/>
  <c r="Z447" i="9"/>
  <c r="Y100" i="9"/>
  <c r="Z464" i="9"/>
  <c r="Y77" i="9"/>
  <c r="Z441" i="9"/>
  <c r="X89" i="9"/>
  <c r="Y80" i="9"/>
  <c r="Z444" i="9"/>
  <c r="Y66" i="9"/>
  <c r="Z430" i="9"/>
  <c r="Y62" i="9"/>
  <c r="Z426" i="9"/>
  <c r="X74" i="9"/>
  <c r="Y84" i="9"/>
  <c r="Z448" i="9"/>
  <c r="Y63" i="9"/>
  <c r="Z427" i="9"/>
  <c r="X75" i="9"/>
  <c r="Y79" i="9"/>
  <c r="Z443" i="9"/>
  <c r="Y85" i="9"/>
  <c r="Z449" i="9"/>
  <c r="Y69" i="9"/>
  <c r="Z433" i="9"/>
  <c r="X96" i="9"/>
  <c r="Y70" i="9"/>
  <c r="Z434" i="9"/>
  <c r="V138" i="9"/>
  <c r="Y502" i="9"/>
  <c r="V126" i="9"/>
  <c r="Y490" i="9"/>
  <c r="Y441" i="9"/>
  <c r="V77" i="9"/>
  <c r="U89" i="9"/>
  <c r="Y431" i="9"/>
  <c r="U79" i="9"/>
  <c r="V67" i="9"/>
  <c r="U74" i="9"/>
  <c r="Y426" i="9"/>
  <c r="V62" i="9"/>
  <c r="S80" i="9"/>
  <c r="X444" i="9"/>
  <c r="S71" i="9"/>
  <c r="X435" i="9"/>
  <c r="S63" i="9"/>
  <c r="X427" i="9"/>
  <c r="AC435" i="9"/>
  <c r="AG83" i="9"/>
  <c r="AH71" i="9"/>
  <c r="AC431" i="9"/>
  <c r="AG79" i="9"/>
  <c r="AH67" i="9"/>
  <c r="AC430" i="9"/>
  <c r="AH66" i="9"/>
  <c r="AG78" i="9"/>
  <c r="AC426" i="9"/>
  <c r="AG74" i="9"/>
  <c r="AH62" i="9"/>
  <c r="AH65" i="9"/>
  <c r="AC429" i="9"/>
  <c r="P77" i="9"/>
  <c r="W441" i="9"/>
  <c r="P73" i="9"/>
  <c r="W437" i="9"/>
  <c r="P75" i="9"/>
  <c r="W439" i="9"/>
  <c r="P70" i="9"/>
  <c r="W434" i="9"/>
  <c r="P84" i="9"/>
  <c r="W448" i="9"/>
  <c r="P71" i="9"/>
  <c r="W435" i="9"/>
  <c r="P89" i="9"/>
  <c r="W453" i="9"/>
  <c r="P74" i="9"/>
  <c r="W438" i="9"/>
  <c r="J69" i="9"/>
  <c r="U433" i="9"/>
  <c r="J136" i="9"/>
  <c r="U500" i="9"/>
  <c r="I77" i="9"/>
  <c r="U429" i="9"/>
  <c r="J65" i="9"/>
  <c r="J127" i="9"/>
  <c r="U491" i="9"/>
  <c r="U438" i="9"/>
  <c r="J74" i="9"/>
  <c r="I86" i="9"/>
  <c r="J73" i="8"/>
  <c r="U437" i="8"/>
  <c r="J62" i="8"/>
  <c r="U426" i="8"/>
  <c r="J64" i="8"/>
  <c r="U428" i="8"/>
  <c r="J68" i="8"/>
  <c r="U432" i="8"/>
  <c r="J69" i="8"/>
  <c r="U433" i="8"/>
  <c r="J72" i="8"/>
  <c r="U436" i="8"/>
  <c r="I77" i="8"/>
  <c r="U441" i="8" s="1"/>
  <c r="J70" i="8"/>
  <c r="U434" i="8"/>
  <c r="J71" i="8"/>
  <c r="U435" i="8"/>
  <c r="J65" i="8"/>
  <c r="J60" i="7"/>
  <c r="U424" i="7"/>
  <c r="J55" i="7"/>
  <c r="U419" i="7"/>
  <c r="J59" i="7"/>
  <c r="U423" i="7"/>
  <c r="J69" i="7"/>
  <c r="U433" i="7"/>
  <c r="J61" i="7"/>
  <c r="U425" i="7"/>
  <c r="J52" i="7"/>
  <c r="U416" i="7"/>
  <c r="J68" i="7"/>
  <c r="U432" i="7"/>
  <c r="J94" i="7"/>
  <c r="U458" i="7"/>
  <c r="J65" i="7"/>
  <c r="U429" i="7"/>
  <c r="J54" i="7"/>
  <c r="U418" i="7"/>
  <c r="J51" i="7"/>
  <c r="U415" i="7"/>
  <c r="J50" i="7"/>
  <c r="U414" i="7"/>
  <c r="I62" i="7"/>
  <c r="F95" i="9"/>
  <c r="T459" i="9"/>
  <c r="F98" i="9"/>
  <c r="T462" i="9"/>
  <c r="F109" i="9"/>
  <c r="T473" i="9"/>
  <c r="F94" i="9"/>
  <c r="T458" i="9"/>
  <c r="F107" i="9"/>
  <c r="T471" i="9"/>
  <c r="F77" i="9"/>
  <c r="T441" i="9"/>
  <c r="F81" i="9"/>
  <c r="T445" i="9"/>
  <c r="F79" i="9"/>
  <c r="T443" i="9"/>
  <c r="F99" i="9"/>
  <c r="T463" i="9"/>
  <c r="F78" i="9"/>
  <c r="T442" i="9"/>
  <c r="F86" i="9"/>
  <c r="T450" i="9"/>
  <c r="F71" i="8"/>
  <c r="T435" i="8"/>
  <c r="F68" i="8"/>
  <c r="T432" i="8"/>
  <c r="F84" i="8"/>
  <c r="T448" i="8"/>
  <c r="F70" i="8"/>
  <c r="T434" i="8"/>
  <c r="F86" i="8"/>
  <c r="T450" i="8"/>
  <c r="F85" i="8"/>
  <c r="T449" i="8"/>
  <c r="F87" i="8"/>
  <c r="T451" i="8"/>
  <c r="F79" i="8"/>
  <c r="T443" i="8"/>
  <c r="F76" i="8"/>
  <c r="T440" i="8"/>
  <c r="F81" i="8"/>
  <c r="T445" i="8"/>
  <c r="F78" i="8"/>
  <c r="T442" i="8"/>
  <c r="F66" i="7"/>
  <c r="E78" i="7"/>
  <c r="T442" i="7" s="1"/>
  <c r="E70" i="7"/>
  <c r="T434" i="7" s="1"/>
  <c r="E76" i="7"/>
  <c r="T440" i="7" s="1"/>
  <c r="F64" i="7"/>
  <c r="AA76" i="9"/>
  <c r="AD85" i="7"/>
  <c r="AD97" i="7" s="1"/>
  <c r="AA78" i="7"/>
  <c r="AA90" i="7" s="1"/>
  <c r="E89" i="9"/>
  <c r="O86" i="9"/>
  <c r="O83" i="9"/>
  <c r="E91" i="9"/>
  <c r="AD95" i="9"/>
  <c r="E93" i="9"/>
  <c r="AD94" i="9"/>
  <c r="O82" i="9"/>
  <c r="AD86" i="9"/>
  <c r="AD88" i="9"/>
  <c r="X78" i="9"/>
  <c r="L75" i="9"/>
  <c r="P64" i="9"/>
  <c r="O76" i="9"/>
  <c r="W440" i="9" s="1"/>
  <c r="AG85" i="7"/>
  <c r="AG80" i="7"/>
  <c r="AG83" i="7"/>
  <c r="AD79" i="7"/>
  <c r="O70" i="7"/>
  <c r="AA82" i="7"/>
  <c r="O85" i="7"/>
  <c r="AG86" i="7"/>
  <c r="AD82" i="7"/>
  <c r="R72" i="7"/>
  <c r="AG78" i="7"/>
  <c r="AG76" i="7"/>
  <c r="AD74" i="8"/>
  <c r="AD89" i="8"/>
  <c r="M83" i="8"/>
  <c r="L95" i="8"/>
  <c r="V459" i="8" s="1"/>
  <c r="AA77" i="8"/>
  <c r="AD91" i="8"/>
  <c r="AA74" i="8"/>
  <c r="E83" i="8"/>
  <c r="AA93" i="8"/>
  <c r="E90" i="8"/>
  <c r="AA96" i="8"/>
  <c r="AA79" i="8"/>
  <c r="AD93" i="8"/>
  <c r="L78" i="8"/>
  <c r="L97" i="8"/>
  <c r="O82" i="8"/>
  <c r="E80" i="8"/>
  <c r="AD85" i="8"/>
  <c r="AA75" i="8"/>
  <c r="AB73" i="8"/>
  <c r="AA85" i="8"/>
  <c r="AA449" i="8" s="1"/>
  <c r="V70" i="8"/>
  <c r="U82" i="8"/>
  <c r="Y446" i="8" s="1"/>
  <c r="V66" i="8"/>
  <c r="U78" i="8"/>
  <c r="Y442" i="8" s="1"/>
  <c r="X80" i="7"/>
  <c r="U71" i="7"/>
  <c r="AA86" i="9"/>
  <c r="E90" i="9"/>
  <c r="O87" i="9"/>
  <c r="R83" i="9"/>
  <c r="X82" i="9"/>
  <c r="I139" i="9"/>
  <c r="S78" i="9"/>
  <c r="R90" i="9"/>
  <c r="X454" i="9" s="1"/>
  <c r="F68" i="9"/>
  <c r="E80" i="9"/>
  <c r="T444" i="9" s="1"/>
  <c r="R74" i="9"/>
  <c r="X438" i="9" s="1"/>
  <c r="S62" i="9"/>
  <c r="P66" i="9"/>
  <c r="O78" i="9"/>
  <c r="W442" i="9" s="1"/>
  <c r="AB72" i="9"/>
  <c r="AA84" i="9"/>
  <c r="AA448" i="9" s="1"/>
  <c r="L105" i="9"/>
  <c r="V469" i="9" s="1"/>
  <c r="M93" i="9"/>
  <c r="F76" i="9"/>
  <c r="E88" i="9"/>
  <c r="T452" i="9" s="1"/>
  <c r="P68" i="9"/>
  <c r="O80" i="9"/>
  <c r="W444" i="9" s="1"/>
  <c r="F72" i="9"/>
  <c r="E84" i="9"/>
  <c r="T448" i="9" s="1"/>
  <c r="R94" i="9"/>
  <c r="X458" i="9" s="1"/>
  <c r="S82" i="9"/>
  <c r="AG96" i="9"/>
  <c r="AC460" i="9" s="1"/>
  <c r="AH84" i="9"/>
  <c r="AH123" i="9"/>
  <c r="AG135" i="9"/>
  <c r="AC499" i="9" s="1"/>
  <c r="R93" i="9"/>
  <c r="X457" i="9" s="1"/>
  <c r="S81" i="9"/>
  <c r="V75" i="9"/>
  <c r="U87" i="9"/>
  <c r="Y451" i="9" s="1"/>
  <c r="I96" i="9"/>
  <c r="U460" i="9" s="1"/>
  <c r="J84" i="9"/>
  <c r="L146" i="9"/>
  <c r="V510" i="9" s="1"/>
  <c r="M134" i="9"/>
  <c r="AG81" i="9"/>
  <c r="AC445" i="9" s="1"/>
  <c r="AH69" i="9"/>
  <c r="V84" i="9"/>
  <c r="U96" i="9"/>
  <c r="Y460" i="9" s="1"/>
  <c r="V76" i="9"/>
  <c r="U88" i="9"/>
  <c r="Y452" i="9" s="1"/>
  <c r="AB70" i="9"/>
  <c r="AA82" i="9"/>
  <c r="AA446" i="9" s="1"/>
  <c r="P67" i="9"/>
  <c r="O79" i="9"/>
  <c r="W443" i="9" s="1"/>
  <c r="M89" i="9"/>
  <c r="L101" i="9"/>
  <c r="V465" i="9" s="1"/>
  <c r="S124" i="9"/>
  <c r="R136" i="9"/>
  <c r="X500" i="9" s="1"/>
  <c r="L151" i="9"/>
  <c r="V515" i="9" s="1"/>
  <c r="M139" i="9"/>
  <c r="I95" i="9"/>
  <c r="U459" i="9" s="1"/>
  <c r="J83" i="9"/>
  <c r="S79" i="9"/>
  <c r="R91" i="9"/>
  <c r="X455" i="9" s="1"/>
  <c r="J94" i="9"/>
  <c r="I106" i="9"/>
  <c r="U470" i="9" s="1"/>
  <c r="R101" i="9"/>
  <c r="X465" i="9" s="1"/>
  <c r="S89" i="9"/>
  <c r="AH68" i="9"/>
  <c r="AG80" i="9"/>
  <c r="AC444" i="9" s="1"/>
  <c r="M144" i="9"/>
  <c r="L156" i="9"/>
  <c r="V520" i="9" s="1"/>
  <c r="AH112" i="9"/>
  <c r="AG124" i="9"/>
  <c r="AC488" i="9" s="1"/>
  <c r="AB73" i="9"/>
  <c r="AA85" i="9"/>
  <c r="AA449" i="9" s="1"/>
  <c r="P69" i="9"/>
  <c r="O81" i="9"/>
  <c r="W445" i="9" s="1"/>
  <c r="V83" i="9"/>
  <c r="U95" i="9"/>
  <c r="Y459" i="9" s="1"/>
  <c r="AG97" i="9"/>
  <c r="AC461" i="9" s="1"/>
  <c r="AH85" i="9"/>
  <c r="R97" i="9"/>
  <c r="X461" i="9" s="1"/>
  <c r="S85" i="9"/>
  <c r="M150" i="9"/>
  <c r="L162" i="9"/>
  <c r="V526" i="9" s="1"/>
  <c r="J123" i="9"/>
  <c r="I135" i="9"/>
  <c r="U499" i="9" s="1"/>
  <c r="I97" i="9"/>
  <c r="U461" i="9" s="1"/>
  <c r="J85" i="9"/>
  <c r="V70" i="9"/>
  <c r="U82" i="9"/>
  <c r="Y446" i="9" s="1"/>
  <c r="V81" i="9"/>
  <c r="U93" i="9"/>
  <c r="Y457" i="9" s="1"/>
  <c r="L145" i="9"/>
  <c r="V509" i="9" s="1"/>
  <c r="M133" i="9"/>
  <c r="AH94" i="9"/>
  <c r="AG106" i="9"/>
  <c r="AC470" i="9" s="1"/>
  <c r="R96" i="9"/>
  <c r="X460" i="9" s="1"/>
  <c r="S84" i="9"/>
  <c r="J68" i="9"/>
  <c r="I80" i="9"/>
  <c r="U444" i="9" s="1"/>
  <c r="U80" i="9"/>
  <c r="Y444" i="9" s="1"/>
  <c r="V68" i="9"/>
  <c r="AB66" i="9"/>
  <c r="AA78" i="9"/>
  <c r="AA442" i="9" s="1"/>
  <c r="AD87" i="9"/>
  <c r="M130" i="9"/>
  <c r="L142" i="9"/>
  <c r="V506" i="9" s="1"/>
  <c r="V85" i="9"/>
  <c r="U97" i="9"/>
  <c r="Y461" i="9" s="1"/>
  <c r="L143" i="9"/>
  <c r="V507" i="9" s="1"/>
  <c r="M131" i="9"/>
  <c r="J102" i="9"/>
  <c r="I114" i="9"/>
  <c r="U478" i="9" s="1"/>
  <c r="X90" i="9"/>
  <c r="E121" i="9"/>
  <c r="AD108" i="9"/>
  <c r="AA87" i="9"/>
  <c r="AD90" i="9"/>
  <c r="E119" i="9"/>
  <c r="X81" i="9"/>
  <c r="O85" i="9"/>
  <c r="AA101" i="9"/>
  <c r="R92" i="9"/>
  <c r="O96" i="9"/>
  <c r="E106" i="9"/>
  <c r="AD91" i="9"/>
  <c r="L140" i="9"/>
  <c r="I148" i="9"/>
  <c r="X91" i="9"/>
  <c r="E110" i="9"/>
  <c r="U150" i="9"/>
  <c r="AA104" i="9"/>
  <c r="AA105" i="9"/>
  <c r="X95" i="9"/>
  <c r="AA107" i="9"/>
  <c r="AA103" i="9"/>
  <c r="AD105" i="9"/>
  <c r="I81" i="9"/>
  <c r="R75" i="9"/>
  <c r="O101" i="9"/>
  <c r="AD113" i="9"/>
  <c r="X92" i="9"/>
  <c r="X97" i="9"/>
  <c r="AD80" i="9"/>
  <c r="X108" i="9"/>
  <c r="X112" i="9"/>
  <c r="AD85" i="9"/>
  <c r="AG77" i="9"/>
  <c r="L88" i="9"/>
  <c r="O95" i="9"/>
  <c r="E111" i="9"/>
  <c r="AB70" i="8"/>
  <c r="AA82" i="8"/>
  <c r="AA446" i="8" s="1"/>
  <c r="P78" i="8"/>
  <c r="O90" i="8"/>
  <c r="W454" i="8" s="1"/>
  <c r="P76" i="8"/>
  <c r="O88" i="8"/>
  <c r="W452" i="8" s="1"/>
  <c r="V64" i="8"/>
  <c r="U76" i="8"/>
  <c r="Y440" i="8" s="1"/>
  <c r="AH75" i="8"/>
  <c r="AG87" i="8"/>
  <c r="AC451" i="8" s="1"/>
  <c r="R94" i="8"/>
  <c r="X458" i="8" s="1"/>
  <c r="S82" i="8"/>
  <c r="AG86" i="8"/>
  <c r="AC450" i="8" s="1"/>
  <c r="AH74" i="8"/>
  <c r="V68" i="8"/>
  <c r="U80" i="8"/>
  <c r="Y444" i="8" s="1"/>
  <c r="J79" i="8"/>
  <c r="I91" i="8"/>
  <c r="U455" i="8" s="1"/>
  <c r="M88" i="8"/>
  <c r="L100" i="8"/>
  <c r="V464" i="8" s="1"/>
  <c r="AH77" i="8"/>
  <c r="AG89" i="8"/>
  <c r="AC453" i="8" s="1"/>
  <c r="V72" i="8"/>
  <c r="U84" i="8"/>
  <c r="Y448" i="8" s="1"/>
  <c r="AH79" i="8"/>
  <c r="AG91" i="8"/>
  <c r="AC455" i="8" s="1"/>
  <c r="P75" i="8"/>
  <c r="O87" i="8"/>
  <c r="W451" i="8" s="1"/>
  <c r="I90" i="8"/>
  <c r="U454" i="8" s="1"/>
  <c r="J78" i="8"/>
  <c r="R95" i="8"/>
  <c r="X459" i="8" s="1"/>
  <c r="S83" i="8"/>
  <c r="R126" i="8"/>
  <c r="X490" i="8" s="1"/>
  <c r="S114" i="8"/>
  <c r="Y77" i="8"/>
  <c r="X89" i="8"/>
  <c r="Z453" i="8" s="1"/>
  <c r="Y76" i="8"/>
  <c r="X88" i="8"/>
  <c r="Z452" i="8" s="1"/>
  <c r="V71" i="8"/>
  <c r="U83" i="8"/>
  <c r="Y447" i="8" s="1"/>
  <c r="Y75" i="8"/>
  <c r="X87" i="8"/>
  <c r="Z451" i="8" s="1"/>
  <c r="AB71" i="8"/>
  <c r="AA83" i="8"/>
  <c r="AA447" i="8" s="1"/>
  <c r="O96" i="8"/>
  <c r="W460" i="8" s="1"/>
  <c r="P84" i="8"/>
  <c r="R93" i="8"/>
  <c r="X457" i="8" s="1"/>
  <c r="S81" i="8"/>
  <c r="AG88" i="8"/>
  <c r="AC452" i="8" s="1"/>
  <c r="AH76" i="8"/>
  <c r="P85" i="8"/>
  <c r="O97" i="8"/>
  <c r="W461" i="8" s="1"/>
  <c r="R96" i="8"/>
  <c r="X460" i="8" s="1"/>
  <c r="S84" i="8"/>
  <c r="AE64" i="8"/>
  <c r="AD76" i="8"/>
  <c r="AB440" i="8" s="1"/>
  <c r="Y74" i="8"/>
  <c r="X86" i="8"/>
  <c r="Z450" i="8" s="1"/>
  <c r="M82" i="8"/>
  <c r="L94" i="8"/>
  <c r="V458" i="8" s="1"/>
  <c r="R75" i="8"/>
  <c r="X439" i="8" s="1"/>
  <c r="S63" i="8"/>
  <c r="AG90" i="8"/>
  <c r="AC454" i="8" s="1"/>
  <c r="AH78" i="8"/>
  <c r="I87" i="8"/>
  <c r="U451" i="8" s="1"/>
  <c r="J75" i="8"/>
  <c r="E77" i="8"/>
  <c r="T441" i="8" s="1"/>
  <c r="F65" i="8"/>
  <c r="R125" i="8"/>
  <c r="X489" i="8" s="1"/>
  <c r="S113" i="8"/>
  <c r="L108" i="8"/>
  <c r="U123" i="8"/>
  <c r="E91" i="8"/>
  <c r="X83" i="8"/>
  <c r="X85" i="8"/>
  <c r="E99" i="8"/>
  <c r="AG81" i="8"/>
  <c r="I81" i="8"/>
  <c r="AD78" i="8"/>
  <c r="L117" i="8"/>
  <c r="AA88" i="8"/>
  <c r="R85" i="8"/>
  <c r="X78" i="8"/>
  <c r="I80" i="8"/>
  <c r="I85" i="8"/>
  <c r="E98" i="8"/>
  <c r="E82" i="8"/>
  <c r="E88" i="8"/>
  <c r="AD104" i="8"/>
  <c r="L80" i="8"/>
  <c r="I84" i="8"/>
  <c r="AG85" i="8"/>
  <c r="AG80" i="8"/>
  <c r="X79" i="8"/>
  <c r="AA90" i="8"/>
  <c r="O81" i="8"/>
  <c r="X81" i="8"/>
  <c r="AG82" i="8"/>
  <c r="I74" i="8"/>
  <c r="AD83" i="8"/>
  <c r="E96" i="8"/>
  <c r="X82" i="8"/>
  <c r="X80" i="8"/>
  <c r="R92" i="8"/>
  <c r="AD87" i="8"/>
  <c r="I82" i="8"/>
  <c r="O80" i="8"/>
  <c r="O77" i="8"/>
  <c r="L89" i="8"/>
  <c r="O83" i="8"/>
  <c r="R74" i="8"/>
  <c r="I83" i="8"/>
  <c r="I76" i="8"/>
  <c r="L91" i="8"/>
  <c r="AD96" i="8"/>
  <c r="AG84" i="8"/>
  <c r="E97" i="8"/>
  <c r="AG83" i="8"/>
  <c r="X84" i="8"/>
  <c r="AA104" i="8"/>
  <c r="AD94" i="8"/>
  <c r="E93" i="8"/>
  <c r="R64" i="7"/>
  <c r="AD80" i="7"/>
  <c r="O66" i="7"/>
  <c r="X97" i="7"/>
  <c r="O67" i="7"/>
  <c r="U69" i="7"/>
  <c r="AA75" i="7"/>
  <c r="R82" i="7"/>
  <c r="AA93" i="7"/>
  <c r="X75" i="7"/>
  <c r="AA79" i="7"/>
  <c r="R69" i="7"/>
  <c r="AD76" i="7"/>
  <c r="AD75" i="7"/>
  <c r="U67" i="7"/>
  <c r="AA84" i="7"/>
  <c r="AD77" i="7"/>
  <c r="AA97" i="7"/>
  <c r="X94" i="7"/>
  <c r="AA74" i="7"/>
  <c r="AH77" i="7"/>
  <c r="AG89" i="7"/>
  <c r="AC453" i="7" s="1"/>
  <c r="AA77" i="7"/>
  <c r="AG94" i="7"/>
  <c r="AG105" i="7"/>
  <c r="AG96" i="7"/>
  <c r="AG87" i="7"/>
  <c r="AG91" i="7"/>
  <c r="I63" i="7"/>
  <c r="I64" i="7"/>
  <c r="O63" i="7"/>
  <c r="AE62" i="7"/>
  <c r="AD74" i="7"/>
  <c r="AB438" i="7" s="1"/>
  <c r="X76" i="7"/>
  <c r="X74" i="7"/>
  <c r="U68" i="7"/>
  <c r="X79" i="7"/>
  <c r="X83" i="7"/>
  <c r="L68" i="7"/>
  <c r="L63" i="7"/>
  <c r="L67" i="7"/>
  <c r="AD93" i="7"/>
  <c r="AD95" i="7"/>
  <c r="AD90" i="7"/>
  <c r="AD96" i="7"/>
  <c r="R67" i="7"/>
  <c r="L73" i="7"/>
  <c r="R90" i="7"/>
  <c r="R74" i="7"/>
  <c r="L62" i="7"/>
  <c r="U63" i="7"/>
  <c r="L66" i="7"/>
  <c r="L72" i="7"/>
  <c r="L71" i="7"/>
  <c r="X101" i="7"/>
  <c r="R73" i="7"/>
  <c r="AA95" i="7"/>
  <c r="AA92" i="7"/>
  <c r="AA88" i="7"/>
  <c r="L77" i="7"/>
  <c r="L64" i="7"/>
  <c r="O64" i="7"/>
  <c r="O72" i="7"/>
  <c r="O68" i="7"/>
  <c r="U64" i="7"/>
  <c r="U73" i="7"/>
  <c r="R63" i="7"/>
  <c r="X96" i="7"/>
  <c r="X105" i="7"/>
  <c r="X90" i="7"/>
  <c r="U65" i="7"/>
  <c r="S65" i="7"/>
  <c r="R77" i="7"/>
  <c r="X441" i="7" s="1"/>
  <c r="R80" i="7"/>
  <c r="R83" i="7"/>
  <c r="L70" i="7"/>
  <c r="V434" i="7" s="1"/>
  <c r="V50" i="7"/>
  <c r="U62" i="7"/>
  <c r="Y426" i="7" s="1"/>
  <c r="I67" i="7"/>
  <c r="U84" i="7"/>
  <c r="U82" i="7"/>
  <c r="U78" i="7"/>
  <c r="I73" i="7"/>
  <c r="I71" i="7"/>
  <c r="L81" i="7"/>
  <c r="O62" i="7"/>
  <c r="I66" i="7"/>
  <c r="I81" i="7"/>
  <c r="P77" i="7"/>
  <c r="O89" i="7"/>
  <c r="W453" i="7" s="1"/>
  <c r="O83" i="7"/>
  <c r="I72" i="7"/>
  <c r="I77" i="7"/>
  <c r="I80" i="7"/>
  <c r="I106" i="7"/>
  <c r="E79" i="7"/>
  <c r="T443" i="7" s="1"/>
  <c r="F67" i="7"/>
  <c r="F53" i="7"/>
  <c r="E65" i="7"/>
  <c r="T429" i="7" s="1"/>
  <c r="F57" i="7"/>
  <c r="E69" i="7"/>
  <c r="T433" i="7" s="1"/>
  <c r="E109" i="7"/>
  <c r="T473" i="7" s="1"/>
  <c r="F97" i="7"/>
  <c r="F72" i="7"/>
  <c r="E84" i="7"/>
  <c r="T448" i="7" s="1"/>
  <c r="E95" i="7"/>
  <c r="T459" i="7" s="1"/>
  <c r="F83" i="7"/>
  <c r="E82" i="7"/>
  <c r="T446" i="7" s="1"/>
  <c r="E92" i="7"/>
  <c r="T456" i="7" s="1"/>
  <c r="F80" i="7"/>
  <c r="E90" i="7"/>
  <c r="T454" i="7" s="1"/>
  <c r="F78" i="7"/>
  <c r="E87" i="7"/>
  <c r="T451" i="7" s="1"/>
  <c r="F75" i="7"/>
  <c r="E74" i="7"/>
  <c r="T438" i="7" s="1"/>
  <c r="F62" i="7"/>
  <c r="F76" i="7" l="1"/>
  <c r="I89" i="8"/>
  <c r="U453" i="8" s="1"/>
  <c r="M88" i="9"/>
  <c r="V452" i="9"/>
  <c r="M75" i="9"/>
  <c r="V439" i="9"/>
  <c r="M140" i="9"/>
  <c r="V504" i="9"/>
  <c r="AB92" i="7"/>
  <c r="AA456" i="7"/>
  <c r="AB95" i="7"/>
  <c r="AA459" i="7"/>
  <c r="AB93" i="7"/>
  <c r="AA457" i="7"/>
  <c r="AB79" i="7"/>
  <c r="AA443" i="7"/>
  <c r="AB84" i="7"/>
  <c r="AA448" i="7"/>
  <c r="AB82" i="7"/>
  <c r="AA446" i="7"/>
  <c r="AB90" i="7"/>
  <c r="AA454" i="7"/>
  <c r="AB97" i="7"/>
  <c r="AA461" i="7"/>
  <c r="AB77" i="7"/>
  <c r="AA441" i="7"/>
  <c r="AB75" i="7"/>
  <c r="AA439" i="7"/>
  <c r="AB88" i="7"/>
  <c r="AA452" i="7"/>
  <c r="AB74" i="7"/>
  <c r="AA438" i="7"/>
  <c r="AB78" i="7"/>
  <c r="AA442" i="7"/>
  <c r="AB104" i="8"/>
  <c r="AA468" i="8"/>
  <c r="AB74" i="8"/>
  <c r="AA438" i="8"/>
  <c r="AB88" i="8"/>
  <c r="AA452" i="8"/>
  <c r="AB90" i="8"/>
  <c r="AA454" i="8"/>
  <c r="AB79" i="8"/>
  <c r="AA443" i="8"/>
  <c r="AB75" i="8"/>
  <c r="AA439" i="8"/>
  <c r="AB96" i="8"/>
  <c r="AA460" i="8"/>
  <c r="AB93" i="8"/>
  <c r="AA457" i="8"/>
  <c r="AB77" i="8"/>
  <c r="AA441" i="8"/>
  <c r="AB92" i="8"/>
  <c r="AA456" i="8"/>
  <c r="M73" i="7"/>
  <c r="V437" i="7"/>
  <c r="M81" i="7"/>
  <c r="V445" i="7"/>
  <c r="M64" i="7"/>
  <c r="V428" i="7"/>
  <c r="M71" i="7"/>
  <c r="V435" i="7"/>
  <c r="M77" i="7"/>
  <c r="V441" i="7"/>
  <c r="M72" i="7"/>
  <c r="V436" i="7"/>
  <c r="M68" i="7"/>
  <c r="V432" i="7"/>
  <c r="M66" i="7"/>
  <c r="V430" i="7"/>
  <c r="M62" i="7"/>
  <c r="V426" i="7"/>
  <c r="M63" i="7"/>
  <c r="V427" i="7"/>
  <c r="M67" i="7"/>
  <c r="V431" i="7"/>
  <c r="M117" i="8"/>
  <c r="V481" i="8"/>
  <c r="M74" i="8"/>
  <c r="V438" i="8"/>
  <c r="L86" i="8"/>
  <c r="M97" i="8"/>
  <c r="V461" i="8"/>
  <c r="M78" i="8"/>
  <c r="V442" i="8"/>
  <c r="V439" i="8"/>
  <c r="M75" i="8"/>
  <c r="L87" i="8"/>
  <c r="M91" i="8"/>
  <c r="V455" i="8"/>
  <c r="M89" i="8"/>
  <c r="V453" i="8"/>
  <c r="M108" i="8"/>
  <c r="V472" i="8"/>
  <c r="M80" i="8"/>
  <c r="V444" i="8"/>
  <c r="AH83" i="8"/>
  <c r="AC447" i="8"/>
  <c r="AH84" i="8"/>
  <c r="AC448" i="8"/>
  <c r="AH80" i="8"/>
  <c r="AC444" i="8"/>
  <c r="AH81" i="8"/>
  <c r="AC445" i="8"/>
  <c r="AH85" i="8"/>
  <c r="AC449" i="8"/>
  <c r="AH82" i="8"/>
  <c r="AC446" i="8"/>
  <c r="AH86" i="7"/>
  <c r="AC450" i="7"/>
  <c r="AH91" i="7"/>
  <c r="AC455" i="7"/>
  <c r="AH87" i="7"/>
  <c r="AC451" i="7"/>
  <c r="AH76" i="7"/>
  <c r="AC440" i="7"/>
  <c r="AH78" i="7"/>
  <c r="AC442" i="7"/>
  <c r="AH96" i="7"/>
  <c r="AC460" i="7"/>
  <c r="AH83" i="7"/>
  <c r="AC447" i="7"/>
  <c r="AH105" i="7"/>
  <c r="AC469" i="7"/>
  <c r="AH80" i="7"/>
  <c r="AC444" i="7"/>
  <c r="AH94" i="7"/>
  <c r="AC458" i="7"/>
  <c r="AH85" i="7"/>
  <c r="AC449" i="7"/>
  <c r="AE96" i="8"/>
  <c r="AB460" i="8"/>
  <c r="AE83" i="8"/>
  <c r="AB447" i="8"/>
  <c r="AE78" i="8"/>
  <c r="AB442" i="8"/>
  <c r="AE94" i="8"/>
  <c r="AB458" i="8"/>
  <c r="AE93" i="8"/>
  <c r="AB457" i="8"/>
  <c r="AE87" i="8"/>
  <c r="AB451" i="8"/>
  <c r="AE91" i="8"/>
  <c r="AB455" i="8"/>
  <c r="AE104" i="8"/>
  <c r="AB468" i="8"/>
  <c r="AE85" i="8"/>
  <c r="AB449" i="8"/>
  <c r="AE89" i="8"/>
  <c r="AB453" i="8"/>
  <c r="AD103" i="8"/>
  <c r="AE74" i="8"/>
  <c r="AB438" i="8"/>
  <c r="AE97" i="7"/>
  <c r="AB461" i="7"/>
  <c r="AE96" i="7"/>
  <c r="AB460" i="7"/>
  <c r="AE76" i="7"/>
  <c r="AB440" i="7"/>
  <c r="AE95" i="7"/>
  <c r="AB459" i="7"/>
  <c r="AE82" i="7"/>
  <c r="AB446" i="7"/>
  <c r="AE85" i="7"/>
  <c r="AB449" i="7"/>
  <c r="AE75" i="7"/>
  <c r="AB439" i="7"/>
  <c r="AE90" i="7"/>
  <c r="AB454" i="7"/>
  <c r="AE93" i="7"/>
  <c r="AB457" i="7"/>
  <c r="AE80" i="7"/>
  <c r="AB444" i="7"/>
  <c r="AE79" i="7"/>
  <c r="AB443" i="7"/>
  <c r="AE77" i="7"/>
  <c r="AB441" i="7"/>
  <c r="Y79" i="8"/>
  <c r="Z443" i="8"/>
  <c r="Y78" i="8"/>
  <c r="Z442" i="8"/>
  <c r="Y85" i="8"/>
  <c r="Z449" i="8"/>
  <c r="Y81" i="8"/>
  <c r="Z445" i="8"/>
  <c r="Y84" i="8"/>
  <c r="Z448" i="8"/>
  <c r="Y83" i="8"/>
  <c r="Z447" i="8"/>
  <c r="Y80" i="8"/>
  <c r="Z444" i="8"/>
  <c r="Y82" i="8"/>
  <c r="Z446" i="8"/>
  <c r="Y90" i="7"/>
  <c r="Z454" i="7"/>
  <c r="Y76" i="7"/>
  <c r="Z440" i="7"/>
  <c r="Y75" i="7"/>
  <c r="Z439" i="7"/>
  <c r="Y101" i="7"/>
  <c r="Z465" i="7"/>
  <c r="Y105" i="7"/>
  <c r="Z469" i="7"/>
  <c r="Y96" i="7"/>
  <c r="Z460" i="7"/>
  <c r="Y83" i="7"/>
  <c r="Z447" i="7"/>
  <c r="Y79" i="7"/>
  <c r="Z443" i="7"/>
  <c r="Y97" i="7"/>
  <c r="Z461" i="7"/>
  <c r="Y80" i="7"/>
  <c r="Z444" i="7"/>
  <c r="Y74" i="7"/>
  <c r="Z438" i="7"/>
  <c r="Y94" i="7"/>
  <c r="Z458" i="7"/>
  <c r="V85" i="8"/>
  <c r="Y449" i="8"/>
  <c r="U97" i="8"/>
  <c r="V77" i="8"/>
  <c r="Y441" i="8"/>
  <c r="U89" i="8"/>
  <c r="V127" i="8"/>
  <c r="Y491" i="8"/>
  <c r="V81" i="8"/>
  <c r="Y445" i="8"/>
  <c r="U93" i="8"/>
  <c r="V74" i="8"/>
  <c r="Y438" i="8"/>
  <c r="U86" i="8"/>
  <c r="V123" i="8"/>
  <c r="Y487" i="8"/>
  <c r="V115" i="8"/>
  <c r="Y479" i="8"/>
  <c r="V67" i="7"/>
  <c r="Y431" i="7"/>
  <c r="V69" i="7"/>
  <c r="Y433" i="7"/>
  <c r="V65" i="7"/>
  <c r="Y429" i="7"/>
  <c r="V78" i="7"/>
  <c r="Y442" i="7"/>
  <c r="V73" i="7"/>
  <c r="Y437" i="7"/>
  <c r="V63" i="7"/>
  <c r="Y427" i="7"/>
  <c r="V68" i="7"/>
  <c r="Y432" i="7"/>
  <c r="V82" i="7"/>
  <c r="Y446" i="7"/>
  <c r="V64" i="7"/>
  <c r="Y428" i="7"/>
  <c r="V71" i="7"/>
  <c r="Y435" i="7"/>
  <c r="V84" i="7"/>
  <c r="Y448" i="7"/>
  <c r="S74" i="8"/>
  <c r="X438" i="8"/>
  <c r="S92" i="8"/>
  <c r="X456" i="8"/>
  <c r="S85" i="8"/>
  <c r="X449" i="8"/>
  <c r="X455" i="8"/>
  <c r="R103" i="8"/>
  <c r="S91" i="8"/>
  <c r="X440" i="8"/>
  <c r="R88" i="8"/>
  <c r="S76" i="8"/>
  <c r="S90" i="7"/>
  <c r="X454" i="7"/>
  <c r="S82" i="7"/>
  <c r="X446" i="7"/>
  <c r="S72" i="7"/>
  <c r="X436" i="7"/>
  <c r="S67" i="7"/>
  <c r="X431" i="7"/>
  <c r="S74" i="7"/>
  <c r="X438" i="7"/>
  <c r="S64" i="7"/>
  <c r="X428" i="7"/>
  <c r="S73" i="7"/>
  <c r="X437" i="7"/>
  <c r="S83" i="7"/>
  <c r="X447" i="7"/>
  <c r="S63" i="7"/>
  <c r="X427" i="7"/>
  <c r="S80" i="7"/>
  <c r="X444" i="7"/>
  <c r="S69" i="7"/>
  <c r="X433" i="7"/>
  <c r="P77" i="8"/>
  <c r="W441" i="8"/>
  <c r="P80" i="8"/>
  <c r="W444" i="8"/>
  <c r="O91" i="8"/>
  <c r="W443" i="8"/>
  <c r="P79" i="8"/>
  <c r="O86" i="8"/>
  <c r="W438" i="8"/>
  <c r="P74" i="8"/>
  <c r="P81" i="8"/>
  <c r="W445" i="8"/>
  <c r="P82" i="8"/>
  <c r="W446" i="8"/>
  <c r="P83" i="8"/>
  <c r="W447" i="8"/>
  <c r="P83" i="7"/>
  <c r="W447" i="7"/>
  <c r="P72" i="7"/>
  <c r="W436" i="7"/>
  <c r="P70" i="7"/>
  <c r="W434" i="7"/>
  <c r="O82" i="7"/>
  <c r="P62" i="7"/>
  <c r="W426" i="7"/>
  <c r="P64" i="7"/>
  <c r="W428" i="7"/>
  <c r="W433" i="7"/>
  <c r="O81" i="7"/>
  <c r="P69" i="7"/>
  <c r="P67" i="7"/>
  <c r="W431" i="7"/>
  <c r="P66" i="7"/>
  <c r="W430" i="7"/>
  <c r="P85" i="7"/>
  <c r="W449" i="7"/>
  <c r="P63" i="7"/>
  <c r="W427" i="7"/>
  <c r="P68" i="7"/>
  <c r="W432" i="7"/>
  <c r="AE91" i="9"/>
  <c r="AB455" i="9"/>
  <c r="AE90" i="9"/>
  <c r="AB454" i="9"/>
  <c r="AE88" i="9"/>
  <c r="AB452" i="9"/>
  <c r="AE113" i="9"/>
  <c r="AB477" i="9"/>
  <c r="AE86" i="9"/>
  <c r="AB450" i="9"/>
  <c r="AE96" i="9"/>
  <c r="AB460" i="9"/>
  <c r="AE108" i="9"/>
  <c r="AB472" i="9"/>
  <c r="AE85" i="9"/>
  <c r="AB449" i="9"/>
  <c r="AE94" i="9"/>
  <c r="AB458" i="9"/>
  <c r="AE80" i="9"/>
  <c r="AB444" i="9"/>
  <c r="AE105" i="9"/>
  <c r="AB469" i="9"/>
  <c r="AE87" i="9"/>
  <c r="AB451" i="9"/>
  <c r="AE95" i="9"/>
  <c r="AB459" i="9"/>
  <c r="AB76" i="9"/>
  <c r="AA440" i="9"/>
  <c r="AB103" i="9"/>
  <c r="AA467" i="9"/>
  <c r="AB101" i="9"/>
  <c r="AA465" i="9"/>
  <c r="AA88" i="9"/>
  <c r="AB107" i="9"/>
  <c r="AA471" i="9"/>
  <c r="AB91" i="9"/>
  <c r="AA455" i="9"/>
  <c r="AB105" i="9"/>
  <c r="AA469" i="9"/>
  <c r="AB87" i="9"/>
  <c r="AA451" i="9"/>
  <c r="AB86" i="9"/>
  <c r="AA450" i="9"/>
  <c r="AB104" i="9"/>
  <c r="AA468" i="9"/>
  <c r="Y97" i="9"/>
  <c r="Z461" i="9"/>
  <c r="Y108" i="9"/>
  <c r="Z472" i="9"/>
  <c r="Y82" i="9"/>
  <c r="Z446" i="9"/>
  <c r="Y91" i="9"/>
  <c r="Z455" i="9"/>
  <c r="Y90" i="9"/>
  <c r="Z454" i="9"/>
  <c r="Y89" i="9"/>
  <c r="Z453" i="9"/>
  <c r="X101" i="9"/>
  <c r="Y92" i="9"/>
  <c r="Z456" i="9"/>
  <c r="Y74" i="9"/>
  <c r="Z438" i="9"/>
  <c r="X86" i="9"/>
  <c r="Y95" i="9"/>
  <c r="Z459" i="9"/>
  <c r="Y78" i="9"/>
  <c r="Z442" i="9"/>
  <c r="Y75" i="9"/>
  <c r="Z439" i="9"/>
  <c r="X87" i="9"/>
  <c r="Y96" i="9"/>
  <c r="Z460" i="9"/>
  <c r="Y81" i="9"/>
  <c r="Z445" i="9"/>
  <c r="Y112" i="9"/>
  <c r="Z476" i="9"/>
  <c r="Y453" i="9"/>
  <c r="V89" i="9"/>
  <c r="U101" i="9"/>
  <c r="V74" i="9"/>
  <c r="Y438" i="9"/>
  <c r="U86" i="9"/>
  <c r="V150" i="9"/>
  <c r="Y514" i="9"/>
  <c r="Y443" i="9"/>
  <c r="U91" i="9"/>
  <c r="V79" i="9"/>
  <c r="S75" i="9"/>
  <c r="X439" i="9"/>
  <c r="S83" i="9"/>
  <c r="X447" i="9"/>
  <c r="S92" i="9"/>
  <c r="X456" i="9"/>
  <c r="AC443" i="9"/>
  <c r="AG91" i="9"/>
  <c r="AH79" i="9"/>
  <c r="AC438" i="9"/>
  <c r="AG86" i="9"/>
  <c r="AH74" i="9"/>
  <c r="AC447" i="9"/>
  <c r="AG95" i="9"/>
  <c r="AH83" i="9"/>
  <c r="AH77" i="9"/>
  <c r="AC441" i="9"/>
  <c r="AC442" i="9"/>
  <c r="AG90" i="9"/>
  <c r="AH78" i="9"/>
  <c r="P87" i="9"/>
  <c r="W451" i="9"/>
  <c r="P85" i="9"/>
  <c r="W449" i="9"/>
  <c r="P83" i="9"/>
  <c r="W447" i="9"/>
  <c r="P95" i="9"/>
  <c r="W459" i="9"/>
  <c r="P86" i="9"/>
  <c r="W450" i="9"/>
  <c r="P82" i="9"/>
  <c r="W446" i="9"/>
  <c r="P101" i="9"/>
  <c r="W465" i="9"/>
  <c r="P96" i="9"/>
  <c r="W460" i="9"/>
  <c r="J139" i="9"/>
  <c r="U503" i="9"/>
  <c r="J148" i="9"/>
  <c r="U512" i="9"/>
  <c r="U441" i="9"/>
  <c r="I89" i="9"/>
  <c r="J77" i="9"/>
  <c r="J81" i="9"/>
  <c r="U445" i="9"/>
  <c r="U450" i="9"/>
  <c r="I98" i="9"/>
  <c r="J86" i="9"/>
  <c r="J83" i="8"/>
  <c r="U447" i="8"/>
  <c r="J77" i="8"/>
  <c r="J74" i="8"/>
  <c r="U438" i="8"/>
  <c r="J85" i="8"/>
  <c r="U449" i="8"/>
  <c r="J81" i="8"/>
  <c r="U445" i="8"/>
  <c r="J76" i="8"/>
  <c r="U440" i="8"/>
  <c r="J82" i="8"/>
  <c r="U446" i="8"/>
  <c r="J84" i="8"/>
  <c r="U448" i="8"/>
  <c r="J80" i="8"/>
  <c r="U444" i="8"/>
  <c r="J64" i="7"/>
  <c r="U428" i="7"/>
  <c r="J80" i="7"/>
  <c r="U444" i="7"/>
  <c r="J77" i="7"/>
  <c r="U441" i="7"/>
  <c r="J81" i="7"/>
  <c r="U445" i="7"/>
  <c r="J72" i="7"/>
  <c r="U436" i="7"/>
  <c r="J66" i="7"/>
  <c r="U430" i="7"/>
  <c r="J67" i="7"/>
  <c r="U431" i="7"/>
  <c r="J106" i="7"/>
  <c r="U470" i="7"/>
  <c r="J73" i="7"/>
  <c r="U437" i="7"/>
  <c r="J63" i="7"/>
  <c r="U427" i="7"/>
  <c r="J71" i="7"/>
  <c r="U435" i="7"/>
  <c r="J62" i="7"/>
  <c r="U426" i="7"/>
  <c r="I74" i="7"/>
  <c r="F91" i="9"/>
  <c r="T455" i="9"/>
  <c r="F106" i="9"/>
  <c r="T470" i="9"/>
  <c r="F90" i="9"/>
  <c r="T454" i="9"/>
  <c r="F111" i="9"/>
  <c r="T475" i="9"/>
  <c r="F121" i="9"/>
  <c r="T485" i="9"/>
  <c r="F89" i="9"/>
  <c r="T453" i="9"/>
  <c r="F110" i="9"/>
  <c r="T474" i="9"/>
  <c r="E103" i="9"/>
  <c r="E115" i="9" s="1"/>
  <c r="F93" i="9"/>
  <c r="T457" i="9"/>
  <c r="F119" i="9"/>
  <c r="T483" i="9"/>
  <c r="F97" i="8"/>
  <c r="T461" i="8"/>
  <c r="F93" i="8"/>
  <c r="T457" i="8"/>
  <c r="F96" i="8"/>
  <c r="T460" i="8"/>
  <c r="F82" i="8"/>
  <c r="T446" i="8"/>
  <c r="F88" i="8"/>
  <c r="T452" i="8"/>
  <c r="F83" i="8"/>
  <c r="T447" i="8"/>
  <c r="F91" i="8"/>
  <c r="T455" i="8"/>
  <c r="F98" i="8"/>
  <c r="T462" i="8"/>
  <c r="F80" i="8"/>
  <c r="T444" i="8"/>
  <c r="F90" i="8"/>
  <c r="T454" i="8"/>
  <c r="F99" i="8"/>
  <c r="T463" i="8"/>
  <c r="F70" i="7"/>
  <c r="E88" i="7"/>
  <c r="T452" i="7" s="1"/>
  <c r="E101" i="9"/>
  <c r="E113" i="9" s="1"/>
  <c r="O94" i="8"/>
  <c r="AD91" i="7"/>
  <c r="AD103" i="7" s="1"/>
  <c r="O78" i="7"/>
  <c r="AG92" i="7"/>
  <c r="AG97" i="7"/>
  <c r="AD107" i="9"/>
  <c r="E105" i="9"/>
  <c r="O98" i="9"/>
  <c r="O110" i="9" s="1"/>
  <c r="AD106" i="9"/>
  <c r="O94" i="9"/>
  <c r="AD98" i="9"/>
  <c r="AA98" i="9"/>
  <c r="E102" i="9"/>
  <c r="AD100" i="9"/>
  <c r="L87" i="9"/>
  <c r="R95" i="9"/>
  <c r="P76" i="9"/>
  <c r="O88" i="9"/>
  <c r="W452" i="9" s="1"/>
  <c r="O99" i="9"/>
  <c r="X109" i="7"/>
  <c r="AA94" i="7"/>
  <c r="X92" i="7"/>
  <c r="AD94" i="7"/>
  <c r="O97" i="7"/>
  <c r="O79" i="7"/>
  <c r="AA91" i="7"/>
  <c r="AG95" i="7"/>
  <c r="I75" i="7"/>
  <c r="I87" i="7" s="1"/>
  <c r="AG98" i="7"/>
  <c r="X87" i="7"/>
  <c r="AG88" i="7"/>
  <c r="AD92" i="7"/>
  <c r="AG90" i="7"/>
  <c r="R76" i="7"/>
  <c r="R88" i="7" s="1"/>
  <c r="R84" i="7"/>
  <c r="U83" i="7"/>
  <c r="U95" i="7" s="1"/>
  <c r="U80" i="7"/>
  <c r="AA105" i="7"/>
  <c r="E95" i="8"/>
  <c r="L90" i="8"/>
  <c r="L102" i="8" s="1"/>
  <c r="AA105" i="8"/>
  <c r="AD86" i="8"/>
  <c r="AD98" i="8" s="1"/>
  <c r="AD101" i="8"/>
  <c r="AD113" i="8" s="1"/>
  <c r="AA89" i="8"/>
  <c r="AD105" i="8"/>
  <c r="AA86" i="8"/>
  <c r="AA98" i="8" s="1"/>
  <c r="E102" i="8"/>
  <c r="M95" i="8"/>
  <c r="L107" i="8"/>
  <c r="V471" i="8" s="1"/>
  <c r="AA91" i="8"/>
  <c r="AA108" i="8"/>
  <c r="L109" i="8"/>
  <c r="E92" i="8"/>
  <c r="E104" i="8" s="1"/>
  <c r="AD97" i="8"/>
  <c r="AD109" i="8" s="1"/>
  <c r="AA87" i="8"/>
  <c r="AB85" i="8"/>
  <c r="AA97" i="8"/>
  <c r="AA461" i="8" s="1"/>
  <c r="V82" i="8"/>
  <c r="U94" i="8"/>
  <c r="Y458" i="8" s="1"/>
  <c r="V78" i="8"/>
  <c r="U90" i="8"/>
  <c r="Y454" i="8" s="1"/>
  <c r="I151" i="9"/>
  <c r="X94" i="9"/>
  <c r="R102" i="9"/>
  <c r="X466" i="9" s="1"/>
  <c r="S90" i="9"/>
  <c r="F80" i="9"/>
  <c r="E92" i="9"/>
  <c r="T456" i="9" s="1"/>
  <c r="R86" i="9"/>
  <c r="X450" i="9" s="1"/>
  <c r="S74" i="9"/>
  <c r="AB84" i="9"/>
  <c r="AA96" i="9"/>
  <c r="AA460" i="9" s="1"/>
  <c r="P78" i="9"/>
  <c r="O90" i="9"/>
  <c r="W454" i="9" s="1"/>
  <c r="F84" i="9"/>
  <c r="E96" i="9"/>
  <c r="T460" i="9" s="1"/>
  <c r="P80" i="9"/>
  <c r="O92" i="9"/>
  <c r="W456" i="9" s="1"/>
  <c r="F88" i="9"/>
  <c r="E100" i="9"/>
  <c r="T464" i="9" s="1"/>
  <c r="M105" i="9"/>
  <c r="L117" i="9"/>
  <c r="V481" i="9" s="1"/>
  <c r="M156" i="9"/>
  <c r="L168" i="9"/>
  <c r="V532" i="9" s="1"/>
  <c r="J135" i="9"/>
  <c r="I147" i="9"/>
  <c r="U511" i="9" s="1"/>
  <c r="V95" i="9"/>
  <c r="U107" i="9"/>
  <c r="Y471" i="9" s="1"/>
  <c r="AH124" i="9"/>
  <c r="AG136" i="9"/>
  <c r="AC500" i="9" s="1"/>
  <c r="J106" i="9"/>
  <c r="I118" i="9"/>
  <c r="U482" i="9" s="1"/>
  <c r="M101" i="9"/>
  <c r="L113" i="9"/>
  <c r="V477" i="9" s="1"/>
  <c r="V88" i="9"/>
  <c r="U100" i="9"/>
  <c r="Y464" i="9" s="1"/>
  <c r="I92" i="9"/>
  <c r="U456" i="9" s="1"/>
  <c r="J80" i="9"/>
  <c r="V87" i="9"/>
  <c r="U99" i="9"/>
  <c r="Y463" i="9" s="1"/>
  <c r="R108" i="9"/>
  <c r="X472" i="9" s="1"/>
  <c r="S96" i="9"/>
  <c r="M142" i="9"/>
  <c r="L154" i="9"/>
  <c r="V518" i="9" s="1"/>
  <c r="V80" i="9"/>
  <c r="U92" i="9"/>
  <c r="Y456" i="9" s="1"/>
  <c r="M145" i="9"/>
  <c r="L157" i="9"/>
  <c r="V521" i="9" s="1"/>
  <c r="J96" i="9"/>
  <c r="I108" i="9"/>
  <c r="U472" i="9" s="1"/>
  <c r="V82" i="9"/>
  <c r="U94" i="9"/>
  <c r="Y458" i="9" s="1"/>
  <c r="P81" i="9"/>
  <c r="O93" i="9"/>
  <c r="W457" i="9" s="1"/>
  <c r="AG92" i="9"/>
  <c r="AC456" i="9" s="1"/>
  <c r="AH80" i="9"/>
  <c r="S91" i="9"/>
  <c r="R103" i="9"/>
  <c r="X467" i="9" s="1"/>
  <c r="P79" i="9"/>
  <c r="O91" i="9"/>
  <c r="W455" i="9" s="1"/>
  <c r="M143" i="9"/>
  <c r="L155" i="9"/>
  <c r="V519" i="9" s="1"/>
  <c r="V93" i="9"/>
  <c r="U105" i="9"/>
  <c r="Y469" i="9" s="1"/>
  <c r="M162" i="9"/>
  <c r="L174" i="9"/>
  <c r="V538" i="9" s="1"/>
  <c r="AH135" i="9"/>
  <c r="AG147" i="9"/>
  <c r="AC511" i="9" s="1"/>
  <c r="M151" i="9"/>
  <c r="L163" i="9"/>
  <c r="V527" i="9" s="1"/>
  <c r="AG93" i="9"/>
  <c r="AC457" i="9" s="1"/>
  <c r="AH81" i="9"/>
  <c r="R105" i="9"/>
  <c r="X469" i="9" s="1"/>
  <c r="S93" i="9"/>
  <c r="AH96" i="9"/>
  <c r="AG108" i="9"/>
  <c r="AC472" i="9" s="1"/>
  <c r="V96" i="9"/>
  <c r="U108" i="9"/>
  <c r="Y472" i="9" s="1"/>
  <c r="AD99" i="9"/>
  <c r="AB78" i="9"/>
  <c r="AA90" i="9"/>
  <c r="AA454" i="9" s="1"/>
  <c r="AG118" i="9"/>
  <c r="AC482" i="9" s="1"/>
  <c r="AH106" i="9"/>
  <c r="AB85" i="9"/>
  <c r="AA97" i="9"/>
  <c r="AA461" i="9" s="1"/>
  <c r="S136" i="9"/>
  <c r="R148" i="9"/>
  <c r="X512" i="9" s="1"/>
  <c r="AB82" i="9"/>
  <c r="AA94" i="9"/>
  <c r="AA458" i="9" s="1"/>
  <c r="R109" i="9"/>
  <c r="X473" i="9" s="1"/>
  <c r="S97" i="9"/>
  <c r="J114" i="9"/>
  <c r="I126" i="9"/>
  <c r="U490" i="9" s="1"/>
  <c r="V97" i="9"/>
  <c r="U109" i="9"/>
  <c r="Y473" i="9" s="1"/>
  <c r="J97" i="9"/>
  <c r="I109" i="9"/>
  <c r="U473" i="9" s="1"/>
  <c r="AH97" i="9"/>
  <c r="AG109" i="9"/>
  <c r="AC473" i="9" s="1"/>
  <c r="R113" i="9"/>
  <c r="X477" i="9" s="1"/>
  <c r="S101" i="9"/>
  <c r="J95" i="9"/>
  <c r="I107" i="9"/>
  <c r="U471" i="9" s="1"/>
  <c r="M146" i="9"/>
  <c r="L158" i="9"/>
  <c r="V522" i="9" s="1"/>
  <c r="R106" i="9"/>
  <c r="X470" i="9" s="1"/>
  <c r="S94" i="9"/>
  <c r="AA100" i="9"/>
  <c r="X93" i="9"/>
  <c r="E131" i="9"/>
  <c r="AA115" i="9"/>
  <c r="AA117" i="9"/>
  <c r="AA113" i="9"/>
  <c r="I160" i="9"/>
  <c r="E123" i="9"/>
  <c r="O107" i="9"/>
  <c r="AD97" i="9"/>
  <c r="X120" i="9"/>
  <c r="R87" i="9"/>
  <c r="O108" i="9"/>
  <c r="AG89" i="9"/>
  <c r="U162" i="9"/>
  <c r="E122" i="9"/>
  <c r="E118" i="9"/>
  <c r="AD118" i="9"/>
  <c r="I93" i="9"/>
  <c r="AA116" i="9"/>
  <c r="L152" i="9"/>
  <c r="AD102" i="9"/>
  <c r="X104" i="9"/>
  <c r="X124" i="9"/>
  <c r="X109" i="9"/>
  <c r="AA119" i="9"/>
  <c r="X103" i="9"/>
  <c r="AA99" i="9"/>
  <c r="X102" i="9"/>
  <c r="X107" i="9"/>
  <c r="AD92" i="9"/>
  <c r="L100" i="9"/>
  <c r="AD125" i="9"/>
  <c r="O113" i="9"/>
  <c r="AD117" i="9"/>
  <c r="AD103" i="9"/>
  <c r="R104" i="9"/>
  <c r="O97" i="9"/>
  <c r="AD120" i="9"/>
  <c r="E133" i="9"/>
  <c r="AG102" i="8"/>
  <c r="AC466" i="8" s="1"/>
  <c r="AH90" i="8"/>
  <c r="AG98" i="8"/>
  <c r="AC462" i="8" s="1"/>
  <c r="AH86" i="8"/>
  <c r="Y89" i="8"/>
  <c r="X101" i="8"/>
  <c r="Z465" i="8" s="1"/>
  <c r="M100" i="8"/>
  <c r="L112" i="8"/>
  <c r="V476" i="8" s="1"/>
  <c r="Y87" i="8"/>
  <c r="X99" i="8"/>
  <c r="Z463" i="8" s="1"/>
  <c r="AH91" i="8"/>
  <c r="AG103" i="8"/>
  <c r="AC467" i="8" s="1"/>
  <c r="J91" i="8"/>
  <c r="I103" i="8"/>
  <c r="U467" i="8" s="1"/>
  <c r="P90" i="8"/>
  <c r="O102" i="8"/>
  <c r="W466" i="8" s="1"/>
  <c r="Y86" i="8"/>
  <c r="X98" i="8"/>
  <c r="Z462" i="8" s="1"/>
  <c r="P88" i="8"/>
  <c r="O100" i="8"/>
  <c r="W464" i="8" s="1"/>
  <c r="R137" i="8"/>
  <c r="X501" i="8" s="1"/>
  <c r="S125" i="8"/>
  <c r="R87" i="8"/>
  <c r="X451" i="8" s="1"/>
  <c r="S75" i="8"/>
  <c r="AG100" i="8"/>
  <c r="AC464" i="8" s="1"/>
  <c r="AH88" i="8"/>
  <c r="R138" i="8"/>
  <c r="X502" i="8" s="1"/>
  <c r="S126" i="8"/>
  <c r="R106" i="8"/>
  <c r="X470" i="8" s="1"/>
  <c r="S94" i="8"/>
  <c r="AB83" i="8"/>
  <c r="AA95" i="8"/>
  <c r="AA459" i="8" s="1"/>
  <c r="AE76" i="8"/>
  <c r="AD88" i="8"/>
  <c r="AB452" i="8" s="1"/>
  <c r="V83" i="8"/>
  <c r="U95" i="8"/>
  <c r="Y459" i="8" s="1"/>
  <c r="V84" i="8"/>
  <c r="U96" i="8"/>
  <c r="Y460" i="8" s="1"/>
  <c r="V80" i="8"/>
  <c r="U92" i="8"/>
  <c r="Y456" i="8" s="1"/>
  <c r="AH87" i="8"/>
  <c r="AG99" i="8"/>
  <c r="AC463" i="8" s="1"/>
  <c r="AB82" i="8"/>
  <c r="AA94" i="8"/>
  <c r="AA458" i="8" s="1"/>
  <c r="P97" i="8"/>
  <c r="O109" i="8"/>
  <c r="W473" i="8" s="1"/>
  <c r="P87" i="8"/>
  <c r="O99" i="8"/>
  <c r="W463" i="8" s="1"/>
  <c r="E89" i="8"/>
  <c r="T453" i="8" s="1"/>
  <c r="F77" i="8"/>
  <c r="R105" i="8"/>
  <c r="X469" i="8" s="1"/>
  <c r="S93" i="8"/>
  <c r="R107" i="8"/>
  <c r="X471" i="8" s="1"/>
  <c r="S95" i="8"/>
  <c r="M94" i="8"/>
  <c r="L106" i="8"/>
  <c r="V470" i="8" s="1"/>
  <c r="Y88" i="8"/>
  <c r="X100" i="8"/>
  <c r="Z464" i="8" s="1"/>
  <c r="AH89" i="8"/>
  <c r="AG101" i="8"/>
  <c r="AC465" i="8" s="1"/>
  <c r="V76" i="8"/>
  <c r="U88" i="8"/>
  <c r="Y452" i="8" s="1"/>
  <c r="J89" i="8"/>
  <c r="I101" i="8"/>
  <c r="U465" i="8" s="1"/>
  <c r="I99" i="8"/>
  <c r="U463" i="8" s="1"/>
  <c r="J87" i="8"/>
  <c r="R108" i="8"/>
  <c r="X472" i="8" s="1"/>
  <c r="S96" i="8"/>
  <c r="P96" i="8"/>
  <c r="O108" i="8"/>
  <c r="W472" i="8" s="1"/>
  <c r="I102" i="8"/>
  <c r="U466" i="8" s="1"/>
  <c r="J90" i="8"/>
  <c r="U139" i="8"/>
  <c r="O93" i="8"/>
  <c r="L92" i="8"/>
  <c r="X97" i="8"/>
  <c r="L120" i="8"/>
  <c r="E109" i="8"/>
  <c r="R86" i="8"/>
  <c r="E94" i="8"/>
  <c r="U135" i="8"/>
  <c r="X96" i="8"/>
  <c r="AD108" i="8"/>
  <c r="AA117" i="8"/>
  <c r="X94" i="8"/>
  <c r="AD95" i="8"/>
  <c r="AG94" i="8"/>
  <c r="AA102" i="8"/>
  <c r="AG92" i="8"/>
  <c r="I97" i="8"/>
  <c r="X95" i="8"/>
  <c r="R97" i="8"/>
  <c r="AD106" i="8"/>
  <c r="L103" i="8"/>
  <c r="O95" i="8"/>
  <c r="I94" i="8"/>
  <c r="X92" i="8"/>
  <c r="E108" i="8"/>
  <c r="AG97" i="8"/>
  <c r="AD116" i="8"/>
  <c r="AD115" i="8"/>
  <c r="I92" i="8"/>
  <c r="AA100" i="8"/>
  <c r="AG93" i="8"/>
  <c r="E103" i="8"/>
  <c r="X91" i="8"/>
  <c r="L129" i="8"/>
  <c r="E105" i="8"/>
  <c r="O89" i="8"/>
  <c r="R104" i="8"/>
  <c r="E114" i="8"/>
  <c r="AA116" i="8"/>
  <c r="AG95" i="8"/>
  <c r="AG96" i="8"/>
  <c r="I88" i="8"/>
  <c r="I95" i="8"/>
  <c r="L101" i="8"/>
  <c r="O92" i="8"/>
  <c r="AD99" i="8"/>
  <c r="I86" i="8"/>
  <c r="X93" i="8"/>
  <c r="I96" i="8"/>
  <c r="E100" i="8"/>
  <c r="E110" i="8"/>
  <c r="X90" i="8"/>
  <c r="AD90" i="8"/>
  <c r="I93" i="8"/>
  <c r="E111" i="8"/>
  <c r="U79" i="7"/>
  <c r="AA87" i="7"/>
  <c r="AD87" i="7"/>
  <c r="R94" i="7"/>
  <c r="U81" i="7"/>
  <c r="R81" i="7"/>
  <c r="O75" i="7"/>
  <c r="AA96" i="7"/>
  <c r="X106" i="7"/>
  <c r="AD88" i="7"/>
  <c r="AA109" i="7"/>
  <c r="I76" i="7"/>
  <c r="X95" i="7"/>
  <c r="AA86" i="7"/>
  <c r="AD89" i="7"/>
  <c r="R86" i="7"/>
  <c r="AA89" i="7"/>
  <c r="AH89" i="7"/>
  <c r="AG101" i="7"/>
  <c r="AC465" i="7" s="1"/>
  <c r="R79" i="7"/>
  <c r="L80" i="7"/>
  <c r="L83" i="7"/>
  <c r="X91" i="7"/>
  <c r="AG109" i="7"/>
  <c r="AG117" i="7"/>
  <c r="AG106" i="7"/>
  <c r="AG99" i="7"/>
  <c r="AG103" i="7"/>
  <c r="AG108" i="7"/>
  <c r="AE74" i="7"/>
  <c r="AD86" i="7"/>
  <c r="AB450" i="7" s="1"/>
  <c r="L79" i="7"/>
  <c r="L78" i="7"/>
  <c r="X88" i="7"/>
  <c r="X86" i="7"/>
  <c r="Z450" i="7" s="1"/>
  <c r="L75" i="7"/>
  <c r="U75" i="7"/>
  <c r="L74" i="7"/>
  <c r="R85" i="7"/>
  <c r="L85" i="7"/>
  <c r="R102" i="7"/>
  <c r="O84" i="7"/>
  <c r="U77" i="7"/>
  <c r="AD108" i="7"/>
  <c r="AD102" i="7"/>
  <c r="AD106" i="7"/>
  <c r="AD109" i="7"/>
  <c r="AD107" i="7"/>
  <c r="AD105" i="7"/>
  <c r="L84" i="7"/>
  <c r="L89" i="7"/>
  <c r="X113" i="7"/>
  <c r="L76" i="7"/>
  <c r="O76" i="7"/>
  <c r="AA100" i="7"/>
  <c r="AA104" i="7"/>
  <c r="AA102" i="7"/>
  <c r="AA106" i="7"/>
  <c r="AA107" i="7"/>
  <c r="O80" i="7"/>
  <c r="U76" i="7"/>
  <c r="R75" i="7"/>
  <c r="I85" i="7"/>
  <c r="I83" i="7"/>
  <c r="U85" i="7"/>
  <c r="I79" i="7"/>
  <c r="O74" i="7"/>
  <c r="X102" i="7"/>
  <c r="X117" i="7"/>
  <c r="X108" i="7"/>
  <c r="S77" i="7"/>
  <c r="R89" i="7"/>
  <c r="X453" i="7" s="1"/>
  <c r="R95" i="7"/>
  <c r="R92" i="7"/>
  <c r="M70" i="7"/>
  <c r="L82" i="7"/>
  <c r="V446" i="7" s="1"/>
  <c r="V62" i="7"/>
  <c r="U74" i="7"/>
  <c r="Y438" i="7" s="1"/>
  <c r="L93" i="7"/>
  <c r="I78" i="7"/>
  <c r="U94" i="7"/>
  <c r="U90" i="7"/>
  <c r="U96" i="7"/>
  <c r="I93" i="7"/>
  <c r="P89" i="7"/>
  <c r="O101" i="7"/>
  <c r="W465" i="7" s="1"/>
  <c r="O94" i="7"/>
  <c r="O90" i="7"/>
  <c r="O95" i="7"/>
  <c r="I84" i="7"/>
  <c r="I118" i="7"/>
  <c r="I92" i="7"/>
  <c r="I89" i="7"/>
  <c r="E91" i="7"/>
  <c r="T455" i="7" s="1"/>
  <c r="F79" i="7"/>
  <c r="E77" i="7"/>
  <c r="T441" i="7" s="1"/>
  <c r="F65" i="7"/>
  <c r="E81" i="7"/>
  <c r="T445" i="7" s="1"/>
  <c r="F69" i="7"/>
  <c r="E121" i="7"/>
  <c r="T485" i="7" s="1"/>
  <c r="F109" i="7"/>
  <c r="E96" i="7"/>
  <c r="T460" i="7" s="1"/>
  <c r="F84" i="7"/>
  <c r="E107" i="7"/>
  <c r="T471" i="7" s="1"/>
  <c r="F95" i="7"/>
  <c r="E94" i="7"/>
  <c r="T458" i="7" s="1"/>
  <c r="F82" i="7"/>
  <c r="E104" i="7"/>
  <c r="T468" i="7" s="1"/>
  <c r="F92" i="7"/>
  <c r="E102" i="7"/>
  <c r="T466" i="7" s="1"/>
  <c r="F90" i="7"/>
  <c r="E99" i="7"/>
  <c r="T463" i="7" s="1"/>
  <c r="F87" i="7"/>
  <c r="E86" i="7"/>
  <c r="T450" i="7" s="1"/>
  <c r="F74" i="7"/>
  <c r="M100" i="9" l="1"/>
  <c r="V464" i="9"/>
  <c r="M87" i="9"/>
  <c r="V451" i="9"/>
  <c r="M152" i="9"/>
  <c r="V516" i="9"/>
  <c r="AB104" i="7"/>
  <c r="AA468" i="7"/>
  <c r="AB89" i="7"/>
  <c r="AA453" i="7"/>
  <c r="AB105" i="7"/>
  <c r="AA469" i="7"/>
  <c r="AB102" i="7"/>
  <c r="AA466" i="7"/>
  <c r="AB87" i="7"/>
  <c r="AA451" i="7"/>
  <c r="AB100" i="7"/>
  <c r="AA464" i="7"/>
  <c r="AB96" i="7"/>
  <c r="AA460" i="7"/>
  <c r="AB94" i="7"/>
  <c r="AA458" i="7"/>
  <c r="AB106" i="7"/>
  <c r="AA470" i="7"/>
  <c r="AB91" i="7"/>
  <c r="AA455" i="7"/>
  <c r="AB109" i="7"/>
  <c r="AA473" i="7"/>
  <c r="AB86" i="7"/>
  <c r="AA450" i="7"/>
  <c r="AB107" i="7"/>
  <c r="AA471" i="7"/>
  <c r="AB116" i="8"/>
  <c r="AA480" i="8"/>
  <c r="AB91" i="8"/>
  <c r="AA455" i="8"/>
  <c r="AB100" i="8"/>
  <c r="AA464" i="8"/>
  <c r="AB105" i="8"/>
  <c r="AA469" i="8"/>
  <c r="AB87" i="8"/>
  <c r="AA451" i="8"/>
  <c r="AB86" i="8"/>
  <c r="AA450" i="8"/>
  <c r="AB102" i="8"/>
  <c r="AA466" i="8"/>
  <c r="AB117" i="8"/>
  <c r="AA481" i="8"/>
  <c r="AB89" i="8"/>
  <c r="AA453" i="8"/>
  <c r="AB98" i="8"/>
  <c r="AA462" i="8"/>
  <c r="AB108" i="8"/>
  <c r="AA472" i="8"/>
  <c r="M76" i="7"/>
  <c r="V440" i="7"/>
  <c r="M83" i="7"/>
  <c r="V447" i="7"/>
  <c r="M79" i="7"/>
  <c r="V443" i="7"/>
  <c r="M74" i="7"/>
  <c r="V438" i="7"/>
  <c r="M80" i="7"/>
  <c r="V444" i="7"/>
  <c r="M85" i="7"/>
  <c r="V449" i="7"/>
  <c r="M84" i="7"/>
  <c r="V448" i="7"/>
  <c r="M89" i="7"/>
  <c r="V453" i="7"/>
  <c r="M75" i="7"/>
  <c r="V439" i="7"/>
  <c r="M93" i="7"/>
  <c r="V457" i="7"/>
  <c r="M78" i="7"/>
  <c r="V442" i="7"/>
  <c r="M102" i="8"/>
  <c r="V466" i="8"/>
  <c r="M109" i="8"/>
  <c r="V473" i="8"/>
  <c r="M129" i="8"/>
  <c r="V493" i="8"/>
  <c r="M103" i="8"/>
  <c r="V467" i="8"/>
  <c r="M86" i="8"/>
  <c r="V450" i="8"/>
  <c r="L98" i="8"/>
  <c r="M120" i="8"/>
  <c r="V484" i="8"/>
  <c r="M90" i="8"/>
  <c r="V454" i="8"/>
  <c r="V451" i="8"/>
  <c r="M87" i="8"/>
  <c r="L99" i="8"/>
  <c r="M101" i="8"/>
  <c r="V465" i="8"/>
  <c r="M92" i="8"/>
  <c r="V456" i="8"/>
  <c r="AH93" i="8"/>
  <c r="AC457" i="8"/>
  <c r="AH92" i="8"/>
  <c r="AC456" i="8"/>
  <c r="AH96" i="8"/>
  <c r="AC460" i="8"/>
  <c r="AH95" i="8"/>
  <c r="AC459" i="8"/>
  <c r="AH94" i="8"/>
  <c r="AC458" i="8"/>
  <c r="AH97" i="8"/>
  <c r="AC461" i="8"/>
  <c r="AH99" i="7"/>
  <c r="AC463" i="7"/>
  <c r="AH117" i="7"/>
  <c r="AC481" i="7"/>
  <c r="AH109" i="7"/>
  <c r="AC473" i="7"/>
  <c r="AH90" i="7"/>
  <c r="AC454" i="7"/>
  <c r="AH95" i="7"/>
  <c r="AC459" i="7"/>
  <c r="AH88" i="7"/>
  <c r="AC452" i="7"/>
  <c r="AH108" i="7"/>
  <c r="AC472" i="7"/>
  <c r="AH92" i="7"/>
  <c r="AC456" i="7"/>
  <c r="AH106" i="7"/>
  <c r="AC470" i="7"/>
  <c r="AH103" i="7"/>
  <c r="AC467" i="7"/>
  <c r="AH98" i="7"/>
  <c r="AC462" i="7"/>
  <c r="AH97" i="7"/>
  <c r="AC461" i="7"/>
  <c r="AE116" i="8"/>
  <c r="AB480" i="8"/>
  <c r="AE106" i="8"/>
  <c r="AB470" i="8"/>
  <c r="AE86" i="8"/>
  <c r="AB450" i="8"/>
  <c r="AE95" i="8"/>
  <c r="AB459" i="8"/>
  <c r="AE90" i="8"/>
  <c r="AB454" i="8"/>
  <c r="AE103" i="8"/>
  <c r="AB467" i="8"/>
  <c r="AE99" i="8"/>
  <c r="AB463" i="8"/>
  <c r="AE113" i="8"/>
  <c r="AB477" i="8"/>
  <c r="AE108" i="8"/>
  <c r="AB472" i="8"/>
  <c r="AE97" i="8"/>
  <c r="AB461" i="8"/>
  <c r="AE109" i="8"/>
  <c r="AB473" i="8"/>
  <c r="AE98" i="8"/>
  <c r="AB462" i="8"/>
  <c r="AE105" i="8"/>
  <c r="AB469" i="8"/>
  <c r="AE115" i="8"/>
  <c r="AB479" i="8"/>
  <c r="AE101" i="8"/>
  <c r="AB465" i="8"/>
  <c r="AE94" i="7"/>
  <c r="AB458" i="7"/>
  <c r="AE102" i="7"/>
  <c r="AB466" i="7"/>
  <c r="AE103" i="7"/>
  <c r="AB467" i="7"/>
  <c r="AE107" i="7"/>
  <c r="AB471" i="7"/>
  <c r="AE109" i="7"/>
  <c r="AB473" i="7"/>
  <c r="AE89" i="7"/>
  <c r="AB453" i="7"/>
  <c r="AE92" i="7"/>
  <c r="AB456" i="7"/>
  <c r="AE108" i="7"/>
  <c r="AB472" i="7"/>
  <c r="AE87" i="7"/>
  <c r="AB451" i="7"/>
  <c r="AE105" i="7"/>
  <c r="AB469" i="7"/>
  <c r="AE88" i="7"/>
  <c r="AB452" i="7"/>
  <c r="AE106" i="7"/>
  <c r="AB470" i="7"/>
  <c r="AE91" i="7"/>
  <c r="AB455" i="7"/>
  <c r="Y94" i="8"/>
  <c r="Z458" i="8"/>
  <c r="Y92" i="8"/>
  <c r="Z456" i="8"/>
  <c r="Y95" i="8"/>
  <c r="Z459" i="8"/>
  <c r="Y97" i="8"/>
  <c r="Z461" i="8"/>
  <c r="Y90" i="8"/>
  <c r="Z454" i="8"/>
  <c r="Y96" i="8"/>
  <c r="Z460" i="8"/>
  <c r="Y93" i="8"/>
  <c r="Z457" i="8"/>
  <c r="Y91" i="8"/>
  <c r="Z455" i="8"/>
  <c r="Y95" i="7"/>
  <c r="Z459" i="7"/>
  <c r="Y109" i="7"/>
  <c r="Z473" i="7"/>
  <c r="Y108" i="7"/>
  <c r="Z472" i="7"/>
  <c r="Y117" i="7"/>
  <c r="Z481" i="7"/>
  <c r="Y113" i="7"/>
  <c r="Z477" i="7"/>
  <c r="Y87" i="7"/>
  <c r="Z451" i="7"/>
  <c r="Y88" i="7"/>
  <c r="Z452" i="7"/>
  <c r="X121" i="7"/>
  <c r="X133" i="7" s="1"/>
  <c r="Y91" i="7"/>
  <c r="Z455" i="7"/>
  <c r="Y102" i="7"/>
  <c r="Z466" i="7"/>
  <c r="Y92" i="7"/>
  <c r="Z456" i="7"/>
  <c r="Y106" i="7"/>
  <c r="Z470" i="7"/>
  <c r="V86" i="8"/>
  <c r="Y450" i="8"/>
  <c r="U98" i="8"/>
  <c r="V89" i="8"/>
  <c r="Y453" i="8"/>
  <c r="U101" i="8"/>
  <c r="V135" i="8"/>
  <c r="Y499" i="8"/>
  <c r="V139" i="8"/>
  <c r="Y503" i="8"/>
  <c r="V93" i="8"/>
  <c r="Y457" i="8"/>
  <c r="U105" i="8"/>
  <c r="V97" i="8"/>
  <c r="Y461" i="8"/>
  <c r="U109" i="8"/>
  <c r="V94" i="7"/>
  <c r="Y458" i="7"/>
  <c r="V77" i="7"/>
  <c r="Y441" i="7"/>
  <c r="V90" i="7"/>
  <c r="Y454" i="7"/>
  <c r="V76" i="7"/>
  <c r="Y440" i="7"/>
  <c r="V95" i="7"/>
  <c r="Y459" i="7"/>
  <c r="V81" i="7"/>
  <c r="Y445" i="7"/>
  <c r="V85" i="7"/>
  <c r="Y449" i="7"/>
  <c r="V79" i="7"/>
  <c r="Y443" i="7"/>
  <c r="V80" i="7"/>
  <c r="Y444" i="7"/>
  <c r="V75" i="7"/>
  <c r="Y439" i="7"/>
  <c r="V96" i="7"/>
  <c r="Y460" i="7"/>
  <c r="V83" i="7"/>
  <c r="Y447" i="7"/>
  <c r="X467" i="8"/>
  <c r="S103" i="8"/>
  <c r="R115" i="8"/>
  <c r="S97" i="8"/>
  <c r="X461" i="8"/>
  <c r="S86" i="8"/>
  <c r="X450" i="8"/>
  <c r="S104" i="8"/>
  <c r="X468" i="8"/>
  <c r="X452" i="8"/>
  <c r="S88" i="8"/>
  <c r="R100" i="8"/>
  <c r="S95" i="7"/>
  <c r="X459" i="7"/>
  <c r="S92" i="7"/>
  <c r="X456" i="7"/>
  <c r="S102" i="7"/>
  <c r="X466" i="7"/>
  <c r="S76" i="7"/>
  <c r="X440" i="7"/>
  <c r="S94" i="7"/>
  <c r="X458" i="7"/>
  <c r="S86" i="7"/>
  <c r="X450" i="7"/>
  <c r="S88" i="7"/>
  <c r="X452" i="7"/>
  <c r="S79" i="7"/>
  <c r="X443" i="7"/>
  <c r="S84" i="7"/>
  <c r="X448" i="7"/>
  <c r="S75" i="7"/>
  <c r="X439" i="7"/>
  <c r="S85" i="7"/>
  <c r="X449" i="7"/>
  <c r="S81" i="7"/>
  <c r="X445" i="7"/>
  <c r="P86" i="8"/>
  <c r="W450" i="8"/>
  <c r="O98" i="8"/>
  <c r="P89" i="8"/>
  <c r="W453" i="8"/>
  <c r="P92" i="8"/>
  <c r="W456" i="8"/>
  <c r="P91" i="8"/>
  <c r="W455" i="8"/>
  <c r="O103" i="8"/>
  <c r="P94" i="8"/>
  <c r="W458" i="8"/>
  <c r="P95" i="8"/>
  <c r="W459" i="8"/>
  <c r="O106" i="8"/>
  <c r="O118" i="8" s="1"/>
  <c r="P93" i="8"/>
  <c r="W457" i="8"/>
  <c r="P90" i="7"/>
  <c r="W454" i="7"/>
  <c r="P78" i="7"/>
  <c r="W442" i="7"/>
  <c r="P94" i="7"/>
  <c r="W458" i="7"/>
  <c r="P80" i="7"/>
  <c r="W444" i="7"/>
  <c r="P82" i="7"/>
  <c r="W446" i="7"/>
  <c r="P84" i="7"/>
  <c r="W448" i="7"/>
  <c r="P74" i="7"/>
  <c r="W438" i="7"/>
  <c r="P79" i="7"/>
  <c r="W443" i="7"/>
  <c r="P97" i="7"/>
  <c r="W461" i="7"/>
  <c r="W445" i="7"/>
  <c r="P81" i="7"/>
  <c r="O93" i="7"/>
  <c r="P95" i="7"/>
  <c r="W459" i="7"/>
  <c r="P76" i="7"/>
  <c r="W440" i="7"/>
  <c r="P75" i="7"/>
  <c r="W439" i="7"/>
  <c r="AE102" i="9"/>
  <c r="AB466" i="9"/>
  <c r="AE106" i="9"/>
  <c r="AB470" i="9"/>
  <c r="AE97" i="9"/>
  <c r="AB461" i="9"/>
  <c r="AE92" i="9"/>
  <c r="AB456" i="9"/>
  <c r="AE103" i="9"/>
  <c r="AB467" i="9"/>
  <c r="AE117" i="9"/>
  <c r="AB481" i="9"/>
  <c r="AE100" i="9"/>
  <c r="AB464" i="9"/>
  <c r="AE107" i="9"/>
  <c r="AB471" i="9"/>
  <c r="AE98" i="9"/>
  <c r="AB462" i="9"/>
  <c r="AE120" i="9"/>
  <c r="AB484" i="9"/>
  <c r="AE99" i="9"/>
  <c r="AB463" i="9"/>
  <c r="AE125" i="9"/>
  <c r="AB489" i="9"/>
  <c r="AE118" i="9"/>
  <c r="AB482" i="9"/>
  <c r="AB116" i="9"/>
  <c r="AA480" i="9"/>
  <c r="AB119" i="9"/>
  <c r="AA483" i="9"/>
  <c r="AB115" i="9"/>
  <c r="AA479" i="9"/>
  <c r="AB98" i="9"/>
  <c r="AA462" i="9"/>
  <c r="AB88" i="9"/>
  <c r="AA452" i="9"/>
  <c r="AB100" i="9"/>
  <c r="AA464" i="9"/>
  <c r="AB99" i="9"/>
  <c r="AA463" i="9"/>
  <c r="AB113" i="9"/>
  <c r="AA477" i="9"/>
  <c r="AB117" i="9"/>
  <c r="AA481" i="9"/>
  <c r="Y104" i="9"/>
  <c r="Z468" i="9"/>
  <c r="Y120" i="9"/>
  <c r="Z484" i="9"/>
  <c r="Y101" i="9"/>
  <c r="Z465" i="9"/>
  <c r="X113" i="9"/>
  <c r="Y107" i="9"/>
  <c r="Z471" i="9"/>
  <c r="Y93" i="9"/>
  <c r="Z457" i="9"/>
  <c r="Y102" i="9"/>
  <c r="Z466" i="9"/>
  <c r="Y94" i="9"/>
  <c r="Z458" i="9"/>
  <c r="Y86" i="9"/>
  <c r="Z450" i="9"/>
  <c r="X98" i="9"/>
  <c r="Y109" i="9"/>
  <c r="Z473" i="9"/>
  <c r="Y124" i="9"/>
  <c r="Z488" i="9"/>
  <c r="Y103" i="9"/>
  <c r="Z467" i="9"/>
  <c r="Y87" i="9"/>
  <c r="Z451" i="9"/>
  <c r="X99" i="9"/>
  <c r="V162" i="9"/>
  <c r="Y526" i="9"/>
  <c r="V86" i="9"/>
  <c r="Y450" i="9"/>
  <c r="U98" i="9"/>
  <c r="Y465" i="9"/>
  <c r="U113" i="9"/>
  <c r="V101" i="9"/>
  <c r="Y455" i="9"/>
  <c r="V91" i="9"/>
  <c r="U103" i="9"/>
  <c r="S95" i="9"/>
  <c r="X459" i="9"/>
  <c r="S87" i="9"/>
  <c r="X451" i="9"/>
  <c r="S104" i="9"/>
  <c r="X468" i="9"/>
  <c r="R107" i="9"/>
  <c r="R119" i="9" s="1"/>
  <c r="AC459" i="9"/>
  <c r="AH95" i="9"/>
  <c r="AG107" i="9"/>
  <c r="AC454" i="9"/>
  <c r="AH90" i="9"/>
  <c r="AG102" i="9"/>
  <c r="AC450" i="9"/>
  <c r="AG98" i="9"/>
  <c r="AH86" i="9"/>
  <c r="AH89" i="9"/>
  <c r="AC453" i="9"/>
  <c r="AC455" i="9"/>
  <c r="AH91" i="9"/>
  <c r="AG103" i="9"/>
  <c r="P97" i="9"/>
  <c r="W461" i="9"/>
  <c r="P108" i="9"/>
  <c r="W472" i="9"/>
  <c r="P94" i="9"/>
  <c r="W458" i="9"/>
  <c r="P110" i="9"/>
  <c r="W474" i="9"/>
  <c r="P99" i="9"/>
  <c r="W463" i="9"/>
  <c r="P98" i="9"/>
  <c r="W462" i="9"/>
  <c r="P113" i="9"/>
  <c r="W477" i="9"/>
  <c r="P107" i="9"/>
  <c r="W471" i="9"/>
  <c r="J151" i="9"/>
  <c r="U515" i="9"/>
  <c r="U453" i="9"/>
  <c r="I101" i="9"/>
  <c r="J89" i="9"/>
  <c r="J93" i="9"/>
  <c r="U457" i="9"/>
  <c r="J160" i="9"/>
  <c r="U524" i="9"/>
  <c r="U462" i="9"/>
  <c r="J98" i="9"/>
  <c r="I110" i="9"/>
  <c r="J94" i="8"/>
  <c r="U458" i="8"/>
  <c r="J88" i="8"/>
  <c r="U452" i="8"/>
  <c r="J95" i="8"/>
  <c r="U459" i="8"/>
  <c r="J96" i="8"/>
  <c r="U460" i="8"/>
  <c r="J92" i="8"/>
  <c r="U456" i="8"/>
  <c r="J86" i="8"/>
  <c r="U450" i="8"/>
  <c r="J97" i="8"/>
  <c r="U461" i="8"/>
  <c r="J93" i="8"/>
  <c r="U457" i="8"/>
  <c r="J78" i="7"/>
  <c r="U442" i="7"/>
  <c r="J89" i="7"/>
  <c r="U453" i="7"/>
  <c r="J92" i="7"/>
  <c r="U456" i="7"/>
  <c r="J76" i="7"/>
  <c r="U440" i="7"/>
  <c r="J87" i="7"/>
  <c r="U451" i="7"/>
  <c r="J79" i="7"/>
  <c r="U443" i="7"/>
  <c r="J118" i="7"/>
  <c r="U482" i="7"/>
  <c r="J83" i="7"/>
  <c r="U447" i="7"/>
  <c r="J75" i="7"/>
  <c r="U439" i="7"/>
  <c r="J84" i="7"/>
  <c r="U448" i="7"/>
  <c r="J93" i="7"/>
  <c r="U457" i="7"/>
  <c r="J85" i="7"/>
  <c r="U449" i="7"/>
  <c r="J74" i="7"/>
  <c r="U438" i="7"/>
  <c r="I86" i="7"/>
  <c r="F113" i="9"/>
  <c r="T477" i="9"/>
  <c r="F103" i="9"/>
  <c r="T467" i="9"/>
  <c r="F133" i="9"/>
  <c r="T497" i="9"/>
  <c r="F123" i="9"/>
  <c r="T487" i="9"/>
  <c r="F115" i="9"/>
  <c r="T479" i="9"/>
  <c r="F101" i="9"/>
  <c r="T465" i="9"/>
  <c r="F105" i="9"/>
  <c r="T469" i="9"/>
  <c r="F118" i="9"/>
  <c r="T482" i="9"/>
  <c r="F102" i="9"/>
  <c r="T466" i="9"/>
  <c r="F122" i="9"/>
  <c r="T486" i="9"/>
  <c r="F131" i="9"/>
  <c r="T495" i="9"/>
  <c r="F100" i="8"/>
  <c r="T464" i="8"/>
  <c r="F109" i="8"/>
  <c r="T473" i="8"/>
  <c r="F111" i="8"/>
  <c r="T475" i="8"/>
  <c r="F114" i="8"/>
  <c r="T478" i="8"/>
  <c r="F104" i="8"/>
  <c r="T468" i="8"/>
  <c r="F103" i="8"/>
  <c r="T467" i="8"/>
  <c r="F108" i="8"/>
  <c r="T472" i="8"/>
  <c r="F102" i="8"/>
  <c r="T466" i="8"/>
  <c r="F94" i="8"/>
  <c r="T458" i="8"/>
  <c r="F92" i="8"/>
  <c r="T456" i="8"/>
  <c r="F105" i="8"/>
  <c r="T469" i="8"/>
  <c r="F110" i="8"/>
  <c r="T474" i="8"/>
  <c r="F95" i="8"/>
  <c r="T459" i="8"/>
  <c r="E100" i="7"/>
  <c r="T464" i="7" s="1"/>
  <c r="F88" i="7"/>
  <c r="AD119" i="9"/>
  <c r="L99" i="9"/>
  <c r="AA101" i="8"/>
  <c r="AA113" i="8" s="1"/>
  <c r="E107" i="8"/>
  <c r="E119" i="8" s="1"/>
  <c r="AA103" i="8"/>
  <c r="AG104" i="7"/>
  <c r="AA103" i="7"/>
  <c r="X99" i="7"/>
  <c r="X111" i="7" s="1"/>
  <c r="X104" i="7"/>
  <c r="O109" i="7"/>
  <c r="O121" i="7" s="1"/>
  <c r="X106" i="9"/>
  <c r="AA110" i="9"/>
  <c r="AA122" i="9" s="1"/>
  <c r="AD110" i="9"/>
  <c r="O106" i="9"/>
  <c r="E117" i="9"/>
  <c r="E114" i="9"/>
  <c r="AD112" i="9"/>
  <c r="I163" i="9"/>
  <c r="O111" i="9"/>
  <c r="P88" i="9"/>
  <c r="O100" i="9"/>
  <c r="W464" i="9" s="1"/>
  <c r="O91" i="7"/>
  <c r="AG102" i="7"/>
  <c r="AD104" i="7"/>
  <c r="AG107" i="7"/>
  <c r="AA101" i="7"/>
  <c r="AA113" i="7" s="1"/>
  <c r="U91" i="7"/>
  <c r="AG100" i="7"/>
  <c r="AG110" i="7"/>
  <c r="L87" i="7"/>
  <c r="R96" i="7"/>
  <c r="X118" i="7"/>
  <c r="AA99" i="7"/>
  <c r="U92" i="7"/>
  <c r="U104" i="7" s="1"/>
  <c r="AA117" i="7"/>
  <c r="L97" i="7"/>
  <c r="AD100" i="7"/>
  <c r="I88" i="7"/>
  <c r="AA120" i="8"/>
  <c r="AA132" i="8" s="1"/>
  <c r="AD117" i="8"/>
  <c r="L121" i="8"/>
  <c r="M107" i="8"/>
  <c r="L119" i="8"/>
  <c r="V483" i="8" s="1"/>
  <c r="AA99" i="8"/>
  <c r="AB97" i="8"/>
  <c r="AA109" i="8"/>
  <c r="AA473" i="8" s="1"/>
  <c r="V94" i="8"/>
  <c r="U106" i="8"/>
  <c r="Y470" i="8" s="1"/>
  <c r="V90" i="8"/>
  <c r="U102" i="8"/>
  <c r="Y466" i="8" s="1"/>
  <c r="AA121" i="7"/>
  <c r="AD99" i="7"/>
  <c r="L96" i="7"/>
  <c r="L86" i="7"/>
  <c r="R106" i="7"/>
  <c r="S102" i="9"/>
  <c r="R114" i="9"/>
  <c r="X478" i="9" s="1"/>
  <c r="F92" i="9"/>
  <c r="E104" i="9"/>
  <c r="T468" i="9" s="1"/>
  <c r="AD111" i="9"/>
  <c r="R98" i="9"/>
  <c r="X462" i="9" s="1"/>
  <c r="S86" i="9"/>
  <c r="P90" i="9"/>
  <c r="O102" i="9"/>
  <c r="W466" i="9" s="1"/>
  <c r="AB96" i="9"/>
  <c r="AA108" i="9"/>
  <c r="AA472" i="9" s="1"/>
  <c r="F100" i="9"/>
  <c r="E112" i="9"/>
  <c r="T476" i="9" s="1"/>
  <c r="L129" i="9"/>
  <c r="V493" i="9" s="1"/>
  <c r="M117" i="9"/>
  <c r="P92" i="9"/>
  <c r="O104" i="9"/>
  <c r="W468" i="9" s="1"/>
  <c r="F96" i="9"/>
  <c r="E108" i="9"/>
  <c r="T472" i="9" s="1"/>
  <c r="R118" i="9"/>
  <c r="X482" i="9" s="1"/>
  <c r="S106" i="9"/>
  <c r="S109" i="9"/>
  <c r="R121" i="9"/>
  <c r="X485" i="9" s="1"/>
  <c r="V108" i="9"/>
  <c r="U120" i="9"/>
  <c r="Y484" i="9" s="1"/>
  <c r="M163" i="9"/>
  <c r="L175" i="9"/>
  <c r="V539" i="9" s="1"/>
  <c r="M174" i="9"/>
  <c r="L186" i="9"/>
  <c r="V550" i="9" s="1"/>
  <c r="S103" i="9"/>
  <c r="R115" i="9"/>
  <c r="X479" i="9" s="1"/>
  <c r="V100" i="9"/>
  <c r="U112" i="9"/>
  <c r="Y476" i="9" s="1"/>
  <c r="V107" i="9"/>
  <c r="U119" i="9"/>
  <c r="Y483" i="9" s="1"/>
  <c r="AH108" i="9"/>
  <c r="AG120" i="9"/>
  <c r="AC484" i="9" s="1"/>
  <c r="M158" i="9"/>
  <c r="L170" i="9"/>
  <c r="V534" i="9" s="1"/>
  <c r="J109" i="9"/>
  <c r="I121" i="9"/>
  <c r="U485" i="9" s="1"/>
  <c r="S108" i="9"/>
  <c r="R120" i="9"/>
  <c r="X484" i="9" s="1"/>
  <c r="AH118" i="9"/>
  <c r="AG130" i="9"/>
  <c r="AC494" i="9" s="1"/>
  <c r="V105" i="9"/>
  <c r="U117" i="9"/>
  <c r="Y481" i="9" s="1"/>
  <c r="V99" i="9"/>
  <c r="U111" i="9"/>
  <c r="Y475" i="9" s="1"/>
  <c r="M157" i="9"/>
  <c r="L169" i="9"/>
  <c r="V533" i="9" s="1"/>
  <c r="J147" i="9"/>
  <c r="I159" i="9"/>
  <c r="U523" i="9" s="1"/>
  <c r="M155" i="9"/>
  <c r="L167" i="9"/>
  <c r="V531" i="9" s="1"/>
  <c r="P93" i="9"/>
  <c r="O105" i="9"/>
  <c r="W469" i="9" s="1"/>
  <c r="V92" i="9"/>
  <c r="U104" i="9"/>
  <c r="Y468" i="9" s="1"/>
  <c r="J118" i="9"/>
  <c r="I130" i="9"/>
  <c r="U494" i="9" s="1"/>
  <c r="J126" i="9"/>
  <c r="I138" i="9"/>
  <c r="U502" i="9" s="1"/>
  <c r="S148" i="9"/>
  <c r="R160" i="9"/>
  <c r="X524" i="9" s="1"/>
  <c r="R117" i="9"/>
  <c r="X481" i="9" s="1"/>
  <c r="S105" i="9"/>
  <c r="J92" i="9"/>
  <c r="I104" i="9"/>
  <c r="U468" i="9" s="1"/>
  <c r="AH147" i="9"/>
  <c r="AG159" i="9"/>
  <c r="AC523" i="9" s="1"/>
  <c r="M113" i="9"/>
  <c r="L125" i="9"/>
  <c r="V489" i="9" s="1"/>
  <c r="J107" i="9"/>
  <c r="I119" i="9"/>
  <c r="U483" i="9" s="1"/>
  <c r="V109" i="9"/>
  <c r="U121" i="9"/>
  <c r="Y485" i="9" s="1"/>
  <c r="AB94" i="9"/>
  <c r="AA106" i="9"/>
  <c r="AA470" i="9" s="1"/>
  <c r="AB90" i="9"/>
  <c r="AA102" i="9"/>
  <c r="AA466" i="9" s="1"/>
  <c r="AH92" i="9"/>
  <c r="AG104" i="9"/>
  <c r="AC468" i="9" s="1"/>
  <c r="S113" i="9"/>
  <c r="R125" i="9"/>
  <c r="X489" i="9" s="1"/>
  <c r="P91" i="9"/>
  <c r="O103" i="9"/>
  <c r="W467" i="9" s="1"/>
  <c r="V94" i="9"/>
  <c r="U106" i="9"/>
  <c r="Y470" i="9" s="1"/>
  <c r="J108" i="9"/>
  <c r="I120" i="9"/>
  <c r="U484" i="9" s="1"/>
  <c r="M154" i="9"/>
  <c r="L166" i="9"/>
  <c r="V530" i="9" s="1"/>
  <c r="AH136" i="9"/>
  <c r="AG148" i="9"/>
  <c r="AC512" i="9" s="1"/>
  <c r="M168" i="9"/>
  <c r="L180" i="9"/>
  <c r="V544" i="9" s="1"/>
  <c r="AH109" i="9"/>
  <c r="AG121" i="9"/>
  <c r="AC485" i="9" s="1"/>
  <c r="AB97" i="9"/>
  <c r="AA109" i="9"/>
  <c r="AA473" i="9" s="1"/>
  <c r="AH93" i="9"/>
  <c r="AG105" i="9"/>
  <c r="AC469" i="9" s="1"/>
  <c r="U174" i="9"/>
  <c r="E145" i="9"/>
  <c r="AD123" i="9"/>
  <c r="O125" i="9"/>
  <c r="L111" i="9"/>
  <c r="X116" i="9"/>
  <c r="AG101" i="9"/>
  <c r="AA125" i="9"/>
  <c r="O109" i="9"/>
  <c r="X121" i="9"/>
  <c r="AD114" i="9"/>
  <c r="E125" i="9"/>
  <c r="AA128" i="9"/>
  <c r="I175" i="9"/>
  <c r="E130" i="9"/>
  <c r="E127" i="9"/>
  <c r="I172" i="9"/>
  <c r="AA129" i="9"/>
  <c r="X132" i="9"/>
  <c r="X136" i="9"/>
  <c r="AD132" i="9"/>
  <c r="R116" i="9"/>
  <c r="L112" i="9"/>
  <c r="AD104" i="9"/>
  <c r="X115" i="9"/>
  <c r="AD131" i="9"/>
  <c r="L164" i="9"/>
  <c r="I105" i="9"/>
  <c r="AD130" i="9"/>
  <c r="O122" i="9"/>
  <c r="O120" i="9"/>
  <c r="AD122" i="9"/>
  <c r="AD109" i="9"/>
  <c r="O119" i="9"/>
  <c r="E143" i="9"/>
  <c r="X119" i="9"/>
  <c r="X105" i="9"/>
  <c r="AA112" i="9"/>
  <c r="X114" i="9"/>
  <c r="AA111" i="9"/>
  <c r="AD115" i="9"/>
  <c r="AD129" i="9"/>
  <c r="AD137" i="9"/>
  <c r="AA131" i="9"/>
  <c r="E134" i="9"/>
  <c r="R99" i="9"/>
  <c r="E135" i="9"/>
  <c r="AA127" i="9"/>
  <c r="R120" i="8"/>
  <c r="X484" i="8" s="1"/>
  <c r="S108" i="8"/>
  <c r="R117" i="8"/>
  <c r="X481" i="8" s="1"/>
  <c r="S105" i="8"/>
  <c r="R118" i="8"/>
  <c r="X482" i="8" s="1"/>
  <c r="S106" i="8"/>
  <c r="S137" i="8"/>
  <c r="R149" i="8"/>
  <c r="X513" i="8" s="1"/>
  <c r="AH101" i="8"/>
  <c r="AG113" i="8"/>
  <c r="AC477" i="8" s="1"/>
  <c r="M112" i="8"/>
  <c r="L124" i="8"/>
  <c r="V488" i="8" s="1"/>
  <c r="Y100" i="8"/>
  <c r="X112" i="8"/>
  <c r="Z476" i="8" s="1"/>
  <c r="AB94" i="8"/>
  <c r="AA106" i="8"/>
  <c r="AA470" i="8" s="1"/>
  <c r="V95" i="8"/>
  <c r="U107" i="8"/>
  <c r="Y471" i="8" s="1"/>
  <c r="P100" i="8"/>
  <c r="O112" i="8"/>
  <c r="W476" i="8" s="1"/>
  <c r="AH103" i="8"/>
  <c r="AG115" i="8"/>
  <c r="AC479" i="8" s="1"/>
  <c r="Y101" i="8"/>
  <c r="X113" i="8"/>
  <c r="Z477" i="8" s="1"/>
  <c r="P109" i="8"/>
  <c r="O121" i="8"/>
  <c r="W485" i="8" s="1"/>
  <c r="V96" i="8"/>
  <c r="U108" i="8"/>
  <c r="Y472" i="8" s="1"/>
  <c r="J103" i="8"/>
  <c r="I115" i="8"/>
  <c r="U479" i="8" s="1"/>
  <c r="I111" i="8"/>
  <c r="U475" i="8" s="1"/>
  <c r="J99" i="8"/>
  <c r="S138" i="8"/>
  <c r="R150" i="8"/>
  <c r="X514" i="8" s="1"/>
  <c r="J101" i="8"/>
  <c r="I113" i="8"/>
  <c r="U477" i="8" s="1"/>
  <c r="M106" i="8"/>
  <c r="L118" i="8"/>
  <c r="V482" i="8" s="1"/>
  <c r="AH99" i="8"/>
  <c r="AG111" i="8"/>
  <c r="AC475" i="8" s="1"/>
  <c r="AE88" i="8"/>
  <c r="AD100" i="8"/>
  <c r="AB464" i="8" s="1"/>
  <c r="Y98" i="8"/>
  <c r="X110" i="8"/>
  <c r="Z474" i="8" s="1"/>
  <c r="Y99" i="8"/>
  <c r="X111" i="8"/>
  <c r="Z475" i="8" s="1"/>
  <c r="I114" i="8"/>
  <c r="U478" i="8" s="1"/>
  <c r="J102" i="8"/>
  <c r="E101" i="8"/>
  <c r="T465" i="8" s="1"/>
  <c r="F89" i="8"/>
  <c r="AG112" i="8"/>
  <c r="AC476" i="8" s="1"/>
  <c r="AH100" i="8"/>
  <c r="AG110" i="8"/>
  <c r="AC474" i="8" s="1"/>
  <c r="AH98" i="8"/>
  <c r="P108" i="8"/>
  <c r="O120" i="8"/>
  <c r="W484" i="8" s="1"/>
  <c r="V88" i="8"/>
  <c r="U100" i="8"/>
  <c r="Y464" i="8" s="1"/>
  <c r="P99" i="8"/>
  <c r="O111" i="8"/>
  <c r="W475" i="8" s="1"/>
  <c r="V92" i="8"/>
  <c r="U104" i="8"/>
  <c r="Y468" i="8" s="1"/>
  <c r="AB95" i="8"/>
  <c r="AA107" i="8"/>
  <c r="AA471" i="8" s="1"/>
  <c r="P102" i="8"/>
  <c r="O114" i="8"/>
  <c r="W478" i="8" s="1"/>
  <c r="R119" i="8"/>
  <c r="X483" i="8" s="1"/>
  <c r="S107" i="8"/>
  <c r="R99" i="8"/>
  <c r="X463" i="8" s="1"/>
  <c r="S87" i="8"/>
  <c r="AG114" i="8"/>
  <c r="AC478" i="8" s="1"/>
  <c r="AH102" i="8"/>
  <c r="I107" i="8"/>
  <c r="L141" i="8"/>
  <c r="L115" i="8"/>
  <c r="AA110" i="8"/>
  <c r="I109" i="8"/>
  <c r="AG104" i="8"/>
  <c r="AD107" i="8"/>
  <c r="AD120" i="8"/>
  <c r="O105" i="8"/>
  <c r="X102" i="8"/>
  <c r="X104" i="8"/>
  <c r="X105" i="8"/>
  <c r="E112" i="8"/>
  <c r="AD111" i="8"/>
  <c r="E126" i="8"/>
  <c r="AD121" i="8"/>
  <c r="AG105" i="8"/>
  <c r="AG109" i="8"/>
  <c r="E120" i="8"/>
  <c r="AD110" i="8"/>
  <c r="E123" i="8"/>
  <c r="I98" i="8"/>
  <c r="O104" i="8"/>
  <c r="E117" i="8"/>
  <c r="X103" i="8"/>
  <c r="E116" i="8"/>
  <c r="AD125" i="8"/>
  <c r="AD127" i="8"/>
  <c r="O107" i="8"/>
  <c r="AD118" i="8"/>
  <c r="AA114" i="8"/>
  <c r="X106" i="8"/>
  <c r="E121" i="8"/>
  <c r="L114" i="8"/>
  <c r="X109" i="8"/>
  <c r="I105" i="8"/>
  <c r="E122" i="8"/>
  <c r="I108" i="8"/>
  <c r="I100" i="8"/>
  <c r="AG107" i="8"/>
  <c r="R116" i="8"/>
  <c r="AA112" i="8"/>
  <c r="AD128" i="8"/>
  <c r="I106" i="8"/>
  <c r="AA115" i="8"/>
  <c r="U147" i="8"/>
  <c r="U151" i="8"/>
  <c r="L113" i="8"/>
  <c r="X107" i="8"/>
  <c r="X108" i="8"/>
  <c r="L132" i="8"/>
  <c r="AD102" i="8"/>
  <c r="AG108" i="8"/>
  <c r="AA128" i="8"/>
  <c r="O101" i="8"/>
  <c r="E115" i="8"/>
  <c r="I104" i="8"/>
  <c r="R109" i="8"/>
  <c r="AG106" i="8"/>
  <c r="AA129" i="8"/>
  <c r="E106" i="8"/>
  <c r="R98" i="8"/>
  <c r="L104" i="8"/>
  <c r="U93" i="7"/>
  <c r="R93" i="7"/>
  <c r="AA98" i="7"/>
  <c r="L95" i="7"/>
  <c r="O87" i="7"/>
  <c r="L91" i="7"/>
  <c r="L90" i="7"/>
  <c r="L101" i="7"/>
  <c r="AA108" i="7"/>
  <c r="L92" i="7"/>
  <c r="R91" i="7"/>
  <c r="X107" i="7"/>
  <c r="R98" i="7"/>
  <c r="AD101" i="7"/>
  <c r="X100" i="7"/>
  <c r="R97" i="7"/>
  <c r="I91" i="7"/>
  <c r="X103" i="7"/>
  <c r="AH101" i="7"/>
  <c r="AG113" i="7"/>
  <c r="AC477" i="7" s="1"/>
  <c r="AG112" i="7"/>
  <c r="AG120" i="7"/>
  <c r="AG111" i="7"/>
  <c r="AG129" i="7"/>
  <c r="AG116" i="7"/>
  <c r="AG115" i="7"/>
  <c r="AG118" i="7"/>
  <c r="AG121" i="7"/>
  <c r="U89" i="7"/>
  <c r="O88" i="7"/>
  <c r="I97" i="7"/>
  <c r="U87" i="7"/>
  <c r="AE86" i="7"/>
  <c r="AD98" i="7"/>
  <c r="AB462" i="7" s="1"/>
  <c r="Y86" i="7"/>
  <c r="X98" i="7"/>
  <c r="Z462" i="7" s="1"/>
  <c r="R114" i="7"/>
  <c r="O96" i="7"/>
  <c r="AD117" i="7"/>
  <c r="AD121" i="7"/>
  <c r="AD120" i="7"/>
  <c r="AD119" i="7"/>
  <c r="AD114" i="7"/>
  <c r="AD115" i="7"/>
  <c r="AD118" i="7"/>
  <c r="X125" i="7"/>
  <c r="R87" i="7"/>
  <c r="O92" i="7"/>
  <c r="L88" i="7"/>
  <c r="U88" i="7"/>
  <c r="AA115" i="7"/>
  <c r="AA116" i="7"/>
  <c r="AA119" i="7"/>
  <c r="AA112" i="7"/>
  <c r="AA118" i="7"/>
  <c r="AA114" i="7"/>
  <c r="U97" i="7"/>
  <c r="I95" i="7"/>
  <c r="I90" i="7"/>
  <c r="O86" i="7"/>
  <c r="X120" i="7"/>
  <c r="X114" i="7"/>
  <c r="X129" i="7"/>
  <c r="S89" i="7"/>
  <c r="R101" i="7"/>
  <c r="X465" i="7" s="1"/>
  <c r="R100" i="7"/>
  <c r="R104" i="7"/>
  <c r="R107" i="7"/>
  <c r="M82" i="7"/>
  <c r="L94" i="7"/>
  <c r="V458" i="7" s="1"/>
  <c r="V74" i="7"/>
  <c r="U86" i="7"/>
  <c r="Y450" i="7" s="1"/>
  <c r="L105" i="7"/>
  <c r="U108" i="7"/>
  <c r="U102" i="7"/>
  <c r="U107" i="7"/>
  <c r="U106" i="7"/>
  <c r="I105" i="7"/>
  <c r="P101" i="7"/>
  <c r="O113" i="7"/>
  <c r="W477" i="7" s="1"/>
  <c r="O103" i="7"/>
  <c r="O102" i="7"/>
  <c r="O107" i="7"/>
  <c r="O106" i="7"/>
  <c r="L109" i="7"/>
  <c r="I96" i="7"/>
  <c r="I101" i="7"/>
  <c r="I99" i="7"/>
  <c r="I104" i="7"/>
  <c r="I130" i="7"/>
  <c r="E103" i="7"/>
  <c r="T467" i="7" s="1"/>
  <c r="F91" i="7"/>
  <c r="E89" i="7"/>
  <c r="T453" i="7" s="1"/>
  <c r="F77" i="7"/>
  <c r="F81" i="7"/>
  <c r="E93" i="7"/>
  <c r="T457" i="7" s="1"/>
  <c r="E133" i="7"/>
  <c r="T497" i="7" s="1"/>
  <c r="F121" i="7"/>
  <c r="F96" i="7"/>
  <c r="E108" i="7"/>
  <c r="T472" i="7" s="1"/>
  <c r="E119" i="7"/>
  <c r="T483" i="7" s="1"/>
  <c r="F107" i="7"/>
  <c r="E106" i="7"/>
  <c r="T470" i="7" s="1"/>
  <c r="F94" i="7"/>
  <c r="F104" i="7"/>
  <c r="E116" i="7"/>
  <c r="T480" i="7" s="1"/>
  <c r="E114" i="7"/>
  <c r="T478" i="7" s="1"/>
  <c r="F102" i="7"/>
  <c r="E111" i="7"/>
  <c r="T475" i="7" s="1"/>
  <c r="F99" i="7"/>
  <c r="E98" i="7"/>
  <c r="T462" i="7" s="1"/>
  <c r="F86" i="7"/>
  <c r="M111" i="9" l="1"/>
  <c r="V475" i="9"/>
  <c r="M164" i="9"/>
  <c r="V528" i="9"/>
  <c r="M99" i="9"/>
  <c r="V463" i="9"/>
  <c r="M112" i="9"/>
  <c r="V476" i="9"/>
  <c r="AB119" i="7"/>
  <c r="AA483" i="7"/>
  <c r="AB103" i="7"/>
  <c r="AA467" i="7"/>
  <c r="AB118" i="7"/>
  <c r="AA482" i="7"/>
  <c r="AB99" i="7"/>
  <c r="AA463" i="7"/>
  <c r="AB112" i="7"/>
  <c r="AA476" i="7"/>
  <c r="AB116" i="7"/>
  <c r="AA480" i="7"/>
  <c r="AB113" i="7"/>
  <c r="AA477" i="7"/>
  <c r="AB121" i="7"/>
  <c r="AA485" i="7"/>
  <c r="AB117" i="7"/>
  <c r="AA481" i="7"/>
  <c r="AB115" i="7"/>
  <c r="AA479" i="7"/>
  <c r="AB98" i="7"/>
  <c r="AA462" i="7"/>
  <c r="AB114" i="7"/>
  <c r="AA478" i="7"/>
  <c r="AB108" i="7"/>
  <c r="AA472" i="7"/>
  <c r="AB101" i="7"/>
  <c r="AA465" i="7"/>
  <c r="AB112" i="8"/>
  <c r="AA476" i="8"/>
  <c r="AB99" i="8"/>
  <c r="AA463" i="8"/>
  <c r="AB110" i="8"/>
  <c r="AA474" i="8"/>
  <c r="AB101" i="8"/>
  <c r="AA465" i="8"/>
  <c r="AB113" i="8"/>
  <c r="AA477" i="8"/>
  <c r="AB129" i="8"/>
  <c r="AA493" i="8"/>
  <c r="AB115" i="8"/>
  <c r="AA479" i="8"/>
  <c r="AB132" i="8"/>
  <c r="AA496" i="8"/>
  <c r="AB120" i="8"/>
  <c r="AA484" i="8"/>
  <c r="AB128" i="8"/>
  <c r="AA492" i="8"/>
  <c r="AB114" i="8"/>
  <c r="AA478" i="8"/>
  <c r="AB103" i="8"/>
  <c r="AA467" i="8"/>
  <c r="M105" i="7"/>
  <c r="V469" i="7"/>
  <c r="M95" i="7"/>
  <c r="V459" i="7"/>
  <c r="M86" i="7"/>
  <c r="V450" i="7"/>
  <c r="M87" i="7"/>
  <c r="V451" i="7"/>
  <c r="M96" i="7"/>
  <c r="V460" i="7"/>
  <c r="M91" i="7"/>
  <c r="V455" i="7"/>
  <c r="M92" i="7"/>
  <c r="V456" i="7"/>
  <c r="M97" i="7"/>
  <c r="V461" i="7"/>
  <c r="M90" i="7"/>
  <c r="V454" i="7"/>
  <c r="M109" i="7"/>
  <c r="V473" i="7"/>
  <c r="M88" i="7"/>
  <c r="V452" i="7"/>
  <c r="M101" i="7"/>
  <c r="V465" i="7"/>
  <c r="M114" i="8"/>
  <c r="V478" i="8"/>
  <c r="M141" i="8"/>
  <c r="V505" i="8"/>
  <c r="M98" i="8"/>
  <c r="V462" i="8"/>
  <c r="L110" i="8"/>
  <c r="M104" i="8"/>
  <c r="V468" i="8"/>
  <c r="M115" i="8"/>
  <c r="V479" i="8"/>
  <c r="M121" i="8"/>
  <c r="V485" i="8"/>
  <c r="V463" i="8"/>
  <c r="L111" i="8"/>
  <c r="M99" i="8"/>
  <c r="M113" i="8"/>
  <c r="V477" i="8"/>
  <c r="M132" i="8"/>
  <c r="V496" i="8"/>
  <c r="AH109" i="8"/>
  <c r="AC473" i="8"/>
  <c r="AH108" i="8"/>
  <c r="AC472" i="8"/>
  <c r="AH105" i="8"/>
  <c r="AC469" i="8"/>
  <c r="AH107" i="8"/>
  <c r="AC471" i="8"/>
  <c r="AH106" i="8"/>
  <c r="AC470" i="8"/>
  <c r="AH104" i="8"/>
  <c r="AC468" i="8"/>
  <c r="AH121" i="7"/>
  <c r="AC485" i="7"/>
  <c r="AH107" i="7"/>
  <c r="AC471" i="7"/>
  <c r="AH118" i="7"/>
  <c r="AC482" i="7"/>
  <c r="AH104" i="7"/>
  <c r="AC468" i="7"/>
  <c r="AH129" i="7"/>
  <c r="AC493" i="7"/>
  <c r="AH110" i="7"/>
  <c r="AC474" i="7"/>
  <c r="AH115" i="7"/>
  <c r="AC479" i="7"/>
  <c r="AH102" i="7"/>
  <c r="AC466" i="7"/>
  <c r="AH111" i="7"/>
  <c r="AC475" i="7"/>
  <c r="AH100" i="7"/>
  <c r="AC464" i="7"/>
  <c r="AH116" i="7"/>
  <c r="AC480" i="7"/>
  <c r="AH120" i="7"/>
  <c r="AC484" i="7"/>
  <c r="AH112" i="7"/>
  <c r="AC476" i="7"/>
  <c r="AE111" i="8"/>
  <c r="AB475" i="8"/>
  <c r="AE102" i="8"/>
  <c r="AB466" i="8"/>
  <c r="AE121" i="8"/>
  <c r="AB485" i="8"/>
  <c r="AE120" i="8"/>
  <c r="AB484" i="8"/>
  <c r="AE107" i="8"/>
  <c r="AB471" i="8"/>
  <c r="AE117" i="8"/>
  <c r="AB481" i="8"/>
  <c r="AE128" i="8"/>
  <c r="AB492" i="8"/>
  <c r="AE127" i="8"/>
  <c r="AB491" i="8"/>
  <c r="AE110" i="8"/>
  <c r="AB474" i="8"/>
  <c r="AE125" i="8"/>
  <c r="AB489" i="8"/>
  <c r="AE118" i="8"/>
  <c r="AB482" i="8"/>
  <c r="AE100" i="7"/>
  <c r="AB464" i="7"/>
  <c r="AE99" i="7"/>
  <c r="AB463" i="7"/>
  <c r="AE119" i="7"/>
  <c r="AB483" i="7"/>
  <c r="AE121" i="7"/>
  <c r="AB485" i="7"/>
  <c r="AE120" i="7"/>
  <c r="AB484" i="7"/>
  <c r="AE101" i="7"/>
  <c r="AB465" i="7"/>
  <c r="AE118" i="7"/>
  <c r="AB482" i="7"/>
  <c r="AE115" i="7"/>
  <c r="AB479" i="7"/>
  <c r="AE117" i="7"/>
  <c r="AB481" i="7"/>
  <c r="AE114" i="7"/>
  <c r="AB478" i="7"/>
  <c r="AE104" i="7"/>
  <c r="AB468" i="7"/>
  <c r="Y108" i="8"/>
  <c r="Z472" i="8"/>
  <c r="Y107" i="8"/>
  <c r="Z471" i="8"/>
  <c r="Y109" i="8"/>
  <c r="Z473" i="8"/>
  <c r="Y105" i="8"/>
  <c r="Z469" i="8"/>
  <c r="Y104" i="8"/>
  <c r="Z468" i="8"/>
  <c r="Y102" i="8"/>
  <c r="Z466" i="8"/>
  <c r="Y106" i="8"/>
  <c r="Z470" i="8"/>
  <c r="Y103" i="8"/>
  <c r="Z467" i="8"/>
  <c r="Y107" i="7"/>
  <c r="Z471" i="7"/>
  <c r="Y104" i="7"/>
  <c r="Z468" i="7"/>
  <c r="Y111" i="7"/>
  <c r="Z475" i="7"/>
  <c r="Y118" i="7"/>
  <c r="Z482" i="7"/>
  <c r="Y99" i="7"/>
  <c r="Z463" i="7"/>
  <c r="Y121" i="7"/>
  <c r="Z485" i="7"/>
  <c r="Y114" i="7"/>
  <c r="Z478" i="7"/>
  <c r="Y120" i="7"/>
  <c r="Z484" i="7"/>
  <c r="Y100" i="7"/>
  <c r="Z464" i="7"/>
  <c r="Y103" i="7"/>
  <c r="Z467" i="7"/>
  <c r="X116" i="7"/>
  <c r="X128" i="7" s="1"/>
  <c r="Y125" i="7"/>
  <c r="Z489" i="7"/>
  <c r="Y129" i="7"/>
  <c r="Z493" i="7"/>
  <c r="Y133" i="7"/>
  <c r="Z497" i="7"/>
  <c r="V109" i="8"/>
  <c r="Y473" i="8"/>
  <c r="U121" i="8"/>
  <c r="V147" i="8"/>
  <c r="Y511" i="8"/>
  <c r="V101" i="8"/>
  <c r="Y465" i="8"/>
  <c r="U113" i="8"/>
  <c r="V105" i="8"/>
  <c r="Y469" i="8"/>
  <c r="U117" i="8"/>
  <c r="V98" i="8"/>
  <c r="Y462" i="8"/>
  <c r="U110" i="8"/>
  <c r="V151" i="8"/>
  <c r="Y515" i="8"/>
  <c r="V106" i="7"/>
  <c r="Y470" i="7"/>
  <c r="V97" i="7"/>
  <c r="Y461" i="7"/>
  <c r="V88" i="7"/>
  <c r="Y452" i="7"/>
  <c r="V107" i="7"/>
  <c r="Y471" i="7"/>
  <c r="V93" i="7"/>
  <c r="Y457" i="7"/>
  <c r="V104" i="7"/>
  <c r="Y468" i="7"/>
  <c r="V87" i="7"/>
  <c r="Y451" i="7"/>
  <c r="V91" i="7"/>
  <c r="Y455" i="7"/>
  <c r="V102" i="7"/>
  <c r="Y466" i="7"/>
  <c r="V92" i="7"/>
  <c r="Y456" i="7"/>
  <c r="V89" i="7"/>
  <c r="Y453" i="7"/>
  <c r="V108" i="7"/>
  <c r="Y472" i="7"/>
  <c r="S98" i="8"/>
  <c r="X462" i="8"/>
  <c r="X479" i="8"/>
  <c r="R127" i="8"/>
  <c r="S115" i="8"/>
  <c r="S116" i="8"/>
  <c r="X480" i="8"/>
  <c r="X464" i="8"/>
  <c r="R112" i="8"/>
  <c r="S100" i="8"/>
  <c r="S109" i="8"/>
  <c r="X473" i="8"/>
  <c r="S98" i="7"/>
  <c r="X462" i="7"/>
  <c r="S114" i="7"/>
  <c r="X478" i="7"/>
  <c r="S107" i="7"/>
  <c r="X471" i="7"/>
  <c r="S97" i="7"/>
  <c r="X461" i="7"/>
  <c r="S96" i="7"/>
  <c r="X460" i="7"/>
  <c r="S91" i="7"/>
  <c r="X455" i="7"/>
  <c r="S93" i="7"/>
  <c r="X457" i="7"/>
  <c r="S106" i="7"/>
  <c r="X470" i="7"/>
  <c r="S104" i="7"/>
  <c r="X468" i="7"/>
  <c r="S87" i="7"/>
  <c r="X451" i="7"/>
  <c r="S100" i="7"/>
  <c r="X464" i="7"/>
  <c r="P106" i="8"/>
  <c r="W470" i="8"/>
  <c r="P105" i="8"/>
  <c r="W469" i="8"/>
  <c r="P104" i="8"/>
  <c r="W468" i="8"/>
  <c r="P98" i="8"/>
  <c r="W462" i="8"/>
  <c r="O110" i="8"/>
  <c r="P118" i="8"/>
  <c r="W482" i="8"/>
  <c r="P103" i="8"/>
  <c r="W467" i="8"/>
  <c r="O115" i="8"/>
  <c r="P101" i="8"/>
  <c r="W465" i="8"/>
  <c r="P107" i="8"/>
  <c r="W471" i="8"/>
  <c r="P121" i="7"/>
  <c r="W485" i="7"/>
  <c r="P106" i="7"/>
  <c r="W470" i="7"/>
  <c r="P103" i="7"/>
  <c r="W467" i="7"/>
  <c r="P92" i="7"/>
  <c r="W456" i="7"/>
  <c r="P107" i="7"/>
  <c r="W471" i="7"/>
  <c r="P96" i="7"/>
  <c r="W460" i="7"/>
  <c r="P88" i="7"/>
  <c r="W452" i="7"/>
  <c r="P102" i="7"/>
  <c r="W466" i="7"/>
  <c r="P109" i="7"/>
  <c r="W473" i="7"/>
  <c r="W457" i="7"/>
  <c r="O105" i="7"/>
  <c r="P93" i="7"/>
  <c r="P86" i="7"/>
  <c r="W450" i="7"/>
  <c r="P87" i="7"/>
  <c r="W451" i="7"/>
  <c r="P91" i="7"/>
  <c r="W455" i="7"/>
  <c r="AE130" i="9"/>
  <c r="AB494" i="9"/>
  <c r="AE132" i="9"/>
  <c r="AB496" i="9"/>
  <c r="AE111" i="9"/>
  <c r="AB475" i="9"/>
  <c r="AE110" i="9"/>
  <c r="AB474" i="9"/>
  <c r="AE137" i="9"/>
  <c r="AB501" i="9"/>
  <c r="AE114" i="9"/>
  <c r="AB478" i="9"/>
  <c r="AE129" i="9"/>
  <c r="AB493" i="9"/>
  <c r="AE131" i="9"/>
  <c r="AB495" i="9"/>
  <c r="AE123" i="9"/>
  <c r="AB487" i="9"/>
  <c r="AE115" i="9"/>
  <c r="AB479" i="9"/>
  <c r="AE109" i="9"/>
  <c r="AB473" i="9"/>
  <c r="AE122" i="9"/>
  <c r="AB486" i="9"/>
  <c r="AE104" i="9"/>
  <c r="AB468" i="9"/>
  <c r="AE112" i="9"/>
  <c r="AB476" i="9"/>
  <c r="AE119" i="9"/>
  <c r="AB483" i="9"/>
  <c r="AB122" i="9"/>
  <c r="AA486" i="9"/>
  <c r="AB129" i="9"/>
  <c r="AA493" i="9"/>
  <c r="AB111" i="9"/>
  <c r="AA475" i="9"/>
  <c r="AB125" i="9"/>
  <c r="AA489" i="9"/>
  <c r="AB112" i="9"/>
  <c r="AA476" i="9"/>
  <c r="AB128" i="9"/>
  <c r="AA492" i="9"/>
  <c r="AB127" i="9"/>
  <c r="AA491" i="9"/>
  <c r="AB131" i="9"/>
  <c r="AA495" i="9"/>
  <c r="AB110" i="9"/>
  <c r="AA474" i="9"/>
  <c r="Y132" i="9"/>
  <c r="Z496" i="9"/>
  <c r="Y114" i="9"/>
  <c r="Z478" i="9"/>
  <c r="Y121" i="9"/>
  <c r="Z485" i="9"/>
  <c r="Y106" i="9"/>
  <c r="Z470" i="9"/>
  <c r="Y113" i="9"/>
  <c r="Z477" i="9"/>
  <c r="X125" i="9"/>
  <c r="Y105" i="9"/>
  <c r="Z469" i="9"/>
  <c r="Y119" i="9"/>
  <c r="Z483" i="9"/>
  <c r="Y116" i="9"/>
  <c r="Z480" i="9"/>
  <c r="Y99" i="9"/>
  <c r="Z463" i="9"/>
  <c r="X111" i="9"/>
  <c r="Y98" i="9"/>
  <c r="Z462" i="9"/>
  <c r="X110" i="9"/>
  <c r="Y115" i="9"/>
  <c r="Z479" i="9"/>
  <c r="Y136" i="9"/>
  <c r="Z500" i="9"/>
  <c r="Y477" i="9"/>
  <c r="V113" i="9"/>
  <c r="U125" i="9"/>
  <c r="V98" i="9"/>
  <c r="Y462" i="9"/>
  <c r="U110" i="9"/>
  <c r="V174" i="9"/>
  <c r="Y538" i="9"/>
  <c r="Y467" i="9"/>
  <c r="V103" i="9"/>
  <c r="U115" i="9"/>
  <c r="S107" i="9"/>
  <c r="X471" i="9"/>
  <c r="S119" i="9"/>
  <c r="X483" i="9"/>
  <c r="S99" i="9"/>
  <c r="X463" i="9"/>
  <c r="S116" i="9"/>
  <c r="X480" i="9"/>
  <c r="AC462" i="9"/>
  <c r="AG110" i="9"/>
  <c r="AH98" i="9"/>
  <c r="AC467" i="9"/>
  <c r="AG115" i="9"/>
  <c r="AH103" i="9"/>
  <c r="AC466" i="9"/>
  <c r="AG114" i="9"/>
  <c r="AH102" i="9"/>
  <c r="AH101" i="9"/>
  <c r="AC465" i="9"/>
  <c r="AC471" i="9"/>
  <c r="AG119" i="9"/>
  <c r="AH107" i="9"/>
  <c r="P122" i="9"/>
  <c r="W486" i="9"/>
  <c r="P109" i="9"/>
  <c r="W473" i="9"/>
  <c r="P106" i="9"/>
  <c r="W470" i="9"/>
  <c r="P111" i="9"/>
  <c r="W475" i="9"/>
  <c r="P120" i="9"/>
  <c r="W484" i="9"/>
  <c r="P119" i="9"/>
  <c r="W483" i="9"/>
  <c r="P125" i="9"/>
  <c r="W489" i="9"/>
  <c r="J105" i="9"/>
  <c r="U469" i="9"/>
  <c r="J175" i="9"/>
  <c r="U539" i="9"/>
  <c r="U474" i="9"/>
  <c r="I122" i="9"/>
  <c r="J110" i="9"/>
  <c r="U465" i="9"/>
  <c r="J101" i="9"/>
  <c r="I113" i="9"/>
  <c r="J172" i="9"/>
  <c r="U536" i="9"/>
  <c r="J163" i="9"/>
  <c r="U527" i="9"/>
  <c r="J107" i="8"/>
  <c r="U471" i="8"/>
  <c r="J108" i="8"/>
  <c r="U472" i="8"/>
  <c r="J105" i="8"/>
  <c r="U469" i="8"/>
  <c r="J106" i="8"/>
  <c r="U470" i="8"/>
  <c r="J98" i="8"/>
  <c r="U462" i="8"/>
  <c r="J109" i="8"/>
  <c r="U473" i="8"/>
  <c r="J100" i="8"/>
  <c r="U464" i="8"/>
  <c r="J104" i="8"/>
  <c r="U468" i="8"/>
  <c r="J96" i="7"/>
  <c r="U460" i="7"/>
  <c r="J99" i="7"/>
  <c r="U463" i="7"/>
  <c r="J90" i="7"/>
  <c r="U454" i="7"/>
  <c r="J130" i="7"/>
  <c r="U494" i="7"/>
  <c r="J105" i="7"/>
  <c r="U469" i="7"/>
  <c r="J95" i="7"/>
  <c r="U459" i="7"/>
  <c r="J104" i="7"/>
  <c r="U468" i="7"/>
  <c r="J91" i="7"/>
  <c r="U455" i="7"/>
  <c r="J88" i="7"/>
  <c r="U452" i="7"/>
  <c r="J86" i="7"/>
  <c r="U450" i="7"/>
  <c r="I98" i="7"/>
  <c r="J101" i="7"/>
  <c r="U465" i="7"/>
  <c r="J97" i="7"/>
  <c r="U461" i="7"/>
  <c r="F135" i="9"/>
  <c r="T499" i="9"/>
  <c r="F125" i="9"/>
  <c r="T489" i="9"/>
  <c r="F134" i="9"/>
  <c r="T498" i="9"/>
  <c r="F145" i="9"/>
  <c r="T509" i="9"/>
  <c r="F127" i="9"/>
  <c r="T491" i="9"/>
  <c r="F130" i="9"/>
  <c r="T494" i="9"/>
  <c r="F114" i="9"/>
  <c r="T478" i="9"/>
  <c r="F143" i="9"/>
  <c r="T507" i="9"/>
  <c r="F117" i="9"/>
  <c r="T481" i="9"/>
  <c r="F115" i="8"/>
  <c r="T479" i="8"/>
  <c r="F106" i="8"/>
  <c r="T470" i="8"/>
  <c r="F122" i="8"/>
  <c r="T486" i="8"/>
  <c r="F119" i="8"/>
  <c r="T483" i="8"/>
  <c r="F123" i="8"/>
  <c r="T487" i="8"/>
  <c r="F112" i="8"/>
  <c r="T476" i="8"/>
  <c r="F121" i="8"/>
  <c r="T485" i="8"/>
  <c r="F126" i="8"/>
  <c r="T490" i="8"/>
  <c r="F117" i="8"/>
  <c r="T481" i="8"/>
  <c r="F107" i="8"/>
  <c r="T471" i="8"/>
  <c r="F120" i="8"/>
  <c r="T484" i="8"/>
  <c r="F116" i="8"/>
  <c r="T480" i="8"/>
  <c r="F100" i="7"/>
  <c r="E112" i="7"/>
  <c r="T476" i="7" s="1"/>
  <c r="X118" i="9"/>
  <c r="E129" i="9"/>
  <c r="AD129" i="8"/>
  <c r="AD141" i="8" s="1"/>
  <c r="AG114" i="7"/>
  <c r="AD116" i="7"/>
  <c r="E126" i="9"/>
  <c r="E138" i="9" s="1"/>
  <c r="O118" i="9"/>
  <c r="O130" i="9" s="1"/>
  <c r="AD124" i="9"/>
  <c r="O123" i="9"/>
  <c r="P100" i="9"/>
  <c r="O112" i="9"/>
  <c r="W476" i="9" s="1"/>
  <c r="U103" i="7"/>
  <c r="AG122" i="7"/>
  <c r="I103" i="7"/>
  <c r="I115" i="7" s="1"/>
  <c r="L108" i="7"/>
  <c r="L120" i="7" s="1"/>
  <c r="R108" i="7"/>
  <c r="R120" i="7" s="1"/>
  <c r="I100" i="7"/>
  <c r="AG119" i="7"/>
  <c r="L99" i="7"/>
  <c r="X130" i="7"/>
  <c r="R105" i="7"/>
  <c r="AA129" i="7"/>
  <c r="AA111" i="7"/>
  <c r="AA110" i="7"/>
  <c r="AD112" i="7"/>
  <c r="AD111" i="7"/>
  <c r="U105" i="7"/>
  <c r="AA120" i="7"/>
  <c r="L98" i="7"/>
  <c r="L104" i="7"/>
  <c r="O99" i="7"/>
  <c r="O111" i="7" s="1"/>
  <c r="R118" i="7"/>
  <c r="L103" i="7"/>
  <c r="AA133" i="7"/>
  <c r="L133" i="8"/>
  <c r="AA111" i="8"/>
  <c r="M119" i="8"/>
  <c r="L131" i="8"/>
  <c r="V495" i="8" s="1"/>
  <c r="AB109" i="8"/>
  <c r="AA121" i="8"/>
  <c r="AA485" i="8" s="1"/>
  <c r="V106" i="8"/>
  <c r="U118" i="8"/>
  <c r="Y482" i="8" s="1"/>
  <c r="V102" i="8"/>
  <c r="U114" i="8"/>
  <c r="Y478" i="8" s="1"/>
  <c r="L107" i="7"/>
  <c r="S114" i="9"/>
  <c r="R126" i="9"/>
  <c r="X490" i="9" s="1"/>
  <c r="F104" i="9"/>
  <c r="E116" i="9"/>
  <c r="T480" i="9" s="1"/>
  <c r="R110" i="9"/>
  <c r="X474" i="9" s="1"/>
  <c r="S98" i="9"/>
  <c r="AB108" i="9"/>
  <c r="AA120" i="9"/>
  <c r="AA484" i="9" s="1"/>
  <c r="P102" i="9"/>
  <c r="O114" i="9"/>
  <c r="W478" i="9" s="1"/>
  <c r="F108" i="9"/>
  <c r="E120" i="9"/>
  <c r="T484" i="9" s="1"/>
  <c r="P104" i="9"/>
  <c r="O116" i="9"/>
  <c r="W480" i="9" s="1"/>
  <c r="L141" i="9"/>
  <c r="V505" i="9" s="1"/>
  <c r="M129" i="9"/>
  <c r="F112" i="9"/>
  <c r="E124" i="9"/>
  <c r="T488" i="9" s="1"/>
  <c r="AH120" i="9"/>
  <c r="AG132" i="9"/>
  <c r="AC496" i="9" s="1"/>
  <c r="AG117" i="9"/>
  <c r="AC481" i="9" s="1"/>
  <c r="AH105" i="9"/>
  <c r="AH148" i="9"/>
  <c r="AG160" i="9"/>
  <c r="AC524" i="9" s="1"/>
  <c r="V106" i="9"/>
  <c r="U118" i="9"/>
  <c r="Y482" i="9" s="1"/>
  <c r="AH104" i="9"/>
  <c r="AG116" i="9"/>
  <c r="AC480" i="9" s="1"/>
  <c r="J119" i="9"/>
  <c r="I131" i="9"/>
  <c r="U495" i="9" s="1"/>
  <c r="P105" i="9"/>
  <c r="O117" i="9"/>
  <c r="W481" i="9" s="1"/>
  <c r="M169" i="9"/>
  <c r="L181" i="9"/>
  <c r="V545" i="9" s="1"/>
  <c r="S120" i="9"/>
  <c r="R132" i="9"/>
  <c r="X496" i="9" s="1"/>
  <c r="M170" i="9"/>
  <c r="L182" i="9"/>
  <c r="V546" i="9" s="1"/>
  <c r="V120" i="9"/>
  <c r="U132" i="9"/>
  <c r="Y496" i="9" s="1"/>
  <c r="S117" i="9"/>
  <c r="R129" i="9"/>
  <c r="X493" i="9" s="1"/>
  <c r="AB102" i="9"/>
  <c r="AA114" i="9"/>
  <c r="AA478" i="9" s="1"/>
  <c r="M167" i="9"/>
  <c r="L179" i="9"/>
  <c r="V543" i="9" s="1"/>
  <c r="S121" i="9"/>
  <c r="R133" i="9"/>
  <c r="X497" i="9" s="1"/>
  <c r="S115" i="9"/>
  <c r="R127" i="9"/>
  <c r="X491" i="9" s="1"/>
  <c r="AH121" i="9"/>
  <c r="AG133" i="9"/>
  <c r="AC497" i="9" s="1"/>
  <c r="M166" i="9"/>
  <c r="L178" i="9"/>
  <c r="V542" i="9" s="1"/>
  <c r="AB106" i="9"/>
  <c r="AA118" i="9"/>
  <c r="AA482" i="9" s="1"/>
  <c r="AH159" i="9"/>
  <c r="AG171" i="9"/>
  <c r="AC535" i="9" s="1"/>
  <c r="S160" i="9"/>
  <c r="R172" i="9"/>
  <c r="X536" i="9" s="1"/>
  <c r="V104" i="9"/>
  <c r="U116" i="9"/>
  <c r="Y480" i="9" s="1"/>
  <c r="V117" i="9"/>
  <c r="U129" i="9"/>
  <c r="Y493" i="9" s="1"/>
  <c r="V119" i="9"/>
  <c r="U131" i="9"/>
  <c r="Y495" i="9" s="1"/>
  <c r="M186" i="9"/>
  <c r="L198" i="9"/>
  <c r="V562" i="9" s="1"/>
  <c r="M125" i="9"/>
  <c r="L137" i="9"/>
  <c r="V501" i="9" s="1"/>
  <c r="S118" i="9"/>
  <c r="R130" i="9"/>
  <c r="X494" i="9" s="1"/>
  <c r="M180" i="9"/>
  <c r="L192" i="9"/>
  <c r="V556" i="9" s="1"/>
  <c r="J120" i="9"/>
  <c r="I132" i="9"/>
  <c r="U496" i="9" s="1"/>
  <c r="S125" i="9"/>
  <c r="R137" i="9"/>
  <c r="X501" i="9" s="1"/>
  <c r="V121" i="9"/>
  <c r="U133" i="9"/>
  <c r="Y497" i="9" s="1"/>
  <c r="J104" i="9"/>
  <c r="I116" i="9"/>
  <c r="U480" i="9" s="1"/>
  <c r="J138" i="9"/>
  <c r="I150" i="9"/>
  <c r="U514" i="9" s="1"/>
  <c r="J159" i="9"/>
  <c r="I171" i="9"/>
  <c r="U535" i="9" s="1"/>
  <c r="AH130" i="9"/>
  <c r="AG142" i="9"/>
  <c r="AC506" i="9" s="1"/>
  <c r="J121" i="9"/>
  <c r="I133" i="9"/>
  <c r="U497" i="9" s="1"/>
  <c r="V112" i="9"/>
  <c r="U124" i="9"/>
  <c r="Y488" i="9" s="1"/>
  <c r="M175" i="9"/>
  <c r="L187" i="9"/>
  <c r="V551" i="9" s="1"/>
  <c r="AB109" i="9"/>
  <c r="AA121" i="9"/>
  <c r="AA485" i="9" s="1"/>
  <c r="P103" i="9"/>
  <c r="O115" i="9"/>
  <c r="W479" i="9" s="1"/>
  <c r="J130" i="9"/>
  <c r="I142" i="9"/>
  <c r="U506" i="9" s="1"/>
  <c r="V111" i="9"/>
  <c r="U123" i="9"/>
  <c r="Y487" i="9" s="1"/>
  <c r="AA139" i="9"/>
  <c r="AD134" i="9"/>
  <c r="X127" i="9"/>
  <c r="I117" i="9"/>
  <c r="X133" i="9"/>
  <c r="E146" i="9"/>
  <c r="AD149" i="9"/>
  <c r="R111" i="9"/>
  <c r="AA123" i="9"/>
  <c r="O131" i="9"/>
  <c r="O132" i="9"/>
  <c r="AD116" i="9"/>
  <c r="R128" i="9"/>
  <c r="E142" i="9"/>
  <c r="AA140" i="9"/>
  <c r="L123" i="9"/>
  <c r="AD135" i="9"/>
  <c r="X126" i="9"/>
  <c r="L176" i="9"/>
  <c r="X148" i="9"/>
  <c r="E157" i="9"/>
  <c r="X117" i="9"/>
  <c r="E155" i="9"/>
  <c r="I184" i="9"/>
  <c r="R131" i="9"/>
  <c r="E147" i="9"/>
  <c r="AA134" i="9"/>
  <c r="AA143" i="9"/>
  <c r="AD141" i="9"/>
  <c r="AD121" i="9"/>
  <c r="O134" i="9"/>
  <c r="AD144" i="9"/>
  <c r="E139" i="9"/>
  <c r="E137" i="9"/>
  <c r="O121" i="9"/>
  <c r="AA137" i="9"/>
  <c r="AG113" i="9"/>
  <c r="X128" i="9"/>
  <c r="X144" i="9"/>
  <c r="U186" i="9"/>
  <c r="X131" i="9"/>
  <c r="AD127" i="9"/>
  <c r="AA124" i="9"/>
  <c r="AD142" i="9"/>
  <c r="AD143" i="9"/>
  <c r="L124" i="9"/>
  <c r="AA141" i="9"/>
  <c r="I187" i="9"/>
  <c r="AD126" i="9"/>
  <c r="O137" i="9"/>
  <c r="AG124" i="8"/>
  <c r="AC488" i="8" s="1"/>
  <c r="AH112" i="8"/>
  <c r="P111" i="8"/>
  <c r="O123" i="8"/>
  <c r="W487" i="8" s="1"/>
  <c r="Y110" i="8"/>
  <c r="X122" i="8"/>
  <c r="Z486" i="8" s="1"/>
  <c r="Y113" i="8"/>
  <c r="X125" i="8"/>
  <c r="Z489" i="8" s="1"/>
  <c r="P114" i="8"/>
  <c r="O126" i="8"/>
  <c r="W490" i="8" s="1"/>
  <c r="V100" i="8"/>
  <c r="U112" i="8"/>
  <c r="Y476" i="8" s="1"/>
  <c r="AE100" i="8"/>
  <c r="AD112" i="8"/>
  <c r="AB476" i="8" s="1"/>
  <c r="S150" i="8"/>
  <c r="R162" i="8"/>
  <c r="X526" i="8" s="1"/>
  <c r="J115" i="8"/>
  <c r="I127" i="8"/>
  <c r="U491" i="8" s="1"/>
  <c r="AH115" i="8"/>
  <c r="AG127" i="8"/>
  <c r="AC491" i="8" s="1"/>
  <c r="Y112" i="8"/>
  <c r="X124" i="8"/>
  <c r="Z488" i="8" s="1"/>
  <c r="S149" i="8"/>
  <c r="R161" i="8"/>
  <c r="X525" i="8" s="1"/>
  <c r="AG126" i="8"/>
  <c r="AC490" i="8" s="1"/>
  <c r="AH114" i="8"/>
  <c r="E113" i="8"/>
  <c r="T477" i="8" s="1"/>
  <c r="F101" i="8"/>
  <c r="R130" i="8"/>
  <c r="X494" i="8" s="1"/>
  <c r="S118" i="8"/>
  <c r="J113" i="8"/>
  <c r="I125" i="8"/>
  <c r="U489" i="8" s="1"/>
  <c r="AB106" i="8"/>
  <c r="AA118" i="8"/>
  <c r="AA482" i="8" s="1"/>
  <c r="AB107" i="8"/>
  <c r="AA119" i="8"/>
  <c r="AA483" i="8" s="1"/>
  <c r="P120" i="8"/>
  <c r="O132" i="8"/>
  <c r="W496" i="8" s="1"/>
  <c r="AH111" i="8"/>
  <c r="AG123" i="8"/>
  <c r="AC487" i="8" s="1"/>
  <c r="V108" i="8"/>
  <c r="U120" i="8"/>
  <c r="Y484" i="8" s="1"/>
  <c r="P112" i="8"/>
  <c r="O124" i="8"/>
  <c r="W488" i="8" s="1"/>
  <c r="M124" i="8"/>
  <c r="L136" i="8"/>
  <c r="V500" i="8" s="1"/>
  <c r="R111" i="8"/>
  <c r="X475" i="8" s="1"/>
  <c r="S99" i="8"/>
  <c r="I126" i="8"/>
  <c r="U490" i="8" s="1"/>
  <c r="J114" i="8"/>
  <c r="R129" i="8"/>
  <c r="X493" i="8" s="1"/>
  <c r="S117" i="8"/>
  <c r="V104" i="8"/>
  <c r="U116" i="8"/>
  <c r="Y480" i="8" s="1"/>
  <c r="Y111" i="8"/>
  <c r="X123" i="8"/>
  <c r="Z487" i="8" s="1"/>
  <c r="M118" i="8"/>
  <c r="L130" i="8"/>
  <c r="V494" i="8" s="1"/>
  <c r="P121" i="8"/>
  <c r="O133" i="8"/>
  <c r="W497" i="8" s="1"/>
  <c r="V107" i="8"/>
  <c r="U119" i="8"/>
  <c r="Y483" i="8" s="1"/>
  <c r="AH113" i="8"/>
  <c r="AG125" i="8"/>
  <c r="AC489" i="8" s="1"/>
  <c r="R131" i="8"/>
  <c r="X495" i="8" s="1"/>
  <c r="S119" i="8"/>
  <c r="AG122" i="8"/>
  <c r="AC486" i="8" s="1"/>
  <c r="AH110" i="8"/>
  <c r="I123" i="8"/>
  <c r="U487" i="8" s="1"/>
  <c r="J111" i="8"/>
  <c r="R132" i="8"/>
  <c r="X496" i="8" s="1"/>
  <c r="S120" i="8"/>
  <c r="I112" i="8"/>
  <c r="E134" i="8"/>
  <c r="AD139" i="8"/>
  <c r="O116" i="8"/>
  <c r="E124" i="8"/>
  <c r="O117" i="8"/>
  <c r="I121" i="8"/>
  <c r="X120" i="8"/>
  <c r="X121" i="8"/>
  <c r="X118" i="8"/>
  <c r="AA141" i="8"/>
  <c r="O130" i="8"/>
  <c r="L144" i="8"/>
  <c r="E133" i="8"/>
  <c r="AD130" i="8"/>
  <c r="E129" i="8"/>
  <c r="AD122" i="8"/>
  <c r="AD132" i="8"/>
  <c r="L153" i="8"/>
  <c r="L116" i="8"/>
  <c r="R121" i="8"/>
  <c r="O113" i="8"/>
  <c r="L125" i="8"/>
  <c r="U159" i="8"/>
  <c r="AA127" i="8"/>
  <c r="AD140" i="8"/>
  <c r="E131" i="8"/>
  <c r="I117" i="8"/>
  <c r="AA126" i="8"/>
  <c r="AD137" i="8"/>
  <c r="I110" i="8"/>
  <c r="E132" i="8"/>
  <c r="AD133" i="8"/>
  <c r="AA122" i="8"/>
  <c r="X116" i="8"/>
  <c r="L127" i="8"/>
  <c r="R110" i="8"/>
  <c r="AG118" i="8"/>
  <c r="I116" i="8"/>
  <c r="AA140" i="8"/>
  <c r="X119" i="8"/>
  <c r="U163" i="8"/>
  <c r="AA124" i="8"/>
  <c r="R128" i="8"/>
  <c r="AA144" i="8"/>
  <c r="AA125" i="8"/>
  <c r="O119" i="8"/>
  <c r="E128" i="8"/>
  <c r="AG121" i="8"/>
  <c r="E138" i="8"/>
  <c r="X117" i="8"/>
  <c r="AD119" i="8"/>
  <c r="I119" i="8"/>
  <c r="L126" i="8"/>
  <c r="E118" i="8"/>
  <c r="E127" i="8"/>
  <c r="AG120" i="8"/>
  <c r="AD114" i="8"/>
  <c r="I118" i="8"/>
  <c r="AG119" i="8"/>
  <c r="I120" i="8"/>
  <c r="X115" i="8"/>
  <c r="E135" i="8"/>
  <c r="AG117" i="8"/>
  <c r="AD123" i="8"/>
  <c r="X114" i="8"/>
  <c r="AG116" i="8"/>
  <c r="I107" i="7"/>
  <c r="R109" i="7"/>
  <c r="L102" i="7"/>
  <c r="L113" i="7"/>
  <c r="X119" i="7"/>
  <c r="R103" i="7"/>
  <c r="R110" i="7"/>
  <c r="X112" i="7"/>
  <c r="AD113" i="7"/>
  <c r="U101" i="7"/>
  <c r="I109" i="7"/>
  <c r="X115" i="7"/>
  <c r="AH113" i="7"/>
  <c r="AG125" i="7"/>
  <c r="AC489" i="7" s="1"/>
  <c r="O100" i="7"/>
  <c r="U99" i="7"/>
  <c r="O108" i="7"/>
  <c r="AG130" i="7"/>
  <c r="AG123" i="7"/>
  <c r="AG124" i="7"/>
  <c r="AG141" i="7"/>
  <c r="AG127" i="7"/>
  <c r="AG126" i="7"/>
  <c r="AG133" i="7"/>
  <c r="AG128" i="7"/>
  <c r="AG132" i="7"/>
  <c r="AE98" i="7"/>
  <c r="AD110" i="7"/>
  <c r="AB474" i="7" s="1"/>
  <c r="R126" i="7"/>
  <c r="Y98" i="7"/>
  <c r="X110" i="7"/>
  <c r="Z474" i="7" s="1"/>
  <c r="I102" i="7"/>
  <c r="L100" i="7"/>
  <c r="O104" i="7"/>
  <c r="AD128" i="7"/>
  <c r="AD127" i="7"/>
  <c r="AD132" i="7"/>
  <c r="AD131" i="7"/>
  <c r="AD130" i="7"/>
  <c r="AD126" i="7"/>
  <c r="AD133" i="7"/>
  <c r="AD129" i="7"/>
  <c r="U109" i="7"/>
  <c r="U100" i="7"/>
  <c r="X137" i="7"/>
  <c r="R99" i="7"/>
  <c r="AA126" i="7"/>
  <c r="AA131" i="7"/>
  <c r="AA130" i="7"/>
  <c r="AA128" i="7"/>
  <c r="AA124" i="7"/>
  <c r="AA125" i="7"/>
  <c r="AA127" i="7"/>
  <c r="O98" i="7"/>
  <c r="X126" i="7"/>
  <c r="X123" i="7"/>
  <c r="X141" i="7"/>
  <c r="X132" i="7"/>
  <c r="X145" i="7"/>
  <c r="S101" i="7"/>
  <c r="R113" i="7"/>
  <c r="X477" i="7" s="1"/>
  <c r="R116" i="7"/>
  <c r="R119" i="7"/>
  <c r="R112" i="7"/>
  <c r="L117" i="7"/>
  <c r="M94" i="7"/>
  <c r="L106" i="7"/>
  <c r="V470" i="7" s="1"/>
  <c r="V86" i="7"/>
  <c r="U98" i="7"/>
  <c r="Y462" i="7" s="1"/>
  <c r="I117" i="7"/>
  <c r="U118" i="7"/>
  <c r="U116" i="7"/>
  <c r="U119" i="7"/>
  <c r="U114" i="7"/>
  <c r="U120" i="7"/>
  <c r="P113" i="7"/>
  <c r="O125" i="7"/>
  <c r="W489" i="7" s="1"/>
  <c r="O118" i="7"/>
  <c r="O119" i="7"/>
  <c r="O133" i="7"/>
  <c r="O115" i="7"/>
  <c r="O114" i="7"/>
  <c r="L121" i="7"/>
  <c r="I108" i="7"/>
  <c r="I142" i="7"/>
  <c r="I111" i="7"/>
  <c r="I116" i="7"/>
  <c r="I113" i="7"/>
  <c r="E115" i="7"/>
  <c r="T479" i="7" s="1"/>
  <c r="F103" i="7"/>
  <c r="F89" i="7"/>
  <c r="E101" i="7"/>
  <c r="T465" i="7" s="1"/>
  <c r="E105" i="7"/>
  <c r="T469" i="7" s="1"/>
  <c r="F93" i="7"/>
  <c r="E145" i="7"/>
  <c r="T509" i="7" s="1"/>
  <c r="F133" i="7"/>
  <c r="E120" i="7"/>
  <c r="T484" i="7" s="1"/>
  <c r="F108" i="7"/>
  <c r="E131" i="7"/>
  <c r="T495" i="7" s="1"/>
  <c r="F119" i="7"/>
  <c r="E118" i="7"/>
  <c r="T482" i="7" s="1"/>
  <c r="F106" i="7"/>
  <c r="F116" i="7"/>
  <c r="E128" i="7"/>
  <c r="T492" i="7" s="1"/>
  <c r="E126" i="7"/>
  <c r="T490" i="7" s="1"/>
  <c r="F114" i="7"/>
  <c r="E123" i="7"/>
  <c r="T487" i="7" s="1"/>
  <c r="F111" i="7"/>
  <c r="E110" i="7"/>
  <c r="T474" i="7" s="1"/>
  <c r="F98" i="7"/>
  <c r="M176" i="9" l="1"/>
  <c r="V540" i="9"/>
  <c r="M123" i="9"/>
  <c r="V487" i="9"/>
  <c r="M124" i="9"/>
  <c r="V488" i="9"/>
  <c r="E124" i="7"/>
  <c r="T488" i="7" s="1"/>
  <c r="AB124" i="7"/>
  <c r="AA488" i="7"/>
  <c r="AB111" i="7"/>
  <c r="AA475" i="7"/>
  <c r="AB129" i="7"/>
  <c r="AA493" i="7"/>
  <c r="AA123" i="7"/>
  <c r="AB120" i="7"/>
  <c r="AA484" i="7"/>
  <c r="AB127" i="7"/>
  <c r="AA491" i="7"/>
  <c r="AB125" i="7"/>
  <c r="AA489" i="7"/>
  <c r="AB128" i="7"/>
  <c r="AA492" i="7"/>
  <c r="AB130" i="7"/>
  <c r="AA494" i="7"/>
  <c r="AB133" i="7"/>
  <c r="AA497" i="7"/>
  <c r="AB131" i="7"/>
  <c r="AA495" i="7"/>
  <c r="AB126" i="7"/>
  <c r="AA490" i="7"/>
  <c r="AB110" i="7"/>
  <c r="AA474" i="7"/>
  <c r="AB124" i="8"/>
  <c r="AA488" i="8"/>
  <c r="AB141" i="8"/>
  <c r="AA505" i="8"/>
  <c r="AB144" i="8"/>
  <c r="AA508" i="8"/>
  <c r="AB126" i="8"/>
  <c r="AA490" i="8"/>
  <c r="AB122" i="8"/>
  <c r="AA486" i="8"/>
  <c r="AB127" i="8"/>
  <c r="AA491" i="8"/>
  <c r="AB140" i="8"/>
  <c r="AA504" i="8"/>
  <c r="AB125" i="8"/>
  <c r="AA489" i="8"/>
  <c r="AB111" i="8"/>
  <c r="AA475" i="8"/>
  <c r="M121" i="7"/>
  <c r="V485" i="7"/>
  <c r="M103" i="7"/>
  <c r="V467" i="7"/>
  <c r="M120" i="7"/>
  <c r="V484" i="7"/>
  <c r="M108" i="7"/>
  <c r="V472" i="7"/>
  <c r="M104" i="7"/>
  <c r="V468" i="7"/>
  <c r="M99" i="7"/>
  <c r="V463" i="7"/>
  <c r="M100" i="7"/>
  <c r="V464" i="7"/>
  <c r="M117" i="7"/>
  <c r="V481" i="7"/>
  <c r="M113" i="7"/>
  <c r="V477" i="7"/>
  <c r="M107" i="7"/>
  <c r="V471" i="7"/>
  <c r="M98" i="7"/>
  <c r="V462" i="7"/>
  <c r="M102" i="7"/>
  <c r="V466" i="7"/>
  <c r="V475" i="8"/>
  <c r="M111" i="8"/>
  <c r="L123" i="8"/>
  <c r="M110" i="8"/>
  <c r="V474" i="8"/>
  <c r="L122" i="8"/>
  <c r="M125" i="8"/>
  <c r="V489" i="8"/>
  <c r="M126" i="8"/>
  <c r="V490" i="8"/>
  <c r="M144" i="8"/>
  <c r="V508" i="8"/>
  <c r="M127" i="8"/>
  <c r="V491" i="8"/>
  <c r="M116" i="8"/>
  <c r="V480" i="8"/>
  <c r="M133" i="8"/>
  <c r="V497" i="8"/>
  <c r="M153" i="8"/>
  <c r="V517" i="8"/>
  <c r="AH119" i="8"/>
  <c r="AC483" i="8"/>
  <c r="AH116" i="8"/>
  <c r="AC480" i="8"/>
  <c r="AH120" i="8"/>
  <c r="AC484" i="8"/>
  <c r="AH121" i="8"/>
  <c r="AC485" i="8"/>
  <c r="AH118" i="8"/>
  <c r="AC482" i="8"/>
  <c r="AH117" i="8"/>
  <c r="AC481" i="8"/>
  <c r="AH127" i="7"/>
  <c r="AC491" i="7"/>
  <c r="AH119" i="7"/>
  <c r="AC483" i="7"/>
  <c r="AH126" i="7"/>
  <c r="AC490" i="7"/>
  <c r="AH141" i="7"/>
  <c r="AC505" i="7"/>
  <c r="AH124" i="7"/>
  <c r="AC488" i="7"/>
  <c r="AH123" i="7"/>
  <c r="AC487" i="7"/>
  <c r="AH132" i="7"/>
  <c r="AC496" i="7"/>
  <c r="AH130" i="7"/>
  <c r="AC494" i="7"/>
  <c r="AH128" i="7"/>
  <c r="AC492" i="7"/>
  <c r="AH122" i="7"/>
  <c r="AC486" i="7"/>
  <c r="AH133" i="7"/>
  <c r="AC497" i="7"/>
  <c r="AH114" i="7"/>
  <c r="AC478" i="7"/>
  <c r="AE141" i="8"/>
  <c r="AB505" i="8"/>
  <c r="AE139" i="8"/>
  <c r="AB503" i="8"/>
  <c r="AE114" i="8"/>
  <c r="AB478" i="8"/>
  <c r="AE140" i="8"/>
  <c r="AB504" i="8"/>
  <c r="AE132" i="8"/>
  <c r="AB496" i="8"/>
  <c r="AE133" i="8"/>
  <c r="AB497" i="8"/>
  <c r="AE130" i="8"/>
  <c r="AB494" i="8"/>
  <c r="AE122" i="8"/>
  <c r="AB486" i="8"/>
  <c r="AE137" i="8"/>
  <c r="AB501" i="8"/>
  <c r="AE123" i="8"/>
  <c r="AB487" i="8"/>
  <c r="AE129" i="8"/>
  <c r="AB493" i="8"/>
  <c r="AE119" i="8"/>
  <c r="AB483" i="8"/>
  <c r="AE130" i="7"/>
  <c r="AB494" i="7"/>
  <c r="AE131" i="7"/>
  <c r="AB495" i="7"/>
  <c r="AE127" i="7"/>
  <c r="AB491" i="7"/>
  <c r="AE128" i="7"/>
  <c r="AB492" i="7"/>
  <c r="AE132" i="7"/>
  <c r="AB496" i="7"/>
  <c r="AE111" i="7"/>
  <c r="AB475" i="7"/>
  <c r="AE129" i="7"/>
  <c r="AB493" i="7"/>
  <c r="AE133" i="7"/>
  <c r="AB497" i="7"/>
  <c r="AE113" i="7"/>
  <c r="AB477" i="7"/>
  <c r="AE126" i="7"/>
  <c r="AB490" i="7"/>
  <c r="AE116" i="7"/>
  <c r="AB480" i="7"/>
  <c r="AE112" i="7"/>
  <c r="AB476" i="7"/>
  <c r="Y115" i="8"/>
  <c r="Z479" i="8"/>
  <c r="Y114" i="8"/>
  <c r="Z478" i="8"/>
  <c r="Y118" i="8"/>
  <c r="Z482" i="8"/>
  <c r="Y116" i="8"/>
  <c r="Z480" i="8"/>
  <c r="Y117" i="8"/>
  <c r="Z481" i="8"/>
  <c r="Y119" i="8"/>
  <c r="Z483" i="8"/>
  <c r="Y121" i="8"/>
  <c r="Z485" i="8"/>
  <c r="Y120" i="8"/>
  <c r="Z484" i="8"/>
  <c r="Y115" i="7"/>
  <c r="Z479" i="7"/>
  <c r="Y132" i="7"/>
  <c r="Z496" i="7"/>
  <c r="Y123" i="7"/>
  <c r="Z487" i="7"/>
  <c r="Y116" i="7"/>
  <c r="Z480" i="7"/>
  <c r="Y145" i="7"/>
  <c r="Z509" i="7"/>
  <c r="Y141" i="7"/>
  <c r="Z505" i="7"/>
  <c r="Y126" i="7"/>
  <c r="Z490" i="7"/>
  <c r="Y112" i="7"/>
  <c r="Z476" i="7"/>
  <c r="Y130" i="7"/>
  <c r="Z494" i="7"/>
  <c r="Y128" i="7"/>
  <c r="Z492" i="7"/>
  <c r="Y137" i="7"/>
  <c r="Z501" i="7"/>
  <c r="Y119" i="7"/>
  <c r="Z483" i="7"/>
  <c r="V113" i="8"/>
  <c r="Y477" i="8"/>
  <c r="U125" i="8"/>
  <c r="V110" i="8"/>
  <c r="Y474" i="8"/>
  <c r="U122" i="8"/>
  <c r="V159" i="8"/>
  <c r="Y523" i="8"/>
  <c r="V163" i="8"/>
  <c r="Y527" i="8"/>
  <c r="V117" i="8"/>
  <c r="Y481" i="8"/>
  <c r="U129" i="8"/>
  <c r="V121" i="8"/>
  <c r="Y485" i="8"/>
  <c r="U133" i="8"/>
  <c r="V103" i="7"/>
  <c r="Y467" i="7"/>
  <c r="V118" i="7"/>
  <c r="Y482" i="7"/>
  <c r="V101" i="7"/>
  <c r="Y465" i="7"/>
  <c r="V105" i="7"/>
  <c r="Y469" i="7"/>
  <c r="V99" i="7"/>
  <c r="Y463" i="7"/>
  <c r="V109" i="7"/>
  <c r="Y473" i="7"/>
  <c r="V120" i="7"/>
  <c r="Y484" i="7"/>
  <c r="V116" i="7"/>
  <c r="Y480" i="7"/>
  <c r="V114" i="7"/>
  <c r="Y478" i="7"/>
  <c r="V119" i="7"/>
  <c r="Y483" i="7"/>
  <c r="V100" i="7"/>
  <c r="Y464" i="7"/>
  <c r="X491" i="8"/>
  <c r="R139" i="8"/>
  <c r="S127" i="8"/>
  <c r="S121" i="8"/>
  <c r="X485" i="8"/>
  <c r="S128" i="8"/>
  <c r="X492" i="8"/>
  <c r="S110" i="8"/>
  <c r="X474" i="8"/>
  <c r="X476" i="8"/>
  <c r="R124" i="8"/>
  <c r="S112" i="8"/>
  <c r="S112" i="7"/>
  <c r="X476" i="7"/>
  <c r="S118" i="7"/>
  <c r="X482" i="7"/>
  <c r="S108" i="7"/>
  <c r="X472" i="7"/>
  <c r="S120" i="7"/>
  <c r="X484" i="7"/>
  <c r="S109" i="7"/>
  <c r="X473" i="7"/>
  <c r="S116" i="7"/>
  <c r="X480" i="7"/>
  <c r="S105" i="7"/>
  <c r="X469" i="7"/>
  <c r="S110" i="7"/>
  <c r="X474" i="7"/>
  <c r="S99" i="7"/>
  <c r="X463" i="7"/>
  <c r="S103" i="7"/>
  <c r="X467" i="7"/>
  <c r="S119" i="7"/>
  <c r="X483" i="7"/>
  <c r="S126" i="7"/>
  <c r="X490" i="7"/>
  <c r="P117" i="8"/>
  <c r="W481" i="8"/>
  <c r="P130" i="8"/>
  <c r="W494" i="8"/>
  <c r="P116" i="8"/>
  <c r="W480" i="8"/>
  <c r="P119" i="8"/>
  <c r="W483" i="8"/>
  <c r="P115" i="8"/>
  <c r="W479" i="8"/>
  <c r="O127" i="8"/>
  <c r="P113" i="8"/>
  <c r="W477" i="8"/>
  <c r="P110" i="8"/>
  <c r="W474" i="8"/>
  <c r="O122" i="8"/>
  <c r="P111" i="7"/>
  <c r="W475" i="7"/>
  <c r="P98" i="7"/>
  <c r="W462" i="7"/>
  <c r="P108" i="7"/>
  <c r="W472" i="7"/>
  <c r="P114" i="7"/>
  <c r="W478" i="7"/>
  <c r="P99" i="7"/>
  <c r="W463" i="7"/>
  <c r="P100" i="7"/>
  <c r="W464" i="7"/>
  <c r="P133" i="7"/>
  <c r="W497" i="7"/>
  <c r="W469" i="7"/>
  <c r="P105" i="7"/>
  <c r="O117" i="7"/>
  <c r="P119" i="7"/>
  <c r="W483" i="7"/>
  <c r="P115" i="7"/>
  <c r="W479" i="7"/>
  <c r="P118" i="7"/>
  <c r="W482" i="7"/>
  <c r="P104" i="7"/>
  <c r="W468" i="7"/>
  <c r="AE143" i="9"/>
  <c r="AB507" i="9"/>
  <c r="AE141" i="9"/>
  <c r="AB505" i="9"/>
  <c r="AE149" i="9"/>
  <c r="AB513" i="9"/>
  <c r="AE142" i="9"/>
  <c r="AB506" i="9"/>
  <c r="AE124" i="9"/>
  <c r="AB488" i="9"/>
  <c r="AE121" i="9"/>
  <c r="AB485" i="9"/>
  <c r="AE116" i="9"/>
  <c r="AB480" i="9"/>
  <c r="AE127" i="9"/>
  <c r="AB491" i="9"/>
  <c r="AE126" i="9"/>
  <c r="AB490" i="9"/>
  <c r="AE134" i="9"/>
  <c r="AB498" i="9"/>
  <c r="AE144" i="9"/>
  <c r="AB508" i="9"/>
  <c r="AE135" i="9"/>
  <c r="AB499" i="9"/>
  <c r="AB140" i="9"/>
  <c r="AA504" i="9"/>
  <c r="AB137" i="9"/>
  <c r="AA501" i="9"/>
  <c r="AB143" i="9"/>
  <c r="AA507" i="9"/>
  <c r="AB124" i="9"/>
  <c r="AA488" i="9"/>
  <c r="AB134" i="9"/>
  <c r="AA498" i="9"/>
  <c r="AB123" i="9"/>
  <c r="AA487" i="9"/>
  <c r="AB139" i="9"/>
  <c r="AA503" i="9"/>
  <c r="AB141" i="9"/>
  <c r="AA505" i="9"/>
  <c r="Y118" i="9"/>
  <c r="Z482" i="9"/>
  <c r="Y148" i="9"/>
  <c r="Z512" i="9"/>
  <c r="Y133" i="9"/>
  <c r="Z497" i="9"/>
  <c r="Y110" i="9"/>
  <c r="Z474" i="9"/>
  <c r="X122" i="9"/>
  <c r="Y131" i="9"/>
  <c r="Z495" i="9"/>
  <c r="Y126" i="9"/>
  <c r="Z490" i="9"/>
  <c r="Y111" i="9"/>
  <c r="Z475" i="9"/>
  <c r="X123" i="9"/>
  <c r="Y144" i="9"/>
  <c r="Z508" i="9"/>
  <c r="Y125" i="9"/>
  <c r="Z489" i="9"/>
  <c r="X137" i="9"/>
  <c r="Y128" i="9"/>
  <c r="Z492" i="9"/>
  <c r="Y127" i="9"/>
  <c r="Z491" i="9"/>
  <c r="Y117" i="9"/>
  <c r="Z481" i="9"/>
  <c r="V110" i="9"/>
  <c r="Y474" i="9"/>
  <c r="U122" i="9"/>
  <c r="V186" i="9"/>
  <c r="Y550" i="9"/>
  <c r="Y479" i="9"/>
  <c r="V115" i="9"/>
  <c r="U127" i="9"/>
  <c r="Y489" i="9"/>
  <c r="V125" i="9"/>
  <c r="U137" i="9"/>
  <c r="S131" i="9"/>
  <c r="X495" i="9"/>
  <c r="S128" i="9"/>
  <c r="X492" i="9"/>
  <c r="S111" i="9"/>
  <c r="X475" i="9"/>
  <c r="AC474" i="9"/>
  <c r="AH110" i="9"/>
  <c r="AG122" i="9"/>
  <c r="AH113" i="9"/>
  <c r="AC477" i="9"/>
  <c r="AC478" i="9"/>
  <c r="AG126" i="9"/>
  <c r="AH114" i="9"/>
  <c r="AC483" i="9"/>
  <c r="AH119" i="9"/>
  <c r="AG131" i="9"/>
  <c r="AC479" i="9"/>
  <c r="AH115" i="9"/>
  <c r="AG127" i="9"/>
  <c r="P121" i="9"/>
  <c r="W485" i="9"/>
  <c r="P118" i="9"/>
  <c r="W482" i="9"/>
  <c r="P137" i="9"/>
  <c r="W501" i="9"/>
  <c r="P132" i="9"/>
  <c r="W496" i="9"/>
  <c r="P130" i="9"/>
  <c r="W494" i="9"/>
  <c r="P134" i="9"/>
  <c r="W498" i="9"/>
  <c r="P131" i="9"/>
  <c r="W495" i="9"/>
  <c r="P123" i="9"/>
  <c r="W487" i="9"/>
  <c r="J184" i="9"/>
  <c r="U548" i="9"/>
  <c r="U477" i="9"/>
  <c r="J113" i="9"/>
  <c r="I125" i="9"/>
  <c r="J187" i="9"/>
  <c r="U551" i="9"/>
  <c r="J117" i="9"/>
  <c r="U481" i="9"/>
  <c r="U486" i="9"/>
  <c r="I134" i="9"/>
  <c r="J122" i="9"/>
  <c r="J117" i="8"/>
  <c r="U481" i="8"/>
  <c r="J121" i="8"/>
  <c r="U485" i="8"/>
  <c r="J120" i="8"/>
  <c r="U484" i="8"/>
  <c r="J116" i="8"/>
  <c r="U480" i="8"/>
  <c r="J119" i="8"/>
  <c r="U483" i="8"/>
  <c r="J110" i="8"/>
  <c r="U474" i="8"/>
  <c r="J112" i="8"/>
  <c r="U476" i="8"/>
  <c r="J118" i="8"/>
  <c r="U482" i="8"/>
  <c r="J116" i="7"/>
  <c r="U480" i="7"/>
  <c r="J111" i="7"/>
  <c r="U475" i="7"/>
  <c r="J100" i="7"/>
  <c r="U464" i="7"/>
  <c r="J115" i="7"/>
  <c r="U479" i="7"/>
  <c r="J142" i="7"/>
  <c r="U506" i="7"/>
  <c r="J98" i="7"/>
  <c r="U462" i="7"/>
  <c r="I110" i="7"/>
  <c r="J108" i="7"/>
  <c r="U472" i="7"/>
  <c r="J109" i="7"/>
  <c r="U473" i="7"/>
  <c r="J103" i="7"/>
  <c r="U467" i="7"/>
  <c r="J113" i="7"/>
  <c r="U477" i="7"/>
  <c r="J117" i="7"/>
  <c r="U481" i="7"/>
  <c r="J107" i="7"/>
  <c r="U471" i="7"/>
  <c r="J102" i="7"/>
  <c r="U466" i="7"/>
  <c r="F138" i="9"/>
  <c r="T502" i="9"/>
  <c r="F157" i="9"/>
  <c r="T521" i="9"/>
  <c r="F137" i="9"/>
  <c r="T501" i="9"/>
  <c r="F147" i="9"/>
  <c r="T511" i="9"/>
  <c r="F129" i="9"/>
  <c r="T493" i="9"/>
  <c r="F139" i="9"/>
  <c r="T503" i="9"/>
  <c r="F155" i="9"/>
  <c r="T519" i="9"/>
  <c r="F126" i="9"/>
  <c r="T490" i="9"/>
  <c r="F142" i="9"/>
  <c r="T506" i="9"/>
  <c r="F146" i="9"/>
  <c r="T510" i="9"/>
  <c r="F128" i="8"/>
  <c r="T492" i="8"/>
  <c r="F129" i="8"/>
  <c r="T493" i="8"/>
  <c r="F135" i="8"/>
  <c r="T499" i="8"/>
  <c r="F134" i="8"/>
  <c r="T498" i="8"/>
  <c r="F133" i="8"/>
  <c r="T497" i="8"/>
  <c r="F127" i="8"/>
  <c r="T491" i="8"/>
  <c r="F118" i="8"/>
  <c r="T482" i="8"/>
  <c r="F138" i="8"/>
  <c r="T502" i="8"/>
  <c r="F132" i="8"/>
  <c r="T496" i="8"/>
  <c r="F131" i="8"/>
  <c r="T495" i="8"/>
  <c r="F124" i="8"/>
  <c r="T488" i="8"/>
  <c r="F112" i="7"/>
  <c r="AD136" i="9"/>
  <c r="X130" i="9"/>
  <c r="E141" i="9"/>
  <c r="L145" i="8"/>
  <c r="L157" i="8" s="1"/>
  <c r="U115" i="7"/>
  <c r="U127" i="7" s="1"/>
  <c r="AD123" i="7"/>
  <c r="AD135" i="7" s="1"/>
  <c r="AG134" i="7"/>
  <c r="AG146" i="7" s="1"/>
  <c r="O135" i="9"/>
  <c r="P112" i="9"/>
  <c r="O124" i="9"/>
  <c r="W488" i="9" s="1"/>
  <c r="I112" i="7"/>
  <c r="L111" i="7"/>
  <c r="X142" i="7"/>
  <c r="X154" i="7" s="1"/>
  <c r="R117" i="7"/>
  <c r="R129" i="7" s="1"/>
  <c r="AG131" i="7"/>
  <c r="AA141" i="7"/>
  <c r="L116" i="7"/>
  <c r="AA122" i="7"/>
  <c r="L115" i="7"/>
  <c r="U117" i="7"/>
  <c r="I119" i="7"/>
  <c r="L110" i="7"/>
  <c r="L122" i="7" s="1"/>
  <c r="AA132" i="7"/>
  <c r="U113" i="7"/>
  <c r="AD124" i="7"/>
  <c r="R130" i="7"/>
  <c r="R121" i="7"/>
  <c r="AA145" i="7"/>
  <c r="L114" i="7"/>
  <c r="L119" i="7"/>
  <c r="L131" i="7" s="1"/>
  <c r="AA123" i="8"/>
  <c r="M131" i="8"/>
  <c r="L143" i="8"/>
  <c r="V507" i="8" s="1"/>
  <c r="AB121" i="8"/>
  <c r="AA133" i="8"/>
  <c r="AA497" i="8" s="1"/>
  <c r="V118" i="8"/>
  <c r="U130" i="8"/>
  <c r="Y494" i="8" s="1"/>
  <c r="V114" i="8"/>
  <c r="U126" i="8"/>
  <c r="Y490" i="8" s="1"/>
  <c r="X131" i="7"/>
  <c r="L125" i="7"/>
  <c r="S126" i="9"/>
  <c r="R138" i="9"/>
  <c r="X502" i="9" s="1"/>
  <c r="F116" i="9"/>
  <c r="E128" i="9"/>
  <c r="T492" i="9" s="1"/>
  <c r="S110" i="9"/>
  <c r="R122" i="9"/>
  <c r="X486" i="9" s="1"/>
  <c r="P114" i="9"/>
  <c r="O126" i="9"/>
  <c r="W490" i="9" s="1"/>
  <c r="AB120" i="9"/>
  <c r="AA132" i="9"/>
  <c r="AA496" i="9" s="1"/>
  <c r="L153" i="9"/>
  <c r="V517" i="9" s="1"/>
  <c r="M141" i="9"/>
  <c r="P116" i="9"/>
  <c r="O128" i="9"/>
  <c r="W492" i="9" s="1"/>
  <c r="F124" i="9"/>
  <c r="E136" i="9"/>
  <c r="T500" i="9" s="1"/>
  <c r="F120" i="9"/>
  <c r="E132" i="9"/>
  <c r="T496" i="9" s="1"/>
  <c r="AH171" i="9"/>
  <c r="AG183" i="9"/>
  <c r="AC547" i="9" s="1"/>
  <c r="V123" i="9"/>
  <c r="U135" i="9"/>
  <c r="Y499" i="9" s="1"/>
  <c r="AB121" i="9"/>
  <c r="AA133" i="9"/>
  <c r="AA497" i="9" s="1"/>
  <c r="J133" i="9"/>
  <c r="I145" i="9"/>
  <c r="U509" i="9" s="1"/>
  <c r="J150" i="9"/>
  <c r="I162" i="9"/>
  <c r="U526" i="9" s="1"/>
  <c r="J132" i="9"/>
  <c r="I144" i="9"/>
  <c r="U508" i="9" s="1"/>
  <c r="M198" i="9"/>
  <c r="L210" i="9"/>
  <c r="V574" i="9" s="1"/>
  <c r="AB118" i="9"/>
  <c r="AA130" i="9"/>
  <c r="AA494" i="9" s="1"/>
  <c r="S127" i="9"/>
  <c r="R139" i="9"/>
  <c r="X503" i="9" s="1"/>
  <c r="M182" i="9"/>
  <c r="L194" i="9"/>
  <c r="V558" i="9" s="1"/>
  <c r="AH160" i="9"/>
  <c r="AG172" i="9"/>
  <c r="AC536" i="9" s="1"/>
  <c r="P115" i="9"/>
  <c r="O127" i="9"/>
  <c r="W491" i="9" s="1"/>
  <c r="M137" i="9"/>
  <c r="L149" i="9"/>
  <c r="V513" i="9" s="1"/>
  <c r="V118" i="9"/>
  <c r="U130" i="9"/>
  <c r="Y494" i="9" s="1"/>
  <c r="AB114" i="9"/>
  <c r="AA126" i="9"/>
  <c r="AA490" i="9" s="1"/>
  <c r="J142" i="9"/>
  <c r="I154" i="9"/>
  <c r="U518" i="9" s="1"/>
  <c r="AH142" i="9"/>
  <c r="AG154" i="9"/>
  <c r="AC518" i="9" s="1"/>
  <c r="J116" i="9"/>
  <c r="I128" i="9"/>
  <c r="U492" i="9" s="1"/>
  <c r="M192" i="9"/>
  <c r="L204" i="9"/>
  <c r="V568" i="9" s="1"/>
  <c r="V131" i="9"/>
  <c r="U143" i="9"/>
  <c r="Y507" i="9" s="1"/>
  <c r="V116" i="9"/>
  <c r="U128" i="9"/>
  <c r="Y492" i="9" s="1"/>
  <c r="S133" i="9"/>
  <c r="R145" i="9"/>
  <c r="X509" i="9" s="1"/>
  <c r="S129" i="9"/>
  <c r="R141" i="9"/>
  <c r="X505" i="9" s="1"/>
  <c r="S132" i="9"/>
  <c r="R144" i="9"/>
  <c r="X508" i="9" s="1"/>
  <c r="J131" i="9"/>
  <c r="I143" i="9"/>
  <c r="U507" i="9" s="1"/>
  <c r="V124" i="9"/>
  <c r="U136" i="9"/>
  <c r="Y500" i="9" s="1"/>
  <c r="S137" i="9"/>
  <c r="R149" i="9"/>
  <c r="X513" i="9" s="1"/>
  <c r="V129" i="9"/>
  <c r="U141" i="9"/>
  <c r="Y505" i="9" s="1"/>
  <c r="P117" i="9"/>
  <c r="O129" i="9"/>
  <c r="W493" i="9" s="1"/>
  <c r="AG129" i="9"/>
  <c r="AC493" i="9" s="1"/>
  <c r="AH117" i="9"/>
  <c r="AH133" i="9"/>
  <c r="AG145" i="9"/>
  <c r="AC509" i="9" s="1"/>
  <c r="M187" i="9"/>
  <c r="L199" i="9"/>
  <c r="V563" i="9" s="1"/>
  <c r="J171" i="9"/>
  <c r="I183" i="9"/>
  <c r="U547" i="9" s="1"/>
  <c r="V133" i="9"/>
  <c r="U145" i="9"/>
  <c r="Y509" i="9" s="1"/>
  <c r="S130" i="9"/>
  <c r="R142" i="9"/>
  <c r="X506" i="9" s="1"/>
  <c r="S172" i="9"/>
  <c r="R184" i="9"/>
  <c r="X548" i="9" s="1"/>
  <c r="M178" i="9"/>
  <c r="L190" i="9"/>
  <c r="V554" i="9" s="1"/>
  <c r="M179" i="9"/>
  <c r="L191" i="9"/>
  <c r="V555" i="9" s="1"/>
  <c r="V132" i="9"/>
  <c r="U144" i="9"/>
  <c r="Y508" i="9" s="1"/>
  <c r="M181" i="9"/>
  <c r="L193" i="9"/>
  <c r="V557" i="9" s="1"/>
  <c r="AH116" i="9"/>
  <c r="AG128" i="9"/>
  <c r="AC492" i="9" s="1"/>
  <c r="AH132" i="9"/>
  <c r="AG144" i="9"/>
  <c r="AC508" i="9" s="1"/>
  <c r="X156" i="9"/>
  <c r="R143" i="9"/>
  <c r="AD138" i="9"/>
  <c r="AD154" i="9"/>
  <c r="E169" i="9"/>
  <c r="X140" i="9"/>
  <c r="L188" i="9"/>
  <c r="R140" i="9"/>
  <c r="E158" i="9"/>
  <c r="X142" i="9"/>
  <c r="O149" i="9"/>
  <c r="AA149" i="9"/>
  <c r="AD156" i="9"/>
  <c r="AD133" i="9"/>
  <c r="E150" i="9"/>
  <c r="X143" i="9"/>
  <c r="E151" i="9"/>
  <c r="I199" i="9"/>
  <c r="O133" i="9"/>
  <c r="AA146" i="9"/>
  <c r="O142" i="9"/>
  <c r="AD147" i="9"/>
  <c r="AA152" i="9"/>
  <c r="O143" i="9"/>
  <c r="AA151" i="9"/>
  <c r="X160" i="9"/>
  <c r="AA153" i="9"/>
  <c r="I196" i="9"/>
  <c r="AD153" i="9"/>
  <c r="X138" i="9"/>
  <c r="E154" i="9"/>
  <c r="X139" i="9"/>
  <c r="E153" i="9"/>
  <c r="O144" i="9"/>
  <c r="AD161" i="9"/>
  <c r="AD146" i="9"/>
  <c r="L136" i="9"/>
  <c r="AA136" i="9"/>
  <c r="AG125" i="9"/>
  <c r="AD148" i="9"/>
  <c r="E167" i="9"/>
  <c r="L135" i="9"/>
  <c r="AD128" i="9"/>
  <c r="R123" i="9"/>
  <c r="E149" i="9"/>
  <c r="E159" i="9"/>
  <c r="X145" i="9"/>
  <c r="AD155" i="9"/>
  <c r="AD139" i="9"/>
  <c r="U198" i="9"/>
  <c r="O146" i="9"/>
  <c r="AA155" i="9"/>
  <c r="X129" i="9"/>
  <c r="AA135" i="9"/>
  <c r="I129" i="9"/>
  <c r="M130" i="8"/>
  <c r="L142" i="8"/>
  <c r="V506" i="8" s="1"/>
  <c r="S131" i="8"/>
  <c r="R143" i="8"/>
  <c r="X507" i="8" s="1"/>
  <c r="E125" i="8"/>
  <c r="T489" i="8" s="1"/>
  <c r="F113" i="8"/>
  <c r="P124" i="8"/>
  <c r="O136" i="8"/>
  <c r="W500" i="8" s="1"/>
  <c r="AB119" i="8"/>
  <c r="AA131" i="8"/>
  <c r="AA495" i="8" s="1"/>
  <c r="Y124" i="8"/>
  <c r="X136" i="8"/>
  <c r="Z500" i="8" s="1"/>
  <c r="AE112" i="8"/>
  <c r="AD124" i="8"/>
  <c r="AB488" i="8" s="1"/>
  <c r="AH125" i="8"/>
  <c r="AG137" i="8"/>
  <c r="AC501" i="8" s="1"/>
  <c r="Y123" i="8"/>
  <c r="X135" i="8"/>
  <c r="Z499" i="8" s="1"/>
  <c r="V120" i="8"/>
  <c r="U132" i="8"/>
  <c r="Y496" i="8" s="1"/>
  <c r="AB118" i="8"/>
  <c r="AA130" i="8"/>
  <c r="AA494" i="8" s="1"/>
  <c r="AH127" i="8"/>
  <c r="AG139" i="8"/>
  <c r="AC503" i="8" s="1"/>
  <c r="V112" i="8"/>
  <c r="U124" i="8"/>
  <c r="Y488" i="8" s="1"/>
  <c r="Y122" i="8"/>
  <c r="X134" i="8"/>
  <c r="Z498" i="8" s="1"/>
  <c r="S132" i="8"/>
  <c r="R144" i="8"/>
  <c r="X508" i="8" s="1"/>
  <c r="I138" i="8"/>
  <c r="U502" i="8" s="1"/>
  <c r="J126" i="8"/>
  <c r="AG138" i="8"/>
  <c r="AC502" i="8" s="1"/>
  <c r="AH126" i="8"/>
  <c r="V119" i="8"/>
  <c r="U131" i="8"/>
  <c r="Y495" i="8" s="1"/>
  <c r="V116" i="8"/>
  <c r="U128" i="8"/>
  <c r="Y492" i="8" s="1"/>
  <c r="AH123" i="8"/>
  <c r="AG135" i="8"/>
  <c r="AC499" i="8" s="1"/>
  <c r="J125" i="8"/>
  <c r="I137" i="8"/>
  <c r="U501" i="8" s="1"/>
  <c r="S161" i="8"/>
  <c r="R173" i="8"/>
  <c r="X537" i="8" s="1"/>
  <c r="J127" i="8"/>
  <c r="I139" i="8"/>
  <c r="U503" i="8" s="1"/>
  <c r="P126" i="8"/>
  <c r="O138" i="8"/>
  <c r="W502" i="8" s="1"/>
  <c r="P123" i="8"/>
  <c r="O135" i="8"/>
  <c r="W499" i="8" s="1"/>
  <c r="I135" i="8"/>
  <c r="U499" i="8" s="1"/>
  <c r="J123" i="8"/>
  <c r="R123" i="8"/>
  <c r="X487" i="8" s="1"/>
  <c r="S111" i="8"/>
  <c r="P133" i="8"/>
  <c r="O145" i="8"/>
  <c r="W509" i="8" s="1"/>
  <c r="M136" i="8"/>
  <c r="L148" i="8"/>
  <c r="V512" i="8" s="1"/>
  <c r="P132" i="8"/>
  <c r="O144" i="8"/>
  <c r="W508" i="8" s="1"/>
  <c r="S162" i="8"/>
  <c r="R174" i="8"/>
  <c r="X538" i="8" s="1"/>
  <c r="Y125" i="8"/>
  <c r="X137" i="8"/>
  <c r="Z501" i="8" s="1"/>
  <c r="AG134" i="8"/>
  <c r="AC498" i="8" s="1"/>
  <c r="AH122" i="8"/>
  <c r="S129" i="8"/>
  <c r="R141" i="8"/>
  <c r="X505" i="8" s="1"/>
  <c r="R142" i="8"/>
  <c r="X506" i="8" s="1"/>
  <c r="S130" i="8"/>
  <c r="AG136" i="8"/>
  <c r="AC500" i="8" s="1"/>
  <c r="AH124" i="8"/>
  <c r="I132" i="8"/>
  <c r="E139" i="8"/>
  <c r="AA156" i="8"/>
  <c r="AG130" i="8"/>
  <c r="AA134" i="8"/>
  <c r="AD145" i="8"/>
  <c r="AD149" i="8"/>
  <c r="I129" i="8"/>
  <c r="AA139" i="8"/>
  <c r="O125" i="8"/>
  <c r="E141" i="8"/>
  <c r="E136" i="8"/>
  <c r="I124" i="8"/>
  <c r="AD153" i="8"/>
  <c r="X132" i="8"/>
  <c r="AG128" i="8"/>
  <c r="AD135" i="8"/>
  <c r="AG131" i="8"/>
  <c r="R140" i="8"/>
  <c r="AA152" i="8"/>
  <c r="R122" i="8"/>
  <c r="E144" i="8"/>
  <c r="E143" i="8"/>
  <c r="R133" i="8"/>
  <c r="L165" i="8"/>
  <c r="AD142" i="8"/>
  <c r="O128" i="8"/>
  <c r="X128" i="8"/>
  <c r="O142" i="8"/>
  <c r="U175" i="8"/>
  <c r="L128" i="8"/>
  <c r="AG129" i="8"/>
  <c r="I130" i="8"/>
  <c r="AD126" i="8"/>
  <c r="I131" i="8"/>
  <c r="E150" i="8"/>
  <c r="E140" i="8"/>
  <c r="AA137" i="8"/>
  <c r="AA136" i="8"/>
  <c r="I128" i="8"/>
  <c r="I122" i="8"/>
  <c r="AA138" i="8"/>
  <c r="U171" i="8"/>
  <c r="AD144" i="8"/>
  <c r="E145" i="8"/>
  <c r="I133" i="8"/>
  <c r="AD151" i="8"/>
  <c r="X130" i="8"/>
  <c r="X131" i="8"/>
  <c r="X133" i="8"/>
  <c r="X127" i="8"/>
  <c r="X129" i="8"/>
  <c r="X126" i="8"/>
  <c r="E147" i="8"/>
  <c r="AG132" i="8"/>
  <c r="E130" i="8"/>
  <c r="L138" i="8"/>
  <c r="AD131" i="8"/>
  <c r="AG133" i="8"/>
  <c r="O131" i="8"/>
  <c r="L139" i="8"/>
  <c r="AD152" i="8"/>
  <c r="L137" i="8"/>
  <c r="AD134" i="8"/>
  <c r="L156" i="8"/>
  <c r="AA153" i="8"/>
  <c r="O129" i="8"/>
  <c r="E146" i="8"/>
  <c r="R115" i="7"/>
  <c r="I121" i="7"/>
  <c r="U111" i="7"/>
  <c r="R122" i="7"/>
  <c r="X127" i="7"/>
  <c r="AD125" i="7"/>
  <c r="X124" i="7"/>
  <c r="O112" i="7"/>
  <c r="O120" i="7"/>
  <c r="R138" i="7"/>
  <c r="AH125" i="7"/>
  <c r="AG137" i="7"/>
  <c r="AC501" i="7" s="1"/>
  <c r="AG145" i="7"/>
  <c r="AG153" i="7"/>
  <c r="AG144" i="7"/>
  <c r="AG138" i="7"/>
  <c r="AG136" i="7"/>
  <c r="AG140" i="7"/>
  <c r="AG135" i="7"/>
  <c r="AG143" i="7"/>
  <c r="AG139" i="7"/>
  <c r="AG142" i="7"/>
  <c r="L112" i="7"/>
  <c r="I114" i="7"/>
  <c r="AE110" i="7"/>
  <c r="AD122" i="7"/>
  <c r="AB486" i="7" s="1"/>
  <c r="O116" i="7"/>
  <c r="Y110" i="7"/>
  <c r="X122" i="7"/>
  <c r="Z486" i="7" s="1"/>
  <c r="U112" i="7"/>
  <c r="U121" i="7"/>
  <c r="X149" i="7"/>
  <c r="AD141" i="7"/>
  <c r="AD138" i="7"/>
  <c r="AD143" i="7"/>
  <c r="AD140" i="7"/>
  <c r="AD142" i="7"/>
  <c r="AD139" i="7"/>
  <c r="AD144" i="7"/>
  <c r="AD145" i="7"/>
  <c r="AD136" i="7"/>
  <c r="R111" i="7"/>
  <c r="O110" i="7"/>
  <c r="AA139" i="7"/>
  <c r="AA137" i="7"/>
  <c r="AA143" i="7"/>
  <c r="AA136" i="7"/>
  <c r="AA140" i="7"/>
  <c r="AA138" i="7"/>
  <c r="AA142" i="7"/>
  <c r="I129" i="7"/>
  <c r="X153" i="7"/>
  <c r="X140" i="7"/>
  <c r="X138" i="7"/>
  <c r="X135" i="7"/>
  <c r="X157" i="7"/>
  <c r="X144" i="7"/>
  <c r="L129" i="7"/>
  <c r="S113" i="7"/>
  <c r="R125" i="7"/>
  <c r="X489" i="7" s="1"/>
  <c r="R124" i="7"/>
  <c r="R131" i="7"/>
  <c r="R132" i="7"/>
  <c r="R128" i="7"/>
  <c r="M106" i="7"/>
  <c r="L118" i="7"/>
  <c r="V482" i="7" s="1"/>
  <c r="V98" i="7"/>
  <c r="U110" i="7"/>
  <c r="Y474" i="7" s="1"/>
  <c r="U132" i="7"/>
  <c r="U126" i="7"/>
  <c r="U131" i="7"/>
  <c r="U128" i="7"/>
  <c r="U130" i="7"/>
  <c r="P125" i="7"/>
  <c r="O137" i="7"/>
  <c r="W501" i="7" s="1"/>
  <c r="O145" i="7"/>
  <c r="O126" i="7"/>
  <c r="O123" i="7"/>
  <c r="O131" i="7"/>
  <c r="O130" i="7"/>
  <c r="O127" i="7"/>
  <c r="L132" i="7"/>
  <c r="L133" i="7"/>
  <c r="I120" i="7"/>
  <c r="I125" i="7"/>
  <c r="I128" i="7"/>
  <c r="I154" i="7"/>
  <c r="I123" i="7"/>
  <c r="I127" i="7"/>
  <c r="E127" i="7"/>
  <c r="T491" i="7" s="1"/>
  <c r="F115" i="7"/>
  <c r="F101" i="7"/>
  <c r="E113" i="7"/>
  <c r="T477" i="7" s="1"/>
  <c r="E117" i="7"/>
  <c r="T481" i="7" s="1"/>
  <c r="F105" i="7"/>
  <c r="E157" i="7"/>
  <c r="T521" i="7" s="1"/>
  <c r="F145" i="7"/>
  <c r="F120" i="7"/>
  <c r="E132" i="7"/>
  <c r="T496" i="7" s="1"/>
  <c r="E143" i="7"/>
  <c r="T507" i="7" s="1"/>
  <c r="F131" i="7"/>
  <c r="E130" i="7"/>
  <c r="T494" i="7" s="1"/>
  <c r="F118" i="7"/>
  <c r="E140" i="7"/>
  <c r="T504" i="7" s="1"/>
  <c r="F128" i="7"/>
  <c r="E138" i="7"/>
  <c r="T502" i="7" s="1"/>
  <c r="F126" i="7"/>
  <c r="F124" i="7"/>
  <c r="E136" i="7"/>
  <c r="T500" i="7" s="1"/>
  <c r="E135" i="7"/>
  <c r="T499" i="7" s="1"/>
  <c r="F123" i="7"/>
  <c r="E122" i="7"/>
  <c r="T486" i="7" s="1"/>
  <c r="F110" i="7"/>
  <c r="M188" i="9" l="1"/>
  <c r="V552" i="9"/>
  <c r="M136" i="9"/>
  <c r="V500" i="9"/>
  <c r="M135" i="9"/>
  <c r="V499" i="9"/>
  <c r="AB123" i="7"/>
  <c r="AA487" i="7"/>
  <c r="AB136" i="7"/>
  <c r="AA500" i="7"/>
  <c r="AB145" i="7"/>
  <c r="AA509" i="7"/>
  <c r="AB138" i="7"/>
  <c r="AA502" i="7"/>
  <c r="AB143" i="7"/>
  <c r="AA507" i="7"/>
  <c r="AB137" i="7"/>
  <c r="AA501" i="7"/>
  <c r="AB122" i="7"/>
  <c r="AA486" i="7"/>
  <c r="AA135" i="7"/>
  <c r="AB139" i="7"/>
  <c r="AA503" i="7"/>
  <c r="AB141" i="7"/>
  <c r="AA505" i="7"/>
  <c r="AB140" i="7"/>
  <c r="AA504" i="7"/>
  <c r="AB142" i="7"/>
  <c r="AA506" i="7"/>
  <c r="AB132" i="7"/>
  <c r="AA496" i="7"/>
  <c r="AB138" i="8"/>
  <c r="AA502" i="8"/>
  <c r="AB139" i="8"/>
  <c r="AA503" i="8"/>
  <c r="AB123" i="8"/>
  <c r="AA487" i="8"/>
  <c r="AB136" i="8"/>
  <c r="AA500" i="8"/>
  <c r="AB134" i="8"/>
  <c r="AA498" i="8"/>
  <c r="AB137" i="8"/>
  <c r="AA501" i="8"/>
  <c r="AB152" i="8"/>
  <c r="AA516" i="8"/>
  <c r="AB153" i="8"/>
  <c r="AA517" i="8"/>
  <c r="AB156" i="8"/>
  <c r="AA520" i="8"/>
  <c r="M122" i="7"/>
  <c r="V486" i="7"/>
  <c r="M129" i="7"/>
  <c r="V493" i="7"/>
  <c r="M131" i="7"/>
  <c r="V495" i="7"/>
  <c r="M119" i="7"/>
  <c r="V483" i="7"/>
  <c r="M110" i="7"/>
  <c r="V474" i="7"/>
  <c r="M125" i="7"/>
  <c r="V489" i="7"/>
  <c r="M116" i="7"/>
  <c r="V480" i="7"/>
  <c r="L128" i="7"/>
  <c r="M114" i="7"/>
  <c r="V478" i="7"/>
  <c r="M133" i="7"/>
  <c r="V497" i="7"/>
  <c r="M111" i="7"/>
  <c r="V475" i="7"/>
  <c r="M132" i="7"/>
  <c r="V496" i="7"/>
  <c r="M112" i="7"/>
  <c r="V476" i="7"/>
  <c r="M115" i="7"/>
  <c r="V479" i="7"/>
  <c r="M165" i="8"/>
  <c r="V529" i="8"/>
  <c r="M137" i="8"/>
  <c r="V501" i="8"/>
  <c r="M139" i="8"/>
  <c r="V503" i="8"/>
  <c r="M128" i="8"/>
  <c r="V492" i="8"/>
  <c r="M122" i="8"/>
  <c r="V486" i="8"/>
  <c r="L134" i="8"/>
  <c r="M157" i="8"/>
  <c r="V521" i="8"/>
  <c r="M145" i="8"/>
  <c r="V509" i="8"/>
  <c r="V487" i="8"/>
  <c r="M123" i="8"/>
  <c r="L135" i="8"/>
  <c r="M156" i="8"/>
  <c r="V520" i="8"/>
  <c r="M138" i="8"/>
  <c r="V502" i="8"/>
  <c r="AH133" i="8"/>
  <c r="AC497" i="8"/>
  <c r="AH130" i="8"/>
  <c r="AC494" i="8"/>
  <c r="AH131" i="8"/>
  <c r="AC495" i="8"/>
  <c r="AH132" i="8"/>
  <c r="AC496" i="8"/>
  <c r="AH129" i="8"/>
  <c r="AC493" i="8"/>
  <c r="AH128" i="8"/>
  <c r="AC492" i="8"/>
  <c r="AH136" i="7"/>
  <c r="AC500" i="7"/>
  <c r="AH131" i="7"/>
  <c r="AC495" i="7"/>
  <c r="AH134" i="7"/>
  <c r="AC498" i="7"/>
  <c r="AH138" i="7"/>
  <c r="AC502" i="7"/>
  <c r="AH146" i="7"/>
  <c r="AC510" i="7"/>
  <c r="AH153" i="7"/>
  <c r="AC517" i="7"/>
  <c r="AH143" i="7"/>
  <c r="AC507" i="7"/>
  <c r="AH145" i="7"/>
  <c r="AC509" i="7"/>
  <c r="AH140" i="7"/>
  <c r="AC504" i="7"/>
  <c r="AH142" i="7"/>
  <c r="AC506" i="7"/>
  <c r="AH144" i="7"/>
  <c r="AC508" i="7"/>
  <c r="AH139" i="7"/>
  <c r="AC503" i="7"/>
  <c r="AH135" i="7"/>
  <c r="AC499" i="7"/>
  <c r="AE126" i="8"/>
  <c r="AB490" i="8"/>
  <c r="AE135" i="8"/>
  <c r="AB499" i="8"/>
  <c r="AE152" i="8"/>
  <c r="AB516" i="8"/>
  <c r="AE149" i="8"/>
  <c r="AB513" i="8"/>
  <c r="AE153" i="8"/>
  <c r="AB517" i="8"/>
  <c r="AE145" i="8"/>
  <c r="AB509" i="8"/>
  <c r="AE144" i="8"/>
  <c r="AB508" i="8"/>
  <c r="AE151" i="8"/>
  <c r="AB515" i="8"/>
  <c r="AE131" i="8"/>
  <c r="AB495" i="8"/>
  <c r="AE134" i="8"/>
  <c r="AB498" i="8"/>
  <c r="AE142" i="8"/>
  <c r="AB506" i="8"/>
  <c r="AE141" i="7"/>
  <c r="AB505" i="7"/>
  <c r="AE136" i="7"/>
  <c r="AB500" i="7"/>
  <c r="AE138" i="7"/>
  <c r="AB502" i="7"/>
  <c r="AE124" i="7"/>
  <c r="AB488" i="7"/>
  <c r="AE135" i="7"/>
  <c r="AB499" i="7"/>
  <c r="AE139" i="7"/>
  <c r="AB503" i="7"/>
  <c r="AE142" i="7"/>
  <c r="AB506" i="7"/>
  <c r="AE125" i="7"/>
  <c r="AB489" i="7"/>
  <c r="AE140" i="7"/>
  <c r="AB504" i="7"/>
  <c r="AE145" i="7"/>
  <c r="AB509" i="7"/>
  <c r="AE144" i="7"/>
  <c r="AB508" i="7"/>
  <c r="AE123" i="7"/>
  <c r="AB487" i="7"/>
  <c r="AE143" i="7"/>
  <c r="AB507" i="7"/>
  <c r="Y130" i="8"/>
  <c r="Z494" i="8"/>
  <c r="Y129" i="8"/>
  <c r="Z493" i="8"/>
  <c r="Y131" i="8"/>
  <c r="Z495" i="8"/>
  <c r="Y132" i="8"/>
  <c r="Z496" i="8"/>
  <c r="Y127" i="8"/>
  <c r="Z491" i="8"/>
  <c r="Y128" i="8"/>
  <c r="Z492" i="8"/>
  <c r="Y126" i="8"/>
  <c r="Z490" i="8"/>
  <c r="Y133" i="8"/>
  <c r="Z497" i="8"/>
  <c r="Y144" i="7"/>
  <c r="Z508" i="7"/>
  <c r="Y157" i="7"/>
  <c r="Z521" i="7"/>
  <c r="Y135" i="7"/>
  <c r="Z499" i="7"/>
  <c r="Y149" i="7"/>
  <c r="Z513" i="7"/>
  <c r="Y138" i="7"/>
  <c r="Z502" i="7"/>
  <c r="Y131" i="7"/>
  <c r="Z495" i="7"/>
  <c r="Y140" i="7"/>
  <c r="Z504" i="7"/>
  <c r="Y153" i="7"/>
  <c r="Z517" i="7"/>
  <c r="Y124" i="7"/>
  <c r="Z488" i="7"/>
  <c r="Y142" i="7"/>
  <c r="Z506" i="7"/>
  <c r="Y154" i="7"/>
  <c r="Z518" i="7"/>
  <c r="Y127" i="7"/>
  <c r="Z491" i="7"/>
  <c r="V175" i="8"/>
  <c r="Y539" i="8"/>
  <c r="V122" i="8"/>
  <c r="Y486" i="8"/>
  <c r="U134" i="8"/>
  <c r="V129" i="8"/>
  <c r="Y493" i="8"/>
  <c r="U141" i="8"/>
  <c r="V125" i="8"/>
  <c r="Y489" i="8"/>
  <c r="U137" i="8"/>
  <c r="V133" i="8"/>
  <c r="Y497" i="8"/>
  <c r="U145" i="8"/>
  <c r="V171" i="8"/>
  <c r="Y535" i="8"/>
  <c r="V130" i="7"/>
  <c r="Y494" i="7"/>
  <c r="V113" i="7"/>
  <c r="Y477" i="7"/>
  <c r="V128" i="7"/>
  <c r="Y492" i="7"/>
  <c r="V131" i="7"/>
  <c r="Y495" i="7"/>
  <c r="V117" i="7"/>
  <c r="Y481" i="7"/>
  <c r="V112" i="7"/>
  <c r="Y476" i="7"/>
  <c r="V126" i="7"/>
  <c r="Y490" i="7"/>
  <c r="V111" i="7"/>
  <c r="Y475" i="7"/>
  <c r="V132" i="7"/>
  <c r="Y496" i="7"/>
  <c r="V127" i="7"/>
  <c r="Y491" i="7"/>
  <c r="V115" i="7"/>
  <c r="Y479" i="7"/>
  <c r="V121" i="7"/>
  <c r="Y485" i="7"/>
  <c r="S140" i="8"/>
  <c r="X504" i="8"/>
  <c r="S133" i="8"/>
  <c r="X497" i="8"/>
  <c r="X488" i="8"/>
  <c r="R136" i="8"/>
  <c r="S124" i="8"/>
  <c r="S122" i="8"/>
  <c r="X486" i="8"/>
  <c r="X503" i="8"/>
  <c r="S139" i="8"/>
  <c r="R151" i="8"/>
  <c r="S138" i="7"/>
  <c r="X502" i="7"/>
  <c r="S128" i="7"/>
  <c r="X492" i="7"/>
  <c r="S121" i="7"/>
  <c r="X485" i="7"/>
  <c r="S129" i="7"/>
  <c r="X493" i="7"/>
  <c r="S132" i="7"/>
  <c r="X496" i="7"/>
  <c r="S111" i="7"/>
  <c r="X475" i="7"/>
  <c r="S122" i="7"/>
  <c r="X486" i="7"/>
  <c r="S130" i="7"/>
  <c r="X494" i="7"/>
  <c r="S124" i="7"/>
  <c r="X488" i="7"/>
  <c r="S115" i="7"/>
  <c r="X479" i="7"/>
  <c r="S117" i="7"/>
  <c r="X481" i="7"/>
  <c r="S131" i="7"/>
  <c r="X495" i="7"/>
  <c r="P122" i="8"/>
  <c r="W486" i="8"/>
  <c r="O134" i="8"/>
  <c r="P142" i="8"/>
  <c r="W506" i="8"/>
  <c r="P128" i="8"/>
  <c r="W492" i="8"/>
  <c r="P129" i="8"/>
  <c r="W493" i="8"/>
  <c r="P131" i="8"/>
  <c r="W495" i="8"/>
  <c r="P125" i="8"/>
  <c r="W489" i="8"/>
  <c r="P127" i="8"/>
  <c r="W491" i="8"/>
  <c r="O139" i="8"/>
  <c r="P131" i="7"/>
  <c r="W495" i="7"/>
  <c r="P127" i="7"/>
  <c r="W491" i="7"/>
  <c r="P123" i="7"/>
  <c r="W487" i="7"/>
  <c r="P126" i="7"/>
  <c r="W490" i="7"/>
  <c r="P110" i="7"/>
  <c r="W474" i="7"/>
  <c r="P120" i="7"/>
  <c r="W484" i="7"/>
  <c r="P130" i="7"/>
  <c r="W494" i="7"/>
  <c r="P112" i="7"/>
  <c r="W476" i="7"/>
  <c r="P145" i="7"/>
  <c r="W509" i="7"/>
  <c r="P116" i="7"/>
  <c r="W480" i="7"/>
  <c r="W481" i="7"/>
  <c r="O129" i="7"/>
  <c r="P117" i="7"/>
  <c r="AE128" i="9"/>
  <c r="AB492" i="9"/>
  <c r="AE161" i="9"/>
  <c r="AB525" i="9"/>
  <c r="AE138" i="9"/>
  <c r="AB502" i="9"/>
  <c r="AE136" i="9"/>
  <c r="AB500" i="9"/>
  <c r="AE156" i="9"/>
  <c r="AB520" i="9"/>
  <c r="AE146" i="9"/>
  <c r="AB510" i="9"/>
  <c r="AE155" i="9"/>
  <c r="AB519" i="9"/>
  <c r="AE148" i="9"/>
  <c r="AB512" i="9"/>
  <c r="AE153" i="9"/>
  <c r="AB517" i="9"/>
  <c r="AE154" i="9"/>
  <c r="AB518" i="9"/>
  <c r="AE139" i="9"/>
  <c r="AB503" i="9"/>
  <c r="AE147" i="9"/>
  <c r="AB511" i="9"/>
  <c r="AE133" i="9"/>
  <c r="AB497" i="9"/>
  <c r="AB155" i="9"/>
  <c r="AA519" i="9"/>
  <c r="AB146" i="9"/>
  <c r="AA510" i="9"/>
  <c r="AB149" i="9"/>
  <c r="AA513" i="9"/>
  <c r="AB153" i="9"/>
  <c r="AA517" i="9"/>
  <c r="AB151" i="9"/>
  <c r="AA515" i="9"/>
  <c r="AB152" i="9"/>
  <c r="AA516" i="9"/>
  <c r="AB135" i="9"/>
  <c r="AA499" i="9"/>
  <c r="AB136" i="9"/>
  <c r="AA500" i="9"/>
  <c r="Y130" i="9"/>
  <c r="Z494" i="9"/>
  <c r="Y145" i="9"/>
  <c r="Z509" i="9"/>
  <c r="Y139" i="9"/>
  <c r="Z503" i="9"/>
  <c r="Y160" i="9"/>
  <c r="Z524" i="9"/>
  <c r="Y142" i="9"/>
  <c r="Z506" i="9"/>
  <c r="Y137" i="9"/>
  <c r="Z501" i="9"/>
  <c r="X149" i="9"/>
  <c r="Y156" i="9"/>
  <c r="Z520" i="9"/>
  <c r="Y129" i="9"/>
  <c r="Z493" i="9"/>
  <c r="Y143" i="9"/>
  <c r="Z507" i="9"/>
  <c r="Y123" i="9"/>
  <c r="Z487" i="9"/>
  <c r="X135" i="9"/>
  <c r="Y138" i="9"/>
  <c r="Z502" i="9"/>
  <c r="Y140" i="9"/>
  <c r="Z504" i="9"/>
  <c r="Y122" i="9"/>
  <c r="Z486" i="9"/>
  <c r="X134" i="9"/>
  <c r="Y491" i="9"/>
  <c r="V127" i="9"/>
  <c r="U139" i="9"/>
  <c r="Y501" i="9"/>
  <c r="U149" i="9"/>
  <c r="V137" i="9"/>
  <c r="V122" i="9"/>
  <c r="Y486" i="9"/>
  <c r="U134" i="9"/>
  <c r="V198" i="9"/>
  <c r="Y562" i="9"/>
  <c r="S123" i="9"/>
  <c r="X487" i="9"/>
  <c r="S143" i="9"/>
  <c r="X507" i="9"/>
  <c r="S140" i="9"/>
  <c r="X504" i="9"/>
  <c r="AC491" i="9"/>
  <c r="AH127" i="9"/>
  <c r="AG139" i="9"/>
  <c r="AH125" i="9"/>
  <c r="AC489" i="9"/>
  <c r="AC490" i="9"/>
  <c r="AH126" i="9"/>
  <c r="AG138" i="9"/>
  <c r="AC495" i="9"/>
  <c r="AH131" i="9"/>
  <c r="AG143" i="9"/>
  <c r="AC486" i="9"/>
  <c r="AG134" i="9"/>
  <c r="AH122" i="9"/>
  <c r="P143" i="9"/>
  <c r="W507" i="9"/>
  <c r="P149" i="9"/>
  <c r="W513" i="9"/>
  <c r="P146" i="9"/>
  <c r="W510" i="9"/>
  <c r="P144" i="9"/>
  <c r="W508" i="9"/>
  <c r="P142" i="9"/>
  <c r="W506" i="9"/>
  <c r="P135" i="9"/>
  <c r="W499" i="9"/>
  <c r="P133" i="9"/>
  <c r="W497" i="9"/>
  <c r="J196" i="9"/>
  <c r="U560" i="9"/>
  <c r="U489" i="9"/>
  <c r="I137" i="9"/>
  <c r="J125" i="9"/>
  <c r="J129" i="9"/>
  <c r="U493" i="9"/>
  <c r="J199" i="9"/>
  <c r="U563" i="9"/>
  <c r="U498" i="9"/>
  <c r="I146" i="9"/>
  <c r="J134" i="9"/>
  <c r="J128" i="8"/>
  <c r="U492" i="8"/>
  <c r="J133" i="8"/>
  <c r="U497" i="8"/>
  <c r="J132" i="8"/>
  <c r="U496" i="8"/>
  <c r="J129" i="8"/>
  <c r="U493" i="8"/>
  <c r="J131" i="8"/>
  <c r="U495" i="8"/>
  <c r="J124" i="8"/>
  <c r="U488" i="8"/>
  <c r="J122" i="8"/>
  <c r="U486" i="8"/>
  <c r="J130" i="8"/>
  <c r="U494" i="8"/>
  <c r="J119" i="7"/>
  <c r="U483" i="7"/>
  <c r="J129" i="7"/>
  <c r="U493" i="7"/>
  <c r="J127" i="7"/>
  <c r="U491" i="7"/>
  <c r="J128" i="7"/>
  <c r="U492" i="7"/>
  <c r="J114" i="7"/>
  <c r="U478" i="7"/>
  <c r="J121" i="7"/>
  <c r="U485" i="7"/>
  <c r="J123" i="7"/>
  <c r="U487" i="7"/>
  <c r="J154" i="7"/>
  <c r="U518" i="7"/>
  <c r="J110" i="7"/>
  <c r="U474" i="7"/>
  <c r="I122" i="7"/>
  <c r="J125" i="7"/>
  <c r="U489" i="7"/>
  <c r="J120" i="7"/>
  <c r="U484" i="7"/>
  <c r="J112" i="7"/>
  <c r="U476" i="7"/>
  <c r="F169" i="9"/>
  <c r="T533" i="9"/>
  <c r="F167" i="9"/>
  <c r="T531" i="9"/>
  <c r="F141" i="9"/>
  <c r="T505" i="9"/>
  <c r="F153" i="9"/>
  <c r="T517" i="9"/>
  <c r="F159" i="9"/>
  <c r="T523" i="9"/>
  <c r="F151" i="9"/>
  <c r="T515" i="9"/>
  <c r="F158" i="9"/>
  <c r="T522" i="9"/>
  <c r="F149" i="9"/>
  <c r="T513" i="9"/>
  <c r="F154" i="9"/>
  <c r="T518" i="9"/>
  <c r="F150" i="9"/>
  <c r="T514" i="9"/>
  <c r="F145" i="8"/>
  <c r="T509" i="8"/>
  <c r="F130" i="8"/>
  <c r="T494" i="8"/>
  <c r="F140" i="8"/>
  <c r="T504" i="8"/>
  <c r="F143" i="8"/>
  <c r="T507" i="8"/>
  <c r="F141" i="8"/>
  <c r="T505" i="8"/>
  <c r="F150" i="8"/>
  <c r="T514" i="8"/>
  <c r="F144" i="8"/>
  <c r="T508" i="8"/>
  <c r="F139" i="8"/>
  <c r="T503" i="8"/>
  <c r="F146" i="8"/>
  <c r="T510" i="8"/>
  <c r="F147" i="8"/>
  <c r="T511" i="8"/>
  <c r="F136" i="8"/>
  <c r="T500" i="8"/>
  <c r="O147" i="9"/>
  <c r="O159" i="9" s="1"/>
  <c r="I124" i="7"/>
  <c r="I136" i="7" s="1"/>
  <c r="L123" i="7"/>
  <c r="P124" i="9"/>
  <c r="O136" i="9"/>
  <c r="W500" i="9" s="1"/>
  <c r="AA153" i="7"/>
  <c r="U125" i="7"/>
  <c r="L127" i="7"/>
  <c r="AA134" i="7"/>
  <c r="U129" i="7"/>
  <c r="I131" i="7"/>
  <c r="R127" i="7"/>
  <c r="R139" i="7" s="1"/>
  <c r="AA144" i="7"/>
  <c r="R142" i="7"/>
  <c r="R133" i="7"/>
  <c r="AA157" i="7"/>
  <c r="I133" i="7"/>
  <c r="X143" i="7"/>
  <c r="U123" i="7"/>
  <c r="L137" i="7"/>
  <c r="L126" i="7"/>
  <c r="X136" i="7"/>
  <c r="O128" i="7"/>
  <c r="X139" i="7"/>
  <c r="O124" i="7"/>
  <c r="AA135" i="8"/>
  <c r="AA147" i="8" s="1"/>
  <c r="M143" i="8"/>
  <c r="L155" i="8"/>
  <c r="V519" i="8" s="1"/>
  <c r="AB133" i="8"/>
  <c r="AA145" i="8"/>
  <c r="AA509" i="8" s="1"/>
  <c r="V130" i="8"/>
  <c r="U142" i="8"/>
  <c r="Y506" i="8" s="1"/>
  <c r="V126" i="8"/>
  <c r="U138" i="8"/>
  <c r="Y502" i="8" s="1"/>
  <c r="R134" i="7"/>
  <c r="S138" i="9"/>
  <c r="R150" i="9"/>
  <c r="X514" i="9" s="1"/>
  <c r="F128" i="9"/>
  <c r="E140" i="9"/>
  <c r="T504" i="9" s="1"/>
  <c r="S122" i="9"/>
  <c r="R134" i="9"/>
  <c r="X498" i="9" s="1"/>
  <c r="P126" i="9"/>
  <c r="O138" i="9"/>
  <c r="W502" i="9" s="1"/>
  <c r="AB132" i="9"/>
  <c r="AA144" i="9"/>
  <c r="AA508" i="9" s="1"/>
  <c r="F136" i="9"/>
  <c r="E148" i="9"/>
  <c r="T512" i="9" s="1"/>
  <c r="F132" i="9"/>
  <c r="E144" i="9"/>
  <c r="T508" i="9" s="1"/>
  <c r="P128" i="9"/>
  <c r="O140" i="9"/>
  <c r="W504" i="9" s="1"/>
  <c r="M153" i="9"/>
  <c r="L165" i="9"/>
  <c r="V529" i="9" s="1"/>
  <c r="S145" i="9"/>
  <c r="R157" i="9"/>
  <c r="X521" i="9" s="1"/>
  <c r="M149" i="9"/>
  <c r="L161" i="9"/>
  <c r="V525" i="9" s="1"/>
  <c r="AH144" i="9"/>
  <c r="AG156" i="9"/>
  <c r="AC520" i="9" s="1"/>
  <c r="M191" i="9"/>
  <c r="L203" i="9"/>
  <c r="V567" i="9" s="1"/>
  <c r="S142" i="9"/>
  <c r="R154" i="9"/>
  <c r="X518" i="9" s="1"/>
  <c r="P129" i="9"/>
  <c r="O141" i="9"/>
  <c r="W505" i="9" s="1"/>
  <c r="J143" i="9"/>
  <c r="I155" i="9"/>
  <c r="U519" i="9" s="1"/>
  <c r="J128" i="9"/>
  <c r="I140" i="9"/>
  <c r="U504" i="9" s="1"/>
  <c r="AB126" i="9"/>
  <c r="AA138" i="9"/>
  <c r="AA502" i="9" s="1"/>
  <c r="P127" i="9"/>
  <c r="O139" i="9"/>
  <c r="W503" i="9" s="1"/>
  <c r="M210" i="9"/>
  <c r="L222" i="9"/>
  <c r="V586" i="9" s="1"/>
  <c r="AB133" i="9"/>
  <c r="AA145" i="9"/>
  <c r="AA509" i="9" s="1"/>
  <c r="V136" i="9"/>
  <c r="U148" i="9"/>
  <c r="Y512" i="9" s="1"/>
  <c r="M204" i="9"/>
  <c r="L216" i="9"/>
  <c r="V580" i="9" s="1"/>
  <c r="AH128" i="9"/>
  <c r="AG140" i="9"/>
  <c r="AC504" i="9" s="1"/>
  <c r="M190" i="9"/>
  <c r="L202" i="9"/>
  <c r="V566" i="9" s="1"/>
  <c r="V145" i="9"/>
  <c r="U157" i="9"/>
  <c r="Y521" i="9" s="1"/>
  <c r="AH145" i="9"/>
  <c r="AG157" i="9"/>
  <c r="AC521" i="9" s="1"/>
  <c r="V141" i="9"/>
  <c r="U153" i="9"/>
  <c r="Y517" i="9" s="1"/>
  <c r="S144" i="9"/>
  <c r="R156" i="9"/>
  <c r="X520" i="9" s="1"/>
  <c r="V128" i="9"/>
  <c r="U140" i="9"/>
  <c r="Y504" i="9" s="1"/>
  <c r="AH154" i="9"/>
  <c r="AG166" i="9"/>
  <c r="AC530" i="9" s="1"/>
  <c r="AH172" i="9"/>
  <c r="AG184" i="9"/>
  <c r="AC548" i="9" s="1"/>
  <c r="S139" i="9"/>
  <c r="R151" i="9"/>
  <c r="X515" i="9" s="1"/>
  <c r="J144" i="9"/>
  <c r="I156" i="9"/>
  <c r="U520" i="9" s="1"/>
  <c r="V135" i="9"/>
  <c r="U147" i="9"/>
  <c r="Y511" i="9" s="1"/>
  <c r="M194" i="9"/>
  <c r="L206" i="9"/>
  <c r="V570" i="9" s="1"/>
  <c r="M199" i="9"/>
  <c r="L211" i="9"/>
  <c r="V575" i="9" s="1"/>
  <c r="J154" i="9"/>
  <c r="I166" i="9"/>
  <c r="U530" i="9" s="1"/>
  <c r="AH129" i="9"/>
  <c r="AG141" i="9"/>
  <c r="AC505" i="9" s="1"/>
  <c r="M193" i="9"/>
  <c r="L205" i="9"/>
  <c r="V569" i="9" s="1"/>
  <c r="S184" i="9"/>
  <c r="R196" i="9"/>
  <c r="X560" i="9" s="1"/>
  <c r="J183" i="9"/>
  <c r="I195" i="9"/>
  <c r="U559" i="9" s="1"/>
  <c r="S149" i="9"/>
  <c r="R161" i="9"/>
  <c r="X525" i="9" s="1"/>
  <c r="S141" i="9"/>
  <c r="R153" i="9"/>
  <c r="X517" i="9" s="1"/>
  <c r="V143" i="9"/>
  <c r="U155" i="9"/>
  <c r="Y519" i="9" s="1"/>
  <c r="V130" i="9"/>
  <c r="U142" i="9"/>
  <c r="Y506" i="9" s="1"/>
  <c r="AB130" i="9"/>
  <c r="AA142" i="9"/>
  <c r="AA506" i="9" s="1"/>
  <c r="J162" i="9"/>
  <c r="I174" i="9"/>
  <c r="U538" i="9" s="1"/>
  <c r="AH183" i="9"/>
  <c r="AG195" i="9"/>
  <c r="AC559" i="9" s="1"/>
  <c r="V144" i="9"/>
  <c r="U156" i="9"/>
  <c r="Y520" i="9" s="1"/>
  <c r="J145" i="9"/>
  <c r="I157" i="9"/>
  <c r="U521" i="9" s="1"/>
  <c r="X151" i="9"/>
  <c r="X150" i="9"/>
  <c r="O154" i="9"/>
  <c r="X155" i="9"/>
  <c r="O161" i="9"/>
  <c r="L200" i="9"/>
  <c r="AD167" i="9"/>
  <c r="E161" i="9"/>
  <c r="AD160" i="9"/>
  <c r="AD173" i="9"/>
  <c r="AA165" i="9"/>
  <c r="AA164" i="9"/>
  <c r="AD145" i="9"/>
  <c r="AD166" i="9"/>
  <c r="I211" i="9"/>
  <c r="AA147" i="9"/>
  <c r="AD140" i="9"/>
  <c r="E179" i="9"/>
  <c r="AA148" i="9"/>
  <c r="O145" i="9"/>
  <c r="E162" i="9"/>
  <c r="AD168" i="9"/>
  <c r="X154" i="9"/>
  <c r="AD150" i="9"/>
  <c r="X157" i="9"/>
  <c r="O156" i="9"/>
  <c r="I208" i="9"/>
  <c r="AD159" i="9"/>
  <c r="X152" i="9"/>
  <c r="O158" i="9"/>
  <c r="X141" i="9"/>
  <c r="U210" i="9"/>
  <c r="AG137" i="9"/>
  <c r="L148" i="9"/>
  <c r="E165" i="9"/>
  <c r="X172" i="9"/>
  <c r="AA158" i="9"/>
  <c r="E170" i="9"/>
  <c r="E181" i="9"/>
  <c r="R155" i="9"/>
  <c r="R135" i="9"/>
  <c r="O155" i="9"/>
  <c r="AD151" i="9"/>
  <c r="I141" i="9"/>
  <c r="AA167" i="9"/>
  <c r="E171" i="9"/>
  <c r="L147" i="9"/>
  <c r="AD158" i="9"/>
  <c r="E166" i="9"/>
  <c r="AD165" i="9"/>
  <c r="AA163" i="9"/>
  <c r="E163" i="9"/>
  <c r="AA161" i="9"/>
  <c r="R152" i="9"/>
  <c r="X168" i="9"/>
  <c r="P144" i="8"/>
  <c r="O156" i="8"/>
  <c r="W520" i="8" s="1"/>
  <c r="S173" i="8"/>
  <c r="R185" i="8"/>
  <c r="X549" i="8" s="1"/>
  <c r="Y134" i="8"/>
  <c r="X146" i="8"/>
  <c r="Z510" i="8" s="1"/>
  <c r="V132" i="8"/>
  <c r="U144" i="8"/>
  <c r="Y508" i="8" s="1"/>
  <c r="AG146" i="8"/>
  <c r="AC510" i="8" s="1"/>
  <c r="AH134" i="8"/>
  <c r="I147" i="8"/>
  <c r="U511" i="8" s="1"/>
  <c r="J135" i="8"/>
  <c r="E137" i="8"/>
  <c r="T501" i="8" s="1"/>
  <c r="F125" i="8"/>
  <c r="V131" i="8"/>
  <c r="U143" i="8"/>
  <c r="Y507" i="8" s="1"/>
  <c r="Y136" i="8"/>
  <c r="X148" i="8"/>
  <c r="Z512" i="8" s="1"/>
  <c r="Y137" i="8"/>
  <c r="X149" i="8"/>
  <c r="Z513" i="8" s="1"/>
  <c r="M148" i="8"/>
  <c r="L160" i="8"/>
  <c r="V524" i="8" s="1"/>
  <c r="P135" i="8"/>
  <c r="O147" i="8"/>
  <c r="W511" i="8" s="1"/>
  <c r="J137" i="8"/>
  <c r="I149" i="8"/>
  <c r="U513" i="8" s="1"/>
  <c r="V124" i="8"/>
  <c r="U136" i="8"/>
  <c r="Y500" i="8" s="1"/>
  <c r="Y135" i="8"/>
  <c r="X147" i="8"/>
  <c r="Z511" i="8" s="1"/>
  <c r="AB131" i="8"/>
  <c r="AA143" i="8"/>
  <c r="AA507" i="8" s="1"/>
  <c r="S143" i="8"/>
  <c r="R155" i="8"/>
  <c r="X519" i="8" s="1"/>
  <c r="AG148" i="8"/>
  <c r="AC512" i="8" s="1"/>
  <c r="AH136" i="8"/>
  <c r="AH138" i="8"/>
  <c r="AG150" i="8"/>
  <c r="AC514" i="8" s="1"/>
  <c r="S174" i="8"/>
  <c r="R186" i="8"/>
  <c r="X550" i="8" s="1"/>
  <c r="P145" i="8"/>
  <c r="O157" i="8"/>
  <c r="W521" i="8" s="1"/>
  <c r="P138" i="8"/>
  <c r="O150" i="8"/>
  <c r="W514" i="8" s="1"/>
  <c r="AH135" i="8"/>
  <c r="AG147" i="8"/>
  <c r="AC511" i="8" s="1"/>
  <c r="AH139" i="8"/>
  <c r="AG151" i="8"/>
  <c r="AC515" i="8" s="1"/>
  <c r="AH137" i="8"/>
  <c r="AG149" i="8"/>
  <c r="AC513" i="8" s="1"/>
  <c r="P136" i="8"/>
  <c r="O148" i="8"/>
  <c r="W512" i="8" s="1"/>
  <c r="S142" i="8"/>
  <c r="R154" i="8"/>
  <c r="X518" i="8" s="1"/>
  <c r="J138" i="8"/>
  <c r="I150" i="8"/>
  <c r="U514" i="8" s="1"/>
  <c r="S141" i="8"/>
  <c r="R153" i="8"/>
  <c r="X517" i="8" s="1"/>
  <c r="J139" i="8"/>
  <c r="I151" i="8"/>
  <c r="U515" i="8" s="1"/>
  <c r="V128" i="8"/>
  <c r="U140" i="8"/>
  <c r="Y504" i="8" s="1"/>
  <c r="S144" i="8"/>
  <c r="R156" i="8"/>
  <c r="X520" i="8" s="1"/>
  <c r="AB130" i="8"/>
  <c r="AA142" i="8"/>
  <c r="AA506" i="8" s="1"/>
  <c r="AE124" i="8"/>
  <c r="AD136" i="8"/>
  <c r="AB500" i="8" s="1"/>
  <c r="M142" i="8"/>
  <c r="L154" i="8"/>
  <c r="V518" i="8" s="1"/>
  <c r="R135" i="8"/>
  <c r="X499" i="8" s="1"/>
  <c r="S123" i="8"/>
  <c r="X139" i="8"/>
  <c r="X140" i="8"/>
  <c r="X144" i="8"/>
  <c r="L168" i="8"/>
  <c r="AD164" i="8"/>
  <c r="O143" i="8"/>
  <c r="E142" i="8"/>
  <c r="E159" i="8"/>
  <c r="I134" i="8"/>
  <c r="I140" i="8"/>
  <c r="E162" i="8"/>
  <c r="AG141" i="8"/>
  <c r="R145" i="8"/>
  <c r="E156" i="8"/>
  <c r="AA164" i="8"/>
  <c r="AD147" i="8"/>
  <c r="E153" i="8"/>
  <c r="AD161" i="8"/>
  <c r="I144" i="8"/>
  <c r="O137" i="8"/>
  <c r="E158" i="8"/>
  <c r="AD146" i="8"/>
  <c r="L151" i="8"/>
  <c r="AG145" i="8"/>
  <c r="AG144" i="8"/>
  <c r="U183" i="8"/>
  <c r="AA148" i="8"/>
  <c r="I143" i="8"/>
  <c r="AG140" i="8"/>
  <c r="AD165" i="8"/>
  <c r="AD157" i="8"/>
  <c r="AA168" i="8"/>
  <c r="X138" i="8"/>
  <c r="X143" i="8"/>
  <c r="X142" i="8"/>
  <c r="AD143" i="8"/>
  <c r="AD163" i="8"/>
  <c r="E157" i="8"/>
  <c r="AA149" i="8"/>
  <c r="AD138" i="8"/>
  <c r="L140" i="8"/>
  <c r="AD154" i="8"/>
  <c r="E155" i="8"/>
  <c r="R152" i="8"/>
  <c r="I136" i="8"/>
  <c r="AA151" i="8"/>
  <c r="AA146" i="8"/>
  <c r="E151" i="8"/>
  <c r="O141" i="8"/>
  <c r="L169" i="8"/>
  <c r="X141" i="8"/>
  <c r="X145" i="8"/>
  <c r="O140" i="8"/>
  <c r="L177" i="8"/>
  <c r="AA165" i="8"/>
  <c r="L149" i="8"/>
  <c r="L150" i="8"/>
  <c r="I145" i="8"/>
  <c r="AD156" i="8"/>
  <c r="AA150" i="8"/>
  <c r="E152" i="8"/>
  <c r="I142" i="8"/>
  <c r="U187" i="8"/>
  <c r="O154" i="8"/>
  <c r="R134" i="8"/>
  <c r="AG143" i="8"/>
  <c r="E148" i="8"/>
  <c r="I141" i="8"/>
  <c r="AG142" i="8"/>
  <c r="R150" i="7"/>
  <c r="O132" i="7"/>
  <c r="AD137" i="7"/>
  <c r="AD149" i="7" s="1"/>
  <c r="U124" i="7"/>
  <c r="X161" i="7"/>
  <c r="I126" i="7"/>
  <c r="AH137" i="7"/>
  <c r="AG149" i="7"/>
  <c r="AC513" i="7" s="1"/>
  <c r="L124" i="7"/>
  <c r="AG150" i="7"/>
  <c r="AG147" i="7"/>
  <c r="AG154" i="7"/>
  <c r="AG158" i="7"/>
  <c r="AG156" i="7"/>
  <c r="AG151" i="7"/>
  <c r="AG152" i="7"/>
  <c r="AG165" i="7"/>
  <c r="AG155" i="7"/>
  <c r="AG148" i="7"/>
  <c r="AG157" i="7"/>
  <c r="R123" i="7"/>
  <c r="U133" i="7"/>
  <c r="AE122" i="7"/>
  <c r="AD134" i="7"/>
  <c r="AB498" i="7" s="1"/>
  <c r="Y122" i="7"/>
  <c r="X134" i="7"/>
  <c r="Z498" i="7" s="1"/>
  <c r="AD157" i="7"/>
  <c r="AD152" i="7"/>
  <c r="AD153" i="7"/>
  <c r="AD155" i="7"/>
  <c r="AD156" i="7"/>
  <c r="AD147" i="7"/>
  <c r="AD151" i="7"/>
  <c r="AD150" i="7"/>
  <c r="AD154" i="7"/>
  <c r="AD148" i="7"/>
  <c r="O122" i="7"/>
  <c r="AA152" i="7"/>
  <c r="AA149" i="7"/>
  <c r="AA155" i="7"/>
  <c r="AA147" i="7"/>
  <c r="AA165" i="7"/>
  <c r="AA154" i="7"/>
  <c r="AA148" i="7"/>
  <c r="AA150" i="7"/>
  <c r="AA151" i="7"/>
  <c r="L141" i="7"/>
  <c r="I141" i="7"/>
  <c r="X166" i="7"/>
  <c r="X156" i="7"/>
  <c r="X147" i="7"/>
  <c r="X150" i="7"/>
  <c r="X152" i="7"/>
  <c r="X169" i="7"/>
  <c r="X165" i="7"/>
  <c r="S125" i="7"/>
  <c r="R137" i="7"/>
  <c r="X501" i="7" s="1"/>
  <c r="R140" i="7"/>
  <c r="R144" i="7"/>
  <c r="R141" i="7"/>
  <c r="R143" i="7"/>
  <c r="R136" i="7"/>
  <c r="M118" i="7"/>
  <c r="L130" i="7"/>
  <c r="V494" i="7" s="1"/>
  <c r="V110" i="7"/>
  <c r="U122" i="7"/>
  <c r="Y486" i="7" s="1"/>
  <c r="U139" i="7"/>
  <c r="U144" i="7"/>
  <c r="U140" i="7"/>
  <c r="U143" i="7"/>
  <c r="U142" i="7"/>
  <c r="U138" i="7"/>
  <c r="P137" i="7"/>
  <c r="O149" i="7"/>
  <c r="W513" i="7" s="1"/>
  <c r="O139" i="7"/>
  <c r="O142" i="7"/>
  <c r="O138" i="7"/>
  <c r="O135" i="7"/>
  <c r="O143" i="7"/>
  <c r="O157" i="7"/>
  <c r="I132" i="7"/>
  <c r="L144" i="7"/>
  <c r="L145" i="7"/>
  <c r="L143" i="7"/>
  <c r="L149" i="7"/>
  <c r="L134" i="7"/>
  <c r="I140" i="7"/>
  <c r="I166" i="7"/>
  <c r="I139" i="7"/>
  <c r="I137" i="7"/>
  <c r="I135" i="7"/>
  <c r="E139" i="7"/>
  <c r="T503" i="7" s="1"/>
  <c r="F127" i="7"/>
  <c r="E125" i="7"/>
  <c r="T489" i="7" s="1"/>
  <c r="F113" i="7"/>
  <c r="E129" i="7"/>
  <c r="T493" i="7" s="1"/>
  <c r="F117" i="7"/>
  <c r="E169" i="7"/>
  <c r="T533" i="7" s="1"/>
  <c r="F157" i="7"/>
  <c r="F132" i="7"/>
  <c r="E144" i="7"/>
  <c r="T508" i="7" s="1"/>
  <c r="E155" i="7"/>
  <c r="T519" i="7" s="1"/>
  <c r="F143" i="7"/>
  <c r="E142" i="7"/>
  <c r="T506" i="7" s="1"/>
  <c r="F130" i="7"/>
  <c r="E152" i="7"/>
  <c r="T516" i="7" s="1"/>
  <c r="F140" i="7"/>
  <c r="E150" i="7"/>
  <c r="T514" i="7" s="1"/>
  <c r="F138" i="7"/>
  <c r="F136" i="7"/>
  <c r="E148" i="7"/>
  <c r="T512" i="7" s="1"/>
  <c r="E147" i="7"/>
  <c r="T511" i="7" s="1"/>
  <c r="F135" i="7"/>
  <c r="E134" i="7"/>
  <c r="T498" i="7" s="1"/>
  <c r="F122" i="7"/>
  <c r="M147" i="9" l="1"/>
  <c r="V511" i="9"/>
  <c r="M200" i="9"/>
  <c r="V564" i="9"/>
  <c r="M148" i="9"/>
  <c r="V512" i="9"/>
  <c r="AB149" i="7"/>
  <c r="AA513" i="7"/>
  <c r="AB153" i="7"/>
  <c r="AA517" i="7"/>
  <c r="AB147" i="7"/>
  <c r="AA511" i="7"/>
  <c r="AB155" i="7"/>
  <c r="AA519" i="7"/>
  <c r="AB135" i="7"/>
  <c r="AA499" i="7"/>
  <c r="AB151" i="7"/>
  <c r="AA515" i="7"/>
  <c r="AB152" i="7"/>
  <c r="AA516" i="7"/>
  <c r="AB144" i="7"/>
  <c r="AA508" i="7"/>
  <c r="AB148" i="7"/>
  <c r="AA512" i="7"/>
  <c r="AB157" i="7"/>
  <c r="AA521" i="7"/>
  <c r="AB150" i="7"/>
  <c r="AA514" i="7"/>
  <c r="AB154" i="7"/>
  <c r="AA518" i="7"/>
  <c r="AB165" i="7"/>
  <c r="AA529" i="7"/>
  <c r="AB134" i="7"/>
  <c r="AA498" i="7"/>
  <c r="AB151" i="8"/>
  <c r="AA515" i="8"/>
  <c r="AB164" i="8"/>
  <c r="AA528" i="8"/>
  <c r="AB150" i="8"/>
  <c r="AA514" i="8"/>
  <c r="AB168" i="8"/>
  <c r="AA532" i="8"/>
  <c r="AB165" i="8"/>
  <c r="AA529" i="8"/>
  <c r="AB146" i="8"/>
  <c r="AA510" i="8"/>
  <c r="AB149" i="8"/>
  <c r="AA513" i="8"/>
  <c r="AB148" i="8"/>
  <c r="AA512" i="8"/>
  <c r="AB147" i="8"/>
  <c r="AA511" i="8"/>
  <c r="AB135" i="8"/>
  <c r="AA499" i="8"/>
  <c r="M123" i="7"/>
  <c r="V487" i="7"/>
  <c r="M144" i="7"/>
  <c r="V508" i="7"/>
  <c r="M145" i="7"/>
  <c r="V509" i="7"/>
  <c r="M128" i="7"/>
  <c r="V492" i="7"/>
  <c r="M127" i="7"/>
  <c r="V491" i="7"/>
  <c r="M143" i="7"/>
  <c r="V507" i="7"/>
  <c r="M141" i="7"/>
  <c r="V505" i="7"/>
  <c r="L135" i="7"/>
  <c r="M124" i="7"/>
  <c r="V488" i="7"/>
  <c r="M149" i="7"/>
  <c r="V513" i="7"/>
  <c r="M126" i="7"/>
  <c r="V490" i="7"/>
  <c r="M134" i="7"/>
  <c r="V498" i="7"/>
  <c r="L140" i="7"/>
  <c r="L152" i="7" s="1"/>
  <c r="M137" i="7"/>
  <c r="V501" i="7"/>
  <c r="M150" i="8"/>
  <c r="V514" i="8"/>
  <c r="M140" i="8"/>
  <c r="V504" i="8"/>
  <c r="M168" i="8"/>
  <c r="V532" i="8"/>
  <c r="M169" i="8"/>
  <c r="V533" i="8"/>
  <c r="M177" i="8"/>
  <c r="V541" i="8"/>
  <c r="M151" i="8"/>
  <c r="V515" i="8"/>
  <c r="M134" i="8"/>
  <c r="V498" i="8"/>
  <c r="L146" i="8"/>
  <c r="V499" i="8"/>
  <c r="M135" i="8"/>
  <c r="L147" i="8"/>
  <c r="M149" i="8"/>
  <c r="V513" i="8"/>
  <c r="AH142" i="8"/>
  <c r="AC506" i="8"/>
  <c r="AH140" i="8"/>
  <c r="AC504" i="8"/>
  <c r="AH145" i="8"/>
  <c r="AC509" i="8"/>
  <c r="AH143" i="8"/>
  <c r="AC507" i="8"/>
  <c r="AH141" i="8"/>
  <c r="AC505" i="8"/>
  <c r="AH144" i="8"/>
  <c r="AC508" i="8"/>
  <c r="AH156" i="7"/>
  <c r="AC520" i="7"/>
  <c r="AH158" i="7"/>
  <c r="AC522" i="7"/>
  <c r="AH157" i="7"/>
  <c r="AC521" i="7"/>
  <c r="AH154" i="7"/>
  <c r="AC518" i="7"/>
  <c r="AH148" i="7"/>
  <c r="AC512" i="7"/>
  <c r="AH147" i="7"/>
  <c r="AC511" i="7"/>
  <c r="AH155" i="7"/>
  <c r="AC519" i="7"/>
  <c r="AH150" i="7"/>
  <c r="AC514" i="7"/>
  <c r="AH151" i="7"/>
  <c r="AC515" i="7"/>
  <c r="AH165" i="7"/>
  <c r="AC529" i="7"/>
  <c r="AH152" i="7"/>
  <c r="AC516" i="7"/>
  <c r="AE147" i="8"/>
  <c r="AB511" i="8"/>
  <c r="AE163" i="8"/>
  <c r="AB527" i="8"/>
  <c r="AE165" i="8"/>
  <c r="AB529" i="8"/>
  <c r="AE146" i="8"/>
  <c r="AB510" i="8"/>
  <c r="AE156" i="8"/>
  <c r="AB520" i="8"/>
  <c r="AE143" i="8"/>
  <c r="AB507" i="8"/>
  <c r="AE164" i="8"/>
  <c r="AB528" i="8"/>
  <c r="AE154" i="8"/>
  <c r="AB518" i="8"/>
  <c r="AE138" i="8"/>
  <c r="AB502" i="8"/>
  <c r="AE161" i="8"/>
  <c r="AB525" i="8"/>
  <c r="AE157" i="8"/>
  <c r="AB521" i="8"/>
  <c r="AE148" i="7"/>
  <c r="AB512" i="7"/>
  <c r="AE147" i="7"/>
  <c r="AB511" i="7"/>
  <c r="AE156" i="7"/>
  <c r="AB520" i="7"/>
  <c r="AE155" i="7"/>
  <c r="AB519" i="7"/>
  <c r="AE153" i="7"/>
  <c r="AB517" i="7"/>
  <c r="AE154" i="7"/>
  <c r="AB518" i="7"/>
  <c r="AE152" i="7"/>
  <c r="AB516" i="7"/>
  <c r="AE149" i="7"/>
  <c r="AB513" i="7"/>
  <c r="AE157" i="7"/>
  <c r="AB521" i="7"/>
  <c r="AE137" i="7"/>
  <c r="AB501" i="7"/>
  <c r="AE150" i="7"/>
  <c r="AB514" i="7"/>
  <c r="AE151" i="7"/>
  <c r="AB515" i="7"/>
  <c r="Y145" i="8"/>
  <c r="Z509" i="8"/>
  <c r="Y141" i="8"/>
  <c r="Z505" i="8"/>
  <c r="Y142" i="8"/>
  <c r="Z506" i="8"/>
  <c r="Y143" i="8"/>
  <c r="Z507" i="8"/>
  <c r="Y144" i="8"/>
  <c r="Z508" i="8"/>
  <c r="Y138" i="8"/>
  <c r="Z502" i="8"/>
  <c r="Y140" i="8"/>
  <c r="Z504" i="8"/>
  <c r="Y139" i="8"/>
  <c r="Z503" i="8"/>
  <c r="Y143" i="7"/>
  <c r="Z507" i="7"/>
  <c r="Y165" i="7"/>
  <c r="Z529" i="7"/>
  <c r="Y152" i="7"/>
  <c r="Z516" i="7"/>
  <c r="Y139" i="7"/>
  <c r="Z503" i="7"/>
  <c r="Y150" i="7"/>
  <c r="Z514" i="7"/>
  <c r="Y161" i="7"/>
  <c r="Z525" i="7"/>
  <c r="Y136" i="7"/>
  <c r="Z500" i="7"/>
  <c r="Y169" i="7"/>
  <c r="Z533" i="7"/>
  <c r="Y147" i="7"/>
  <c r="Z511" i="7"/>
  <c r="Y156" i="7"/>
  <c r="Z520" i="7"/>
  <c r="Y166" i="7"/>
  <c r="Z530" i="7"/>
  <c r="V145" i="8"/>
  <c r="Y509" i="8"/>
  <c r="U157" i="8"/>
  <c r="V141" i="8"/>
  <c r="Y505" i="8"/>
  <c r="U153" i="8"/>
  <c r="V187" i="8"/>
  <c r="Y551" i="8"/>
  <c r="V183" i="8"/>
  <c r="Y547" i="8"/>
  <c r="V134" i="8"/>
  <c r="Y498" i="8"/>
  <c r="U146" i="8"/>
  <c r="V137" i="8"/>
  <c r="Y501" i="8"/>
  <c r="U149" i="8"/>
  <c r="V125" i="7"/>
  <c r="Y489" i="7"/>
  <c r="V129" i="7"/>
  <c r="Y493" i="7"/>
  <c r="V139" i="7"/>
  <c r="Y503" i="7"/>
  <c r="V124" i="7"/>
  <c r="Y488" i="7"/>
  <c r="V143" i="7"/>
  <c r="Y507" i="7"/>
  <c r="V144" i="7"/>
  <c r="Y508" i="7"/>
  <c r="V138" i="7"/>
  <c r="Y502" i="7"/>
  <c r="V142" i="7"/>
  <c r="Y506" i="7"/>
  <c r="V140" i="7"/>
  <c r="Y504" i="7"/>
  <c r="V133" i="7"/>
  <c r="Y497" i="7"/>
  <c r="V123" i="7"/>
  <c r="Y487" i="7"/>
  <c r="X500" i="8"/>
  <c r="R148" i="8"/>
  <c r="S136" i="8"/>
  <c r="S152" i="8"/>
  <c r="X516" i="8"/>
  <c r="X515" i="8"/>
  <c r="R163" i="8"/>
  <c r="S151" i="8"/>
  <c r="S134" i="8"/>
  <c r="X498" i="8"/>
  <c r="S145" i="8"/>
  <c r="X509" i="8"/>
  <c r="S139" i="7"/>
  <c r="X503" i="7"/>
  <c r="S144" i="7"/>
  <c r="X508" i="7"/>
  <c r="S123" i="7"/>
  <c r="X487" i="7"/>
  <c r="S142" i="7"/>
  <c r="X506" i="7"/>
  <c r="S134" i="7"/>
  <c r="X498" i="7"/>
  <c r="S140" i="7"/>
  <c r="X504" i="7"/>
  <c r="S127" i="7"/>
  <c r="X491" i="7"/>
  <c r="S150" i="7"/>
  <c r="X514" i="7"/>
  <c r="S136" i="7"/>
  <c r="X500" i="7"/>
  <c r="S143" i="7"/>
  <c r="X507" i="7"/>
  <c r="S141" i="7"/>
  <c r="X505" i="7"/>
  <c r="S133" i="7"/>
  <c r="X497" i="7"/>
  <c r="P154" i="8"/>
  <c r="W518" i="8"/>
  <c r="P141" i="8"/>
  <c r="W505" i="8"/>
  <c r="P139" i="8"/>
  <c r="W503" i="8"/>
  <c r="O151" i="8"/>
  <c r="P137" i="8"/>
  <c r="W501" i="8"/>
  <c r="P140" i="8"/>
  <c r="W504" i="8"/>
  <c r="P134" i="8"/>
  <c r="W498" i="8"/>
  <c r="O146" i="8"/>
  <c r="P143" i="8"/>
  <c r="W507" i="8"/>
  <c r="P143" i="7"/>
  <c r="W507" i="7"/>
  <c r="P132" i="7"/>
  <c r="W496" i="7"/>
  <c r="W493" i="7"/>
  <c r="O141" i="7"/>
  <c r="P129" i="7"/>
  <c r="P139" i="7"/>
  <c r="W503" i="7"/>
  <c r="P122" i="7"/>
  <c r="W486" i="7"/>
  <c r="P124" i="7"/>
  <c r="W488" i="7"/>
  <c r="P135" i="7"/>
  <c r="W499" i="7"/>
  <c r="P138" i="7"/>
  <c r="W502" i="7"/>
  <c r="P142" i="7"/>
  <c r="W506" i="7"/>
  <c r="P157" i="7"/>
  <c r="W521" i="7"/>
  <c r="P128" i="7"/>
  <c r="W492" i="7"/>
  <c r="AE159" i="9"/>
  <c r="AB523" i="9"/>
  <c r="AE165" i="9"/>
  <c r="AB529" i="9"/>
  <c r="AE140" i="9"/>
  <c r="AB504" i="9"/>
  <c r="AE160" i="9"/>
  <c r="AB524" i="9"/>
  <c r="AE151" i="9"/>
  <c r="AB515" i="9"/>
  <c r="AE158" i="9"/>
  <c r="AB522" i="9"/>
  <c r="AE150" i="9"/>
  <c r="AB514" i="9"/>
  <c r="AE167" i="9"/>
  <c r="AB531" i="9"/>
  <c r="AE173" i="9"/>
  <c r="AB537" i="9"/>
  <c r="AE168" i="9"/>
  <c r="AB532" i="9"/>
  <c r="AE166" i="9"/>
  <c r="AB530" i="9"/>
  <c r="AE145" i="9"/>
  <c r="AB509" i="9"/>
  <c r="AB161" i="9"/>
  <c r="AA525" i="9"/>
  <c r="AB167" i="9"/>
  <c r="AA531" i="9"/>
  <c r="AB158" i="9"/>
  <c r="AA522" i="9"/>
  <c r="AB164" i="9"/>
  <c r="AA528" i="9"/>
  <c r="AB163" i="9"/>
  <c r="AA527" i="9"/>
  <c r="AB148" i="9"/>
  <c r="AA512" i="9"/>
  <c r="AB165" i="9"/>
  <c r="AA529" i="9"/>
  <c r="AB147" i="9"/>
  <c r="AA511" i="9"/>
  <c r="Y155" i="9"/>
  <c r="Z519" i="9"/>
  <c r="Y135" i="9"/>
  <c r="Z499" i="9"/>
  <c r="X147" i="9"/>
  <c r="Y134" i="9"/>
  <c r="Z498" i="9"/>
  <c r="X146" i="9"/>
  <c r="Y149" i="9"/>
  <c r="Z513" i="9"/>
  <c r="X161" i="9"/>
  <c r="Y172" i="9"/>
  <c r="Z536" i="9"/>
  <c r="Y168" i="9"/>
  <c r="Z532" i="9"/>
  <c r="Y157" i="9"/>
  <c r="Z521" i="9"/>
  <c r="Y150" i="9"/>
  <c r="Z514" i="9"/>
  <c r="Y152" i="9"/>
  <c r="Z516" i="9"/>
  <c r="Y151" i="9"/>
  <c r="Z515" i="9"/>
  <c r="Y141" i="9"/>
  <c r="Z505" i="9"/>
  <c r="Y154" i="9"/>
  <c r="Z518" i="9"/>
  <c r="Y513" i="9"/>
  <c r="V149" i="9"/>
  <c r="U161" i="9"/>
  <c r="V210" i="9"/>
  <c r="Y574" i="9"/>
  <c r="Y503" i="9"/>
  <c r="U151" i="9"/>
  <c r="V139" i="9"/>
  <c r="V134" i="9"/>
  <c r="Y498" i="9"/>
  <c r="U146" i="9"/>
  <c r="S135" i="9"/>
  <c r="X499" i="9"/>
  <c r="S152" i="9"/>
  <c r="X516" i="9"/>
  <c r="S155" i="9"/>
  <c r="X519" i="9"/>
  <c r="AC502" i="9"/>
  <c r="AH138" i="9"/>
  <c r="AG150" i="9"/>
  <c r="AC498" i="9"/>
  <c r="AH134" i="9"/>
  <c r="AG146" i="9"/>
  <c r="AH137" i="9"/>
  <c r="AC501" i="9"/>
  <c r="AC507" i="9"/>
  <c r="AH143" i="9"/>
  <c r="AG155" i="9"/>
  <c r="AC503" i="9"/>
  <c r="AG151" i="9"/>
  <c r="AH139" i="9"/>
  <c r="P159" i="9"/>
  <c r="W523" i="9"/>
  <c r="P161" i="9"/>
  <c r="W525" i="9"/>
  <c r="P155" i="9"/>
  <c r="W519" i="9"/>
  <c r="P145" i="9"/>
  <c r="W509" i="9"/>
  <c r="P156" i="9"/>
  <c r="W520" i="9"/>
  <c r="P154" i="9"/>
  <c r="W518" i="9"/>
  <c r="P158" i="9"/>
  <c r="W522" i="9"/>
  <c r="P147" i="9"/>
  <c r="W511" i="9"/>
  <c r="J141" i="9"/>
  <c r="U505" i="9"/>
  <c r="J211" i="9"/>
  <c r="U575" i="9"/>
  <c r="U501" i="9"/>
  <c r="J137" i="9"/>
  <c r="I149" i="9"/>
  <c r="J208" i="9"/>
  <c r="U572" i="9"/>
  <c r="U510" i="9"/>
  <c r="I158" i="9"/>
  <c r="J146" i="9"/>
  <c r="J141" i="8"/>
  <c r="U505" i="8"/>
  <c r="J145" i="8"/>
  <c r="U509" i="8"/>
  <c r="J136" i="8"/>
  <c r="U500" i="8"/>
  <c r="J140" i="8"/>
  <c r="U504" i="8"/>
  <c r="J134" i="8"/>
  <c r="U498" i="8"/>
  <c r="J143" i="8"/>
  <c r="U507" i="8"/>
  <c r="J144" i="8"/>
  <c r="U508" i="8"/>
  <c r="J142" i="8"/>
  <c r="U506" i="8"/>
  <c r="J136" i="7"/>
  <c r="U500" i="7"/>
  <c r="J141" i="7"/>
  <c r="U505" i="7"/>
  <c r="J122" i="7"/>
  <c r="U486" i="7"/>
  <c r="I134" i="7"/>
  <c r="J132" i="7"/>
  <c r="U496" i="7"/>
  <c r="J139" i="7"/>
  <c r="U503" i="7"/>
  <c r="J135" i="7"/>
  <c r="U499" i="7"/>
  <c r="J131" i="7"/>
  <c r="U495" i="7"/>
  <c r="J133" i="7"/>
  <c r="U497" i="7"/>
  <c r="J137" i="7"/>
  <c r="U501" i="7"/>
  <c r="J124" i="7"/>
  <c r="U488" i="7"/>
  <c r="J166" i="7"/>
  <c r="U530" i="7"/>
  <c r="J140" i="7"/>
  <c r="U504" i="7"/>
  <c r="J126" i="7"/>
  <c r="U490" i="7"/>
  <c r="F181" i="9"/>
  <c r="T545" i="9"/>
  <c r="F179" i="9"/>
  <c r="T543" i="9"/>
  <c r="F171" i="9"/>
  <c r="T535" i="9"/>
  <c r="F170" i="9"/>
  <c r="T534" i="9"/>
  <c r="F163" i="9"/>
  <c r="T527" i="9"/>
  <c r="F161" i="9"/>
  <c r="T525" i="9"/>
  <c r="F162" i="9"/>
  <c r="T526" i="9"/>
  <c r="F166" i="9"/>
  <c r="T530" i="9"/>
  <c r="F165" i="9"/>
  <c r="T529" i="9"/>
  <c r="F158" i="8"/>
  <c r="T522" i="8"/>
  <c r="F156" i="8"/>
  <c r="T520" i="8"/>
  <c r="F151" i="8"/>
  <c r="T515" i="8"/>
  <c r="F152" i="8"/>
  <c r="T516" i="8"/>
  <c r="F157" i="8"/>
  <c r="T521" i="8"/>
  <c r="F162" i="8"/>
  <c r="T526" i="8"/>
  <c r="F159" i="8"/>
  <c r="T523" i="8"/>
  <c r="F142" i="8"/>
  <c r="T506" i="8"/>
  <c r="F148" i="8"/>
  <c r="T512" i="8"/>
  <c r="F153" i="8"/>
  <c r="T517" i="8"/>
  <c r="F155" i="8"/>
  <c r="T519" i="8"/>
  <c r="U137" i="7"/>
  <c r="L139" i="7"/>
  <c r="AA146" i="7"/>
  <c r="AA158" i="7" s="1"/>
  <c r="U141" i="7"/>
  <c r="U153" i="7" s="1"/>
  <c r="P136" i="9"/>
  <c r="O148" i="9"/>
  <c r="W512" i="9" s="1"/>
  <c r="I143" i="7"/>
  <c r="R145" i="7"/>
  <c r="R154" i="7"/>
  <c r="I145" i="7"/>
  <c r="X155" i="7"/>
  <c r="X167" i="7" s="1"/>
  <c r="AA156" i="7"/>
  <c r="AA169" i="7"/>
  <c r="O140" i="7"/>
  <c r="O136" i="7"/>
  <c r="O148" i="7" s="1"/>
  <c r="U135" i="7"/>
  <c r="X151" i="7"/>
  <c r="L138" i="7"/>
  <c r="V502" i="7" s="1"/>
  <c r="X148" i="7"/>
  <c r="R146" i="7"/>
  <c r="O144" i="7"/>
  <c r="M155" i="8"/>
  <c r="L167" i="8"/>
  <c r="V531" i="8" s="1"/>
  <c r="AB145" i="8"/>
  <c r="AA157" i="8"/>
  <c r="AA521" i="8" s="1"/>
  <c r="V142" i="8"/>
  <c r="U154" i="8"/>
  <c r="Y518" i="8" s="1"/>
  <c r="V138" i="8"/>
  <c r="U150" i="8"/>
  <c r="Y514" i="8" s="1"/>
  <c r="U136" i="7"/>
  <c r="R162" i="7"/>
  <c r="S150" i="9"/>
  <c r="R162" i="9"/>
  <c r="X526" i="9" s="1"/>
  <c r="F140" i="9"/>
  <c r="E152" i="9"/>
  <c r="T516" i="9" s="1"/>
  <c r="S134" i="9"/>
  <c r="R146" i="9"/>
  <c r="X510" i="9" s="1"/>
  <c r="AB144" i="9"/>
  <c r="AA156" i="9"/>
  <c r="AA520" i="9" s="1"/>
  <c r="P138" i="9"/>
  <c r="O150" i="9"/>
  <c r="W514" i="9" s="1"/>
  <c r="M165" i="9"/>
  <c r="L177" i="9"/>
  <c r="V541" i="9" s="1"/>
  <c r="P140" i="9"/>
  <c r="O152" i="9"/>
  <c r="W516" i="9" s="1"/>
  <c r="F144" i="9"/>
  <c r="E156" i="9"/>
  <c r="T520" i="9" s="1"/>
  <c r="F148" i="9"/>
  <c r="E160" i="9"/>
  <c r="T524" i="9" s="1"/>
  <c r="S196" i="9"/>
  <c r="R208" i="9"/>
  <c r="X572" i="9" s="1"/>
  <c r="M211" i="9"/>
  <c r="L223" i="9"/>
  <c r="V587" i="9" s="1"/>
  <c r="V157" i="9"/>
  <c r="U169" i="9"/>
  <c r="Y533" i="9" s="1"/>
  <c r="AB138" i="9"/>
  <c r="AA150" i="9"/>
  <c r="AA514" i="9" s="1"/>
  <c r="J157" i="9"/>
  <c r="I169" i="9"/>
  <c r="U533" i="9" s="1"/>
  <c r="AB142" i="9"/>
  <c r="AA154" i="9"/>
  <c r="AA518" i="9" s="1"/>
  <c r="V155" i="9"/>
  <c r="U167" i="9"/>
  <c r="Y531" i="9" s="1"/>
  <c r="J195" i="9"/>
  <c r="I207" i="9"/>
  <c r="U571" i="9" s="1"/>
  <c r="J166" i="9"/>
  <c r="I178" i="9"/>
  <c r="U542" i="9" s="1"/>
  <c r="J156" i="9"/>
  <c r="I168" i="9"/>
  <c r="U532" i="9" s="1"/>
  <c r="AH166" i="9"/>
  <c r="AG178" i="9"/>
  <c r="AC542" i="9" s="1"/>
  <c r="AH157" i="9"/>
  <c r="AG169" i="9"/>
  <c r="AC533" i="9" s="1"/>
  <c r="M216" i="9"/>
  <c r="L228" i="9"/>
  <c r="V592" i="9" s="1"/>
  <c r="P139" i="9"/>
  <c r="O151" i="9"/>
  <c r="W515" i="9" s="1"/>
  <c r="J155" i="9"/>
  <c r="I167" i="9"/>
  <c r="U531" i="9" s="1"/>
  <c r="M203" i="9"/>
  <c r="L215" i="9"/>
  <c r="V579" i="9" s="1"/>
  <c r="V156" i="9"/>
  <c r="U168" i="9"/>
  <c r="Y532" i="9" s="1"/>
  <c r="S151" i="9"/>
  <c r="R163" i="9"/>
  <c r="X527" i="9" s="1"/>
  <c r="AH156" i="9"/>
  <c r="AG168" i="9"/>
  <c r="AC532" i="9" s="1"/>
  <c r="AB145" i="9"/>
  <c r="AA157" i="9"/>
  <c r="AA521" i="9" s="1"/>
  <c r="AH195" i="9"/>
  <c r="AG207" i="9"/>
  <c r="AC571" i="9" s="1"/>
  <c r="V142" i="9"/>
  <c r="U154" i="9"/>
  <c r="Y518" i="9" s="1"/>
  <c r="S161" i="9"/>
  <c r="R173" i="9"/>
  <c r="X537" i="9" s="1"/>
  <c r="M205" i="9"/>
  <c r="L217" i="9"/>
  <c r="V581" i="9" s="1"/>
  <c r="M206" i="9"/>
  <c r="L218" i="9"/>
  <c r="V582" i="9" s="1"/>
  <c r="AH184" i="9"/>
  <c r="AG196" i="9"/>
  <c r="AC560" i="9" s="1"/>
  <c r="S156" i="9"/>
  <c r="R168" i="9"/>
  <c r="X532" i="9" s="1"/>
  <c r="M202" i="9"/>
  <c r="L214" i="9"/>
  <c r="V578" i="9" s="1"/>
  <c r="M222" i="9"/>
  <c r="L234" i="9"/>
  <c r="V598" i="9" s="1"/>
  <c r="J140" i="9"/>
  <c r="I152" i="9"/>
  <c r="U516" i="9" s="1"/>
  <c r="M161" i="9"/>
  <c r="L173" i="9"/>
  <c r="V537" i="9" s="1"/>
  <c r="J174" i="9"/>
  <c r="I186" i="9"/>
  <c r="U550" i="9" s="1"/>
  <c r="AH141" i="9"/>
  <c r="AG153" i="9"/>
  <c r="AC517" i="9" s="1"/>
  <c r="V147" i="9"/>
  <c r="U159" i="9"/>
  <c r="Y523" i="9" s="1"/>
  <c r="V153" i="9"/>
  <c r="U165" i="9"/>
  <c r="Y529" i="9" s="1"/>
  <c r="AH140" i="9"/>
  <c r="AG152" i="9"/>
  <c r="AC516" i="9" s="1"/>
  <c r="V148" i="9"/>
  <c r="U160" i="9"/>
  <c r="Y524" i="9" s="1"/>
  <c r="S154" i="9"/>
  <c r="R166" i="9"/>
  <c r="X530" i="9" s="1"/>
  <c r="S157" i="9"/>
  <c r="R169" i="9"/>
  <c r="X533" i="9" s="1"/>
  <c r="S153" i="9"/>
  <c r="R165" i="9"/>
  <c r="X529" i="9" s="1"/>
  <c r="V140" i="9"/>
  <c r="U152" i="9"/>
  <c r="Y516" i="9" s="1"/>
  <c r="P141" i="9"/>
  <c r="O153" i="9"/>
  <c r="W517" i="9" s="1"/>
  <c r="R147" i="9"/>
  <c r="X180" i="9"/>
  <c r="AA173" i="9"/>
  <c r="E178" i="9"/>
  <c r="E182" i="9"/>
  <c r="AA170" i="9"/>
  <c r="U222" i="9"/>
  <c r="O168" i="9"/>
  <c r="AD180" i="9"/>
  <c r="AA160" i="9"/>
  <c r="AA159" i="9"/>
  <c r="AA176" i="9"/>
  <c r="AD172" i="9"/>
  <c r="E173" i="9"/>
  <c r="X167" i="9"/>
  <c r="AA175" i="9"/>
  <c r="E183" i="9"/>
  <c r="AD163" i="9"/>
  <c r="E177" i="9"/>
  <c r="AD162" i="9"/>
  <c r="E174" i="9"/>
  <c r="E191" i="9"/>
  <c r="AD157" i="9"/>
  <c r="AD185" i="9"/>
  <c r="O166" i="9"/>
  <c r="O171" i="9"/>
  <c r="AD152" i="9"/>
  <c r="X162" i="9"/>
  <c r="O157" i="9"/>
  <c r="E175" i="9"/>
  <c r="AA179" i="9"/>
  <c r="R167" i="9"/>
  <c r="X184" i="9"/>
  <c r="L160" i="9"/>
  <c r="AD171" i="9"/>
  <c r="X166" i="9"/>
  <c r="I223" i="9"/>
  <c r="AA177" i="9"/>
  <c r="AD179" i="9"/>
  <c r="L212" i="9"/>
  <c r="X153" i="9"/>
  <c r="O170" i="9"/>
  <c r="X164" i="9"/>
  <c r="R164" i="9"/>
  <c r="AD177" i="9"/>
  <c r="AD170" i="9"/>
  <c r="L159" i="9"/>
  <c r="I153" i="9"/>
  <c r="O167" i="9"/>
  <c r="E193" i="9"/>
  <c r="AG149" i="9"/>
  <c r="I220" i="9"/>
  <c r="X169" i="9"/>
  <c r="AD178" i="9"/>
  <c r="O173" i="9"/>
  <c r="X163" i="9"/>
  <c r="AE136" i="8"/>
  <c r="AD148" i="8"/>
  <c r="AB512" i="8" s="1"/>
  <c r="J151" i="8"/>
  <c r="I163" i="8"/>
  <c r="U527" i="8" s="1"/>
  <c r="S154" i="8"/>
  <c r="R166" i="8"/>
  <c r="X530" i="8" s="1"/>
  <c r="AH151" i="8"/>
  <c r="AG163" i="8"/>
  <c r="AC527" i="8" s="1"/>
  <c r="AB143" i="8"/>
  <c r="AA155" i="8"/>
  <c r="AA519" i="8" s="1"/>
  <c r="P147" i="8"/>
  <c r="O159" i="8"/>
  <c r="W523" i="8" s="1"/>
  <c r="V143" i="8"/>
  <c r="U155" i="8"/>
  <c r="Y519" i="8" s="1"/>
  <c r="V144" i="8"/>
  <c r="U156" i="8"/>
  <c r="Y520" i="8" s="1"/>
  <c r="S186" i="8"/>
  <c r="R198" i="8"/>
  <c r="X562" i="8" s="1"/>
  <c r="AB142" i="8"/>
  <c r="AA154" i="8"/>
  <c r="AA518" i="8" s="1"/>
  <c r="AH147" i="8"/>
  <c r="AG159" i="8"/>
  <c r="AC523" i="8" s="1"/>
  <c r="AH150" i="8"/>
  <c r="AG162" i="8"/>
  <c r="AC526" i="8" s="1"/>
  <c r="Y147" i="8"/>
  <c r="X159" i="8"/>
  <c r="Z523" i="8" s="1"/>
  <c r="M160" i="8"/>
  <c r="L172" i="8"/>
  <c r="V536" i="8" s="1"/>
  <c r="Y146" i="8"/>
  <c r="X158" i="8"/>
  <c r="Z522" i="8" s="1"/>
  <c r="S135" i="8"/>
  <c r="R147" i="8"/>
  <c r="X511" i="8" s="1"/>
  <c r="E149" i="8"/>
  <c r="T513" i="8" s="1"/>
  <c r="F137" i="8"/>
  <c r="M154" i="8"/>
  <c r="L166" i="8"/>
  <c r="V530" i="8" s="1"/>
  <c r="S156" i="8"/>
  <c r="R168" i="8"/>
  <c r="X532" i="8" s="1"/>
  <c r="S153" i="8"/>
  <c r="R165" i="8"/>
  <c r="X529" i="8" s="1"/>
  <c r="P148" i="8"/>
  <c r="O160" i="8"/>
  <c r="W524" i="8" s="1"/>
  <c r="P150" i="8"/>
  <c r="O162" i="8"/>
  <c r="W526" i="8" s="1"/>
  <c r="V136" i="8"/>
  <c r="U148" i="8"/>
  <c r="Y512" i="8" s="1"/>
  <c r="Y149" i="8"/>
  <c r="X161" i="8"/>
  <c r="Z525" i="8" s="1"/>
  <c r="S185" i="8"/>
  <c r="R197" i="8"/>
  <c r="X561" i="8" s="1"/>
  <c r="AH148" i="8"/>
  <c r="AG160" i="8"/>
  <c r="AC524" i="8" s="1"/>
  <c r="I159" i="8"/>
  <c r="U523" i="8" s="1"/>
  <c r="J147" i="8"/>
  <c r="V140" i="8"/>
  <c r="U152" i="8"/>
  <c r="Y516" i="8" s="1"/>
  <c r="J150" i="8"/>
  <c r="I162" i="8"/>
  <c r="U526" i="8" s="1"/>
  <c r="AH149" i="8"/>
  <c r="AG161" i="8"/>
  <c r="AC525" i="8" s="1"/>
  <c r="P157" i="8"/>
  <c r="O169" i="8"/>
  <c r="W533" i="8" s="1"/>
  <c r="S155" i="8"/>
  <c r="R167" i="8"/>
  <c r="X531" i="8" s="1"/>
  <c r="J149" i="8"/>
  <c r="I161" i="8"/>
  <c r="U525" i="8" s="1"/>
  <c r="Y148" i="8"/>
  <c r="X160" i="8"/>
  <c r="Z524" i="8" s="1"/>
  <c r="P156" i="8"/>
  <c r="O168" i="8"/>
  <c r="W532" i="8" s="1"/>
  <c r="AH146" i="8"/>
  <c r="AG158" i="8"/>
  <c r="AC522" i="8" s="1"/>
  <c r="AG157" i="8"/>
  <c r="O149" i="8"/>
  <c r="R146" i="8"/>
  <c r="E167" i="8"/>
  <c r="AG152" i="8"/>
  <c r="I152" i="8"/>
  <c r="E160" i="8"/>
  <c r="E164" i="8"/>
  <c r="I157" i="8"/>
  <c r="L161" i="8"/>
  <c r="O152" i="8"/>
  <c r="L181" i="8"/>
  <c r="AD166" i="8"/>
  <c r="AA161" i="8"/>
  <c r="AA180" i="8"/>
  <c r="I155" i="8"/>
  <c r="L163" i="8"/>
  <c r="AD173" i="8"/>
  <c r="AA176" i="8"/>
  <c r="I146" i="8"/>
  <c r="X156" i="8"/>
  <c r="I153" i="8"/>
  <c r="AD168" i="8"/>
  <c r="E163" i="8"/>
  <c r="U195" i="8"/>
  <c r="E170" i="8"/>
  <c r="AA159" i="8"/>
  <c r="R164" i="8"/>
  <c r="I154" i="8"/>
  <c r="X153" i="8"/>
  <c r="AD150" i="8"/>
  <c r="AD175" i="8"/>
  <c r="X155" i="8"/>
  <c r="O155" i="8"/>
  <c r="AG155" i="8"/>
  <c r="O166" i="8"/>
  <c r="AA177" i="8"/>
  <c r="O153" i="8"/>
  <c r="AA158" i="8"/>
  <c r="X150" i="8"/>
  <c r="AD169" i="8"/>
  <c r="AA160" i="8"/>
  <c r="I156" i="8"/>
  <c r="E165" i="8"/>
  <c r="E168" i="8"/>
  <c r="AG153" i="8"/>
  <c r="E171" i="8"/>
  <c r="AD176" i="8"/>
  <c r="X152" i="8"/>
  <c r="R157" i="8"/>
  <c r="I148" i="8"/>
  <c r="AG154" i="8"/>
  <c r="U199" i="8"/>
  <c r="AA162" i="8"/>
  <c r="L162" i="8"/>
  <c r="L189" i="8"/>
  <c r="X157" i="8"/>
  <c r="AA163" i="8"/>
  <c r="L152" i="8"/>
  <c r="E169" i="8"/>
  <c r="AD155" i="8"/>
  <c r="X154" i="8"/>
  <c r="AD177" i="8"/>
  <c r="AG156" i="8"/>
  <c r="AD158" i="8"/>
  <c r="AD159" i="8"/>
  <c r="E174" i="8"/>
  <c r="E154" i="8"/>
  <c r="L180" i="8"/>
  <c r="X151" i="8"/>
  <c r="I138" i="7"/>
  <c r="X173" i="7"/>
  <c r="R135" i="7"/>
  <c r="L136" i="7"/>
  <c r="AH149" i="7"/>
  <c r="AG161" i="7"/>
  <c r="AC525" i="7" s="1"/>
  <c r="U145" i="7"/>
  <c r="AG170" i="7"/>
  <c r="AG162" i="7"/>
  <c r="AG177" i="7"/>
  <c r="AG164" i="7"/>
  <c r="AG166" i="7"/>
  <c r="AG169" i="7"/>
  <c r="AG159" i="7"/>
  <c r="AG163" i="7"/>
  <c r="AG167" i="7"/>
  <c r="AG168" i="7"/>
  <c r="AG160" i="7"/>
  <c r="I153" i="7"/>
  <c r="AE134" i="7"/>
  <c r="AD146" i="7"/>
  <c r="AB510" i="7" s="1"/>
  <c r="Y134" i="7"/>
  <c r="X146" i="7"/>
  <c r="Z510" i="7" s="1"/>
  <c r="O134" i="7"/>
  <c r="AD162" i="7"/>
  <c r="AD163" i="7"/>
  <c r="AD165" i="7"/>
  <c r="AD161" i="7"/>
  <c r="AD168" i="7"/>
  <c r="AD169" i="7"/>
  <c r="AD160" i="7"/>
  <c r="AD166" i="7"/>
  <c r="AD159" i="7"/>
  <c r="AD164" i="7"/>
  <c r="AD167" i="7"/>
  <c r="AA163" i="7"/>
  <c r="AA166" i="7"/>
  <c r="AA177" i="7"/>
  <c r="AA161" i="7"/>
  <c r="AA159" i="7"/>
  <c r="AA164" i="7"/>
  <c r="AA162" i="7"/>
  <c r="AA160" i="7"/>
  <c r="AA167" i="7"/>
  <c r="L153" i="7"/>
  <c r="X162" i="7"/>
  <c r="X168" i="7"/>
  <c r="X177" i="7"/>
  <c r="X164" i="7"/>
  <c r="X178" i="7"/>
  <c r="X159" i="7"/>
  <c r="X181" i="7"/>
  <c r="S137" i="7"/>
  <c r="R149" i="7"/>
  <c r="X513" i="7" s="1"/>
  <c r="R148" i="7"/>
  <c r="R156" i="7"/>
  <c r="R155" i="7"/>
  <c r="R151" i="7"/>
  <c r="R153" i="7"/>
  <c r="R152" i="7"/>
  <c r="M130" i="7"/>
  <c r="L142" i="7"/>
  <c r="V506" i="7" s="1"/>
  <c r="V122" i="7"/>
  <c r="U134" i="7"/>
  <c r="Y498" i="7" s="1"/>
  <c r="U154" i="7"/>
  <c r="U156" i="7"/>
  <c r="U152" i="7"/>
  <c r="U155" i="7"/>
  <c r="U150" i="7"/>
  <c r="U151" i="7"/>
  <c r="I144" i="7"/>
  <c r="P149" i="7"/>
  <c r="O161" i="7"/>
  <c r="W525" i="7" s="1"/>
  <c r="O154" i="7"/>
  <c r="O155" i="7"/>
  <c r="O150" i="7"/>
  <c r="O169" i="7"/>
  <c r="O147" i="7"/>
  <c r="O151" i="7"/>
  <c r="L156" i="7"/>
  <c r="L146" i="7"/>
  <c r="L155" i="7"/>
  <c r="L161" i="7"/>
  <c r="L157" i="7"/>
  <c r="I155" i="7"/>
  <c r="I147" i="7"/>
  <c r="I151" i="7"/>
  <c r="I152" i="7"/>
  <c r="I149" i="7"/>
  <c r="I178" i="7"/>
  <c r="I148" i="7"/>
  <c r="E151" i="7"/>
  <c r="T515" i="7" s="1"/>
  <c r="F139" i="7"/>
  <c r="F125" i="7"/>
  <c r="E137" i="7"/>
  <c r="T501" i="7" s="1"/>
  <c r="F129" i="7"/>
  <c r="E141" i="7"/>
  <c r="T505" i="7" s="1"/>
  <c r="E181" i="7"/>
  <c r="T545" i="7" s="1"/>
  <c r="F169" i="7"/>
  <c r="E156" i="7"/>
  <c r="T520" i="7" s="1"/>
  <c r="F144" i="7"/>
  <c r="E167" i="7"/>
  <c r="T531" i="7" s="1"/>
  <c r="F155" i="7"/>
  <c r="E154" i="7"/>
  <c r="T518" i="7" s="1"/>
  <c r="F142" i="7"/>
  <c r="E164" i="7"/>
  <c r="T528" i="7" s="1"/>
  <c r="F152" i="7"/>
  <c r="E162" i="7"/>
  <c r="T526" i="7" s="1"/>
  <c r="F150" i="7"/>
  <c r="E160" i="7"/>
  <c r="T524" i="7" s="1"/>
  <c r="F148" i="7"/>
  <c r="E159" i="7"/>
  <c r="T523" i="7" s="1"/>
  <c r="F147" i="7"/>
  <c r="E146" i="7"/>
  <c r="T510" i="7" s="1"/>
  <c r="F134" i="7"/>
  <c r="M160" i="9" l="1"/>
  <c r="V524" i="9"/>
  <c r="M159" i="9"/>
  <c r="V523" i="9"/>
  <c r="M212" i="9"/>
  <c r="V576" i="9"/>
  <c r="AB167" i="7"/>
  <c r="AA531" i="7"/>
  <c r="AB166" i="7"/>
  <c r="AA530" i="7"/>
  <c r="AB161" i="7"/>
  <c r="AA525" i="7"/>
  <c r="AB158" i="7"/>
  <c r="AA522" i="7"/>
  <c r="AB177" i="7"/>
  <c r="AA541" i="7"/>
  <c r="AB160" i="7"/>
  <c r="AA524" i="7"/>
  <c r="AB163" i="7"/>
  <c r="AA527" i="7"/>
  <c r="AB162" i="7"/>
  <c r="AA526" i="7"/>
  <c r="AB164" i="7"/>
  <c r="AA528" i="7"/>
  <c r="AB169" i="7"/>
  <c r="AA533" i="7"/>
  <c r="AB159" i="7"/>
  <c r="AA523" i="7"/>
  <c r="AB156" i="7"/>
  <c r="AA520" i="7"/>
  <c r="AA181" i="7"/>
  <c r="AB146" i="7"/>
  <c r="AA510" i="7"/>
  <c r="AB158" i="8"/>
  <c r="AA522" i="8"/>
  <c r="AB180" i="8"/>
  <c r="AA544" i="8"/>
  <c r="AB163" i="8"/>
  <c r="AA527" i="8"/>
  <c r="AB161" i="8"/>
  <c r="AA525" i="8"/>
  <c r="AB162" i="8"/>
  <c r="AA526" i="8"/>
  <c r="AB177" i="8"/>
  <c r="AA541" i="8"/>
  <c r="AB159" i="8"/>
  <c r="AA523" i="8"/>
  <c r="AB176" i="8"/>
  <c r="AA540" i="8"/>
  <c r="AB160" i="8"/>
  <c r="AA524" i="8"/>
  <c r="M152" i="7"/>
  <c r="V516" i="7"/>
  <c r="M135" i="7"/>
  <c r="V499" i="7"/>
  <c r="M156" i="7"/>
  <c r="V520" i="7"/>
  <c r="M136" i="7"/>
  <c r="V500" i="7"/>
  <c r="M153" i="7"/>
  <c r="V517" i="7"/>
  <c r="M139" i="7"/>
  <c r="V503" i="7"/>
  <c r="M140" i="7"/>
  <c r="V504" i="7"/>
  <c r="M157" i="7"/>
  <c r="V521" i="7"/>
  <c r="L147" i="7"/>
  <c r="M161" i="7"/>
  <c r="V525" i="7"/>
  <c r="M146" i="7"/>
  <c r="V510" i="7"/>
  <c r="M155" i="7"/>
  <c r="V519" i="7"/>
  <c r="M152" i="8"/>
  <c r="V516" i="8"/>
  <c r="M181" i="8"/>
  <c r="V545" i="8"/>
  <c r="M146" i="8"/>
  <c r="V510" i="8"/>
  <c r="L158" i="8"/>
  <c r="M163" i="8"/>
  <c r="V527" i="8"/>
  <c r="M161" i="8"/>
  <c r="V525" i="8"/>
  <c r="M189" i="8"/>
  <c r="V553" i="8"/>
  <c r="M162" i="8"/>
  <c r="V526" i="8"/>
  <c r="V511" i="8"/>
  <c r="L159" i="8"/>
  <c r="M147" i="8"/>
  <c r="M180" i="8"/>
  <c r="V544" i="8"/>
  <c r="AH153" i="8"/>
  <c r="AC517" i="8"/>
  <c r="AH156" i="8"/>
  <c r="AC520" i="8"/>
  <c r="AH154" i="8"/>
  <c r="AC518" i="8"/>
  <c r="AH152" i="8"/>
  <c r="AC516" i="8"/>
  <c r="AH155" i="8"/>
  <c r="AC519" i="8"/>
  <c r="AH157" i="8"/>
  <c r="AC521" i="8"/>
  <c r="AH169" i="7"/>
  <c r="AC533" i="7"/>
  <c r="AH166" i="7"/>
  <c r="AC530" i="7"/>
  <c r="AH160" i="7"/>
  <c r="AC524" i="7"/>
  <c r="AH177" i="7"/>
  <c r="AC541" i="7"/>
  <c r="AH164" i="7"/>
  <c r="AC528" i="7"/>
  <c r="AH168" i="7"/>
  <c r="AC532" i="7"/>
  <c r="AH167" i="7"/>
  <c r="AC531" i="7"/>
  <c r="AH170" i="7"/>
  <c r="AC534" i="7"/>
  <c r="AH159" i="7"/>
  <c r="AC523" i="7"/>
  <c r="AH162" i="7"/>
  <c r="AC526" i="7"/>
  <c r="AH163" i="7"/>
  <c r="AC527" i="7"/>
  <c r="AE159" i="8"/>
  <c r="AB523" i="8"/>
  <c r="AE169" i="8"/>
  <c r="AB533" i="8"/>
  <c r="AE175" i="8"/>
  <c r="AB539" i="8"/>
  <c r="AE177" i="8"/>
  <c r="AB541" i="8"/>
  <c r="AE158" i="8"/>
  <c r="AB522" i="8"/>
  <c r="AE176" i="8"/>
  <c r="AB540" i="8"/>
  <c r="AE155" i="8"/>
  <c r="AB519" i="8"/>
  <c r="AE150" i="8"/>
  <c r="AB514" i="8"/>
  <c r="AE166" i="8"/>
  <c r="AB530" i="8"/>
  <c r="AE173" i="8"/>
  <c r="AB537" i="8"/>
  <c r="AE168" i="8"/>
  <c r="AB532" i="8"/>
  <c r="AE166" i="7"/>
  <c r="AB530" i="7"/>
  <c r="AE164" i="7"/>
  <c r="AB528" i="7"/>
  <c r="AE163" i="7"/>
  <c r="AB527" i="7"/>
  <c r="AE159" i="7"/>
  <c r="AB523" i="7"/>
  <c r="AE162" i="7"/>
  <c r="AB526" i="7"/>
  <c r="AE169" i="7"/>
  <c r="AB533" i="7"/>
  <c r="AE168" i="7"/>
  <c r="AB532" i="7"/>
  <c r="AE160" i="7"/>
  <c r="AB524" i="7"/>
  <c r="AE161" i="7"/>
  <c r="AB525" i="7"/>
  <c r="AE167" i="7"/>
  <c r="AB531" i="7"/>
  <c r="AE165" i="7"/>
  <c r="AB529" i="7"/>
  <c r="Y151" i="8"/>
  <c r="Z515" i="8"/>
  <c r="Y154" i="8"/>
  <c r="Z518" i="8"/>
  <c r="Y153" i="8"/>
  <c r="Z517" i="8"/>
  <c r="Y156" i="8"/>
  <c r="Z520" i="8"/>
  <c r="Y150" i="8"/>
  <c r="Z514" i="8"/>
  <c r="Y157" i="8"/>
  <c r="Z521" i="8"/>
  <c r="Y152" i="8"/>
  <c r="Z516" i="8"/>
  <c r="Y155" i="8"/>
  <c r="Z519" i="8"/>
  <c r="Y173" i="7"/>
  <c r="Z537" i="7"/>
  <c r="Y168" i="7"/>
  <c r="Z532" i="7"/>
  <c r="Y162" i="7"/>
  <c r="Z526" i="7"/>
  <c r="Y167" i="7"/>
  <c r="Z531" i="7"/>
  <c r="Y181" i="7"/>
  <c r="Z545" i="7"/>
  <c r="Y159" i="7"/>
  <c r="Z523" i="7"/>
  <c r="Y148" i="7"/>
  <c r="Z512" i="7"/>
  <c r="Y155" i="7"/>
  <c r="Z519" i="7"/>
  <c r="Y177" i="7"/>
  <c r="Z541" i="7"/>
  <c r="Y178" i="7"/>
  <c r="Z542" i="7"/>
  <c r="Y164" i="7"/>
  <c r="Z528" i="7"/>
  <c r="Y151" i="7"/>
  <c r="Z515" i="7"/>
  <c r="V153" i="8"/>
  <c r="Y517" i="8"/>
  <c r="U165" i="8"/>
  <c r="V195" i="8"/>
  <c r="Y559" i="8"/>
  <c r="V146" i="8"/>
  <c r="Y510" i="8"/>
  <c r="U158" i="8"/>
  <c r="V157" i="8"/>
  <c r="Y521" i="8"/>
  <c r="U169" i="8"/>
  <c r="V199" i="8"/>
  <c r="Y563" i="8"/>
  <c r="V149" i="8"/>
  <c r="Y513" i="8"/>
  <c r="U161" i="8"/>
  <c r="V150" i="7"/>
  <c r="Y514" i="7"/>
  <c r="V141" i="7"/>
  <c r="Y505" i="7"/>
  <c r="V153" i="7"/>
  <c r="Y517" i="7"/>
  <c r="V155" i="7"/>
  <c r="Y519" i="7"/>
  <c r="V137" i="7"/>
  <c r="Y501" i="7"/>
  <c r="V154" i="7"/>
  <c r="Y518" i="7"/>
  <c r="V136" i="7"/>
  <c r="Y500" i="7"/>
  <c r="V145" i="7"/>
  <c r="Y509" i="7"/>
  <c r="U149" i="7"/>
  <c r="V135" i="7"/>
  <c r="Y499" i="7"/>
  <c r="V151" i="7"/>
  <c r="Y515" i="7"/>
  <c r="V152" i="7"/>
  <c r="Y516" i="7"/>
  <c r="V156" i="7"/>
  <c r="Y520" i="7"/>
  <c r="S164" i="8"/>
  <c r="X528" i="8"/>
  <c r="X527" i="8"/>
  <c r="R175" i="8"/>
  <c r="S163" i="8"/>
  <c r="S157" i="8"/>
  <c r="X521" i="8"/>
  <c r="S146" i="8"/>
  <c r="X510" i="8"/>
  <c r="X512" i="8"/>
  <c r="S148" i="8"/>
  <c r="R160" i="8"/>
  <c r="S148" i="7"/>
  <c r="X512" i="7"/>
  <c r="S162" i="7"/>
  <c r="X526" i="7"/>
  <c r="S151" i="7"/>
  <c r="X515" i="7"/>
  <c r="S145" i="7"/>
  <c r="X509" i="7"/>
  <c r="R174" i="7"/>
  <c r="S146" i="7"/>
  <c r="X510" i="7"/>
  <c r="R157" i="7"/>
  <c r="S155" i="7"/>
  <c r="X519" i="7"/>
  <c r="S152" i="7"/>
  <c r="X516" i="7"/>
  <c r="S153" i="7"/>
  <c r="X517" i="7"/>
  <c r="S156" i="7"/>
  <c r="X520" i="7"/>
  <c r="S135" i="7"/>
  <c r="X499" i="7"/>
  <c r="S154" i="7"/>
  <c r="X518" i="7"/>
  <c r="P153" i="8"/>
  <c r="W517" i="8"/>
  <c r="P151" i="8"/>
  <c r="W515" i="8"/>
  <c r="O163" i="8"/>
  <c r="P166" i="8"/>
  <c r="W530" i="8"/>
  <c r="P152" i="8"/>
  <c r="W516" i="8"/>
  <c r="P149" i="8"/>
  <c r="W513" i="8"/>
  <c r="P146" i="8"/>
  <c r="W510" i="8"/>
  <c r="O158" i="8"/>
  <c r="P155" i="8"/>
  <c r="W519" i="8"/>
  <c r="P148" i="7"/>
  <c r="W512" i="7"/>
  <c r="P154" i="7"/>
  <c r="W518" i="7"/>
  <c r="P147" i="7"/>
  <c r="W511" i="7"/>
  <c r="P155" i="7"/>
  <c r="W519" i="7"/>
  <c r="P144" i="7"/>
  <c r="W508" i="7"/>
  <c r="P134" i="7"/>
  <c r="W498" i="7"/>
  <c r="P169" i="7"/>
  <c r="W533" i="7"/>
  <c r="P136" i="7"/>
  <c r="W500" i="7"/>
  <c r="P150" i="7"/>
  <c r="W514" i="7"/>
  <c r="P140" i="7"/>
  <c r="W504" i="7"/>
  <c r="W505" i="7"/>
  <c r="P141" i="7"/>
  <c r="O153" i="7"/>
  <c r="P151" i="7"/>
  <c r="W515" i="7"/>
  <c r="AE185" i="9"/>
  <c r="AB549" i="9"/>
  <c r="AE179" i="9"/>
  <c r="AB543" i="9"/>
  <c r="AE157" i="9"/>
  <c r="AB521" i="9"/>
  <c r="AE178" i="9"/>
  <c r="AB542" i="9"/>
  <c r="AE170" i="9"/>
  <c r="AB534" i="9"/>
  <c r="AE163" i="9"/>
  <c r="AB527" i="9"/>
  <c r="AE180" i="9"/>
  <c r="AB544" i="9"/>
  <c r="AE177" i="9"/>
  <c r="AB541" i="9"/>
  <c r="AE172" i="9"/>
  <c r="AB536" i="9"/>
  <c r="AE162" i="9"/>
  <c r="AB526" i="9"/>
  <c r="AE171" i="9"/>
  <c r="AB535" i="9"/>
  <c r="AE152" i="9"/>
  <c r="AB516" i="9"/>
  <c r="AB173" i="9"/>
  <c r="AA537" i="9"/>
  <c r="AB160" i="9"/>
  <c r="AA524" i="9"/>
  <c r="AB175" i="9"/>
  <c r="AA539" i="9"/>
  <c r="AB177" i="9"/>
  <c r="AA541" i="9"/>
  <c r="AB170" i="9"/>
  <c r="AA534" i="9"/>
  <c r="AB179" i="9"/>
  <c r="AA543" i="9"/>
  <c r="AB159" i="9"/>
  <c r="AA523" i="9"/>
  <c r="AB176" i="9"/>
  <c r="AA540" i="9"/>
  <c r="Y180" i="9"/>
  <c r="Z544" i="9"/>
  <c r="Y146" i="9"/>
  <c r="Z510" i="9"/>
  <c r="X158" i="9"/>
  <c r="Y167" i="9"/>
  <c r="Z531" i="9"/>
  <c r="Y166" i="9"/>
  <c r="Z530" i="9"/>
  <c r="Y162" i="9"/>
  <c r="Z526" i="9"/>
  <c r="Y147" i="9"/>
  <c r="Z511" i="9"/>
  <c r="X159" i="9"/>
  <c r="Y164" i="9"/>
  <c r="Z528" i="9"/>
  <c r="Y161" i="9"/>
  <c r="Z525" i="9"/>
  <c r="X173" i="9"/>
  <c r="Y153" i="9"/>
  <c r="Z517" i="9"/>
  <c r="Y184" i="9"/>
  <c r="Z548" i="9"/>
  <c r="Y169" i="9"/>
  <c r="Z533" i="9"/>
  <c r="Y163" i="9"/>
  <c r="Z527" i="9"/>
  <c r="V222" i="9"/>
  <c r="Y586" i="9"/>
  <c r="Y515" i="9"/>
  <c r="U163" i="9"/>
  <c r="V151" i="9"/>
  <c r="V146" i="9"/>
  <c r="Y510" i="9"/>
  <c r="U158" i="9"/>
  <c r="Y525" i="9"/>
  <c r="U173" i="9"/>
  <c r="V161" i="9"/>
  <c r="S147" i="9"/>
  <c r="X511" i="9"/>
  <c r="S167" i="9"/>
  <c r="X531" i="9"/>
  <c r="S164" i="9"/>
  <c r="X528" i="9"/>
  <c r="AC514" i="9"/>
  <c r="AH150" i="9"/>
  <c r="AG162" i="9"/>
  <c r="AC510" i="9"/>
  <c r="AH146" i="9"/>
  <c r="AG158" i="9"/>
  <c r="AH149" i="9"/>
  <c r="AC513" i="9"/>
  <c r="AC515" i="9"/>
  <c r="AH151" i="9"/>
  <c r="AG163" i="9"/>
  <c r="AC519" i="9"/>
  <c r="AH155" i="9"/>
  <c r="AG167" i="9"/>
  <c r="P170" i="9"/>
  <c r="W534" i="9"/>
  <c r="P166" i="9"/>
  <c r="W530" i="9"/>
  <c r="P167" i="9"/>
  <c r="W531" i="9"/>
  <c r="P173" i="9"/>
  <c r="W537" i="9"/>
  <c r="P171" i="9"/>
  <c r="W535" i="9"/>
  <c r="P157" i="9"/>
  <c r="W521" i="9"/>
  <c r="P168" i="9"/>
  <c r="W532" i="9"/>
  <c r="U513" i="9"/>
  <c r="J149" i="9"/>
  <c r="I161" i="9"/>
  <c r="J153" i="9"/>
  <c r="U517" i="9"/>
  <c r="J223" i="9"/>
  <c r="U587" i="9"/>
  <c r="J220" i="9"/>
  <c r="U584" i="9"/>
  <c r="U522" i="9"/>
  <c r="J158" i="9"/>
  <c r="I170" i="9"/>
  <c r="J146" i="8"/>
  <c r="U510" i="8"/>
  <c r="J152" i="8"/>
  <c r="U516" i="8"/>
  <c r="J148" i="8"/>
  <c r="U512" i="8"/>
  <c r="J156" i="8"/>
  <c r="U520" i="8"/>
  <c r="J154" i="8"/>
  <c r="U518" i="8"/>
  <c r="J155" i="8"/>
  <c r="U519" i="8"/>
  <c r="J153" i="8"/>
  <c r="U517" i="8"/>
  <c r="J157" i="8"/>
  <c r="U521" i="8"/>
  <c r="J155" i="7"/>
  <c r="U519" i="7"/>
  <c r="J138" i="7"/>
  <c r="U502" i="7"/>
  <c r="J134" i="7"/>
  <c r="U498" i="7"/>
  <c r="I146" i="7"/>
  <c r="J148" i="7"/>
  <c r="U512" i="7"/>
  <c r="J178" i="7"/>
  <c r="U542" i="7"/>
  <c r="J144" i="7"/>
  <c r="U508" i="7"/>
  <c r="J145" i="7"/>
  <c r="U509" i="7"/>
  <c r="J143" i="7"/>
  <c r="U507" i="7"/>
  <c r="J149" i="7"/>
  <c r="U513" i="7"/>
  <c r="J152" i="7"/>
  <c r="U516" i="7"/>
  <c r="J151" i="7"/>
  <c r="U515" i="7"/>
  <c r="J153" i="7"/>
  <c r="U517" i="7"/>
  <c r="J147" i="7"/>
  <c r="U511" i="7"/>
  <c r="F175" i="9"/>
  <c r="T539" i="9"/>
  <c r="F191" i="9"/>
  <c r="T555" i="9"/>
  <c r="F174" i="9"/>
  <c r="T538" i="9"/>
  <c r="F173" i="9"/>
  <c r="T537" i="9"/>
  <c r="F193" i="9"/>
  <c r="T557" i="9"/>
  <c r="F177" i="9"/>
  <c r="T541" i="9"/>
  <c r="F182" i="9"/>
  <c r="T546" i="9"/>
  <c r="F183" i="9"/>
  <c r="T547" i="9"/>
  <c r="F178" i="9"/>
  <c r="T542" i="9"/>
  <c r="F154" i="8"/>
  <c r="T518" i="8"/>
  <c r="F169" i="8"/>
  <c r="T533" i="8"/>
  <c r="F165" i="8"/>
  <c r="T529" i="8"/>
  <c r="F163" i="8"/>
  <c r="T527" i="8"/>
  <c r="F174" i="8"/>
  <c r="T538" i="8"/>
  <c r="F164" i="8"/>
  <c r="T528" i="8"/>
  <c r="F160" i="8"/>
  <c r="T524" i="8"/>
  <c r="F168" i="8"/>
  <c r="T532" i="8"/>
  <c r="F171" i="8"/>
  <c r="T535" i="8"/>
  <c r="F170" i="8"/>
  <c r="T534" i="8"/>
  <c r="F167" i="8"/>
  <c r="T531" i="8"/>
  <c r="O152" i="7"/>
  <c r="L151" i="7"/>
  <c r="R166" i="7"/>
  <c r="P148" i="9"/>
  <c r="O160" i="9"/>
  <c r="W524" i="9" s="1"/>
  <c r="U147" i="7"/>
  <c r="I157" i="7"/>
  <c r="I169" i="7" s="1"/>
  <c r="AA168" i="7"/>
  <c r="X160" i="7"/>
  <c r="X185" i="7"/>
  <c r="O156" i="7"/>
  <c r="R158" i="7"/>
  <c r="X163" i="7"/>
  <c r="R147" i="7"/>
  <c r="U148" i="7"/>
  <c r="I150" i="7"/>
  <c r="M138" i="7"/>
  <c r="L150" i="7"/>
  <c r="V514" i="7" s="1"/>
  <c r="M167" i="8"/>
  <c r="L179" i="8"/>
  <c r="V543" i="8" s="1"/>
  <c r="AB157" i="8"/>
  <c r="AA169" i="8"/>
  <c r="AA533" i="8" s="1"/>
  <c r="V154" i="8"/>
  <c r="U166" i="8"/>
  <c r="Y530" i="8" s="1"/>
  <c r="V150" i="8"/>
  <c r="U162" i="8"/>
  <c r="Y526" i="8" s="1"/>
  <c r="L148" i="7"/>
  <c r="S162" i="9"/>
  <c r="R174" i="9"/>
  <c r="X538" i="9" s="1"/>
  <c r="F152" i="9"/>
  <c r="E164" i="9"/>
  <c r="T528" i="9" s="1"/>
  <c r="S146" i="9"/>
  <c r="R158" i="9"/>
  <c r="X522" i="9" s="1"/>
  <c r="P150" i="9"/>
  <c r="O162" i="9"/>
  <c r="W526" i="9" s="1"/>
  <c r="AB156" i="9"/>
  <c r="AA168" i="9"/>
  <c r="AA532" i="9" s="1"/>
  <c r="F160" i="9"/>
  <c r="E172" i="9"/>
  <c r="T536" i="9" s="1"/>
  <c r="P152" i="9"/>
  <c r="O164" i="9"/>
  <c r="W528" i="9" s="1"/>
  <c r="F156" i="9"/>
  <c r="E168" i="9"/>
  <c r="T532" i="9" s="1"/>
  <c r="M177" i="9"/>
  <c r="L189" i="9"/>
  <c r="V553" i="9" s="1"/>
  <c r="P153" i="9"/>
  <c r="O165" i="9"/>
  <c r="W529" i="9" s="1"/>
  <c r="S166" i="9"/>
  <c r="R178" i="9"/>
  <c r="X542" i="9" s="1"/>
  <c r="AH152" i="9"/>
  <c r="AG164" i="9"/>
  <c r="AC528" i="9" s="1"/>
  <c r="AH153" i="9"/>
  <c r="AG165" i="9"/>
  <c r="AC529" i="9" s="1"/>
  <c r="J152" i="9"/>
  <c r="I164" i="9"/>
  <c r="U528" i="9" s="1"/>
  <c r="S168" i="9"/>
  <c r="R180" i="9"/>
  <c r="X544" i="9" s="1"/>
  <c r="S173" i="9"/>
  <c r="R185" i="9"/>
  <c r="X549" i="9" s="1"/>
  <c r="AH168" i="9"/>
  <c r="AG180" i="9"/>
  <c r="AC544" i="9" s="1"/>
  <c r="J167" i="9"/>
  <c r="I179" i="9"/>
  <c r="U543" i="9" s="1"/>
  <c r="AH169" i="9"/>
  <c r="AG181" i="9"/>
  <c r="AC545" i="9" s="1"/>
  <c r="J207" i="9"/>
  <c r="I219" i="9"/>
  <c r="U583" i="9" s="1"/>
  <c r="AB150" i="9"/>
  <c r="AA162" i="9"/>
  <c r="AA526" i="9" s="1"/>
  <c r="V152" i="9"/>
  <c r="U164" i="9"/>
  <c r="Y528" i="9" s="1"/>
  <c r="V165" i="9"/>
  <c r="U177" i="9"/>
  <c r="Y541" i="9" s="1"/>
  <c r="M234" i="9"/>
  <c r="L246" i="9"/>
  <c r="V610" i="9" s="1"/>
  <c r="AH196" i="9"/>
  <c r="AG208" i="9"/>
  <c r="AC572" i="9" s="1"/>
  <c r="V154" i="9"/>
  <c r="U166" i="9"/>
  <c r="Y530" i="9" s="1"/>
  <c r="S163" i="9"/>
  <c r="R175" i="9"/>
  <c r="X539" i="9" s="1"/>
  <c r="P151" i="9"/>
  <c r="O163" i="9"/>
  <c r="W527" i="9" s="1"/>
  <c r="AH178" i="9"/>
  <c r="AG190" i="9"/>
  <c r="AC554" i="9" s="1"/>
  <c r="V169" i="9"/>
  <c r="U181" i="9"/>
  <c r="Y545" i="9" s="1"/>
  <c r="V167" i="9"/>
  <c r="U179" i="9"/>
  <c r="Y543" i="9" s="1"/>
  <c r="S165" i="9"/>
  <c r="R177" i="9"/>
  <c r="X541" i="9" s="1"/>
  <c r="M173" i="9"/>
  <c r="L185" i="9"/>
  <c r="V549" i="9" s="1"/>
  <c r="M218" i="9"/>
  <c r="L230" i="9"/>
  <c r="V594" i="9" s="1"/>
  <c r="AH207" i="9"/>
  <c r="AG219" i="9"/>
  <c r="AC583" i="9" s="1"/>
  <c r="V168" i="9"/>
  <c r="U180" i="9"/>
  <c r="Y544" i="9" s="1"/>
  <c r="J168" i="9"/>
  <c r="I180" i="9"/>
  <c r="U544" i="9" s="1"/>
  <c r="AB154" i="9"/>
  <c r="AA166" i="9"/>
  <c r="AA530" i="9" s="1"/>
  <c r="M223" i="9"/>
  <c r="L235" i="9"/>
  <c r="V599" i="9" s="1"/>
  <c r="S169" i="9"/>
  <c r="R181" i="9"/>
  <c r="X545" i="9" s="1"/>
  <c r="V160" i="9"/>
  <c r="U172" i="9"/>
  <c r="Y536" i="9" s="1"/>
  <c r="V159" i="9"/>
  <c r="U171" i="9"/>
  <c r="Y535" i="9" s="1"/>
  <c r="J186" i="9"/>
  <c r="I198" i="9"/>
  <c r="U562" i="9" s="1"/>
  <c r="M214" i="9"/>
  <c r="L226" i="9"/>
  <c r="V590" i="9" s="1"/>
  <c r="M217" i="9"/>
  <c r="L229" i="9"/>
  <c r="V593" i="9" s="1"/>
  <c r="AB157" i="9"/>
  <c r="AA169" i="9"/>
  <c r="AA533" i="9" s="1"/>
  <c r="M215" i="9"/>
  <c r="L227" i="9"/>
  <c r="V591" i="9" s="1"/>
  <c r="M228" i="9"/>
  <c r="L240" i="9"/>
  <c r="V604" i="9" s="1"/>
  <c r="J178" i="9"/>
  <c r="I190" i="9"/>
  <c r="U554" i="9" s="1"/>
  <c r="J169" i="9"/>
  <c r="I181" i="9"/>
  <c r="U545" i="9" s="1"/>
  <c r="S208" i="9"/>
  <c r="R220" i="9"/>
  <c r="X584" i="9" s="1"/>
  <c r="AD175" i="9"/>
  <c r="AA188" i="9"/>
  <c r="O180" i="9"/>
  <c r="X192" i="9"/>
  <c r="O185" i="9"/>
  <c r="O182" i="9"/>
  <c r="R179" i="9"/>
  <c r="O178" i="9"/>
  <c r="X175" i="9"/>
  <c r="E205" i="9"/>
  <c r="AD182" i="9"/>
  <c r="X176" i="9"/>
  <c r="AD191" i="9"/>
  <c r="E186" i="9"/>
  <c r="E189" i="9"/>
  <c r="AA187" i="9"/>
  <c r="O179" i="9"/>
  <c r="AG161" i="9"/>
  <c r="AD189" i="9"/>
  <c r="I235" i="9"/>
  <c r="X178" i="9"/>
  <c r="O169" i="9"/>
  <c r="AD197" i="9"/>
  <c r="E203" i="9"/>
  <c r="E195" i="9"/>
  <c r="E185" i="9"/>
  <c r="AA182" i="9"/>
  <c r="E190" i="9"/>
  <c r="X165" i="9"/>
  <c r="L172" i="9"/>
  <c r="X181" i="9"/>
  <c r="I165" i="9"/>
  <c r="X174" i="9"/>
  <c r="AD174" i="9"/>
  <c r="AD184" i="9"/>
  <c r="AA171" i="9"/>
  <c r="AD192" i="9"/>
  <c r="U234" i="9"/>
  <c r="E194" i="9"/>
  <c r="R159" i="9"/>
  <c r="O183" i="9"/>
  <c r="R176" i="9"/>
  <c r="AD190" i="9"/>
  <c r="I232" i="9"/>
  <c r="L171" i="9"/>
  <c r="L224" i="9"/>
  <c r="AA189" i="9"/>
  <c r="AD183" i="9"/>
  <c r="X196" i="9"/>
  <c r="AA191" i="9"/>
  <c r="E187" i="9"/>
  <c r="AD164" i="9"/>
  <c r="AD169" i="9"/>
  <c r="X179" i="9"/>
  <c r="AA172" i="9"/>
  <c r="AA185" i="9"/>
  <c r="AH158" i="8"/>
  <c r="AG170" i="8"/>
  <c r="AC534" i="8" s="1"/>
  <c r="S167" i="8"/>
  <c r="R179" i="8"/>
  <c r="X543" i="8" s="1"/>
  <c r="V152" i="8"/>
  <c r="U164" i="8"/>
  <c r="Y528" i="8" s="1"/>
  <c r="S197" i="8"/>
  <c r="R209" i="8"/>
  <c r="X573" i="8" s="1"/>
  <c r="P160" i="8"/>
  <c r="O172" i="8"/>
  <c r="W536" i="8" s="1"/>
  <c r="Y159" i="8"/>
  <c r="X171" i="8"/>
  <c r="Z535" i="8" s="1"/>
  <c r="V155" i="8"/>
  <c r="U167" i="8"/>
  <c r="Y531" i="8" s="1"/>
  <c r="S166" i="8"/>
  <c r="R178" i="8"/>
  <c r="X542" i="8" s="1"/>
  <c r="E161" i="8"/>
  <c r="T525" i="8" s="1"/>
  <c r="F149" i="8"/>
  <c r="J161" i="8"/>
  <c r="I173" i="8"/>
  <c r="U537" i="8" s="1"/>
  <c r="AH160" i="8"/>
  <c r="AG172" i="8"/>
  <c r="AC536" i="8" s="1"/>
  <c r="M172" i="8"/>
  <c r="L184" i="8"/>
  <c r="V548" i="8" s="1"/>
  <c r="P168" i="8"/>
  <c r="O180" i="8"/>
  <c r="W544" i="8" s="1"/>
  <c r="P169" i="8"/>
  <c r="O181" i="8"/>
  <c r="W545" i="8" s="1"/>
  <c r="Y161" i="8"/>
  <c r="X173" i="8"/>
  <c r="Z537" i="8" s="1"/>
  <c r="S165" i="8"/>
  <c r="R177" i="8"/>
  <c r="X541" i="8" s="1"/>
  <c r="S147" i="8"/>
  <c r="R159" i="8"/>
  <c r="X523" i="8" s="1"/>
  <c r="AH162" i="8"/>
  <c r="AG174" i="8"/>
  <c r="AC538" i="8" s="1"/>
  <c r="AB154" i="8"/>
  <c r="AA166" i="8"/>
  <c r="AA530" i="8" s="1"/>
  <c r="P159" i="8"/>
  <c r="O171" i="8"/>
  <c r="W535" i="8" s="1"/>
  <c r="J163" i="8"/>
  <c r="I175" i="8"/>
  <c r="U539" i="8" s="1"/>
  <c r="J162" i="8"/>
  <c r="I174" i="8"/>
  <c r="U538" i="8" s="1"/>
  <c r="M166" i="8"/>
  <c r="L178" i="8"/>
  <c r="V542" i="8" s="1"/>
  <c r="V156" i="8"/>
  <c r="U168" i="8"/>
  <c r="Y532" i="8" s="1"/>
  <c r="P162" i="8"/>
  <c r="O174" i="8"/>
  <c r="W538" i="8" s="1"/>
  <c r="AH163" i="8"/>
  <c r="AG175" i="8"/>
  <c r="AC539" i="8" s="1"/>
  <c r="Y160" i="8"/>
  <c r="X172" i="8"/>
  <c r="Z536" i="8" s="1"/>
  <c r="AH161" i="8"/>
  <c r="AG173" i="8"/>
  <c r="AC537" i="8" s="1"/>
  <c r="V148" i="8"/>
  <c r="U160" i="8"/>
  <c r="Y524" i="8" s="1"/>
  <c r="S168" i="8"/>
  <c r="R180" i="8"/>
  <c r="X544" i="8" s="1"/>
  <c r="Y158" i="8"/>
  <c r="X170" i="8"/>
  <c r="Z534" i="8" s="1"/>
  <c r="AH159" i="8"/>
  <c r="AG171" i="8"/>
  <c r="AC535" i="8" s="1"/>
  <c r="S198" i="8"/>
  <c r="R210" i="8"/>
  <c r="X574" i="8" s="1"/>
  <c r="AB155" i="8"/>
  <c r="AA167" i="8"/>
  <c r="AA531" i="8" s="1"/>
  <c r="AE148" i="8"/>
  <c r="AD160" i="8"/>
  <c r="AB524" i="8" s="1"/>
  <c r="I171" i="8"/>
  <c r="U535" i="8" s="1"/>
  <c r="J159" i="8"/>
  <c r="R158" i="8"/>
  <c r="X163" i="8"/>
  <c r="E186" i="8"/>
  <c r="AG168" i="8"/>
  <c r="AD189" i="8"/>
  <c r="AD167" i="8"/>
  <c r="AA175" i="8"/>
  <c r="E180" i="8"/>
  <c r="AD180" i="8"/>
  <c r="AD185" i="8"/>
  <c r="AD178" i="8"/>
  <c r="O164" i="8"/>
  <c r="AG164" i="8"/>
  <c r="L175" i="8"/>
  <c r="L173" i="8"/>
  <c r="AG166" i="8"/>
  <c r="AD188" i="8"/>
  <c r="AD181" i="8"/>
  <c r="O165" i="8"/>
  <c r="O167" i="8"/>
  <c r="AD162" i="8"/>
  <c r="L192" i="8"/>
  <c r="AD171" i="8"/>
  <c r="E181" i="8"/>
  <c r="AA174" i="8"/>
  <c r="I160" i="8"/>
  <c r="E183" i="8"/>
  <c r="E177" i="8"/>
  <c r="AA172" i="8"/>
  <c r="X162" i="8"/>
  <c r="O178" i="8"/>
  <c r="X165" i="8"/>
  <c r="AA171" i="8"/>
  <c r="I165" i="8"/>
  <c r="I158" i="8"/>
  <c r="E172" i="8"/>
  <c r="R169" i="8"/>
  <c r="E166" i="8"/>
  <c r="X166" i="8"/>
  <c r="L164" i="8"/>
  <c r="X169" i="8"/>
  <c r="U211" i="8"/>
  <c r="I168" i="8"/>
  <c r="AA189" i="8"/>
  <c r="AG167" i="8"/>
  <c r="X167" i="8"/>
  <c r="E182" i="8"/>
  <c r="X168" i="8"/>
  <c r="AA192" i="8"/>
  <c r="I169" i="8"/>
  <c r="E179" i="8"/>
  <c r="O161" i="8"/>
  <c r="L174" i="8"/>
  <c r="R176" i="8"/>
  <c r="AD170" i="8"/>
  <c r="L201" i="8"/>
  <c r="X164" i="8"/>
  <c r="AG165" i="8"/>
  <c r="AA170" i="8"/>
  <c r="AD187" i="8"/>
  <c r="I166" i="8"/>
  <c r="U207" i="8"/>
  <c r="E175" i="8"/>
  <c r="AA188" i="8"/>
  <c r="I167" i="8"/>
  <c r="AA173" i="8"/>
  <c r="L193" i="8"/>
  <c r="E176" i="8"/>
  <c r="I164" i="8"/>
  <c r="AG169" i="8"/>
  <c r="U157" i="7"/>
  <c r="I165" i="7"/>
  <c r="AH161" i="7"/>
  <c r="AG173" i="7"/>
  <c r="AC537" i="7" s="1"/>
  <c r="AG175" i="7"/>
  <c r="AG171" i="7"/>
  <c r="AG176" i="7"/>
  <c r="AG172" i="7"/>
  <c r="AG189" i="7"/>
  <c r="AG180" i="7"/>
  <c r="AG181" i="7"/>
  <c r="AG174" i="7"/>
  <c r="AG179" i="7"/>
  <c r="AG178" i="7"/>
  <c r="AG182" i="7"/>
  <c r="AE146" i="7"/>
  <c r="AD158" i="7"/>
  <c r="AB522" i="7" s="1"/>
  <c r="O146" i="7"/>
  <c r="Y146" i="7"/>
  <c r="X158" i="7"/>
  <c r="Z522" i="7" s="1"/>
  <c r="L165" i="7"/>
  <c r="AD179" i="7"/>
  <c r="AD172" i="7"/>
  <c r="AD177" i="7"/>
  <c r="AD176" i="7"/>
  <c r="AD181" i="7"/>
  <c r="AD175" i="7"/>
  <c r="AD171" i="7"/>
  <c r="AD180" i="7"/>
  <c r="AD178" i="7"/>
  <c r="AD173" i="7"/>
  <c r="AD174" i="7"/>
  <c r="AA170" i="7"/>
  <c r="AA176" i="7"/>
  <c r="AA189" i="7"/>
  <c r="AA179" i="7"/>
  <c r="AA171" i="7"/>
  <c r="AA172" i="7"/>
  <c r="AA178" i="7"/>
  <c r="AA193" i="7"/>
  <c r="AA174" i="7"/>
  <c r="AA173" i="7"/>
  <c r="AA175" i="7"/>
  <c r="X171" i="7"/>
  <c r="X189" i="7"/>
  <c r="X179" i="7"/>
  <c r="X190" i="7"/>
  <c r="X180" i="7"/>
  <c r="X174" i="7"/>
  <c r="X176" i="7"/>
  <c r="X193" i="7"/>
  <c r="S149" i="7"/>
  <c r="R161" i="7"/>
  <c r="X525" i="7" s="1"/>
  <c r="R164" i="7"/>
  <c r="R167" i="7"/>
  <c r="R186" i="7"/>
  <c r="R168" i="7"/>
  <c r="R165" i="7"/>
  <c r="R178" i="7"/>
  <c r="R163" i="7"/>
  <c r="R169" i="7"/>
  <c r="R160" i="7"/>
  <c r="M142" i="7"/>
  <c r="L154" i="7"/>
  <c r="V518" i="7" s="1"/>
  <c r="V134" i="7"/>
  <c r="U146" i="7"/>
  <c r="Y510" i="7" s="1"/>
  <c r="U165" i="7"/>
  <c r="U161" i="7"/>
  <c r="U166" i="7"/>
  <c r="U163" i="7"/>
  <c r="U162" i="7"/>
  <c r="U167" i="7"/>
  <c r="U164" i="7"/>
  <c r="U168" i="7"/>
  <c r="I156" i="7"/>
  <c r="P161" i="7"/>
  <c r="O173" i="7"/>
  <c r="W537" i="7" s="1"/>
  <c r="O164" i="7"/>
  <c r="O162" i="7"/>
  <c r="O167" i="7"/>
  <c r="O163" i="7"/>
  <c r="O159" i="7"/>
  <c r="O160" i="7"/>
  <c r="O181" i="7"/>
  <c r="O166" i="7"/>
  <c r="L169" i="7"/>
  <c r="L158" i="7"/>
  <c r="L168" i="7"/>
  <c r="L167" i="7"/>
  <c r="L159" i="7"/>
  <c r="L173" i="7"/>
  <c r="L164" i="7"/>
  <c r="I161" i="7"/>
  <c r="I160" i="7"/>
  <c r="I163" i="7"/>
  <c r="I164" i="7"/>
  <c r="I190" i="7"/>
  <c r="I159" i="7"/>
  <c r="I167" i="7"/>
  <c r="E163" i="7"/>
  <c r="T527" i="7" s="1"/>
  <c r="F151" i="7"/>
  <c r="F137" i="7"/>
  <c r="E149" i="7"/>
  <c r="T513" i="7" s="1"/>
  <c r="E153" i="7"/>
  <c r="T517" i="7" s="1"/>
  <c r="F141" i="7"/>
  <c r="E193" i="7"/>
  <c r="T557" i="7" s="1"/>
  <c r="F181" i="7"/>
  <c r="E168" i="7"/>
  <c r="T532" i="7" s="1"/>
  <c r="F156" i="7"/>
  <c r="E179" i="7"/>
  <c r="T543" i="7" s="1"/>
  <c r="F167" i="7"/>
  <c r="E166" i="7"/>
  <c r="T530" i="7" s="1"/>
  <c r="F154" i="7"/>
  <c r="F164" i="7"/>
  <c r="E176" i="7"/>
  <c r="T540" i="7" s="1"/>
  <c r="E174" i="7"/>
  <c r="T538" i="7" s="1"/>
  <c r="F162" i="7"/>
  <c r="E172" i="7"/>
  <c r="T536" i="7" s="1"/>
  <c r="F160" i="7"/>
  <c r="E171" i="7"/>
  <c r="T535" i="7" s="1"/>
  <c r="F159" i="7"/>
  <c r="E158" i="7"/>
  <c r="T522" i="7" s="1"/>
  <c r="F146" i="7"/>
  <c r="M171" i="9" l="1"/>
  <c r="V535" i="9"/>
  <c r="M224" i="9"/>
  <c r="V588" i="9"/>
  <c r="M172" i="9"/>
  <c r="V536" i="9"/>
  <c r="AB172" i="7"/>
  <c r="AA536" i="7"/>
  <c r="AB171" i="7"/>
  <c r="AA535" i="7"/>
  <c r="AB179" i="7"/>
  <c r="AA543" i="7"/>
  <c r="AB175" i="7"/>
  <c r="AA539" i="7"/>
  <c r="AB189" i="7"/>
  <c r="AA553" i="7"/>
  <c r="AB173" i="7"/>
  <c r="AA537" i="7"/>
  <c r="AB176" i="7"/>
  <c r="AA540" i="7"/>
  <c r="AB174" i="7"/>
  <c r="AA538" i="7"/>
  <c r="AB170" i="7"/>
  <c r="AA534" i="7"/>
  <c r="AB168" i="7"/>
  <c r="AA532" i="7"/>
  <c r="AB193" i="7"/>
  <c r="AA557" i="7"/>
  <c r="AB178" i="7"/>
  <c r="AA542" i="7"/>
  <c r="AB181" i="7"/>
  <c r="AA545" i="7"/>
  <c r="AB175" i="8"/>
  <c r="AA539" i="8"/>
  <c r="AB170" i="8"/>
  <c r="AA534" i="8"/>
  <c r="AB172" i="8"/>
  <c r="AA536" i="8"/>
  <c r="AB189" i="8"/>
  <c r="AA553" i="8"/>
  <c r="AB173" i="8"/>
  <c r="AA537" i="8"/>
  <c r="AB192" i="8"/>
  <c r="AA556" i="8"/>
  <c r="AB171" i="8"/>
  <c r="AA535" i="8"/>
  <c r="AB174" i="8"/>
  <c r="AA538" i="8"/>
  <c r="AB188" i="8"/>
  <c r="AA552" i="8"/>
  <c r="M167" i="7"/>
  <c r="V531" i="7"/>
  <c r="M168" i="7"/>
  <c r="V532" i="7"/>
  <c r="M158" i="7"/>
  <c r="V522" i="7"/>
  <c r="M151" i="7"/>
  <c r="V515" i="7"/>
  <c r="M159" i="7"/>
  <c r="V523" i="7"/>
  <c r="M169" i="7"/>
  <c r="V533" i="7"/>
  <c r="M173" i="7"/>
  <c r="V537" i="7"/>
  <c r="L163" i="7"/>
  <c r="L175" i="7" s="1"/>
  <c r="M165" i="7"/>
  <c r="V529" i="7"/>
  <c r="M164" i="7"/>
  <c r="V528" i="7"/>
  <c r="M148" i="7"/>
  <c r="V512" i="7"/>
  <c r="M147" i="7"/>
  <c r="V511" i="7"/>
  <c r="M174" i="8"/>
  <c r="V538" i="8"/>
  <c r="M175" i="8"/>
  <c r="V539" i="8"/>
  <c r="M158" i="8"/>
  <c r="V522" i="8"/>
  <c r="L170" i="8"/>
  <c r="M192" i="8"/>
  <c r="V556" i="8"/>
  <c r="M201" i="8"/>
  <c r="V565" i="8"/>
  <c r="M193" i="8"/>
  <c r="V557" i="8"/>
  <c r="M164" i="8"/>
  <c r="V528" i="8"/>
  <c r="M173" i="8"/>
  <c r="V537" i="8"/>
  <c r="V523" i="8"/>
  <c r="M159" i="8"/>
  <c r="L171" i="8"/>
  <c r="AH166" i="8"/>
  <c r="AC530" i="8"/>
  <c r="AH169" i="8"/>
  <c r="AC533" i="8"/>
  <c r="AH167" i="8"/>
  <c r="AC531" i="8"/>
  <c r="AH164" i="8"/>
  <c r="AC528" i="8"/>
  <c r="AH168" i="8"/>
  <c r="AC532" i="8"/>
  <c r="AH165" i="8"/>
  <c r="AC529" i="8"/>
  <c r="AH182" i="7"/>
  <c r="AC546" i="7"/>
  <c r="AH178" i="7"/>
  <c r="AC542" i="7"/>
  <c r="AH171" i="7"/>
  <c r="AC535" i="7"/>
  <c r="AH179" i="7"/>
  <c r="AC543" i="7"/>
  <c r="AH175" i="7"/>
  <c r="AC539" i="7"/>
  <c r="AH174" i="7"/>
  <c r="AC538" i="7"/>
  <c r="AH176" i="7"/>
  <c r="AC540" i="7"/>
  <c r="AH181" i="7"/>
  <c r="AC545" i="7"/>
  <c r="AH180" i="7"/>
  <c r="AC544" i="7"/>
  <c r="AH189" i="7"/>
  <c r="AC553" i="7"/>
  <c r="AH172" i="7"/>
  <c r="AC536" i="7"/>
  <c r="AE178" i="8"/>
  <c r="AB542" i="8"/>
  <c r="AE181" i="8"/>
  <c r="AB545" i="8"/>
  <c r="AE188" i="8"/>
  <c r="AB552" i="8"/>
  <c r="AE180" i="8"/>
  <c r="AB544" i="8"/>
  <c r="AE185" i="8"/>
  <c r="AB549" i="8"/>
  <c r="AE170" i="8"/>
  <c r="AB534" i="8"/>
  <c r="AE171" i="8"/>
  <c r="AB535" i="8"/>
  <c r="AE167" i="8"/>
  <c r="AB531" i="8"/>
  <c r="AE187" i="8"/>
  <c r="AB551" i="8"/>
  <c r="AE162" i="8"/>
  <c r="AB526" i="8"/>
  <c r="AE189" i="8"/>
  <c r="AB553" i="8"/>
  <c r="AE175" i="7"/>
  <c r="AB539" i="7"/>
  <c r="AE181" i="7"/>
  <c r="AB545" i="7"/>
  <c r="AE173" i="7"/>
  <c r="AB537" i="7"/>
  <c r="AE172" i="7"/>
  <c r="AB536" i="7"/>
  <c r="AE178" i="7"/>
  <c r="AB542" i="7"/>
  <c r="AE179" i="7"/>
  <c r="AB543" i="7"/>
  <c r="AE176" i="7"/>
  <c r="AB540" i="7"/>
  <c r="AE174" i="7"/>
  <c r="AB538" i="7"/>
  <c r="AE180" i="7"/>
  <c r="AB544" i="7"/>
  <c r="AE177" i="7"/>
  <c r="AB541" i="7"/>
  <c r="AE171" i="7"/>
  <c r="AB535" i="7"/>
  <c r="Y167" i="8"/>
  <c r="Z531" i="8"/>
  <c r="Y162" i="8"/>
  <c r="Z526" i="8"/>
  <c r="Y165" i="8"/>
  <c r="Z529" i="8"/>
  <c r="Y168" i="8"/>
  <c r="Z532" i="8"/>
  <c r="Y164" i="8"/>
  <c r="Z528" i="8"/>
  <c r="Y163" i="8"/>
  <c r="Z527" i="8"/>
  <c r="Y166" i="8"/>
  <c r="Z530" i="8"/>
  <c r="Y169" i="8"/>
  <c r="Z533" i="8"/>
  <c r="Y163" i="7"/>
  <c r="Z527" i="7"/>
  <c r="Y174" i="7"/>
  <c r="Z538" i="7"/>
  <c r="Y193" i="7"/>
  <c r="Z557" i="7"/>
  <c r="Y180" i="7"/>
  <c r="Z544" i="7"/>
  <c r="Y185" i="7"/>
  <c r="Z549" i="7"/>
  <c r="Y190" i="7"/>
  <c r="Z554" i="7"/>
  <c r="Y189" i="7"/>
  <c r="Z553" i="7"/>
  <c r="Y160" i="7"/>
  <c r="Z524" i="7"/>
  <c r="Y179" i="7"/>
  <c r="Z543" i="7"/>
  <c r="Y171" i="7"/>
  <c r="Z535" i="7"/>
  <c r="Y176" i="7"/>
  <c r="Z540" i="7"/>
  <c r="V161" i="8"/>
  <c r="Y525" i="8"/>
  <c r="U173" i="8"/>
  <c r="V158" i="8"/>
  <c r="Y522" i="8"/>
  <c r="U170" i="8"/>
  <c r="V211" i="8"/>
  <c r="Y575" i="8"/>
  <c r="V207" i="8"/>
  <c r="Y571" i="8"/>
  <c r="V169" i="8"/>
  <c r="Y533" i="8"/>
  <c r="U181" i="8"/>
  <c r="V165" i="8"/>
  <c r="Y529" i="8"/>
  <c r="U177" i="8"/>
  <c r="V165" i="7"/>
  <c r="Y529" i="7"/>
  <c r="V166" i="7"/>
  <c r="Y530" i="7"/>
  <c r="V168" i="7"/>
  <c r="Y532" i="7"/>
  <c r="V157" i="7"/>
  <c r="Y521" i="7"/>
  <c r="V148" i="7"/>
  <c r="Y512" i="7"/>
  <c r="V167" i="7"/>
  <c r="Y531" i="7"/>
  <c r="V147" i="7"/>
  <c r="Y511" i="7"/>
  <c r="V161" i="7"/>
  <c r="Y525" i="7"/>
  <c r="V162" i="7"/>
  <c r="Y526" i="7"/>
  <c r="V164" i="7"/>
  <c r="Y528" i="7"/>
  <c r="V163" i="7"/>
  <c r="Y527" i="7"/>
  <c r="V149" i="7"/>
  <c r="Y513" i="7"/>
  <c r="S176" i="8"/>
  <c r="X540" i="8"/>
  <c r="X524" i="8"/>
  <c r="S160" i="8"/>
  <c r="R172" i="8"/>
  <c r="X539" i="8"/>
  <c r="S175" i="8"/>
  <c r="R187" i="8"/>
  <c r="S158" i="8"/>
  <c r="X522" i="8"/>
  <c r="S169" i="8"/>
  <c r="X533" i="8"/>
  <c r="S160" i="7"/>
  <c r="X524" i="7"/>
  <c r="S164" i="7"/>
  <c r="X528" i="7"/>
  <c r="S147" i="7"/>
  <c r="X511" i="7"/>
  <c r="S169" i="7"/>
  <c r="X533" i="7"/>
  <c r="S178" i="7"/>
  <c r="X542" i="7"/>
  <c r="S163" i="7"/>
  <c r="X527" i="7"/>
  <c r="S165" i="7"/>
  <c r="X529" i="7"/>
  <c r="S158" i="7"/>
  <c r="X522" i="7"/>
  <c r="S157" i="7"/>
  <c r="X521" i="7"/>
  <c r="S168" i="7"/>
  <c r="X532" i="7"/>
  <c r="S166" i="7"/>
  <c r="X530" i="7"/>
  <c r="S186" i="7"/>
  <c r="X550" i="7"/>
  <c r="S167" i="7"/>
  <c r="X531" i="7"/>
  <c r="S174" i="7"/>
  <c r="X538" i="7"/>
  <c r="P163" i="8"/>
  <c r="W527" i="8"/>
  <c r="O175" i="8"/>
  <c r="P178" i="8"/>
  <c r="W542" i="8"/>
  <c r="P167" i="8"/>
  <c r="W531" i="8"/>
  <c r="P161" i="8"/>
  <c r="W525" i="8"/>
  <c r="P165" i="8"/>
  <c r="W529" i="8"/>
  <c r="P164" i="8"/>
  <c r="W528" i="8"/>
  <c r="P158" i="8"/>
  <c r="W522" i="8"/>
  <c r="O170" i="8"/>
  <c r="P159" i="7"/>
  <c r="W523" i="7"/>
  <c r="P164" i="7"/>
  <c r="W528" i="7"/>
  <c r="P167" i="7"/>
  <c r="W531" i="7"/>
  <c r="P166" i="7"/>
  <c r="W530" i="7"/>
  <c r="P156" i="7"/>
  <c r="W520" i="7"/>
  <c r="P163" i="7"/>
  <c r="W527" i="7"/>
  <c r="P162" i="7"/>
  <c r="W526" i="7"/>
  <c r="P181" i="7"/>
  <c r="W545" i="7"/>
  <c r="W517" i="7"/>
  <c r="P153" i="7"/>
  <c r="O165" i="7"/>
  <c r="P146" i="7"/>
  <c r="W510" i="7"/>
  <c r="P160" i="7"/>
  <c r="W524" i="7"/>
  <c r="P152" i="7"/>
  <c r="W516" i="7"/>
  <c r="AE183" i="9"/>
  <c r="AB547" i="9"/>
  <c r="AE197" i="9"/>
  <c r="AB561" i="9"/>
  <c r="AE169" i="9"/>
  <c r="AB533" i="9"/>
  <c r="AE192" i="9"/>
  <c r="AB556" i="9"/>
  <c r="AE191" i="9"/>
  <c r="AB555" i="9"/>
  <c r="AE190" i="9"/>
  <c r="AB554" i="9"/>
  <c r="AE184" i="9"/>
  <c r="AB548" i="9"/>
  <c r="AE189" i="9"/>
  <c r="AB553" i="9"/>
  <c r="AE182" i="9"/>
  <c r="AB546" i="9"/>
  <c r="AE164" i="9"/>
  <c r="AB528" i="9"/>
  <c r="AE174" i="9"/>
  <c r="AB538" i="9"/>
  <c r="AE175" i="9"/>
  <c r="AB539" i="9"/>
  <c r="AB185" i="9"/>
  <c r="AA549" i="9"/>
  <c r="AB187" i="9"/>
  <c r="AA551" i="9"/>
  <c r="AB172" i="9"/>
  <c r="AA536" i="9"/>
  <c r="AB189" i="9"/>
  <c r="AA553" i="9"/>
  <c r="AB171" i="9"/>
  <c r="AA535" i="9"/>
  <c r="AB182" i="9"/>
  <c r="AA546" i="9"/>
  <c r="AB191" i="9"/>
  <c r="AA555" i="9"/>
  <c r="AB188" i="9"/>
  <c r="AA552" i="9"/>
  <c r="Y165" i="9"/>
  <c r="Z529" i="9"/>
  <c r="Y178" i="9"/>
  <c r="Z542" i="9"/>
  <c r="Y159" i="9"/>
  <c r="Z523" i="9"/>
  <c r="X171" i="9"/>
  <c r="Y158" i="9"/>
  <c r="Z522" i="9"/>
  <c r="X170" i="9"/>
  <c r="Y176" i="9"/>
  <c r="Z540" i="9"/>
  <c r="Y192" i="9"/>
  <c r="Z556" i="9"/>
  <c r="Y196" i="9"/>
  <c r="Z560" i="9"/>
  <c r="Y174" i="9"/>
  <c r="Z538" i="9"/>
  <c r="Y173" i="9"/>
  <c r="Z537" i="9"/>
  <c r="X185" i="9"/>
  <c r="Y179" i="9"/>
  <c r="Z543" i="9"/>
  <c r="Y181" i="9"/>
  <c r="Z545" i="9"/>
  <c r="Y175" i="9"/>
  <c r="Z539" i="9"/>
  <c r="V158" i="9"/>
  <c r="Y522" i="9"/>
  <c r="U170" i="9"/>
  <c r="Y527" i="9"/>
  <c r="V163" i="9"/>
  <c r="U175" i="9"/>
  <c r="V234" i="9"/>
  <c r="Y598" i="9"/>
  <c r="Y537" i="9"/>
  <c r="U185" i="9"/>
  <c r="V173" i="9"/>
  <c r="S179" i="9"/>
  <c r="X543" i="9"/>
  <c r="S176" i="9"/>
  <c r="X540" i="9"/>
  <c r="S159" i="9"/>
  <c r="X523" i="9"/>
  <c r="AC526" i="9"/>
  <c r="AH162" i="9"/>
  <c r="AG174" i="9"/>
  <c r="AC531" i="9"/>
  <c r="AG179" i="9"/>
  <c r="AH167" i="9"/>
  <c r="AC522" i="9"/>
  <c r="AH158" i="9"/>
  <c r="AG170" i="9"/>
  <c r="AH161" i="9"/>
  <c r="AC525" i="9"/>
  <c r="AC527" i="9"/>
  <c r="AH163" i="9"/>
  <c r="AG175" i="9"/>
  <c r="P182" i="9"/>
  <c r="W546" i="9"/>
  <c r="P185" i="9"/>
  <c r="W549" i="9"/>
  <c r="P179" i="9"/>
  <c r="W543" i="9"/>
  <c r="P180" i="9"/>
  <c r="W544" i="9"/>
  <c r="P183" i="9"/>
  <c r="W547" i="9"/>
  <c r="P169" i="9"/>
  <c r="W533" i="9"/>
  <c r="P178" i="9"/>
  <c r="W542" i="9"/>
  <c r="U534" i="9"/>
  <c r="J170" i="9"/>
  <c r="I182" i="9"/>
  <c r="J232" i="9"/>
  <c r="U596" i="9"/>
  <c r="J235" i="9"/>
  <c r="U599" i="9"/>
  <c r="J165" i="9"/>
  <c r="U529" i="9"/>
  <c r="U525" i="9"/>
  <c r="I173" i="9"/>
  <c r="J161" i="9"/>
  <c r="J169" i="8"/>
  <c r="U533" i="8"/>
  <c r="J167" i="8"/>
  <c r="U531" i="8"/>
  <c r="J168" i="8"/>
  <c r="U532" i="8"/>
  <c r="J158" i="8"/>
  <c r="U522" i="8"/>
  <c r="J165" i="8"/>
  <c r="U529" i="8"/>
  <c r="J160" i="8"/>
  <c r="U524" i="8"/>
  <c r="J164" i="8"/>
  <c r="U528" i="8"/>
  <c r="J166" i="8"/>
  <c r="U530" i="8"/>
  <c r="J164" i="7"/>
  <c r="U528" i="7"/>
  <c r="J146" i="7"/>
  <c r="U510" i="7"/>
  <c r="I158" i="7"/>
  <c r="J163" i="7"/>
  <c r="U527" i="7"/>
  <c r="J160" i="7"/>
  <c r="U524" i="7"/>
  <c r="J165" i="7"/>
  <c r="U529" i="7"/>
  <c r="J169" i="7"/>
  <c r="U533" i="7"/>
  <c r="J156" i="7"/>
  <c r="U520" i="7"/>
  <c r="J167" i="7"/>
  <c r="U531" i="7"/>
  <c r="J161" i="7"/>
  <c r="U525" i="7"/>
  <c r="J150" i="7"/>
  <c r="U514" i="7"/>
  <c r="J157" i="7"/>
  <c r="U521" i="7"/>
  <c r="J159" i="7"/>
  <c r="U523" i="7"/>
  <c r="J190" i="7"/>
  <c r="U554" i="7"/>
  <c r="F189" i="9"/>
  <c r="T553" i="9"/>
  <c r="F187" i="9"/>
  <c r="T551" i="9"/>
  <c r="F190" i="9"/>
  <c r="T554" i="9"/>
  <c r="F186" i="9"/>
  <c r="T550" i="9"/>
  <c r="F185" i="9"/>
  <c r="T549" i="9"/>
  <c r="F195" i="9"/>
  <c r="T559" i="9"/>
  <c r="F194" i="9"/>
  <c r="T558" i="9"/>
  <c r="F203" i="9"/>
  <c r="T567" i="9"/>
  <c r="F205" i="9"/>
  <c r="T569" i="9"/>
  <c r="F172" i="8"/>
  <c r="T536" i="8"/>
  <c r="F183" i="8"/>
  <c r="T547" i="8"/>
  <c r="F180" i="8"/>
  <c r="T544" i="8"/>
  <c r="F175" i="8"/>
  <c r="T539" i="8"/>
  <c r="F177" i="8"/>
  <c r="T541" i="8"/>
  <c r="F182" i="8"/>
  <c r="T546" i="8"/>
  <c r="F181" i="8"/>
  <c r="T545" i="8"/>
  <c r="F176" i="8"/>
  <c r="T540" i="8"/>
  <c r="F166" i="8"/>
  <c r="T530" i="8"/>
  <c r="F186" i="8"/>
  <c r="T550" i="8"/>
  <c r="F179" i="8"/>
  <c r="T543" i="8"/>
  <c r="U159" i="7"/>
  <c r="U171" i="7" s="1"/>
  <c r="X172" i="7"/>
  <c r="P160" i="9"/>
  <c r="O172" i="9"/>
  <c r="W536" i="9" s="1"/>
  <c r="L160" i="7"/>
  <c r="X197" i="7"/>
  <c r="R170" i="7"/>
  <c r="X175" i="7"/>
  <c r="AA180" i="7"/>
  <c r="O168" i="7"/>
  <c r="I177" i="7"/>
  <c r="I189" i="7" s="1"/>
  <c r="U160" i="7"/>
  <c r="R159" i="7"/>
  <c r="I162" i="7"/>
  <c r="M150" i="7"/>
  <c r="L162" i="7"/>
  <c r="V526" i="7" s="1"/>
  <c r="U169" i="7"/>
  <c r="M179" i="8"/>
  <c r="L191" i="8"/>
  <c r="V555" i="8" s="1"/>
  <c r="AB169" i="8"/>
  <c r="AA181" i="8"/>
  <c r="AA545" i="8" s="1"/>
  <c r="V166" i="8"/>
  <c r="U178" i="8"/>
  <c r="Y542" i="8" s="1"/>
  <c r="V162" i="8"/>
  <c r="U174" i="8"/>
  <c r="Y538" i="8" s="1"/>
  <c r="L177" i="7"/>
  <c r="S174" i="9"/>
  <c r="R186" i="9"/>
  <c r="X550" i="9" s="1"/>
  <c r="F164" i="9"/>
  <c r="E176" i="9"/>
  <c r="T540" i="9" s="1"/>
  <c r="S158" i="9"/>
  <c r="R170" i="9"/>
  <c r="X534" i="9" s="1"/>
  <c r="AB168" i="9"/>
  <c r="AA180" i="9"/>
  <c r="AA544" i="9" s="1"/>
  <c r="P162" i="9"/>
  <c r="O174" i="9"/>
  <c r="W538" i="9" s="1"/>
  <c r="M189" i="9"/>
  <c r="L201" i="9"/>
  <c r="V565" i="9" s="1"/>
  <c r="F168" i="9"/>
  <c r="E180" i="9"/>
  <c r="T544" i="9" s="1"/>
  <c r="P164" i="9"/>
  <c r="O176" i="9"/>
  <c r="W540" i="9" s="1"/>
  <c r="F172" i="9"/>
  <c r="E184" i="9"/>
  <c r="T548" i="9" s="1"/>
  <c r="J181" i="9"/>
  <c r="I193" i="9"/>
  <c r="U557" i="9" s="1"/>
  <c r="V166" i="9"/>
  <c r="U178" i="9"/>
  <c r="Y542" i="9" s="1"/>
  <c r="S220" i="9"/>
  <c r="R232" i="9"/>
  <c r="X596" i="9" s="1"/>
  <c r="M227" i="9"/>
  <c r="L239" i="9"/>
  <c r="V603" i="9" s="1"/>
  <c r="S181" i="9"/>
  <c r="R193" i="9"/>
  <c r="X557" i="9" s="1"/>
  <c r="S175" i="9"/>
  <c r="R187" i="9"/>
  <c r="X551" i="9" s="1"/>
  <c r="J219" i="9"/>
  <c r="I231" i="9"/>
  <c r="U595" i="9" s="1"/>
  <c r="S185" i="9"/>
  <c r="R197" i="9"/>
  <c r="X561" i="9" s="1"/>
  <c r="AH165" i="9"/>
  <c r="AG177" i="9"/>
  <c r="AC541" i="9" s="1"/>
  <c r="J198" i="9"/>
  <c r="I210" i="9"/>
  <c r="U574" i="9" s="1"/>
  <c r="V180" i="9"/>
  <c r="U192" i="9"/>
  <c r="Y556" i="9" s="1"/>
  <c r="M185" i="9"/>
  <c r="L197" i="9"/>
  <c r="V561" i="9" s="1"/>
  <c r="V181" i="9"/>
  <c r="U193" i="9"/>
  <c r="Y557" i="9" s="1"/>
  <c r="V177" i="9"/>
  <c r="U189" i="9"/>
  <c r="Y553" i="9" s="1"/>
  <c r="J190" i="9"/>
  <c r="I202" i="9"/>
  <c r="U566" i="9" s="1"/>
  <c r="M229" i="9"/>
  <c r="L241" i="9"/>
  <c r="V605" i="9" s="1"/>
  <c r="V171" i="9"/>
  <c r="U183" i="9"/>
  <c r="Y547" i="9" s="1"/>
  <c r="AB166" i="9"/>
  <c r="AA178" i="9"/>
  <c r="AA542" i="9" s="1"/>
  <c r="AH219" i="9"/>
  <c r="AG231" i="9"/>
  <c r="AC595" i="9" s="1"/>
  <c r="V179" i="9"/>
  <c r="U191" i="9"/>
  <c r="Y555" i="9" s="1"/>
  <c r="AH190" i="9"/>
  <c r="AG202" i="9"/>
  <c r="AC566" i="9" s="1"/>
  <c r="AH208" i="9"/>
  <c r="AG220" i="9"/>
  <c r="AC584" i="9" s="1"/>
  <c r="V164" i="9"/>
  <c r="U176" i="9"/>
  <c r="Y540" i="9" s="1"/>
  <c r="J179" i="9"/>
  <c r="I191" i="9"/>
  <c r="U555" i="9" s="1"/>
  <c r="J164" i="9"/>
  <c r="I176" i="9"/>
  <c r="U540" i="9" s="1"/>
  <c r="S178" i="9"/>
  <c r="R190" i="9"/>
  <c r="X554" i="9" s="1"/>
  <c r="AB169" i="9"/>
  <c r="AA181" i="9"/>
  <c r="AA545" i="9" s="1"/>
  <c r="AH164" i="9"/>
  <c r="AG176" i="9"/>
  <c r="AC540" i="9" s="1"/>
  <c r="M235" i="9"/>
  <c r="L247" i="9"/>
  <c r="V611" i="9" s="1"/>
  <c r="S177" i="9"/>
  <c r="R189" i="9"/>
  <c r="X553" i="9" s="1"/>
  <c r="S180" i="9"/>
  <c r="R192" i="9"/>
  <c r="X556" i="9" s="1"/>
  <c r="M240" i="9"/>
  <c r="L252" i="9"/>
  <c r="V616" i="9" s="1"/>
  <c r="M226" i="9"/>
  <c r="L238" i="9"/>
  <c r="V602" i="9" s="1"/>
  <c r="V172" i="9"/>
  <c r="U184" i="9"/>
  <c r="Y548" i="9" s="1"/>
  <c r="J180" i="9"/>
  <c r="I192" i="9"/>
  <c r="U556" i="9" s="1"/>
  <c r="M230" i="9"/>
  <c r="L242" i="9"/>
  <c r="V606" i="9" s="1"/>
  <c r="P163" i="9"/>
  <c r="O175" i="9"/>
  <c r="W539" i="9" s="1"/>
  <c r="M246" i="9"/>
  <c r="L258" i="9"/>
  <c r="V622" i="9" s="1"/>
  <c r="AB162" i="9"/>
  <c r="AA174" i="9"/>
  <c r="AA538" i="9" s="1"/>
  <c r="AH180" i="9"/>
  <c r="AG192" i="9"/>
  <c r="AC556" i="9" s="1"/>
  <c r="P165" i="9"/>
  <c r="O177" i="9"/>
  <c r="W541" i="9" s="1"/>
  <c r="AH181" i="9"/>
  <c r="AG193" i="9"/>
  <c r="AC557" i="9" s="1"/>
  <c r="E217" i="9"/>
  <c r="AA197" i="9"/>
  <c r="AA184" i="9"/>
  <c r="L236" i="9"/>
  <c r="AA183" i="9"/>
  <c r="X177" i="9"/>
  <c r="E207" i="9"/>
  <c r="O181" i="9"/>
  <c r="E201" i="9"/>
  <c r="O194" i="9"/>
  <c r="AA200" i="9"/>
  <c r="R188" i="9"/>
  <c r="AD176" i="9"/>
  <c r="AD195" i="9"/>
  <c r="AD202" i="9"/>
  <c r="E206" i="9"/>
  <c r="AD196" i="9"/>
  <c r="AD186" i="9"/>
  <c r="X186" i="9"/>
  <c r="X193" i="9"/>
  <c r="E202" i="9"/>
  <c r="AD201" i="9"/>
  <c r="E198" i="9"/>
  <c r="AD203" i="9"/>
  <c r="X187" i="9"/>
  <c r="O190" i="9"/>
  <c r="O197" i="9"/>
  <c r="AD187" i="9"/>
  <c r="L183" i="9"/>
  <c r="E215" i="9"/>
  <c r="X191" i="9"/>
  <c r="E199" i="9"/>
  <c r="O195" i="9"/>
  <c r="U246" i="9"/>
  <c r="AA194" i="9"/>
  <c r="E197" i="9"/>
  <c r="X190" i="9"/>
  <c r="AG173" i="9"/>
  <c r="O191" i="9"/>
  <c r="X188" i="9"/>
  <c r="X204" i="9"/>
  <c r="L184" i="9"/>
  <c r="X208" i="9"/>
  <c r="R171" i="9"/>
  <c r="AD181" i="9"/>
  <c r="AA203" i="9"/>
  <c r="AA201" i="9"/>
  <c r="I244" i="9"/>
  <c r="AD204" i="9"/>
  <c r="I177" i="9"/>
  <c r="AD209" i="9"/>
  <c r="I247" i="9"/>
  <c r="AA199" i="9"/>
  <c r="AD194" i="9"/>
  <c r="R191" i="9"/>
  <c r="O192" i="9"/>
  <c r="V160" i="8"/>
  <c r="U172" i="8"/>
  <c r="Y536" i="8" s="1"/>
  <c r="P174" i="8"/>
  <c r="O186" i="8"/>
  <c r="W550" i="8" s="1"/>
  <c r="J175" i="8"/>
  <c r="I187" i="8"/>
  <c r="U551" i="8" s="1"/>
  <c r="P181" i="8"/>
  <c r="O193" i="8"/>
  <c r="W557" i="8" s="1"/>
  <c r="AH172" i="8"/>
  <c r="AG184" i="8"/>
  <c r="AC548" i="8" s="1"/>
  <c r="S209" i="8"/>
  <c r="R221" i="8"/>
  <c r="X585" i="8" s="1"/>
  <c r="AH171" i="8"/>
  <c r="AG183" i="8"/>
  <c r="AC547" i="8" s="1"/>
  <c r="AH173" i="8"/>
  <c r="AG185" i="8"/>
  <c r="AC549" i="8" s="1"/>
  <c r="V168" i="8"/>
  <c r="U180" i="8"/>
  <c r="Y544" i="8" s="1"/>
  <c r="P171" i="8"/>
  <c r="O183" i="8"/>
  <c r="W547" i="8" s="1"/>
  <c r="S177" i="8"/>
  <c r="R189" i="8"/>
  <c r="X553" i="8" s="1"/>
  <c r="P180" i="8"/>
  <c r="O192" i="8"/>
  <c r="W556" i="8" s="1"/>
  <c r="J173" i="8"/>
  <c r="I185" i="8"/>
  <c r="U549" i="8" s="1"/>
  <c r="V164" i="8"/>
  <c r="U176" i="8"/>
  <c r="Y540" i="8" s="1"/>
  <c r="S210" i="8"/>
  <c r="R222" i="8"/>
  <c r="X586" i="8" s="1"/>
  <c r="V167" i="8"/>
  <c r="U179" i="8"/>
  <c r="Y543" i="8" s="1"/>
  <c r="I183" i="8"/>
  <c r="U547" i="8" s="1"/>
  <c r="J171" i="8"/>
  <c r="S159" i="8"/>
  <c r="R171" i="8"/>
  <c r="X535" i="8" s="1"/>
  <c r="AE160" i="8"/>
  <c r="AD172" i="8"/>
  <c r="AB536" i="8" s="1"/>
  <c r="Y170" i="8"/>
  <c r="X182" i="8"/>
  <c r="Z546" i="8" s="1"/>
  <c r="Y172" i="8"/>
  <c r="X184" i="8"/>
  <c r="Z548" i="8" s="1"/>
  <c r="M178" i="8"/>
  <c r="L190" i="8"/>
  <c r="V554" i="8" s="1"/>
  <c r="AB166" i="8"/>
  <c r="AA178" i="8"/>
  <c r="AA542" i="8" s="1"/>
  <c r="Y173" i="8"/>
  <c r="X185" i="8"/>
  <c r="Z549" i="8" s="1"/>
  <c r="Y171" i="8"/>
  <c r="X183" i="8"/>
  <c r="Z547" i="8" s="1"/>
  <c r="S179" i="8"/>
  <c r="R191" i="8"/>
  <c r="X555" i="8" s="1"/>
  <c r="E173" i="8"/>
  <c r="T537" i="8" s="1"/>
  <c r="F161" i="8"/>
  <c r="AB167" i="8"/>
  <c r="AA179" i="8"/>
  <c r="AA543" i="8" s="1"/>
  <c r="S180" i="8"/>
  <c r="R192" i="8"/>
  <c r="X556" i="8" s="1"/>
  <c r="AH175" i="8"/>
  <c r="AG187" i="8"/>
  <c r="AC551" i="8" s="1"/>
  <c r="J174" i="8"/>
  <c r="I186" i="8"/>
  <c r="U550" i="8" s="1"/>
  <c r="AH174" i="8"/>
  <c r="AG186" i="8"/>
  <c r="AC550" i="8" s="1"/>
  <c r="M184" i="8"/>
  <c r="L196" i="8"/>
  <c r="V560" i="8" s="1"/>
  <c r="S178" i="8"/>
  <c r="R190" i="8"/>
  <c r="X554" i="8" s="1"/>
  <c r="P172" i="8"/>
  <c r="O184" i="8"/>
  <c r="W548" i="8" s="1"/>
  <c r="AH170" i="8"/>
  <c r="AG182" i="8"/>
  <c r="AC546" i="8" s="1"/>
  <c r="L176" i="8"/>
  <c r="L187" i="8"/>
  <c r="AG181" i="8"/>
  <c r="L205" i="8"/>
  <c r="AA200" i="8"/>
  <c r="L213" i="8"/>
  <c r="AD182" i="8"/>
  <c r="O173" i="8"/>
  <c r="AA201" i="8"/>
  <c r="I180" i="8"/>
  <c r="E178" i="8"/>
  <c r="E184" i="8"/>
  <c r="I170" i="8"/>
  <c r="E189" i="8"/>
  <c r="AD183" i="8"/>
  <c r="AD190" i="8"/>
  <c r="E192" i="8"/>
  <c r="AG180" i="8"/>
  <c r="AD200" i="8"/>
  <c r="E198" i="8"/>
  <c r="AA185" i="8"/>
  <c r="I178" i="8"/>
  <c r="AA182" i="8"/>
  <c r="AG177" i="8"/>
  <c r="E191" i="8"/>
  <c r="X180" i="8"/>
  <c r="X178" i="8"/>
  <c r="R181" i="8"/>
  <c r="I177" i="8"/>
  <c r="X177" i="8"/>
  <c r="E195" i="8"/>
  <c r="E193" i="8"/>
  <c r="L204" i="8"/>
  <c r="O177" i="8"/>
  <c r="AG176" i="8"/>
  <c r="AD192" i="8"/>
  <c r="AA187" i="8"/>
  <c r="R188" i="8"/>
  <c r="I176" i="8"/>
  <c r="E187" i="8"/>
  <c r="X176" i="8"/>
  <c r="AA204" i="8"/>
  <c r="X179" i="8"/>
  <c r="U223" i="8"/>
  <c r="X174" i="8"/>
  <c r="I172" i="8"/>
  <c r="AD174" i="8"/>
  <c r="AG178" i="8"/>
  <c r="AD179" i="8"/>
  <c r="X175" i="8"/>
  <c r="AD197" i="8"/>
  <c r="AD201" i="8"/>
  <c r="R170" i="8"/>
  <c r="AD199" i="8"/>
  <c r="L186" i="8"/>
  <c r="E188" i="8"/>
  <c r="I179" i="8"/>
  <c r="U219" i="8"/>
  <c r="I181" i="8"/>
  <c r="E194" i="8"/>
  <c r="AG179" i="8"/>
  <c r="X181" i="8"/>
  <c r="AA183" i="8"/>
  <c r="O190" i="8"/>
  <c r="AA184" i="8"/>
  <c r="AA186" i="8"/>
  <c r="O179" i="8"/>
  <c r="AD193" i="8"/>
  <c r="L185" i="8"/>
  <c r="O176" i="8"/>
  <c r="O158" i="7"/>
  <c r="AH173" i="7"/>
  <c r="AG185" i="7"/>
  <c r="AC549" i="7" s="1"/>
  <c r="AG194" i="7"/>
  <c r="AG184" i="7"/>
  <c r="AG190" i="7"/>
  <c r="AG188" i="7"/>
  <c r="AG193" i="7"/>
  <c r="AG191" i="7"/>
  <c r="AG192" i="7"/>
  <c r="AG183" i="7"/>
  <c r="AG187" i="7"/>
  <c r="AG201" i="7"/>
  <c r="AG186" i="7"/>
  <c r="AE158" i="7"/>
  <c r="AD170" i="7"/>
  <c r="AB534" i="7" s="1"/>
  <c r="Y158" i="7"/>
  <c r="X170" i="7"/>
  <c r="Z534" i="7" s="1"/>
  <c r="AD186" i="7"/>
  <c r="AD192" i="7"/>
  <c r="AD188" i="7"/>
  <c r="AD185" i="7"/>
  <c r="AD183" i="7"/>
  <c r="AD189" i="7"/>
  <c r="AD190" i="7"/>
  <c r="AD187" i="7"/>
  <c r="AD184" i="7"/>
  <c r="AD193" i="7"/>
  <c r="AD191" i="7"/>
  <c r="AA187" i="7"/>
  <c r="AA190" i="7"/>
  <c r="AA191" i="7"/>
  <c r="AA185" i="7"/>
  <c r="AA184" i="7"/>
  <c r="AA201" i="7"/>
  <c r="AA186" i="7"/>
  <c r="AA188" i="7"/>
  <c r="AA205" i="7"/>
  <c r="AA183" i="7"/>
  <c r="AA182" i="7"/>
  <c r="I168" i="7"/>
  <c r="X205" i="7"/>
  <c r="X188" i="7"/>
  <c r="X192" i="7"/>
  <c r="X183" i="7"/>
  <c r="X191" i="7"/>
  <c r="X201" i="7"/>
  <c r="X186" i="7"/>
  <c r="X202" i="7"/>
  <c r="X184" i="7"/>
  <c r="S161" i="7"/>
  <c r="R173" i="7"/>
  <c r="X537" i="7" s="1"/>
  <c r="R175" i="7"/>
  <c r="R180" i="7"/>
  <c r="R177" i="7"/>
  <c r="R172" i="7"/>
  <c r="R181" i="7"/>
  <c r="R179" i="7"/>
  <c r="R190" i="7"/>
  <c r="R198" i="7"/>
  <c r="R176" i="7"/>
  <c r="M154" i="7"/>
  <c r="L166" i="7"/>
  <c r="V530" i="7" s="1"/>
  <c r="V146" i="7"/>
  <c r="U158" i="7"/>
  <c r="Y522" i="7" s="1"/>
  <c r="U179" i="7"/>
  <c r="U174" i="7"/>
  <c r="U180" i="7"/>
  <c r="U177" i="7"/>
  <c r="U176" i="7"/>
  <c r="U175" i="7"/>
  <c r="U178" i="7"/>
  <c r="U172" i="7"/>
  <c r="U173" i="7"/>
  <c r="P173" i="7"/>
  <c r="O185" i="7"/>
  <c r="W549" i="7" s="1"/>
  <c r="O171" i="7"/>
  <c r="O179" i="7"/>
  <c r="O174" i="7"/>
  <c r="O175" i="7"/>
  <c r="O193" i="7"/>
  <c r="O172" i="7"/>
  <c r="O176" i="7"/>
  <c r="O178" i="7"/>
  <c r="L176" i="7"/>
  <c r="L185" i="7"/>
  <c r="L180" i="7"/>
  <c r="L171" i="7"/>
  <c r="L170" i="7"/>
  <c r="L179" i="7"/>
  <c r="L181" i="7"/>
  <c r="I179" i="7"/>
  <c r="I171" i="7"/>
  <c r="I202" i="7"/>
  <c r="I176" i="7"/>
  <c r="I175" i="7"/>
  <c r="I172" i="7"/>
  <c r="I181" i="7"/>
  <c r="I173" i="7"/>
  <c r="F163" i="7"/>
  <c r="E175" i="7"/>
  <c r="T539" i="7" s="1"/>
  <c r="E161" i="7"/>
  <c r="T525" i="7" s="1"/>
  <c r="F149" i="7"/>
  <c r="E165" i="7"/>
  <c r="T529" i="7" s="1"/>
  <c r="F153" i="7"/>
  <c r="E205" i="7"/>
  <c r="T569" i="7" s="1"/>
  <c r="F193" i="7"/>
  <c r="F168" i="7"/>
  <c r="E180" i="7"/>
  <c r="T544" i="7" s="1"/>
  <c r="E191" i="7"/>
  <c r="T555" i="7" s="1"/>
  <c r="F179" i="7"/>
  <c r="E178" i="7"/>
  <c r="T542" i="7" s="1"/>
  <c r="F166" i="7"/>
  <c r="F176" i="7"/>
  <c r="E188" i="7"/>
  <c r="T552" i="7" s="1"/>
  <c r="E186" i="7"/>
  <c r="T550" i="7" s="1"/>
  <c r="F174" i="7"/>
  <c r="E184" i="7"/>
  <c r="T548" i="7" s="1"/>
  <c r="F172" i="7"/>
  <c r="E183" i="7"/>
  <c r="T547" i="7" s="1"/>
  <c r="F171" i="7"/>
  <c r="E170" i="7"/>
  <c r="T534" i="7" s="1"/>
  <c r="F158" i="7"/>
  <c r="M184" i="9" l="1"/>
  <c r="V548" i="9"/>
  <c r="M236" i="9"/>
  <c r="V600" i="9"/>
  <c r="M183" i="9"/>
  <c r="V547" i="9"/>
  <c r="AB190" i="7"/>
  <c r="AA554" i="7"/>
  <c r="AB205" i="7"/>
  <c r="AA569" i="7"/>
  <c r="AB188" i="7"/>
  <c r="AA552" i="7"/>
  <c r="AB184" i="7"/>
  <c r="AA548" i="7"/>
  <c r="AB183" i="7"/>
  <c r="AA547" i="7"/>
  <c r="AB187" i="7"/>
  <c r="AA551" i="7"/>
  <c r="AB185" i="7"/>
  <c r="AA549" i="7"/>
  <c r="AB186" i="7"/>
  <c r="AA550" i="7"/>
  <c r="AB201" i="7"/>
  <c r="AA565" i="7"/>
  <c r="AB180" i="7"/>
  <c r="AA544" i="7"/>
  <c r="AB182" i="7"/>
  <c r="AA546" i="7"/>
  <c r="AB191" i="7"/>
  <c r="AA555" i="7"/>
  <c r="AB183" i="8"/>
  <c r="AA547" i="8"/>
  <c r="AB182" i="8"/>
  <c r="AA546" i="8"/>
  <c r="AB187" i="8"/>
  <c r="AA551" i="8"/>
  <c r="AB200" i="8"/>
  <c r="AA564" i="8"/>
  <c r="AB186" i="8"/>
  <c r="AA550" i="8"/>
  <c r="AB204" i="8"/>
  <c r="AA568" i="8"/>
  <c r="AB185" i="8"/>
  <c r="AA549" i="8"/>
  <c r="AB184" i="8"/>
  <c r="AA548" i="8"/>
  <c r="AB201" i="8"/>
  <c r="AA565" i="8"/>
  <c r="M175" i="7"/>
  <c r="V539" i="7"/>
  <c r="M170" i="7"/>
  <c r="V534" i="7"/>
  <c r="M180" i="7"/>
  <c r="V544" i="7"/>
  <c r="M163" i="7"/>
  <c r="V527" i="7"/>
  <c r="M185" i="7"/>
  <c r="V549" i="7"/>
  <c r="M160" i="7"/>
  <c r="V524" i="7"/>
  <c r="M171" i="7"/>
  <c r="V535" i="7"/>
  <c r="M176" i="7"/>
  <c r="V540" i="7"/>
  <c r="M181" i="7"/>
  <c r="V545" i="7"/>
  <c r="M179" i="7"/>
  <c r="V543" i="7"/>
  <c r="M177" i="7"/>
  <c r="V541" i="7"/>
  <c r="M170" i="8"/>
  <c r="V534" i="8"/>
  <c r="L182" i="8"/>
  <c r="M185" i="8"/>
  <c r="V549" i="8"/>
  <c r="M204" i="8"/>
  <c r="V568" i="8"/>
  <c r="M187" i="8"/>
  <c r="V551" i="8"/>
  <c r="V535" i="8"/>
  <c r="L183" i="8"/>
  <c r="M171" i="8"/>
  <c r="M186" i="8"/>
  <c r="V550" i="8"/>
  <c r="M213" i="8"/>
  <c r="V577" i="8"/>
  <c r="M205" i="8"/>
  <c r="V569" i="8"/>
  <c r="M176" i="8"/>
  <c r="V540" i="8"/>
  <c r="AH178" i="8"/>
  <c r="AC542" i="8"/>
  <c r="AH180" i="8"/>
  <c r="AC544" i="8"/>
  <c r="AH177" i="8"/>
  <c r="AC541" i="8"/>
  <c r="AH179" i="8"/>
  <c r="AC543" i="8"/>
  <c r="AH176" i="8"/>
  <c r="AC540" i="8"/>
  <c r="AH181" i="8"/>
  <c r="AC545" i="8"/>
  <c r="AH201" i="7"/>
  <c r="AC565" i="7"/>
  <c r="AH184" i="7"/>
  <c r="AC548" i="7"/>
  <c r="AH188" i="7"/>
  <c r="AC552" i="7"/>
  <c r="AH194" i="7"/>
  <c r="AC558" i="7"/>
  <c r="AH190" i="7"/>
  <c r="AC554" i="7"/>
  <c r="AH187" i="7"/>
  <c r="AC551" i="7"/>
  <c r="AH183" i="7"/>
  <c r="AC547" i="7"/>
  <c r="AH192" i="7"/>
  <c r="AC556" i="7"/>
  <c r="AH186" i="7"/>
  <c r="AC550" i="7"/>
  <c r="AH191" i="7"/>
  <c r="AC555" i="7"/>
  <c r="AH193" i="7"/>
  <c r="AC557" i="7"/>
  <c r="AE200" i="8"/>
  <c r="AB564" i="8"/>
  <c r="AE197" i="8"/>
  <c r="AB561" i="8"/>
  <c r="AE179" i="8"/>
  <c r="AB543" i="8"/>
  <c r="AE174" i="8"/>
  <c r="AB538" i="8"/>
  <c r="AE190" i="8"/>
  <c r="AB554" i="8"/>
  <c r="AE199" i="8"/>
  <c r="AB563" i="8"/>
  <c r="AE183" i="8"/>
  <c r="AB547" i="8"/>
  <c r="AE182" i="8"/>
  <c r="AB546" i="8"/>
  <c r="AE193" i="8"/>
  <c r="AB557" i="8"/>
  <c r="AE201" i="8"/>
  <c r="AB565" i="8"/>
  <c r="AE192" i="8"/>
  <c r="AB556" i="8"/>
  <c r="AE189" i="7"/>
  <c r="AB553" i="7"/>
  <c r="AE184" i="7"/>
  <c r="AB548" i="7"/>
  <c r="AE186" i="7"/>
  <c r="AB550" i="7"/>
  <c r="AE187" i="7"/>
  <c r="AB551" i="7"/>
  <c r="AE190" i="7"/>
  <c r="AB554" i="7"/>
  <c r="AE183" i="7"/>
  <c r="AB547" i="7"/>
  <c r="AE185" i="7"/>
  <c r="AB549" i="7"/>
  <c r="AE191" i="7"/>
  <c r="AB555" i="7"/>
  <c r="AE188" i="7"/>
  <c r="AB552" i="7"/>
  <c r="AE193" i="7"/>
  <c r="AB557" i="7"/>
  <c r="AE192" i="7"/>
  <c r="AB556" i="7"/>
  <c r="Y174" i="8"/>
  <c r="Z538" i="8"/>
  <c r="Y179" i="8"/>
  <c r="Z543" i="8"/>
  <c r="Y178" i="8"/>
  <c r="Z542" i="8"/>
  <c r="Y181" i="8"/>
  <c r="Z545" i="8"/>
  <c r="Y175" i="8"/>
  <c r="Z539" i="8"/>
  <c r="Y180" i="8"/>
  <c r="Z544" i="8"/>
  <c r="Y176" i="8"/>
  <c r="Z540" i="8"/>
  <c r="Y177" i="8"/>
  <c r="Z541" i="8"/>
  <c r="Y175" i="7"/>
  <c r="Z539" i="7"/>
  <c r="Y202" i="7"/>
  <c r="Z566" i="7"/>
  <c r="Y172" i="7"/>
  <c r="Z536" i="7"/>
  <c r="Y201" i="7"/>
  <c r="Z565" i="7"/>
  <c r="Y191" i="7"/>
  <c r="Z555" i="7"/>
  <c r="Y186" i="7"/>
  <c r="Z550" i="7"/>
  <c r="Y183" i="7"/>
  <c r="Z547" i="7"/>
  <c r="Y197" i="7"/>
  <c r="Z561" i="7"/>
  <c r="Y192" i="7"/>
  <c r="Z556" i="7"/>
  <c r="X187" i="7"/>
  <c r="Y188" i="7"/>
  <c r="Z552" i="7"/>
  <c r="Y184" i="7"/>
  <c r="Z548" i="7"/>
  <c r="Y205" i="7"/>
  <c r="Z569" i="7"/>
  <c r="V170" i="8"/>
  <c r="Y534" i="8"/>
  <c r="U182" i="8"/>
  <c r="V177" i="8"/>
  <c r="Y541" i="8"/>
  <c r="U189" i="8"/>
  <c r="V181" i="8"/>
  <c r="Y545" i="8"/>
  <c r="U193" i="8"/>
  <c r="V173" i="8"/>
  <c r="Y537" i="8"/>
  <c r="U185" i="8"/>
  <c r="V223" i="8"/>
  <c r="Y587" i="8"/>
  <c r="V219" i="8"/>
  <c r="Y583" i="8"/>
  <c r="V175" i="7"/>
  <c r="Y539" i="7"/>
  <c r="V176" i="7"/>
  <c r="Y540" i="7"/>
  <c r="V160" i="7"/>
  <c r="Y524" i="7"/>
  <c r="V172" i="7"/>
  <c r="Y536" i="7"/>
  <c r="V177" i="7"/>
  <c r="Y541" i="7"/>
  <c r="V179" i="7"/>
  <c r="Y543" i="7"/>
  <c r="V178" i="7"/>
  <c r="Y542" i="7"/>
  <c r="V171" i="7"/>
  <c r="Y535" i="7"/>
  <c r="V180" i="7"/>
  <c r="Y544" i="7"/>
  <c r="V173" i="7"/>
  <c r="Y537" i="7"/>
  <c r="V174" i="7"/>
  <c r="Y538" i="7"/>
  <c r="V169" i="7"/>
  <c r="Y533" i="7"/>
  <c r="V159" i="7"/>
  <c r="Y523" i="7"/>
  <c r="S188" i="8"/>
  <c r="X552" i="8"/>
  <c r="X551" i="8"/>
  <c r="R199" i="8"/>
  <c r="S187" i="8"/>
  <c r="S181" i="8"/>
  <c r="X545" i="8"/>
  <c r="S170" i="8"/>
  <c r="X534" i="8"/>
  <c r="X536" i="8"/>
  <c r="S172" i="8"/>
  <c r="R184" i="8"/>
  <c r="S172" i="7"/>
  <c r="X536" i="7"/>
  <c r="S177" i="7"/>
  <c r="X541" i="7"/>
  <c r="S175" i="7"/>
  <c r="X539" i="7"/>
  <c r="S190" i="7"/>
  <c r="X554" i="7"/>
  <c r="S179" i="7"/>
  <c r="X543" i="7"/>
  <c r="S181" i="7"/>
  <c r="X545" i="7"/>
  <c r="S180" i="7"/>
  <c r="X544" i="7"/>
  <c r="S170" i="7"/>
  <c r="X534" i="7"/>
  <c r="S176" i="7"/>
  <c r="X540" i="7"/>
  <c r="S198" i="7"/>
  <c r="X562" i="7"/>
  <c r="S159" i="7"/>
  <c r="X523" i="7"/>
  <c r="P173" i="8"/>
  <c r="W537" i="8"/>
  <c r="P179" i="8"/>
  <c r="W543" i="8"/>
  <c r="P170" i="8"/>
  <c r="W534" i="8"/>
  <c r="O182" i="8"/>
  <c r="P190" i="8"/>
  <c r="W554" i="8"/>
  <c r="P176" i="8"/>
  <c r="W540" i="8"/>
  <c r="P177" i="8"/>
  <c r="W541" i="8"/>
  <c r="P175" i="8"/>
  <c r="W539" i="8"/>
  <c r="O187" i="8"/>
  <c r="P171" i="7"/>
  <c r="W535" i="7"/>
  <c r="P158" i="7"/>
  <c r="W522" i="7"/>
  <c r="P179" i="7"/>
  <c r="W543" i="7"/>
  <c r="P178" i="7"/>
  <c r="W542" i="7"/>
  <c r="W529" i="7"/>
  <c r="P165" i="7"/>
  <c r="O177" i="7"/>
  <c r="P174" i="7"/>
  <c r="W538" i="7"/>
  <c r="P176" i="7"/>
  <c r="W540" i="7"/>
  <c r="P168" i="7"/>
  <c r="W532" i="7"/>
  <c r="P193" i="7"/>
  <c r="W557" i="7"/>
  <c r="P175" i="7"/>
  <c r="W539" i="7"/>
  <c r="P172" i="7"/>
  <c r="W536" i="7"/>
  <c r="AE196" i="9"/>
  <c r="AB560" i="9"/>
  <c r="AE203" i="9"/>
  <c r="AB567" i="9"/>
  <c r="AE202" i="9"/>
  <c r="AB566" i="9"/>
  <c r="AE204" i="9"/>
  <c r="AB568" i="9"/>
  <c r="AE194" i="9"/>
  <c r="AB558" i="9"/>
  <c r="AE201" i="9"/>
  <c r="AB565" i="9"/>
  <c r="AE195" i="9"/>
  <c r="AB559" i="9"/>
  <c r="AE181" i="9"/>
  <c r="AB545" i="9"/>
  <c r="AE176" i="9"/>
  <c r="AB540" i="9"/>
  <c r="AE187" i="9"/>
  <c r="AB551" i="9"/>
  <c r="AE209" i="9"/>
  <c r="AB573" i="9"/>
  <c r="AE186" i="9"/>
  <c r="AB550" i="9"/>
  <c r="AB194" i="9"/>
  <c r="AA558" i="9"/>
  <c r="AB200" i="9"/>
  <c r="AA564" i="9"/>
  <c r="AB197" i="9"/>
  <c r="AA561" i="9"/>
  <c r="AB201" i="9"/>
  <c r="AA565" i="9"/>
  <c r="AB184" i="9"/>
  <c r="AA548" i="9"/>
  <c r="AB203" i="9"/>
  <c r="AA567" i="9"/>
  <c r="AB199" i="9"/>
  <c r="AA563" i="9"/>
  <c r="AB183" i="9"/>
  <c r="AA547" i="9"/>
  <c r="Y171" i="9"/>
  <c r="Z535" i="9"/>
  <c r="X183" i="9"/>
  <c r="Y190" i="9"/>
  <c r="Z554" i="9"/>
  <c r="Y177" i="9"/>
  <c r="Z541" i="9"/>
  <c r="Y185" i="9"/>
  <c r="Z549" i="9"/>
  <c r="X197" i="9"/>
  <c r="Y208" i="9"/>
  <c r="Z572" i="9"/>
  <c r="Y193" i="9"/>
  <c r="Z557" i="9"/>
  <c r="Y191" i="9"/>
  <c r="Z555" i="9"/>
  <c r="Y186" i="9"/>
  <c r="Z550" i="9"/>
  <c r="Y204" i="9"/>
  <c r="Z568" i="9"/>
  <c r="Y187" i="9"/>
  <c r="Z551" i="9"/>
  <c r="Y170" i="9"/>
  <c r="Z534" i="9"/>
  <c r="X182" i="9"/>
  <c r="Y188" i="9"/>
  <c r="Z552" i="9"/>
  <c r="Y539" i="9"/>
  <c r="U187" i="9"/>
  <c r="V175" i="9"/>
  <c r="V246" i="9"/>
  <c r="Y610" i="9"/>
  <c r="V170" i="9"/>
  <c r="Y534" i="9"/>
  <c r="U182" i="9"/>
  <c r="Y549" i="9"/>
  <c r="U197" i="9"/>
  <c r="V185" i="9"/>
  <c r="S171" i="9"/>
  <c r="X535" i="9"/>
  <c r="S191" i="9"/>
  <c r="X555" i="9"/>
  <c r="S188" i="9"/>
  <c r="X552" i="9"/>
  <c r="AH173" i="9"/>
  <c r="AC537" i="9"/>
  <c r="AC539" i="9"/>
  <c r="AH175" i="9"/>
  <c r="AG187" i="9"/>
  <c r="AC543" i="9"/>
  <c r="AG191" i="9"/>
  <c r="AH179" i="9"/>
  <c r="AC538" i="9"/>
  <c r="AH174" i="9"/>
  <c r="AG186" i="9"/>
  <c r="AC534" i="9"/>
  <c r="AH170" i="9"/>
  <c r="AG182" i="9"/>
  <c r="P197" i="9"/>
  <c r="W561" i="9"/>
  <c r="P190" i="9"/>
  <c r="W554" i="9"/>
  <c r="P192" i="9"/>
  <c r="W556" i="9"/>
  <c r="P195" i="9"/>
  <c r="W559" i="9"/>
  <c r="P194" i="9"/>
  <c r="W558" i="9"/>
  <c r="P191" i="9"/>
  <c r="W555" i="9"/>
  <c r="P181" i="9"/>
  <c r="W545" i="9"/>
  <c r="J247" i="9"/>
  <c r="U611" i="9"/>
  <c r="J177" i="9"/>
  <c r="U541" i="9"/>
  <c r="U537" i="9"/>
  <c r="J173" i="9"/>
  <c r="I185" i="9"/>
  <c r="J244" i="9"/>
  <c r="U608" i="9"/>
  <c r="U546" i="9"/>
  <c r="J182" i="9"/>
  <c r="I194" i="9"/>
  <c r="J181" i="8"/>
  <c r="U545" i="8"/>
  <c r="J172" i="8"/>
  <c r="U536" i="8"/>
  <c r="J176" i="8"/>
  <c r="U540" i="8"/>
  <c r="J180" i="8"/>
  <c r="U544" i="8"/>
  <c r="J177" i="8"/>
  <c r="U541" i="8"/>
  <c r="J178" i="8"/>
  <c r="U542" i="8"/>
  <c r="J170" i="8"/>
  <c r="U534" i="8"/>
  <c r="J179" i="8"/>
  <c r="U543" i="8"/>
  <c r="J176" i="7"/>
  <c r="U540" i="7"/>
  <c r="J202" i="7"/>
  <c r="U566" i="7"/>
  <c r="J177" i="7"/>
  <c r="U541" i="7"/>
  <c r="J158" i="7"/>
  <c r="U522" i="7"/>
  <c r="I170" i="7"/>
  <c r="J173" i="7"/>
  <c r="U537" i="7"/>
  <c r="J189" i="7"/>
  <c r="U553" i="7"/>
  <c r="J171" i="7"/>
  <c r="U535" i="7"/>
  <c r="J179" i="7"/>
  <c r="U543" i="7"/>
  <c r="J168" i="7"/>
  <c r="U532" i="7"/>
  <c r="J181" i="7"/>
  <c r="U545" i="7"/>
  <c r="J172" i="7"/>
  <c r="U536" i="7"/>
  <c r="J175" i="7"/>
  <c r="U539" i="7"/>
  <c r="J162" i="7"/>
  <c r="U526" i="7"/>
  <c r="F207" i="9"/>
  <c r="T571" i="9"/>
  <c r="F197" i="9"/>
  <c r="T561" i="9"/>
  <c r="F202" i="9"/>
  <c r="T566" i="9"/>
  <c r="F199" i="9"/>
  <c r="T563" i="9"/>
  <c r="F201" i="9"/>
  <c r="T565" i="9"/>
  <c r="F198" i="9"/>
  <c r="T562" i="9"/>
  <c r="F206" i="9"/>
  <c r="T570" i="9"/>
  <c r="F215" i="9"/>
  <c r="T579" i="9"/>
  <c r="F217" i="9"/>
  <c r="T581" i="9"/>
  <c r="F188" i="8"/>
  <c r="T552" i="8"/>
  <c r="F198" i="8"/>
  <c r="T562" i="8"/>
  <c r="F184" i="8"/>
  <c r="T548" i="8"/>
  <c r="F187" i="8"/>
  <c r="T551" i="8"/>
  <c r="F193" i="8"/>
  <c r="T557" i="8"/>
  <c r="F191" i="8"/>
  <c r="T555" i="8"/>
  <c r="F192" i="8"/>
  <c r="T556" i="8"/>
  <c r="F178" i="8"/>
  <c r="T542" i="8"/>
  <c r="F194" i="8"/>
  <c r="T558" i="8"/>
  <c r="F195" i="8"/>
  <c r="T559" i="8"/>
  <c r="F189" i="8"/>
  <c r="T553" i="8"/>
  <c r="R171" i="7"/>
  <c r="I174" i="7"/>
  <c r="I186" i="7" s="1"/>
  <c r="L172" i="7"/>
  <c r="X209" i="7"/>
  <c r="X221" i="7" s="1"/>
  <c r="R182" i="7"/>
  <c r="R194" i="7" s="1"/>
  <c r="AA192" i="7"/>
  <c r="P172" i="9"/>
  <c r="O184" i="9"/>
  <c r="W548" i="9" s="1"/>
  <c r="O180" i="7"/>
  <c r="O170" i="7"/>
  <c r="U181" i="7"/>
  <c r="U193" i="7" s="1"/>
  <c r="L189" i="7"/>
  <c r="L201" i="7" s="1"/>
  <c r="M162" i="7"/>
  <c r="L174" i="7"/>
  <c r="V538" i="7" s="1"/>
  <c r="M191" i="8"/>
  <c r="L203" i="8"/>
  <c r="V567" i="8" s="1"/>
  <c r="AB181" i="8"/>
  <c r="AA193" i="8"/>
  <c r="AA557" i="8" s="1"/>
  <c r="V178" i="8"/>
  <c r="U190" i="8"/>
  <c r="Y554" i="8" s="1"/>
  <c r="V174" i="8"/>
  <c r="U186" i="8"/>
  <c r="Y550" i="8" s="1"/>
  <c r="S186" i="9"/>
  <c r="R198" i="9"/>
  <c r="X562" i="9" s="1"/>
  <c r="F176" i="9"/>
  <c r="E188" i="9"/>
  <c r="T552" i="9" s="1"/>
  <c r="S170" i="9"/>
  <c r="R182" i="9"/>
  <c r="X546" i="9" s="1"/>
  <c r="P174" i="9"/>
  <c r="O186" i="9"/>
  <c r="W550" i="9" s="1"/>
  <c r="AB180" i="9"/>
  <c r="AA192" i="9"/>
  <c r="AA556" i="9" s="1"/>
  <c r="P176" i="9"/>
  <c r="O188" i="9"/>
  <c r="W552" i="9" s="1"/>
  <c r="F184" i="9"/>
  <c r="E196" i="9"/>
  <c r="T560" i="9" s="1"/>
  <c r="F180" i="9"/>
  <c r="E192" i="9"/>
  <c r="T556" i="9" s="1"/>
  <c r="M201" i="9"/>
  <c r="L213" i="9"/>
  <c r="V577" i="9" s="1"/>
  <c r="M242" i="9"/>
  <c r="L254" i="9"/>
  <c r="V618" i="9" s="1"/>
  <c r="AH176" i="9"/>
  <c r="AG188" i="9"/>
  <c r="AC552" i="9" s="1"/>
  <c r="V183" i="9"/>
  <c r="U195" i="9"/>
  <c r="Y559" i="9" s="1"/>
  <c r="S187" i="9"/>
  <c r="R199" i="9"/>
  <c r="X563" i="9" s="1"/>
  <c r="AH193" i="9"/>
  <c r="AG205" i="9"/>
  <c r="AC569" i="9" s="1"/>
  <c r="AB174" i="9"/>
  <c r="AA186" i="9"/>
  <c r="AA550" i="9" s="1"/>
  <c r="M238" i="9"/>
  <c r="L250" i="9"/>
  <c r="V614" i="9" s="1"/>
  <c r="M247" i="9"/>
  <c r="L259" i="9"/>
  <c r="V623" i="9" s="1"/>
  <c r="J176" i="9"/>
  <c r="I188" i="9"/>
  <c r="U552" i="9" s="1"/>
  <c r="AH202" i="9"/>
  <c r="AG214" i="9"/>
  <c r="AC578" i="9" s="1"/>
  <c r="AB178" i="9"/>
  <c r="AA190" i="9"/>
  <c r="AA554" i="9" s="1"/>
  <c r="V189" i="9"/>
  <c r="U201" i="9"/>
  <c r="Y565" i="9" s="1"/>
  <c r="J210" i="9"/>
  <c r="I222" i="9"/>
  <c r="U586" i="9" s="1"/>
  <c r="M239" i="9"/>
  <c r="L251" i="9"/>
  <c r="V615" i="9" s="1"/>
  <c r="J191" i="9"/>
  <c r="I203" i="9"/>
  <c r="U567" i="9" s="1"/>
  <c r="P175" i="9"/>
  <c r="O187" i="9"/>
  <c r="W551" i="9" s="1"/>
  <c r="J192" i="9"/>
  <c r="I204" i="9"/>
  <c r="U568" i="9" s="1"/>
  <c r="S192" i="9"/>
  <c r="R204" i="9"/>
  <c r="X568" i="9" s="1"/>
  <c r="AB181" i="9"/>
  <c r="AA193" i="9"/>
  <c r="AA557" i="9" s="1"/>
  <c r="V176" i="9"/>
  <c r="U188" i="9"/>
  <c r="Y552" i="9" s="1"/>
  <c r="M241" i="9"/>
  <c r="L253" i="9"/>
  <c r="V617" i="9" s="1"/>
  <c r="M197" i="9"/>
  <c r="L209" i="9"/>
  <c r="V573" i="9" s="1"/>
  <c r="S197" i="9"/>
  <c r="R209" i="9"/>
  <c r="X573" i="9" s="1"/>
  <c r="S193" i="9"/>
  <c r="R205" i="9"/>
  <c r="X569" i="9" s="1"/>
  <c r="V178" i="9"/>
  <c r="U190" i="9"/>
  <c r="Y554" i="9" s="1"/>
  <c r="P177" i="9"/>
  <c r="O189" i="9"/>
  <c r="W553" i="9" s="1"/>
  <c r="M252" i="9"/>
  <c r="L264" i="9"/>
  <c r="V628" i="9" s="1"/>
  <c r="V191" i="9"/>
  <c r="U203" i="9"/>
  <c r="Y567" i="9" s="1"/>
  <c r="V193" i="9"/>
  <c r="U205" i="9"/>
  <c r="Y569" i="9" s="1"/>
  <c r="AH177" i="9"/>
  <c r="AG189" i="9"/>
  <c r="AC553" i="9" s="1"/>
  <c r="AH192" i="9"/>
  <c r="AG204" i="9"/>
  <c r="AC568" i="9" s="1"/>
  <c r="V184" i="9"/>
  <c r="U196" i="9"/>
  <c r="Y560" i="9" s="1"/>
  <c r="S189" i="9"/>
  <c r="R201" i="9"/>
  <c r="X565" i="9" s="1"/>
  <c r="S190" i="9"/>
  <c r="R202" i="9"/>
  <c r="X566" i="9" s="1"/>
  <c r="AH220" i="9"/>
  <c r="AG232" i="9"/>
  <c r="AC596" i="9" s="1"/>
  <c r="AH231" i="9"/>
  <c r="AG243" i="9"/>
  <c r="AC607" i="9" s="1"/>
  <c r="J202" i="9"/>
  <c r="I214" i="9"/>
  <c r="U578" i="9" s="1"/>
  <c r="V192" i="9"/>
  <c r="U204" i="9"/>
  <c r="Y568" i="9" s="1"/>
  <c r="J231" i="9"/>
  <c r="I243" i="9"/>
  <c r="U607" i="9" s="1"/>
  <c r="J193" i="9"/>
  <c r="I205" i="9"/>
  <c r="U569" i="9" s="1"/>
  <c r="M258" i="9"/>
  <c r="L270" i="9"/>
  <c r="V634" i="9" s="1"/>
  <c r="S232" i="9"/>
  <c r="R244" i="9"/>
  <c r="X608" i="9" s="1"/>
  <c r="E214" i="9"/>
  <c r="AD214" i="9"/>
  <c r="E219" i="9"/>
  <c r="AA211" i="9"/>
  <c r="I256" i="9"/>
  <c r="X216" i="9"/>
  <c r="X200" i="9"/>
  <c r="O203" i="9"/>
  <c r="AA206" i="9"/>
  <c r="O207" i="9"/>
  <c r="E211" i="9"/>
  <c r="AD199" i="9"/>
  <c r="X198" i="9"/>
  <c r="O206" i="9"/>
  <c r="E213" i="9"/>
  <c r="AA195" i="9"/>
  <c r="L248" i="9"/>
  <c r="AA209" i="9"/>
  <c r="AD215" i="9"/>
  <c r="AD213" i="9"/>
  <c r="O204" i="9"/>
  <c r="AD206" i="9"/>
  <c r="AA213" i="9"/>
  <c r="AG185" i="9"/>
  <c r="X203" i="9"/>
  <c r="E227" i="9"/>
  <c r="O209" i="9"/>
  <c r="AD198" i="9"/>
  <c r="AD207" i="9"/>
  <c r="E229" i="9"/>
  <c r="R183" i="9"/>
  <c r="X205" i="9"/>
  <c r="AD221" i="9"/>
  <c r="AD216" i="9"/>
  <c r="X202" i="9"/>
  <c r="R203" i="9"/>
  <c r="I189" i="9"/>
  <c r="AA215" i="9"/>
  <c r="L196" i="9"/>
  <c r="O202" i="9"/>
  <c r="E210" i="9"/>
  <c r="AD208" i="9"/>
  <c r="AD188" i="9"/>
  <c r="R200" i="9"/>
  <c r="X189" i="9"/>
  <c r="L195" i="9"/>
  <c r="E218" i="9"/>
  <c r="I259" i="9"/>
  <c r="AD193" i="9"/>
  <c r="X220" i="9"/>
  <c r="E209" i="9"/>
  <c r="U258" i="9"/>
  <c r="X199" i="9"/>
  <c r="AA212" i="9"/>
  <c r="O193" i="9"/>
  <c r="AA196" i="9"/>
  <c r="M196" i="8"/>
  <c r="L208" i="8"/>
  <c r="V572" i="8" s="1"/>
  <c r="AH187" i="8"/>
  <c r="AG199" i="8"/>
  <c r="AC563" i="8" s="1"/>
  <c r="S191" i="8"/>
  <c r="R203" i="8"/>
  <c r="X567" i="8" s="1"/>
  <c r="AE172" i="8"/>
  <c r="AD184" i="8"/>
  <c r="AB548" i="8" s="1"/>
  <c r="S222" i="8"/>
  <c r="R234" i="8"/>
  <c r="X598" i="8" s="1"/>
  <c r="P192" i="8"/>
  <c r="O204" i="8"/>
  <c r="W568" i="8" s="1"/>
  <c r="AH185" i="8"/>
  <c r="AG197" i="8"/>
  <c r="AC561" i="8" s="1"/>
  <c r="P193" i="8"/>
  <c r="O205" i="8"/>
  <c r="W569" i="8" s="1"/>
  <c r="AH182" i="8"/>
  <c r="AG194" i="8"/>
  <c r="AC558" i="8" s="1"/>
  <c r="S192" i="8"/>
  <c r="R204" i="8"/>
  <c r="X568" i="8" s="1"/>
  <c r="Y183" i="8"/>
  <c r="X195" i="8"/>
  <c r="Z559" i="8" s="1"/>
  <c r="M190" i="8"/>
  <c r="L202" i="8"/>
  <c r="V566" i="8" s="1"/>
  <c r="S171" i="8"/>
  <c r="R183" i="8"/>
  <c r="X547" i="8" s="1"/>
  <c r="V176" i="8"/>
  <c r="U188" i="8"/>
  <c r="Y552" i="8" s="1"/>
  <c r="S189" i="8"/>
  <c r="R201" i="8"/>
  <c r="X565" i="8" s="1"/>
  <c r="AH183" i="8"/>
  <c r="AG195" i="8"/>
  <c r="AC559" i="8" s="1"/>
  <c r="J187" i="8"/>
  <c r="I199" i="8"/>
  <c r="U563" i="8" s="1"/>
  <c r="P184" i="8"/>
  <c r="O196" i="8"/>
  <c r="W560" i="8" s="1"/>
  <c r="AH186" i="8"/>
  <c r="AG198" i="8"/>
  <c r="AC562" i="8" s="1"/>
  <c r="AB179" i="8"/>
  <c r="AA191" i="8"/>
  <c r="AA555" i="8" s="1"/>
  <c r="Y184" i="8"/>
  <c r="X196" i="8"/>
  <c r="Z560" i="8" s="1"/>
  <c r="P183" i="8"/>
  <c r="O195" i="8"/>
  <c r="W559" i="8" s="1"/>
  <c r="S221" i="8"/>
  <c r="R233" i="8"/>
  <c r="X597" i="8" s="1"/>
  <c r="P186" i="8"/>
  <c r="O198" i="8"/>
  <c r="W562" i="8" s="1"/>
  <c r="J183" i="8"/>
  <c r="I195" i="8"/>
  <c r="U559" i="8" s="1"/>
  <c r="AB178" i="8"/>
  <c r="AA190" i="8"/>
  <c r="AA554" i="8" s="1"/>
  <c r="S190" i="8"/>
  <c r="R202" i="8"/>
  <c r="X566" i="8" s="1"/>
  <c r="J186" i="8"/>
  <c r="I198" i="8"/>
  <c r="U562" i="8" s="1"/>
  <c r="Y185" i="8"/>
  <c r="X197" i="8"/>
  <c r="Z561" i="8" s="1"/>
  <c r="Y182" i="8"/>
  <c r="X194" i="8"/>
  <c r="Z558" i="8" s="1"/>
  <c r="V179" i="8"/>
  <c r="U191" i="8"/>
  <c r="Y555" i="8" s="1"/>
  <c r="J185" i="8"/>
  <c r="I197" i="8"/>
  <c r="U561" i="8" s="1"/>
  <c r="V180" i="8"/>
  <c r="U192" i="8"/>
  <c r="Y556" i="8" s="1"/>
  <c r="AH184" i="8"/>
  <c r="AG196" i="8"/>
  <c r="AC560" i="8" s="1"/>
  <c r="V172" i="8"/>
  <c r="U184" i="8"/>
  <c r="Y548" i="8" s="1"/>
  <c r="F173" i="8"/>
  <c r="E185" i="8"/>
  <c r="T549" i="8" s="1"/>
  <c r="E207" i="8"/>
  <c r="E203" i="8"/>
  <c r="E210" i="8"/>
  <c r="O191" i="8"/>
  <c r="O202" i="8"/>
  <c r="I191" i="8"/>
  <c r="X187" i="8"/>
  <c r="U235" i="8"/>
  <c r="AA216" i="8"/>
  <c r="R200" i="8"/>
  <c r="AG188" i="8"/>
  <c r="AA194" i="8"/>
  <c r="AD195" i="8"/>
  <c r="I192" i="8"/>
  <c r="L217" i="8"/>
  <c r="AD212" i="8"/>
  <c r="AD202" i="8"/>
  <c r="O188" i="8"/>
  <c r="AA195" i="8"/>
  <c r="X193" i="8"/>
  <c r="R182" i="8"/>
  <c r="AD191" i="8"/>
  <c r="AG190" i="8"/>
  <c r="I184" i="8"/>
  <c r="AA199" i="8"/>
  <c r="O189" i="8"/>
  <c r="R193" i="8"/>
  <c r="I190" i="8"/>
  <c r="I182" i="8"/>
  <c r="AA213" i="8"/>
  <c r="O185" i="8"/>
  <c r="AG193" i="8"/>
  <c r="E199" i="8"/>
  <c r="E201" i="8"/>
  <c r="AD204" i="8"/>
  <c r="L197" i="8"/>
  <c r="AA198" i="8"/>
  <c r="I193" i="8"/>
  <c r="L198" i="8"/>
  <c r="AD213" i="8"/>
  <c r="X186" i="8"/>
  <c r="X191" i="8"/>
  <c r="L216" i="8"/>
  <c r="X189" i="8"/>
  <c r="X190" i="8"/>
  <c r="X192" i="8"/>
  <c r="AA197" i="8"/>
  <c r="AG192" i="8"/>
  <c r="E196" i="8"/>
  <c r="AD194" i="8"/>
  <c r="L199" i="8"/>
  <c r="E200" i="8"/>
  <c r="AD211" i="8"/>
  <c r="AD209" i="8"/>
  <c r="E204" i="8"/>
  <c r="E206" i="8"/>
  <c r="AD205" i="8"/>
  <c r="E205" i="8"/>
  <c r="AA196" i="8"/>
  <c r="AG191" i="8"/>
  <c r="U231" i="8"/>
  <c r="AD186" i="8"/>
  <c r="X188" i="8"/>
  <c r="I188" i="8"/>
  <c r="I189" i="8"/>
  <c r="AG189" i="8"/>
  <c r="E190" i="8"/>
  <c r="L225" i="8"/>
  <c r="AA212" i="8"/>
  <c r="L188" i="8"/>
  <c r="AH185" i="7"/>
  <c r="AG197" i="7"/>
  <c r="AC561" i="7" s="1"/>
  <c r="AG198" i="7"/>
  <c r="AG204" i="7"/>
  <c r="AG213" i="7"/>
  <c r="AG203" i="7"/>
  <c r="AG202" i="7"/>
  <c r="AG200" i="7"/>
  <c r="AG199" i="7"/>
  <c r="AG196" i="7"/>
  <c r="AG195" i="7"/>
  <c r="AG205" i="7"/>
  <c r="AG206" i="7"/>
  <c r="AE170" i="7"/>
  <c r="AD182" i="7"/>
  <c r="AB546" i="7" s="1"/>
  <c r="Y170" i="7"/>
  <c r="X182" i="7"/>
  <c r="Z546" i="7" s="1"/>
  <c r="AD203" i="7"/>
  <c r="AD199" i="7"/>
  <c r="AD197" i="7"/>
  <c r="AD205" i="7"/>
  <c r="AD202" i="7"/>
  <c r="AD200" i="7"/>
  <c r="AD201" i="7"/>
  <c r="AD204" i="7"/>
  <c r="AD196" i="7"/>
  <c r="AD195" i="7"/>
  <c r="AD198" i="7"/>
  <c r="AA197" i="7"/>
  <c r="AA203" i="7"/>
  <c r="AA217" i="7"/>
  <c r="AA213" i="7"/>
  <c r="AA202" i="7"/>
  <c r="AA194" i="7"/>
  <c r="AA198" i="7"/>
  <c r="AA200" i="7"/>
  <c r="AA196" i="7"/>
  <c r="AA199" i="7"/>
  <c r="AA195" i="7"/>
  <c r="I180" i="7"/>
  <c r="X200" i="7"/>
  <c r="X213" i="7"/>
  <c r="X199" i="7"/>
  <c r="X196" i="7"/>
  <c r="X203" i="7"/>
  <c r="X217" i="7"/>
  <c r="X214" i="7"/>
  <c r="X195" i="7"/>
  <c r="X198" i="7"/>
  <c r="X204" i="7"/>
  <c r="S173" i="7"/>
  <c r="R185" i="7"/>
  <c r="X549" i="7" s="1"/>
  <c r="R188" i="7"/>
  <c r="R183" i="7"/>
  <c r="R193" i="7"/>
  <c r="R210" i="7"/>
  <c r="R192" i="7"/>
  <c r="R202" i="7"/>
  <c r="R184" i="7"/>
  <c r="R187" i="7"/>
  <c r="R191" i="7"/>
  <c r="R189" i="7"/>
  <c r="M166" i="7"/>
  <c r="L178" i="7"/>
  <c r="V542" i="7" s="1"/>
  <c r="V158" i="7"/>
  <c r="U170" i="7"/>
  <c r="Y534" i="7" s="1"/>
  <c r="U189" i="7"/>
  <c r="U185" i="7"/>
  <c r="U192" i="7"/>
  <c r="U184" i="7"/>
  <c r="U187" i="7"/>
  <c r="U191" i="7"/>
  <c r="U190" i="7"/>
  <c r="U188" i="7"/>
  <c r="U186" i="7"/>
  <c r="U183" i="7"/>
  <c r="P185" i="7"/>
  <c r="O197" i="7"/>
  <c r="W561" i="7" s="1"/>
  <c r="O190" i="7"/>
  <c r="O205" i="7"/>
  <c r="O188" i="7"/>
  <c r="O187" i="7"/>
  <c r="O191" i="7"/>
  <c r="O184" i="7"/>
  <c r="O186" i="7"/>
  <c r="O183" i="7"/>
  <c r="L191" i="7"/>
  <c r="L192" i="7"/>
  <c r="L193" i="7"/>
  <c r="L183" i="7"/>
  <c r="L187" i="7"/>
  <c r="L197" i="7"/>
  <c r="L182" i="7"/>
  <c r="L188" i="7"/>
  <c r="I214" i="7"/>
  <c r="I185" i="7"/>
  <c r="I188" i="7"/>
  <c r="I187" i="7"/>
  <c r="I183" i="7"/>
  <c r="I191" i="7"/>
  <c r="I201" i="7"/>
  <c r="I193" i="7"/>
  <c r="I184" i="7"/>
  <c r="F175" i="7"/>
  <c r="E187" i="7"/>
  <c r="T551" i="7" s="1"/>
  <c r="E173" i="7"/>
  <c r="T537" i="7" s="1"/>
  <c r="F161" i="7"/>
  <c r="E177" i="7"/>
  <c r="T541" i="7" s="1"/>
  <c r="F165" i="7"/>
  <c r="E217" i="7"/>
  <c r="T581" i="7" s="1"/>
  <c r="F205" i="7"/>
  <c r="E192" i="7"/>
  <c r="T556" i="7" s="1"/>
  <c r="F180" i="7"/>
  <c r="E203" i="7"/>
  <c r="T567" i="7" s="1"/>
  <c r="F191" i="7"/>
  <c r="E190" i="7"/>
  <c r="T554" i="7" s="1"/>
  <c r="F178" i="7"/>
  <c r="E200" i="7"/>
  <c r="T564" i="7" s="1"/>
  <c r="F188" i="7"/>
  <c r="E198" i="7"/>
  <c r="T562" i="7" s="1"/>
  <c r="F186" i="7"/>
  <c r="F184" i="7"/>
  <c r="E196" i="7"/>
  <c r="T560" i="7" s="1"/>
  <c r="E195" i="7"/>
  <c r="T559" i="7" s="1"/>
  <c r="F183" i="7"/>
  <c r="E182" i="7"/>
  <c r="T546" i="7" s="1"/>
  <c r="F170" i="7"/>
  <c r="M248" i="9" l="1"/>
  <c r="V612" i="9"/>
  <c r="M196" i="9"/>
  <c r="V560" i="9"/>
  <c r="M195" i="9"/>
  <c r="V559" i="9"/>
  <c r="AB195" i="7"/>
  <c r="AA559" i="7"/>
  <c r="AB217" i="7"/>
  <c r="AA581" i="7"/>
  <c r="AB199" i="7"/>
  <c r="AA563" i="7"/>
  <c r="AB203" i="7"/>
  <c r="AA567" i="7"/>
  <c r="AB196" i="7"/>
  <c r="AA560" i="7"/>
  <c r="AB197" i="7"/>
  <c r="AA561" i="7"/>
  <c r="AB202" i="7"/>
  <c r="AA566" i="7"/>
  <c r="AB213" i="7"/>
  <c r="AA577" i="7"/>
  <c r="AB200" i="7"/>
  <c r="AA564" i="7"/>
  <c r="AB192" i="7"/>
  <c r="AA556" i="7"/>
  <c r="AB198" i="7"/>
  <c r="AA562" i="7"/>
  <c r="AB194" i="7"/>
  <c r="AA558" i="7"/>
  <c r="AB212" i="8"/>
  <c r="AA576" i="8"/>
  <c r="AB198" i="8"/>
  <c r="AA562" i="8"/>
  <c r="AB197" i="8"/>
  <c r="AA561" i="8"/>
  <c r="AB213" i="8"/>
  <c r="AA577" i="8"/>
  <c r="AB194" i="8"/>
  <c r="AA558" i="8"/>
  <c r="AB196" i="8"/>
  <c r="AA560" i="8"/>
  <c r="AB195" i="8"/>
  <c r="AA559" i="8"/>
  <c r="AB199" i="8"/>
  <c r="AA563" i="8"/>
  <c r="AB216" i="8"/>
  <c r="AA580" i="8"/>
  <c r="M201" i="7"/>
  <c r="V565" i="7"/>
  <c r="M172" i="7"/>
  <c r="V536" i="7"/>
  <c r="M192" i="7"/>
  <c r="V556" i="7"/>
  <c r="M197" i="7"/>
  <c r="V561" i="7"/>
  <c r="M187" i="7"/>
  <c r="V551" i="7"/>
  <c r="M191" i="7"/>
  <c r="V555" i="7"/>
  <c r="L184" i="7"/>
  <c r="M182" i="7"/>
  <c r="V546" i="7"/>
  <c r="M189" i="7"/>
  <c r="V553" i="7"/>
  <c r="M183" i="7"/>
  <c r="V547" i="7"/>
  <c r="M188" i="7"/>
  <c r="V552" i="7"/>
  <c r="M193" i="7"/>
  <c r="V557" i="7"/>
  <c r="M197" i="8"/>
  <c r="V561" i="8"/>
  <c r="M225" i="8"/>
  <c r="V589" i="8"/>
  <c r="M199" i="8"/>
  <c r="V563" i="8"/>
  <c r="V547" i="8"/>
  <c r="M183" i="8"/>
  <c r="L195" i="8"/>
  <c r="M182" i="8"/>
  <c r="V546" i="8"/>
  <c r="L194" i="8"/>
  <c r="M216" i="8"/>
  <c r="V580" i="8"/>
  <c r="M188" i="8"/>
  <c r="V552" i="8"/>
  <c r="M198" i="8"/>
  <c r="V562" i="8"/>
  <c r="M217" i="8"/>
  <c r="V581" i="8"/>
  <c r="AH190" i="8"/>
  <c r="AC554" i="8"/>
  <c r="AH193" i="8"/>
  <c r="AC557" i="8"/>
  <c r="AH191" i="8"/>
  <c r="AC555" i="8"/>
  <c r="AH189" i="8"/>
  <c r="AC553" i="8"/>
  <c r="AH188" i="8"/>
  <c r="AC552" i="8"/>
  <c r="AH192" i="8"/>
  <c r="AC556" i="8"/>
  <c r="AH205" i="7"/>
  <c r="AC569" i="7"/>
  <c r="AH204" i="7"/>
  <c r="AC568" i="7"/>
  <c r="AH195" i="7"/>
  <c r="AC559" i="7"/>
  <c r="AH198" i="7"/>
  <c r="AC562" i="7"/>
  <c r="AH196" i="7"/>
  <c r="AC560" i="7"/>
  <c r="AH206" i="7"/>
  <c r="AC570" i="7"/>
  <c r="AH199" i="7"/>
  <c r="AC563" i="7"/>
  <c r="AH203" i="7"/>
  <c r="AC567" i="7"/>
  <c r="AH213" i="7"/>
  <c r="AC577" i="7"/>
  <c r="AH200" i="7"/>
  <c r="AC564" i="7"/>
  <c r="AH202" i="7"/>
  <c r="AC566" i="7"/>
  <c r="AE204" i="8"/>
  <c r="AB568" i="8"/>
  <c r="AE194" i="8"/>
  <c r="AB558" i="8"/>
  <c r="AE186" i="8"/>
  <c r="AB550" i="8"/>
  <c r="AE209" i="8"/>
  <c r="AB573" i="8"/>
  <c r="AE191" i="8"/>
  <c r="AB555" i="8"/>
  <c r="AE211" i="8"/>
  <c r="AB575" i="8"/>
  <c r="AE195" i="8"/>
  <c r="AB559" i="8"/>
  <c r="AE205" i="8"/>
  <c r="AB569" i="8"/>
  <c r="AE202" i="8"/>
  <c r="AB566" i="8"/>
  <c r="AE213" i="8"/>
  <c r="AB577" i="8"/>
  <c r="AE212" i="8"/>
  <c r="AB576" i="8"/>
  <c r="AE201" i="7"/>
  <c r="AB565" i="7"/>
  <c r="AE200" i="7"/>
  <c r="AB564" i="7"/>
  <c r="AE196" i="7"/>
  <c r="AB560" i="7"/>
  <c r="AE203" i="7"/>
  <c r="AB567" i="7"/>
  <c r="AE202" i="7"/>
  <c r="AB566" i="7"/>
  <c r="AE204" i="7"/>
  <c r="AB568" i="7"/>
  <c r="AE205" i="7"/>
  <c r="AB569" i="7"/>
  <c r="AE198" i="7"/>
  <c r="AB562" i="7"/>
  <c r="AE197" i="7"/>
  <c r="AB561" i="7"/>
  <c r="AE195" i="7"/>
  <c r="AB559" i="7"/>
  <c r="AE199" i="7"/>
  <c r="AB563" i="7"/>
  <c r="Y192" i="8"/>
  <c r="Z556" i="8"/>
  <c r="Y190" i="8"/>
  <c r="Z554" i="8"/>
  <c r="Y187" i="8"/>
  <c r="Z551" i="8"/>
  <c r="Y189" i="8"/>
  <c r="Z553" i="8"/>
  <c r="Y193" i="8"/>
  <c r="Z557" i="8"/>
  <c r="Y191" i="8"/>
  <c r="Z555" i="8"/>
  <c r="Y188" i="8"/>
  <c r="Z552" i="8"/>
  <c r="Y186" i="8"/>
  <c r="Z550" i="8"/>
  <c r="Y217" i="7"/>
  <c r="Z581" i="7"/>
  <c r="Y195" i="7"/>
  <c r="Z559" i="7"/>
  <c r="Y198" i="7"/>
  <c r="Z562" i="7"/>
  <c r="Y200" i="7"/>
  <c r="Z564" i="7"/>
  <c r="Y214" i="7"/>
  <c r="Z578" i="7"/>
  <c r="Y209" i="7"/>
  <c r="Z573" i="7"/>
  <c r="Y196" i="7"/>
  <c r="Z560" i="7"/>
  <c r="Y203" i="7"/>
  <c r="Z567" i="7"/>
  <c r="Y221" i="7"/>
  <c r="Z585" i="7"/>
  <c r="Y199" i="7"/>
  <c r="Z563" i="7"/>
  <c r="Y187" i="7"/>
  <c r="Z551" i="7"/>
  <c r="Y204" i="7"/>
  <c r="Z568" i="7"/>
  <c r="Y213" i="7"/>
  <c r="Z577" i="7"/>
  <c r="V189" i="8"/>
  <c r="Y553" i="8"/>
  <c r="U201" i="8"/>
  <c r="V231" i="8"/>
  <c r="Y595" i="8"/>
  <c r="V235" i="8"/>
  <c r="Y599" i="8"/>
  <c r="V185" i="8"/>
  <c r="Y549" i="8"/>
  <c r="U197" i="8"/>
  <c r="V182" i="8"/>
  <c r="Y546" i="8"/>
  <c r="U194" i="8"/>
  <c r="V193" i="8"/>
  <c r="Y557" i="8"/>
  <c r="U205" i="8"/>
  <c r="V188" i="7"/>
  <c r="Y552" i="7"/>
  <c r="V191" i="7"/>
  <c r="Y555" i="7"/>
  <c r="V181" i="7"/>
  <c r="Y545" i="7"/>
  <c r="V193" i="7"/>
  <c r="Y557" i="7"/>
  <c r="V187" i="7"/>
  <c r="Y551" i="7"/>
  <c r="V184" i="7"/>
  <c r="Y548" i="7"/>
  <c r="V189" i="7"/>
  <c r="Y553" i="7"/>
  <c r="V190" i="7"/>
  <c r="Y554" i="7"/>
  <c r="V183" i="7"/>
  <c r="Y547" i="7"/>
  <c r="V192" i="7"/>
  <c r="Y556" i="7"/>
  <c r="V186" i="7"/>
  <c r="Y550" i="7"/>
  <c r="V185" i="7"/>
  <c r="Y549" i="7"/>
  <c r="S193" i="8"/>
  <c r="X557" i="8"/>
  <c r="S182" i="8"/>
  <c r="X546" i="8"/>
  <c r="S200" i="8"/>
  <c r="X564" i="8"/>
  <c r="X548" i="8"/>
  <c r="R196" i="8"/>
  <c r="S184" i="8"/>
  <c r="X563" i="8"/>
  <c r="S199" i="8"/>
  <c r="R211" i="8"/>
  <c r="S202" i="7"/>
  <c r="X566" i="7"/>
  <c r="S183" i="7"/>
  <c r="X547" i="7"/>
  <c r="S191" i="7"/>
  <c r="X555" i="7"/>
  <c r="S187" i="7"/>
  <c r="X551" i="7"/>
  <c r="S184" i="7"/>
  <c r="X548" i="7"/>
  <c r="S192" i="7"/>
  <c r="X556" i="7"/>
  <c r="S210" i="7"/>
  <c r="X574" i="7"/>
  <c r="S189" i="7"/>
  <c r="X553" i="7"/>
  <c r="S188" i="7"/>
  <c r="X552" i="7"/>
  <c r="S171" i="7"/>
  <c r="X535" i="7"/>
  <c r="S194" i="7"/>
  <c r="X558" i="7"/>
  <c r="S193" i="7"/>
  <c r="X557" i="7"/>
  <c r="S182" i="7"/>
  <c r="X546" i="7"/>
  <c r="P185" i="8"/>
  <c r="W549" i="8"/>
  <c r="P187" i="8"/>
  <c r="W551" i="8"/>
  <c r="O199" i="8"/>
  <c r="P182" i="8"/>
  <c r="W546" i="8"/>
  <c r="O194" i="8"/>
  <c r="P191" i="8"/>
  <c r="W555" i="8"/>
  <c r="P189" i="8"/>
  <c r="W553" i="8"/>
  <c r="P188" i="8"/>
  <c r="W552" i="8"/>
  <c r="P202" i="8"/>
  <c r="W566" i="8"/>
  <c r="P187" i="7"/>
  <c r="W551" i="7"/>
  <c r="P188" i="7"/>
  <c r="W552" i="7"/>
  <c r="P186" i="7"/>
  <c r="W550" i="7"/>
  <c r="P180" i="7"/>
  <c r="W544" i="7"/>
  <c r="P205" i="7"/>
  <c r="W569" i="7"/>
  <c r="W541" i="7"/>
  <c r="P177" i="7"/>
  <c r="O189" i="7"/>
  <c r="O192" i="7"/>
  <c r="O204" i="7" s="1"/>
  <c r="P170" i="7"/>
  <c r="W534" i="7"/>
  <c r="P184" i="7"/>
  <c r="W548" i="7"/>
  <c r="P191" i="7"/>
  <c r="W555" i="7"/>
  <c r="P183" i="7"/>
  <c r="W547" i="7"/>
  <c r="P190" i="7"/>
  <c r="W554" i="7"/>
  <c r="AE199" i="9"/>
  <c r="AB563" i="9"/>
  <c r="AE188" i="9"/>
  <c r="AB552" i="9"/>
  <c r="AE215" i="9"/>
  <c r="AB579" i="9"/>
  <c r="AE207" i="9"/>
  <c r="AB571" i="9"/>
  <c r="AE208" i="9"/>
  <c r="AB572" i="9"/>
  <c r="AE216" i="9"/>
  <c r="AB580" i="9"/>
  <c r="AE214" i="9"/>
  <c r="AB578" i="9"/>
  <c r="AE213" i="9"/>
  <c r="AB577" i="9"/>
  <c r="AE193" i="9"/>
  <c r="AB557" i="9"/>
  <c r="AE221" i="9"/>
  <c r="AB585" i="9"/>
  <c r="AE198" i="9"/>
  <c r="AB562" i="9"/>
  <c r="AE206" i="9"/>
  <c r="AB570" i="9"/>
  <c r="AB211" i="9"/>
  <c r="AA575" i="9"/>
  <c r="AB209" i="9"/>
  <c r="AA573" i="9"/>
  <c r="AB206" i="9"/>
  <c r="AA570" i="9"/>
  <c r="AB196" i="9"/>
  <c r="AA560" i="9"/>
  <c r="AB195" i="9"/>
  <c r="AA559" i="9"/>
  <c r="AB213" i="9"/>
  <c r="AA577" i="9"/>
  <c r="AB212" i="9"/>
  <c r="AA576" i="9"/>
  <c r="AB215" i="9"/>
  <c r="AA579" i="9"/>
  <c r="Y189" i="9"/>
  <c r="Z553" i="9"/>
  <c r="Y205" i="9"/>
  <c r="Z569" i="9"/>
  <c r="Y203" i="9"/>
  <c r="Z567" i="9"/>
  <c r="Y199" i="9"/>
  <c r="Z563" i="9"/>
  <c r="Y182" i="9"/>
  <c r="Z546" i="9"/>
  <c r="X194" i="9"/>
  <c r="Y202" i="9"/>
  <c r="Z566" i="9"/>
  <c r="Y220" i="9"/>
  <c r="Z584" i="9"/>
  <c r="Y200" i="9"/>
  <c r="Z564" i="9"/>
  <c r="Y183" i="9"/>
  <c r="Z547" i="9"/>
  <c r="X195" i="9"/>
  <c r="Y216" i="9"/>
  <c r="Z580" i="9"/>
  <c r="Y197" i="9"/>
  <c r="Z561" i="9"/>
  <c r="X209" i="9"/>
  <c r="Y198" i="9"/>
  <c r="Z562" i="9"/>
  <c r="V182" i="9"/>
  <c r="Y546" i="9"/>
  <c r="U194" i="9"/>
  <c r="V258" i="9"/>
  <c r="Y622" i="9"/>
  <c r="Y561" i="9"/>
  <c r="V197" i="9"/>
  <c r="U209" i="9"/>
  <c r="Y551" i="9"/>
  <c r="V187" i="9"/>
  <c r="U199" i="9"/>
  <c r="S200" i="9"/>
  <c r="X564" i="9"/>
  <c r="S203" i="9"/>
  <c r="X567" i="9"/>
  <c r="S183" i="9"/>
  <c r="X547" i="9"/>
  <c r="AC555" i="9"/>
  <c r="AH191" i="9"/>
  <c r="AG203" i="9"/>
  <c r="AC546" i="9"/>
  <c r="AH182" i="9"/>
  <c r="AG194" i="9"/>
  <c r="AC551" i="9"/>
  <c r="AH187" i="9"/>
  <c r="AG199" i="9"/>
  <c r="AH185" i="9"/>
  <c r="AC549" i="9"/>
  <c r="AC550" i="9"/>
  <c r="AH186" i="9"/>
  <c r="AG198" i="9"/>
  <c r="P193" i="9"/>
  <c r="W557" i="9"/>
  <c r="P207" i="9"/>
  <c r="W571" i="9"/>
  <c r="P202" i="9"/>
  <c r="W566" i="9"/>
  <c r="P206" i="9"/>
  <c r="W570" i="9"/>
  <c r="P203" i="9"/>
  <c r="W567" i="9"/>
  <c r="P204" i="9"/>
  <c r="W568" i="9"/>
  <c r="P209" i="9"/>
  <c r="W573" i="9"/>
  <c r="J256" i="9"/>
  <c r="U620" i="9"/>
  <c r="U549" i="9"/>
  <c r="J185" i="9"/>
  <c r="I197" i="9"/>
  <c r="J259" i="9"/>
  <c r="U623" i="9"/>
  <c r="U558" i="9"/>
  <c r="J194" i="9"/>
  <c r="I206" i="9"/>
  <c r="J189" i="9"/>
  <c r="U553" i="9"/>
  <c r="J189" i="8"/>
  <c r="U553" i="8"/>
  <c r="J182" i="8"/>
  <c r="U546" i="8"/>
  <c r="J191" i="8"/>
  <c r="U555" i="8"/>
  <c r="J188" i="8"/>
  <c r="U552" i="8"/>
  <c r="J190" i="8"/>
  <c r="U554" i="8"/>
  <c r="J184" i="8"/>
  <c r="U548" i="8"/>
  <c r="J193" i="8"/>
  <c r="U557" i="8"/>
  <c r="J192" i="8"/>
  <c r="U556" i="8"/>
  <c r="J188" i="7"/>
  <c r="U552" i="7"/>
  <c r="J184" i="7"/>
  <c r="U548" i="7"/>
  <c r="J186" i="7"/>
  <c r="U550" i="7"/>
  <c r="J193" i="7"/>
  <c r="U557" i="7"/>
  <c r="J185" i="7"/>
  <c r="U549" i="7"/>
  <c r="J180" i="7"/>
  <c r="U544" i="7"/>
  <c r="J201" i="7"/>
  <c r="U565" i="7"/>
  <c r="J214" i="7"/>
  <c r="U578" i="7"/>
  <c r="J174" i="7"/>
  <c r="U538" i="7"/>
  <c r="J191" i="7"/>
  <c r="U555" i="7"/>
  <c r="J183" i="7"/>
  <c r="U547" i="7"/>
  <c r="J187" i="7"/>
  <c r="U551" i="7"/>
  <c r="J170" i="7"/>
  <c r="U534" i="7"/>
  <c r="I182" i="7"/>
  <c r="F211" i="9"/>
  <c r="T575" i="9"/>
  <c r="F210" i="9"/>
  <c r="T574" i="9"/>
  <c r="F227" i="9"/>
  <c r="T591" i="9"/>
  <c r="F219" i="9"/>
  <c r="T583" i="9"/>
  <c r="F218" i="9"/>
  <c r="T582" i="9"/>
  <c r="F214" i="9"/>
  <c r="T578" i="9"/>
  <c r="F229" i="9"/>
  <c r="T593" i="9"/>
  <c r="F213" i="9"/>
  <c r="T577" i="9"/>
  <c r="F209" i="9"/>
  <c r="T573" i="9"/>
  <c r="F206" i="8"/>
  <c r="T570" i="8"/>
  <c r="F196" i="8"/>
  <c r="T560" i="8"/>
  <c r="F204" i="8"/>
  <c r="T568" i="8"/>
  <c r="F201" i="8"/>
  <c r="T565" i="8"/>
  <c r="F210" i="8"/>
  <c r="T574" i="8"/>
  <c r="F190" i="8"/>
  <c r="T554" i="8"/>
  <c r="F203" i="8"/>
  <c r="T567" i="8"/>
  <c r="F200" i="8"/>
  <c r="T564" i="8"/>
  <c r="F199" i="8"/>
  <c r="T563" i="8"/>
  <c r="F207" i="8"/>
  <c r="T571" i="8"/>
  <c r="F205" i="8"/>
  <c r="T569" i="8"/>
  <c r="AA204" i="7"/>
  <c r="O182" i="7"/>
  <c r="O194" i="7" s="1"/>
  <c r="P184" i="9"/>
  <c r="O196" i="9"/>
  <c r="W560" i="9" s="1"/>
  <c r="M174" i="7"/>
  <c r="L186" i="7"/>
  <c r="V550" i="7" s="1"/>
  <c r="M203" i="8"/>
  <c r="L215" i="8"/>
  <c r="V579" i="8" s="1"/>
  <c r="AB193" i="8"/>
  <c r="AA205" i="8"/>
  <c r="AA569" i="8" s="1"/>
  <c r="V190" i="8"/>
  <c r="U202" i="8"/>
  <c r="Y566" i="8" s="1"/>
  <c r="V186" i="8"/>
  <c r="U198" i="8"/>
  <c r="Y562" i="8" s="1"/>
  <c r="S198" i="9"/>
  <c r="R210" i="9"/>
  <c r="X574" i="9" s="1"/>
  <c r="F188" i="9"/>
  <c r="E200" i="9"/>
  <c r="T564" i="9" s="1"/>
  <c r="S182" i="9"/>
  <c r="R194" i="9"/>
  <c r="X558" i="9" s="1"/>
  <c r="AB192" i="9"/>
  <c r="AA204" i="9"/>
  <c r="AA568" i="9" s="1"/>
  <c r="P186" i="9"/>
  <c r="O198" i="9"/>
  <c r="W562" i="9" s="1"/>
  <c r="M213" i="9"/>
  <c r="L225" i="9"/>
  <c r="V589" i="9" s="1"/>
  <c r="F196" i="9"/>
  <c r="E208" i="9"/>
  <c r="T572" i="9" s="1"/>
  <c r="F192" i="9"/>
  <c r="E204" i="9"/>
  <c r="T568" i="9" s="1"/>
  <c r="P188" i="9"/>
  <c r="O200" i="9"/>
  <c r="W564" i="9" s="1"/>
  <c r="AH243" i="9"/>
  <c r="AG255" i="9"/>
  <c r="AC619" i="9" s="1"/>
  <c r="S209" i="9"/>
  <c r="R221" i="9"/>
  <c r="X585" i="9" s="1"/>
  <c r="AB190" i="9"/>
  <c r="AA202" i="9"/>
  <c r="AA566" i="9" s="1"/>
  <c r="M270" i="9"/>
  <c r="L282" i="9"/>
  <c r="V646" i="9" s="1"/>
  <c r="J243" i="9"/>
  <c r="I255" i="9"/>
  <c r="U619" i="9" s="1"/>
  <c r="AH232" i="9"/>
  <c r="AG244" i="9"/>
  <c r="AC608" i="9" s="1"/>
  <c r="V205" i="9"/>
  <c r="U217" i="9"/>
  <c r="Y581" i="9" s="1"/>
  <c r="V190" i="9"/>
  <c r="U202" i="9"/>
  <c r="Y566" i="9" s="1"/>
  <c r="M209" i="9"/>
  <c r="L221" i="9"/>
  <c r="V585" i="9" s="1"/>
  <c r="AB193" i="9"/>
  <c r="AA205" i="9"/>
  <c r="AA569" i="9" s="1"/>
  <c r="AH214" i="9"/>
  <c r="AG226" i="9"/>
  <c r="AC590" i="9" s="1"/>
  <c r="V195" i="9"/>
  <c r="U207" i="9"/>
  <c r="Y571" i="9" s="1"/>
  <c r="S244" i="9"/>
  <c r="R256" i="9"/>
  <c r="X620" i="9" s="1"/>
  <c r="P189" i="9"/>
  <c r="O201" i="9"/>
  <c r="W565" i="9" s="1"/>
  <c r="V188" i="9"/>
  <c r="U200" i="9"/>
  <c r="Y564" i="9" s="1"/>
  <c r="AH189" i="9"/>
  <c r="AG201" i="9"/>
  <c r="AC565" i="9" s="1"/>
  <c r="M250" i="9"/>
  <c r="L262" i="9"/>
  <c r="V626" i="9" s="1"/>
  <c r="J205" i="9"/>
  <c r="I217" i="9"/>
  <c r="U581" i="9" s="1"/>
  <c r="V204" i="9"/>
  <c r="U216" i="9"/>
  <c r="Y580" i="9" s="1"/>
  <c r="S202" i="9"/>
  <c r="R214" i="9"/>
  <c r="X578" i="9" s="1"/>
  <c r="AH204" i="9"/>
  <c r="AG216" i="9"/>
  <c r="AC580" i="9" s="1"/>
  <c r="V203" i="9"/>
  <c r="U215" i="9"/>
  <c r="Y579" i="9" s="1"/>
  <c r="S205" i="9"/>
  <c r="R217" i="9"/>
  <c r="X581" i="9" s="1"/>
  <c r="M253" i="9"/>
  <c r="L265" i="9"/>
  <c r="V629" i="9" s="1"/>
  <c r="S204" i="9"/>
  <c r="R216" i="9"/>
  <c r="X580" i="9" s="1"/>
  <c r="J203" i="9"/>
  <c r="I215" i="9"/>
  <c r="U579" i="9" s="1"/>
  <c r="J222" i="9"/>
  <c r="I234" i="9"/>
  <c r="U598" i="9" s="1"/>
  <c r="J188" i="9"/>
  <c r="I200" i="9"/>
  <c r="U564" i="9" s="1"/>
  <c r="AB186" i="9"/>
  <c r="AA198" i="9"/>
  <c r="AA562" i="9" s="1"/>
  <c r="AH188" i="9"/>
  <c r="AG200" i="9"/>
  <c r="AC564" i="9" s="1"/>
  <c r="V196" i="9"/>
  <c r="U208" i="9"/>
  <c r="Y572" i="9" s="1"/>
  <c r="P187" i="9"/>
  <c r="O199" i="9"/>
  <c r="W563" i="9" s="1"/>
  <c r="S199" i="9"/>
  <c r="R211" i="9"/>
  <c r="X575" i="9" s="1"/>
  <c r="J214" i="9"/>
  <c r="I226" i="9"/>
  <c r="U590" i="9" s="1"/>
  <c r="S201" i="9"/>
  <c r="R213" i="9"/>
  <c r="X577" i="9" s="1"/>
  <c r="M264" i="9"/>
  <c r="L276" i="9"/>
  <c r="V640" i="9" s="1"/>
  <c r="J204" i="9"/>
  <c r="I216" i="9"/>
  <c r="U580" i="9" s="1"/>
  <c r="M251" i="9"/>
  <c r="L263" i="9"/>
  <c r="V627" i="9" s="1"/>
  <c r="V201" i="9"/>
  <c r="U213" i="9"/>
  <c r="Y577" i="9" s="1"/>
  <c r="M259" i="9"/>
  <c r="L271" i="9"/>
  <c r="V635" i="9" s="1"/>
  <c r="AH205" i="9"/>
  <c r="AG217" i="9"/>
  <c r="AC581" i="9" s="1"/>
  <c r="M254" i="9"/>
  <c r="L266" i="9"/>
  <c r="V630" i="9" s="1"/>
  <c r="R195" i="9"/>
  <c r="X228" i="9"/>
  <c r="O205" i="9"/>
  <c r="U270" i="9"/>
  <c r="L207" i="9"/>
  <c r="I201" i="9"/>
  <c r="X214" i="9"/>
  <c r="E239" i="9"/>
  <c r="L260" i="9"/>
  <c r="AD211" i="9"/>
  <c r="AA208" i="9"/>
  <c r="I271" i="9"/>
  <c r="R212" i="9"/>
  <c r="AD228" i="9"/>
  <c r="E241" i="9"/>
  <c r="X215" i="9"/>
  <c r="AG197" i="9"/>
  <c r="AA207" i="9"/>
  <c r="X210" i="9"/>
  <c r="AA218" i="9"/>
  <c r="AA223" i="9"/>
  <c r="E231" i="9"/>
  <c r="AD219" i="9"/>
  <c r="AD218" i="9"/>
  <c r="E225" i="9"/>
  <c r="E223" i="9"/>
  <c r="AD225" i="9"/>
  <c r="AA224" i="9"/>
  <c r="X211" i="9"/>
  <c r="AD205" i="9"/>
  <c r="E230" i="9"/>
  <c r="X201" i="9"/>
  <c r="AD200" i="9"/>
  <c r="O214" i="9"/>
  <c r="L208" i="9"/>
  <c r="AD233" i="9"/>
  <c r="AD210" i="9"/>
  <c r="AA225" i="9"/>
  <c r="AD227" i="9"/>
  <c r="O215" i="9"/>
  <c r="AD226" i="9"/>
  <c r="E222" i="9"/>
  <c r="E226" i="9"/>
  <c r="E221" i="9"/>
  <c r="X232" i="9"/>
  <c r="AD220" i="9"/>
  <c r="AA227" i="9"/>
  <c r="R215" i="9"/>
  <c r="X217" i="9"/>
  <c r="O221" i="9"/>
  <c r="O216" i="9"/>
  <c r="AA221" i="9"/>
  <c r="O218" i="9"/>
  <c r="O219" i="9"/>
  <c r="X212" i="9"/>
  <c r="I268" i="9"/>
  <c r="Y197" i="8"/>
  <c r="X209" i="8"/>
  <c r="Z573" i="8" s="1"/>
  <c r="S201" i="8"/>
  <c r="R213" i="8"/>
  <c r="X577" i="8" s="1"/>
  <c r="AE184" i="8"/>
  <c r="AD196" i="8"/>
  <c r="AB560" i="8" s="1"/>
  <c r="V192" i="8"/>
  <c r="U204" i="8"/>
  <c r="Y568" i="8" s="1"/>
  <c r="J195" i="8"/>
  <c r="I207" i="8"/>
  <c r="U571" i="8" s="1"/>
  <c r="AH198" i="8"/>
  <c r="AG210" i="8"/>
  <c r="AC574" i="8" s="1"/>
  <c r="Y195" i="8"/>
  <c r="X207" i="8"/>
  <c r="Z571" i="8" s="1"/>
  <c r="P205" i="8"/>
  <c r="O217" i="8"/>
  <c r="W581" i="8" s="1"/>
  <c r="F185" i="8"/>
  <c r="E197" i="8"/>
  <c r="T561" i="8" s="1"/>
  <c r="J197" i="8"/>
  <c r="I209" i="8"/>
  <c r="U573" i="8" s="1"/>
  <c r="J198" i="8"/>
  <c r="I210" i="8"/>
  <c r="U574" i="8" s="1"/>
  <c r="P198" i="8"/>
  <c r="O210" i="8"/>
  <c r="W574" i="8" s="1"/>
  <c r="Y196" i="8"/>
  <c r="X208" i="8"/>
  <c r="Z572" i="8" s="1"/>
  <c r="P196" i="8"/>
  <c r="O208" i="8"/>
  <c r="W572" i="8" s="1"/>
  <c r="V188" i="8"/>
  <c r="U200" i="8"/>
  <c r="Y564" i="8" s="1"/>
  <c r="S204" i="8"/>
  <c r="R216" i="8"/>
  <c r="X580" i="8" s="1"/>
  <c r="AH197" i="8"/>
  <c r="AG209" i="8"/>
  <c r="AC573" i="8" s="1"/>
  <c r="S203" i="8"/>
  <c r="R215" i="8"/>
  <c r="X579" i="8" s="1"/>
  <c r="V184" i="8"/>
  <c r="U196" i="8"/>
  <c r="Y560" i="8" s="1"/>
  <c r="V191" i="8"/>
  <c r="U203" i="8"/>
  <c r="Y567" i="8" s="1"/>
  <c r="S202" i="8"/>
  <c r="R214" i="8"/>
  <c r="X578" i="8" s="1"/>
  <c r="S233" i="8"/>
  <c r="R245" i="8"/>
  <c r="X609" i="8" s="1"/>
  <c r="J199" i="8"/>
  <c r="I211" i="8"/>
  <c r="U575" i="8" s="1"/>
  <c r="S183" i="8"/>
  <c r="R195" i="8"/>
  <c r="X559" i="8" s="1"/>
  <c r="P204" i="8"/>
  <c r="O216" i="8"/>
  <c r="W580" i="8" s="1"/>
  <c r="AH199" i="8"/>
  <c r="AG211" i="8"/>
  <c r="AC575" i="8" s="1"/>
  <c r="AH196" i="8"/>
  <c r="AG208" i="8"/>
  <c r="AC572" i="8" s="1"/>
  <c r="Y194" i="8"/>
  <c r="X206" i="8"/>
  <c r="Z570" i="8" s="1"/>
  <c r="AB190" i="8"/>
  <c r="AA202" i="8"/>
  <c r="AA566" i="8" s="1"/>
  <c r="P195" i="8"/>
  <c r="O207" i="8"/>
  <c r="W571" i="8" s="1"/>
  <c r="AB191" i="8"/>
  <c r="AA203" i="8"/>
  <c r="AA567" i="8" s="1"/>
  <c r="AH195" i="8"/>
  <c r="AG207" i="8"/>
  <c r="AC571" i="8" s="1"/>
  <c r="M202" i="8"/>
  <c r="L214" i="8"/>
  <c r="V578" i="8" s="1"/>
  <c r="AH194" i="8"/>
  <c r="AG206" i="8"/>
  <c r="AC570" i="8" s="1"/>
  <c r="S234" i="8"/>
  <c r="R246" i="8"/>
  <c r="X610" i="8" s="1"/>
  <c r="M208" i="8"/>
  <c r="L220" i="8"/>
  <c r="V584" i="8" s="1"/>
  <c r="X203" i="8"/>
  <c r="AD216" i="8"/>
  <c r="AD203" i="8"/>
  <c r="AD214" i="8"/>
  <c r="AD207" i="8"/>
  <c r="AA228" i="8"/>
  <c r="AA211" i="8"/>
  <c r="AG202" i="8"/>
  <c r="L229" i="8"/>
  <c r="E202" i="8"/>
  <c r="E217" i="8"/>
  <c r="E208" i="8"/>
  <c r="L200" i="8"/>
  <c r="AG201" i="8"/>
  <c r="U243" i="8"/>
  <c r="AD221" i="8"/>
  <c r="L211" i="8"/>
  <c r="L228" i="8"/>
  <c r="AD225" i="8"/>
  <c r="AG205" i="8"/>
  <c r="I194" i="8"/>
  <c r="R205" i="8"/>
  <c r="X205" i="8"/>
  <c r="E222" i="8"/>
  <c r="I201" i="8"/>
  <c r="L209" i="8"/>
  <c r="E215" i="8"/>
  <c r="E216" i="8"/>
  <c r="AA225" i="8"/>
  <c r="AA208" i="8"/>
  <c r="AA209" i="8"/>
  <c r="I200" i="8"/>
  <c r="AD217" i="8"/>
  <c r="AD223" i="8"/>
  <c r="X204" i="8"/>
  <c r="X198" i="8"/>
  <c r="L210" i="8"/>
  <c r="R194" i="8"/>
  <c r="AA207" i="8"/>
  <c r="AD224" i="8"/>
  <c r="AG200" i="8"/>
  <c r="U247" i="8"/>
  <c r="X199" i="8"/>
  <c r="O214" i="8"/>
  <c r="AA224" i="8"/>
  <c r="E218" i="8"/>
  <c r="E212" i="8"/>
  <c r="AD206" i="8"/>
  <c r="X201" i="8"/>
  <c r="I205" i="8"/>
  <c r="E211" i="8"/>
  <c r="O200" i="8"/>
  <c r="AD198" i="8"/>
  <c r="L237" i="8"/>
  <c r="X200" i="8"/>
  <c r="AG203" i="8"/>
  <c r="AG204" i="8"/>
  <c r="X202" i="8"/>
  <c r="AA210" i="8"/>
  <c r="E213" i="8"/>
  <c r="O197" i="8"/>
  <c r="I202" i="8"/>
  <c r="O201" i="8"/>
  <c r="I196" i="8"/>
  <c r="I204" i="8"/>
  <c r="AA206" i="8"/>
  <c r="R212" i="8"/>
  <c r="I203" i="8"/>
  <c r="O203" i="8"/>
  <c r="E219" i="8"/>
  <c r="AH197" i="7"/>
  <c r="AG209" i="7"/>
  <c r="AC573" i="7" s="1"/>
  <c r="AG211" i="7"/>
  <c r="AG217" i="7"/>
  <c r="AG225" i="7"/>
  <c r="AG218" i="7"/>
  <c r="AG215" i="7"/>
  <c r="AG207" i="7"/>
  <c r="AG212" i="7"/>
  <c r="AG216" i="7"/>
  <c r="AG208" i="7"/>
  <c r="AG214" i="7"/>
  <c r="AG210" i="7"/>
  <c r="AE182" i="7"/>
  <c r="AD194" i="7"/>
  <c r="AB558" i="7" s="1"/>
  <c r="Y182" i="7"/>
  <c r="X194" i="7"/>
  <c r="Z558" i="7" s="1"/>
  <c r="I192" i="7"/>
  <c r="AD217" i="7"/>
  <c r="AD210" i="7"/>
  <c r="AD213" i="7"/>
  <c r="AD207" i="7"/>
  <c r="AD209" i="7"/>
  <c r="AD208" i="7"/>
  <c r="AD212" i="7"/>
  <c r="AD211" i="7"/>
  <c r="AD216" i="7"/>
  <c r="AD214" i="7"/>
  <c r="AD215" i="7"/>
  <c r="AA225" i="7"/>
  <c r="AA229" i="7"/>
  <c r="AA210" i="7"/>
  <c r="AA211" i="7"/>
  <c r="AA206" i="7"/>
  <c r="AA215" i="7"/>
  <c r="AA212" i="7"/>
  <c r="AA207" i="7"/>
  <c r="AA208" i="7"/>
  <c r="AA214" i="7"/>
  <c r="AA209" i="7"/>
  <c r="X216" i="7"/>
  <c r="X229" i="7"/>
  <c r="X225" i="7"/>
  <c r="X210" i="7"/>
  <c r="X215" i="7"/>
  <c r="X212" i="7"/>
  <c r="X211" i="7"/>
  <c r="X226" i="7"/>
  <c r="X233" i="7"/>
  <c r="X207" i="7"/>
  <c r="X208" i="7"/>
  <c r="S185" i="7"/>
  <c r="R197" i="7"/>
  <c r="X561" i="7" s="1"/>
  <c r="R199" i="7"/>
  <c r="R222" i="7"/>
  <c r="R206" i="7"/>
  <c r="R196" i="7"/>
  <c r="R205" i="7"/>
  <c r="R201" i="7"/>
  <c r="R214" i="7"/>
  <c r="R195" i="7"/>
  <c r="R203" i="7"/>
  <c r="R204" i="7"/>
  <c r="R200" i="7"/>
  <c r="M178" i="7"/>
  <c r="L190" i="7"/>
  <c r="V554" i="7" s="1"/>
  <c r="V170" i="7"/>
  <c r="U182" i="7"/>
  <c r="Y546" i="7" s="1"/>
  <c r="U201" i="7"/>
  <c r="U195" i="7"/>
  <c r="U205" i="7"/>
  <c r="U196" i="7"/>
  <c r="U198" i="7"/>
  <c r="U203" i="7"/>
  <c r="U204" i="7"/>
  <c r="U202" i="7"/>
  <c r="U200" i="7"/>
  <c r="U197" i="7"/>
  <c r="U199" i="7"/>
  <c r="P197" i="7"/>
  <c r="O209" i="7"/>
  <c r="W573" i="7" s="1"/>
  <c r="O202" i="7"/>
  <c r="O198" i="7"/>
  <c r="O200" i="7"/>
  <c r="O195" i="7"/>
  <c r="O199" i="7"/>
  <c r="O203" i="7"/>
  <c r="O196" i="7"/>
  <c r="O217" i="7"/>
  <c r="L196" i="7"/>
  <c r="L204" i="7"/>
  <c r="L200" i="7"/>
  <c r="L205" i="7"/>
  <c r="L199" i="7"/>
  <c r="L194" i="7"/>
  <c r="L213" i="7"/>
  <c r="L209" i="7"/>
  <c r="L195" i="7"/>
  <c r="L203" i="7"/>
  <c r="I203" i="7"/>
  <c r="I198" i="7"/>
  <c r="I213" i="7"/>
  <c r="I199" i="7"/>
  <c r="I226" i="7"/>
  <c r="I196" i="7"/>
  <c r="I195" i="7"/>
  <c r="I197" i="7"/>
  <c r="I205" i="7"/>
  <c r="I200" i="7"/>
  <c r="F187" i="7"/>
  <c r="E199" i="7"/>
  <c r="T563" i="7" s="1"/>
  <c r="E185" i="7"/>
  <c r="T549" i="7" s="1"/>
  <c r="F173" i="7"/>
  <c r="E189" i="7"/>
  <c r="T553" i="7" s="1"/>
  <c r="F177" i="7"/>
  <c r="E229" i="7"/>
  <c r="T593" i="7" s="1"/>
  <c r="F217" i="7"/>
  <c r="F192" i="7"/>
  <c r="E204" i="7"/>
  <c r="T568" i="7" s="1"/>
  <c r="E215" i="7"/>
  <c r="T579" i="7" s="1"/>
  <c r="F203" i="7"/>
  <c r="E202" i="7"/>
  <c r="T566" i="7" s="1"/>
  <c r="F190" i="7"/>
  <c r="F200" i="7"/>
  <c r="E212" i="7"/>
  <c r="T576" i="7" s="1"/>
  <c r="E210" i="7"/>
  <c r="T574" i="7" s="1"/>
  <c r="F198" i="7"/>
  <c r="E208" i="7"/>
  <c r="T572" i="7" s="1"/>
  <c r="F196" i="7"/>
  <c r="E207" i="7"/>
  <c r="T571" i="7" s="1"/>
  <c r="F195" i="7"/>
  <c r="E194" i="7"/>
  <c r="T558" i="7" s="1"/>
  <c r="F182" i="7"/>
  <c r="M208" i="9" l="1"/>
  <c r="V572" i="9"/>
  <c r="M260" i="9"/>
  <c r="V624" i="9"/>
  <c r="M207" i="9"/>
  <c r="V571" i="9"/>
  <c r="AB206" i="7"/>
  <c r="AA570" i="7"/>
  <c r="AB211" i="7"/>
  <c r="AA575" i="7"/>
  <c r="AB212" i="7"/>
  <c r="AA576" i="7"/>
  <c r="AB209" i="7"/>
  <c r="AA573" i="7"/>
  <c r="AB210" i="7"/>
  <c r="AA574" i="7"/>
  <c r="AB215" i="7"/>
  <c r="AA579" i="7"/>
  <c r="AB204" i="7"/>
  <c r="AA568" i="7"/>
  <c r="AB208" i="7"/>
  <c r="AA572" i="7"/>
  <c r="AB225" i="7"/>
  <c r="AA589" i="7"/>
  <c r="AB214" i="7"/>
  <c r="AA578" i="7"/>
  <c r="AB229" i="7"/>
  <c r="AA593" i="7"/>
  <c r="AB207" i="7"/>
  <c r="AA571" i="7"/>
  <c r="AB207" i="8"/>
  <c r="AA571" i="8"/>
  <c r="AB211" i="8"/>
  <c r="AA575" i="8"/>
  <c r="AB210" i="8"/>
  <c r="AA574" i="8"/>
  <c r="AB206" i="8"/>
  <c r="AA570" i="8"/>
  <c r="AB208" i="8"/>
  <c r="AA572" i="8"/>
  <c r="AB228" i="8"/>
  <c r="AA592" i="8"/>
  <c r="AB224" i="8"/>
  <c r="AA588" i="8"/>
  <c r="AB225" i="8"/>
  <c r="AA589" i="8"/>
  <c r="AB209" i="8"/>
  <c r="AA573" i="8"/>
  <c r="M203" i="7"/>
  <c r="V567" i="7"/>
  <c r="M204" i="7"/>
  <c r="V568" i="7"/>
  <c r="M205" i="7"/>
  <c r="V569" i="7"/>
  <c r="M195" i="7"/>
  <c r="V559" i="7"/>
  <c r="M196" i="7"/>
  <c r="V560" i="7"/>
  <c r="M184" i="7"/>
  <c r="V548" i="7"/>
  <c r="M209" i="7"/>
  <c r="V573" i="7"/>
  <c r="M200" i="7"/>
  <c r="V564" i="7"/>
  <c r="M194" i="7"/>
  <c r="V558" i="7"/>
  <c r="M213" i="7"/>
  <c r="V577" i="7"/>
  <c r="M199" i="7"/>
  <c r="V563" i="7"/>
  <c r="M229" i="8"/>
  <c r="V593" i="8"/>
  <c r="M237" i="8"/>
  <c r="V601" i="8"/>
  <c r="M210" i="8"/>
  <c r="V574" i="8"/>
  <c r="M200" i="8"/>
  <c r="V564" i="8"/>
  <c r="M194" i="8"/>
  <c r="V558" i="8"/>
  <c r="L206" i="8"/>
  <c r="M211" i="8"/>
  <c r="V575" i="8"/>
  <c r="M209" i="8"/>
  <c r="V573" i="8"/>
  <c r="M228" i="8"/>
  <c r="V592" i="8"/>
  <c r="V559" i="8"/>
  <c r="M195" i="8"/>
  <c r="L207" i="8"/>
  <c r="AH205" i="8"/>
  <c r="AC569" i="8"/>
  <c r="AH204" i="8"/>
  <c r="AC568" i="8"/>
  <c r="AH200" i="8"/>
  <c r="AC564" i="8"/>
  <c r="AH203" i="8"/>
  <c r="AC567" i="8"/>
  <c r="AH202" i="8"/>
  <c r="AC566" i="8"/>
  <c r="AH201" i="8"/>
  <c r="AC565" i="8"/>
  <c r="AH212" i="7"/>
  <c r="AC576" i="7"/>
  <c r="AH207" i="7"/>
  <c r="AC571" i="7"/>
  <c r="AH215" i="7"/>
  <c r="AC579" i="7"/>
  <c r="AH218" i="7"/>
  <c r="AC582" i="7"/>
  <c r="AH210" i="7"/>
  <c r="AC574" i="7"/>
  <c r="AH225" i="7"/>
  <c r="AC589" i="7"/>
  <c r="AH214" i="7"/>
  <c r="AC578" i="7"/>
  <c r="AH217" i="7"/>
  <c r="AC581" i="7"/>
  <c r="AH216" i="7"/>
  <c r="AC580" i="7"/>
  <c r="AH208" i="7"/>
  <c r="AC572" i="7"/>
  <c r="AH211" i="7"/>
  <c r="AC575" i="7"/>
  <c r="AE207" i="8"/>
  <c r="AB571" i="8"/>
  <c r="AE198" i="8"/>
  <c r="AB562" i="8"/>
  <c r="AE223" i="8"/>
  <c r="AB587" i="8"/>
  <c r="AE225" i="8"/>
  <c r="AB589" i="8"/>
  <c r="AE203" i="8"/>
  <c r="AB567" i="8"/>
  <c r="AE214" i="8"/>
  <c r="AB578" i="8"/>
  <c r="AE217" i="8"/>
  <c r="AB581" i="8"/>
  <c r="AE216" i="8"/>
  <c r="AB580" i="8"/>
  <c r="AE206" i="8"/>
  <c r="AB570" i="8"/>
  <c r="AE224" i="8"/>
  <c r="AB588" i="8"/>
  <c r="AE221" i="8"/>
  <c r="AB585" i="8"/>
  <c r="AE215" i="7"/>
  <c r="AB579" i="7"/>
  <c r="AE213" i="7"/>
  <c r="AB577" i="7"/>
  <c r="AE216" i="7"/>
  <c r="AB580" i="7"/>
  <c r="AE217" i="7"/>
  <c r="AB581" i="7"/>
  <c r="AE207" i="7"/>
  <c r="AB571" i="7"/>
  <c r="AE211" i="7"/>
  <c r="AB575" i="7"/>
  <c r="AE212" i="7"/>
  <c r="AB576" i="7"/>
  <c r="AE214" i="7"/>
  <c r="AB578" i="7"/>
  <c r="AE208" i="7"/>
  <c r="AB572" i="7"/>
  <c r="AE210" i="7"/>
  <c r="AB574" i="7"/>
  <c r="AE209" i="7"/>
  <c r="AB573" i="7"/>
  <c r="Y199" i="8"/>
  <c r="Z563" i="8"/>
  <c r="Y203" i="8"/>
  <c r="Z567" i="8"/>
  <c r="Y200" i="8"/>
  <c r="Z564" i="8"/>
  <c r="Y202" i="8"/>
  <c r="Z566" i="8"/>
  <c r="Y205" i="8"/>
  <c r="Z569" i="8"/>
  <c r="Y201" i="8"/>
  <c r="Z565" i="8"/>
  <c r="Y198" i="8"/>
  <c r="Z562" i="8"/>
  <c r="Y204" i="8"/>
  <c r="Z568" i="8"/>
  <c r="Y229" i="7"/>
  <c r="Z593" i="7"/>
  <c r="Y216" i="7"/>
  <c r="Z580" i="7"/>
  <c r="Y210" i="7"/>
  <c r="Z574" i="7"/>
  <c r="Y207" i="7"/>
  <c r="Z571" i="7"/>
  <c r="Y226" i="7"/>
  <c r="Z590" i="7"/>
  <c r="Y208" i="7"/>
  <c r="Z572" i="7"/>
  <c r="Y225" i="7"/>
  <c r="Z589" i="7"/>
  <c r="Y233" i="7"/>
  <c r="Z597" i="7"/>
  <c r="Y211" i="7"/>
  <c r="Z575" i="7"/>
  <c r="Y212" i="7"/>
  <c r="Z576" i="7"/>
  <c r="Y215" i="7"/>
  <c r="Z579" i="7"/>
  <c r="V247" i="8"/>
  <c r="Y611" i="8"/>
  <c r="V205" i="8"/>
  <c r="Y569" i="8"/>
  <c r="U217" i="8"/>
  <c r="V194" i="8"/>
  <c r="Y558" i="8"/>
  <c r="U206" i="8"/>
  <c r="V201" i="8"/>
  <c r="Y565" i="8"/>
  <c r="U213" i="8"/>
  <c r="V197" i="8"/>
  <c r="Y561" i="8"/>
  <c r="U209" i="8"/>
  <c r="V243" i="8"/>
  <c r="Y607" i="8"/>
  <c r="V203" i="7"/>
  <c r="Y567" i="7"/>
  <c r="V196" i="7"/>
  <c r="Y560" i="7"/>
  <c r="V199" i="7"/>
  <c r="Y563" i="7"/>
  <c r="V205" i="7"/>
  <c r="Y569" i="7"/>
  <c r="V197" i="7"/>
  <c r="Y561" i="7"/>
  <c r="V195" i="7"/>
  <c r="Y559" i="7"/>
  <c r="V198" i="7"/>
  <c r="Y562" i="7"/>
  <c r="V200" i="7"/>
  <c r="Y564" i="7"/>
  <c r="V201" i="7"/>
  <c r="Y565" i="7"/>
  <c r="V202" i="7"/>
  <c r="Y566" i="7"/>
  <c r="V204" i="7"/>
  <c r="Y568" i="7"/>
  <c r="X560" i="8"/>
  <c r="R208" i="8"/>
  <c r="S196" i="8"/>
  <c r="S212" i="8"/>
  <c r="X576" i="8"/>
  <c r="S205" i="8"/>
  <c r="X569" i="8"/>
  <c r="X575" i="8"/>
  <c r="R223" i="8"/>
  <c r="S211" i="8"/>
  <c r="S194" i="8"/>
  <c r="X558" i="8"/>
  <c r="S196" i="7"/>
  <c r="X560" i="7"/>
  <c r="S205" i="7"/>
  <c r="X569" i="7"/>
  <c r="S206" i="7"/>
  <c r="X570" i="7"/>
  <c r="S222" i="7"/>
  <c r="X586" i="7"/>
  <c r="S204" i="7"/>
  <c r="X568" i="7"/>
  <c r="S203" i="7"/>
  <c r="X567" i="7"/>
  <c r="S199" i="7"/>
  <c r="X563" i="7"/>
  <c r="S200" i="7"/>
  <c r="X564" i="7"/>
  <c r="S195" i="7"/>
  <c r="X559" i="7"/>
  <c r="S214" i="7"/>
  <c r="X578" i="7"/>
  <c r="S201" i="7"/>
  <c r="X565" i="7"/>
  <c r="P194" i="8"/>
  <c r="W558" i="8"/>
  <c r="O206" i="8"/>
  <c r="P201" i="8"/>
  <c r="W565" i="8"/>
  <c r="P214" i="8"/>
  <c r="W578" i="8"/>
  <c r="P203" i="8"/>
  <c r="W567" i="8"/>
  <c r="P197" i="8"/>
  <c r="W561" i="8"/>
  <c r="P199" i="8"/>
  <c r="W563" i="8"/>
  <c r="O211" i="8"/>
  <c r="P200" i="8"/>
  <c r="W564" i="8"/>
  <c r="P204" i="7"/>
  <c r="W568" i="7"/>
  <c r="P198" i="7"/>
  <c r="W562" i="7"/>
  <c r="P194" i="7"/>
  <c r="W558" i="7"/>
  <c r="P202" i="7"/>
  <c r="W566" i="7"/>
  <c r="P203" i="7"/>
  <c r="W567" i="7"/>
  <c r="P199" i="7"/>
  <c r="W563" i="7"/>
  <c r="P195" i="7"/>
  <c r="W559" i="7"/>
  <c r="W553" i="7"/>
  <c r="O201" i="7"/>
  <c r="P189" i="7"/>
  <c r="P200" i="7"/>
  <c r="W564" i="7"/>
  <c r="P217" i="7"/>
  <c r="W581" i="7"/>
  <c r="P192" i="7"/>
  <c r="W556" i="7"/>
  <c r="P196" i="7"/>
  <c r="W560" i="7"/>
  <c r="P182" i="7"/>
  <c r="W546" i="7"/>
  <c r="AE225" i="9"/>
  <c r="AB589" i="9"/>
  <c r="AE211" i="9"/>
  <c r="AB575" i="9"/>
  <c r="AE226" i="9"/>
  <c r="AB590" i="9"/>
  <c r="AE200" i="9"/>
  <c r="AB564" i="9"/>
  <c r="AE218" i="9"/>
  <c r="AB582" i="9"/>
  <c r="AE233" i="9"/>
  <c r="AB597" i="9"/>
  <c r="AE227" i="9"/>
  <c r="AB591" i="9"/>
  <c r="AE219" i="9"/>
  <c r="AB583" i="9"/>
  <c r="AE210" i="9"/>
  <c r="AB574" i="9"/>
  <c r="AE220" i="9"/>
  <c r="AB584" i="9"/>
  <c r="AE205" i="9"/>
  <c r="AB569" i="9"/>
  <c r="AE228" i="9"/>
  <c r="AB592" i="9"/>
  <c r="AB221" i="9"/>
  <c r="AA585" i="9"/>
  <c r="AB224" i="9"/>
  <c r="AA588" i="9"/>
  <c r="AB218" i="9"/>
  <c r="AA582" i="9"/>
  <c r="AB208" i="9"/>
  <c r="AA572" i="9"/>
  <c r="AB207" i="9"/>
  <c r="AA571" i="9"/>
  <c r="AB223" i="9"/>
  <c r="AA587" i="9"/>
  <c r="AB225" i="9"/>
  <c r="AA589" i="9"/>
  <c r="AB227" i="9"/>
  <c r="AA591" i="9"/>
  <c r="Y209" i="9"/>
  <c r="Z573" i="9"/>
  <c r="X221" i="9"/>
  <c r="Y217" i="9"/>
  <c r="Z581" i="9"/>
  <c r="Y228" i="9"/>
  <c r="Z592" i="9"/>
  <c r="Y195" i="9"/>
  <c r="Z559" i="9"/>
  <c r="X207" i="9"/>
  <c r="Y232" i="9"/>
  <c r="Z596" i="9"/>
  <c r="Y215" i="9"/>
  <c r="Z579" i="9"/>
  <c r="Y194" i="9"/>
  <c r="Z558" i="9"/>
  <c r="X206" i="9"/>
  <c r="Y210" i="9"/>
  <c r="Z574" i="9"/>
  <c r="Y212" i="9"/>
  <c r="Z576" i="9"/>
  <c r="Y201" i="9"/>
  <c r="Z565" i="9"/>
  <c r="Y211" i="9"/>
  <c r="Z575" i="9"/>
  <c r="Y214" i="9"/>
  <c r="Z578" i="9"/>
  <c r="V270" i="9"/>
  <c r="Y634" i="9"/>
  <c r="Y573" i="9"/>
  <c r="U221" i="9"/>
  <c r="V209" i="9"/>
  <c r="Y563" i="9"/>
  <c r="V199" i="9"/>
  <c r="U211" i="9"/>
  <c r="V194" i="9"/>
  <c r="Y558" i="9"/>
  <c r="U206" i="9"/>
  <c r="S212" i="9"/>
  <c r="X576" i="9"/>
  <c r="S215" i="9"/>
  <c r="X579" i="9"/>
  <c r="S195" i="9"/>
  <c r="X559" i="9"/>
  <c r="AC562" i="9"/>
  <c r="AH198" i="9"/>
  <c r="AG210" i="9"/>
  <c r="AC558" i="9"/>
  <c r="AG206" i="9"/>
  <c r="AH194" i="9"/>
  <c r="AH197" i="9"/>
  <c r="AC561" i="9"/>
  <c r="AC567" i="9"/>
  <c r="AH203" i="9"/>
  <c r="AG215" i="9"/>
  <c r="AC563" i="9"/>
  <c r="AG211" i="9"/>
  <c r="AH199" i="9"/>
  <c r="P219" i="9"/>
  <c r="W583" i="9"/>
  <c r="P218" i="9"/>
  <c r="W582" i="9"/>
  <c r="P216" i="9"/>
  <c r="W580" i="9"/>
  <c r="P215" i="9"/>
  <c r="W579" i="9"/>
  <c r="P205" i="9"/>
  <c r="W569" i="9"/>
  <c r="P221" i="9"/>
  <c r="W585" i="9"/>
  <c r="P214" i="9"/>
  <c r="W578" i="9"/>
  <c r="J268" i="9"/>
  <c r="U632" i="9"/>
  <c r="J271" i="9"/>
  <c r="U635" i="9"/>
  <c r="U561" i="9"/>
  <c r="J197" i="9"/>
  <c r="I209" i="9"/>
  <c r="U570" i="9"/>
  <c r="J206" i="9"/>
  <c r="I218" i="9"/>
  <c r="J201" i="9"/>
  <c r="U565" i="9"/>
  <c r="J204" i="8"/>
  <c r="U568" i="8"/>
  <c r="J202" i="8"/>
  <c r="U566" i="8"/>
  <c r="J194" i="8"/>
  <c r="U558" i="8"/>
  <c r="J203" i="8"/>
  <c r="U567" i="8"/>
  <c r="J200" i="8"/>
  <c r="U564" i="8"/>
  <c r="J201" i="8"/>
  <c r="U565" i="8"/>
  <c r="J196" i="8"/>
  <c r="U560" i="8"/>
  <c r="J205" i="8"/>
  <c r="U569" i="8"/>
  <c r="J199" i="7"/>
  <c r="U563" i="7"/>
  <c r="J200" i="7"/>
  <c r="U564" i="7"/>
  <c r="J213" i="7"/>
  <c r="U577" i="7"/>
  <c r="J192" i="7"/>
  <c r="U556" i="7"/>
  <c r="J198" i="7"/>
  <c r="U562" i="7"/>
  <c r="J205" i="7"/>
  <c r="U569" i="7"/>
  <c r="J203" i="7"/>
  <c r="U567" i="7"/>
  <c r="J197" i="7"/>
  <c r="U561" i="7"/>
  <c r="J195" i="7"/>
  <c r="U559" i="7"/>
  <c r="J196" i="7"/>
  <c r="U560" i="7"/>
  <c r="J182" i="7"/>
  <c r="U546" i="7"/>
  <c r="I194" i="7"/>
  <c r="J226" i="7"/>
  <c r="U590" i="7"/>
  <c r="F223" i="9"/>
  <c r="T587" i="9"/>
  <c r="F230" i="9"/>
  <c r="T594" i="9"/>
  <c r="F225" i="9"/>
  <c r="T589" i="9"/>
  <c r="F221" i="9"/>
  <c r="T585" i="9"/>
  <c r="F241" i="9"/>
  <c r="T605" i="9"/>
  <c r="F239" i="9"/>
  <c r="T603" i="9"/>
  <c r="F231" i="9"/>
  <c r="T595" i="9"/>
  <c r="F226" i="9"/>
  <c r="T590" i="9"/>
  <c r="F222" i="9"/>
  <c r="T586" i="9"/>
  <c r="F216" i="8"/>
  <c r="T580" i="8"/>
  <c r="F208" i="8"/>
  <c r="T572" i="8"/>
  <c r="F219" i="8"/>
  <c r="T583" i="8"/>
  <c r="F213" i="8"/>
  <c r="T577" i="8"/>
  <c r="F215" i="8"/>
  <c r="T579" i="8"/>
  <c r="F217" i="8"/>
  <c r="T581" i="8"/>
  <c r="F211" i="8"/>
  <c r="T575" i="8"/>
  <c r="F218" i="8"/>
  <c r="T582" i="8"/>
  <c r="F222" i="8"/>
  <c r="T586" i="8"/>
  <c r="F202" i="8"/>
  <c r="T566" i="8"/>
  <c r="F212" i="8"/>
  <c r="T576" i="8"/>
  <c r="AA216" i="7"/>
  <c r="P196" i="9"/>
  <c r="O208" i="9"/>
  <c r="W572" i="9" s="1"/>
  <c r="M186" i="7"/>
  <c r="L198" i="7"/>
  <c r="V562" i="7" s="1"/>
  <c r="M215" i="8"/>
  <c r="L227" i="8"/>
  <c r="V591" i="8" s="1"/>
  <c r="AB205" i="8"/>
  <c r="AA217" i="8"/>
  <c r="AA581" i="8" s="1"/>
  <c r="V202" i="8"/>
  <c r="U214" i="8"/>
  <c r="Y578" i="8" s="1"/>
  <c r="V198" i="8"/>
  <c r="U210" i="8"/>
  <c r="Y574" i="8" s="1"/>
  <c r="S210" i="9"/>
  <c r="R222" i="9"/>
  <c r="X586" i="9" s="1"/>
  <c r="F200" i="9"/>
  <c r="E212" i="9"/>
  <c r="T576" i="9" s="1"/>
  <c r="S194" i="9"/>
  <c r="R206" i="9"/>
  <c r="X570" i="9" s="1"/>
  <c r="P198" i="9"/>
  <c r="O210" i="9"/>
  <c r="W574" i="9" s="1"/>
  <c r="AB204" i="9"/>
  <c r="AA216" i="9"/>
  <c r="AA580" i="9" s="1"/>
  <c r="P200" i="9"/>
  <c r="O212" i="9"/>
  <c r="W576" i="9" s="1"/>
  <c r="F204" i="9"/>
  <c r="E216" i="9"/>
  <c r="T580" i="9" s="1"/>
  <c r="F208" i="9"/>
  <c r="E220" i="9"/>
  <c r="T584" i="9" s="1"/>
  <c r="M225" i="9"/>
  <c r="L237" i="9"/>
  <c r="V601" i="9" s="1"/>
  <c r="M266" i="9"/>
  <c r="L278" i="9"/>
  <c r="V642" i="9" s="1"/>
  <c r="M263" i="9"/>
  <c r="L275" i="9"/>
  <c r="V639" i="9" s="1"/>
  <c r="M276" i="9"/>
  <c r="L288" i="9"/>
  <c r="V652" i="9" s="1"/>
  <c r="V208" i="9"/>
  <c r="U220" i="9"/>
  <c r="Y584" i="9" s="1"/>
  <c r="J234" i="9"/>
  <c r="I246" i="9"/>
  <c r="U610" i="9" s="1"/>
  <c r="S217" i="9"/>
  <c r="R229" i="9"/>
  <c r="X593" i="9" s="1"/>
  <c r="V216" i="9"/>
  <c r="U228" i="9"/>
  <c r="Y592" i="9" s="1"/>
  <c r="V207" i="9"/>
  <c r="U219" i="9"/>
  <c r="Y583" i="9" s="1"/>
  <c r="V217" i="9"/>
  <c r="U229" i="9"/>
  <c r="Y593" i="9" s="1"/>
  <c r="M282" i="9"/>
  <c r="L294" i="9"/>
  <c r="V658" i="9" s="1"/>
  <c r="AB205" i="9"/>
  <c r="AA217" i="9"/>
  <c r="AA581" i="9" s="1"/>
  <c r="V215" i="9"/>
  <c r="U227" i="9"/>
  <c r="Y591" i="9" s="1"/>
  <c r="M271" i="9"/>
  <c r="L283" i="9"/>
  <c r="V647" i="9" s="1"/>
  <c r="S213" i="9"/>
  <c r="R225" i="9"/>
  <c r="X589" i="9" s="1"/>
  <c r="AB198" i="9"/>
  <c r="AA210" i="9"/>
  <c r="AA574" i="9" s="1"/>
  <c r="S216" i="9"/>
  <c r="R228" i="9"/>
  <c r="X592" i="9" s="1"/>
  <c r="AH216" i="9"/>
  <c r="AG228" i="9"/>
  <c r="AC592" i="9" s="1"/>
  <c r="M262" i="9"/>
  <c r="L274" i="9"/>
  <c r="V638" i="9" s="1"/>
  <c r="P201" i="9"/>
  <c r="O213" i="9"/>
  <c r="W577" i="9" s="1"/>
  <c r="AH226" i="9"/>
  <c r="AG238" i="9"/>
  <c r="AC602" i="9" s="1"/>
  <c r="M221" i="9"/>
  <c r="L233" i="9"/>
  <c r="V597" i="9" s="1"/>
  <c r="AH244" i="9"/>
  <c r="AG256" i="9"/>
  <c r="AC620" i="9" s="1"/>
  <c r="S221" i="9"/>
  <c r="R233" i="9"/>
  <c r="X597" i="9" s="1"/>
  <c r="J216" i="9"/>
  <c r="I228" i="9"/>
  <c r="U592" i="9" s="1"/>
  <c r="V200" i="9"/>
  <c r="U212" i="9"/>
  <c r="Y576" i="9" s="1"/>
  <c r="V213" i="9"/>
  <c r="U225" i="9"/>
  <c r="Y589" i="9" s="1"/>
  <c r="J226" i="9"/>
  <c r="I238" i="9"/>
  <c r="U602" i="9" s="1"/>
  <c r="P199" i="9"/>
  <c r="O211" i="9"/>
  <c r="W575" i="9" s="1"/>
  <c r="J200" i="9"/>
  <c r="I212" i="9"/>
  <c r="U576" i="9" s="1"/>
  <c r="M265" i="9"/>
  <c r="L277" i="9"/>
  <c r="V641" i="9" s="1"/>
  <c r="S214" i="9"/>
  <c r="R226" i="9"/>
  <c r="X590" i="9" s="1"/>
  <c r="AH201" i="9"/>
  <c r="AG213" i="9"/>
  <c r="AC577" i="9" s="1"/>
  <c r="S256" i="9"/>
  <c r="R268" i="9"/>
  <c r="X632" i="9" s="1"/>
  <c r="V202" i="9"/>
  <c r="U214" i="9"/>
  <c r="Y578" i="9" s="1"/>
  <c r="J255" i="9"/>
  <c r="I267" i="9"/>
  <c r="U631" i="9" s="1"/>
  <c r="AH255" i="9"/>
  <c r="AG267" i="9"/>
  <c r="AC631" i="9" s="1"/>
  <c r="AH217" i="9"/>
  <c r="AG229" i="9"/>
  <c r="AC593" i="9" s="1"/>
  <c r="S211" i="9"/>
  <c r="R223" i="9"/>
  <c r="X587" i="9" s="1"/>
  <c r="AH200" i="9"/>
  <c r="AG212" i="9"/>
  <c r="AC576" i="9" s="1"/>
  <c r="J215" i="9"/>
  <c r="I227" i="9"/>
  <c r="U591" i="9" s="1"/>
  <c r="J217" i="9"/>
  <c r="I229" i="9"/>
  <c r="U593" i="9" s="1"/>
  <c r="AB202" i="9"/>
  <c r="AA214" i="9"/>
  <c r="AA578" i="9" s="1"/>
  <c r="X226" i="9"/>
  <c r="AA239" i="9"/>
  <c r="E233" i="9"/>
  <c r="AA237" i="9"/>
  <c r="E237" i="9"/>
  <c r="E243" i="9"/>
  <c r="E253" i="9"/>
  <c r="R224" i="9"/>
  <c r="I283" i="9"/>
  <c r="L272" i="9"/>
  <c r="O217" i="9"/>
  <c r="AG209" i="9"/>
  <c r="I280" i="9"/>
  <c r="AD245" i="9"/>
  <c r="E242" i="9"/>
  <c r="X223" i="9"/>
  <c r="AD237" i="9"/>
  <c r="AD230" i="9"/>
  <c r="AA235" i="9"/>
  <c r="X222" i="9"/>
  <c r="AD240" i="9"/>
  <c r="E251" i="9"/>
  <c r="I213" i="9"/>
  <c r="O230" i="9"/>
  <c r="X227" i="9"/>
  <c r="AD223" i="9"/>
  <c r="X224" i="9"/>
  <c r="X229" i="9"/>
  <c r="AA233" i="9"/>
  <c r="AD232" i="9"/>
  <c r="E238" i="9"/>
  <c r="E234" i="9"/>
  <c r="AD212" i="9"/>
  <c r="AA236" i="9"/>
  <c r="AD231" i="9"/>
  <c r="AA219" i="9"/>
  <c r="AA220" i="9"/>
  <c r="L219" i="9"/>
  <c r="U282" i="9"/>
  <c r="X240" i="9"/>
  <c r="O226" i="9"/>
  <c r="O231" i="9"/>
  <c r="O228" i="9"/>
  <c r="O233" i="9"/>
  <c r="AD222" i="9"/>
  <c r="AD217" i="9"/>
  <c r="O227" i="9"/>
  <c r="R227" i="9"/>
  <c r="X244" i="9"/>
  <c r="AD238" i="9"/>
  <c r="AD239" i="9"/>
  <c r="L220" i="9"/>
  <c r="X213" i="9"/>
  <c r="E235" i="9"/>
  <c r="AA230" i="9"/>
  <c r="R207" i="9"/>
  <c r="P216" i="8"/>
  <c r="O228" i="8"/>
  <c r="W592" i="8" s="1"/>
  <c r="M220" i="8"/>
  <c r="L232" i="8"/>
  <c r="V596" i="8" s="1"/>
  <c r="AH207" i="8"/>
  <c r="AG219" i="8"/>
  <c r="AC583" i="8" s="1"/>
  <c r="Y206" i="8"/>
  <c r="X218" i="8"/>
  <c r="Z582" i="8" s="1"/>
  <c r="S245" i="8"/>
  <c r="R257" i="8"/>
  <c r="X621" i="8" s="1"/>
  <c r="S215" i="8"/>
  <c r="R227" i="8"/>
  <c r="X591" i="8" s="1"/>
  <c r="P208" i="8"/>
  <c r="O220" i="8"/>
  <c r="W584" i="8" s="1"/>
  <c r="J209" i="8"/>
  <c r="I221" i="8"/>
  <c r="U585" i="8" s="1"/>
  <c r="AH210" i="8"/>
  <c r="AG222" i="8"/>
  <c r="AC586" i="8" s="1"/>
  <c r="S213" i="8"/>
  <c r="R225" i="8"/>
  <c r="X589" i="8" s="1"/>
  <c r="AE196" i="8"/>
  <c r="AD208" i="8"/>
  <c r="AB572" i="8" s="1"/>
  <c r="AB202" i="8"/>
  <c r="AA214" i="8"/>
  <c r="AA578" i="8" s="1"/>
  <c r="V196" i="8"/>
  <c r="U208" i="8"/>
  <c r="Y572" i="8" s="1"/>
  <c r="V200" i="8"/>
  <c r="U212" i="8"/>
  <c r="Y576" i="8" s="1"/>
  <c r="Y207" i="8"/>
  <c r="X219" i="8"/>
  <c r="Z583" i="8" s="1"/>
  <c r="S246" i="8"/>
  <c r="R258" i="8"/>
  <c r="X622" i="8" s="1"/>
  <c r="AB203" i="8"/>
  <c r="AA215" i="8"/>
  <c r="AA579" i="8" s="1"/>
  <c r="AH208" i="8"/>
  <c r="AG220" i="8"/>
  <c r="AC584" i="8" s="1"/>
  <c r="S195" i="8"/>
  <c r="R207" i="8"/>
  <c r="X571" i="8" s="1"/>
  <c r="S214" i="8"/>
  <c r="R226" i="8"/>
  <c r="X590" i="8" s="1"/>
  <c r="AH209" i="8"/>
  <c r="AG221" i="8"/>
  <c r="AC585" i="8" s="1"/>
  <c r="Y208" i="8"/>
  <c r="X220" i="8"/>
  <c r="Z584" i="8" s="1"/>
  <c r="F197" i="8"/>
  <c r="E209" i="8"/>
  <c r="T573" i="8" s="1"/>
  <c r="J207" i="8"/>
  <c r="I219" i="8"/>
  <c r="U583" i="8" s="1"/>
  <c r="M214" i="8"/>
  <c r="L226" i="8"/>
  <c r="V590" i="8" s="1"/>
  <c r="J210" i="8"/>
  <c r="I222" i="8"/>
  <c r="U586" i="8" s="1"/>
  <c r="AH206" i="8"/>
  <c r="AG218" i="8"/>
  <c r="AC582" i="8" s="1"/>
  <c r="P207" i="8"/>
  <c r="O219" i="8"/>
  <c r="W583" i="8" s="1"/>
  <c r="AH211" i="8"/>
  <c r="AG223" i="8"/>
  <c r="AC587" i="8" s="1"/>
  <c r="J211" i="8"/>
  <c r="I223" i="8"/>
  <c r="U587" i="8" s="1"/>
  <c r="V203" i="8"/>
  <c r="U215" i="8"/>
  <c r="Y579" i="8" s="1"/>
  <c r="S216" i="8"/>
  <c r="R228" i="8"/>
  <c r="X592" i="8" s="1"/>
  <c r="P210" i="8"/>
  <c r="O222" i="8"/>
  <c r="W586" i="8" s="1"/>
  <c r="P217" i="8"/>
  <c r="O229" i="8"/>
  <c r="W593" i="8" s="1"/>
  <c r="V204" i="8"/>
  <c r="U216" i="8"/>
  <c r="Y580" i="8" s="1"/>
  <c r="Y209" i="8"/>
  <c r="X221" i="8"/>
  <c r="Z585" i="8" s="1"/>
  <c r="I215" i="8"/>
  <c r="I216" i="8"/>
  <c r="I214" i="8"/>
  <c r="AG216" i="8"/>
  <c r="E223" i="8"/>
  <c r="AG212" i="8"/>
  <c r="AA219" i="8"/>
  <c r="AD229" i="8"/>
  <c r="AA220" i="8"/>
  <c r="L221" i="8"/>
  <c r="R217" i="8"/>
  <c r="AD237" i="8"/>
  <c r="AD233" i="8"/>
  <c r="AG213" i="8"/>
  <c r="E229" i="8"/>
  <c r="AD226" i="8"/>
  <c r="E214" i="8"/>
  <c r="AD215" i="8"/>
  <c r="O209" i="8"/>
  <c r="AG215" i="8"/>
  <c r="L249" i="8"/>
  <c r="I217" i="8"/>
  <c r="O226" i="8"/>
  <c r="R206" i="8"/>
  <c r="X216" i="8"/>
  <c r="E228" i="8"/>
  <c r="I213" i="8"/>
  <c r="I206" i="8"/>
  <c r="U255" i="8"/>
  <c r="L212" i="8"/>
  <c r="L241" i="8"/>
  <c r="AA236" i="8"/>
  <c r="AD218" i="8"/>
  <c r="AA240" i="8"/>
  <c r="AD210" i="8"/>
  <c r="E231" i="8"/>
  <c r="R224" i="8"/>
  <c r="I208" i="8"/>
  <c r="E225" i="8"/>
  <c r="X212" i="8"/>
  <c r="E224" i="8"/>
  <c r="X211" i="8"/>
  <c r="L222" i="8"/>
  <c r="E227" i="8"/>
  <c r="AG217" i="8"/>
  <c r="L240" i="8"/>
  <c r="AG214" i="8"/>
  <c r="AA237" i="8"/>
  <c r="E220" i="8"/>
  <c r="AD219" i="8"/>
  <c r="AA222" i="8"/>
  <c r="O215" i="8"/>
  <c r="AA218" i="8"/>
  <c r="O213" i="8"/>
  <c r="X214" i="8"/>
  <c r="O212" i="8"/>
  <c r="X213" i="8"/>
  <c r="E230" i="8"/>
  <c r="U259" i="8"/>
  <c r="AD236" i="8"/>
  <c r="X210" i="8"/>
  <c r="AD235" i="8"/>
  <c r="I212" i="8"/>
  <c r="AA221" i="8"/>
  <c r="E234" i="8"/>
  <c r="X217" i="8"/>
  <c r="L223" i="8"/>
  <c r="AA223" i="8"/>
  <c r="AD228" i="8"/>
  <c r="X215" i="8"/>
  <c r="I204" i="7"/>
  <c r="I216" i="7" s="1"/>
  <c r="AH209" i="7"/>
  <c r="AG221" i="7"/>
  <c r="AC585" i="7" s="1"/>
  <c r="AG226" i="7"/>
  <c r="AG219" i="7"/>
  <c r="AG229" i="7"/>
  <c r="AG220" i="7"/>
  <c r="AG227" i="7"/>
  <c r="AG223" i="7"/>
  <c r="AG222" i="7"/>
  <c r="AG237" i="7"/>
  <c r="AG228" i="7"/>
  <c r="AG230" i="7"/>
  <c r="AG224" i="7"/>
  <c r="AE194" i="7"/>
  <c r="AD206" i="7"/>
  <c r="AB570" i="7" s="1"/>
  <c r="Y194" i="7"/>
  <c r="X206" i="7"/>
  <c r="Z570" i="7" s="1"/>
  <c r="AD224" i="7"/>
  <c r="AD219" i="7"/>
  <c r="AD227" i="7"/>
  <c r="AD226" i="7"/>
  <c r="AD220" i="7"/>
  <c r="AD225" i="7"/>
  <c r="AD228" i="7"/>
  <c r="AD221" i="7"/>
  <c r="AD222" i="7"/>
  <c r="AD223" i="7"/>
  <c r="AD229" i="7"/>
  <c r="AA221" i="7"/>
  <c r="AA222" i="7"/>
  <c r="AA226" i="7"/>
  <c r="AA227" i="7"/>
  <c r="AA220" i="7"/>
  <c r="AA218" i="7"/>
  <c r="AA224" i="7"/>
  <c r="AA241" i="7"/>
  <c r="AA219" i="7"/>
  <c r="AA223" i="7"/>
  <c r="AA237" i="7"/>
  <c r="X220" i="7"/>
  <c r="X223" i="7"/>
  <c r="X237" i="7"/>
  <c r="X238" i="7"/>
  <c r="X222" i="7"/>
  <c r="X219" i="7"/>
  <c r="X224" i="7"/>
  <c r="X241" i="7"/>
  <c r="X227" i="7"/>
  <c r="X228" i="7"/>
  <c r="X245" i="7"/>
  <c r="S197" i="7"/>
  <c r="R209" i="7"/>
  <c r="X573" i="7" s="1"/>
  <c r="R226" i="7"/>
  <c r="R212" i="7"/>
  <c r="R216" i="7"/>
  <c r="R215" i="7"/>
  <c r="R217" i="7"/>
  <c r="R211" i="7"/>
  <c r="R213" i="7"/>
  <c r="R234" i="7"/>
  <c r="R207" i="7"/>
  <c r="R208" i="7"/>
  <c r="R218" i="7"/>
  <c r="M190" i="7"/>
  <c r="L202" i="7"/>
  <c r="V566" i="7" s="1"/>
  <c r="V182" i="7"/>
  <c r="U194" i="7"/>
  <c r="Y558" i="7" s="1"/>
  <c r="U214" i="7"/>
  <c r="U209" i="7"/>
  <c r="U216" i="7"/>
  <c r="U217" i="7"/>
  <c r="U215" i="7"/>
  <c r="U207" i="7"/>
  <c r="U208" i="7"/>
  <c r="U212" i="7"/>
  <c r="U210" i="7"/>
  <c r="U213" i="7"/>
  <c r="U211" i="7"/>
  <c r="P209" i="7"/>
  <c r="O221" i="7"/>
  <c r="W585" i="7" s="1"/>
  <c r="O208" i="7"/>
  <c r="O207" i="7"/>
  <c r="O212" i="7"/>
  <c r="O214" i="7"/>
  <c r="O229" i="7"/>
  <c r="O215" i="7"/>
  <c r="O216" i="7"/>
  <c r="O206" i="7"/>
  <c r="O211" i="7"/>
  <c r="O210" i="7"/>
  <c r="L207" i="7"/>
  <c r="L206" i="7"/>
  <c r="L216" i="7"/>
  <c r="L215" i="7"/>
  <c r="L225" i="7"/>
  <c r="L212" i="7"/>
  <c r="L221" i="7"/>
  <c r="L211" i="7"/>
  <c r="L208" i="7"/>
  <c r="L217" i="7"/>
  <c r="I211" i="7"/>
  <c r="I225" i="7"/>
  <c r="I207" i="7"/>
  <c r="I208" i="7"/>
  <c r="I217" i="7"/>
  <c r="I238" i="7"/>
  <c r="I210" i="7"/>
  <c r="I212" i="7"/>
  <c r="I215" i="7"/>
  <c r="I209" i="7"/>
  <c r="F199" i="7"/>
  <c r="E211" i="7"/>
  <c r="T575" i="7" s="1"/>
  <c r="F185" i="7"/>
  <c r="E197" i="7"/>
  <c r="T561" i="7" s="1"/>
  <c r="E201" i="7"/>
  <c r="T565" i="7" s="1"/>
  <c r="F189" i="7"/>
  <c r="E241" i="7"/>
  <c r="T605" i="7" s="1"/>
  <c r="F229" i="7"/>
  <c r="E216" i="7"/>
  <c r="T580" i="7" s="1"/>
  <c r="F204" i="7"/>
  <c r="E227" i="7"/>
  <c r="T591" i="7" s="1"/>
  <c r="F215" i="7"/>
  <c r="E214" i="7"/>
  <c r="T578" i="7" s="1"/>
  <c r="F202" i="7"/>
  <c r="F212" i="7"/>
  <c r="E224" i="7"/>
  <c r="T588" i="7" s="1"/>
  <c r="E222" i="7"/>
  <c r="T586" i="7" s="1"/>
  <c r="F210" i="7"/>
  <c r="E220" i="7"/>
  <c r="T584" i="7" s="1"/>
  <c r="F208" i="7"/>
  <c r="E219" i="7"/>
  <c r="T583" i="7" s="1"/>
  <c r="F207" i="7"/>
  <c r="E206" i="7"/>
  <c r="T570" i="7" s="1"/>
  <c r="F194" i="7"/>
  <c r="M219" i="9" l="1"/>
  <c r="V583" i="9"/>
  <c r="M220" i="9"/>
  <c r="V584" i="9"/>
  <c r="M272" i="9"/>
  <c r="V636" i="9"/>
  <c r="AB221" i="7"/>
  <c r="AA585" i="7"/>
  <c r="AB241" i="7"/>
  <c r="AA605" i="7"/>
  <c r="AB224" i="7"/>
  <c r="AA588" i="7"/>
  <c r="AB223" i="7"/>
  <c r="AA587" i="7"/>
  <c r="AB220" i="7"/>
  <c r="AA584" i="7"/>
  <c r="AB222" i="7"/>
  <c r="AA586" i="7"/>
  <c r="AB219" i="7"/>
  <c r="AA583" i="7"/>
  <c r="AB227" i="7"/>
  <c r="AA591" i="7"/>
  <c r="AB218" i="7"/>
  <c r="AA582" i="7"/>
  <c r="AB237" i="7"/>
  <c r="AA601" i="7"/>
  <c r="AB226" i="7"/>
  <c r="AA590" i="7"/>
  <c r="AB216" i="7"/>
  <c r="AA580" i="7"/>
  <c r="AB222" i="8"/>
  <c r="AA586" i="8"/>
  <c r="AB218" i="8"/>
  <c r="AA582" i="8"/>
  <c r="AB223" i="8"/>
  <c r="AA587" i="8"/>
  <c r="AB240" i="8"/>
  <c r="AA604" i="8"/>
  <c r="AB220" i="8"/>
  <c r="AA584" i="8"/>
  <c r="AB221" i="8"/>
  <c r="AA585" i="8"/>
  <c r="AB237" i="8"/>
  <c r="AA601" i="8"/>
  <c r="AB236" i="8"/>
  <c r="AA600" i="8"/>
  <c r="AB219" i="8"/>
  <c r="AA583" i="8"/>
  <c r="M215" i="7"/>
  <c r="V579" i="7"/>
  <c r="M217" i="7"/>
  <c r="V581" i="7"/>
  <c r="M206" i="7"/>
  <c r="V570" i="7"/>
  <c r="M212" i="7"/>
  <c r="V576" i="7"/>
  <c r="M208" i="7"/>
  <c r="V572" i="7"/>
  <c r="M207" i="7"/>
  <c r="V571" i="7"/>
  <c r="M225" i="7"/>
  <c r="V589" i="7"/>
  <c r="M211" i="7"/>
  <c r="V575" i="7"/>
  <c r="M216" i="7"/>
  <c r="V580" i="7"/>
  <c r="M221" i="7"/>
  <c r="V585" i="7"/>
  <c r="M241" i="8"/>
  <c r="V605" i="8"/>
  <c r="M240" i="8"/>
  <c r="V604" i="8"/>
  <c r="M212" i="8"/>
  <c r="V576" i="8"/>
  <c r="V571" i="8"/>
  <c r="L219" i="8"/>
  <c r="M207" i="8"/>
  <c r="M249" i="8"/>
  <c r="V613" i="8"/>
  <c r="M206" i="8"/>
  <c r="V570" i="8"/>
  <c r="L218" i="8"/>
  <c r="M221" i="8"/>
  <c r="V585" i="8"/>
  <c r="M223" i="8"/>
  <c r="V587" i="8"/>
  <c r="M222" i="8"/>
  <c r="V586" i="8"/>
  <c r="AH215" i="8"/>
  <c r="AC579" i="8"/>
  <c r="AH213" i="8"/>
  <c r="AC577" i="8"/>
  <c r="AH216" i="8"/>
  <c r="AC580" i="8"/>
  <c r="AH217" i="8"/>
  <c r="AC581" i="8"/>
  <c r="AH212" i="8"/>
  <c r="AC576" i="8"/>
  <c r="AH214" i="8"/>
  <c r="AC578" i="8"/>
  <c r="AH237" i="7"/>
  <c r="AC601" i="7"/>
  <c r="AH222" i="7"/>
  <c r="AC586" i="7"/>
  <c r="AH228" i="7"/>
  <c r="AC592" i="7"/>
  <c r="AH223" i="7"/>
  <c r="AC587" i="7"/>
  <c r="AH227" i="7"/>
  <c r="AC591" i="7"/>
  <c r="AH220" i="7"/>
  <c r="AC584" i="7"/>
  <c r="AH224" i="7"/>
  <c r="AC588" i="7"/>
  <c r="AH229" i="7"/>
  <c r="AC593" i="7"/>
  <c r="AH226" i="7"/>
  <c r="AC590" i="7"/>
  <c r="AH230" i="7"/>
  <c r="AC594" i="7"/>
  <c r="AH219" i="7"/>
  <c r="AC583" i="7"/>
  <c r="AE226" i="8"/>
  <c r="AB590" i="8"/>
  <c r="AE229" i="8"/>
  <c r="AB593" i="8"/>
  <c r="AE228" i="8"/>
  <c r="AB592" i="8"/>
  <c r="AE236" i="8"/>
  <c r="AB600" i="8"/>
  <c r="AE237" i="8"/>
  <c r="AB601" i="8"/>
  <c r="AE235" i="8"/>
  <c r="AB599" i="8"/>
  <c r="AE233" i="8"/>
  <c r="AB597" i="8"/>
  <c r="AE219" i="8"/>
  <c r="AB583" i="8"/>
  <c r="AE215" i="8"/>
  <c r="AB579" i="8"/>
  <c r="AE210" i="8"/>
  <c r="AB574" i="8"/>
  <c r="AE218" i="8"/>
  <c r="AB582" i="8"/>
  <c r="AE227" i="7"/>
  <c r="AB591" i="7"/>
  <c r="AE225" i="7"/>
  <c r="AB589" i="7"/>
  <c r="AE220" i="7"/>
  <c r="AB584" i="7"/>
  <c r="AE223" i="7"/>
  <c r="AB587" i="7"/>
  <c r="AE219" i="7"/>
  <c r="AB583" i="7"/>
  <c r="AE226" i="7"/>
  <c r="AB590" i="7"/>
  <c r="AE229" i="7"/>
  <c r="AB593" i="7"/>
  <c r="AE224" i="7"/>
  <c r="AB588" i="7"/>
  <c r="AE222" i="7"/>
  <c r="AB586" i="7"/>
  <c r="AE221" i="7"/>
  <c r="AB585" i="7"/>
  <c r="AE228" i="7"/>
  <c r="AB592" i="7"/>
  <c r="Y211" i="8"/>
  <c r="Z575" i="8"/>
  <c r="Y213" i="8"/>
  <c r="Z577" i="8"/>
  <c r="Y216" i="8"/>
  <c r="Z580" i="8"/>
  <c r="Y212" i="8"/>
  <c r="Z576" i="8"/>
  <c r="Y214" i="8"/>
  <c r="Z578" i="8"/>
  <c r="Y215" i="8"/>
  <c r="Z579" i="8"/>
  <c r="Y217" i="8"/>
  <c r="Z581" i="8"/>
  <c r="Y210" i="8"/>
  <c r="Z574" i="8"/>
  <c r="Y219" i="7"/>
  <c r="Z583" i="7"/>
  <c r="Y222" i="7"/>
  <c r="Z586" i="7"/>
  <c r="Y237" i="7"/>
  <c r="Z601" i="7"/>
  <c r="Y228" i="7"/>
  <c r="Z592" i="7"/>
  <c r="Y223" i="7"/>
  <c r="Z587" i="7"/>
  <c r="Y227" i="7"/>
  <c r="Z591" i="7"/>
  <c r="Y220" i="7"/>
  <c r="Z584" i="7"/>
  <c r="Y238" i="7"/>
  <c r="Z602" i="7"/>
  <c r="Y241" i="7"/>
  <c r="Z605" i="7"/>
  <c r="Y245" i="7"/>
  <c r="Z609" i="7"/>
  <c r="Y224" i="7"/>
  <c r="Z588" i="7"/>
  <c r="V255" i="8"/>
  <c r="Y619" i="8"/>
  <c r="V209" i="8"/>
  <c r="Y573" i="8"/>
  <c r="U221" i="8"/>
  <c r="V259" i="8"/>
  <c r="Y623" i="8"/>
  <c r="V217" i="8"/>
  <c r="Y581" i="8"/>
  <c r="U229" i="8"/>
  <c r="V213" i="8"/>
  <c r="Y577" i="8"/>
  <c r="U225" i="8"/>
  <c r="V206" i="8"/>
  <c r="Y570" i="8"/>
  <c r="U218" i="8"/>
  <c r="V213" i="7"/>
  <c r="Y577" i="7"/>
  <c r="V209" i="7"/>
  <c r="Y573" i="7"/>
  <c r="V210" i="7"/>
  <c r="Y574" i="7"/>
  <c r="V214" i="7"/>
  <c r="Y578" i="7"/>
  <c r="V212" i="7"/>
  <c r="Y576" i="7"/>
  <c r="V217" i="7"/>
  <c r="Y581" i="7"/>
  <c r="V216" i="7"/>
  <c r="Y580" i="7"/>
  <c r="V208" i="7"/>
  <c r="Y572" i="7"/>
  <c r="V207" i="7"/>
  <c r="Y571" i="7"/>
  <c r="V211" i="7"/>
  <c r="Y575" i="7"/>
  <c r="V215" i="7"/>
  <c r="Y579" i="7"/>
  <c r="S206" i="8"/>
  <c r="X570" i="8"/>
  <c r="S224" i="8"/>
  <c r="X588" i="8"/>
  <c r="X572" i="8"/>
  <c r="S208" i="8"/>
  <c r="R220" i="8"/>
  <c r="S217" i="8"/>
  <c r="X581" i="8"/>
  <c r="X587" i="8"/>
  <c r="S223" i="8"/>
  <c r="R235" i="8"/>
  <c r="S207" i="7"/>
  <c r="X571" i="7"/>
  <c r="S234" i="7"/>
  <c r="X598" i="7"/>
  <c r="S213" i="7"/>
  <c r="X577" i="7"/>
  <c r="S211" i="7"/>
  <c r="X575" i="7"/>
  <c r="S217" i="7"/>
  <c r="X581" i="7"/>
  <c r="S226" i="7"/>
  <c r="X590" i="7"/>
  <c r="S215" i="7"/>
  <c r="X579" i="7"/>
  <c r="S218" i="7"/>
  <c r="X582" i="7"/>
  <c r="S216" i="7"/>
  <c r="X580" i="7"/>
  <c r="S208" i="7"/>
  <c r="X572" i="7"/>
  <c r="S212" i="7"/>
  <c r="X576" i="7"/>
  <c r="P209" i="8"/>
  <c r="W573" i="8"/>
  <c r="P212" i="8"/>
  <c r="W576" i="8"/>
  <c r="P215" i="8"/>
  <c r="W579" i="8"/>
  <c r="P211" i="8"/>
  <c r="W575" i="8"/>
  <c r="O223" i="8"/>
  <c r="P226" i="8"/>
  <c r="W590" i="8"/>
  <c r="P206" i="8"/>
  <c r="W570" i="8"/>
  <c r="O218" i="8"/>
  <c r="P213" i="8"/>
  <c r="W577" i="8"/>
  <c r="W565" i="7"/>
  <c r="P201" i="7"/>
  <c r="O213" i="7"/>
  <c r="P215" i="7"/>
  <c r="W579" i="7"/>
  <c r="P214" i="7"/>
  <c r="W578" i="7"/>
  <c r="P212" i="7"/>
  <c r="W576" i="7"/>
  <c r="P216" i="7"/>
  <c r="W580" i="7"/>
  <c r="P229" i="7"/>
  <c r="W593" i="7"/>
  <c r="P210" i="7"/>
  <c r="W574" i="7"/>
  <c r="P207" i="7"/>
  <c r="W571" i="7"/>
  <c r="P211" i="7"/>
  <c r="W575" i="7"/>
  <c r="P208" i="7"/>
  <c r="W572" i="7"/>
  <c r="P206" i="7"/>
  <c r="W570" i="7"/>
  <c r="AE217" i="9"/>
  <c r="AB581" i="9"/>
  <c r="AE232" i="9"/>
  <c r="AB596" i="9"/>
  <c r="AE245" i="9"/>
  <c r="AB609" i="9"/>
  <c r="AE222" i="9"/>
  <c r="AB586" i="9"/>
  <c r="AE240" i="9"/>
  <c r="AB604" i="9"/>
  <c r="AE239" i="9"/>
  <c r="AB603" i="9"/>
  <c r="AE231" i="9"/>
  <c r="AB595" i="9"/>
  <c r="AE238" i="9"/>
  <c r="AB602" i="9"/>
  <c r="AE223" i="9"/>
  <c r="AB587" i="9"/>
  <c r="AE230" i="9"/>
  <c r="AB594" i="9"/>
  <c r="AE212" i="9"/>
  <c r="AB576" i="9"/>
  <c r="AE237" i="9"/>
  <c r="AB601" i="9"/>
  <c r="AB230" i="9"/>
  <c r="AA594" i="9"/>
  <c r="AB219" i="9"/>
  <c r="AA583" i="9"/>
  <c r="AB237" i="9"/>
  <c r="AA601" i="9"/>
  <c r="AB220" i="9"/>
  <c r="AA584" i="9"/>
  <c r="AB233" i="9"/>
  <c r="AA597" i="9"/>
  <c r="AB235" i="9"/>
  <c r="AA599" i="9"/>
  <c r="AB236" i="9"/>
  <c r="AA600" i="9"/>
  <c r="AB239" i="9"/>
  <c r="AA603" i="9"/>
  <c r="Y226" i="9"/>
  <c r="Z590" i="9"/>
  <c r="Y229" i="9"/>
  <c r="Z593" i="9"/>
  <c r="Y222" i="9"/>
  <c r="Z586" i="9"/>
  <c r="Y206" i="9"/>
  <c r="Z570" i="9"/>
  <c r="X218" i="9"/>
  <c r="Y224" i="9"/>
  <c r="Z588" i="9"/>
  <c r="Y244" i="9"/>
  <c r="Z608" i="9"/>
  <c r="Y223" i="9"/>
  <c r="Z587" i="9"/>
  <c r="Y207" i="9"/>
  <c r="Z571" i="9"/>
  <c r="X219" i="9"/>
  <c r="Y213" i="9"/>
  <c r="Z577" i="9"/>
  <c r="Y240" i="9"/>
  <c r="Z604" i="9"/>
  <c r="Y227" i="9"/>
  <c r="Z591" i="9"/>
  <c r="Y221" i="9"/>
  <c r="Z585" i="9"/>
  <c r="X233" i="9"/>
  <c r="Y575" i="9"/>
  <c r="V211" i="9"/>
  <c r="U223" i="9"/>
  <c r="V282" i="9"/>
  <c r="Y646" i="9"/>
  <c r="Y585" i="9"/>
  <c r="V221" i="9"/>
  <c r="U233" i="9"/>
  <c r="V206" i="9"/>
  <c r="Y570" i="9"/>
  <c r="U218" i="9"/>
  <c r="S224" i="9"/>
  <c r="X588" i="9"/>
  <c r="S207" i="9"/>
  <c r="X571" i="9"/>
  <c r="S227" i="9"/>
  <c r="X591" i="9"/>
  <c r="AH209" i="9"/>
  <c r="AC573" i="9"/>
  <c r="AC575" i="9"/>
  <c r="AH211" i="9"/>
  <c r="AG223" i="9"/>
  <c r="AC570" i="9"/>
  <c r="AH206" i="9"/>
  <c r="AG218" i="9"/>
  <c r="AC579" i="9"/>
  <c r="AH215" i="9"/>
  <c r="AG227" i="9"/>
  <c r="AC574" i="9"/>
  <c r="AH210" i="9"/>
  <c r="AG222" i="9"/>
  <c r="P226" i="9"/>
  <c r="W590" i="9"/>
  <c r="P217" i="9"/>
  <c r="W581" i="9"/>
  <c r="P227" i="9"/>
  <c r="W591" i="9"/>
  <c r="P230" i="9"/>
  <c r="W594" i="9"/>
  <c r="P231" i="9"/>
  <c r="W595" i="9"/>
  <c r="P233" i="9"/>
  <c r="W597" i="9"/>
  <c r="P228" i="9"/>
  <c r="W592" i="9"/>
  <c r="U573" i="9"/>
  <c r="I221" i="9"/>
  <c r="J209" i="9"/>
  <c r="J280" i="9"/>
  <c r="U644" i="9"/>
  <c r="J213" i="9"/>
  <c r="U577" i="9"/>
  <c r="J283" i="9"/>
  <c r="U647" i="9"/>
  <c r="U582" i="9"/>
  <c r="J218" i="9"/>
  <c r="I230" i="9"/>
  <c r="J216" i="8"/>
  <c r="U580" i="8"/>
  <c r="J217" i="8"/>
  <c r="U581" i="8"/>
  <c r="J215" i="8"/>
  <c r="U579" i="8"/>
  <c r="J206" i="8"/>
  <c r="U570" i="8"/>
  <c r="J208" i="8"/>
  <c r="U572" i="8"/>
  <c r="J214" i="8"/>
  <c r="U578" i="8"/>
  <c r="J213" i="8"/>
  <c r="U577" i="8"/>
  <c r="J212" i="8"/>
  <c r="U576" i="8"/>
  <c r="J238" i="7"/>
  <c r="U602" i="7"/>
  <c r="J210" i="7"/>
  <c r="U574" i="7"/>
  <c r="J217" i="7"/>
  <c r="U581" i="7"/>
  <c r="J194" i="7"/>
  <c r="U558" i="7"/>
  <c r="I206" i="7"/>
  <c r="J209" i="7"/>
  <c r="U573" i="7"/>
  <c r="J208" i="7"/>
  <c r="U572" i="7"/>
  <c r="J215" i="7"/>
  <c r="U579" i="7"/>
  <c r="J225" i="7"/>
  <c r="U589" i="7"/>
  <c r="J204" i="7"/>
  <c r="U568" i="7"/>
  <c r="J207" i="7"/>
  <c r="U571" i="7"/>
  <c r="J216" i="7"/>
  <c r="U580" i="7"/>
  <c r="J211" i="7"/>
  <c r="U575" i="7"/>
  <c r="J212" i="7"/>
  <c r="U576" i="7"/>
  <c r="F234" i="9"/>
  <c r="T598" i="9"/>
  <c r="F233" i="9"/>
  <c r="T597" i="9"/>
  <c r="F235" i="9"/>
  <c r="T599" i="9"/>
  <c r="F238" i="9"/>
  <c r="T602" i="9"/>
  <c r="F251" i="9"/>
  <c r="T615" i="9"/>
  <c r="F242" i="9"/>
  <c r="T606" i="9"/>
  <c r="F253" i="9"/>
  <c r="T617" i="9"/>
  <c r="F243" i="9"/>
  <c r="T607" i="9"/>
  <c r="F237" i="9"/>
  <c r="T601" i="9"/>
  <c r="F225" i="8"/>
  <c r="T589" i="8"/>
  <c r="F214" i="8"/>
  <c r="T578" i="8"/>
  <c r="F227" i="8"/>
  <c r="T591" i="8"/>
  <c r="F229" i="8"/>
  <c r="T593" i="8"/>
  <c r="F230" i="8"/>
  <c r="T594" i="8"/>
  <c r="F231" i="8"/>
  <c r="T595" i="8"/>
  <c r="F234" i="8"/>
  <c r="T598" i="8"/>
  <c r="F220" i="8"/>
  <c r="T584" i="8"/>
  <c r="F224" i="8"/>
  <c r="T588" i="8"/>
  <c r="F228" i="8"/>
  <c r="T592" i="8"/>
  <c r="F223" i="8"/>
  <c r="T587" i="8"/>
  <c r="AA228" i="7"/>
  <c r="AA240" i="7" s="1"/>
  <c r="P208" i="9"/>
  <c r="O220" i="9"/>
  <c r="W584" i="9" s="1"/>
  <c r="M198" i="7"/>
  <c r="L210" i="7"/>
  <c r="V574" i="7" s="1"/>
  <c r="M227" i="8"/>
  <c r="L239" i="8"/>
  <c r="V603" i="8" s="1"/>
  <c r="AB217" i="8"/>
  <c r="AA229" i="8"/>
  <c r="AA593" i="8" s="1"/>
  <c r="V214" i="8"/>
  <c r="U226" i="8"/>
  <c r="Y590" i="8" s="1"/>
  <c r="V210" i="8"/>
  <c r="U222" i="8"/>
  <c r="Y586" i="8" s="1"/>
  <c r="S222" i="9"/>
  <c r="R234" i="9"/>
  <c r="X598" i="9" s="1"/>
  <c r="F212" i="9"/>
  <c r="E224" i="9"/>
  <c r="T588" i="9" s="1"/>
  <c r="S206" i="9"/>
  <c r="R218" i="9"/>
  <c r="X582" i="9" s="1"/>
  <c r="AB216" i="9"/>
  <c r="AA228" i="9"/>
  <c r="AA592" i="9" s="1"/>
  <c r="P210" i="9"/>
  <c r="O222" i="9"/>
  <c r="W586" i="9" s="1"/>
  <c r="M237" i="9"/>
  <c r="L249" i="9"/>
  <c r="V613" i="9" s="1"/>
  <c r="F220" i="9"/>
  <c r="E232" i="9"/>
  <c r="T596" i="9" s="1"/>
  <c r="F216" i="9"/>
  <c r="E228" i="9"/>
  <c r="T592" i="9" s="1"/>
  <c r="P212" i="9"/>
  <c r="O224" i="9"/>
  <c r="W588" i="9" s="1"/>
  <c r="V214" i="9"/>
  <c r="U226" i="9"/>
  <c r="Y590" i="9" s="1"/>
  <c r="M233" i="9"/>
  <c r="L245" i="9"/>
  <c r="V609" i="9" s="1"/>
  <c r="V219" i="9"/>
  <c r="U231" i="9"/>
  <c r="Y595" i="9" s="1"/>
  <c r="AB214" i="9"/>
  <c r="AA226" i="9"/>
  <c r="AA590" i="9" s="1"/>
  <c r="S223" i="9"/>
  <c r="R235" i="9"/>
  <c r="X599" i="9" s="1"/>
  <c r="J267" i="9"/>
  <c r="I279" i="9"/>
  <c r="U643" i="9" s="1"/>
  <c r="AH213" i="9"/>
  <c r="AG225" i="9"/>
  <c r="AC589" i="9" s="1"/>
  <c r="P211" i="9"/>
  <c r="O223" i="9"/>
  <c r="W587" i="9" s="1"/>
  <c r="V212" i="9"/>
  <c r="U224" i="9"/>
  <c r="Y588" i="9" s="1"/>
  <c r="AH256" i="9"/>
  <c r="AG268" i="9"/>
  <c r="AC632" i="9" s="1"/>
  <c r="M274" i="9"/>
  <c r="L286" i="9"/>
  <c r="V650" i="9" s="1"/>
  <c r="V227" i="9"/>
  <c r="U239" i="9"/>
  <c r="Y603" i="9" s="1"/>
  <c r="S229" i="9"/>
  <c r="R241" i="9"/>
  <c r="X605" i="9" s="1"/>
  <c r="M288" i="9"/>
  <c r="L300" i="9"/>
  <c r="V664" i="9" s="1"/>
  <c r="J227" i="9"/>
  <c r="I239" i="9"/>
  <c r="U603" i="9" s="1"/>
  <c r="AH229" i="9"/>
  <c r="AG241" i="9"/>
  <c r="AC605" i="9" s="1"/>
  <c r="M277" i="9"/>
  <c r="L289" i="9"/>
  <c r="V653" i="9" s="1"/>
  <c r="J228" i="9"/>
  <c r="I240" i="9"/>
  <c r="U604" i="9" s="1"/>
  <c r="AH238" i="9"/>
  <c r="AG250" i="9"/>
  <c r="AC614" i="9" s="1"/>
  <c r="S228" i="9"/>
  <c r="R240" i="9"/>
  <c r="X604" i="9" s="1"/>
  <c r="M294" i="9"/>
  <c r="L306" i="9"/>
  <c r="V670" i="9" s="1"/>
  <c r="V220" i="9"/>
  <c r="U232" i="9"/>
  <c r="Y596" i="9" s="1"/>
  <c r="M278" i="9"/>
  <c r="L290" i="9"/>
  <c r="V654" i="9" s="1"/>
  <c r="J229" i="9"/>
  <c r="I241" i="9"/>
  <c r="U605" i="9" s="1"/>
  <c r="S226" i="9"/>
  <c r="R238" i="9"/>
  <c r="X602" i="9" s="1"/>
  <c r="S225" i="9"/>
  <c r="R237" i="9"/>
  <c r="X601" i="9" s="1"/>
  <c r="M275" i="9"/>
  <c r="L287" i="9"/>
  <c r="V651" i="9" s="1"/>
  <c r="AH212" i="9"/>
  <c r="AG224" i="9"/>
  <c r="AC588" i="9" s="1"/>
  <c r="AH267" i="9"/>
  <c r="AG279" i="9"/>
  <c r="AC643" i="9" s="1"/>
  <c r="S268" i="9"/>
  <c r="R280" i="9"/>
  <c r="X644" i="9" s="1"/>
  <c r="J212" i="9"/>
  <c r="I224" i="9"/>
  <c r="U588" i="9" s="1"/>
  <c r="V225" i="9"/>
  <c r="U237" i="9"/>
  <c r="Y601" i="9" s="1"/>
  <c r="S233" i="9"/>
  <c r="R245" i="9"/>
  <c r="X609" i="9" s="1"/>
  <c r="P213" i="9"/>
  <c r="O225" i="9"/>
  <c r="W589" i="9" s="1"/>
  <c r="AB210" i="9"/>
  <c r="AA222" i="9"/>
  <c r="AA586" i="9" s="1"/>
  <c r="M283" i="9"/>
  <c r="L295" i="9"/>
  <c r="V659" i="9" s="1"/>
  <c r="V229" i="9"/>
  <c r="U241" i="9"/>
  <c r="Y605" i="9" s="1"/>
  <c r="V228" i="9"/>
  <c r="U240" i="9"/>
  <c r="Y604" i="9" s="1"/>
  <c r="J238" i="9"/>
  <c r="I250" i="9"/>
  <c r="U614" i="9" s="1"/>
  <c r="AH228" i="9"/>
  <c r="AG240" i="9"/>
  <c r="AC604" i="9" s="1"/>
  <c r="AB217" i="9"/>
  <c r="AA229" i="9"/>
  <c r="AA593" i="9" s="1"/>
  <c r="J246" i="9"/>
  <c r="I258" i="9"/>
  <c r="U622" i="9" s="1"/>
  <c r="R239" i="9"/>
  <c r="L284" i="9"/>
  <c r="O239" i="9"/>
  <c r="AA247" i="9"/>
  <c r="AA249" i="9"/>
  <c r="X225" i="9"/>
  <c r="AA245" i="9"/>
  <c r="I292" i="9"/>
  <c r="E265" i="9"/>
  <c r="O243" i="9"/>
  <c r="AA248" i="9"/>
  <c r="AA242" i="9"/>
  <c r="L232" i="9"/>
  <c r="X256" i="9"/>
  <c r="AD229" i="9"/>
  <c r="U294" i="9"/>
  <c r="AA231" i="9"/>
  <c r="X239" i="9"/>
  <c r="E254" i="9"/>
  <c r="AG221" i="9"/>
  <c r="X252" i="9"/>
  <c r="AD235" i="9"/>
  <c r="O242" i="9"/>
  <c r="O229" i="9"/>
  <c r="R219" i="9"/>
  <c r="E247" i="9"/>
  <c r="AD251" i="9"/>
  <c r="AD234" i="9"/>
  <c r="O238" i="9"/>
  <c r="L231" i="9"/>
  <c r="AA232" i="9"/>
  <c r="E246" i="9"/>
  <c r="X241" i="9"/>
  <c r="I225" i="9"/>
  <c r="AD242" i="9"/>
  <c r="AD257" i="9"/>
  <c r="I295" i="9"/>
  <c r="E255" i="9"/>
  <c r="X234" i="9"/>
  <c r="X235" i="9"/>
  <c r="AD244" i="9"/>
  <c r="O245" i="9"/>
  <c r="AD224" i="9"/>
  <c r="AA251" i="9"/>
  <c r="O240" i="9"/>
  <c r="E245" i="9"/>
  <c r="AD250" i="9"/>
  <c r="AD243" i="9"/>
  <c r="E250" i="9"/>
  <c r="X236" i="9"/>
  <c r="E263" i="9"/>
  <c r="AD252" i="9"/>
  <c r="AD249" i="9"/>
  <c r="R236" i="9"/>
  <c r="E249" i="9"/>
  <c r="X238" i="9"/>
  <c r="P222" i="8"/>
  <c r="O234" i="8"/>
  <c r="W598" i="8" s="1"/>
  <c r="AH223" i="8"/>
  <c r="AG235" i="8"/>
  <c r="AC599" i="8" s="1"/>
  <c r="F209" i="8"/>
  <c r="E221" i="8"/>
  <c r="T585" i="8" s="1"/>
  <c r="S207" i="8"/>
  <c r="R219" i="8"/>
  <c r="X583" i="8" s="1"/>
  <c r="Y219" i="8"/>
  <c r="X231" i="8"/>
  <c r="Z595" i="8" s="1"/>
  <c r="AE208" i="8"/>
  <c r="AD220" i="8"/>
  <c r="AB584" i="8" s="1"/>
  <c r="P220" i="8"/>
  <c r="O232" i="8"/>
  <c r="W596" i="8" s="1"/>
  <c r="Y218" i="8"/>
  <c r="X230" i="8"/>
  <c r="Z594" i="8" s="1"/>
  <c r="Y221" i="8"/>
  <c r="X233" i="8"/>
  <c r="Z597" i="8" s="1"/>
  <c r="S228" i="8"/>
  <c r="R240" i="8"/>
  <c r="X604" i="8" s="1"/>
  <c r="P219" i="8"/>
  <c r="O231" i="8"/>
  <c r="W595" i="8" s="1"/>
  <c r="M226" i="8"/>
  <c r="L238" i="8"/>
  <c r="V602" i="8" s="1"/>
  <c r="Y220" i="8"/>
  <c r="X232" i="8"/>
  <c r="Z596" i="8" s="1"/>
  <c r="AH220" i="8"/>
  <c r="AG232" i="8"/>
  <c r="AC596" i="8" s="1"/>
  <c r="V212" i="8"/>
  <c r="U224" i="8"/>
  <c r="Y588" i="8" s="1"/>
  <c r="S225" i="8"/>
  <c r="R237" i="8"/>
  <c r="X601" i="8" s="1"/>
  <c r="S227" i="8"/>
  <c r="R239" i="8"/>
  <c r="X603" i="8" s="1"/>
  <c r="AH219" i="8"/>
  <c r="AG231" i="8"/>
  <c r="AC595" i="8" s="1"/>
  <c r="V216" i="8"/>
  <c r="U228" i="8"/>
  <c r="Y592" i="8" s="1"/>
  <c r="V215" i="8"/>
  <c r="U227" i="8"/>
  <c r="Y591" i="8" s="1"/>
  <c r="AH218" i="8"/>
  <c r="AG230" i="8"/>
  <c r="AC594" i="8" s="1"/>
  <c r="AH221" i="8"/>
  <c r="AG233" i="8"/>
  <c r="AC597" i="8" s="1"/>
  <c r="AB215" i="8"/>
  <c r="AA227" i="8"/>
  <c r="AA591" i="8" s="1"/>
  <c r="V208" i="8"/>
  <c r="U220" i="8"/>
  <c r="Y584" i="8" s="1"/>
  <c r="AH222" i="8"/>
  <c r="AG234" i="8"/>
  <c r="AC598" i="8" s="1"/>
  <c r="S257" i="8"/>
  <c r="R269" i="8"/>
  <c r="X633" i="8" s="1"/>
  <c r="M232" i="8"/>
  <c r="L244" i="8"/>
  <c r="V608" i="8" s="1"/>
  <c r="P229" i="8"/>
  <c r="O241" i="8"/>
  <c r="W605" i="8" s="1"/>
  <c r="J223" i="8"/>
  <c r="I235" i="8"/>
  <c r="U599" i="8" s="1"/>
  <c r="J222" i="8"/>
  <c r="I234" i="8"/>
  <c r="U598" i="8" s="1"/>
  <c r="J219" i="8"/>
  <c r="I231" i="8"/>
  <c r="U595" i="8" s="1"/>
  <c r="S226" i="8"/>
  <c r="R238" i="8"/>
  <c r="X602" i="8" s="1"/>
  <c r="S258" i="8"/>
  <c r="R270" i="8"/>
  <c r="X634" i="8" s="1"/>
  <c r="AB214" i="8"/>
  <c r="AA226" i="8"/>
  <c r="AA590" i="8" s="1"/>
  <c r="J221" i="8"/>
  <c r="I233" i="8"/>
  <c r="U597" i="8" s="1"/>
  <c r="P228" i="8"/>
  <c r="O240" i="8"/>
  <c r="W604" i="8" s="1"/>
  <c r="X223" i="8"/>
  <c r="AA252" i="8"/>
  <c r="I224" i="8"/>
  <c r="AD248" i="8"/>
  <c r="O225" i="8"/>
  <c r="AD231" i="8"/>
  <c r="E243" i="8"/>
  <c r="L253" i="8"/>
  <c r="I218" i="8"/>
  <c r="I229" i="8"/>
  <c r="E226" i="8"/>
  <c r="AD249" i="8"/>
  <c r="AA230" i="8"/>
  <c r="AA232" i="8"/>
  <c r="AD247" i="8"/>
  <c r="U271" i="8"/>
  <c r="O224" i="8"/>
  <c r="E232" i="8"/>
  <c r="L252" i="8"/>
  <c r="E239" i="8"/>
  <c r="L234" i="8"/>
  <c r="E236" i="8"/>
  <c r="E237" i="8"/>
  <c r="L224" i="8"/>
  <c r="R218" i="8"/>
  <c r="L261" i="8"/>
  <c r="E241" i="8"/>
  <c r="R229" i="8"/>
  <c r="E235" i="8"/>
  <c r="I226" i="8"/>
  <c r="X229" i="8"/>
  <c r="AA231" i="8"/>
  <c r="AA235" i="8"/>
  <c r="X225" i="8"/>
  <c r="I220" i="8"/>
  <c r="AD222" i="8"/>
  <c r="U267" i="8"/>
  <c r="I225" i="8"/>
  <c r="AG227" i="8"/>
  <c r="AD227" i="8"/>
  <c r="AD238" i="8"/>
  <c r="AG225" i="8"/>
  <c r="I228" i="8"/>
  <c r="AA248" i="8"/>
  <c r="X227" i="8"/>
  <c r="E246" i="8"/>
  <c r="O227" i="8"/>
  <c r="X228" i="8"/>
  <c r="X222" i="8"/>
  <c r="E242" i="8"/>
  <c r="AG226" i="8"/>
  <c r="AG229" i="8"/>
  <c r="AA233" i="8"/>
  <c r="X226" i="8"/>
  <c r="AA234" i="8"/>
  <c r="AA249" i="8"/>
  <c r="X224" i="8"/>
  <c r="R236" i="8"/>
  <c r="AD240" i="8"/>
  <c r="L235" i="8"/>
  <c r="AD230" i="8"/>
  <c r="E240" i="8"/>
  <c r="O238" i="8"/>
  <c r="O221" i="8"/>
  <c r="AD245" i="8"/>
  <c r="L233" i="8"/>
  <c r="AD241" i="8"/>
  <c r="AG224" i="8"/>
  <c r="AG228" i="8"/>
  <c r="I227" i="8"/>
  <c r="AH221" i="7"/>
  <c r="AG233" i="7"/>
  <c r="AC597" i="7" s="1"/>
  <c r="AG236" i="7"/>
  <c r="AG232" i="7"/>
  <c r="AG234" i="7"/>
  <c r="AG241" i="7"/>
  <c r="AG240" i="7"/>
  <c r="AG239" i="7"/>
  <c r="AG238" i="7"/>
  <c r="AG249" i="7"/>
  <c r="AG242" i="7"/>
  <c r="AG235" i="7"/>
  <c r="AG231" i="7"/>
  <c r="AE206" i="7"/>
  <c r="AD218" i="7"/>
  <c r="AB582" i="7" s="1"/>
  <c r="Y206" i="7"/>
  <c r="X218" i="7"/>
  <c r="Z582" i="7" s="1"/>
  <c r="AD233" i="7"/>
  <c r="AD240" i="7"/>
  <c r="AD235" i="7"/>
  <c r="AD237" i="7"/>
  <c r="AD231" i="7"/>
  <c r="AD238" i="7"/>
  <c r="AD241" i="7"/>
  <c r="AD239" i="7"/>
  <c r="AD234" i="7"/>
  <c r="AD232" i="7"/>
  <c r="AD236" i="7"/>
  <c r="AA249" i="7"/>
  <c r="AA236" i="7"/>
  <c r="AA239" i="7"/>
  <c r="AA235" i="7"/>
  <c r="AA230" i="7"/>
  <c r="AA238" i="7"/>
  <c r="AA231" i="7"/>
  <c r="AA232" i="7"/>
  <c r="AA234" i="7"/>
  <c r="AA253" i="7"/>
  <c r="AA233" i="7"/>
  <c r="X250" i="7"/>
  <c r="X257" i="7"/>
  <c r="X253" i="7"/>
  <c r="X240" i="7"/>
  <c r="X236" i="7"/>
  <c r="X249" i="7"/>
  <c r="X239" i="7"/>
  <c r="X231" i="7"/>
  <c r="X235" i="7"/>
  <c r="X234" i="7"/>
  <c r="X232" i="7"/>
  <c r="S209" i="7"/>
  <c r="R221" i="7"/>
  <c r="X585" i="7" s="1"/>
  <c r="R230" i="7"/>
  <c r="R225" i="7"/>
  <c r="R227" i="7"/>
  <c r="R220" i="7"/>
  <c r="R223" i="7"/>
  <c r="R224" i="7"/>
  <c r="R228" i="7"/>
  <c r="R219" i="7"/>
  <c r="R229" i="7"/>
  <c r="R238" i="7"/>
  <c r="R246" i="7"/>
  <c r="M202" i="7"/>
  <c r="L214" i="7"/>
  <c r="V578" i="7" s="1"/>
  <c r="V194" i="7"/>
  <c r="U206" i="7"/>
  <c r="Y570" i="7" s="1"/>
  <c r="U223" i="7"/>
  <c r="U220" i="7"/>
  <c r="U229" i="7"/>
  <c r="U225" i="7"/>
  <c r="U219" i="7"/>
  <c r="U228" i="7"/>
  <c r="U222" i="7"/>
  <c r="U227" i="7"/>
  <c r="U221" i="7"/>
  <c r="U224" i="7"/>
  <c r="U226" i="7"/>
  <c r="P221" i="7"/>
  <c r="O233" i="7"/>
  <c r="W597" i="7" s="1"/>
  <c r="O223" i="7"/>
  <c r="O241" i="7"/>
  <c r="O222" i="7"/>
  <c r="O227" i="7"/>
  <c r="O218" i="7"/>
  <c r="O226" i="7"/>
  <c r="O219" i="7"/>
  <c r="O228" i="7"/>
  <c r="O224" i="7"/>
  <c r="O220" i="7"/>
  <c r="L229" i="7"/>
  <c r="L233" i="7"/>
  <c r="L228" i="7"/>
  <c r="L223" i="7"/>
  <c r="L227" i="7"/>
  <c r="L224" i="7"/>
  <c r="L218" i="7"/>
  <c r="L220" i="7"/>
  <c r="L237" i="7"/>
  <c r="L219" i="7"/>
  <c r="I224" i="7"/>
  <c r="I222" i="7"/>
  <c r="I237" i="7"/>
  <c r="I221" i="7"/>
  <c r="I220" i="7"/>
  <c r="I219" i="7"/>
  <c r="I250" i="7"/>
  <c r="I227" i="7"/>
  <c r="I223" i="7"/>
  <c r="I228" i="7"/>
  <c r="I229" i="7"/>
  <c r="F211" i="7"/>
  <c r="E223" i="7"/>
  <c r="T587" i="7" s="1"/>
  <c r="F197" i="7"/>
  <c r="E209" i="7"/>
  <c r="T573" i="7" s="1"/>
  <c r="E213" i="7"/>
  <c r="T577" i="7" s="1"/>
  <c r="F201" i="7"/>
  <c r="E253" i="7"/>
  <c r="T617" i="7" s="1"/>
  <c r="F241" i="7"/>
  <c r="F216" i="7"/>
  <c r="E228" i="7"/>
  <c r="T592" i="7" s="1"/>
  <c r="E239" i="7"/>
  <c r="T603" i="7" s="1"/>
  <c r="F227" i="7"/>
  <c r="E226" i="7"/>
  <c r="T590" i="7" s="1"/>
  <c r="F214" i="7"/>
  <c r="E236" i="7"/>
  <c r="T600" i="7" s="1"/>
  <c r="F224" i="7"/>
  <c r="E234" i="7"/>
  <c r="T598" i="7" s="1"/>
  <c r="F222" i="7"/>
  <c r="F220" i="7"/>
  <c r="E232" i="7"/>
  <c r="T596" i="7" s="1"/>
  <c r="E231" i="7"/>
  <c r="T595" i="7" s="1"/>
  <c r="F219" i="7"/>
  <c r="E218" i="7"/>
  <c r="T582" i="7" s="1"/>
  <c r="F206" i="7"/>
  <c r="M284" i="9" l="1"/>
  <c r="V648" i="9"/>
  <c r="M231" i="9"/>
  <c r="V595" i="9"/>
  <c r="M232" i="9"/>
  <c r="V596" i="9"/>
  <c r="AB230" i="7"/>
  <c r="AA594" i="7"/>
  <c r="AB233" i="7"/>
  <c r="AA597" i="7"/>
  <c r="AB235" i="7"/>
  <c r="AA599" i="7"/>
  <c r="AB228" i="7"/>
  <c r="AA592" i="7"/>
  <c r="AB240" i="7"/>
  <c r="AA604" i="7"/>
  <c r="AB239" i="7"/>
  <c r="AA603" i="7"/>
  <c r="AB253" i="7"/>
  <c r="AA617" i="7"/>
  <c r="AB236" i="7"/>
  <c r="AA600" i="7"/>
  <c r="AB238" i="7"/>
  <c r="AA602" i="7"/>
  <c r="AB234" i="7"/>
  <c r="AA598" i="7"/>
  <c r="AB249" i="7"/>
  <c r="AA613" i="7"/>
  <c r="AB231" i="7"/>
  <c r="AA595" i="7"/>
  <c r="AB232" i="7"/>
  <c r="AA596" i="7"/>
  <c r="AB252" i="8"/>
  <c r="AA616" i="8"/>
  <c r="AB235" i="8"/>
  <c r="AA599" i="8"/>
  <c r="AB249" i="8"/>
  <c r="AA613" i="8"/>
  <c r="AB231" i="8"/>
  <c r="AA595" i="8"/>
  <c r="AB232" i="8"/>
  <c r="AA596" i="8"/>
  <c r="AB233" i="8"/>
  <c r="AA597" i="8"/>
  <c r="AB230" i="8"/>
  <c r="AA594" i="8"/>
  <c r="AB248" i="8"/>
  <c r="AA612" i="8"/>
  <c r="AB234" i="8"/>
  <c r="AA598" i="8"/>
  <c r="M220" i="7"/>
  <c r="V584" i="7"/>
  <c r="M218" i="7"/>
  <c r="V582" i="7"/>
  <c r="M233" i="7"/>
  <c r="V597" i="7"/>
  <c r="M219" i="7"/>
  <c r="V583" i="7"/>
  <c r="M237" i="7"/>
  <c r="V601" i="7"/>
  <c r="M227" i="7"/>
  <c r="V591" i="7"/>
  <c r="M223" i="7"/>
  <c r="V587" i="7"/>
  <c r="M229" i="7"/>
  <c r="V593" i="7"/>
  <c r="M224" i="7"/>
  <c r="V588" i="7"/>
  <c r="M228" i="7"/>
  <c r="V592" i="7"/>
  <c r="V583" i="8"/>
  <c r="M219" i="8"/>
  <c r="L231" i="8"/>
  <c r="M235" i="8"/>
  <c r="V599" i="8"/>
  <c r="M234" i="8"/>
  <c r="V598" i="8"/>
  <c r="M233" i="8"/>
  <c r="V597" i="8"/>
  <c r="M261" i="8"/>
  <c r="V625" i="8"/>
  <c r="M252" i="8"/>
  <c r="V616" i="8"/>
  <c r="M218" i="8"/>
  <c r="V582" i="8"/>
  <c r="L230" i="8"/>
  <c r="M224" i="8"/>
  <c r="V588" i="8"/>
  <c r="M253" i="8"/>
  <c r="V617" i="8"/>
  <c r="AH227" i="8"/>
  <c r="AC591" i="8"/>
  <c r="AH228" i="8"/>
  <c r="AC592" i="8"/>
  <c r="AH224" i="8"/>
  <c r="AC588" i="8"/>
  <c r="AH229" i="8"/>
  <c r="AC593" i="8"/>
  <c r="AH226" i="8"/>
  <c r="AC590" i="8"/>
  <c r="AH225" i="8"/>
  <c r="AC589" i="8"/>
  <c r="AH235" i="7"/>
  <c r="AC599" i="7"/>
  <c r="AH232" i="7"/>
  <c r="AC596" i="7"/>
  <c r="AH242" i="7"/>
  <c r="AC606" i="7"/>
  <c r="AH236" i="7"/>
  <c r="AC600" i="7"/>
  <c r="AH249" i="7"/>
  <c r="AC613" i="7"/>
  <c r="AH238" i="7"/>
  <c r="AC602" i="7"/>
  <c r="AH234" i="7"/>
  <c r="AC598" i="7"/>
  <c r="AH239" i="7"/>
  <c r="AC603" i="7"/>
  <c r="AH241" i="7"/>
  <c r="AC605" i="7"/>
  <c r="AH231" i="7"/>
  <c r="AC595" i="7"/>
  <c r="AH240" i="7"/>
  <c r="AC604" i="7"/>
  <c r="AE245" i="8"/>
  <c r="AB609" i="8"/>
  <c r="AE247" i="8"/>
  <c r="AB611" i="8"/>
  <c r="AE230" i="8"/>
  <c r="AB594" i="8"/>
  <c r="AE231" i="8"/>
  <c r="AB595" i="8"/>
  <c r="AE238" i="8"/>
  <c r="AB602" i="8"/>
  <c r="AE227" i="8"/>
  <c r="AB591" i="8"/>
  <c r="AE241" i="8"/>
  <c r="AB605" i="8"/>
  <c r="AE240" i="8"/>
  <c r="AB604" i="8"/>
  <c r="AE222" i="8"/>
  <c r="AB586" i="8"/>
  <c r="AE249" i="8"/>
  <c r="AB613" i="8"/>
  <c r="AE248" i="8"/>
  <c r="AB612" i="8"/>
  <c r="AE232" i="7"/>
  <c r="AB596" i="7"/>
  <c r="AE234" i="7"/>
  <c r="AB598" i="7"/>
  <c r="AE233" i="7"/>
  <c r="AB597" i="7"/>
  <c r="AE241" i="7"/>
  <c r="AB605" i="7"/>
  <c r="AE239" i="7"/>
  <c r="AB603" i="7"/>
  <c r="AE238" i="7"/>
  <c r="AB602" i="7"/>
  <c r="AE237" i="7"/>
  <c r="AB601" i="7"/>
  <c r="AE231" i="7"/>
  <c r="AB595" i="7"/>
  <c r="AE236" i="7"/>
  <c r="AB600" i="7"/>
  <c r="AE235" i="7"/>
  <c r="AB599" i="7"/>
  <c r="AE240" i="7"/>
  <c r="AB604" i="7"/>
  <c r="Y227" i="8"/>
  <c r="Z591" i="8"/>
  <c r="Y226" i="8"/>
  <c r="Z590" i="8"/>
  <c r="Y224" i="8"/>
  <c r="Z588" i="8"/>
  <c r="Y222" i="8"/>
  <c r="Z586" i="8"/>
  <c r="Y225" i="8"/>
  <c r="Z589" i="8"/>
  <c r="Y229" i="8"/>
  <c r="Z593" i="8"/>
  <c r="Y228" i="8"/>
  <c r="Z592" i="8"/>
  <c r="Y223" i="8"/>
  <c r="Z587" i="8"/>
  <c r="Y231" i="7"/>
  <c r="Z595" i="7"/>
  <c r="Y236" i="7"/>
  <c r="Z600" i="7"/>
  <c r="Y239" i="7"/>
  <c r="Z603" i="7"/>
  <c r="Y240" i="7"/>
  <c r="Z604" i="7"/>
  <c r="Y232" i="7"/>
  <c r="Z596" i="7"/>
  <c r="Y253" i="7"/>
  <c r="Z617" i="7"/>
  <c r="Y249" i="7"/>
  <c r="Z613" i="7"/>
  <c r="Y234" i="7"/>
  <c r="Z598" i="7"/>
  <c r="Y257" i="7"/>
  <c r="Z621" i="7"/>
  <c r="Y235" i="7"/>
  <c r="Z599" i="7"/>
  <c r="Y250" i="7"/>
  <c r="Z614" i="7"/>
  <c r="V271" i="8"/>
  <c r="Y635" i="8"/>
  <c r="V218" i="8"/>
  <c r="Y582" i="8"/>
  <c r="U230" i="8"/>
  <c r="V225" i="8"/>
  <c r="Y589" i="8"/>
  <c r="U237" i="8"/>
  <c r="V221" i="8"/>
  <c r="Y585" i="8"/>
  <c r="U233" i="8"/>
  <c r="V267" i="8"/>
  <c r="Y631" i="8"/>
  <c r="V229" i="8"/>
  <c r="Y593" i="8"/>
  <c r="U241" i="8"/>
  <c r="V225" i="7"/>
  <c r="Y589" i="7"/>
  <c r="V228" i="7"/>
  <c r="Y592" i="7"/>
  <c r="V219" i="7"/>
  <c r="Y583" i="7"/>
  <c r="V226" i="7"/>
  <c r="Y590" i="7"/>
  <c r="V229" i="7"/>
  <c r="Y593" i="7"/>
  <c r="V224" i="7"/>
  <c r="Y588" i="7"/>
  <c r="V220" i="7"/>
  <c r="Y584" i="7"/>
  <c r="V221" i="7"/>
  <c r="Y585" i="7"/>
  <c r="V223" i="7"/>
  <c r="Y587" i="7"/>
  <c r="V227" i="7"/>
  <c r="Y591" i="7"/>
  <c r="V222" i="7"/>
  <c r="Y586" i="7"/>
  <c r="X584" i="8"/>
  <c r="S220" i="8"/>
  <c r="R232" i="8"/>
  <c r="S229" i="8"/>
  <c r="X593" i="8"/>
  <c r="S218" i="8"/>
  <c r="X582" i="8"/>
  <c r="S236" i="8"/>
  <c r="X600" i="8"/>
  <c r="X599" i="8"/>
  <c r="S235" i="8"/>
  <c r="R247" i="8"/>
  <c r="S246" i="7"/>
  <c r="X610" i="7"/>
  <c r="S227" i="7"/>
  <c r="X591" i="7"/>
  <c r="S238" i="7"/>
  <c r="X602" i="7"/>
  <c r="S225" i="7"/>
  <c r="X589" i="7"/>
  <c r="S219" i="7"/>
  <c r="X583" i="7"/>
  <c r="S230" i="7"/>
  <c r="X594" i="7"/>
  <c r="S224" i="7"/>
  <c r="X588" i="7"/>
  <c r="S223" i="7"/>
  <c r="X587" i="7"/>
  <c r="S229" i="7"/>
  <c r="X593" i="7"/>
  <c r="S228" i="7"/>
  <c r="X592" i="7"/>
  <c r="S220" i="7"/>
  <c r="X584" i="7"/>
  <c r="P221" i="8"/>
  <c r="W585" i="8"/>
  <c r="P238" i="8"/>
  <c r="W602" i="8"/>
  <c r="P227" i="8"/>
  <c r="W591" i="8"/>
  <c r="P218" i="8"/>
  <c r="W582" i="8"/>
  <c r="O230" i="8"/>
  <c r="P225" i="8"/>
  <c r="W589" i="8"/>
  <c r="P224" i="8"/>
  <c r="W588" i="8"/>
  <c r="P223" i="8"/>
  <c r="W587" i="8"/>
  <c r="O235" i="8"/>
  <c r="P228" i="7"/>
  <c r="W592" i="7"/>
  <c r="P226" i="7"/>
  <c r="W590" i="7"/>
  <c r="P224" i="7"/>
  <c r="W588" i="7"/>
  <c r="P219" i="7"/>
  <c r="W583" i="7"/>
  <c r="P227" i="7"/>
  <c r="W591" i="7"/>
  <c r="W577" i="7"/>
  <c r="O225" i="7"/>
  <c r="P213" i="7"/>
  <c r="P223" i="7"/>
  <c r="W587" i="7"/>
  <c r="P222" i="7"/>
  <c r="W586" i="7"/>
  <c r="P218" i="7"/>
  <c r="W582" i="7"/>
  <c r="P220" i="7"/>
  <c r="W584" i="7"/>
  <c r="P241" i="7"/>
  <c r="W605" i="7"/>
  <c r="AE252" i="9"/>
  <c r="AB616" i="9"/>
  <c r="AE257" i="9"/>
  <c r="AB621" i="9"/>
  <c r="AE234" i="9"/>
  <c r="AB598" i="9"/>
  <c r="AE224" i="9"/>
  <c r="AB588" i="9"/>
  <c r="AE242" i="9"/>
  <c r="AB606" i="9"/>
  <c r="AE251" i="9"/>
  <c r="AB615" i="9"/>
  <c r="AE244" i="9"/>
  <c r="AB608" i="9"/>
  <c r="AE235" i="9"/>
  <c r="AB599" i="9"/>
  <c r="AE249" i="9"/>
  <c r="AB613" i="9"/>
  <c r="AE243" i="9"/>
  <c r="AB607" i="9"/>
  <c r="AE250" i="9"/>
  <c r="AB614" i="9"/>
  <c r="AE229" i="9"/>
  <c r="AB593" i="9"/>
  <c r="AB232" i="9"/>
  <c r="AA596" i="9"/>
  <c r="AB245" i="9"/>
  <c r="AA609" i="9"/>
  <c r="AB249" i="9"/>
  <c r="AA613" i="9"/>
  <c r="AB251" i="9"/>
  <c r="AA615" i="9"/>
  <c r="AB242" i="9"/>
  <c r="AA606" i="9"/>
  <c r="AB247" i="9"/>
  <c r="AA611" i="9"/>
  <c r="AB248" i="9"/>
  <c r="AA612" i="9"/>
  <c r="AB231" i="9"/>
  <c r="AA595" i="9"/>
  <c r="Y225" i="9"/>
  <c r="Z589" i="9"/>
  <c r="Y236" i="9"/>
  <c r="Z600" i="9"/>
  <c r="Y252" i="9"/>
  <c r="Z616" i="9"/>
  <c r="Y238" i="9"/>
  <c r="Z602" i="9"/>
  <c r="Y241" i="9"/>
  <c r="Z605" i="9"/>
  <c r="Y239" i="9"/>
  <c r="Z603" i="9"/>
  <c r="Y256" i="9"/>
  <c r="Z620" i="9"/>
  <c r="Y235" i="9"/>
  <c r="Z599" i="9"/>
  <c r="Y233" i="9"/>
  <c r="Z597" i="9"/>
  <c r="X245" i="9"/>
  <c r="Y234" i="9"/>
  <c r="Z598" i="9"/>
  <c r="Y219" i="9"/>
  <c r="Z583" i="9"/>
  <c r="X231" i="9"/>
  <c r="Y218" i="9"/>
  <c r="Z582" i="9"/>
  <c r="X230" i="9"/>
  <c r="Y597" i="9"/>
  <c r="V233" i="9"/>
  <c r="U245" i="9"/>
  <c r="V294" i="9"/>
  <c r="Y658" i="9"/>
  <c r="V218" i="9"/>
  <c r="Y582" i="9"/>
  <c r="U230" i="9"/>
  <c r="Y587" i="9"/>
  <c r="V223" i="9"/>
  <c r="U235" i="9"/>
  <c r="S239" i="9"/>
  <c r="X603" i="9"/>
  <c r="S236" i="9"/>
  <c r="X600" i="9"/>
  <c r="S219" i="9"/>
  <c r="X583" i="9"/>
  <c r="AC582" i="9"/>
  <c r="AG230" i="9"/>
  <c r="AH218" i="9"/>
  <c r="AC586" i="9"/>
  <c r="AH222" i="9"/>
  <c r="AG234" i="9"/>
  <c r="AH221" i="9"/>
  <c r="AC585" i="9"/>
  <c r="AC587" i="9"/>
  <c r="AH223" i="9"/>
  <c r="AG235" i="9"/>
  <c r="AC591" i="9"/>
  <c r="AH227" i="9"/>
  <c r="AG239" i="9"/>
  <c r="P239" i="9"/>
  <c r="W603" i="9"/>
  <c r="P240" i="9"/>
  <c r="W604" i="9"/>
  <c r="P229" i="9"/>
  <c r="W593" i="9"/>
  <c r="P242" i="9"/>
  <c r="W606" i="9"/>
  <c r="P243" i="9"/>
  <c r="W607" i="9"/>
  <c r="P245" i="9"/>
  <c r="W609" i="9"/>
  <c r="P238" i="9"/>
  <c r="W602" i="9"/>
  <c r="J225" i="9"/>
  <c r="U589" i="9"/>
  <c r="U594" i="9"/>
  <c r="J230" i="9"/>
  <c r="I242" i="9"/>
  <c r="J292" i="9"/>
  <c r="U656" i="9"/>
  <c r="U585" i="9"/>
  <c r="J221" i="9"/>
  <c r="I233" i="9"/>
  <c r="J295" i="9"/>
  <c r="U659" i="9"/>
  <c r="J218" i="8"/>
  <c r="U582" i="8"/>
  <c r="J220" i="8"/>
  <c r="U584" i="8"/>
  <c r="J227" i="8"/>
  <c r="U591" i="8"/>
  <c r="J224" i="8"/>
  <c r="U588" i="8"/>
  <c r="J226" i="8"/>
  <c r="U590" i="8"/>
  <c r="J229" i="8"/>
  <c r="U593" i="8"/>
  <c r="J228" i="8"/>
  <c r="U592" i="8"/>
  <c r="J225" i="8"/>
  <c r="U589" i="8"/>
  <c r="J229" i="7"/>
  <c r="U593" i="7"/>
  <c r="J237" i="7"/>
  <c r="U601" i="7"/>
  <c r="J228" i="7"/>
  <c r="U592" i="7"/>
  <c r="J222" i="7"/>
  <c r="U586" i="7"/>
  <c r="J227" i="7"/>
  <c r="U591" i="7"/>
  <c r="J224" i="7"/>
  <c r="U588" i="7"/>
  <c r="J250" i="7"/>
  <c r="U614" i="7"/>
  <c r="J223" i="7"/>
  <c r="U587" i="7"/>
  <c r="J219" i="7"/>
  <c r="U583" i="7"/>
  <c r="J220" i="7"/>
  <c r="U584" i="7"/>
  <c r="J221" i="7"/>
  <c r="U585" i="7"/>
  <c r="J206" i="7"/>
  <c r="U570" i="7"/>
  <c r="I218" i="7"/>
  <c r="F250" i="9"/>
  <c r="T614" i="9"/>
  <c r="F249" i="9"/>
  <c r="T613" i="9"/>
  <c r="F247" i="9"/>
  <c r="T611" i="9"/>
  <c r="F254" i="9"/>
  <c r="T618" i="9"/>
  <c r="F245" i="9"/>
  <c r="T609" i="9"/>
  <c r="F246" i="9"/>
  <c r="T610" i="9"/>
  <c r="F265" i="9"/>
  <c r="T629" i="9"/>
  <c r="F255" i="9"/>
  <c r="T619" i="9"/>
  <c r="F263" i="9"/>
  <c r="T627" i="9"/>
  <c r="F240" i="8"/>
  <c r="T604" i="8"/>
  <c r="F246" i="8"/>
  <c r="T610" i="8"/>
  <c r="F232" i="8"/>
  <c r="T596" i="8"/>
  <c r="F226" i="8"/>
  <c r="T590" i="8"/>
  <c r="F241" i="8"/>
  <c r="T605" i="8"/>
  <c r="F242" i="8"/>
  <c r="T606" i="8"/>
  <c r="F236" i="8"/>
  <c r="T600" i="8"/>
  <c r="F235" i="8"/>
  <c r="T599" i="8"/>
  <c r="F243" i="8"/>
  <c r="T607" i="8"/>
  <c r="F237" i="8"/>
  <c r="T601" i="8"/>
  <c r="F239" i="8"/>
  <c r="T603" i="8"/>
  <c r="P220" i="9"/>
  <c r="O232" i="9"/>
  <c r="W596" i="9" s="1"/>
  <c r="M210" i="7"/>
  <c r="L222" i="7"/>
  <c r="V586" i="7" s="1"/>
  <c r="M239" i="8"/>
  <c r="L251" i="8"/>
  <c r="V615" i="8" s="1"/>
  <c r="AB229" i="8"/>
  <c r="AA241" i="8"/>
  <c r="AA605" i="8" s="1"/>
  <c r="V226" i="8"/>
  <c r="U238" i="8"/>
  <c r="Y602" i="8" s="1"/>
  <c r="V222" i="8"/>
  <c r="U234" i="8"/>
  <c r="Y598" i="8" s="1"/>
  <c r="S234" i="9"/>
  <c r="R246" i="9"/>
  <c r="X610" i="9" s="1"/>
  <c r="F224" i="9"/>
  <c r="E236" i="9"/>
  <c r="T600" i="9" s="1"/>
  <c r="S218" i="9"/>
  <c r="R230" i="9"/>
  <c r="X594" i="9" s="1"/>
  <c r="P222" i="9"/>
  <c r="O234" i="9"/>
  <c r="W598" i="9" s="1"/>
  <c r="AB228" i="9"/>
  <c r="AA240" i="9"/>
  <c r="AA604" i="9" s="1"/>
  <c r="F228" i="9"/>
  <c r="E240" i="9"/>
  <c r="T604" i="9" s="1"/>
  <c r="P224" i="9"/>
  <c r="O236" i="9"/>
  <c r="W600" i="9" s="1"/>
  <c r="F232" i="9"/>
  <c r="E244" i="9"/>
  <c r="T608" i="9" s="1"/>
  <c r="M249" i="9"/>
  <c r="L261" i="9"/>
  <c r="V625" i="9" s="1"/>
  <c r="V231" i="9"/>
  <c r="U243" i="9"/>
  <c r="Y607" i="9" s="1"/>
  <c r="J258" i="9"/>
  <c r="I270" i="9"/>
  <c r="U634" i="9" s="1"/>
  <c r="V241" i="9"/>
  <c r="U253" i="9"/>
  <c r="Y617" i="9" s="1"/>
  <c r="S245" i="9"/>
  <c r="R257" i="9"/>
  <c r="X621" i="9" s="1"/>
  <c r="AH279" i="9"/>
  <c r="AG291" i="9"/>
  <c r="AC655" i="9" s="1"/>
  <c r="V232" i="9"/>
  <c r="U244" i="9"/>
  <c r="Y608" i="9" s="1"/>
  <c r="S240" i="9"/>
  <c r="R252" i="9"/>
  <c r="X616" i="9" s="1"/>
  <c r="M289" i="9"/>
  <c r="L301" i="9"/>
  <c r="V665" i="9" s="1"/>
  <c r="M300" i="9"/>
  <c r="L312" i="9"/>
  <c r="V676" i="9" s="1"/>
  <c r="P223" i="9"/>
  <c r="O235" i="9"/>
  <c r="W599" i="9" s="1"/>
  <c r="AB226" i="9"/>
  <c r="AA238" i="9"/>
  <c r="AA602" i="9" s="1"/>
  <c r="V237" i="9"/>
  <c r="U249" i="9"/>
  <c r="Y613" i="9" s="1"/>
  <c r="S241" i="9"/>
  <c r="R253" i="9"/>
  <c r="X617" i="9" s="1"/>
  <c r="AH240" i="9"/>
  <c r="AG252" i="9"/>
  <c r="AC616" i="9" s="1"/>
  <c r="AB222" i="9"/>
  <c r="AA234" i="9"/>
  <c r="AA598" i="9" s="1"/>
  <c r="J224" i="9"/>
  <c r="I236" i="9"/>
  <c r="U600" i="9" s="1"/>
  <c r="M287" i="9"/>
  <c r="L299" i="9"/>
  <c r="V663" i="9" s="1"/>
  <c r="J241" i="9"/>
  <c r="I253" i="9"/>
  <c r="U617" i="9" s="1"/>
  <c r="M306" i="9"/>
  <c r="L318" i="9"/>
  <c r="V682" i="9" s="1"/>
  <c r="J240" i="9"/>
  <c r="I252" i="9"/>
  <c r="U616" i="9" s="1"/>
  <c r="AH241" i="9"/>
  <c r="AG253" i="9"/>
  <c r="AC617" i="9" s="1"/>
  <c r="AH268" i="9"/>
  <c r="AG280" i="9"/>
  <c r="AC644" i="9" s="1"/>
  <c r="J279" i="9"/>
  <c r="I291" i="9"/>
  <c r="U655" i="9" s="1"/>
  <c r="M245" i="9"/>
  <c r="L257" i="9"/>
  <c r="V621" i="9" s="1"/>
  <c r="AH224" i="9"/>
  <c r="AG236" i="9"/>
  <c r="AC600" i="9" s="1"/>
  <c r="M286" i="9"/>
  <c r="L298" i="9"/>
  <c r="V662" i="9" s="1"/>
  <c r="J250" i="9"/>
  <c r="I262" i="9"/>
  <c r="U626" i="9" s="1"/>
  <c r="V240" i="9"/>
  <c r="U252" i="9"/>
  <c r="Y616" i="9" s="1"/>
  <c r="P225" i="9"/>
  <c r="O237" i="9"/>
  <c r="W601" i="9" s="1"/>
  <c r="S280" i="9"/>
  <c r="R292" i="9"/>
  <c r="X656" i="9" s="1"/>
  <c r="S237" i="9"/>
  <c r="R249" i="9"/>
  <c r="X613" i="9" s="1"/>
  <c r="M290" i="9"/>
  <c r="L302" i="9"/>
  <c r="V666" i="9" s="1"/>
  <c r="J239" i="9"/>
  <c r="I251" i="9"/>
  <c r="U615" i="9" s="1"/>
  <c r="V239" i="9"/>
  <c r="U251" i="9"/>
  <c r="Y615" i="9" s="1"/>
  <c r="V224" i="9"/>
  <c r="U236" i="9"/>
  <c r="Y600" i="9" s="1"/>
  <c r="S235" i="9"/>
  <c r="R247" i="9"/>
  <c r="X611" i="9" s="1"/>
  <c r="V226" i="9"/>
  <c r="U238" i="9"/>
  <c r="Y602" i="9" s="1"/>
  <c r="AB229" i="9"/>
  <c r="AA241" i="9"/>
  <c r="AA605" i="9" s="1"/>
  <c r="M295" i="9"/>
  <c r="L307" i="9"/>
  <c r="V671" i="9" s="1"/>
  <c r="S238" i="9"/>
  <c r="R250" i="9"/>
  <c r="X614" i="9" s="1"/>
  <c r="AH250" i="9"/>
  <c r="AG262" i="9"/>
  <c r="AC626" i="9" s="1"/>
  <c r="AH225" i="9"/>
  <c r="AG237" i="9"/>
  <c r="AC601" i="9" s="1"/>
  <c r="O250" i="9"/>
  <c r="O241" i="9"/>
  <c r="O251" i="9"/>
  <c r="X248" i="9"/>
  <c r="O257" i="9"/>
  <c r="E267" i="9"/>
  <c r="AD254" i="9"/>
  <c r="AD263" i="9"/>
  <c r="AD247" i="9"/>
  <c r="AG233" i="9"/>
  <c r="X268" i="9"/>
  <c r="I304" i="9"/>
  <c r="AA261" i="9"/>
  <c r="E261" i="9"/>
  <c r="AD261" i="9"/>
  <c r="AD262" i="9"/>
  <c r="I307" i="9"/>
  <c r="E258" i="9"/>
  <c r="AD246" i="9"/>
  <c r="E259" i="9"/>
  <c r="O254" i="9"/>
  <c r="X251" i="9"/>
  <c r="AA243" i="9"/>
  <c r="L244" i="9"/>
  <c r="AA260" i="9"/>
  <c r="AA257" i="9"/>
  <c r="O252" i="9"/>
  <c r="AA244" i="9"/>
  <c r="R248" i="9"/>
  <c r="AD264" i="9"/>
  <c r="E262" i="9"/>
  <c r="E257" i="9"/>
  <c r="AD256" i="9"/>
  <c r="X247" i="9"/>
  <c r="I237" i="9"/>
  <c r="X264" i="9"/>
  <c r="E266" i="9"/>
  <c r="U306" i="9"/>
  <c r="AA254" i="9"/>
  <c r="O255" i="9"/>
  <c r="X237" i="9"/>
  <c r="AA259" i="9"/>
  <c r="L296" i="9"/>
  <c r="E277" i="9"/>
  <c r="E275" i="9"/>
  <c r="X250" i="9"/>
  <c r="AD255" i="9"/>
  <c r="AA263" i="9"/>
  <c r="AD236" i="9"/>
  <c r="X246" i="9"/>
  <c r="AD269" i="9"/>
  <c r="X253" i="9"/>
  <c r="L243" i="9"/>
  <c r="R231" i="9"/>
  <c r="AD241" i="9"/>
  <c r="R251" i="9"/>
  <c r="AB226" i="8"/>
  <c r="AA238" i="8"/>
  <c r="AA602" i="8" s="1"/>
  <c r="S269" i="8"/>
  <c r="R281" i="8"/>
  <c r="X645" i="8" s="1"/>
  <c r="V228" i="8"/>
  <c r="U240" i="8"/>
  <c r="Y604" i="8" s="1"/>
  <c r="P231" i="8"/>
  <c r="O243" i="8"/>
  <c r="W607" i="8" s="1"/>
  <c r="P232" i="8"/>
  <c r="O244" i="8"/>
  <c r="W608" i="8" s="1"/>
  <c r="J234" i="8"/>
  <c r="I246" i="8"/>
  <c r="U610" i="8" s="1"/>
  <c r="AH233" i="8"/>
  <c r="AG245" i="8"/>
  <c r="AC609" i="8" s="1"/>
  <c r="V224" i="8"/>
  <c r="U236" i="8"/>
  <c r="Y600" i="8" s="1"/>
  <c r="F221" i="8"/>
  <c r="E233" i="8"/>
  <c r="T597" i="8" s="1"/>
  <c r="P240" i="8"/>
  <c r="O252" i="8"/>
  <c r="W616" i="8" s="1"/>
  <c r="S270" i="8"/>
  <c r="R282" i="8"/>
  <c r="X646" i="8" s="1"/>
  <c r="J235" i="8"/>
  <c r="I247" i="8"/>
  <c r="U611" i="8" s="1"/>
  <c r="AH234" i="8"/>
  <c r="AG246" i="8"/>
  <c r="AC610" i="8" s="1"/>
  <c r="AH231" i="8"/>
  <c r="AG243" i="8"/>
  <c r="AC607" i="8" s="1"/>
  <c r="AH232" i="8"/>
  <c r="AG244" i="8"/>
  <c r="AC608" i="8" s="1"/>
  <c r="S240" i="8"/>
  <c r="R252" i="8"/>
  <c r="X616" i="8" s="1"/>
  <c r="AE220" i="8"/>
  <c r="AD232" i="8"/>
  <c r="AB596" i="8" s="1"/>
  <c r="S238" i="8"/>
  <c r="R250" i="8"/>
  <c r="X614" i="8" s="1"/>
  <c r="P241" i="8"/>
  <c r="O253" i="8"/>
  <c r="W617" i="8" s="1"/>
  <c r="V220" i="8"/>
  <c r="U232" i="8"/>
  <c r="Y596" i="8" s="1"/>
  <c r="AH230" i="8"/>
  <c r="AG242" i="8"/>
  <c r="AC606" i="8" s="1"/>
  <c r="S239" i="8"/>
  <c r="R251" i="8"/>
  <c r="X615" i="8" s="1"/>
  <c r="Y232" i="8"/>
  <c r="X244" i="8"/>
  <c r="Z608" i="8" s="1"/>
  <c r="Y233" i="8"/>
  <c r="X245" i="8"/>
  <c r="Z609" i="8" s="1"/>
  <c r="Y231" i="8"/>
  <c r="X243" i="8"/>
  <c r="Z607" i="8" s="1"/>
  <c r="AH235" i="8"/>
  <c r="AG247" i="8"/>
  <c r="AC611" i="8" s="1"/>
  <c r="J233" i="8"/>
  <c r="I245" i="8"/>
  <c r="U609" i="8" s="1"/>
  <c r="J231" i="8"/>
  <c r="I243" i="8"/>
  <c r="U607" i="8" s="1"/>
  <c r="M244" i="8"/>
  <c r="L256" i="8"/>
  <c r="V620" i="8" s="1"/>
  <c r="AB227" i="8"/>
  <c r="AA239" i="8"/>
  <c r="AA603" i="8" s="1"/>
  <c r="V227" i="8"/>
  <c r="U239" i="8"/>
  <c r="Y603" i="8" s="1"/>
  <c r="S237" i="8"/>
  <c r="R249" i="8"/>
  <c r="X613" i="8" s="1"/>
  <c r="M238" i="8"/>
  <c r="L250" i="8"/>
  <c r="V614" i="8" s="1"/>
  <c r="Y230" i="8"/>
  <c r="X242" i="8"/>
  <c r="Z606" i="8" s="1"/>
  <c r="S219" i="8"/>
  <c r="R231" i="8"/>
  <c r="X595" i="8" s="1"/>
  <c r="P234" i="8"/>
  <c r="O246" i="8"/>
  <c r="W610" i="8" s="1"/>
  <c r="AA244" i="8"/>
  <c r="AD253" i="8"/>
  <c r="O250" i="8"/>
  <c r="AD242" i="8"/>
  <c r="L247" i="8"/>
  <c r="AA261" i="8"/>
  <c r="AG241" i="8"/>
  <c r="AG239" i="8"/>
  <c r="U279" i="8"/>
  <c r="E247" i="8"/>
  <c r="L273" i="8"/>
  <c r="L236" i="8"/>
  <c r="L246" i="8"/>
  <c r="O236" i="8"/>
  <c r="E238" i="8"/>
  <c r="E255" i="8"/>
  <c r="AD260" i="8"/>
  <c r="X240" i="8"/>
  <c r="X237" i="8"/>
  <c r="I239" i="8"/>
  <c r="L245" i="8"/>
  <c r="E252" i="8"/>
  <c r="AD252" i="8"/>
  <c r="AG238" i="8"/>
  <c r="I240" i="8"/>
  <c r="AG237" i="8"/>
  <c r="AD234" i="8"/>
  <c r="R230" i="8"/>
  <c r="E251" i="8"/>
  <c r="U283" i="8"/>
  <c r="I230" i="8"/>
  <c r="I236" i="8"/>
  <c r="AA246" i="8"/>
  <c r="X239" i="8"/>
  <c r="AA247" i="8"/>
  <c r="X241" i="8"/>
  <c r="R248" i="8"/>
  <c r="X238" i="8"/>
  <c r="AG240" i="8"/>
  <c r="AD257" i="8"/>
  <c r="E254" i="8"/>
  <c r="O239" i="8"/>
  <c r="AD250" i="8"/>
  <c r="I232" i="8"/>
  <c r="E253" i="8"/>
  <c r="E249" i="8"/>
  <c r="L264" i="8"/>
  <c r="AD259" i="8"/>
  <c r="AD261" i="8"/>
  <c r="I241" i="8"/>
  <c r="L265" i="8"/>
  <c r="AD243" i="8"/>
  <c r="AA264" i="8"/>
  <c r="AA243" i="8"/>
  <c r="X235" i="8"/>
  <c r="R241" i="8"/>
  <c r="AA242" i="8"/>
  <c r="X236" i="8"/>
  <c r="AA245" i="8"/>
  <c r="X234" i="8"/>
  <c r="AG236" i="8"/>
  <c r="O233" i="8"/>
  <c r="E258" i="8"/>
  <c r="AA260" i="8"/>
  <c r="AD239" i="8"/>
  <c r="I237" i="8"/>
  <c r="I238" i="8"/>
  <c r="E248" i="8"/>
  <c r="E244" i="8"/>
  <c r="O237" i="8"/>
  <c r="AH233" i="7"/>
  <c r="AG245" i="7"/>
  <c r="AC609" i="7" s="1"/>
  <c r="AG247" i="7"/>
  <c r="AG251" i="7"/>
  <c r="AG246" i="7"/>
  <c r="AG254" i="7"/>
  <c r="AG252" i="7"/>
  <c r="AG244" i="7"/>
  <c r="AG243" i="7"/>
  <c r="AG250" i="7"/>
  <c r="AG261" i="7"/>
  <c r="AG253" i="7"/>
  <c r="AG248" i="7"/>
  <c r="AE218" i="7"/>
  <c r="AD230" i="7"/>
  <c r="AB594" i="7" s="1"/>
  <c r="Y218" i="7"/>
  <c r="X230" i="7"/>
  <c r="Z594" i="7" s="1"/>
  <c r="AD244" i="7"/>
  <c r="AD250" i="7"/>
  <c r="AD252" i="7"/>
  <c r="AD248" i="7"/>
  <c r="AD246" i="7"/>
  <c r="AD243" i="7"/>
  <c r="AD253" i="7"/>
  <c r="AD247" i="7"/>
  <c r="AD251" i="7"/>
  <c r="AD249" i="7"/>
  <c r="AD245" i="7"/>
  <c r="AA261" i="7"/>
  <c r="AA245" i="7"/>
  <c r="AA244" i="7"/>
  <c r="AA247" i="7"/>
  <c r="AA252" i="7"/>
  <c r="AA243" i="7"/>
  <c r="AA251" i="7"/>
  <c r="AA265" i="7"/>
  <c r="AA250" i="7"/>
  <c r="AA248" i="7"/>
  <c r="AA246" i="7"/>
  <c r="AA242" i="7"/>
  <c r="X243" i="7"/>
  <c r="X265" i="7"/>
  <c r="X246" i="7"/>
  <c r="X261" i="7"/>
  <c r="X252" i="7"/>
  <c r="X269" i="7"/>
  <c r="X251" i="7"/>
  <c r="X247" i="7"/>
  <c r="X248" i="7"/>
  <c r="X262" i="7"/>
  <c r="X244" i="7"/>
  <c r="S221" i="7"/>
  <c r="R233" i="7"/>
  <c r="X597" i="7" s="1"/>
  <c r="R241" i="7"/>
  <c r="R236" i="7"/>
  <c r="R237" i="7"/>
  <c r="R258" i="7"/>
  <c r="R232" i="7"/>
  <c r="R250" i="7"/>
  <c r="R239" i="7"/>
  <c r="R231" i="7"/>
  <c r="R235" i="7"/>
  <c r="R242" i="7"/>
  <c r="R240" i="7"/>
  <c r="M214" i="7"/>
  <c r="L226" i="7"/>
  <c r="V590" i="7" s="1"/>
  <c r="V206" i="7"/>
  <c r="U218" i="7"/>
  <c r="Y582" i="7" s="1"/>
  <c r="U239" i="7"/>
  <c r="U234" i="7"/>
  <c r="U241" i="7"/>
  <c r="U236" i="7"/>
  <c r="U240" i="7"/>
  <c r="U232" i="7"/>
  <c r="U238" i="7"/>
  <c r="U237" i="7"/>
  <c r="U233" i="7"/>
  <c r="U231" i="7"/>
  <c r="U235" i="7"/>
  <c r="P233" i="7"/>
  <c r="O245" i="7"/>
  <c r="W609" i="7" s="1"/>
  <c r="O236" i="7"/>
  <c r="O230" i="7"/>
  <c r="O253" i="7"/>
  <c r="O232" i="7"/>
  <c r="O238" i="7"/>
  <c r="O231" i="7"/>
  <c r="O234" i="7"/>
  <c r="O235" i="7"/>
  <c r="O240" i="7"/>
  <c r="O239" i="7"/>
  <c r="L249" i="7"/>
  <c r="L240" i="7"/>
  <c r="L231" i="7"/>
  <c r="L236" i="7"/>
  <c r="L232" i="7"/>
  <c r="L239" i="7"/>
  <c r="L245" i="7"/>
  <c r="L230" i="7"/>
  <c r="L235" i="7"/>
  <c r="L241" i="7"/>
  <c r="I234" i="7"/>
  <c r="I240" i="7"/>
  <c r="I231" i="7"/>
  <c r="I235" i="7"/>
  <c r="I232" i="7"/>
  <c r="I262" i="7"/>
  <c r="I249" i="7"/>
  <c r="I239" i="7"/>
  <c r="I233" i="7"/>
  <c r="I236" i="7"/>
  <c r="I241" i="7"/>
  <c r="E235" i="7"/>
  <c r="T599" i="7" s="1"/>
  <c r="F223" i="7"/>
  <c r="F209" i="7"/>
  <c r="E221" i="7"/>
  <c r="T585" i="7" s="1"/>
  <c r="E225" i="7"/>
  <c r="T589" i="7" s="1"/>
  <c r="F213" i="7"/>
  <c r="E265" i="7"/>
  <c r="T629" i="7" s="1"/>
  <c r="F253" i="7"/>
  <c r="F228" i="7"/>
  <c r="E240" i="7"/>
  <c r="T604" i="7" s="1"/>
  <c r="E251" i="7"/>
  <c r="T615" i="7" s="1"/>
  <c r="F239" i="7"/>
  <c r="E238" i="7"/>
  <c r="T602" i="7" s="1"/>
  <c r="F226" i="7"/>
  <c r="E248" i="7"/>
  <c r="T612" i="7" s="1"/>
  <c r="F236" i="7"/>
  <c r="E246" i="7"/>
  <c r="T610" i="7" s="1"/>
  <c r="F234" i="7"/>
  <c r="F232" i="7"/>
  <c r="E244" i="7"/>
  <c r="T608" i="7" s="1"/>
  <c r="E243" i="7"/>
  <c r="T607" i="7" s="1"/>
  <c r="F231" i="7"/>
  <c r="E230" i="7"/>
  <c r="T594" i="7" s="1"/>
  <c r="F218" i="7"/>
  <c r="M296" i="9" l="1"/>
  <c r="V660" i="9"/>
  <c r="M244" i="9"/>
  <c r="V608" i="9"/>
  <c r="M243" i="9"/>
  <c r="V607" i="9"/>
  <c r="AB265" i="7"/>
  <c r="AA629" i="7"/>
  <c r="AB252" i="7"/>
  <c r="AA616" i="7"/>
  <c r="AB242" i="7"/>
  <c r="AA606" i="7"/>
  <c r="AB247" i="7"/>
  <c r="AA611" i="7"/>
  <c r="AB246" i="7"/>
  <c r="AA610" i="7"/>
  <c r="AB244" i="7"/>
  <c r="AA608" i="7"/>
  <c r="AB248" i="7"/>
  <c r="AA612" i="7"/>
  <c r="AB245" i="7"/>
  <c r="AA609" i="7"/>
  <c r="AB251" i="7"/>
  <c r="AA615" i="7"/>
  <c r="AB243" i="7"/>
  <c r="AA607" i="7"/>
  <c r="AB250" i="7"/>
  <c r="AA614" i="7"/>
  <c r="AB261" i="7"/>
  <c r="AA625" i="7"/>
  <c r="AB245" i="8"/>
  <c r="AA609" i="8"/>
  <c r="AB246" i="8"/>
  <c r="AA610" i="8"/>
  <c r="AB244" i="8"/>
  <c r="AA608" i="8"/>
  <c r="AB242" i="8"/>
  <c r="AA606" i="8"/>
  <c r="AB260" i="8"/>
  <c r="AA624" i="8"/>
  <c r="AB247" i="8"/>
  <c r="AA611" i="8"/>
  <c r="AB243" i="8"/>
  <c r="AA607" i="8"/>
  <c r="AB261" i="8"/>
  <c r="AA625" i="8"/>
  <c r="AB264" i="8"/>
  <c r="AA628" i="8"/>
  <c r="M232" i="7"/>
  <c r="V596" i="7"/>
  <c r="M231" i="7"/>
  <c r="V595" i="7"/>
  <c r="M241" i="7"/>
  <c r="V605" i="7"/>
  <c r="M240" i="7"/>
  <c r="V604" i="7"/>
  <c r="M235" i="7"/>
  <c r="V599" i="7"/>
  <c r="M249" i="7"/>
  <c r="V613" i="7"/>
  <c r="M236" i="7"/>
  <c r="V600" i="7"/>
  <c r="M230" i="7"/>
  <c r="V594" i="7"/>
  <c r="M245" i="7"/>
  <c r="V609" i="7"/>
  <c r="M239" i="7"/>
  <c r="V603" i="7"/>
  <c r="M230" i="8"/>
  <c r="V594" i="8"/>
  <c r="L242" i="8"/>
  <c r="M264" i="8"/>
  <c r="V628" i="8"/>
  <c r="M245" i="8"/>
  <c r="V609" i="8"/>
  <c r="M246" i="8"/>
  <c r="V610" i="8"/>
  <c r="M247" i="8"/>
  <c r="V611" i="8"/>
  <c r="M236" i="8"/>
  <c r="V600" i="8"/>
  <c r="M265" i="8"/>
  <c r="V629" i="8"/>
  <c r="M273" i="8"/>
  <c r="V637" i="8"/>
  <c r="V595" i="8"/>
  <c r="M231" i="8"/>
  <c r="L243" i="8"/>
  <c r="AH237" i="8"/>
  <c r="AC601" i="8"/>
  <c r="AH238" i="8"/>
  <c r="AC602" i="8"/>
  <c r="AH239" i="8"/>
  <c r="AC603" i="8"/>
  <c r="AH240" i="8"/>
  <c r="AC604" i="8"/>
  <c r="AH241" i="8"/>
  <c r="AC605" i="8"/>
  <c r="AH236" i="8"/>
  <c r="AC600" i="8"/>
  <c r="AH244" i="7"/>
  <c r="AC608" i="7"/>
  <c r="AH252" i="7"/>
  <c r="AC616" i="7"/>
  <c r="AH243" i="7"/>
  <c r="AC607" i="7"/>
  <c r="AH254" i="7"/>
  <c r="AC618" i="7"/>
  <c r="AH248" i="7"/>
  <c r="AC612" i="7"/>
  <c r="AH246" i="7"/>
  <c r="AC610" i="7"/>
  <c r="AH253" i="7"/>
  <c r="AC617" i="7"/>
  <c r="AH251" i="7"/>
  <c r="AC615" i="7"/>
  <c r="AH261" i="7"/>
  <c r="AC625" i="7"/>
  <c r="AH247" i="7"/>
  <c r="AC611" i="7"/>
  <c r="AH250" i="7"/>
  <c r="AC614" i="7"/>
  <c r="AE242" i="8"/>
  <c r="AB606" i="8"/>
  <c r="AE250" i="8"/>
  <c r="AB614" i="8"/>
  <c r="AE234" i="8"/>
  <c r="AB598" i="8"/>
  <c r="AE239" i="8"/>
  <c r="AB603" i="8"/>
  <c r="AE253" i="8"/>
  <c r="AB617" i="8"/>
  <c r="AE243" i="8"/>
  <c r="AB607" i="8"/>
  <c r="AE261" i="8"/>
  <c r="AB625" i="8"/>
  <c r="AE260" i="8"/>
  <c r="AB624" i="8"/>
  <c r="AE259" i="8"/>
  <c r="AB623" i="8"/>
  <c r="AE257" i="8"/>
  <c r="AB621" i="8"/>
  <c r="AE252" i="8"/>
  <c r="AB616" i="8"/>
  <c r="AE246" i="7"/>
  <c r="AB610" i="7"/>
  <c r="AE248" i="7"/>
  <c r="AB612" i="7"/>
  <c r="AE251" i="7"/>
  <c r="AB615" i="7"/>
  <c r="AE245" i="7"/>
  <c r="AB609" i="7"/>
  <c r="AE252" i="7"/>
  <c r="AB616" i="7"/>
  <c r="AE250" i="7"/>
  <c r="AB614" i="7"/>
  <c r="AE247" i="7"/>
  <c r="AB611" i="7"/>
  <c r="AE249" i="7"/>
  <c r="AB613" i="7"/>
  <c r="AE244" i="7"/>
  <c r="AB608" i="7"/>
  <c r="AE253" i="7"/>
  <c r="AB617" i="7"/>
  <c r="AE243" i="7"/>
  <c r="AB607" i="7"/>
  <c r="Y239" i="8"/>
  <c r="Z603" i="8"/>
  <c r="Y236" i="8"/>
  <c r="Z600" i="8"/>
  <c r="Y238" i="8"/>
  <c r="Z602" i="8"/>
  <c r="Y240" i="8"/>
  <c r="Z604" i="8"/>
  <c r="Y235" i="8"/>
  <c r="Z599" i="8"/>
  <c r="Y234" i="8"/>
  <c r="Z598" i="8"/>
  <c r="Y241" i="8"/>
  <c r="Z605" i="8"/>
  <c r="Y237" i="8"/>
  <c r="Z601" i="8"/>
  <c r="Y244" i="7"/>
  <c r="Z608" i="7"/>
  <c r="Y246" i="7"/>
  <c r="Z610" i="7"/>
  <c r="Y262" i="7"/>
  <c r="Z626" i="7"/>
  <c r="Y265" i="7"/>
  <c r="Z629" i="7"/>
  <c r="Y248" i="7"/>
  <c r="Z612" i="7"/>
  <c r="Y247" i="7"/>
  <c r="Z611" i="7"/>
  <c r="Y251" i="7"/>
  <c r="Z615" i="7"/>
  <c r="Y261" i="7"/>
  <c r="Z625" i="7"/>
  <c r="Y243" i="7"/>
  <c r="Z607" i="7"/>
  <c r="Y269" i="7"/>
  <c r="Z633" i="7"/>
  <c r="Y252" i="7"/>
  <c r="Z616" i="7"/>
  <c r="V241" i="8"/>
  <c r="Y605" i="8"/>
  <c r="U253" i="8"/>
  <c r="V283" i="8"/>
  <c r="Y647" i="8"/>
  <c r="V230" i="8"/>
  <c r="Y594" i="8"/>
  <c r="U242" i="8"/>
  <c r="V233" i="8"/>
  <c r="Y597" i="8"/>
  <c r="U245" i="8"/>
  <c r="V237" i="8"/>
  <c r="Y601" i="8"/>
  <c r="U249" i="8"/>
  <c r="V279" i="8"/>
  <c r="Y643" i="8"/>
  <c r="V239" i="7"/>
  <c r="Y603" i="7"/>
  <c r="V237" i="7"/>
  <c r="Y601" i="7"/>
  <c r="V238" i="7"/>
  <c r="Y602" i="7"/>
  <c r="V232" i="7"/>
  <c r="Y596" i="7"/>
  <c r="V240" i="7"/>
  <c r="Y604" i="7"/>
  <c r="V231" i="7"/>
  <c r="Y595" i="7"/>
  <c r="V234" i="7"/>
  <c r="Y598" i="7"/>
  <c r="V233" i="7"/>
  <c r="Y597" i="7"/>
  <c r="V236" i="7"/>
  <c r="Y600" i="7"/>
  <c r="V235" i="7"/>
  <c r="Y599" i="7"/>
  <c r="V241" i="7"/>
  <c r="Y605" i="7"/>
  <c r="S241" i="8"/>
  <c r="X605" i="8"/>
  <c r="S248" i="8"/>
  <c r="X612" i="8"/>
  <c r="X611" i="8"/>
  <c r="R259" i="8"/>
  <c r="S247" i="8"/>
  <c r="S230" i="8"/>
  <c r="X594" i="8"/>
  <c r="X596" i="8"/>
  <c r="R244" i="8"/>
  <c r="S232" i="8"/>
  <c r="S239" i="7"/>
  <c r="X603" i="7"/>
  <c r="S250" i="7"/>
  <c r="X614" i="7"/>
  <c r="S232" i="7"/>
  <c r="X596" i="7"/>
  <c r="S258" i="7"/>
  <c r="X622" i="7"/>
  <c r="S240" i="7"/>
  <c r="X604" i="7"/>
  <c r="S237" i="7"/>
  <c r="X601" i="7"/>
  <c r="S242" i="7"/>
  <c r="X606" i="7"/>
  <c r="S236" i="7"/>
  <c r="X600" i="7"/>
  <c r="S235" i="7"/>
  <c r="X599" i="7"/>
  <c r="S241" i="7"/>
  <c r="X605" i="7"/>
  <c r="S231" i="7"/>
  <c r="X595" i="7"/>
  <c r="P239" i="8"/>
  <c r="W603" i="8"/>
  <c r="P235" i="8"/>
  <c r="W599" i="8"/>
  <c r="O247" i="8"/>
  <c r="P250" i="8"/>
  <c r="W614" i="8"/>
  <c r="P236" i="8"/>
  <c r="W600" i="8"/>
  <c r="P233" i="8"/>
  <c r="W597" i="8"/>
  <c r="P237" i="8"/>
  <c r="W601" i="8"/>
  <c r="P230" i="8"/>
  <c r="W594" i="8"/>
  <c r="O242" i="8"/>
  <c r="P230" i="7"/>
  <c r="W594" i="7"/>
  <c r="P232" i="7"/>
  <c r="W596" i="7"/>
  <c r="P253" i="7"/>
  <c r="W617" i="7"/>
  <c r="P239" i="7"/>
  <c r="W603" i="7"/>
  <c r="P235" i="7"/>
  <c r="W599" i="7"/>
  <c r="W589" i="7"/>
  <c r="O237" i="7"/>
  <c r="P225" i="7"/>
  <c r="P234" i="7"/>
  <c r="W598" i="7"/>
  <c r="P240" i="7"/>
  <c r="W604" i="7"/>
  <c r="P236" i="7"/>
  <c r="W600" i="7"/>
  <c r="P231" i="7"/>
  <c r="W595" i="7"/>
  <c r="P238" i="7"/>
  <c r="W602" i="7"/>
  <c r="AE241" i="9"/>
  <c r="AB605" i="9"/>
  <c r="AE255" i="9"/>
  <c r="AB619" i="9"/>
  <c r="AE261" i="9"/>
  <c r="AB625" i="9"/>
  <c r="AE254" i="9"/>
  <c r="AB618" i="9"/>
  <c r="AE264" i="9"/>
  <c r="AB628" i="9"/>
  <c r="AE236" i="9"/>
  <c r="AB600" i="9"/>
  <c r="AE247" i="9"/>
  <c r="AB611" i="9"/>
  <c r="AE262" i="9"/>
  <c r="AB626" i="9"/>
  <c r="AE269" i="9"/>
  <c r="AB633" i="9"/>
  <c r="AE246" i="9"/>
  <c r="AB610" i="9"/>
  <c r="AE256" i="9"/>
  <c r="AB620" i="9"/>
  <c r="AE263" i="9"/>
  <c r="AB627" i="9"/>
  <c r="AB263" i="9"/>
  <c r="AA627" i="9"/>
  <c r="AB260" i="9"/>
  <c r="AA624" i="9"/>
  <c r="AB254" i="9"/>
  <c r="AA618" i="9"/>
  <c r="AB243" i="9"/>
  <c r="AA607" i="9"/>
  <c r="AB259" i="9"/>
  <c r="AA623" i="9"/>
  <c r="AB261" i="9"/>
  <c r="AA625" i="9"/>
  <c r="AB257" i="9"/>
  <c r="AA621" i="9"/>
  <c r="AB244" i="9"/>
  <c r="AA608" i="9"/>
  <c r="Y253" i="9"/>
  <c r="Z617" i="9"/>
  <c r="Y264" i="9"/>
  <c r="Z628" i="9"/>
  <c r="Y231" i="9"/>
  <c r="Z595" i="9"/>
  <c r="X243" i="9"/>
  <c r="Y250" i="9"/>
  <c r="Z614" i="9"/>
  <c r="Y251" i="9"/>
  <c r="Z615" i="9"/>
  <c r="Y246" i="9"/>
  <c r="Z610" i="9"/>
  <c r="Y247" i="9"/>
  <c r="Z611" i="9"/>
  <c r="Y237" i="9"/>
  <c r="Z601" i="9"/>
  <c r="Y268" i="9"/>
  <c r="Z632" i="9"/>
  <c r="Y248" i="9"/>
  <c r="Z612" i="9"/>
  <c r="Y230" i="9"/>
  <c r="Z594" i="9"/>
  <c r="X242" i="9"/>
  <c r="Y245" i="9"/>
  <c r="Z609" i="9"/>
  <c r="X257" i="9"/>
  <c r="V230" i="9"/>
  <c r="Y594" i="9"/>
  <c r="U242" i="9"/>
  <c r="Y599" i="9"/>
  <c r="V235" i="9"/>
  <c r="U247" i="9"/>
  <c r="Y609" i="9"/>
  <c r="V245" i="9"/>
  <c r="U257" i="9"/>
  <c r="V306" i="9"/>
  <c r="Y670" i="9"/>
  <c r="S231" i="9"/>
  <c r="X595" i="9"/>
  <c r="S248" i="9"/>
  <c r="X612" i="9"/>
  <c r="S251" i="9"/>
  <c r="X615" i="9"/>
  <c r="AC603" i="9"/>
  <c r="AH239" i="9"/>
  <c r="AG251" i="9"/>
  <c r="AC598" i="9"/>
  <c r="AH234" i="9"/>
  <c r="AG246" i="9"/>
  <c r="AC599" i="9"/>
  <c r="AG247" i="9"/>
  <c r="AH235" i="9"/>
  <c r="AH233" i="9"/>
  <c r="AC597" i="9"/>
  <c r="AC594" i="9"/>
  <c r="AH230" i="9"/>
  <c r="AG242" i="9"/>
  <c r="P252" i="9"/>
  <c r="W616" i="9"/>
  <c r="P257" i="9"/>
  <c r="W621" i="9"/>
  <c r="P255" i="9"/>
  <c r="W619" i="9"/>
  <c r="P251" i="9"/>
  <c r="W615" i="9"/>
  <c r="P241" i="9"/>
  <c r="W605" i="9"/>
  <c r="P250" i="9"/>
  <c r="W614" i="9"/>
  <c r="P254" i="9"/>
  <c r="W618" i="9"/>
  <c r="J307" i="9"/>
  <c r="U671" i="9"/>
  <c r="J237" i="9"/>
  <c r="U601" i="9"/>
  <c r="U606" i="9"/>
  <c r="J242" i="9"/>
  <c r="I254" i="9"/>
  <c r="J304" i="9"/>
  <c r="U668" i="9"/>
  <c r="U597" i="9"/>
  <c r="J233" i="9"/>
  <c r="I245" i="9"/>
  <c r="J236" i="8"/>
  <c r="U600" i="8"/>
  <c r="J239" i="8"/>
  <c r="U603" i="8"/>
  <c r="J240" i="8"/>
  <c r="U604" i="8"/>
  <c r="J238" i="8"/>
  <c r="U602" i="8"/>
  <c r="J230" i="8"/>
  <c r="U594" i="8"/>
  <c r="J232" i="8"/>
  <c r="U596" i="8"/>
  <c r="J237" i="8"/>
  <c r="U601" i="8"/>
  <c r="J241" i="8"/>
  <c r="U605" i="8"/>
  <c r="J235" i="7"/>
  <c r="U599" i="7"/>
  <c r="J240" i="7"/>
  <c r="U604" i="7"/>
  <c r="J249" i="7"/>
  <c r="U613" i="7"/>
  <c r="J218" i="7"/>
  <c r="U582" i="7"/>
  <c r="I230" i="7"/>
  <c r="J262" i="7"/>
  <c r="U626" i="7"/>
  <c r="J232" i="7"/>
  <c r="U596" i="7"/>
  <c r="J236" i="7"/>
  <c r="U600" i="7"/>
  <c r="J231" i="7"/>
  <c r="U595" i="7"/>
  <c r="J241" i="7"/>
  <c r="U605" i="7"/>
  <c r="J233" i="7"/>
  <c r="U597" i="7"/>
  <c r="J239" i="7"/>
  <c r="U603" i="7"/>
  <c r="J234" i="7"/>
  <c r="U598" i="7"/>
  <c r="F258" i="9"/>
  <c r="T622" i="9"/>
  <c r="F257" i="9"/>
  <c r="T621" i="9"/>
  <c r="F262" i="9"/>
  <c r="T626" i="9"/>
  <c r="F275" i="9"/>
  <c r="T639" i="9"/>
  <c r="F266" i="9"/>
  <c r="T630" i="9"/>
  <c r="F277" i="9"/>
  <c r="T641" i="9"/>
  <c r="F259" i="9"/>
  <c r="T623" i="9"/>
  <c r="F261" i="9"/>
  <c r="T625" i="9"/>
  <c r="F267" i="9"/>
  <c r="T631" i="9"/>
  <c r="F251" i="8"/>
  <c r="T615" i="8"/>
  <c r="F252" i="8"/>
  <c r="T616" i="8"/>
  <c r="F254" i="8"/>
  <c r="T618" i="8"/>
  <c r="F244" i="8"/>
  <c r="T608" i="8"/>
  <c r="F258" i="8"/>
  <c r="T622" i="8"/>
  <c r="F247" i="8"/>
  <c r="T611" i="8"/>
  <c r="F248" i="8"/>
  <c r="T612" i="8"/>
  <c r="F249" i="8"/>
  <c r="T613" i="8"/>
  <c r="F253" i="8"/>
  <c r="T617" i="8"/>
  <c r="F255" i="8"/>
  <c r="T619" i="8"/>
  <c r="F238" i="8"/>
  <c r="T602" i="8"/>
  <c r="P232" i="9"/>
  <c r="O244" i="9"/>
  <c r="W608" i="9" s="1"/>
  <c r="M222" i="7"/>
  <c r="L234" i="7"/>
  <c r="V598" i="7" s="1"/>
  <c r="M251" i="8"/>
  <c r="L263" i="8"/>
  <c r="V627" i="8" s="1"/>
  <c r="AB241" i="8"/>
  <c r="AA253" i="8"/>
  <c r="AA617" i="8" s="1"/>
  <c r="V238" i="8"/>
  <c r="U250" i="8"/>
  <c r="Y614" i="8" s="1"/>
  <c r="V234" i="8"/>
  <c r="U246" i="8"/>
  <c r="Y610" i="8" s="1"/>
  <c r="R258" i="9"/>
  <c r="X622" i="9" s="1"/>
  <c r="S246" i="9"/>
  <c r="F236" i="9"/>
  <c r="E248" i="9"/>
  <c r="T612" i="9" s="1"/>
  <c r="S230" i="9"/>
  <c r="R242" i="9"/>
  <c r="X606" i="9" s="1"/>
  <c r="AB240" i="9"/>
  <c r="AA252" i="9"/>
  <c r="AA616" i="9" s="1"/>
  <c r="P234" i="9"/>
  <c r="O246" i="9"/>
  <c r="W610" i="9" s="1"/>
  <c r="F244" i="9"/>
  <c r="E256" i="9"/>
  <c r="T620" i="9" s="1"/>
  <c r="M261" i="9"/>
  <c r="L273" i="9"/>
  <c r="V637" i="9" s="1"/>
  <c r="P236" i="9"/>
  <c r="O248" i="9"/>
  <c r="W612" i="9" s="1"/>
  <c r="F240" i="9"/>
  <c r="E252" i="9"/>
  <c r="T616" i="9" s="1"/>
  <c r="V249" i="9"/>
  <c r="U261" i="9"/>
  <c r="Y625" i="9" s="1"/>
  <c r="AH237" i="9"/>
  <c r="AG249" i="9"/>
  <c r="AC613" i="9" s="1"/>
  <c r="S250" i="9"/>
  <c r="R262" i="9"/>
  <c r="X626" i="9" s="1"/>
  <c r="S247" i="9"/>
  <c r="R259" i="9"/>
  <c r="X623" i="9" s="1"/>
  <c r="S292" i="9"/>
  <c r="R304" i="9"/>
  <c r="X668" i="9" s="1"/>
  <c r="M298" i="9"/>
  <c r="L310" i="9"/>
  <c r="V674" i="9" s="1"/>
  <c r="J291" i="9"/>
  <c r="I303" i="9"/>
  <c r="U667" i="9" s="1"/>
  <c r="J252" i="9"/>
  <c r="I264" i="9"/>
  <c r="U628" i="9" s="1"/>
  <c r="J236" i="9"/>
  <c r="I248" i="9"/>
  <c r="U612" i="9" s="1"/>
  <c r="S253" i="9"/>
  <c r="R265" i="9"/>
  <c r="X629" i="9" s="1"/>
  <c r="V244" i="9"/>
  <c r="U256" i="9"/>
  <c r="Y620" i="9" s="1"/>
  <c r="V253" i="9"/>
  <c r="U265" i="9"/>
  <c r="Y629" i="9" s="1"/>
  <c r="AB234" i="9"/>
  <c r="AA246" i="9"/>
  <c r="AA610" i="9" s="1"/>
  <c r="AH280" i="9"/>
  <c r="AG292" i="9"/>
  <c r="AC656" i="9" s="1"/>
  <c r="AH262" i="9"/>
  <c r="AG274" i="9"/>
  <c r="AC638" i="9" s="1"/>
  <c r="AB241" i="9"/>
  <c r="AA253" i="9"/>
  <c r="AA617" i="9" s="1"/>
  <c r="V251" i="9"/>
  <c r="U263" i="9"/>
  <c r="Y627" i="9" s="1"/>
  <c r="M302" i="9"/>
  <c r="L314" i="9"/>
  <c r="V678" i="9" s="1"/>
  <c r="V252" i="9"/>
  <c r="U264" i="9"/>
  <c r="Y628" i="9" s="1"/>
  <c r="AH236" i="9"/>
  <c r="AG248" i="9"/>
  <c r="AC612" i="9" s="1"/>
  <c r="J253" i="9"/>
  <c r="I265" i="9"/>
  <c r="U629" i="9" s="1"/>
  <c r="AB238" i="9"/>
  <c r="AA250" i="9"/>
  <c r="AA614" i="9" s="1"/>
  <c r="M301" i="9"/>
  <c r="L313" i="9"/>
  <c r="V677" i="9" s="1"/>
  <c r="AH291" i="9"/>
  <c r="AG303" i="9"/>
  <c r="AC667" i="9" s="1"/>
  <c r="J270" i="9"/>
  <c r="I282" i="9"/>
  <c r="U646" i="9" s="1"/>
  <c r="P237" i="9"/>
  <c r="O249" i="9"/>
  <c r="W613" i="9" s="1"/>
  <c r="M318" i="9"/>
  <c r="L330" i="9"/>
  <c r="V694" i="9" s="1"/>
  <c r="V238" i="9"/>
  <c r="U250" i="9"/>
  <c r="Y614" i="9" s="1"/>
  <c r="J251" i="9"/>
  <c r="I263" i="9"/>
  <c r="U627" i="9" s="1"/>
  <c r="S249" i="9"/>
  <c r="R261" i="9"/>
  <c r="X625" i="9" s="1"/>
  <c r="J262" i="9"/>
  <c r="I274" i="9"/>
  <c r="U638" i="9" s="1"/>
  <c r="M257" i="9"/>
  <c r="L269" i="9"/>
  <c r="V633" i="9" s="1"/>
  <c r="AH253" i="9"/>
  <c r="AG265" i="9"/>
  <c r="AC629" i="9" s="1"/>
  <c r="M299" i="9"/>
  <c r="L311" i="9"/>
  <c r="V675" i="9" s="1"/>
  <c r="AH252" i="9"/>
  <c r="AG264" i="9"/>
  <c r="AC628" i="9" s="1"/>
  <c r="P235" i="9"/>
  <c r="O247" i="9"/>
  <c r="W611" i="9" s="1"/>
  <c r="S252" i="9"/>
  <c r="R264" i="9"/>
  <c r="X628" i="9" s="1"/>
  <c r="S257" i="9"/>
  <c r="R269" i="9"/>
  <c r="X633" i="9" s="1"/>
  <c r="V243" i="9"/>
  <c r="U255" i="9"/>
  <c r="Y619" i="9" s="1"/>
  <c r="M307" i="9"/>
  <c r="L319" i="9"/>
  <c r="V683" i="9" s="1"/>
  <c r="V236" i="9"/>
  <c r="U248" i="9"/>
  <c r="Y612" i="9" s="1"/>
  <c r="M312" i="9"/>
  <c r="L324" i="9"/>
  <c r="V688" i="9" s="1"/>
  <c r="R263" i="9"/>
  <c r="AD253" i="9"/>
  <c r="AD267" i="9"/>
  <c r="E289" i="9"/>
  <c r="O267" i="9"/>
  <c r="AA256" i="9"/>
  <c r="AA272" i="9"/>
  <c r="AA273" i="9"/>
  <c r="AD259" i="9"/>
  <c r="AD266" i="9"/>
  <c r="O269" i="9"/>
  <c r="L308" i="9"/>
  <c r="E279" i="9"/>
  <c r="L255" i="9"/>
  <c r="X258" i="9"/>
  <c r="AA266" i="9"/>
  <c r="E274" i="9"/>
  <c r="O264" i="9"/>
  <c r="L256" i="9"/>
  <c r="E271" i="9"/>
  <c r="I319" i="9"/>
  <c r="AD273" i="9"/>
  <c r="I316" i="9"/>
  <c r="O263" i="9"/>
  <c r="E278" i="9"/>
  <c r="AD276" i="9"/>
  <c r="AA255" i="9"/>
  <c r="AD274" i="9"/>
  <c r="AD275" i="9"/>
  <c r="X265" i="9"/>
  <c r="X262" i="9"/>
  <c r="AA271" i="9"/>
  <c r="U318" i="9"/>
  <c r="X276" i="9"/>
  <c r="X259" i="9"/>
  <c r="E269" i="9"/>
  <c r="AD258" i="9"/>
  <c r="E273" i="9"/>
  <c r="AG245" i="9"/>
  <c r="X260" i="9"/>
  <c r="O253" i="9"/>
  <c r="AA275" i="9"/>
  <c r="R243" i="9"/>
  <c r="AD281" i="9"/>
  <c r="AD248" i="9"/>
  <c r="E287" i="9"/>
  <c r="X249" i="9"/>
  <c r="I249" i="9"/>
  <c r="AD268" i="9"/>
  <c r="R260" i="9"/>
  <c r="AA269" i="9"/>
  <c r="X263" i="9"/>
  <c r="O266" i="9"/>
  <c r="E270" i="9"/>
  <c r="X280" i="9"/>
  <c r="O262" i="9"/>
  <c r="M250" i="8"/>
  <c r="L262" i="8"/>
  <c r="V626" i="8" s="1"/>
  <c r="M256" i="8"/>
  <c r="L268" i="8"/>
  <c r="V632" i="8" s="1"/>
  <c r="Y243" i="8"/>
  <c r="X255" i="8"/>
  <c r="Z619" i="8" s="1"/>
  <c r="AH242" i="8"/>
  <c r="AG254" i="8"/>
  <c r="AC618" i="8" s="1"/>
  <c r="AH244" i="8"/>
  <c r="AG256" i="8"/>
  <c r="AC620" i="8" s="1"/>
  <c r="J247" i="8"/>
  <c r="I259" i="8"/>
  <c r="U623" i="8" s="1"/>
  <c r="V236" i="8"/>
  <c r="U248" i="8"/>
  <c r="Y612" i="8" s="1"/>
  <c r="P243" i="8"/>
  <c r="O255" i="8"/>
  <c r="W619" i="8" s="1"/>
  <c r="P246" i="8"/>
  <c r="O258" i="8"/>
  <c r="W622" i="8" s="1"/>
  <c r="S249" i="8"/>
  <c r="R261" i="8"/>
  <c r="X625" i="8" s="1"/>
  <c r="J243" i="8"/>
  <c r="I255" i="8"/>
  <c r="U619" i="8" s="1"/>
  <c r="Y245" i="8"/>
  <c r="X257" i="8"/>
  <c r="Z621" i="8" s="1"/>
  <c r="V232" i="8"/>
  <c r="U244" i="8"/>
  <c r="Y608" i="8" s="1"/>
  <c r="AH243" i="8"/>
  <c r="AG255" i="8"/>
  <c r="AC619" i="8" s="1"/>
  <c r="S282" i="8"/>
  <c r="R294" i="8"/>
  <c r="X658" i="8" s="1"/>
  <c r="AH245" i="8"/>
  <c r="AG257" i="8"/>
  <c r="AC621" i="8" s="1"/>
  <c r="V240" i="8"/>
  <c r="U252" i="8"/>
  <c r="Y616" i="8" s="1"/>
  <c r="S231" i="8"/>
  <c r="R243" i="8"/>
  <c r="X607" i="8" s="1"/>
  <c r="V239" i="8"/>
  <c r="U251" i="8"/>
  <c r="Y615" i="8" s="1"/>
  <c r="J245" i="8"/>
  <c r="I257" i="8"/>
  <c r="U621" i="8" s="1"/>
  <c r="Y244" i="8"/>
  <c r="X256" i="8"/>
  <c r="Z620" i="8" s="1"/>
  <c r="P253" i="8"/>
  <c r="O265" i="8"/>
  <c r="W629" i="8" s="1"/>
  <c r="AE232" i="8"/>
  <c r="AD244" i="8"/>
  <c r="AB608" i="8" s="1"/>
  <c r="P252" i="8"/>
  <c r="O264" i="8"/>
  <c r="W628" i="8" s="1"/>
  <c r="J246" i="8"/>
  <c r="I258" i="8"/>
  <c r="U622" i="8" s="1"/>
  <c r="S281" i="8"/>
  <c r="R293" i="8"/>
  <c r="X657" i="8" s="1"/>
  <c r="Y242" i="8"/>
  <c r="X254" i="8"/>
  <c r="Z618" i="8" s="1"/>
  <c r="AB239" i="8"/>
  <c r="AA251" i="8"/>
  <c r="AA615" i="8" s="1"/>
  <c r="AH247" i="8"/>
  <c r="AG259" i="8"/>
  <c r="AC623" i="8" s="1"/>
  <c r="S251" i="8"/>
  <c r="R263" i="8"/>
  <c r="X627" i="8" s="1"/>
  <c r="S250" i="8"/>
  <c r="R262" i="8"/>
  <c r="X626" i="8" s="1"/>
  <c r="S252" i="8"/>
  <c r="R264" i="8"/>
  <c r="X628" i="8" s="1"/>
  <c r="AH246" i="8"/>
  <c r="AG258" i="8"/>
  <c r="AC622" i="8" s="1"/>
  <c r="F233" i="8"/>
  <c r="E245" i="8"/>
  <c r="T609" i="8" s="1"/>
  <c r="P244" i="8"/>
  <c r="O256" i="8"/>
  <c r="W620" i="8" s="1"/>
  <c r="AB238" i="8"/>
  <c r="AA250" i="8"/>
  <c r="AA614" i="8" s="1"/>
  <c r="X249" i="8"/>
  <c r="AA273" i="8"/>
  <c r="AD251" i="8"/>
  <c r="AA257" i="8"/>
  <c r="AA276" i="8"/>
  <c r="I253" i="8"/>
  <c r="L276" i="8"/>
  <c r="E266" i="8"/>
  <c r="AG252" i="8"/>
  <c r="AA259" i="8"/>
  <c r="U295" i="8"/>
  <c r="I252" i="8"/>
  <c r="E267" i="8"/>
  <c r="L258" i="8"/>
  <c r="O262" i="8"/>
  <c r="E256" i="8"/>
  <c r="I250" i="8"/>
  <c r="O245" i="8"/>
  <c r="AD255" i="8"/>
  <c r="E261" i="8"/>
  <c r="AD262" i="8"/>
  <c r="E263" i="8"/>
  <c r="AD246" i="8"/>
  <c r="E264" i="8"/>
  <c r="L248" i="8"/>
  <c r="L259" i="8"/>
  <c r="AD265" i="8"/>
  <c r="X247" i="8"/>
  <c r="AA254" i="8"/>
  <c r="AD272" i="8"/>
  <c r="X250" i="8"/>
  <c r="X252" i="8"/>
  <c r="AA272" i="8"/>
  <c r="AA255" i="8"/>
  <c r="E260" i="8"/>
  <c r="AG248" i="8"/>
  <c r="E265" i="8"/>
  <c r="R260" i="8"/>
  <c r="AA258" i="8"/>
  <c r="I242" i="8"/>
  <c r="AG250" i="8"/>
  <c r="L257" i="8"/>
  <c r="E250" i="8"/>
  <c r="L285" i="8"/>
  <c r="U291" i="8"/>
  <c r="AA256" i="8"/>
  <c r="AD273" i="8"/>
  <c r="X251" i="8"/>
  <c r="E270" i="8"/>
  <c r="X246" i="8"/>
  <c r="R253" i="8"/>
  <c r="AD271" i="8"/>
  <c r="AD269" i="8"/>
  <c r="X253" i="8"/>
  <c r="X248" i="8"/>
  <c r="R242" i="8"/>
  <c r="O249" i="8"/>
  <c r="I249" i="8"/>
  <c r="L277" i="8"/>
  <c r="I244" i="8"/>
  <c r="O251" i="8"/>
  <c r="I248" i="8"/>
  <c r="AG249" i="8"/>
  <c r="AD264" i="8"/>
  <c r="I251" i="8"/>
  <c r="O248" i="8"/>
  <c r="E259" i="8"/>
  <c r="AG251" i="8"/>
  <c r="AG253" i="8"/>
  <c r="AD254" i="8"/>
  <c r="AH245" i="7"/>
  <c r="AG257" i="7"/>
  <c r="AC621" i="7" s="1"/>
  <c r="AG266" i="7"/>
  <c r="AG262" i="7"/>
  <c r="AG256" i="7"/>
  <c r="AG265" i="7"/>
  <c r="AG260" i="7"/>
  <c r="AG258" i="7"/>
  <c r="AG263" i="7"/>
  <c r="AG264" i="7"/>
  <c r="AG259" i="7"/>
  <c r="AG255" i="7"/>
  <c r="AG273" i="7"/>
  <c r="AE230" i="7"/>
  <c r="AD242" i="7"/>
  <c r="AB606" i="7" s="1"/>
  <c r="Y230" i="7"/>
  <c r="X242" i="7"/>
  <c r="Z606" i="7" s="1"/>
  <c r="AD257" i="7"/>
  <c r="AD265" i="7"/>
  <c r="AD260" i="7"/>
  <c r="AD261" i="7"/>
  <c r="AD264" i="7"/>
  <c r="AD263" i="7"/>
  <c r="AD255" i="7"/>
  <c r="AD262" i="7"/>
  <c r="AD259" i="7"/>
  <c r="AD258" i="7"/>
  <c r="AD256" i="7"/>
  <c r="AA259" i="7"/>
  <c r="AA277" i="7"/>
  <c r="AA254" i="7"/>
  <c r="AA258" i="7"/>
  <c r="AA256" i="7"/>
  <c r="AA260" i="7"/>
  <c r="AA255" i="7"/>
  <c r="AA257" i="7"/>
  <c r="AA273" i="7"/>
  <c r="AA263" i="7"/>
  <c r="AA262" i="7"/>
  <c r="AA264" i="7"/>
  <c r="X281" i="7"/>
  <c r="X258" i="7"/>
  <c r="X264" i="7"/>
  <c r="X277" i="7"/>
  <c r="X274" i="7"/>
  <c r="X260" i="7"/>
  <c r="X259" i="7"/>
  <c r="X255" i="7"/>
  <c r="X256" i="7"/>
  <c r="X263" i="7"/>
  <c r="X273" i="7"/>
  <c r="S233" i="7"/>
  <c r="R245" i="7"/>
  <c r="X609" i="7" s="1"/>
  <c r="R247" i="7"/>
  <c r="R244" i="7"/>
  <c r="R253" i="7"/>
  <c r="R251" i="7"/>
  <c r="R254" i="7"/>
  <c r="R262" i="7"/>
  <c r="R248" i="7"/>
  <c r="R243" i="7"/>
  <c r="R270" i="7"/>
  <c r="R252" i="7"/>
  <c r="R249" i="7"/>
  <c r="M226" i="7"/>
  <c r="L238" i="7"/>
  <c r="V602" i="7" s="1"/>
  <c r="V218" i="7"/>
  <c r="U230" i="7"/>
  <c r="Y594" i="7" s="1"/>
  <c r="U243" i="7"/>
  <c r="U244" i="7"/>
  <c r="U246" i="7"/>
  <c r="U245" i="7"/>
  <c r="U252" i="7"/>
  <c r="U250" i="7"/>
  <c r="U247" i="7"/>
  <c r="U253" i="7"/>
  <c r="U249" i="7"/>
  <c r="U248" i="7"/>
  <c r="U251" i="7"/>
  <c r="P245" i="7"/>
  <c r="O257" i="7"/>
  <c r="W621" i="7" s="1"/>
  <c r="O251" i="7"/>
  <c r="O243" i="7"/>
  <c r="O246" i="7"/>
  <c r="O265" i="7"/>
  <c r="O252" i="7"/>
  <c r="O242" i="7"/>
  <c r="O244" i="7"/>
  <c r="O247" i="7"/>
  <c r="O250" i="7"/>
  <c r="O248" i="7"/>
  <c r="L253" i="7"/>
  <c r="L251" i="7"/>
  <c r="L247" i="7"/>
  <c r="L244" i="7"/>
  <c r="L252" i="7"/>
  <c r="L242" i="7"/>
  <c r="L243" i="7"/>
  <c r="L257" i="7"/>
  <c r="L248" i="7"/>
  <c r="L261" i="7"/>
  <c r="I248" i="7"/>
  <c r="I243" i="7"/>
  <c r="I252" i="7"/>
  <c r="I261" i="7"/>
  <c r="I253" i="7"/>
  <c r="I274" i="7"/>
  <c r="I247" i="7"/>
  <c r="I251" i="7"/>
  <c r="I244" i="7"/>
  <c r="I246" i="7"/>
  <c r="I245" i="7"/>
  <c r="E247" i="7"/>
  <c r="T611" i="7" s="1"/>
  <c r="F235" i="7"/>
  <c r="E233" i="7"/>
  <c r="T597" i="7" s="1"/>
  <c r="F221" i="7"/>
  <c r="E237" i="7"/>
  <c r="T601" i="7" s="1"/>
  <c r="F225" i="7"/>
  <c r="E277" i="7"/>
  <c r="T641" i="7" s="1"/>
  <c r="F265" i="7"/>
  <c r="E252" i="7"/>
  <c r="T616" i="7" s="1"/>
  <c r="F240" i="7"/>
  <c r="E263" i="7"/>
  <c r="T627" i="7" s="1"/>
  <c r="F251" i="7"/>
  <c r="E250" i="7"/>
  <c r="T614" i="7" s="1"/>
  <c r="F238" i="7"/>
  <c r="F248" i="7"/>
  <c r="E260" i="7"/>
  <c r="T624" i="7" s="1"/>
  <c r="E258" i="7"/>
  <c r="T622" i="7" s="1"/>
  <c r="F246" i="7"/>
  <c r="E256" i="7"/>
  <c r="T620" i="7" s="1"/>
  <c r="F244" i="7"/>
  <c r="E255" i="7"/>
  <c r="T619" i="7" s="1"/>
  <c r="F243" i="7"/>
  <c r="E242" i="7"/>
  <c r="T606" i="7" s="1"/>
  <c r="F230" i="7"/>
  <c r="M308" i="9" l="1"/>
  <c r="V672" i="9"/>
  <c r="M255" i="9"/>
  <c r="V619" i="9"/>
  <c r="M256" i="9"/>
  <c r="V620" i="9"/>
  <c r="AB257" i="7"/>
  <c r="AA621" i="7"/>
  <c r="AB255" i="7"/>
  <c r="AA619" i="7"/>
  <c r="AB260" i="7"/>
  <c r="AA624" i="7"/>
  <c r="AB277" i="7"/>
  <c r="AA641" i="7"/>
  <c r="AB259" i="7"/>
  <c r="AA623" i="7"/>
  <c r="AB256" i="7"/>
  <c r="AA620" i="7"/>
  <c r="AB263" i="7"/>
  <c r="AA627" i="7"/>
  <c r="AB273" i="7"/>
  <c r="AA637" i="7"/>
  <c r="AB264" i="7"/>
  <c r="AA628" i="7"/>
  <c r="AB258" i="7"/>
  <c r="AA622" i="7"/>
  <c r="AB262" i="7"/>
  <c r="AA626" i="7"/>
  <c r="AB254" i="7"/>
  <c r="AA618" i="7"/>
  <c r="AB257" i="8"/>
  <c r="AA621" i="8"/>
  <c r="AB273" i="8"/>
  <c r="AA637" i="8"/>
  <c r="AB255" i="8"/>
  <c r="AA619" i="8"/>
  <c r="AB256" i="8"/>
  <c r="AA620" i="8"/>
  <c r="AB259" i="8"/>
  <c r="AA623" i="8"/>
  <c r="AB272" i="8"/>
  <c r="AA636" i="8"/>
  <c r="AB258" i="8"/>
  <c r="AA622" i="8"/>
  <c r="AB254" i="8"/>
  <c r="AA618" i="8"/>
  <c r="AB276" i="8"/>
  <c r="AA640" i="8"/>
  <c r="M247" i="7"/>
  <c r="V611" i="7"/>
  <c r="M261" i="7"/>
  <c r="V625" i="7"/>
  <c r="M251" i="7"/>
  <c r="V615" i="7"/>
  <c r="M248" i="7"/>
  <c r="V612" i="7"/>
  <c r="M253" i="7"/>
  <c r="V617" i="7"/>
  <c r="M257" i="7"/>
  <c r="V621" i="7"/>
  <c r="M252" i="7"/>
  <c r="V616" i="7"/>
  <c r="M244" i="7"/>
  <c r="V608" i="7"/>
  <c r="M243" i="7"/>
  <c r="V607" i="7"/>
  <c r="M242" i="7"/>
  <c r="V606" i="7"/>
  <c r="M276" i="8"/>
  <c r="V640" i="8"/>
  <c r="M285" i="8"/>
  <c r="V649" i="8"/>
  <c r="M277" i="8"/>
  <c r="V641" i="8"/>
  <c r="V607" i="8"/>
  <c r="M243" i="8"/>
  <c r="L255" i="8"/>
  <c r="M257" i="8"/>
  <c r="V621" i="8"/>
  <c r="M259" i="8"/>
  <c r="V623" i="8"/>
  <c r="M242" i="8"/>
  <c r="V606" i="8"/>
  <c r="L254" i="8"/>
  <c r="M248" i="8"/>
  <c r="V612" i="8"/>
  <c r="M258" i="8"/>
  <c r="V622" i="8"/>
  <c r="AH250" i="8"/>
  <c r="AC614" i="8"/>
  <c r="AH252" i="8"/>
  <c r="AC616" i="8"/>
  <c r="AH249" i="8"/>
  <c r="AC613" i="8"/>
  <c r="AH253" i="8"/>
  <c r="AC617" i="8"/>
  <c r="AH251" i="8"/>
  <c r="AC615" i="8"/>
  <c r="AH248" i="8"/>
  <c r="AC612" i="8"/>
  <c r="AH258" i="7"/>
  <c r="AC622" i="7"/>
  <c r="AH260" i="7"/>
  <c r="AC624" i="7"/>
  <c r="AH265" i="7"/>
  <c r="AC629" i="7"/>
  <c r="AH273" i="7"/>
  <c r="AC637" i="7"/>
  <c r="AH256" i="7"/>
  <c r="AC620" i="7"/>
  <c r="AH255" i="7"/>
  <c r="AC619" i="7"/>
  <c r="AH262" i="7"/>
  <c r="AC626" i="7"/>
  <c r="AH259" i="7"/>
  <c r="AC623" i="7"/>
  <c r="AH266" i="7"/>
  <c r="AC630" i="7"/>
  <c r="AH263" i="7"/>
  <c r="AC627" i="7"/>
  <c r="AH264" i="7"/>
  <c r="AC628" i="7"/>
  <c r="AE262" i="8"/>
  <c r="AB626" i="8"/>
  <c r="AE264" i="8"/>
  <c r="AB628" i="8"/>
  <c r="AE269" i="8"/>
  <c r="AB633" i="8"/>
  <c r="AE265" i="8"/>
  <c r="AB629" i="8"/>
  <c r="AE273" i="8"/>
  <c r="AB637" i="8"/>
  <c r="AE246" i="8"/>
  <c r="AB610" i="8"/>
  <c r="AE271" i="8"/>
  <c r="AB635" i="8"/>
  <c r="AE255" i="8"/>
  <c r="AB619" i="8"/>
  <c r="AE251" i="8"/>
  <c r="AB615" i="8"/>
  <c r="AE254" i="8"/>
  <c r="AB618" i="8"/>
  <c r="AE272" i="8"/>
  <c r="AB636" i="8"/>
  <c r="AE265" i="7"/>
  <c r="AB629" i="7"/>
  <c r="AE259" i="7"/>
  <c r="AB623" i="7"/>
  <c r="AE261" i="7"/>
  <c r="AB625" i="7"/>
  <c r="AE264" i="7"/>
  <c r="AB628" i="7"/>
  <c r="AE256" i="7"/>
  <c r="AB620" i="7"/>
  <c r="AE260" i="7"/>
  <c r="AB624" i="7"/>
  <c r="AE258" i="7"/>
  <c r="AB622" i="7"/>
  <c r="AE262" i="7"/>
  <c r="AB626" i="7"/>
  <c r="AE255" i="7"/>
  <c r="AB619" i="7"/>
  <c r="AE263" i="7"/>
  <c r="AB627" i="7"/>
  <c r="AE257" i="7"/>
  <c r="AB621" i="7"/>
  <c r="Y251" i="8"/>
  <c r="Z615" i="8"/>
  <c r="Y252" i="8"/>
  <c r="Z616" i="8"/>
  <c r="Y249" i="8"/>
  <c r="Z613" i="8"/>
  <c r="Y248" i="8"/>
  <c r="Z612" i="8"/>
  <c r="Y250" i="8"/>
  <c r="Z614" i="8"/>
  <c r="Y253" i="8"/>
  <c r="Z617" i="8"/>
  <c r="Y247" i="8"/>
  <c r="Z611" i="8"/>
  <c r="Y246" i="8"/>
  <c r="Z610" i="8"/>
  <c r="Y273" i="7"/>
  <c r="Z637" i="7"/>
  <c r="Y264" i="7"/>
  <c r="Z628" i="7"/>
  <c r="Y281" i="7"/>
  <c r="Z645" i="7"/>
  <c r="Y263" i="7"/>
  <c r="Z627" i="7"/>
  <c r="Y258" i="7"/>
  <c r="Z622" i="7"/>
  <c r="Y256" i="7"/>
  <c r="Z620" i="7"/>
  <c r="Y255" i="7"/>
  <c r="Z619" i="7"/>
  <c r="Y259" i="7"/>
  <c r="Z623" i="7"/>
  <c r="Y260" i="7"/>
  <c r="Z624" i="7"/>
  <c r="Y274" i="7"/>
  <c r="Z638" i="7"/>
  <c r="Y277" i="7"/>
  <c r="Z641" i="7"/>
  <c r="V249" i="8"/>
  <c r="Y613" i="8"/>
  <c r="U261" i="8"/>
  <c r="V295" i="8"/>
  <c r="Y659" i="8"/>
  <c r="V245" i="8"/>
  <c r="Y609" i="8"/>
  <c r="U257" i="8"/>
  <c r="V253" i="8"/>
  <c r="Y617" i="8"/>
  <c r="U265" i="8"/>
  <c r="V242" i="8"/>
  <c r="Y606" i="8"/>
  <c r="U254" i="8"/>
  <c r="V291" i="8"/>
  <c r="Y655" i="8"/>
  <c r="V249" i="7"/>
  <c r="Y613" i="7"/>
  <c r="V247" i="7"/>
  <c r="Y611" i="7"/>
  <c r="V250" i="7"/>
  <c r="Y614" i="7"/>
  <c r="V252" i="7"/>
  <c r="Y616" i="7"/>
  <c r="V243" i="7"/>
  <c r="Y607" i="7"/>
  <c r="V253" i="7"/>
  <c r="Y617" i="7"/>
  <c r="V245" i="7"/>
  <c r="Y609" i="7"/>
  <c r="V251" i="7"/>
  <c r="Y615" i="7"/>
  <c r="V246" i="7"/>
  <c r="Y610" i="7"/>
  <c r="V248" i="7"/>
  <c r="Y612" i="7"/>
  <c r="V244" i="7"/>
  <c r="Y608" i="7"/>
  <c r="S260" i="8"/>
  <c r="X624" i="8"/>
  <c r="X623" i="8"/>
  <c r="R271" i="8"/>
  <c r="S259" i="8"/>
  <c r="S253" i="8"/>
  <c r="X617" i="8"/>
  <c r="X608" i="8"/>
  <c r="S244" i="8"/>
  <c r="R256" i="8"/>
  <c r="S242" i="8"/>
  <c r="X606" i="8"/>
  <c r="S270" i="7"/>
  <c r="X634" i="7"/>
  <c r="S262" i="7"/>
  <c r="X626" i="7"/>
  <c r="S254" i="7"/>
  <c r="X618" i="7"/>
  <c r="S251" i="7"/>
  <c r="X615" i="7"/>
  <c r="S253" i="7"/>
  <c r="X617" i="7"/>
  <c r="S249" i="7"/>
  <c r="X613" i="7"/>
  <c r="S252" i="7"/>
  <c r="X616" i="7"/>
  <c r="S244" i="7"/>
  <c r="X608" i="7"/>
  <c r="S247" i="7"/>
  <c r="X611" i="7"/>
  <c r="S243" i="7"/>
  <c r="X607" i="7"/>
  <c r="S248" i="7"/>
  <c r="X612" i="7"/>
  <c r="P248" i="8"/>
  <c r="W612" i="8"/>
  <c r="P262" i="8"/>
  <c r="W626" i="8"/>
  <c r="P247" i="8"/>
  <c r="W611" i="8"/>
  <c r="O259" i="8"/>
  <c r="P249" i="8"/>
  <c r="W613" i="8"/>
  <c r="P251" i="8"/>
  <c r="W615" i="8"/>
  <c r="P242" i="8"/>
  <c r="W606" i="8"/>
  <c r="O254" i="8"/>
  <c r="P245" i="8"/>
  <c r="W609" i="8"/>
  <c r="P246" i="7"/>
  <c r="W610" i="7"/>
  <c r="P248" i="7"/>
  <c r="W612" i="7"/>
  <c r="P247" i="7"/>
  <c r="W611" i="7"/>
  <c r="W601" i="7"/>
  <c r="P237" i="7"/>
  <c r="O249" i="7"/>
  <c r="P265" i="7"/>
  <c r="W629" i="7"/>
  <c r="P243" i="7"/>
  <c r="W607" i="7"/>
  <c r="P251" i="7"/>
  <c r="W615" i="7"/>
  <c r="P242" i="7"/>
  <c r="W606" i="7"/>
  <c r="P250" i="7"/>
  <c r="W614" i="7"/>
  <c r="P244" i="7"/>
  <c r="W608" i="7"/>
  <c r="P252" i="7"/>
  <c r="W616" i="7"/>
  <c r="AE276" i="9"/>
  <c r="AB640" i="9"/>
  <c r="AE266" i="9"/>
  <c r="AB630" i="9"/>
  <c r="AE253" i="9"/>
  <c r="AB617" i="9"/>
  <c r="AE259" i="9"/>
  <c r="AB623" i="9"/>
  <c r="AE268" i="9"/>
  <c r="AB632" i="9"/>
  <c r="AE273" i="9"/>
  <c r="AB637" i="9"/>
  <c r="AE248" i="9"/>
  <c r="AB612" i="9"/>
  <c r="AE258" i="9"/>
  <c r="AB622" i="9"/>
  <c r="AE275" i="9"/>
  <c r="AB639" i="9"/>
  <c r="AE281" i="9"/>
  <c r="AB645" i="9"/>
  <c r="AE274" i="9"/>
  <c r="AB638" i="9"/>
  <c r="AE267" i="9"/>
  <c r="AB631" i="9"/>
  <c r="AB272" i="9"/>
  <c r="AA636" i="9"/>
  <c r="AB275" i="9"/>
  <c r="AA639" i="9"/>
  <c r="AB256" i="9"/>
  <c r="AA620" i="9"/>
  <c r="AB271" i="9"/>
  <c r="AA635" i="9"/>
  <c r="AB266" i="9"/>
  <c r="AA630" i="9"/>
  <c r="AB273" i="9"/>
  <c r="AA637" i="9"/>
  <c r="AB269" i="9"/>
  <c r="AA633" i="9"/>
  <c r="AB255" i="9"/>
  <c r="AA619" i="9"/>
  <c r="Y265" i="9"/>
  <c r="Z629" i="9"/>
  <c r="Y243" i="9"/>
  <c r="Z607" i="9"/>
  <c r="X255" i="9"/>
  <c r="Y260" i="9"/>
  <c r="Z624" i="9"/>
  <c r="Y280" i="9"/>
  <c r="Z644" i="9"/>
  <c r="Y249" i="9"/>
  <c r="Z613" i="9"/>
  <c r="Y262" i="9"/>
  <c r="Z626" i="9"/>
  <c r="Y258" i="9"/>
  <c r="Z622" i="9"/>
  <c r="Y242" i="9"/>
  <c r="Z606" i="9"/>
  <c r="X254" i="9"/>
  <c r="Y263" i="9"/>
  <c r="Z627" i="9"/>
  <c r="Y259" i="9"/>
  <c r="Z623" i="9"/>
  <c r="Y276" i="9"/>
  <c r="Z640" i="9"/>
  <c r="Y257" i="9"/>
  <c r="Z621" i="9"/>
  <c r="X269" i="9"/>
  <c r="Y611" i="9"/>
  <c r="U259" i="9"/>
  <c r="V247" i="9"/>
  <c r="V318" i="9"/>
  <c r="Y682" i="9"/>
  <c r="V242" i="9"/>
  <c r="Y606" i="9"/>
  <c r="U254" i="9"/>
  <c r="Y621" i="9"/>
  <c r="V257" i="9"/>
  <c r="U269" i="9"/>
  <c r="S263" i="9"/>
  <c r="X627" i="9"/>
  <c r="S243" i="9"/>
  <c r="X607" i="9"/>
  <c r="S260" i="9"/>
  <c r="X624" i="9"/>
  <c r="AC611" i="9"/>
  <c r="AG259" i="9"/>
  <c r="AH247" i="9"/>
  <c r="AC606" i="9"/>
  <c r="AH242" i="9"/>
  <c r="AG254" i="9"/>
  <c r="AC610" i="9"/>
  <c r="AG258" i="9"/>
  <c r="AH246" i="9"/>
  <c r="AC615" i="9"/>
  <c r="AH251" i="9"/>
  <c r="AG263" i="9"/>
  <c r="AH245" i="9"/>
  <c r="AC609" i="9"/>
  <c r="P269" i="9"/>
  <c r="W633" i="9"/>
  <c r="P264" i="9"/>
  <c r="W628" i="9"/>
  <c r="P267" i="9"/>
  <c r="W631" i="9"/>
  <c r="P262" i="9"/>
  <c r="W626" i="9"/>
  <c r="P253" i="9"/>
  <c r="W617" i="9"/>
  <c r="P263" i="9"/>
  <c r="W627" i="9"/>
  <c r="P266" i="9"/>
  <c r="W630" i="9"/>
  <c r="J319" i="9"/>
  <c r="U683" i="9"/>
  <c r="U618" i="9"/>
  <c r="J254" i="9"/>
  <c r="I266" i="9"/>
  <c r="U609" i="9"/>
  <c r="J245" i="9"/>
  <c r="I257" i="9"/>
  <c r="J249" i="9"/>
  <c r="U613" i="9"/>
  <c r="J316" i="9"/>
  <c r="U680" i="9"/>
  <c r="J252" i="8"/>
  <c r="U616" i="8"/>
  <c r="J242" i="8"/>
  <c r="U606" i="8"/>
  <c r="J244" i="8"/>
  <c r="U608" i="8"/>
  <c r="J250" i="8"/>
  <c r="U614" i="8"/>
  <c r="J249" i="8"/>
  <c r="U613" i="8"/>
  <c r="J248" i="8"/>
  <c r="U612" i="8"/>
  <c r="J251" i="8"/>
  <c r="U615" i="8"/>
  <c r="J253" i="8"/>
  <c r="U617" i="8"/>
  <c r="J274" i="7"/>
  <c r="U638" i="7"/>
  <c r="J253" i="7"/>
  <c r="U617" i="7"/>
  <c r="J245" i="7"/>
  <c r="U609" i="7"/>
  <c r="J261" i="7"/>
  <c r="U625" i="7"/>
  <c r="J246" i="7"/>
  <c r="U610" i="7"/>
  <c r="J244" i="7"/>
  <c r="U608" i="7"/>
  <c r="J243" i="7"/>
  <c r="U607" i="7"/>
  <c r="J252" i="7"/>
  <c r="U616" i="7"/>
  <c r="J251" i="7"/>
  <c r="U615" i="7"/>
  <c r="J248" i="7"/>
  <c r="U612" i="7"/>
  <c r="J247" i="7"/>
  <c r="U611" i="7"/>
  <c r="J230" i="7"/>
  <c r="U594" i="7"/>
  <c r="I242" i="7"/>
  <c r="F278" i="9"/>
  <c r="T642" i="9"/>
  <c r="F274" i="9"/>
  <c r="T638" i="9"/>
  <c r="F289" i="9"/>
  <c r="T653" i="9"/>
  <c r="F270" i="9"/>
  <c r="T634" i="9"/>
  <c r="F287" i="9"/>
  <c r="T651" i="9"/>
  <c r="F273" i="9"/>
  <c r="T637" i="9"/>
  <c r="F279" i="9"/>
  <c r="T643" i="9"/>
  <c r="F269" i="9"/>
  <c r="T633" i="9"/>
  <c r="F271" i="9"/>
  <c r="T635" i="9"/>
  <c r="F261" i="8"/>
  <c r="T625" i="8"/>
  <c r="F267" i="8"/>
  <c r="T631" i="8"/>
  <c r="F260" i="8"/>
  <c r="T624" i="8"/>
  <c r="F264" i="8"/>
  <c r="T628" i="8"/>
  <c r="F259" i="8"/>
  <c r="T623" i="8"/>
  <c r="F256" i="8"/>
  <c r="T620" i="8"/>
  <c r="F270" i="8"/>
  <c r="T634" i="8"/>
  <c r="F250" i="8"/>
  <c r="T614" i="8"/>
  <c r="F265" i="8"/>
  <c r="T629" i="8"/>
  <c r="F263" i="8"/>
  <c r="T627" i="8"/>
  <c r="F266" i="8"/>
  <c r="T630" i="8"/>
  <c r="P244" i="9"/>
  <c r="O256" i="9"/>
  <c r="W620" i="9" s="1"/>
  <c r="M234" i="7"/>
  <c r="L246" i="7"/>
  <c r="V610" i="7" s="1"/>
  <c r="M263" i="8"/>
  <c r="L275" i="8"/>
  <c r="V639" i="8" s="1"/>
  <c r="AB253" i="8"/>
  <c r="AA265" i="8"/>
  <c r="AA629" i="8" s="1"/>
  <c r="V250" i="8"/>
  <c r="U262" i="8"/>
  <c r="Y626" i="8" s="1"/>
  <c r="V246" i="8"/>
  <c r="U258" i="8"/>
  <c r="Y622" i="8" s="1"/>
  <c r="S258" i="9"/>
  <c r="R270" i="9"/>
  <c r="X634" i="9" s="1"/>
  <c r="F248" i="9"/>
  <c r="E260" i="9"/>
  <c r="T624" i="9" s="1"/>
  <c r="S242" i="9"/>
  <c r="R254" i="9"/>
  <c r="X618" i="9" s="1"/>
  <c r="P246" i="9"/>
  <c r="O258" i="9"/>
  <c r="W622" i="9" s="1"/>
  <c r="AB252" i="9"/>
  <c r="AA264" i="9"/>
  <c r="AA628" i="9" s="1"/>
  <c r="F252" i="9"/>
  <c r="E264" i="9"/>
  <c r="T628" i="9" s="1"/>
  <c r="P248" i="9"/>
  <c r="O260" i="9"/>
  <c r="W624" i="9" s="1"/>
  <c r="M273" i="9"/>
  <c r="L285" i="9"/>
  <c r="V649" i="9" s="1"/>
  <c r="F256" i="9"/>
  <c r="E268" i="9"/>
  <c r="T632" i="9" s="1"/>
  <c r="AB246" i="9"/>
  <c r="AA258" i="9"/>
  <c r="AA622" i="9" s="1"/>
  <c r="M324" i="9"/>
  <c r="L336" i="9"/>
  <c r="V255" i="9"/>
  <c r="U267" i="9"/>
  <c r="Y631" i="9" s="1"/>
  <c r="AH264" i="9"/>
  <c r="AG276" i="9"/>
  <c r="AC640" i="9" s="1"/>
  <c r="J274" i="9"/>
  <c r="I286" i="9"/>
  <c r="U650" i="9" s="1"/>
  <c r="J282" i="9"/>
  <c r="I294" i="9"/>
  <c r="U658" i="9" s="1"/>
  <c r="V264" i="9"/>
  <c r="U276" i="9"/>
  <c r="Y640" i="9" s="1"/>
  <c r="AH274" i="9"/>
  <c r="AG286" i="9"/>
  <c r="AC650" i="9" s="1"/>
  <c r="J303" i="9"/>
  <c r="I315" i="9"/>
  <c r="U679" i="9" s="1"/>
  <c r="S259" i="9"/>
  <c r="R271" i="9"/>
  <c r="X635" i="9" s="1"/>
  <c r="S265" i="9"/>
  <c r="R277" i="9"/>
  <c r="X641" i="9" s="1"/>
  <c r="V248" i="9"/>
  <c r="U260" i="9"/>
  <c r="Y624" i="9" s="1"/>
  <c r="S264" i="9"/>
  <c r="R276" i="9"/>
  <c r="X640" i="9" s="1"/>
  <c r="AH265" i="9"/>
  <c r="AG277" i="9"/>
  <c r="AC641" i="9" s="1"/>
  <c r="J263" i="9"/>
  <c r="I275" i="9"/>
  <c r="U639" i="9" s="1"/>
  <c r="M330" i="9"/>
  <c r="L342" i="9"/>
  <c r="M313" i="9"/>
  <c r="L325" i="9"/>
  <c r="V689" i="9" s="1"/>
  <c r="V263" i="9"/>
  <c r="U275" i="9"/>
  <c r="Y639" i="9" s="1"/>
  <c r="AH292" i="9"/>
  <c r="AG304" i="9"/>
  <c r="AC668" i="9" s="1"/>
  <c r="V265" i="9"/>
  <c r="U277" i="9"/>
  <c r="Y641" i="9" s="1"/>
  <c r="J248" i="9"/>
  <c r="I260" i="9"/>
  <c r="U624" i="9" s="1"/>
  <c r="S304" i="9"/>
  <c r="R316" i="9"/>
  <c r="X680" i="9" s="1"/>
  <c r="AH249" i="9"/>
  <c r="AG261" i="9"/>
  <c r="AC625" i="9" s="1"/>
  <c r="M311" i="9"/>
  <c r="L323" i="9"/>
  <c r="V687" i="9" s="1"/>
  <c r="AH303" i="9"/>
  <c r="AG315" i="9"/>
  <c r="AC679" i="9" s="1"/>
  <c r="M314" i="9"/>
  <c r="L326" i="9"/>
  <c r="V690" i="9" s="1"/>
  <c r="S262" i="9"/>
  <c r="R274" i="9"/>
  <c r="X638" i="9" s="1"/>
  <c r="M319" i="9"/>
  <c r="L331" i="9"/>
  <c r="V695" i="9" s="1"/>
  <c r="P247" i="9"/>
  <c r="O259" i="9"/>
  <c r="W623" i="9" s="1"/>
  <c r="M269" i="9"/>
  <c r="L281" i="9"/>
  <c r="V645" i="9" s="1"/>
  <c r="V250" i="9"/>
  <c r="U262" i="9"/>
  <c r="Y626" i="9" s="1"/>
  <c r="P249" i="9"/>
  <c r="O261" i="9"/>
  <c r="W625" i="9" s="1"/>
  <c r="AB250" i="9"/>
  <c r="AA262" i="9"/>
  <c r="AA626" i="9" s="1"/>
  <c r="AH248" i="9"/>
  <c r="AG260" i="9"/>
  <c r="AC624" i="9" s="1"/>
  <c r="AB253" i="9"/>
  <c r="AA265" i="9"/>
  <c r="AA629" i="9" s="1"/>
  <c r="V256" i="9"/>
  <c r="U268" i="9"/>
  <c r="Y632" i="9" s="1"/>
  <c r="J264" i="9"/>
  <c r="I276" i="9"/>
  <c r="U640" i="9" s="1"/>
  <c r="V261" i="9"/>
  <c r="U273" i="9"/>
  <c r="Y637" i="9" s="1"/>
  <c r="S269" i="9"/>
  <c r="R281" i="9"/>
  <c r="X645" i="9" s="1"/>
  <c r="S261" i="9"/>
  <c r="R273" i="9"/>
  <c r="X637" i="9" s="1"/>
  <c r="J265" i="9"/>
  <c r="I277" i="9"/>
  <c r="U641" i="9" s="1"/>
  <c r="M310" i="9"/>
  <c r="L322" i="9"/>
  <c r="V686" i="9" s="1"/>
  <c r="X292" i="9"/>
  <c r="AD280" i="9"/>
  <c r="X272" i="9"/>
  <c r="AA267" i="9"/>
  <c r="O279" i="9"/>
  <c r="AD278" i="9"/>
  <c r="R272" i="9"/>
  <c r="E282" i="9"/>
  <c r="E299" i="9"/>
  <c r="O265" i="9"/>
  <c r="AG257" i="9"/>
  <c r="X274" i="9"/>
  <c r="AD286" i="9"/>
  <c r="AD285" i="9"/>
  <c r="L320" i="9"/>
  <c r="O278" i="9"/>
  <c r="AD260" i="9"/>
  <c r="E285" i="9"/>
  <c r="X288" i="9"/>
  <c r="E290" i="9"/>
  <c r="L268" i="9"/>
  <c r="AD271" i="9"/>
  <c r="I331" i="9"/>
  <c r="AA284" i="9"/>
  <c r="X275" i="9"/>
  <c r="I261" i="9"/>
  <c r="AD293" i="9"/>
  <c r="AA287" i="9"/>
  <c r="E281" i="9"/>
  <c r="U330" i="9"/>
  <c r="X277" i="9"/>
  <c r="AD287" i="9"/>
  <c r="AD288" i="9"/>
  <c r="O275" i="9"/>
  <c r="O276" i="9"/>
  <c r="X270" i="9"/>
  <c r="AA268" i="9"/>
  <c r="E301" i="9"/>
  <c r="AD265" i="9"/>
  <c r="AA278" i="9"/>
  <c r="R275" i="9"/>
  <c r="O274" i="9"/>
  <c r="AA281" i="9"/>
  <c r="X261" i="9"/>
  <c r="R255" i="9"/>
  <c r="AD270" i="9"/>
  <c r="X271" i="9"/>
  <c r="AA283" i="9"/>
  <c r="I328" i="9"/>
  <c r="E283" i="9"/>
  <c r="E286" i="9"/>
  <c r="L267" i="9"/>
  <c r="E291" i="9"/>
  <c r="O281" i="9"/>
  <c r="AA285" i="9"/>
  <c r="AD279" i="9"/>
  <c r="AH258" i="8"/>
  <c r="AG270" i="8"/>
  <c r="AC634" i="8" s="1"/>
  <c r="P265" i="8"/>
  <c r="O277" i="8"/>
  <c r="W641" i="8" s="1"/>
  <c r="AH255" i="8"/>
  <c r="AG267" i="8"/>
  <c r="AC631" i="8" s="1"/>
  <c r="AH254" i="8"/>
  <c r="AG266" i="8"/>
  <c r="AC630" i="8" s="1"/>
  <c r="AH259" i="8"/>
  <c r="AG271" i="8"/>
  <c r="AC635" i="8" s="1"/>
  <c r="J258" i="8"/>
  <c r="I270" i="8"/>
  <c r="U634" i="8" s="1"/>
  <c r="S243" i="8"/>
  <c r="R255" i="8"/>
  <c r="X619" i="8" s="1"/>
  <c r="J255" i="8"/>
  <c r="I267" i="8"/>
  <c r="U631" i="8" s="1"/>
  <c r="V248" i="8"/>
  <c r="U260" i="8"/>
  <c r="Y624" i="8" s="1"/>
  <c r="AB250" i="8"/>
  <c r="AA262" i="8"/>
  <c r="AA626" i="8" s="1"/>
  <c r="S264" i="8"/>
  <c r="R276" i="8"/>
  <c r="X640" i="8" s="1"/>
  <c r="AB251" i="8"/>
  <c r="AA263" i="8"/>
  <c r="AA627" i="8" s="1"/>
  <c r="P264" i="8"/>
  <c r="O276" i="8"/>
  <c r="W640" i="8" s="1"/>
  <c r="Y256" i="8"/>
  <c r="X268" i="8"/>
  <c r="Z632" i="8" s="1"/>
  <c r="V252" i="8"/>
  <c r="U264" i="8"/>
  <c r="Y628" i="8" s="1"/>
  <c r="S261" i="8"/>
  <c r="R273" i="8"/>
  <c r="X637" i="8" s="1"/>
  <c r="J259" i="8"/>
  <c r="I271" i="8"/>
  <c r="U635" i="8" s="1"/>
  <c r="Y255" i="8"/>
  <c r="X267" i="8"/>
  <c r="Z631" i="8" s="1"/>
  <c r="P256" i="8"/>
  <c r="O268" i="8"/>
  <c r="W632" i="8" s="1"/>
  <c r="S262" i="8"/>
  <c r="R274" i="8"/>
  <c r="X638" i="8" s="1"/>
  <c r="Y254" i="8"/>
  <c r="X266" i="8"/>
  <c r="Z630" i="8" s="1"/>
  <c r="J257" i="8"/>
  <c r="I269" i="8"/>
  <c r="U633" i="8" s="1"/>
  <c r="AH257" i="8"/>
  <c r="AG269" i="8"/>
  <c r="AC633" i="8" s="1"/>
  <c r="V244" i="8"/>
  <c r="U256" i="8"/>
  <c r="Y620" i="8" s="1"/>
  <c r="P258" i="8"/>
  <c r="O270" i="8"/>
  <c r="W634" i="8" s="1"/>
  <c r="AH256" i="8"/>
  <c r="AG268" i="8"/>
  <c r="AC632" i="8" s="1"/>
  <c r="M268" i="8"/>
  <c r="L280" i="8"/>
  <c r="V644" i="8" s="1"/>
  <c r="F245" i="8"/>
  <c r="E257" i="8"/>
  <c r="T621" i="8" s="1"/>
  <c r="S263" i="8"/>
  <c r="R275" i="8"/>
  <c r="X639" i="8" s="1"/>
  <c r="S293" i="8"/>
  <c r="R305" i="8"/>
  <c r="X669" i="8" s="1"/>
  <c r="AE244" i="8"/>
  <c r="AD256" i="8"/>
  <c r="AB620" i="8" s="1"/>
  <c r="V251" i="8"/>
  <c r="U263" i="8"/>
  <c r="Y627" i="8" s="1"/>
  <c r="S294" i="8"/>
  <c r="R306" i="8"/>
  <c r="X670" i="8" s="1"/>
  <c r="Y257" i="8"/>
  <c r="X269" i="8"/>
  <c r="Z633" i="8" s="1"/>
  <c r="P255" i="8"/>
  <c r="O267" i="8"/>
  <c r="W631" i="8" s="1"/>
  <c r="M262" i="8"/>
  <c r="L274" i="8"/>
  <c r="V638" i="8" s="1"/>
  <c r="E272" i="8"/>
  <c r="AD267" i="8"/>
  <c r="E268" i="8"/>
  <c r="AA271" i="8"/>
  <c r="AA269" i="8"/>
  <c r="O260" i="8"/>
  <c r="AG261" i="8"/>
  <c r="L289" i="8"/>
  <c r="R265" i="8"/>
  <c r="AD285" i="8"/>
  <c r="U303" i="8"/>
  <c r="AG262" i="8"/>
  <c r="R272" i="8"/>
  <c r="AA284" i="8"/>
  <c r="AD284" i="8"/>
  <c r="L271" i="8"/>
  <c r="I264" i="8"/>
  <c r="L288" i="8"/>
  <c r="AG265" i="8"/>
  <c r="I260" i="8"/>
  <c r="O261" i="8"/>
  <c r="X265" i="8"/>
  <c r="X258" i="8"/>
  <c r="L297" i="8"/>
  <c r="X264" i="8"/>
  <c r="AA266" i="8"/>
  <c r="E276" i="8"/>
  <c r="O257" i="8"/>
  <c r="L270" i="8"/>
  <c r="AG264" i="8"/>
  <c r="I265" i="8"/>
  <c r="AD266" i="8"/>
  <c r="AA268" i="8"/>
  <c r="AD274" i="8"/>
  <c r="AG263" i="8"/>
  <c r="I263" i="8"/>
  <c r="O263" i="8"/>
  <c r="I261" i="8"/>
  <c r="R254" i="8"/>
  <c r="AD281" i="8"/>
  <c r="E282" i="8"/>
  <c r="E262" i="8"/>
  <c r="I254" i="8"/>
  <c r="AG260" i="8"/>
  <c r="X259" i="8"/>
  <c r="AD258" i="8"/>
  <c r="O274" i="8"/>
  <c r="E279" i="8"/>
  <c r="U307" i="8"/>
  <c r="E278" i="8"/>
  <c r="AA288" i="8"/>
  <c r="AD263" i="8"/>
  <c r="AA285" i="8"/>
  <c r="E271" i="8"/>
  <c r="AA267" i="8"/>
  <c r="X262" i="8"/>
  <c r="E275" i="8"/>
  <c r="E273" i="8"/>
  <c r="X261" i="8"/>
  <c r="X263" i="8"/>
  <c r="AA270" i="8"/>
  <c r="AD276" i="8"/>
  <c r="I256" i="8"/>
  <c r="X260" i="8"/>
  <c r="AD283" i="8"/>
  <c r="L269" i="8"/>
  <c r="E277" i="8"/>
  <c r="AD277" i="8"/>
  <c r="L260" i="8"/>
  <c r="I262" i="8"/>
  <c r="AH257" i="7"/>
  <c r="AG269" i="7"/>
  <c r="AC633" i="7" s="1"/>
  <c r="AG267" i="7"/>
  <c r="AG270" i="7"/>
  <c r="AG268" i="7"/>
  <c r="AG277" i="7"/>
  <c r="AG271" i="7"/>
  <c r="AG272" i="7"/>
  <c r="AG274" i="7"/>
  <c r="AG275" i="7"/>
  <c r="AG285" i="7"/>
  <c r="AG276" i="7"/>
  <c r="AG278" i="7"/>
  <c r="AE242" i="7"/>
  <c r="AD254" i="7"/>
  <c r="AB618" i="7" s="1"/>
  <c r="Y242" i="7"/>
  <c r="X254" i="7"/>
  <c r="Z618" i="7" s="1"/>
  <c r="AD268" i="7"/>
  <c r="AD267" i="7"/>
  <c r="AD270" i="7"/>
  <c r="AD275" i="7"/>
  <c r="AD272" i="7"/>
  <c r="AD273" i="7"/>
  <c r="AD271" i="7"/>
  <c r="AD276" i="7"/>
  <c r="AD277" i="7"/>
  <c r="AD274" i="7"/>
  <c r="AD269" i="7"/>
  <c r="AA276" i="7"/>
  <c r="AA269" i="7"/>
  <c r="AA270" i="7"/>
  <c r="AA274" i="7"/>
  <c r="AA266" i="7"/>
  <c r="AA267" i="7"/>
  <c r="AA275" i="7"/>
  <c r="AA272" i="7"/>
  <c r="AA289" i="7"/>
  <c r="AA285" i="7"/>
  <c r="AA268" i="7"/>
  <c r="AA271" i="7"/>
  <c r="X289" i="7"/>
  <c r="X271" i="7"/>
  <c r="X276" i="7"/>
  <c r="X267" i="7"/>
  <c r="X285" i="7"/>
  <c r="X275" i="7"/>
  <c r="X272" i="7"/>
  <c r="X270" i="7"/>
  <c r="X268" i="7"/>
  <c r="X286" i="7"/>
  <c r="X293" i="7"/>
  <c r="S245" i="7"/>
  <c r="R257" i="7"/>
  <c r="X621" i="7" s="1"/>
  <c r="R274" i="7"/>
  <c r="R256" i="7"/>
  <c r="R261" i="7"/>
  <c r="R255" i="7"/>
  <c r="R264" i="7"/>
  <c r="R260" i="7"/>
  <c r="R265" i="7"/>
  <c r="R282" i="7"/>
  <c r="R266" i="7"/>
  <c r="R259" i="7"/>
  <c r="R263" i="7"/>
  <c r="M238" i="7"/>
  <c r="L250" i="7"/>
  <c r="V614" i="7" s="1"/>
  <c r="V230" i="7"/>
  <c r="U242" i="7"/>
  <c r="Y606" i="7" s="1"/>
  <c r="U263" i="7"/>
  <c r="U260" i="7"/>
  <c r="U262" i="7"/>
  <c r="U258" i="7"/>
  <c r="U257" i="7"/>
  <c r="U259" i="7"/>
  <c r="U261" i="7"/>
  <c r="U256" i="7"/>
  <c r="U265" i="7"/>
  <c r="U264" i="7"/>
  <c r="U255" i="7"/>
  <c r="P257" i="7"/>
  <c r="O269" i="7"/>
  <c r="W633" i="7" s="1"/>
  <c r="O262" i="7"/>
  <c r="O256" i="7"/>
  <c r="O258" i="7"/>
  <c r="O260" i="7"/>
  <c r="O277" i="7"/>
  <c r="O259" i="7"/>
  <c r="O254" i="7"/>
  <c r="O255" i="7"/>
  <c r="O264" i="7"/>
  <c r="O263" i="7"/>
  <c r="L256" i="7"/>
  <c r="L260" i="7"/>
  <c r="L259" i="7"/>
  <c r="L273" i="7"/>
  <c r="L269" i="7"/>
  <c r="L254" i="7"/>
  <c r="L263" i="7"/>
  <c r="L255" i="7"/>
  <c r="L264" i="7"/>
  <c r="L265" i="7"/>
  <c r="I259" i="7"/>
  <c r="I273" i="7"/>
  <c r="I264" i="7"/>
  <c r="I258" i="7"/>
  <c r="I255" i="7"/>
  <c r="I257" i="7"/>
  <c r="I286" i="7"/>
  <c r="I256" i="7"/>
  <c r="I263" i="7"/>
  <c r="I265" i="7"/>
  <c r="I260" i="7"/>
  <c r="E259" i="7"/>
  <c r="T623" i="7" s="1"/>
  <c r="F247" i="7"/>
  <c r="F233" i="7"/>
  <c r="E245" i="7"/>
  <c r="T609" i="7" s="1"/>
  <c r="E249" i="7"/>
  <c r="T613" i="7" s="1"/>
  <c r="F237" i="7"/>
  <c r="E289" i="7"/>
  <c r="T653" i="7" s="1"/>
  <c r="F277" i="7"/>
  <c r="E264" i="7"/>
  <c r="T628" i="7" s="1"/>
  <c r="F252" i="7"/>
  <c r="E275" i="7"/>
  <c r="T639" i="7" s="1"/>
  <c r="F263" i="7"/>
  <c r="E262" i="7"/>
  <c r="T626" i="7" s="1"/>
  <c r="F250" i="7"/>
  <c r="F260" i="7"/>
  <c r="E272" i="7"/>
  <c r="T636" i="7" s="1"/>
  <c r="E270" i="7"/>
  <c r="T634" i="7" s="1"/>
  <c r="F258" i="7"/>
  <c r="F256" i="7"/>
  <c r="E268" i="7"/>
  <c r="T632" i="7" s="1"/>
  <c r="E267" i="7"/>
  <c r="T631" i="7" s="1"/>
  <c r="F255" i="7"/>
  <c r="E254" i="7"/>
  <c r="T618" i="7" s="1"/>
  <c r="F242" i="7"/>
  <c r="M342" i="9" l="1"/>
  <c r="V706" i="9"/>
  <c r="M268" i="9"/>
  <c r="V632" i="9"/>
  <c r="M267" i="9"/>
  <c r="V631" i="9"/>
  <c r="M336" i="9"/>
  <c r="V700" i="9"/>
  <c r="M320" i="9"/>
  <c r="V684" i="9"/>
  <c r="AB272" i="7"/>
  <c r="AA636" i="7"/>
  <c r="AB275" i="7"/>
  <c r="AA639" i="7"/>
  <c r="AB285" i="7"/>
  <c r="AA649" i="7"/>
  <c r="AB267" i="7"/>
  <c r="AA631" i="7"/>
  <c r="AB266" i="7"/>
  <c r="AA630" i="7"/>
  <c r="AB269" i="7"/>
  <c r="AA633" i="7"/>
  <c r="AB276" i="7"/>
  <c r="AA640" i="7"/>
  <c r="AB271" i="7"/>
  <c r="AA635" i="7"/>
  <c r="AB274" i="7"/>
  <c r="AA638" i="7"/>
  <c r="AB289" i="7"/>
  <c r="AA653" i="7"/>
  <c r="AB268" i="7"/>
  <c r="AA632" i="7"/>
  <c r="AB270" i="7"/>
  <c r="AA634" i="7"/>
  <c r="AB288" i="8"/>
  <c r="AA652" i="8"/>
  <c r="AB285" i="8"/>
  <c r="AA649" i="8"/>
  <c r="AB269" i="8"/>
  <c r="AA633" i="8"/>
  <c r="AB271" i="8"/>
  <c r="AA635" i="8"/>
  <c r="AB268" i="8"/>
  <c r="AA632" i="8"/>
  <c r="AB267" i="8"/>
  <c r="AA631" i="8"/>
  <c r="AB284" i="8"/>
  <c r="AA648" i="8"/>
  <c r="AB266" i="8"/>
  <c r="AA630" i="8"/>
  <c r="AB270" i="8"/>
  <c r="AA634" i="8"/>
  <c r="M259" i="7"/>
  <c r="V623" i="7"/>
  <c r="M265" i="7"/>
  <c r="V629" i="7"/>
  <c r="M260" i="7"/>
  <c r="V624" i="7"/>
  <c r="M264" i="7"/>
  <c r="V628" i="7"/>
  <c r="M256" i="7"/>
  <c r="V620" i="7"/>
  <c r="M269" i="7"/>
  <c r="V633" i="7"/>
  <c r="M255" i="7"/>
  <c r="V619" i="7"/>
  <c r="M263" i="7"/>
  <c r="V627" i="7"/>
  <c r="M273" i="7"/>
  <c r="V637" i="7"/>
  <c r="M254" i="7"/>
  <c r="V618" i="7"/>
  <c r="M297" i="8"/>
  <c r="V661" i="8"/>
  <c r="M271" i="8"/>
  <c r="V635" i="8"/>
  <c r="M289" i="8"/>
  <c r="V653" i="8"/>
  <c r="M254" i="8"/>
  <c r="V618" i="8"/>
  <c r="L266" i="8"/>
  <c r="M260" i="8"/>
  <c r="V624" i="8"/>
  <c r="M270" i="8"/>
  <c r="V634" i="8"/>
  <c r="M269" i="8"/>
  <c r="V633" i="8"/>
  <c r="M288" i="8"/>
  <c r="V652" i="8"/>
  <c r="V619" i="8"/>
  <c r="L267" i="8"/>
  <c r="M255" i="8"/>
  <c r="AH263" i="8"/>
  <c r="AC627" i="8"/>
  <c r="AH260" i="8"/>
  <c r="AC624" i="8"/>
  <c r="AH265" i="8"/>
  <c r="AC629" i="8"/>
  <c r="AH262" i="8"/>
  <c r="AC626" i="8"/>
  <c r="AH261" i="8"/>
  <c r="AC625" i="8"/>
  <c r="AH264" i="8"/>
  <c r="AC628" i="8"/>
  <c r="AH272" i="7"/>
  <c r="AC636" i="7"/>
  <c r="AH274" i="7"/>
  <c r="AC638" i="7"/>
  <c r="AH271" i="7"/>
  <c r="AC635" i="7"/>
  <c r="AH277" i="7"/>
  <c r="AC641" i="7"/>
  <c r="AH278" i="7"/>
  <c r="AC642" i="7"/>
  <c r="AH268" i="7"/>
  <c r="AC632" i="7"/>
  <c r="AH276" i="7"/>
  <c r="AC640" i="7"/>
  <c r="AH270" i="7"/>
  <c r="AC634" i="7"/>
  <c r="AH285" i="7"/>
  <c r="AC649" i="7"/>
  <c r="AH267" i="7"/>
  <c r="AC631" i="7"/>
  <c r="AH275" i="7"/>
  <c r="AC639" i="7"/>
  <c r="AE258" i="8"/>
  <c r="AB622" i="8"/>
  <c r="AE277" i="8"/>
  <c r="AB641" i="8"/>
  <c r="AE263" i="8"/>
  <c r="AB627" i="8"/>
  <c r="AE283" i="8"/>
  <c r="AB647" i="8"/>
  <c r="AE274" i="8"/>
  <c r="AB638" i="8"/>
  <c r="AE285" i="8"/>
  <c r="AB649" i="8"/>
  <c r="AE267" i="8"/>
  <c r="AB631" i="8"/>
  <c r="AE281" i="8"/>
  <c r="AB645" i="8"/>
  <c r="AE266" i="8"/>
  <c r="AB630" i="8"/>
  <c r="AE276" i="8"/>
  <c r="AB640" i="8"/>
  <c r="AE284" i="8"/>
  <c r="AB648" i="8"/>
  <c r="AE275" i="7"/>
  <c r="AB639" i="7"/>
  <c r="AE267" i="7"/>
  <c r="AB631" i="7"/>
  <c r="AE271" i="7"/>
  <c r="AB635" i="7"/>
  <c r="AE272" i="7"/>
  <c r="AB636" i="7"/>
  <c r="AE269" i="7"/>
  <c r="AB633" i="7"/>
  <c r="AE270" i="7"/>
  <c r="AB634" i="7"/>
  <c r="AE274" i="7"/>
  <c r="AB638" i="7"/>
  <c r="AE277" i="7"/>
  <c r="AB641" i="7"/>
  <c r="AE268" i="7"/>
  <c r="AB632" i="7"/>
  <c r="AE276" i="7"/>
  <c r="AB640" i="7"/>
  <c r="AE273" i="7"/>
  <c r="AB637" i="7"/>
  <c r="Y260" i="8"/>
  <c r="Z624" i="8"/>
  <c r="Y262" i="8"/>
  <c r="Z626" i="8"/>
  <c r="Y264" i="8"/>
  <c r="Z628" i="8"/>
  <c r="Y258" i="8"/>
  <c r="Z622" i="8"/>
  <c r="Y265" i="8"/>
  <c r="Z629" i="8"/>
  <c r="Y263" i="8"/>
  <c r="Z627" i="8"/>
  <c r="Y259" i="8"/>
  <c r="Z623" i="8"/>
  <c r="Y261" i="8"/>
  <c r="Z625" i="8"/>
  <c r="Y293" i="7"/>
  <c r="Z657" i="7"/>
  <c r="Y276" i="7"/>
  <c r="Z640" i="7"/>
  <c r="Y286" i="7"/>
  <c r="Z650" i="7"/>
  <c r="Y271" i="7"/>
  <c r="Z635" i="7"/>
  <c r="Y289" i="7"/>
  <c r="Z653" i="7"/>
  <c r="Y272" i="7"/>
  <c r="Z636" i="7"/>
  <c r="Y270" i="7"/>
  <c r="Z634" i="7"/>
  <c r="Y275" i="7"/>
  <c r="Z639" i="7"/>
  <c r="Y268" i="7"/>
  <c r="Z632" i="7"/>
  <c r="Y285" i="7"/>
  <c r="Z649" i="7"/>
  <c r="Y267" i="7"/>
  <c r="Z631" i="7"/>
  <c r="V254" i="8"/>
  <c r="Y618" i="8"/>
  <c r="U266" i="8"/>
  <c r="V307" i="8"/>
  <c r="Y671" i="8"/>
  <c r="V257" i="8"/>
  <c r="Y621" i="8"/>
  <c r="U269" i="8"/>
  <c r="V265" i="8"/>
  <c r="Y629" i="8"/>
  <c r="U277" i="8"/>
  <c r="V261" i="8"/>
  <c r="Y625" i="8"/>
  <c r="U273" i="8"/>
  <c r="V303" i="8"/>
  <c r="Y667" i="8"/>
  <c r="V256" i="7"/>
  <c r="Y620" i="7"/>
  <c r="V261" i="7"/>
  <c r="Y625" i="7"/>
  <c r="V265" i="7"/>
  <c r="Y629" i="7"/>
  <c r="V259" i="7"/>
  <c r="Y623" i="7"/>
  <c r="V257" i="7"/>
  <c r="Y621" i="7"/>
  <c r="V258" i="7"/>
  <c r="Y622" i="7"/>
  <c r="V255" i="7"/>
  <c r="Y619" i="7"/>
  <c r="V262" i="7"/>
  <c r="Y626" i="7"/>
  <c r="V263" i="7"/>
  <c r="Y627" i="7"/>
  <c r="V264" i="7"/>
  <c r="Y628" i="7"/>
  <c r="V260" i="7"/>
  <c r="Y624" i="7"/>
  <c r="S254" i="8"/>
  <c r="X618" i="8"/>
  <c r="S265" i="8"/>
  <c r="X629" i="8"/>
  <c r="S272" i="8"/>
  <c r="X636" i="8"/>
  <c r="X635" i="8"/>
  <c r="S271" i="8"/>
  <c r="R283" i="8"/>
  <c r="X620" i="8"/>
  <c r="R268" i="8"/>
  <c r="S256" i="8"/>
  <c r="S260" i="7"/>
  <c r="X624" i="7"/>
  <c r="S265" i="7"/>
  <c r="X629" i="7"/>
  <c r="S264" i="7"/>
  <c r="X628" i="7"/>
  <c r="S255" i="7"/>
  <c r="X619" i="7"/>
  <c r="S263" i="7"/>
  <c r="X627" i="7"/>
  <c r="S261" i="7"/>
  <c r="X625" i="7"/>
  <c r="S259" i="7"/>
  <c r="X623" i="7"/>
  <c r="S256" i="7"/>
  <c r="X620" i="7"/>
  <c r="S274" i="7"/>
  <c r="X638" i="7"/>
  <c r="S266" i="7"/>
  <c r="X630" i="7"/>
  <c r="S282" i="7"/>
  <c r="X646" i="7"/>
  <c r="P259" i="8"/>
  <c r="W623" i="8"/>
  <c r="O271" i="8"/>
  <c r="P274" i="8"/>
  <c r="W638" i="8"/>
  <c r="P263" i="8"/>
  <c r="W627" i="8"/>
  <c r="P254" i="8"/>
  <c r="W618" i="8"/>
  <c r="O266" i="8"/>
  <c r="P257" i="8"/>
  <c r="W621" i="8"/>
  <c r="P261" i="8"/>
  <c r="W625" i="8"/>
  <c r="P260" i="8"/>
  <c r="W624" i="8"/>
  <c r="P258" i="7"/>
  <c r="W622" i="7"/>
  <c r="P264" i="7"/>
  <c r="W628" i="7"/>
  <c r="P262" i="7"/>
  <c r="W626" i="7"/>
  <c r="P255" i="7"/>
  <c r="W619" i="7"/>
  <c r="P260" i="7"/>
  <c r="W624" i="7"/>
  <c r="P263" i="7"/>
  <c r="W627" i="7"/>
  <c r="P259" i="7"/>
  <c r="W623" i="7"/>
  <c r="P256" i="7"/>
  <c r="W620" i="7"/>
  <c r="P254" i="7"/>
  <c r="W618" i="7"/>
  <c r="P277" i="7"/>
  <c r="W641" i="7"/>
  <c r="W613" i="7"/>
  <c r="P249" i="7"/>
  <c r="O261" i="7"/>
  <c r="AE265" i="9"/>
  <c r="AB629" i="9"/>
  <c r="AE270" i="9"/>
  <c r="AB634" i="9"/>
  <c r="AE271" i="9"/>
  <c r="AB635" i="9"/>
  <c r="AE285" i="9"/>
  <c r="AB649" i="9"/>
  <c r="AE278" i="9"/>
  <c r="AB642" i="9"/>
  <c r="AE286" i="9"/>
  <c r="AB650" i="9"/>
  <c r="AE288" i="9"/>
  <c r="AB652" i="9"/>
  <c r="AE260" i="9"/>
  <c r="AB624" i="9"/>
  <c r="AE279" i="9"/>
  <c r="AB643" i="9"/>
  <c r="AE287" i="9"/>
  <c r="AB651" i="9"/>
  <c r="AE293" i="9"/>
  <c r="AB657" i="9"/>
  <c r="AE280" i="9"/>
  <c r="AB644" i="9"/>
  <c r="AB285" i="9"/>
  <c r="AA649" i="9"/>
  <c r="AB283" i="9"/>
  <c r="AA647" i="9"/>
  <c r="AB278" i="9"/>
  <c r="AA642" i="9"/>
  <c r="AB284" i="9"/>
  <c r="AA648" i="9"/>
  <c r="AB268" i="9"/>
  <c r="AA632" i="9"/>
  <c r="AB287" i="9"/>
  <c r="AA651" i="9"/>
  <c r="AB267" i="9"/>
  <c r="AA631" i="9"/>
  <c r="AB281" i="9"/>
  <c r="AA645" i="9"/>
  <c r="Y261" i="9"/>
  <c r="Z625" i="9"/>
  <c r="Y270" i="9"/>
  <c r="Z634" i="9"/>
  <c r="Y271" i="9"/>
  <c r="Z635" i="9"/>
  <c r="Y255" i="9"/>
  <c r="Z619" i="9"/>
  <c r="X267" i="9"/>
  <c r="Y277" i="9"/>
  <c r="Z641" i="9"/>
  <c r="Y292" i="9"/>
  <c r="Z656" i="9"/>
  <c r="Y288" i="9"/>
  <c r="Z652" i="9"/>
  <c r="Y274" i="9"/>
  <c r="Z638" i="9"/>
  <c r="Y275" i="9"/>
  <c r="Z639" i="9"/>
  <c r="Y269" i="9"/>
  <c r="Z633" i="9"/>
  <c r="X281" i="9"/>
  <c r="Y272" i="9"/>
  <c r="Z636" i="9"/>
  <c r="Y254" i="9"/>
  <c r="Z618" i="9"/>
  <c r="X266" i="9"/>
  <c r="V254" i="9"/>
  <c r="Y618" i="9"/>
  <c r="U266" i="9"/>
  <c r="Y633" i="9"/>
  <c r="V269" i="9"/>
  <c r="U281" i="9"/>
  <c r="Y623" i="9"/>
  <c r="U271" i="9"/>
  <c r="V259" i="9"/>
  <c r="V330" i="9"/>
  <c r="Y694" i="9"/>
  <c r="S255" i="9"/>
  <c r="X619" i="9"/>
  <c r="S272" i="9"/>
  <c r="X636" i="9"/>
  <c r="S275" i="9"/>
  <c r="X639" i="9"/>
  <c r="AC622" i="9"/>
  <c r="AG270" i="9"/>
  <c r="AH258" i="9"/>
  <c r="AC618" i="9"/>
  <c r="AH254" i="9"/>
  <c r="AG266" i="9"/>
  <c r="AC627" i="9"/>
  <c r="AG275" i="9"/>
  <c r="AH263" i="9"/>
  <c r="AH257" i="9"/>
  <c r="AC621" i="9"/>
  <c r="AC623" i="9"/>
  <c r="AH259" i="9"/>
  <c r="AG271" i="9"/>
  <c r="P274" i="9"/>
  <c r="W638" i="9"/>
  <c r="P276" i="9"/>
  <c r="W640" i="9"/>
  <c r="P275" i="9"/>
  <c r="W639" i="9"/>
  <c r="P279" i="9"/>
  <c r="W643" i="9"/>
  <c r="P265" i="9"/>
  <c r="W629" i="9"/>
  <c r="P281" i="9"/>
  <c r="W645" i="9"/>
  <c r="P278" i="9"/>
  <c r="W642" i="9"/>
  <c r="U621" i="9"/>
  <c r="J257" i="9"/>
  <c r="I269" i="9"/>
  <c r="J261" i="9"/>
  <c r="U625" i="9"/>
  <c r="J331" i="9"/>
  <c r="U695" i="9"/>
  <c r="U630" i="9"/>
  <c r="J266" i="9"/>
  <c r="I278" i="9"/>
  <c r="J328" i="9"/>
  <c r="U692" i="9"/>
  <c r="J264" i="8"/>
  <c r="U628" i="8"/>
  <c r="J263" i="8"/>
  <c r="U627" i="8"/>
  <c r="J261" i="8"/>
  <c r="U625" i="8"/>
  <c r="J254" i="8"/>
  <c r="U618" i="8"/>
  <c r="J265" i="8"/>
  <c r="U629" i="8"/>
  <c r="J260" i="8"/>
  <c r="U624" i="8"/>
  <c r="J262" i="8"/>
  <c r="U626" i="8"/>
  <c r="J256" i="8"/>
  <c r="U620" i="8"/>
  <c r="J286" i="7"/>
  <c r="U650" i="7"/>
  <c r="J257" i="7"/>
  <c r="U621" i="7"/>
  <c r="J255" i="7"/>
  <c r="U619" i="7"/>
  <c r="J258" i="7"/>
  <c r="U622" i="7"/>
  <c r="J265" i="7"/>
  <c r="U629" i="7"/>
  <c r="J264" i="7"/>
  <c r="U628" i="7"/>
  <c r="J260" i="7"/>
  <c r="U624" i="7"/>
  <c r="J263" i="7"/>
  <c r="U627" i="7"/>
  <c r="J273" i="7"/>
  <c r="U637" i="7"/>
  <c r="J259" i="7"/>
  <c r="U623" i="7"/>
  <c r="J256" i="7"/>
  <c r="U620" i="7"/>
  <c r="J242" i="7"/>
  <c r="U606" i="7"/>
  <c r="I254" i="7"/>
  <c r="F283" i="9"/>
  <c r="T647" i="9"/>
  <c r="F290" i="9"/>
  <c r="T654" i="9"/>
  <c r="F285" i="9"/>
  <c r="T649" i="9"/>
  <c r="F301" i="9"/>
  <c r="T665" i="9"/>
  <c r="F299" i="9"/>
  <c r="T663" i="9"/>
  <c r="F291" i="9"/>
  <c r="T655" i="9"/>
  <c r="F282" i="9"/>
  <c r="T646" i="9"/>
  <c r="F281" i="9"/>
  <c r="T645" i="9"/>
  <c r="F286" i="9"/>
  <c r="T650" i="9"/>
  <c r="F275" i="8"/>
  <c r="T639" i="8"/>
  <c r="F279" i="8"/>
  <c r="T643" i="8"/>
  <c r="F262" i="8"/>
  <c r="T626" i="8"/>
  <c r="F276" i="8"/>
  <c r="T640" i="8"/>
  <c r="F277" i="8"/>
  <c r="T641" i="8"/>
  <c r="F273" i="8"/>
  <c r="T637" i="8"/>
  <c r="F282" i="8"/>
  <c r="T646" i="8"/>
  <c r="F271" i="8"/>
  <c r="T635" i="8"/>
  <c r="F268" i="8"/>
  <c r="T632" i="8"/>
  <c r="F278" i="8"/>
  <c r="T642" i="8"/>
  <c r="F272" i="8"/>
  <c r="T636" i="8"/>
  <c r="P256" i="9"/>
  <c r="O268" i="9"/>
  <c r="W632" i="9" s="1"/>
  <c r="M246" i="7"/>
  <c r="L258" i="7"/>
  <c r="V622" i="7" s="1"/>
  <c r="M275" i="8"/>
  <c r="L287" i="8"/>
  <c r="V651" i="8" s="1"/>
  <c r="AB265" i="8"/>
  <c r="AA277" i="8"/>
  <c r="AA641" i="8" s="1"/>
  <c r="V262" i="8"/>
  <c r="U274" i="8"/>
  <c r="Y638" i="8" s="1"/>
  <c r="V258" i="8"/>
  <c r="U270" i="8"/>
  <c r="Y634" i="8" s="1"/>
  <c r="R282" i="9"/>
  <c r="X646" i="9" s="1"/>
  <c r="S270" i="9"/>
  <c r="F260" i="9"/>
  <c r="E272" i="9"/>
  <c r="T636" i="9" s="1"/>
  <c r="S254" i="9"/>
  <c r="R266" i="9"/>
  <c r="X630" i="9" s="1"/>
  <c r="AB264" i="9"/>
  <c r="AA276" i="9"/>
  <c r="AA640" i="9" s="1"/>
  <c r="P258" i="9"/>
  <c r="O270" i="9"/>
  <c r="W634" i="9" s="1"/>
  <c r="M285" i="9"/>
  <c r="L297" i="9"/>
  <c r="V661" i="9" s="1"/>
  <c r="P260" i="9"/>
  <c r="O272" i="9"/>
  <c r="W636" i="9" s="1"/>
  <c r="F268" i="9"/>
  <c r="E280" i="9"/>
  <c r="T644" i="9" s="1"/>
  <c r="F264" i="9"/>
  <c r="E276" i="9"/>
  <c r="T640" i="9" s="1"/>
  <c r="M322" i="9"/>
  <c r="L334" i="9"/>
  <c r="S281" i="9"/>
  <c r="R293" i="9"/>
  <c r="X657" i="9" s="1"/>
  <c r="V268" i="9"/>
  <c r="U280" i="9"/>
  <c r="Y644" i="9" s="1"/>
  <c r="AB262" i="9"/>
  <c r="AA274" i="9"/>
  <c r="AA638" i="9" s="1"/>
  <c r="P259" i="9"/>
  <c r="O271" i="9"/>
  <c r="W635" i="9" s="1"/>
  <c r="AH315" i="9"/>
  <c r="AG327" i="9"/>
  <c r="AC691" i="9" s="1"/>
  <c r="S316" i="9"/>
  <c r="R328" i="9"/>
  <c r="X692" i="9" s="1"/>
  <c r="V275" i="9"/>
  <c r="U287" i="9"/>
  <c r="Y651" i="9" s="1"/>
  <c r="J275" i="9"/>
  <c r="I287" i="9"/>
  <c r="U651" i="9" s="1"/>
  <c r="AH276" i="9"/>
  <c r="AG288" i="9"/>
  <c r="AC652" i="9" s="1"/>
  <c r="J277" i="9"/>
  <c r="I289" i="9"/>
  <c r="U653" i="9" s="1"/>
  <c r="AB265" i="9"/>
  <c r="AA277" i="9"/>
  <c r="AA641" i="9" s="1"/>
  <c r="V262" i="9"/>
  <c r="U274" i="9"/>
  <c r="Y638" i="9" s="1"/>
  <c r="S274" i="9"/>
  <c r="R286" i="9"/>
  <c r="X650" i="9" s="1"/>
  <c r="V277" i="9"/>
  <c r="U289" i="9"/>
  <c r="Y653" i="9" s="1"/>
  <c r="M325" i="9"/>
  <c r="L337" i="9"/>
  <c r="S276" i="9"/>
  <c r="R288" i="9"/>
  <c r="X652" i="9" s="1"/>
  <c r="S271" i="9"/>
  <c r="R283" i="9"/>
  <c r="X647" i="9" s="1"/>
  <c r="AH286" i="9"/>
  <c r="AG298" i="9"/>
  <c r="AC662" i="9" s="1"/>
  <c r="M323" i="9"/>
  <c r="L335" i="9"/>
  <c r="AH277" i="9"/>
  <c r="AG289" i="9"/>
  <c r="AC653" i="9" s="1"/>
  <c r="J294" i="9"/>
  <c r="I306" i="9"/>
  <c r="U670" i="9" s="1"/>
  <c r="V273" i="9"/>
  <c r="U285" i="9"/>
  <c r="Y649" i="9" s="1"/>
  <c r="P261" i="9"/>
  <c r="O273" i="9"/>
  <c r="W637" i="9" s="1"/>
  <c r="M331" i="9"/>
  <c r="L343" i="9"/>
  <c r="J260" i="9"/>
  <c r="I272" i="9"/>
  <c r="U636" i="9" s="1"/>
  <c r="S277" i="9"/>
  <c r="R289" i="9"/>
  <c r="X653" i="9" s="1"/>
  <c r="V267" i="9"/>
  <c r="U279" i="9"/>
  <c r="Y643" i="9" s="1"/>
  <c r="S273" i="9"/>
  <c r="R285" i="9"/>
  <c r="X649" i="9" s="1"/>
  <c r="J276" i="9"/>
  <c r="I288" i="9"/>
  <c r="U652" i="9" s="1"/>
  <c r="AH260" i="9"/>
  <c r="AG272" i="9"/>
  <c r="AC636" i="9" s="1"/>
  <c r="M281" i="9"/>
  <c r="L293" i="9"/>
  <c r="V657" i="9" s="1"/>
  <c r="M326" i="9"/>
  <c r="L338" i="9"/>
  <c r="AH261" i="9"/>
  <c r="AG273" i="9"/>
  <c r="AC637" i="9" s="1"/>
  <c r="AH304" i="9"/>
  <c r="AG316" i="9"/>
  <c r="AC680" i="9" s="1"/>
  <c r="V260" i="9"/>
  <c r="U272" i="9"/>
  <c r="Y636" i="9" s="1"/>
  <c r="J315" i="9"/>
  <c r="I327" i="9"/>
  <c r="U691" i="9" s="1"/>
  <c r="V276" i="9"/>
  <c r="U288" i="9"/>
  <c r="Y652" i="9" s="1"/>
  <c r="J286" i="9"/>
  <c r="I298" i="9"/>
  <c r="U662" i="9" s="1"/>
  <c r="AB258" i="9"/>
  <c r="AA270" i="9"/>
  <c r="AA634" i="9" s="1"/>
  <c r="L279" i="9"/>
  <c r="X283" i="9"/>
  <c r="X273" i="9"/>
  <c r="O286" i="9"/>
  <c r="O288" i="9"/>
  <c r="AD299" i="9"/>
  <c r="X287" i="9"/>
  <c r="I343" i="9"/>
  <c r="E302" i="9"/>
  <c r="O290" i="9"/>
  <c r="AD290" i="9"/>
  <c r="AA279" i="9"/>
  <c r="AA297" i="9"/>
  <c r="AA293" i="9"/>
  <c r="E298" i="9"/>
  <c r="AD282" i="9"/>
  <c r="R287" i="9"/>
  <c r="X289" i="9"/>
  <c r="AA299" i="9"/>
  <c r="AD283" i="9"/>
  <c r="X300" i="9"/>
  <c r="L332" i="9"/>
  <c r="E311" i="9"/>
  <c r="R284" i="9"/>
  <c r="X284" i="9"/>
  <c r="AA296" i="9"/>
  <c r="U342" i="9"/>
  <c r="AD291" i="9"/>
  <c r="O293" i="9"/>
  <c r="E295" i="9"/>
  <c r="AA290" i="9"/>
  <c r="E313" i="9"/>
  <c r="X282" i="9"/>
  <c r="O287" i="9"/>
  <c r="AD305" i="9"/>
  <c r="E297" i="9"/>
  <c r="AD298" i="9"/>
  <c r="AG269" i="9"/>
  <c r="E294" i="9"/>
  <c r="AD292" i="9"/>
  <c r="AD277" i="9"/>
  <c r="AA295" i="9"/>
  <c r="E303" i="9"/>
  <c r="I340" i="9"/>
  <c r="R267" i="9"/>
  <c r="AA280" i="9"/>
  <c r="AD300" i="9"/>
  <c r="E293" i="9"/>
  <c r="I273" i="9"/>
  <c r="L280" i="9"/>
  <c r="AD272" i="9"/>
  <c r="AD297" i="9"/>
  <c r="X286" i="9"/>
  <c r="O277" i="9"/>
  <c r="O291" i="9"/>
  <c r="X304" i="9"/>
  <c r="Y269" i="8"/>
  <c r="X281" i="8"/>
  <c r="Z645" i="8" s="1"/>
  <c r="J269" i="8"/>
  <c r="I281" i="8"/>
  <c r="U645" i="8" s="1"/>
  <c r="AH266" i="8"/>
  <c r="AG278" i="8"/>
  <c r="AC642" i="8" s="1"/>
  <c r="S305" i="8"/>
  <c r="R317" i="8"/>
  <c r="X681" i="8" s="1"/>
  <c r="AH268" i="8"/>
  <c r="AG280" i="8"/>
  <c r="AC644" i="8" s="1"/>
  <c r="P268" i="8"/>
  <c r="O280" i="8"/>
  <c r="W644" i="8" s="1"/>
  <c r="AB263" i="8"/>
  <c r="AA275" i="8"/>
  <c r="AA639" i="8" s="1"/>
  <c r="J267" i="8"/>
  <c r="I279" i="8"/>
  <c r="U643" i="8" s="1"/>
  <c r="M274" i="8"/>
  <c r="L286" i="8"/>
  <c r="V650" i="8" s="1"/>
  <c r="S306" i="8"/>
  <c r="R318" i="8"/>
  <c r="X682" i="8" s="1"/>
  <c r="S275" i="8"/>
  <c r="R287" i="8"/>
  <c r="X651" i="8" s="1"/>
  <c r="P270" i="8"/>
  <c r="O282" i="8"/>
  <c r="W646" i="8" s="1"/>
  <c r="Y267" i="8"/>
  <c r="X279" i="8"/>
  <c r="Z643" i="8" s="1"/>
  <c r="V264" i="8"/>
  <c r="U276" i="8"/>
  <c r="Y640" i="8" s="1"/>
  <c r="S276" i="8"/>
  <c r="R288" i="8"/>
  <c r="X652" i="8" s="1"/>
  <c r="S255" i="8"/>
  <c r="R267" i="8"/>
  <c r="X631" i="8" s="1"/>
  <c r="AH267" i="8"/>
  <c r="AG279" i="8"/>
  <c r="AC643" i="8" s="1"/>
  <c r="V263" i="8"/>
  <c r="U275" i="8"/>
  <c r="Y639" i="8" s="1"/>
  <c r="F257" i="8"/>
  <c r="E269" i="8"/>
  <c r="T633" i="8" s="1"/>
  <c r="V256" i="8"/>
  <c r="U268" i="8"/>
  <c r="Y632" i="8" s="1"/>
  <c r="Y266" i="8"/>
  <c r="X278" i="8"/>
  <c r="Z642" i="8" s="1"/>
  <c r="J271" i="8"/>
  <c r="I283" i="8"/>
  <c r="U647" i="8" s="1"/>
  <c r="Y268" i="8"/>
  <c r="X280" i="8"/>
  <c r="Z644" i="8" s="1"/>
  <c r="AB262" i="8"/>
  <c r="AA274" i="8"/>
  <c r="AA638" i="8" s="1"/>
  <c r="J270" i="8"/>
  <c r="I282" i="8"/>
  <c r="U646" i="8" s="1"/>
  <c r="P277" i="8"/>
  <c r="O289" i="8"/>
  <c r="W653" i="8" s="1"/>
  <c r="P267" i="8"/>
  <c r="O279" i="8"/>
  <c r="W643" i="8" s="1"/>
  <c r="AE256" i="8"/>
  <c r="AD268" i="8"/>
  <c r="AB632" i="8" s="1"/>
  <c r="M280" i="8"/>
  <c r="L292" i="8"/>
  <c r="V656" i="8" s="1"/>
  <c r="AH269" i="8"/>
  <c r="AG281" i="8"/>
  <c r="AC645" i="8" s="1"/>
  <c r="S274" i="8"/>
  <c r="R286" i="8"/>
  <c r="X650" i="8" s="1"/>
  <c r="S273" i="8"/>
  <c r="R285" i="8"/>
  <c r="X649" i="8" s="1"/>
  <c r="P276" i="8"/>
  <c r="O288" i="8"/>
  <c r="W652" i="8" s="1"/>
  <c r="V260" i="8"/>
  <c r="U272" i="8"/>
  <c r="Y636" i="8" s="1"/>
  <c r="AH271" i="8"/>
  <c r="AG283" i="8"/>
  <c r="AC647" i="8" s="1"/>
  <c r="AH270" i="8"/>
  <c r="AG282" i="8"/>
  <c r="AC646" i="8" s="1"/>
  <c r="X276" i="8"/>
  <c r="L272" i="8"/>
  <c r="X272" i="8"/>
  <c r="E283" i="8"/>
  <c r="I275" i="8"/>
  <c r="AG273" i="8"/>
  <c r="X271" i="8"/>
  <c r="I274" i="8"/>
  <c r="E289" i="8"/>
  <c r="AA279" i="8"/>
  <c r="AA300" i="8"/>
  <c r="O286" i="8"/>
  <c r="E294" i="8"/>
  <c r="O275" i="8"/>
  <c r="AA280" i="8"/>
  <c r="AG276" i="8"/>
  <c r="O269" i="8"/>
  <c r="AA278" i="8"/>
  <c r="X277" i="8"/>
  <c r="L300" i="8"/>
  <c r="AD297" i="8"/>
  <c r="L301" i="8"/>
  <c r="AA283" i="8"/>
  <c r="I266" i="8"/>
  <c r="R284" i="8"/>
  <c r="X275" i="8"/>
  <c r="AD270" i="8"/>
  <c r="E274" i="8"/>
  <c r="O273" i="8"/>
  <c r="I276" i="8"/>
  <c r="R277" i="8"/>
  <c r="L309" i="8"/>
  <c r="AD289" i="8"/>
  <c r="I268" i="8"/>
  <c r="E287" i="8"/>
  <c r="AA297" i="8"/>
  <c r="U319" i="8"/>
  <c r="R266" i="8"/>
  <c r="AG275" i="8"/>
  <c r="L282" i="8"/>
  <c r="E288" i="8"/>
  <c r="AD296" i="8"/>
  <c r="AG274" i="8"/>
  <c r="O272" i="8"/>
  <c r="AD279" i="8"/>
  <c r="AD278" i="8"/>
  <c r="X273" i="8"/>
  <c r="X274" i="8"/>
  <c r="X270" i="8"/>
  <c r="L281" i="8"/>
  <c r="AA282" i="8"/>
  <c r="E285" i="8"/>
  <c r="E290" i="8"/>
  <c r="AD293" i="8"/>
  <c r="AG277" i="8"/>
  <c r="L283" i="8"/>
  <c r="E280" i="8"/>
  <c r="AD295" i="8"/>
  <c r="AD288" i="8"/>
  <c r="AD275" i="8"/>
  <c r="E291" i="8"/>
  <c r="AG272" i="8"/>
  <c r="I273" i="8"/>
  <c r="AD286" i="8"/>
  <c r="I277" i="8"/>
  <c r="I272" i="8"/>
  <c r="AA296" i="8"/>
  <c r="U315" i="8"/>
  <c r="AA281" i="8"/>
  <c r="E284" i="8"/>
  <c r="AH269" i="7"/>
  <c r="AG281" i="7"/>
  <c r="AC645" i="7" s="1"/>
  <c r="AG289" i="7"/>
  <c r="AG290" i="7"/>
  <c r="AG286" i="7"/>
  <c r="AG280" i="7"/>
  <c r="AG287" i="7"/>
  <c r="AG288" i="7"/>
  <c r="AG284" i="7"/>
  <c r="AG282" i="7"/>
  <c r="AG283" i="7"/>
  <c r="AG279" i="7"/>
  <c r="AG297" i="7"/>
  <c r="AE254" i="7"/>
  <c r="AD266" i="7"/>
  <c r="AB630" i="7" s="1"/>
  <c r="Y254" i="7"/>
  <c r="X266" i="7"/>
  <c r="Z630" i="7" s="1"/>
  <c r="AD284" i="7"/>
  <c r="AD281" i="7"/>
  <c r="AD288" i="7"/>
  <c r="AD287" i="7"/>
  <c r="AD289" i="7"/>
  <c r="AD283" i="7"/>
  <c r="AD282" i="7"/>
  <c r="AD286" i="7"/>
  <c r="AD285" i="7"/>
  <c r="AD279" i="7"/>
  <c r="AD280" i="7"/>
  <c r="AA283" i="7"/>
  <c r="AA287" i="7"/>
  <c r="AA297" i="7"/>
  <c r="AA279" i="7"/>
  <c r="AA281" i="7"/>
  <c r="AA286" i="7"/>
  <c r="AA280" i="7"/>
  <c r="AA282" i="7"/>
  <c r="AA301" i="7"/>
  <c r="AA278" i="7"/>
  <c r="AA288" i="7"/>
  <c r="AA284" i="7"/>
  <c r="X298" i="7"/>
  <c r="X287" i="7"/>
  <c r="X283" i="7"/>
  <c r="X288" i="7"/>
  <c r="X280" i="7"/>
  <c r="X297" i="7"/>
  <c r="X282" i="7"/>
  <c r="X279" i="7"/>
  <c r="X284" i="7"/>
  <c r="X305" i="7"/>
  <c r="X301" i="7"/>
  <c r="S257" i="7"/>
  <c r="R269" i="7"/>
  <c r="X633" i="7" s="1"/>
  <c r="R277" i="7"/>
  <c r="R273" i="7"/>
  <c r="R268" i="7"/>
  <c r="R275" i="7"/>
  <c r="R271" i="7"/>
  <c r="R272" i="7"/>
  <c r="R278" i="7"/>
  <c r="R276" i="7"/>
  <c r="R286" i="7"/>
  <c r="R294" i="7"/>
  <c r="R267" i="7"/>
  <c r="M250" i="7"/>
  <c r="L262" i="7"/>
  <c r="V626" i="7" s="1"/>
  <c r="V242" i="7"/>
  <c r="U254" i="7"/>
  <c r="Y618" i="7" s="1"/>
  <c r="U276" i="7"/>
  <c r="U273" i="7"/>
  <c r="U274" i="7"/>
  <c r="U277" i="7"/>
  <c r="U271" i="7"/>
  <c r="U272" i="7"/>
  <c r="U268" i="7"/>
  <c r="U269" i="7"/>
  <c r="U275" i="7"/>
  <c r="U267" i="7"/>
  <c r="U270" i="7"/>
  <c r="P269" i="7"/>
  <c r="O281" i="7"/>
  <c r="W645" i="7" s="1"/>
  <c r="O275" i="7"/>
  <c r="O266" i="7"/>
  <c r="O276" i="7"/>
  <c r="O271" i="7"/>
  <c r="O270" i="7"/>
  <c r="O272" i="7"/>
  <c r="O268" i="7"/>
  <c r="O289" i="7"/>
  <c r="O267" i="7"/>
  <c r="O274" i="7"/>
  <c r="L277" i="7"/>
  <c r="L266" i="7"/>
  <c r="L276" i="7"/>
  <c r="L281" i="7"/>
  <c r="L272" i="7"/>
  <c r="L267" i="7"/>
  <c r="L285" i="7"/>
  <c r="L268" i="7"/>
  <c r="L275" i="7"/>
  <c r="L271" i="7"/>
  <c r="I298" i="7"/>
  <c r="I275" i="7"/>
  <c r="I269" i="7"/>
  <c r="I272" i="7"/>
  <c r="I268" i="7"/>
  <c r="I270" i="7"/>
  <c r="I277" i="7"/>
  <c r="I276" i="7"/>
  <c r="I285" i="7"/>
  <c r="I267" i="7"/>
  <c r="I271" i="7"/>
  <c r="E271" i="7"/>
  <c r="T635" i="7" s="1"/>
  <c r="F259" i="7"/>
  <c r="E257" i="7"/>
  <c r="T621" i="7" s="1"/>
  <c r="F245" i="7"/>
  <c r="E261" i="7"/>
  <c r="T625" i="7" s="1"/>
  <c r="F249" i="7"/>
  <c r="E301" i="7"/>
  <c r="T665" i="7" s="1"/>
  <c r="F289" i="7"/>
  <c r="F264" i="7"/>
  <c r="E276" i="7"/>
  <c r="T640" i="7" s="1"/>
  <c r="E287" i="7"/>
  <c r="T651" i="7" s="1"/>
  <c r="F275" i="7"/>
  <c r="E274" i="7"/>
  <c r="T638" i="7" s="1"/>
  <c r="F262" i="7"/>
  <c r="E284" i="7"/>
  <c r="T648" i="7" s="1"/>
  <c r="F272" i="7"/>
  <c r="E282" i="7"/>
  <c r="T646" i="7" s="1"/>
  <c r="F270" i="7"/>
  <c r="E280" i="7"/>
  <c r="T644" i="7" s="1"/>
  <c r="F268" i="7"/>
  <c r="E279" i="7"/>
  <c r="T643" i="7" s="1"/>
  <c r="F267" i="7"/>
  <c r="E266" i="7"/>
  <c r="T630" i="7" s="1"/>
  <c r="F254" i="7"/>
  <c r="M332" i="9" l="1"/>
  <c r="V696" i="9"/>
  <c r="M280" i="9"/>
  <c r="V644" i="9"/>
  <c r="M338" i="9"/>
  <c r="V702" i="9"/>
  <c r="M343" i="9"/>
  <c r="V707" i="9"/>
  <c r="M334" i="9"/>
  <c r="V698" i="9"/>
  <c r="M279" i="9"/>
  <c r="V643" i="9"/>
  <c r="M335" i="9"/>
  <c r="V699" i="9"/>
  <c r="M337" i="9"/>
  <c r="V701" i="9"/>
  <c r="AB284" i="7"/>
  <c r="AA648" i="7"/>
  <c r="AB279" i="7"/>
  <c r="AA643" i="7"/>
  <c r="AB288" i="7"/>
  <c r="AA652" i="7"/>
  <c r="AB297" i="7"/>
  <c r="AA661" i="7"/>
  <c r="AB278" i="7"/>
  <c r="AA642" i="7"/>
  <c r="AB287" i="7"/>
  <c r="AA651" i="7"/>
  <c r="AB301" i="7"/>
  <c r="AA665" i="7"/>
  <c r="AB282" i="7"/>
  <c r="AA646" i="7"/>
  <c r="AB286" i="7"/>
  <c r="AA650" i="7"/>
  <c r="AB281" i="7"/>
  <c r="AA645" i="7"/>
  <c r="AB283" i="7"/>
  <c r="AA647" i="7"/>
  <c r="AB280" i="7"/>
  <c r="AA644" i="7"/>
  <c r="AB283" i="8"/>
  <c r="AA647" i="8"/>
  <c r="AB280" i="8"/>
  <c r="AA644" i="8"/>
  <c r="AB297" i="8"/>
  <c r="AA661" i="8"/>
  <c r="AB281" i="8"/>
  <c r="AA645" i="8"/>
  <c r="AB296" i="8"/>
  <c r="AA660" i="8"/>
  <c r="AB282" i="8"/>
  <c r="AA646" i="8"/>
  <c r="AB300" i="8"/>
  <c r="AA664" i="8"/>
  <c r="AB278" i="8"/>
  <c r="AA642" i="8"/>
  <c r="AB279" i="8"/>
  <c r="AA643" i="8"/>
  <c r="M285" i="7"/>
  <c r="V649" i="7"/>
  <c r="M275" i="7"/>
  <c r="V639" i="7"/>
  <c r="M267" i="7"/>
  <c r="V631" i="7"/>
  <c r="M272" i="7"/>
  <c r="V636" i="7"/>
  <c r="M281" i="7"/>
  <c r="V645" i="7"/>
  <c r="M276" i="7"/>
  <c r="V640" i="7"/>
  <c r="M277" i="7"/>
  <c r="V641" i="7"/>
  <c r="M268" i="7"/>
  <c r="V632" i="7"/>
  <c r="M271" i="7"/>
  <c r="V635" i="7"/>
  <c r="M266" i="7"/>
  <c r="V630" i="7"/>
  <c r="M300" i="8"/>
  <c r="V664" i="8"/>
  <c r="M272" i="8"/>
  <c r="V636" i="8"/>
  <c r="M281" i="8"/>
  <c r="V645" i="8"/>
  <c r="M283" i="8"/>
  <c r="V647" i="8"/>
  <c r="M282" i="8"/>
  <c r="V646" i="8"/>
  <c r="M309" i="8"/>
  <c r="V673" i="8"/>
  <c r="V631" i="8"/>
  <c r="M267" i="8"/>
  <c r="L279" i="8"/>
  <c r="M301" i="8"/>
  <c r="V665" i="8"/>
  <c r="M266" i="8"/>
  <c r="V630" i="8"/>
  <c r="L278" i="8"/>
  <c r="AH277" i="8"/>
  <c r="AC641" i="8"/>
  <c r="AH272" i="8"/>
  <c r="AC636" i="8"/>
  <c r="AH273" i="8"/>
  <c r="AC637" i="8"/>
  <c r="AH274" i="8"/>
  <c r="AC638" i="8"/>
  <c r="AH276" i="8"/>
  <c r="AC640" i="8"/>
  <c r="AH275" i="8"/>
  <c r="AC639" i="8"/>
  <c r="AH279" i="7"/>
  <c r="AC643" i="7"/>
  <c r="AH290" i="7"/>
  <c r="AC654" i="7"/>
  <c r="AH286" i="7"/>
  <c r="AC650" i="7"/>
  <c r="AH283" i="7"/>
  <c r="AC647" i="7"/>
  <c r="AH289" i="7"/>
  <c r="AC653" i="7"/>
  <c r="AH282" i="7"/>
  <c r="AC646" i="7"/>
  <c r="AH284" i="7"/>
  <c r="AC648" i="7"/>
  <c r="AH297" i="7"/>
  <c r="AC661" i="7"/>
  <c r="AH288" i="7"/>
  <c r="AC652" i="7"/>
  <c r="AH287" i="7"/>
  <c r="AC651" i="7"/>
  <c r="AH280" i="7"/>
  <c r="AC644" i="7"/>
  <c r="AE296" i="8"/>
  <c r="AB660" i="8"/>
  <c r="AE286" i="8"/>
  <c r="AB650" i="8"/>
  <c r="AE289" i="8"/>
  <c r="AB653" i="8"/>
  <c r="AE293" i="8"/>
  <c r="AB657" i="8"/>
  <c r="AE278" i="8"/>
  <c r="AB642" i="8"/>
  <c r="AE275" i="8"/>
  <c r="AB639" i="8"/>
  <c r="AE279" i="8"/>
  <c r="AB643" i="8"/>
  <c r="AE297" i="8"/>
  <c r="AB661" i="8"/>
  <c r="AE288" i="8"/>
  <c r="AB652" i="8"/>
  <c r="AE295" i="8"/>
  <c r="AB659" i="8"/>
  <c r="AE270" i="8"/>
  <c r="AB634" i="8"/>
  <c r="AE289" i="7"/>
  <c r="AB653" i="7"/>
  <c r="AE285" i="7"/>
  <c r="AB649" i="7"/>
  <c r="AE286" i="7"/>
  <c r="AB650" i="7"/>
  <c r="AE284" i="7"/>
  <c r="AB648" i="7"/>
  <c r="AE282" i="7"/>
  <c r="AB646" i="7"/>
  <c r="AE283" i="7"/>
  <c r="AB647" i="7"/>
  <c r="AE287" i="7"/>
  <c r="AB651" i="7"/>
  <c r="AE280" i="7"/>
  <c r="AB644" i="7"/>
  <c r="AE288" i="7"/>
  <c r="AB652" i="7"/>
  <c r="AE279" i="7"/>
  <c r="AB643" i="7"/>
  <c r="AE281" i="7"/>
  <c r="AB645" i="7"/>
  <c r="Y277" i="8"/>
  <c r="Z641" i="8"/>
  <c r="Y272" i="8"/>
  <c r="Z636" i="8"/>
  <c r="Y270" i="8"/>
  <c r="Z634" i="8"/>
  <c r="Y275" i="8"/>
  <c r="Z639" i="8"/>
  <c r="Y273" i="8"/>
  <c r="Z637" i="8"/>
  <c r="Y274" i="8"/>
  <c r="Z638" i="8"/>
  <c r="Y276" i="8"/>
  <c r="Z640" i="8"/>
  <c r="Y271" i="8"/>
  <c r="Z635" i="8"/>
  <c r="Y282" i="7"/>
  <c r="Z646" i="7"/>
  <c r="Y297" i="7"/>
  <c r="Z661" i="7"/>
  <c r="Y301" i="7"/>
  <c r="Z665" i="7"/>
  <c r="Y283" i="7"/>
  <c r="Z647" i="7"/>
  <c r="Y280" i="7"/>
  <c r="Z644" i="7"/>
  <c r="Y288" i="7"/>
  <c r="Z652" i="7"/>
  <c r="Y305" i="7"/>
  <c r="Z669" i="7"/>
  <c r="Y287" i="7"/>
  <c r="Z651" i="7"/>
  <c r="Y284" i="7"/>
  <c r="Z648" i="7"/>
  <c r="Y298" i="7"/>
  <c r="Z662" i="7"/>
  <c r="Y279" i="7"/>
  <c r="Z643" i="7"/>
  <c r="V273" i="8"/>
  <c r="Y637" i="8"/>
  <c r="U285" i="8"/>
  <c r="V315" i="8"/>
  <c r="Y679" i="8"/>
  <c r="V277" i="8"/>
  <c r="Y641" i="8"/>
  <c r="U289" i="8"/>
  <c r="V266" i="8"/>
  <c r="Y630" i="8"/>
  <c r="U278" i="8"/>
  <c r="V319" i="8"/>
  <c r="Y683" i="8"/>
  <c r="V269" i="8"/>
  <c r="Y633" i="8"/>
  <c r="U281" i="8"/>
  <c r="V270" i="7"/>
  <c r="Y634" i="7"/>
  <c r="V274" i="7"/>
  <c r="Y638" i="7"/>
  <c r="V271" i="7"/>
  <c r="Y635" i="7"/>
  <c r="V277" i="7"/>
  <c r="Y641" i="7"/>
  <c r="V267" i="7"/>
  <c r="Y631" i="7"/>
  <c r="V273" i="7"/>
  <c r="Y637" i="7"/>
  <c r="V275" i="7"/>
  <c r="Y639" i="7"/>
  <c r="V276" i="7"/>
  <c r="Y640" i="7"/>
  <c r="V269" i="7"/>
  <c r="Y633" i="7"/>
  <c r="V268" i="7"/>
  <c r="Y632" i="7"/>
  <c r="V272" i="7"/>
  <c r="Y636" i="7"/>
  <c r="S284" i="8"/>
  <c r="X648" i="8"/>
  <c r="X632" i="8"/>
  <c r="S268" i="8"/>
  <c r="R280" i="8"/>
  <c r="S277" i="8"/>
  <c r="X641" i="8"/>
  <c r="S266" i="8"/>
  <c r="X630" i="8"/>
  <c r="X647" i="8"/>
  <c r="S283" i="8"/>
  <c r="R295" i="8"/>
  <c r="S276" i="7"/>
  <c r="X640" i="7"/>
  <c r="S294" i="7"/>
  <c r="X658" i="7"/>
  <c r="S273" i="7"/>
  <c r="X637" i="7"/>
  <c r="S286" i="7"/>
  <c r="X650" i="7"/>
  <c r="S277" i="7"/>
  <c r="X641" i="7"/>
  <c r="S278" i="7"/>
  <c r="X642" i="7"/>
  <c r="S272" i="7"/>
  <c r="X636" i="7"/>
  <c r="S271" i="7"/>
  <c r="X635" i="7"/>
  <c r="S275" i="7"/>
  <c r="X639" i="7"/>
  <c r="S267" i="7"/>
  <c r="X631" i="7"/>
  <c r="S268" i="7"/>
  <c r="X632" i="7"/>
  <c r="P275" i="8"/>
  <c r="W639" i="8"/>
  <c r="P272" i="8"/>
  <c r="W636" i="8"/>
  <c r="P286" i="8"/>
  <c r="W650" i="8"/>
  <c r="P271" i="8"/>
  <c r="W635" i="8"/>
  <c r="O283" i="8"/>
  <c r="P269" i="8"/>
  <c r="W633" i="8"/>
  <c r="P266" i="8"/>
  <c r="W630" i="8"/>
  <c r="O278" i="8"/>
  <c r="P273" i="8"/>
  <c r="W637" i="8"/>
  <c r="W625" i="7"/>
  <c r="P261" i="7"/>
  <c r="O273" i="7"/>
  <c r="P270" i="7"/>
  <c r="W634" i="7"/>
  <c r="P267" i="7"/>
  <c r="W631" i="7"/>
  <c r="P271" i="7"/>
  <c r="W635" i="7"/>
  <c r="P275" i="7"/>
  <c r="W639" i="7"/>
  <c r="P268" i="7"/>
  <c r="W632" i="7"/>
  <c r="P272" i="7"/>
  <c r="W636" i="7"/>
  <c r="P276" i="7"/>
  <c r="W640" i="7"/>
  <c r="P289" i="7"/>
  <c r="W653" i="7"/>
  <c r="P274" i="7"/>
  <c r="W638" i="7"/>
  <c r="P266" i="7"/>
  <c r="W630" i="7"/>
  <c r="AE291" i="9"/>
  <c r="AB655" i="9"/>
  <c r="AE272" i="9"/>
  <c r="AB636" i="9"/>
  <c r="AE305" i="9"/>
  <c r="AB669" i="9"/>
  <c r="AE290" i="9"/>
  <c r="AB654" i="9"/>
  <c r="AE298" i="9"/>
  <c r="AB662" i="9"/>
  <c r="AE297" i="9"/>
  <c r="AB661" i="9"/>
  <c r="AE283" i="9"/>
  <c r="AB647" i="9"/>
  <c r="AE277" i="9"/>
  <c r="AB641" i="9"/>
  <c r="AE292" i="9"/>
  <c r="AB656" i="9"/>
  <c r="AE282" i="9"/>
  <c r="AB646" i="9"/>
  <c r="AE300" i="9"/>
  <c r="AB664" i="9"/>
  <c r="AE299" i="9"/>
  <c r="AB663" i="9"/>
  <c r="AB299" i="9"/>
  <c r="AA663" i="9"/>
  <c r="AB297" i="9"/>
  <c r="AA661" i="9"/>
  <c r="AB295" i="9"/>
  <c r="AA659" i="9"/>
  <c r="AB296" i="9"/>
  <c r="AA660" i="9"/>
  <c r="AB279" i="9"/>
  <c r="AA643" i="9"/>
  <c r="AB290" i="9"/>
  <c r="AA654" i="9"/>
  <c r="AB280" i="9"/>
  <c r="AA644" i="9"/>
  <c r="AB293" i="9"/>
  <c r="AA657" i="9"/>
  <c r="Y304" i="9"/>
  <c r="Z668" i="9"/>
  <c r="Y282" i="9"/>
  <c r="Z646" i="9"/>
  <c r="Y284" i="9"/>
  <c r="Z648" i="9"/>
  <c r="Y289" i="9"/>
  <c r="Z653" i="9"/>
  <c r="Y283" i="9"/>
  <c r="Z647" i="9"/>
  <c r="Y281" i="9"/>
  <c r="Z645" i="9"/>
  <c r="X293" i="9"/>
  <c r="Y286" i="9"/>
  <c r="Z650" i="9"/>
  <c r="Y266" i="9"/>
  <c r="Z630" i="9"/>
  <c r="X278" i="9"/>
  <c r="Y287" i="9"/>
  <c r="Z651" i="9"/>
  <c r="Y273" i="9"/>
  <c r="Z637" i="9"/>
  <c r="Y300" i="9"/>
  <c r="Z664" i="9"/>
  <c r="Y267" i="9"/>
  <c r="Z631" i="9"/>
  <c r="X279" i="9"/>
  <c r="Y635" i="9"/>
  <c r="V271" i="9"/>
  <c r="U283" i="9"/>
  <c r="Y645" i="9"/>
  <c r="V281" i="9"/>
  <c r="U293" i="9"/>
  <c r="V266" i="9"/>
  <c r="Y630" i="9"/>
  <c r="U278" i="9"/>
  <c r="V342" i="9"/>
  <c r="Y706" i="9"/>
  <c r="S267" i="9"/>
  <c r="X631" i="9"/>
  <c r="S284" i="9"/>
  <c r="X648" i="9"/>
  <c r="S287" i="9"/>
  <c r="X651" i="9"/>
  <c r="AC639" i="9"/>
  <c r="AH275" i="9"/>
  <c r="AG287" i="9"/>
  <c r="AC635" i="9"/>
  <c r="AH271" i="9"/>
  <c r="AG283" i="9"/>
  <c r="AC630" i="9"/>
  <c r="AH266" i="9"/>
  <c r="AG278" i="9"/>
  <c r="AH269" i="9"/>
  <c r="AC633" i="9"/>
  <c r="AC634" i="9"/>
  <c r="AH270" i="9"/>
  <c r="AG282" i="9"/>
  <c r="P277" i="9"/>
  <c r="W641" i="9"/>
  <c r="P291" i="9"/>
  <c r="W655" i="9"/>
  <c r="P293" i="9"/>
  <c r="W657" i="9"/>
  <c r="P290" i="9"/>
  <c r="W654" i="9"/>
  <c r="P288" i="9"/>
  <c r="W652" i="9"/>
  <c r="P287" i="9"/>
  <c r="W651" i="9"/>
  <c r="P286" i="9"/>
  <c r="W650" i="9"/>
  <c r="J273" i="9"/>
  <c r="U637" i="9"/>
  <c r="J343" i="9"/>
  <c r="U707" i="9"/>
  <c r="U633" i="9"/>
  <c r="J269" i="9"/>
  <c r="I281" i="9"/>
  <c r="U642" i="9"/>
  <c r="I290" i="9"/>
  <c r="J278" i="9"/>
  <c r="J340" i="9"/>
  <c r="U704" i="9"/>
  <c r="J272" i="8"/>
  <c r="U636" i="8"/>
  <c r="J276" i="8"/>
  <c r="U640" i="8"/>
  <c r="J277" i="8"/>
  <c r="U641" i="8"/>
  <c r="J275" i="8"/>
  <c r="U639" i="8"/>
  <c r="J273" i="8"/>
  <c r="U637" i="8"/>
  <c r="J268" i="8"/>
  <c r="U632" i="8"/>
  <c r="J274" i="8"/>
  <c r="U638" i="8"/>
  <c r="J266" i="8"/>
  <c r="U630" i="8"/>
  <c r="J298" i="7"/>
  <c r="U662" i="7"/>
  <c r="J277" i="7"/>
  <c r="U641" i="7"/>
  <c r="J268" i="7"/>
  <c r="U632" i="7"/>
  <c r="J254" i="7"/>
  <c r="U618" i="7"/>
  <c r="I266" i="7"/>
  <c r="J271" i="7"/>
  <c r="U635" i="7"/>
  <c r="J272" i="7"/>
  <c r="U636" i="7"/>
  <c r="J267" i="7"/>
  <c r="U631" i="7"/>
  <c r="J269" i="7"/>
  <c r="U633" i="7"/>
  <c r="J275" i="7"/>
  <c r="U639" i="7"/>
  <c r="J276" i="7"/>
  <c r="U640" i="7"/>
  <c r="J285" i="7"/>
  <c r="U649" i="7"/>
  <c r="J270" i="7"/>
  <c r="U634" i="7"/>
  <c r="F313" i="9"/>
  <c r="T677" i="9"/>
  <c r="F302" i="9"/>
  <c r="T666" i="9"/>
  <c r="F294" i="9"/>
  <c r="T658" i="9"/>
  <c r="F311" i="9"/>
  <c r="T675" i="9"/>
  <c r="F295" i="9"/>
  <c r="T659" i="9"/>
  <c r="F298" i="9"/>
  <c r="T662" i="9"/>
  <c r="F303" i="9"/>
  <c r="T667" i="9"/>
  <c r="F297" i="9"/>
  <c r="T661" i="9"/>
  <c r="F293" i="9"/>
  <c r="T657" i="9"/>
  <c r="F291" i="8"/>
  <c r="T655" i="8"/>
  <c r="F288" i="8"/>
  <c r="T652" i="8"/>
  <c r="F289" i="8"/>
  <c r="T653" i="8"/>
  <c r="F287" i="8"/>
  <c r="T651" i="8"/>
  <c r="F290" i="8"/>
  <c r="T654" i="8"/>
  <c r="F294" i="8"/>
  <c r="T658" i="8"/>
  <c r="F285" i="8"/>
  <c r="T649" i="8"/>
  <c r="F280" i="8"/>
  <c r="T644" i="8"/>
  <c r="F274" i="8"/>
  <c r="T638" i="8"/>
  <c r="F284" i="8"/>
  <c r="T648" i="8"/>
  <c r="F283" i="8"/>
  <c r="T647" i="8"/>
  <c r="P268" i="9"/>
  <c r="O280" i="9"/>
  <c r="W644" i="9" s="1"/>
  <c r="M258" i="7"/>
  <c r="L270" i="7"/>
  <c r="V634" i="7" s="1"/>
  <c r="M287" i="8"/>
  <c r="L299" i="8"/>
  <c r="V663" i="8" s="1"/>
  <c r="AB277" i="8"/>
  <c r="AA289" i="8"/>
  <c r="AA653" i="8" s="1"/>
  <c r="V274" i="8"/>
  <c r="U286" i="8"/>
  <c r="Y650" i="8" s="1"/>
  <c r="V270" i="8"/>
  <c r="U282" i="8"/>
  <c r="Y646" i="8" s="1"/>
  <c r="S282" i="9"/>
  <c r="R294" i="9"/>
  <c r="X658" i="9" s="1"/>
  <c r="F272" i="9"/>
  <c r="E284" i="9"/>
  <c r="T648" i="9" s="1"/>
  <c r="S266" i="9"/>
  <c r="R278" i="9"/>
  <c r="X642" i="9" s="1"/>
  <c r="AB276" i="9"/>
  <c r="AA288" i="9"/>
  <c r="AA652" i="9" s="1"/>
  <c r="P270" i="9"/>
  <c r="O282" i="9"/>
  <c r="W646" i="9" s="1"/>
  <c r="F280" i="9"/>
  <c r="E292" i="9"/>
  <c r="T656" i="9" s="1"/>
  <c r="F276" i="9"/>
  <c r="E288" i="9"/>
  <c r="T652" i="9" s="1"/>
  <c r="P272" i="9"/>
  <c r="O284" i="9"/>
  <c r="W648" i="9" s="1"/>
  <c r="M297" i="9"/>
  <c r="L309" i="9"/>
  <c r="V673" i="9" s="1"/>
  <c r="S288" i="9"/>
  <c r="R300" i="9"/>
  <c r="X664" i="9" s="1"/>
  <c r="V288" i="9"/>
  <c r="U300" i="9"/>
  <c r="Y664" i="9" s="1"/>
  <c r="AH273" i="9"/>
  <c r="AG285" i="9"/>
  <c r="AC649" i="9" s="1"/>
  <c r="J288" i="9"/>
  <c r="I300" i="9"/>
  <c r="U664" i="9" s="1"/>
  <c r="S289" i="9"/>
  <c r="R301" i="9"/>
  <c r="X665" i="9" s="1"/>
  <c r="V285" i="9"/>
  <c r="U297" i="9"/>
  <c r="Y661" i="9" s="1"/>
  <c r="S283" i="9"/>
  <c r="R295" i="9"/>
  <c r="X659" i="9" s="1"/>
  <c r="S328" i="9"/>
  <c r="R340" i="9"/>
  <c r="V280" i="9"/>
  <c r="U292" i="9"/>
  <c r="Y656" i="9" s="1"/>
  <c r="AB270" i="9"/>
  <c r="AA282" i="9"/>
  <c r="AA646" i="9" s="1"/>
  <c r="V272" i="9"/>
  <c r="U284" i="9"/>
  <c r="Y648" i="9" s="1"/>
  <c r="M293" i="9"/>
  <c r="L305" i="9"/>
  <c r="V669" i="9" s="1"/>
  <c r="V279" i="9"/>
  <c r="U291" i="9"/>
  <c r="Y655" i="9" s="1"/>
  <c r="AH289" i="9"/>
  <c r="AG301" i="9"/>
  <c r="AC665" i="9" s="1"/>
  <c r="V274" i="9"/>
  <c r="U286" i="9"/>
  <c r="Y650" i="9" s="1"/>
  <c r="AH288" i="9"/>
  <c r="AG300" i="9"/>
  <c r="AC664" i="9" s="1"/>
  <c r="J287" i="9"/>
  <c r="I299" i="9"/>
  <c r="U663" i="9" s="1"/>
  <c r="P271" i="9"/>
  <c r="O283" i="9"/>
  <c r="W647" i="9" s="1"/>
  <c r="J272" i="9"/>
  <c r="I284" i="9"/>
  <c r="U648" i="9" s="1"/>
  <c r="J289" i="9"/>
  <c r="I301" i="9"/>
  <c r="U665" i="9" s="1"/>
  <c r="AH327" i="9"/>
  <c r="AG339" i="9"/>
  <c r="J298" i="9"/>
  <c r="I310" i="9"/>
  <c r="U674" i="9" s="1"/>
  <c r="AH316" i="9"/>
  <c r="AG328" i="9"/>
  <c r="AC692" i="9" s="1"/>
  <c r="AH272" i="9"/>
  <c r="AG284" i="9"/>
  <c r="AC648" i="9" s="1"/>
  <c r="P273" i="9"/>
  <c r="O285" i="9"/>
  <c r="W649" i="9" s="1"/>
  <c r="AH298" i="9"/>
  <c r="AG310" i="9"/>
  <c r="AC674" i="9" s="1"/>
  <c r="V289" i="9"/>
  <c r="U301" i="9"/>
  <c r="Y665" i="9" s="1"/>
  <c r="AB277" i="9"/>
  <c r="AA289" i="9"/>
  <c r="AA653" i="9" s="1"/>
  <c r="V287" i="9"/>
  <c r="U299" i="9"/>
  <c r="Y663" i="9" s="1"/>
  <c r="AB274" i="9"/>
  <c r="AA286" i="9"/>
  <c r="AA650" i="9" s="1"/>
  <c r="J327" i="9"/>
  <c r="I339" i="9"/>
  <c r="S285" i="9"/>
  <c r="R297" i="9"/>
  <c r="X661" i="9" s="1"/>
  <c r="J306" i="9"/>
  <c r="I318" i="9"/>
  <c r="U682" i="9" s="1"/>
  <c r="S286" i="9"/>
  <c r="R298" i="9"/>
  <c r="X662" i="9" s="1"/>
  <c r="S293" i="9"/>
  <c r="R305" i="9"/>
  <c r="X669" i="9" s="1"/>
  <c r="O289" i="9"/>
  <c r="AD284" i="9"/>
  <c r="AD312" i="9"/>
  <c r="AA307" i="9"/>
  <c r="AG281" i="9"/>
  <c r="E325" i="9"/>
  <c r="O305" i="9"/>
  <c r="AA308" i="9"/>
  <c r="R299" i="9"/>
  <c r="AA305" i="9"/>
  <c r="E314" i="9"/>
  <c r="O298" i="9"/>
  <c r="L291" i="9"/>
  <c r="X316" i="9"/>
  <c r="X298" i="9"/>
  <c r="L292" i="9"/>
  <c r="AD304" i="9"/>
  <c r="AD310" i="9"/>
  <c r="AD317" i="9"/>
  <c r="AA302" i="9"/>
  <c r="AD303" i="9"/>
  <c r="R296" i="9"/>
  <c r="L344" i="9"/>
  <c r="AA311" i="9"/>
  <c r="AD294" i="9"/>
  <c r="AA309" i="9"/>
  <c r="AD311" i="9"/>
  <c r="X285" i="9"/>
  <c r="R279" i="9"/>
  <c r="O303" i="9"/>
  <c r="AD309" i="9"/>
  <c r="I285" i="9"/>
  <c r="AA292" i="9"/>
  <c r="O299" i="9"/>
  <c r="E323" i="9"/>
  <c r="X312" i="9"/>
  <c r="X301" i="9"/>
  <c r="AA291" i="9"/>
  <c r="O300" i="9"/>
  <c r="X295" i="9"/>
  <c r="E305" i="9"/>
  <c r="E315" i="9"/>
  <c r="AD289" i="9"/>
  <c r="E306" i="9"/>
  <c r="E309" i="9"/>
  <c r="X294" i="9"/>
  <c r="E307" i="9"/>
  <c r="X296" i="9"/>
  <c r="AD295" i="9"/>
  <c r="E310" i="9"/>
  <c r="AD302" i="9"/>
  <c r="O302" i="9"/>
  <c r="X299" i="9"/>
  <c r="M292" i="8"/>
  <c r="L304" i="8"/>
  <c r="V668" i="8" s="1"/>
  <c r="Y278" i="8"/>
  <c r="X290" i="8"/>
  <c r="Z654" i="8" s="1"/>
  <c r="V276" i="8"/>
  <c r="U288" i="8"/>
  <c r="Y652" i="8" s="1"/>
  <c r="S287" i="8"/>
  <c r="R299" i="8"/>
  <c r="X663" i="8" s="1"/>
  <c r="AH278" i="8"/>
  <c r="AG290" i="8"/>
  <c r="AC654" i="8" s="1"/>
  <c r="P288" i="8"/>
  <c r="O300" i="8"/>
  <c r="W664" i="8" s="1"/>
  <c r="J282" i="8"/>
  <c r="I294" i="8"/>
  <c r="U658" i="8" s="1"/>
  <c r="AB275" i="8"/>
  <c r="AA287" i="8"/>
  <c r="AA651" i="8" s="1"/>
  <c r="AH282" i="8"/>
  <c r="AG294" i="8"/>
  <c r="AC658" i="8" s="1"/>
  <c r="S285" i="8"/>
  <c r="R297" i="8"/>
  <c r="X661" i="8" s="1"/>
  <c r="AE268" i="8"/>
  <c r="AD280" i="8"/>
  <c r="AB644" i="8" s="1"/>
  <c r="AB274" i="8"/>
  <c r="AA286" i="8"/>
  <c r="AA650" i="8" s="1"/>
  <c r="V268" i="8"/>
  <c r="U280" i="8"/>
  <c r="Y644" i="8" s="1"/>
  <c r="AH279" i="8"/>
  <c r="AG291" i="8"/>
  <c r="AC655" i="8" s="1"/>
  <c r="Y279" i="8"/>
  <c r="X291" i="8"/>
  <c r="Z655" i="8" s="1"/>
  <c r="S318" i="8"/>
  <c r="R330" i="8"/>
  <c r="X694" i="8" s="1"/>
  <c r="P280" i="8"/>
  <c r="O292" i="8"/>
  <c r="W656" i="8" s="1"/>
  <c r="AH283" i="8"/>
  <c r="AG295" i="8"/>
  <c r="AC659" i="8" s="1"/>
  <c r="S286" i="8"/>
  <c r="R298" i="8"/>
  <c r="X662" i="8" s="1"/>
  <c r="P279" i="8"/>
  <c r="O291" i="8"/>
  <c r="W655" i="8" s="1"/>
  <c r="Y280" i="8"/>
  <c r="X292" i="8"/>
  <c r="Z656" i="8" s="1"/>
  <c r="F269" i="8"/>
  <c r="E281" i="8"/>
  <c r="T645" i="8" s="1"/>
  <c r="S267" i="8"/>
  <c r="R279" i="8"/>
  <c r="X643" i="8" s="1"/>
  <c r="M286" i="8"/>
  <c r="L298" i="8"/>
  <c r="V662" i="8" s="1"/>
  <c r="AH280" i="8"/>
  <c r="AG292" i="8"/>
  <c r="AC656" i="8" s="1"/>
  <c r="J281" i="8"/>
  <c r="I293" i="8"/>
  <c r="U657" i="8" s="1"/>
  <c r="V272" i="8"/>
  <c r="U284" i="8"/>
  <c r="Y648" i="8" s="1"/>
  <c r="AH281" i="8"/>
  <c r="AG293" i="8"/>
  <c r="AC657" i="8" s="1"/>
  <c r="P289" i="8"/>
  <c r="O301" i="8"/>
  <c r="W665" i="8" s="1"/>
  <c r="J283" i="8"/>
  <c r="I295" i="8"/>
  <c r="U659" i="8" s="1"/>
  <c r="V275" i="8"/>
  <c r="U287" i="8"/>
  <c r="Y651" i="8" s="1"/>
  <c r="S288" i="8"/>
  <c r="R300" i="8"/>
  <c r="X664" i="8" s="1"/>
  <c r="P282" i="8"/>
  <c r="O294" i="8"/>
  <c r="W658" i="8" s="1"/>
  <c r="J279" i="8"/>
  <c r="I291" i="8"/>
  <c r="U655" i="8" s="1"/>
  <c r="S317" i="8"/>
  <c r="R329" i="8"/>
  <c r="X693" i="8" s="1"/>
  <c r="Y281" i="8"/>
  <c r="X293" i="8"/>
  <c r="Z657" i="8" s="1"/>
  <c r="U327" i="8"/>
  <c r="I285" i="8"/>
  <c r="AD287" i="8"/>
  <c r="AG289" i="8"/>
  <c r="L293" i="8"/>
  <c r="AD290" i="8"/>
  <c r="AG287" i="8"/>
  <c r="AA309" i="8"/>
  <c r="AD301" i="8"/>
  <c r="R289" i="8"/>
  <c r="AD282" i="8"/>
  <c r="I278" i="8"/>
  <c r="AA292" i="8"/>
  <c r="O298" i="8"/>
  <c r="X283" i="8"/>
  <c r="E296" i="8"/>
  <c r="AA308" i="8"/>
  <c r="AD300" i="8"/>
  <c r="E302" i="8"/>
  <c r="AG286" i="8"/>
  <c r="R278" i="8"/>
  <c r="E299" i="8"/>
  <c r="I288" i="8"/>
  <c r="X287" i="8"/>
  <c r="AA295" i="8"/>
  <c r="L312" i="8"/>
  <c r="AA290" i="8"/>
  <c r="O287" i="8"/>
  <c r="AA312" i="8"/>
  <c r="E301" i="8"/>
  <c r="AG285" i="8"/>
  <c r="X284" i="8"/>
  <c r="L313" i="8"/>
  <c r="O285" i="8"/>
  <c r="AA293" i="8"/>
  <c r="I289" i="8"/>
  <c r="AG284" i="8"/>
  <c r="AD307" i="8"/>
  <c r="E292" i="8"/>
  <c r="E297" i="8"/>
  <c r="X286" i="8"/>
  <c r="AD291" i="8"/>
  <c r="AD308" i="8"/>
  <c r="E300" i="8"/>
  <c r="I280" i="8"/>
  <c r="L321" i="8"/>
  <c r="R296" i="8"/>
  <c r="O281" i="8"/>
  <c r="E306" i="8"/>
  <c r="AA291" i="8"/>
  <c r="I286" i="8"/>
  <c r="I287" i="8"/>
  <c r="L284" i="8"/>
  <c r="I284" i="8"/>
  <c r="AD298" i="8"/>
  <c r="E303" i="8"/>
  <c r="L295" i="8"/>
  <c r="AD305" i="8"/>
  <c r="AA294" i="8"/>
  <c r="X282" i="8"/>
  <c r="X285" i="8"/>
  <c r="O284" i="8"/>
  <c r="L294" i="8"/>
  <c r="U331" i="8"/>
  <c r="E286" i="8"/>
  <c r="AD309" i="8"/>
  <c r="X289" i="8"/>
  <c r="AG288" i="8"/>
  <c r="E295" i="8"/>
  <c r="X288" i="8"/>
  <c r="AH281" i="7"/>
  <c r="AG293" i="7"/>
  <c r="AC657" i="7" s="1"/>
  <c r="AG294" i="7"/>
  <c r="AG309" i="7"/>
  <c r="AG291" i="7"/>
  <c r="AG296" i="7"/>
  <c r="AG298" i="7"/>
  <c r="AG295" i="7"/>
  <c r="AG300" i="7"/>
  <c r="AG302" i="7"/>
  <c r="AG292" i="7"/>
  <c r="AG299" i="7"/>
  <c r="AG301" i="7"/>
  <c r="AE266" i="7"/>
  <c r="AD278" i="7"/>
  <c r="AB642" i="7" s="1"/>
  <c r="Y266" i="7"/>
  <c r="X278" i="7"/>
  <c r="Z642" i="7" s="1"/>
  <c r="AD291" i="7"/>
  <c r="AD295" i="7"/>
  <c r="AD300" i="7"/>
  <c r="AD292" i="7"/>
  <c r="AD294" i="7"/>
  <c r="AD299" i="7"/>
  <c r="AD297" i="7"/>
  <c r="AD293" i="7"/>
  <c r="AD298" i="7"/>
  <c r="AD301" i="7"/>
  <c r="AD296" i="7"/>
  <c r="AA296" i="7"/>
  <c r="AA294" i="7"/>
  <c r="AA291" i="7"/>
  <c r="AA300" i="7"/>
  <c r="AA292" i="7"/>
  <c r="AA309" i="7"/>
  <c r="AA290" i="7"/>
  <c r="AA298" i="7"/>
  <c r="AA299" i="7"/>
  <c r="AA313" i="7"/>
  <c r="AA293" i="7"/>
  <c r="AA295" i="7"/>
  <c r="X310" i="7"/>
  <c r="X317" i="7"/>
  <c r="X295" i="7"/>
  <c r="X294" i="7"/>
  <c r="X313" i="7"/>
  <c r="X309" i="7"/>
  <c r="X296" i="7"/>
  <c r="X299" i="7"/>
  <c r="X291" i="7"/>
  <c r="X292" i="7"/>
  <c r="X300" i="7"/>
  <c r="S269" i="7"/>
  <c r="R281" i="7"/>
  <c r="X645" i="7" s="1"/>
  <c r="R288" i="7"/>
  <c r="R287" i="7"/>
  <c r="R279" i="7"/>
  <c r="R290" i="7"/>
  <c r="R306" i="7"/>
  <c r="R284" i="7"/>
  <c r="R285" i="7"/>
  <c r="R280" i="7"/>
  <c r="R298" i="7"/>
  <c r="R283" i="7"/>
  <c r="R289" i="7"/>
  <c r="M262" i="7"/>
  <c r="L274" i="7"/>
  <c r="V638" i="7" s="1"/>
  <c r="V254" i="7"/>
  <c r="U266" i="7"/>
  <c r="Y630" i="7" s="1"/>
  <c r="U280" i="7"/>
  <c r="U284" i="7"/>
  <c r="U287" i="7"/>
  <c r="U283" i="7"/>
  <c r="U285" i="7"/>
  <c r="U282" i="7"/>
  <c r="U286" i="7"/>
  <c r="U281" i="7"/>
  <c r="U289" i="7"/>
  <c r="U288" i="7"/>
  <c r="U279" i="7"/>
  <c r="P281" i="7"/>
  <c r="O293" i="7"/>
  <c r="W657" i="7" s="1"/>
  <c r="O283" i="7"/>
  <c r="O286" i="7"/>
  <c r="O280" i="7"/>
  <c r="O288" i="7"/>
  <c r="O279" i="7"/>
  <c r="O284" i="7"/>
  <c r="O278" i="7"/>
  <c r="O301" i="7"/>
  <c r="O282" i="7"/>
  <c r="O287" i="7"/>
  <c r="L283" i="7"/>
  <c r="L297" i="7"/>
  <c r="L288" i="7"/>
  <c r="L279" i="7"/>
  <c r="L287" i="7"/>
  <c r="L284" i="7"/>
  <c r="L278" i="7"/>
  <c r="L280" i="7"/>
  <c r="L293" i="7"/>
  <c r="L289" i="7"/>
  <c r="I289" i="7"/>
  <c r="I284" i="7"/>
  <c r="I282" i="7"/>
  <c r="I283" i="7"/>
  <c r="I279" i="7"/>
  <c r="I281" i="7"/>
  <c r="I287" i="7"/>
  <c r="I297" i="7"/>
  <c r="I280" i="7"/>
  <c r="I310" i="7"/>
  <c r="I288" i="7"/>
  <c r="E283" i="7"/>
  <c r="T647" i="7" s="1"/>
  <c r="F271" i="7"/>
  <c r="F257" i="7"/>
  <c r="E269" i="7"/>
  <c r="T633" i="7" s="1"/>
  <c r="E273" i="7"/>
  <c r="T637" i="7" s="1"/>
  <c r="F261" i="7"/>
  <c r="E313" i="7"/>
  <c r="T677" i="7" s="1"/>
  <c r="F301" i="7"/>
  <c r="E288" i="7"/>
  <c r="T652" i="7" s="1"/>
  <c r="F276" i="7"/>
  <c r="E299" i="7"/>
  <c r="T663" i="7" s="1"/>
  <c r="F287" i="7"/>
  <c r="E286" i="7"/>
  <c r="T650" i="7" s="1"/>
  <c r="F274" i="7"/>
  <c r="E296" i="7"/>
  <c r="T660" i="7" s="1"/>
  <c r="F284" i="7"/>
  <c r="E294" i="7"/>
  <c r="T658" i="7" s="1"/>
  <c r="F282" i="7"/>
  <c r="F280" i="7"/>
  <c r="E292" i="7"/>
  <c r="T656" i="7" s="1"/>
  <c r="E291" i="7"/>
  <c r="T655" i="7" s="1"/>
  <c r="F279" i="7"/>
  <c r="E278" i="7"/>
  <c r="T642" i="7" s="1"/>
  <c r="F266" i="7"/>
  <c r="M292" i="9" l="1"/>
  <c r="V656" i="9"/>
  <c r="M344" i="9"/>
  <c r="V708" i="9"/>
  <c r="M291" i="9"/>
  <c r="V655" i="9"/>
  <c r="AB293" i="7"/>
  <c r="AA657" i="7"/>
  <c r="AB291" i="7"/>
  <c r="AA655" i="7"/>
  <c r="AB313" i="7"/>
  <c r="AA677" i="7"/>
  <c r="AB294" i="7"/>
  <c r="AA658" i="7"/>
  <c r="AB296" i="7"/>
  <c r="AA660" i="7"/>
  <c r="AB299" i="7"/>
  <c r="AA663" i="7"/>
  <c r="AB298" i="7"/>
  <c r="AA662" i="7"/>
  <c r="AB309" i="7"/>
  <c r="AA673" i="7"/>
  <c r="AB292" i="7"/>
  <c r="AA656" i="7"/>
  <c r="AB290" i="7"/>
  <c r="AA654" i="7"/>
  <c r="AB295" i="7"/>
  <c r="AA659" i="7"/>
  <c r="AB300" i="7"/>
  <c r="AA664" i="7"/>
  <c r="AB312" i="8"/>
  <c r="AA676" i="8"/>
  <c r="AB292" i="8"/>
  <c r="AA656" i="8"/>
  <c r="AB294" i="8"/>
  <c r="AA658" i="8"/>
  <c r="AB293" i="8"/>
  <c r="AA657" i="8"/>
  <c r="AB290" i="8"/>
  <c r="AA654" i="8"/>
  <c r="AB295" i="8"/>
  <c r="AA659" i="8"/>
  <c r="AB308" i="8"/>
  <c r="AA672" i="8"/>
  <c r="AB309" i="8"/>
  <c r="AA673" i="8"/>
  <c r="AB291" i="8"/>
  <c r="AA655" i="8"/>
  <c r="M279" i="7"/>
  <c r="V643" i="7"/>
  <c r="M288" i="7"/>
  <c r="V652" i="7"/>
  <c r="M284" i="7"/>
  <c r="V648" i="7"/>
  <c r="M287" i="7"/>
  <c r="V651" i="7"/>
  <c r="M289" i="7"/>
  <c r="V653" i="7"/>
  <c r="M297" i="7"/>
  <c r="V661" i="7"/>
  <c r="M293" i="7"/>
  <c r="V657" i="7"/>
  <c r="M280" i="7"/>
  <c r="V644" i="7"/>
  <c r="M283" i="7"/>
  <c r="V647" i="7"/>
  <c r="M278" i="7"/>
  <c r="V642" i="7"/>
  <c r="M294" i="8"/>
  <c r="V658" i="8"/>
  <c r="V643" i="8"/>
  <c r="M279" i="8"/>
  <c r="L291" i="8"/>
  <c r="M284" i="8"/>
  <c r="V648" i="8"/>
  <c r="M293" i="8"/>
  <c r="V657" i="8"/>
  <c r="M278" i="8"/>
  <c r="V642" i="8"/>
  <c r="L290" i="8"/>
  <c r="M312" i="8"/>
  <c r="V676" i="8"/>
  <c r="M321" i="8"/>
  <c r="V685" i="8"/>
  <c r="M295" i="8"/>
  <c r="V659" i="8"/>
  <c r="M313" i="8"/>
  <c r="V677" i="8"/>
  <c r="AH289" i="8"/>
  <c r="AC653" i="8"/>
  <c r="AH288" i="8"/>
  <c r="AC652" i="8"/>
  <c r="AH286" i="8"/>
  <c r="AC650" i="8"/>
  <c r="AH285" i="8"/>
  <c r="AC649" i="8"/>
  <c r="AH287" i="8"/>
  <c r="AC651" i="8"/>
  <c r="AH284" i="8"/>
  <c r="AC648" i="8"/>
  <c r="AH300" i="7"/>
  <c r="AC664" i="7"/>
  <c r="AH295" i="7"/>
  <c r="AC659" i="7"/>
  <c r="AH298" i="7"/>
  <c r="AC662" i="7"/>
  <c r="AH296" i="7"/>
  <c r="AC660" i="7"/>
  <c r="AH301" i="7"/>
  <c r="AC665" i="7"/>
  <c r="AH291" i="7"/>
  <c r="AC655" i="7"/>
  <c r="AH299" i="7"/>
  <c r="AC663" i="7"/>
  <c r="AH309" i="7"/>
  <c r="AC673" i="7"/>
  <c r="AH302" i="7"/>
  <c r="AC666" i="7"/>
  <c r="AH292" i="7"/>
  <c r="AC656" i="7"/>
  <c r="AH294" i="7"/>
  <c r="AC658" i="7"/>
  <c r="AE290" i="8"/>
  <c r="AB654" i="8"/>
  <c r="AE308" i="8"/>
  <c r="AB672" i="8"/>
  <c r="AE307" i="8"/>
  <c r="AB671" i="8"/>
  <c r="AE309" i="8"/>
  <c r="AB673" i="8"/>
  <c r="AE305" i="8"/>
  <c r="AB669" i="8"/>
  <c r="AE291" i="8"/>
  <c r="AB655" i="8"/>
  <c r="AE282" i="8"/>
  <c r="AB646" i="8"/>
  <c r="AE287" i="8"/>
  <c r="AB651" i="8"/>
  <c r="AE300" i="8"/>
  <c r="AB664" i="8"/>
  <c r="AE301" i="8"/>
  <c r="AB665" i="8"/>
  <c r="AE298" i="8"/>
  <c r="AB662" i="8"/>
  <c r="AE300" i="7"/>
  <c r="AB664" i="7"/>
  <c r="AE301" i="7"/>
  <c r="AB665" i="7"/>
  <c r="AE294" i="7"/>
  <c r="AB658" i="7"/>
  <c r="AE292" i="7"/>
  <c r="AB656" i="7"/>
  <c r="AE295" i="7"/>
  <c r="AB659" i="7"/>
  <c r="AE298" i="7"/>
  <c r="AB662" i="7"/>
  <c r="AE291" i="7"/>
  <c r="AB655" i="7"/>
  <c r="AE296" i="7"/>
  <c r="AB660" i="7"/>
  <c r="AE293" i="7"/>
  <c r="AB657" i="7"/>
  <c r="AE297" i="7"/>
  <c r="AB661" i="7"/>
  <c r="AE299" i="7"/>
  <c r="AB663" i="7"/>
  <c r="Y286" i="8"/>
  <c r="Z650" i="8"/>
  <c r="Y287" i="8"/>
  <c r="Z651" i="8"/>
  <c r="Y284" i="8"/>
  <c r="Z648" i="8"/>
  <c r="Y285" i="8"/>
  <c r="Z649" i="8"/>
  <c r="Y288" i="8"/>
  <c r="Z652" i="8"/>
  <c r="Y282" i="8"/>
  <c r="Z646" i="8"/>
  <c r="Y283" i="8"/>
  <c r="Z647" i="8"/>
  <c r="Y289" i="8"/>
  <c r="Z653" i="8"/>
  <c r="Y317" i="7"/>
  <c r="Z681" i="7"/>
  <c r="Y294" i="7"/>
  <c r="Z658" i="7"/>
  <c r="Y300" i="7"/>
  <c r="Z664" i="7"/>
  <c r="Y295" i="7"/>
  <c r="Z659" i="7"/>
  <c r="Y291" i="7"/>
  <c r="Z655" i="7"/>
  <c r="Y310" i="7"/>
  <c r="Z674" i="7"/>
  <c r="Y296" i="7"/>
  <c r="Z660" i="7"/>
  <c r="Y309" i="7"/>
  <c r="Z673" i="7"/>
  <c r="Y292" i="7"/>
  <c r="Z656" i="7"/>
  <c r="Y299" i="7"/>
  <c r="Z663" i="7"/>
  <c r="Y313" i="7"/>
  <c r="Z677" i="7"/>
  <c r="V281" i="8"/>
  <c r="Y645" i="8"/>
  <c r="U293" i="8"/>
  <c r="V327" i="8"/>
  <c r="Y691" i="8"/>
  <c r="V289" i="8"/>
  <c r="Y653" i="8"/>
  <c r="U301" i="8"/>
  <c r="V278" i="8"/>
  <c r="Y642" i="8"/>
  <c r="U290" i="8"/>
  <c r="V285" i="8"/>
  <c r="Y649" i="8"/>
  <c r="U297" i="8"/>
  <c r="V331" i="8"/>
  <c r="Y695" i="8"/>
  <c r="V288" i="7"/>
  <c r="Y652" i="7"/>
  <c r="V284" i="7"/>
  <c r="Y648" i="7"/>
  <c r="V283" i="7"/>
  <c r="Y647" i="7"/>
  <c r="V287" i="7"/>
  <c r="Y651" i="7"/>
  <c r="V289" i="7"/>
  <c r="Y653" i="7"/>
  <c r="V280" i="7"/>
  <c r="Y644" i="7"/>
  <c r="V281" i="7"/>
  <c r="Y645" i="7"/>
  <c r="V279" i="7"/>
  <c r="Y643" i="7"/>
  <c r="V286" i="7"/>
  <c r="Y650" i="7"/>
  <c r="V282" i="7"/>
  <c r="Y646" i="7"/>
  <c r="V285" i="7"/>
  <c r="Y649" i="7"/>
  <c r="S289" i="8"/>
  <c r="X653" i="8"/>
  <c r="X644" i="8"/>
  <c r="S280" i="8"/>
  <c r="R292" i="8"/>
  <c r="S278" i="8"/>
  <c r="X642" i="8"/>
  <c r="X659" i="8"/>
  <c r="S295" i="8"/>
  <c r="R307" i="8"/>
  <c r="S296" i="8"/>
  <c r="X660" i="8"/>
  <c r="S285" i="7"/>
  <c r="X649" i="7"/>
  <c r="S298" i="7"/>
  <c r="X662" i="7"/>
  <c r="S288" i="7"/>
  <c r="X652" i="7"/>
  <c r="S280" i="7"/>
  <c r="X644" i="7"/>
  <c r="S284" i="7"/>
  <c r="X648" i="7"/>
  <c r="S306" i="7"/>
  <c r="X670" i="7"/>
  <c r="S290" i="7"/>
  <c r="X654" i="7"/>
  <c r="S289" i="7"/>
  <c r="X653" i="7"/>
  <c r="S279" i="7"/>
  <c r="X643" i="7"/>
  <c r="S283" i="7"/>
  <c r="X647" i="7"/>
  <c r="S287" i="7"/>
  <c r="X651" i="7"/>
  <c r="P285" i="8"/>
  <c r="W649" i="8"/>
  <c r="P281" i="8"/>
  <c r="W645" i="8"/>
  <c r="P284" i="8"/>
  <c r="W648" i="8"/>
  <c r="P278" i="8"/>
  <c r="W642" i="8"/>
  <c r="O290" i="8"/>
  <c r="P287" i="8"/>
  <c r="W651" i="8"/>
  <c r="P298" i="8"/>
  <c r="W662" i="8"/>
  <c r="P283" i="8"/>
  <c r="W647" i="8"/>
  <c r="O295" i="8"/>
  <c r="P287" i="7"/>
  <c r="W651" i="7"/>
  <c r="P301" i="7"/>
  <c r="W665" i="7"/>
  <c r="P284" i="7"/>
  <c r="W648" i="7"/>
  <c r="P282" i="7"/>
  <c r="W646" i="7"/>
  <c r="P279" i="7"/>
  <c r="W643" i="7"/>
  <c r="P288" i="7"/>
  <c r="W652" i="7"/>
  <c r="W637" i="7"/>
  <c r="P273" i="7"/>
  <c r="O285" i="7"/>
  <c r="P286" i="7"/>
  <c r="W650" i="7"/>
  <c r="P283" i="7"/>
  <c r="W647" i="7"/>
  <c r="P278" i="7"/>
  <c r="W642" i="7"/>
  <c r="P280" i="7"/>
  <c r="W644" i="7"/>
  <c r="AE303" i="9"/>
  <c r="AB667" i="9"/>
  <c r="AE302" i="9"/>
  <c r="AB666" i="9"/>
  <c r="AE289" i="9"/>
  <c r="AB653" i="9"/>
  <c r="AE311" i="9"/>
  <c r="AB675" i="9"/>
  <c r="AE317" i="9"/>
  <c r="AB681" i="9"/>
  <c r="AE312" i="9"/>
  <c r="AB676" i="9"/>
  <c r="AE309" i="9"/>
  <c r="AB673" i="9"/>
  <c r="AE310" i="9"/>
  <c r="AB674" i="9"/>
  <c r="AE284" i="9"/>
  <c r="AB648" i="9"/>
  <c r="AE295" i="9"/>
  <c r="AB659" i="9"/>
  <c r="AE294" i="9"/>
  <c r="AB658" i="9"/>
  <c r="AE304" i="9"/>
  <c r="AB668" i="9"/>
  <c r="AB302" i="9"/>
  <c r="AA666" i="9"/>
  <c r="AB307" i="9"/>
  <c r="AA671" i="9"/>
  <c r="AB291" i="9"/>
  <c r="AA655" i="9"/>
  <c r="AB311" i="9"/>
  <c r="AA675" i="9"/>
  <c r="AB308" i="9"/>
  <c r="AA672" i="9"/>
  <c r="AB309" i="9"/>
  <c r="AA673" i="9"/>
  <c r="AB305" i="9"/>
  <c r="AA669" i="9"/>
  <c r="AB292" i="9"/>
  <c r="AA656" i="9"/>
  <c r="Y298" i="9"/>
  <c r="Z662" i="9"/>
  <c r="Y301" i="9"/>
  <c r="Z665" i="9"/>
  <c r="Y316" i="9"/>
  <c r="Z680" i="9"/>
  <c r="Y312" i="9"/>
  <c r="Z676" i="9"/>
  <c r="Y299" i="9"/>
  <c r="Z663" i="9"/>
  <c r="Y293" i="9"/>
  <c r="Z657" i="9"/>
  <c r="X305" i="9"/>
  <c r="Y296" i="9"/>
  <c r="Z660" i="9"/>
  <c r="Y285" i="9"/>
  <c r="Z649" i="9"/>
  <c r="Y295" i="9"/>
  <c r="Z659" i="9"/>
  <c r="Y279" i="9"/>
  <c r="Z643" i="9"/>
  <c r="X291" i="9"/>
  <c r="Y294" i="9"/>
  <c r="Z658" i="9"/>
  <c r="Y278" i="9"/>
  <c r="Z642" i="9"/>
  <c r="X290" i="9"/>
  <c r="Y657" i="9"/>
  <c r="V293" i="9"/>
  <c r="U305" i="9"/>
  <c r="Y647" i="9"/>
  <c r="U295" i="9"/>
  <c r="V283" i="9"/>
  <c r="V278" i="9"/>
  <c r="Y642" i="9"/>
  <c r="U290" i="9"/>
  <c r="S296" i="9"/>
  <c r="X660" i="9"/>
  <c r="S279" i="9"/>
  <c r="X643" i="9"/>
  <c r="S299" i="9"/>
  <c r="X663" i="9"/>
  <c r="S340" i="9"/>
  <c r="X704" i="9"/>
  <c r="AH281" i="9"/>
  <c r="AC645" i="9"/>
  <c r="AC646" i="9"/>
  <c r="AH282" i="9"/>
  <c r="AG294" i="9"/>
  <c r="AC647" i="9"/>
  <c r="AH283" i="9"/>
  <c r="AG295" i="9"/>
  <c r="AH339" i="9"/>
  <c r="AC703" i="9"/>
  <c r="AC651" i="9"/>
  <c r="AH287" i="9"/>
  <c r="AG299" i="9"/>
  <c r="AC642" i="9"/>
  <c r="AH278" i="9"/>
  <c r="AG290" i="9"/>
  <c r="P298" i="9"/>
  <c r="W662" i="9"/>
  <c r="P299" i="9"/>
  <c r="W663" i="9"/>
  <c r="P300" i="9"/>
  <c r="W664" i="9"/>
  <c r="P289" i="9"/>
  <c r="W653" i="9"/>
  <c r="P302" i="9"/>
  <c r="W666" i="9"/>
  <c r="P303" i="9"/>
  <c r="W667" i="9"/>
  <c r="P305" i="9"/>
  <c r="W669" i="9"/>
  <c r="U645" i="9"/>
  <c r="J281" i="9"/>
  <c r="I293" i="9"/>
  <c r="J285" i="9"/>
  <c r="U649" i="9"/>
  <c r="J339" i="9"/>
  <c r="U703" i="9"/>
  <c r="U654" i="9"/>
  <c r="I302" i="9"/>
  <c r="J290" i="9"/>
  <c r="J278" i="8"/>
  <c r="U642" i="8"/>
  <c r="J289" i="8"/>
  <c r="U653" i="8"/>
  <c r="J288" i="8"/>
  <c r="U652" i="8"/>
  <c r="J287" i="8"/>
  <c r="U651" i="8"/>
  <c r="J285" i="8"/>
  <c r="U649" i="8"/>
  <c r="J284" i="8"/>
  <c r="U648" i="8"/>
  <c r="J286" i="8"/>
  <c r="U650" i="8"/>
  <c r="J280" i="8"/>
  <c r="U644" i="8"/>
  <c r="J279" i="7"/>
  <c r="U643" i="7"/>
  <c r="J283" i="7"/>
  <c r="U647" i="7"/>
  <c r="J282" i="7"/>
  <c r="U646" i="7"/>
  <c r="J288" i="7"/>
  <c r="U652" i="7"/>
  <c r="J310" i="7"/>
  <c r="U674" i="7"/>
  <c r="J284" i="7"/>
  <c r="U648" i="7"/>
  <c r="J289" i="7"/>
  <c r="U653" i="7"/>
  <c r="J297" i="7"/>
  <c r="U661" i="7"/>
  <c r="J280" i="7"/>
  <c r="U644" i="7"/>
  <c r="J287" i="7"/>
  <c r="U651" i="7"/>
  <c r="J281" i="7"/>
  <c r="U645" i="7"/>
  <c r="J266" i="7"/>
  <c r="U630" i="7"/>
  <c r="I278" i="7"/>
  <c r="F305" i="9"/>
  <c r="T669" i="9"/>
  <c r="F314" i="9"/>
  <c r="T678" i="9"/>
  <c r="F307" i="9"/>
  <c r="T671" i="9"/>
  <c r="F309" i="9"/>
  <c r="T673" i="9"/>
  <c r="F306" i="9"/>
  <c r="T670" i="9"/>
  <c r="F325" i="9"/>
  <c r="T689" i="9"/>
  <c r="F310" i="9"/>
  <c r="T674" i="9"/>
  <c r="F315" i="9"/>
  <c r="T679" i="9"/>
  <c r="F323" i="9"/>
  <c r="T687" i="9"/>
  <c r="F295" i="8"/>
  <c r="T659" i="8"/>
  <c r="F299" i="8"/>
  <c r="T663" i="8"/>
  <c r="F301" i="8"/>
  <c r="T665" i="8"/>
  <c r="F296" i="8"/>
  <c r="T660" i="8"/>
  <c r="F300" i="8"/>
  <c r="T664" i="8"/>
  <c r="F302" i="8"/>
  <c r="T666" i="8"/>
  <c r="F292" i="8"/>
  <c r="T656" i="8"/>
  <c r="F286" i="8"/>
  <c r="T650" i="8"/>
  <c r="F306" i="8"/>
  <c r="T670" i="8"/>
  <c r="F303" i="8"/>
  <c r="T667" i="8"/>
  <c r="F297" i="8"/>
  <c r="T661" i="8"/>
  <c r="P280" i="9"/>
  <c r="O292" i="9"/>
  <c r="W656" i="9" s="1"/>
  <c r="M270" i="7"/>
  <c r="L282" i="7"/>
  <c r="V646" i="7" s="1"/>
  <c r="M299" i="8"/>
  <c r="L311" i="8"/>
  <c r="V675" i="8" s="1"/>
  <c r="AB289" i="8"/>
  <c r="AA301" i="8"/>
  <c r="AA665" i="8" s="1"/>
  <c r="V286" i="8"/>
  <c r="U298" i="8"/>
  <c r="Y662" i="8" s="1"/>
  <c r="V282" i="8"/>
  <c r="U294" i="8"/>
  <c r="Y658" i="8" s="1"/>
  <c r="R306" i="9"/>
  <c r="X670" i="9" s="1"/>
  <c r="S294" i="9"/>
  <c r="F284" i="9"/>
  <c r="E296" i="9"/>
  <c r="T660" i="9" s="1"/>
  <c r="S278" i="9"/>
  <c r="R290" i="9"/>
  <c r="X654" i="9" s="1"/>
  <c r="P282" i="9"/>
  <c r="O294" i="9"/>
  <c r="W658" i="9" s="1"/>
  <c r="AB288" i="9"/>
  <c r="AA300" i="9"/>
  <c r="AA664" i="9" s="1"/>
  <c r="M309" i="9"/>
  <c r="L321" i="9"/>
  <c r="V685" i="9" s="1"/>
  <c r="P284" i="9"/>
  <c r="O296" i="9"/>
  <c r="W660" i="9" s="1"/>
  <c r="F288" i="9"/>
  <c r="E300" i="9"/>
  <c r="T664" i="9" s="1"/>
  <c r="F292" i="9"/>
  <c r="E304" i="9"/>
  <c r="T668" i="9" s="1"/>
  <c r="AH300" i="9"/>
  <c r="AG312" i="9"/>
  <c r="AC676" i="9" s="1"/>
  <c r="J300" i="9"/>
  <c r="I312" i="9"/>
  <c r="U676" i="9" s="1"/>
  <c r="S298" i="9"/>
  <c r="R310" i="9"/>
  <c r="X674" i="9" s="1"/>
  <c r="AB289" i="9"/>
  <c r="AA301" i="9"/>
  <c r="AA665" i="9" s="1"/>
  <c r="V286" i="9"/>
  <c r="U298" i="9"/>
  <c r="Y662" i="9" s="1"/>
  <c r="M305" i="9"/>
  <c r="L317" i="9"/>
  <c r="V681" i="9" s="1"/>
  <c r="S295" i="9"/>
  <c r="R307" i="9"/>
  <c r="X671" i="9" s="1"/>
  <c r="AH285" i="9"/>
  <c r="AG297" i="9"/>
  <c r="AC661" i="9" s="1"/>
  <c r="S305" i="9"/>
  <c r="R317" i="9"/>
  <c r="X681" i="9" s="1"/>
  <c r="J284" i="9"/>
  <c r="I296" i="9"/>
  <c r="U660" i="9" s="1"/>
  <c r="P285" i="9"/>
  <c r="O297" i="9"/>
  <c r="W661" i="9" s="1"/>
  <c r="J318" i="9"/>
  <c r="I330" i="9"/>
  <c r="U694" i="9" s="1"/>
  <c r="AB286" i="9"/>
  <c r="AA298" i="9"/>
  <c r="AA662" i="9" s="1"/>
  <c r="V301" i="9"/>
  <c r="U313" i="9"/>
  <c r="Y677" i="9" s="1"/>
  <c r="AH284" i="9"/>
  <c r="AG296" i="9"/>
  <c r="AC660" i="9" s="1"/>
  <c r="J301" i="9"/>
  <c r="I313" i="9"/>
  <c r="U677" i="9" s="1"/>
  <c r="P283" i="9"/>
  <c r="O295" i="9"/>
  <c r="W659" i="9" s="1"/>
  <c r="V284" i="9"/>
  <c r="U296" i="9"/>
  <c r="Y660" i="9" s="1"/>
  <c r="V297" i="9"/>
  <c r="U309" i="9"/>
  <c r="Y673" i="9" s="1"/>
  <c r="V300" i="9"/>
  <c r="U312" i="9"/>
  <c r="Y676" i="9" s="1"/>
  <c r="J310" i="9"/>
  <c r="I322" i="9"/>
  <c r="U686" i="9" s="1"/>
  <c r="V291" i="9"/>
  <c r="U303" i="9"/>
  <c r="Y667" i="9" s="1"/>
  <c r="V292" i="9"/>
  <c r="U304" i="9"/>
  <c r="Y668" i="9" s="1"/>
  <c r="S297" i="9"/>
  <c r="R309" i="9"/>
  <c r="X673" i="9" s="1"/>
  <c r="V299" i="9"/>
  <c r="U311" i="9"/>
  <c r="Y675" i="9" s="1"/>
  <c r="AH310" i="9"/>
  <c r="AG322" i="9"/>
  <c r="AC686" i="9" s="1"/>
  <c r="AH328" i="9"/>
  <c r="AG340" i="9"/>
  <c r="J299" i="9"/>
  <c r="I311" i="9"/>
  <c r="U675" i="9" s="1"/>
  <c r="AH301" i="9"/>
  <c r="AG313" i="9"/>
  <c r="AC677" i="9" s="1"/>
  <c r="AB282" i="9"/>
  <c r="AA294" i="9"/>
  <c r="AA658" i="9" s="1"/>
  <c r="S301" i="9"/>
  <c r="R313" i="9"/>
  <c r="X677" i="9" s="1"/>
  <c r="S300" i="9"/>
  <c r="R312" i="9"/>
  <c r="X676" i="9" s="1"/>
  <c r="AD314" i="9"/>
  <c r="E322" i="9"/>
  <c r="X308" i="9"/>
  <c r="E321" i="9"/>
  <c r="X324" i="9"/>
  <c r="O315" i="9"/>
  <c r="AD323" i="9"/>
  <c r="AA314" i="9"/>
  <c r="O317" i="9"/>
  <c r="AA319" i="9"/>
  <c r="O311" i="9"/>
  <c r="X297" i="9"/>
  <c r="AD316" i="9"/>
  <c r="O301" i="9"/>
  <c r="L304" i="9"/>
  <c r="X311" i="9"/>
  <c r="E318" i="9"/>
  <c r="E317" i="9"/>
  <c r="X307" i="9"/>
  <c r="AA303" i="9"/>
  <c r="E335" i="9"/>
  <c r="AA304" i="9"/>
  <c r="R291" i="9"/>
  <c r="AA321" i="9"/>
  <c r="R308" i="9"/>
  <c r="AD329" i="9"/>
  <c r="E326" i="9"/>
  <c r="E337" i="9"/>
  <c r="AD324" i="9"/>
  <c r="X306" i="9"/>
  <c r="E327" i="9"/>
  <c r="AA320" i="9"/>
  <c r="L303" i="9"/>
  <c r="X313" i="9"/>
  <c r="AD321" i="9"/>
  <c r="AA323" i="9"/>
  <c r="AD315" i="9"/>
  <c r="X328" i="9"/>
  <c r="O310" i="9"/>
  <c r="R311" i="9"/>
  <c r="AG293" i="9"/>
  <c r="O314" i="9"/>
  <c r="AD307" i="9"/>
  <c r="E319" i="9"/>
  <c r="AD301" i="9"/>
  <c r="O312" i="9"/>
  <c r="I297" i="9"/>
  <c r="AD306" i="9"/>
  <c r="AD322" i="9"/>
  <c r="X310" i="9"/>
  <c r="AA317" i="9"/>
  <c r="AD296" i="9"/>
  <c r="P294" i="8"/>
  <c r="O306" i="8"/>
  <c r="W670" i="8" s="1"/>
  <c r="P301" i="8"/>
  <c r="O313" i="8"/>
  <c r="W677" i="8" s="1"/>
  <c r="AH292" i="8"/>
  <c r="AG304" i="8"/>
  <c r="AC668" i="8" s="1"/>
  <c r="F281" i="8"/>
  <c r="E293" i="8"/>
  <c r="T657" i="8" s="1"/>
  <c r="AH295" i="8"/>
  <c r="AG307" i="8"/>
  <c r="AC671" i="8" s="1"/>
  <c r="Y291" i="8"/>
  <c r="X303" i="8"/>
  <c r="Z667" i="8" s="1"/>
  <c r="S299" i="8"/>
  <c r="R311" i="8"/>
  <c r="X675" i="8" s="1"/>
  <c r="AE280" i="8"/>
  <c r="AD292" i="8"/>
  <c r="AB656" i="8" s="1"/>
  <c r="Y293" i="8"/>
  <c r="X305" i="8"/>
  <c r="Z669" i="8" s="1"/>
  <c r="S300" i="8"/>
  <c r="R312" i="8"/>
  <c r="X676" i="8" s="1"/>
  <c r="AH293" i="8"/>
  <c r="AG305" i="8"/>
  <c r="AC669" i="8" s="1"/>
  <c r="M298" i="8"/>
  <c r="L310" i="8"/>
  <c r="V674" i="8" s="1"/>
  <c r="Y292" i="8"/>
  <c r="X304" i="8"/>
  <c r="Z668" i="8" s="1"/>
  <c r="AH291" i="8"/>
  <c r="AG303" i="8"/>
  <c r="AC667" i="8" s="1"/>
  <c r="S297" i="8"/>
  <c r="R309" i="8"/>
  <c r="X673" i="8" s="1"/>
  <c r="J294" i="8"/>
  <c r="I306" i="8"/>
  <c r="U670" i="8" s="1"/>
  <c r="V288" i="8"/>
  <c r="U300" i="8"/>
  <c r="Y664" i="8" s="1"/>
  <c r="S329" i="8"/>
  <c r="R341" i="8"/>
  <c r="V287" i="8"/>
  <c r="U299" i="8"/>
  <c r="Y663" i="8" s="1"/>
  <c r="V284" i="8"/>
  <c r="U296" i="8"/>
  <c r="Y660" i="8" s="1"/>
  <c r="P291" i="8"/>
  <c r="O303" i="8"/>
  <c r="W667" i="8" s="1"/>
  <c r="P292" i="8"/>
  <c r="O304" i="8"/>
  <c r="W668" i="8" s="1"/>
  <c r="V280" i="8"/>
  <c r="U292" i="8"/>
  <c r="Y656" i="8" s="1"/>
  <c r="AH294" i="8"/>
  <c r="AG306" i="8"/>
  <c r="AC670" i="8" s="1"/>
  <c r="P300" i="8"/>
  <c r="O312" i="8"/>
  <c r="W676" i="8" s="1"/>
  <c r="Y290" i="8"/>
  <c r="X302" i="8"/>
  <c r="Z666" i="8" s="1"/>
  <c r="J291" i="8"/>
  <c r="I303" i="8"/>
  <c r="U667" i="8" s="1"/>
  <c r="J295" i="8"/>
  <c r="I307" i="8"/>
  <c r="U671" i="8" s="1"/>
  <c r="J293" i="8"/>
  <c r="I305" i="8"/>
  <c r="U669" i="8" s="1"/>
  <c r="S279" i="8"/>
  <c r="R291" i="8"/>
  <c r="X655" i="8" s="1"/>
  <c r="S298" i="8"/>
  <c r="R310" i="8"/>
  <c r="X674" i="8" s="1"/>
  <c r="S330" i="8"/>
  <c r="R342" i="8"/>
  <c r="AB286" i="8"/>
  <c r="AA298" i="8"/>
  <c r="AA662" i="8" s="1"/>
  <c r="AB287" i="8"/>
  <c r="AA299" i="8"/>
  <c r="AA663" i="8" s="1"/>
  <c r="AH290" i="8"/>
  <c r="AG302" i="8"/>
  <c r="AC666" i="8" s="1"/>
  <c r="M304" i="8"/>
  <c r="L316" i="8"/>
  <c r="V680" i="8" s="1"/>
  <c r="AD317" i="8"/>
  <c r="AG297" i="8"/>
  <c r="I300" i="8"/>
  <c r="AD321" i="8"/>
  <c r="O296" i="8"/>
  <c r="I296" i="8"/>
  <c r="AA303" i="8"/>
  <c r="R308" i="8"/>
  <c r="AD319" i="8"/>
  <c r="AA305" i="8"/>
  <c r="AA302" i="8"/>
  <c r="E314" i="8"/>
  <c r="X295" i="8"/>
  <c r="R301" i="8"/>
  <c r="L305" i="8"/>
  <c r="AD299" i="8"/>
  <c r="AG296" i="8"/>
  <c r="I297" i="8"/>
  <c r="X300" i="8"/>
  <c r="U343" i="8"/>
  <c r="X297" i="8"/>
  <c r="L307" i="8"/>
  <c r="L296" i="8"/>
  <c r="E318" i="8"/>
  <c r="L333" i="8"/>
  <c r="AD320" i="8"/>
  <c r="E309" i="8"/>
  <c r="O297" i="8"/>
  <c r="E313" i="8"/>
  <c r="L324" i="8"/>
  <c r="AG298" i="8"/>
  <c r="AA320" i="8"/>
  <c r="AD313" i="8"/>
  <c r="E312" i="8"/>
  <c r="I299" i="8"/>
  <c r="O310" i="8"/>
  <c r="AG301" i="8"/>
  <c r="E307" i="8"/>
  <c r="AG300" i="8"/>
  <c r="E298" i="8"/>
  <c r="L306" i="8"/>
  <c r="X294" i="8"/>
  <c r="E315" i="8"/>
  <c r="O293" i="8"/>
  <c r="I292" i="8"/>
  <c r="AD303" i="8"/>
  <c r="I301" i="8"/>
  <c r="L325" i="8"/>
  <c r="AA324" i="8"/>
  <c r="AA307" i="8"/>
  <c r="E311" i="8"/>
  <c r="AD312" i="8"/>
  <c r="E308" i="8"/>
  <c r="I290" i="8"/>
  <c r="AA321" i="8"/>
  <c r="AD302" i="8"/>
  <c r="O299" i="8"/>
  <c r="AG299" i="8"/>
  <c r="X301" i="8"/>
  <c r="AA306" i="8"/>
  <c r="AD310" i="8"/>
  <c r="I298" i="8"/>
  <c r="X298" i="8"/>
  <c r="E304" i="8"/>
  <c r="X296" i="8"/>
  <c r="X299" i="8"/>
  <c r="R290" i="8"/>
  <c r="AA304" i="8"/>
  <c r="AD294" i="8"/>
  <c r="U339" i="8"/>
  <c r="AH293" i="7"/>
  <c r="AG305" i="7"/>
  <c r="AC669" i="7" s="1"/>
  <c r="AG311" i="7"/>
  <c r="AG312" i="7"/>
  <c r="AG303" i="7"/>
  <c r="AG313" i="7"/>
  <c r="AG314" i="7"/>
  <c r="AG307" i="7"/>
  <c r="AG321" i="7"/>
  <c r="AG304" i="7"/>
  <c r="AG310" i="7"/>
  <c r="AG306" i="7"/>
  <c r="AG308" i="7"/>
  <c r="AE278" i="7"/>
  <c r="AD290" i="7"/>
  <c r="AB654" i="7" s="1"/>
  <c r="Y278" i="7"/>
  <c r="X290" i="7"/>
  <c r="Z654" i="7" s="1"/>
  <c r="AD313" i="7"/>
  <c r="AD312" i="7"/>
  <c r="AD310" i="7"/>
  <c r="AD311" i="7"/>
  <c r="AD307" i="7"/>
  <c r="AD304" i="7"/>
  <c r="AD308" i="7"/>
  <c r="AD309" i="7"/>
  <c r="AD305" i="7"/>
  <c r="AD306" i="7"/>
  <c r="AD303" i="7"/>
  <c r="AA312" i="7"/>
  <c r="AA303" i="7"/>
  <c r="AA305" i="7"/>
  <c r="AA307" i="7"/>
  <c r="AA302" i="7"/>
  <c r="AA306" i="7"/>
  <c r="AA325" i="7"/>
  <c r="AA321" i="7"/>
  <c r="AA310" i="7"/>
  <c r="AA311" i="7"/>
  <c r="AA304" i="7"/>
  <c r="AA308" i="7"/>
  <c r="X312" i="7"/>
  <c r="X306" i="7"/>
  <c r="X304" i="7"/>
  <c r="X308" i="7"/>
  <c r="X307" i="7"/>
  <c r="X303" i="7"/>
  <c r="X329" i="7"/>
  <c r="X321" i="7"/>
  <c r="X311" i="7"/>
  <c r="X325" i="7"/>
  <c r="X322" i="7"/>
  <c r="S281" i="7"/>
  <c r="R293" i="7"/>
  <c r="X657" i="7" s="1"/>
  <c r="R302" i="7"/>
  <c r="R297" i="7"/>
  <c r="R291" i="7"/>
  <c r="R310" i="7"/>
  <c r="R296" i="7"/>
  <c r="R299" i="7"/>
  <c r="R301" i="7"/>
  <c r="R295" i="7"/>
  <c r="R292" i="7"/>
  <c r="R318" i="7"/>
  <c r="R300" i="7"/>
  <c r="M274" i="7"/>
  <c r="L286" i="7"/>
  <c r="V650" i="7" s="1"/>
  <c r="V266" i="7"/>
  <c r="U278" i="7"/>
  <c r="Y642" i="7" s="1"/>
  <c r="U300" i="7"/>
  <c r="U294" i="7"/>
  <c r="U296" i="7"/>
  <c r="U298" i="7"/>
  <c r="U301" i="7"/>
  <c r="U297" i="7"/>
  <c r="U292" i="7"/>
  <c r="U291" i="7"/>
  <c r="U293" i="7"/>
  <c r="U295" i="7"/>
  <c r="U299" i="7"/>
  <c r="P293" i="7"/>
  <c r="O305" i="7"/>
  <c r="W669" i="7" s="1"/>
  <c r="O294" i="7"/>
  <c r="O296" i="7"/>
  <c r="O298" i="7"/>
  <c r="O299" i="7"/>
  <c r="O313" i="7"/>
  <c r="O291" i="7"/>
  <c r="O295" i="7"/>
  <c r="O290" i="7"/>
  <c r="O292" i="7"/>
  <c r="O300" i="7"/>
  <c r="L305" i="7"/>
  <c r="L299" i="7"/>
  <c r="L301" i="7"/>
  <c r="L296" i="7"/>
  <c r="L309" i="7"/>
  <c r="L292" i="7"/>
  <c r="L291" i="7"/>
  <c r="L290" i="7"/>
  <c r="L300" i="7"/>
  <c r="L295" i="7"/>
  <c r="I309" i="7"/>
  <c r="I300" i="7"/>
  <c r="I299" i="7"/>
  <c r="I293" i="7"/>
  <c r="I296" i="7"/>
  <c r="I295" i="7"/>
  <c r="I294" i="7"/>
  <c r="I322" i="7"/>
  <c r="I292" i="7"/>
  <c r="I291" i="7"/>
  <c r="I301" i="7"/>
  <c r="E295" i="7"/>
  <c r="T659" i="7" s="1"/>
  <c r="F283" i="7"/>
  <c r="E281" i="7"/>
  <c r="T645" i="7" s="1"/>
  <c r="F269" i="7"/>
  <c r="F273" i="7"/>
  <c r="E285" i="7"/>
  <c r="T649" i="7" s="1"/>
  <c r="E325" i="7"/>
  <c r="T689" i="7" s="1"/>
  <c r="F313" i="7"/>
  <c r="F288" i="7"/>
  <c r="E300" i="7"/>
  <c r="T664" i="7" s="1"/>
  <c r="E311" i="7"/>
  <c r="T675" i="7" s="1"/>
  <c r="F299" i="7"/>
  <c r="E298" i="7"/>
  <c r="T662" i="7" s="1"/>
  <c r="F286" i="7"/>
  <c r="E308" i="7"/>
  <c r="T672" i="7" s="1"/>
  <c r="F296" i="7"/>
  <c r="E306" i="7"/>
  <c r="T670" i="7" s="1"/>
  <c r="F294" i="7"/>
  <c r="E304" i="7"/>
  <c r="T668" i="7" s="1"/>
  <c r="F292" i="7"/>
  <c r="E303" i="7"/>
  <c r="T667" i="7" s="1"/>
  <c r="F291" i="7"/>
  <c r="E290" i="7"/>
  <c r="T654" i="7" s="1"/>
  <c r="F278" i="7"/>
  <c r="M303" i="9" l="1"/>
  <c r="V667" i="9"/>
  <c r="M304" i="9"/>
  <c r="V668" i="9"/>
  <c r="AB311" i="7"/>
  <c r="AA675" i="7"/>
  <c r="AB310" i="7"/>
  <c r="AA674" i="7"/>
  <c r="AB321" i="7"/>
  <c r="AA685" i="7"/>
  <c r="AB303" i="7"/>
  <c r="AA667" i="7"/>
  <c r="AB312" i="7"/>
  <c r="AA676" i="7"/>
  <c r="AB325" i="7"/>
  <c r="AA689" i="7"/>
  <c r="AB306" i="7"/>
  <c r="AA670" i="7"/>
  <c r="AB308" i="7"/>
  <c r="AA672" i="7"/>
  <c r="AB307" i="7"/>
  <c r="AA671" i="7"/>
  <c r="AB302" i="7"/>
  <c r="AA666" i="7"/>
  <c r="AB304" i="7"/>
  <c r="AA668" i="7"/>
  <c r="AB305" i="7"/>
  <c r="AA669" i="7"/>
  <c r="AB304" i="8"/>
  <c r="AA668" i="8"/>
  <c r="AB306" i="8"/>
  <c r="AA670" i="8"/>
  <c r="AB302" i="8"/>
  <c r="AA666" i="8"/>
  <c r="AB305" i="8"/>
  <c r="AA669" i="8"/>
  <c r="AB320" i="8"/>
  <c r="AA684" i="8"/>
  <c r="AB307" i="8"/>
  <c r="AA671" i="8"/>
  <c r="AB321" i="8"/>
  <c r="AA685" i="8"/>
  <c r="AB303" i="8"/>
  <c r="AA667" i="8"/>
  <c r="AB324" i="8"/>
  <c r="AA688" i="8"/>
  <c r="M301" i="7"/>
  <c r="V665" i="7"/>
  <c r="M295" i="7"/>
  <c r="V659" i="7"/>
  <c r="M299" i="7"/>
  <c r="V663" i="7"/>
  <c r="M309" i="7"/>
  <c r="V673" i="7"/>
  <c r="M296" i="7"/>
  <c r="V660" i="7"/>
  <c r="M300" i="7"/>
  <c r="V664" i="7"/>
  <c r="M305" i="7"/>
  <c r="V669" i="7"/>
  <c r="M290" i="7"/>
  <c r="V654" i="7"/>
  <c r="M291" i="7"/>
  <c r="V655" i="7"/>
  <c r="M292" i="7"/>
  <c r="V656" i="7"/>
  <c r="M307" i="8"/>
  <c r="V671" i="8"/>
  <c r="M325" i="8"/>
  <c r="V689" i="8"/>
  <c r="M296" i="8"/>
  <c r="V660" i="8"/>
  <c r="M305" i="8"/>
  <c r="V669" i="8"/>
  <c r="V655" i="8"/>
  <c r="M291" i="8"/>
  <c r="L303" i="8"/>
  <c r="M290" i="8"/>
  <c r="V654" i="8"/>
  <c r="L302" i="8"/>
  <c r="M324" i="8"/>
  <c r="V688" i="8"/>
  <c r="M306" i="8"/>
  <c r="V670" i="8"/>
  <c r="M333" i="8"/>
  <c r="V697" i="8"/>
  <c r="AH299" i="8"/>
  <c r="AC663" i="8"/>
  <c r="AH297" i="8"/>
  <c r="AC661" i="8"/>
  <c r="AH296" i="8"/>
  <c r="AC660" i="8"/>
  <c r="AH300" i="8"/>
  <c r="AC664" i="8"/>
  <c r="AH298" i="8"/>
  <c r="AC662" i="8"/>
  <c r="AH301" i="8"/>
  <c r="AC665" i="8"/>
  <c r="AH307" i="7"/>
  <c r="AC671" i="7"/>
  <c r="AH314" i="7"/>
  <c r="AC678" i="7"/>
  <c r="AH313" i="7"/>
  <c r="AC677" i="7"/>
  <c r="AH308" i="7"/>
  <c r="AC672" i="7"/>
  <c r="AH303" i="7"/>
  <c r="AC667" i="7"/>
  <c r="AH306" i="7"/>
  <c r="AC670" i="7"/>
  <c r="AH312" i="7"/>
  <c r="AC676" i="7"/>
  <c r="AH321" i="7"/>
  <c r="AC685" i="7"/>
  <c r="AH310" i="7"/>
  <c r="AC674" i="7"/>
  <c r="AH311" i="7"/>
  <c r="AC675" i="7"/>
  <c r="AH304" i="7"/>
  <c r="AC668" i="7"/>
  <c r="AE294" i="8"/>
  <c r="AB658" i="8"/>
  <c r="AE310" i="8"/>
  <c r="AB674" i="8"/>
  <c r="AE303" i="8"/>
  <c r="AB667" i="8"/>
  <c r="AE312" i="8"/>
  <c r="AB676" i="8"/>
  <c r="AE320" i="8"/>
  <c r="AB684" i="8"/>
  <c r="AE302" i="8"/>
  <c r="AB666" i="8"/>
  <c r="AE317" i="8"/>
  <c r="AB681" i="8"/>
  <c r="AE299" i="8"/>
  <c r="AB663" i="8"/>
  <c r="AE321" i="8"/>
  <c r="AB685" i="8"/>
  <c r="AE313" i="8"/>
  <c r="AB677" i="8"/>
  <c r="AE319" i="8"/>
  <c r="AB683" i="8"/>
  <c r="AE307" i="7"/>
  <c r="AB671" i="7"/>
  <c r="AE311" i="7"/>
  <c r="AB675" i="7"/>
  <c r="AE306" i="7"/>
  <c r="AB670" i="7"/>
  <c r="AE303" i="7"/>
  <c r="AB667" i="7"/>
  <c r="AE310" i="7"/>
  <c r="AB674" i="7"/>
  <c r="AE313" i="7"/>
  <c r="AB677" i="7"/>
  <c r="AE309" i="7"/>
  <c r="AB673" i="7"/>
  <c r="AE305" i="7"/>
  <c r="AB669" i="7"/>
  <c r="AE308" i="7"/>
  <c r="AB672" i="7"/>
  <c r="AE304" i="7"/>
  <c r="AB668" i="7"/>
  <c r="AE312" i="7"/>
  <c r="AB676" i="7"/>
  <c r="Y296" i="8"/>
  <c r="Z660" i="8"/>
  <c r="Y298" i="8"/>
  <c r="Z662" i="8"/>
  <c r="Y294" i="8"/>
  <c r="Z658" i="8"/>
  <c r="Y297" i="8"/>
  <c r="Z661" i="8"/>
  <c r="Y295" i="8"/>
  <c r="Z659" i="8"/>
  <c r="Y301" i="8"/>
  <c r="Z665" i="8"/>
  <c r="Y299" i="8"/>
  <c r="Z663" i="8"/>
  <c r="Y300" i="8"/>
  <c r="Z664" i="8"/>
  <c r="Y322" i="7"/>
  <c r="Z686" i="7"/>
  <c r="Y304" i="7"/>
  <c r="Z668" i="7"/>
  <c r="Y325" i="7"/>
  <c r="Z689" i="7"/>
  <c r="Y306" i="7"/>
  <c r="Z670" i="7"/>
  <c r="Y329" i="7"/>
  <c r="Z693" i="7"/>
  <c r="Y311" i="7"/>
  <c r="Z675" i="7"/>
  <c r="Y303" i="7"/>
  <c r="Z667" i="7"/>
  <c r="Y321" i="7"/>
  <c r="Z685" i="7"/>
  <c r="Y307" i="7"/>
  <c r="Z671" i="7"/>
  <c r="Y312" i="7"/>
  <c r="Z676" i="7"/>
  <c r="Y308" i="7"/>
  <c r="Z672" i="7"/>
  <c r="V339" i="8"/>
  <c r="Y703" i="8"/>
  <c r="V301" i="8"/>
  <c r="Y665" i="8"/>
  <c r="U313" i="8"/>
  <c r="V297" i="8"/>
  <c r="Y661" i="8"/>
  <c r="U309" i="8"/>
  <c r="V343" i="8"/>
  <c r="Y707" i="8"/>
  <c r="V290" i="8"/>
  <c r="Y654" i="8"/>
  <c r="U302" i="8"/>
  <c r="V293" i="8"/>
  <c r="Y657" i="8"/>
  <c r="U305" i="8"/>
  <c r="V299" i="7"/>
  <c r="Y663" i="7"/>
  <c r="V295" i="7"/>
  <c r="Y659" i="7"/>
  <c r="V294" i="7"/>
  <c r="Y658" i="7"/>
  <c r="V298" i="7"/>
  <c r="Y662" i="7"/>
  <c r="V300" i="7"/>
  <c r="Y664" i="7"/>
  <c r="V293" i="7"/>
  <c r="Y657" i="7"/>
  <c r="V291" i="7"/>
  <c r="Y655" i="7"/>
  <c r="V296" i="7"/>
  <c r="Y660" i="7"/>
  <c r="V297" i="7"/>
  <c r="Y661" i="7"/>
  <c r="V292" i="7"/>
  <c r="Y656" i="7"/>
  <c r="V301" i="7"/>
  <c r="Y665" i="7"/>
  <c r="S341" i="8"/>
  <c r="X705" i="8"/>
  <c r="S342" i="8"/>
  <c r="X706" i="8"/>
  <c r="S290" i="8"/>
  <c r="X654" i="8"/>
  <c r="X656" i="8"/>
  <c r="S292" i="8"/>
  <c r="R304" i="8"/>
  <c r="S301" i="8"/>
  <c r="X665" i="8"/>
  <c r="X671" i="8"/>
  <c r="S307" i="8"/>
  <c r="R319" i="8"/>
  <c r="S308" i="8"/>
  <c r="X672" i="8"/>
  <c r="S292" i="7"/>
  <c r="X656" i="7"/>
  <c r="S302" i="7"/>
  <c r="X666" i="7"/>
  <c r="S295" i="7"/>
  <c r="X659" i="7"/>
  <c r="S299" i="7"/>
  <c r="X663" i="7"/>
  <c r="S296" i="7"/>
  <c r="X660" i="7"/>
  <c r="S310" i="7"/>
  <c r="X674" i="7"/>
  <c r="S301" i="7"/>
  <c r="X665" i="7"/>
  <c r="S300" i="7"/>
  <c r="X664" i="7"/>
  <c r="S291" i="7"/>
  <c r="X655" i="7"/>
  <c r="S318" i="7"/>
  <c r="X682" i="7"/>
  <c r="S297" i="7"/>
  <c r="X661" i="7"/>
  <c r="P297" i="8"/>
  <c r="W661" i="8"/>
  <c r="P295" i="8"/>
  <c r="W659" i="8"/>
  <c r="O307" i="8"/>
  <c r="P299" i="8"/>
  <c r="W663" i="8"/>
  <c r="P293" i="8"/>
  <c r="W657" i="8"/>
  <c r="P310" i="8"/>
  <c r="W674" i="8"/>
  <c r="P296" i="8"/>
  <c r="W660" i="8"/>
  <c r="P290" i="8"/>
  <c r="W654" i="8"/>
  <c r="O302" i="8"/>
  <c r="P290" i="7"/>
  <c r="W654" i="7"/>
  <c r="W649" i="7"/>
  <c r="P285" i="7"/>
  <c r="O297" i="7"/>
  <c r="P291" i="7"/>
  <c r="W655" i="7"/>
  <c r="P294" i="7"/>
  <c r="W658" i="7"/>
  <c r="P295" i="7"/>
  <c r="W659" i="7"/>
  <c r="P313" i="7"/>
  <c r="W677" i="7"/>
  <c r="P299" i="7"/>
  <c r="W663" i="7"/>
  <c r="P298" i="7"/>
  <c r="W662" i="7"/>
  <c r="P292" i="7"/>
  <c r="W656" i="7"/>
  <c r="P300" i="7"/>
  <c r="W664" i="7"/>
  <c r="P296" i="7"/>
  <c r="W660" i="7"/>
  <c r="AE324" i="9"/>
  <c r="AB688" i="9"/>
  <c r="AE296" i="9"/>
  <c r="AB660" i="9"/>
  <c r="AE307" i="9"/>
  <c r="AB671" i="9"/>
  <c r="AE321" i="9"/>
  <c r="AB685" i="9"/>
  <c r="AE315" i="9"/>
  <c r="AB679" i="9"/>
  <c r="AE322" i="9"/>
  <c r="AB686" i="9"/>
  <c r="AE314" i="9"/>
  <c r="AB678" i="9"/>
  <c r="AE316" i="9"/>
  <c r="AB680" i="9"/>
  <c r="AE329" i="9"/>
  <c r="AB693" i="9"/>
  <c r="AE306" i="9"/>
  <c r="AB670" i="9"/>
  <c r="AE301" i="9"/>
  <c r="AB665" i="9"/>
  <c r="AE323" i="9"/>
  <c r="AB687" i="9"/>
  <c r="AB304" i="9"/>
  <c r="AA668" i="9"/>
  <c r="AB323" i="9"/>
  <c r="AA687" i="9"/>
  <c r="AB303" i="9"/>
  <c r="AA667" i="9"/>
  <c r="AB319" i="9"/>
  <c r="AA683" i="9"/>
  <c r="AB317" i="9"/>
  <c r="AA681" i="9"/>
  <c r="AB320" i="9"/>
  <c r="AA684" i="9"/>
  <c r="AB321" i="9"/>
  <c r="AA685" i="9"/>
  <c r="AB314" i="9"/>
  <c r="AA678" i="9"/>
  <c r="Y313" i="9"/>
  <c r="Z677" i="9"/>
  <c r="Y308" i="9"/>
  <c r="Z672" i="9"/>
  <c r="Y291" i="9"/>
  <c r="Z655" i="9"/>
  <c r="X303" i="9"/>
  <c r="Y311" i="9"/>
  <c r="Z675" i="9"/>
  <c r="Y305" i="9"/>
  <c r="Z669" i="9"/>
  <c r="X317" i="9"/>
  <c r="Y324" i="9"/>
  <c r="Z688" i="9"/>
  <c r="Y310" i="9"/>
  <c r="Z674" i="9"/>
  <c r="Y328" i="9"/>
  <c r="Z692" i="9"/>
  <c r="Y306" i="9"/>
  <c r="Z670" i="9"/>
  <c r="Y290" i="9"/>
  <c r="Z654" i="9"/>
  <c r="X302" i="9"/>
  <c r="Y307" i="9"/>
  <c r="Z671" i="9"/>
  <c r="Y297" i="9"/>
  <c r="Z661" i="9"/>
  <c r="Y659" i="9"/>
  <c r="V295" i="9"/>
  <c r="U307" i="9"/>
  <c r="Y669" i="9"/>
  <c r="V305" i="9"/>
  <c r="U317" i="9"/>
  <c r="V290" i="9"/>
  <c r="Y654" i="9"/>
  <c r="U302" i="9"/>
  <c r="S308" i="9"/>
  <c r="X672" i="9"/>
  <c r="S311" i="9"/>
  <c r="X675" i="9"/>
  <c r="S291" i="9"/>
  <c r="X655" i="9"/>
  <c r="AC654" i="9"/>
  <c r="AG302" i="9"/>
  <c r="AH290" i="9"/>
  <c r="AC659" i="9"/>
  <c r="AH295" i="9"/>
  <c r="AG307" i="9"/>
  <c r="AH340" i="9"/>
  <c r="AC704" i="9"/>
  <c r="AH293" i="9"/>
  <c r="AC657" i="9"/>
  <c r="AC663" i="9"/>
  <c r="AH299" i="9"/>
  <c r="AG311" i="9"/>
  <c r="AC658" i="9"/>
  <c r="AH294" i="9"/>
  <c r="AG306" i="9"/>
  <c r="P311" i="9"/>
  <c r="W675" i="9"/>
  <c r="P317" i="9"/>
  <c r="W681" i="9"/>
  <c r="P314" i="9"/>
  <c r="W678" i="9"/>
  <c r="P312" i="9"/>
  <c r="W676" i="9"/>
  <c r="P310" i="9"/>
  <c r="W674" i="9"/>
  <c r="P301" i="9"/>
  <c r="W665" i="9"/>
  <c r="P315" i="9"/>
  <c r="W679" i="9"/>
  <c r="J297" i="9"/>
  <c r="U661" i="9"/>
  <c r="U657" i="9"/>
  <c r="J293" i="9"/>
  <c r="I305" i="9"/>
  <c r="U666" i="9"/>
  <c r="J302" i="9"/>
  <c r="I314" i="9"/>
  <c r="J300" i="8"/>
  <c r="U664" i="8"/>
  <c r="J299" i="8"/>
  <c r="U663" i="8"/>
  <c r="J297" i="8"/>
  <c r="U661" i="8"/>
  <c r="J298" i="8"/>
  <c r="U662" i="8"/>
  <c r="J290" i="8"/>
  <c r="U654" i="8"/>
  <c r="J301" i="8"/>
  <c r="U665" i="8"/>
  <c r="J292" i="8"/>
  <c r="U656" i="8"/>
  <c r="J296" i="8"/>
  <c r="U660" i="8"/>
  <c r="J293" i="7"/>
  <c r="U657" i="7"/>
  <c r="J301" i="7"/>
  <c r="U665" i="7"/>
  <c r="J291" i="7"/>
  <c r="U655" i="7"/>
  <c r="J300" i="7"/>
  <c r="U664" i="7"/>
  <c r="J299" i="7"/>
  <c r="U663" i="7"/>
  <c r="J292" i="7"/>
  <c r="U656" i="7"/>
  <c r="J322" i="7"/>
  <c r="U686" i="7"/>
  <c r="J294" i="7"/>
  <c r="U658" i="7"/>
  <c r="J295" i="7"/>
  <c r="U659" i="7"/>
  <c r="J309" i="7"/>
  <c r="U673" i="7"/>
  <c r="J296" i="7"/>
  <c r="U660" i="7"/>
  <c r="J278" i="7"/>
  <c r="U642" i="7"/>
  <c r="I290" i="7"/>
  <c r="F327" i="9"/>
  <c r="T691" i="9"/>
  <c r="F335" i="9"/>
  <c r="T699" i="9"/>
  <c r="F319" i="9"/>
  <c r="T683" i="9"/>
  <c r="F337" i="9"/>
  <c r="T701" i="9"/>
  <c r="F326" i="9"/>
  <c r="T690" i="9"/>
  <c r="F322" i="9"/>
  <c r="T686" i="9"/>
  <c r="F317" i="9"/>
  <c r="T681" i="9"/>
  <c r="F321" i="9"/>
  <c r="T685" i="9"/>
  <c r="F318" i="9"/>
  <c r="T682" i="9"/>
  <c r="F307" i="8"/>
  <c r="T671" i="8"/>
  <c r="F308" i="8"/>
  <c r="T672" i="8"/>
  <c r="F313" i="8"/>
  <c r="T677" i="8"/>
  <c r="F315" i="8"/>
  <c r="T679" i="8"/>
  <c r="F312" i="8"/>
  <c r="T676" i="8"/>
  <c r="F309" i="8"/>
  <c r="T673" i="8"/>
  <c r="F318" i="8"/>
  <c r="T682" i="8"/>
  <c r="F304" i="8"/>
  <c r="T668" i="8"/>
  <c r="F311" i="8"/>
  <c r="T675" i="8"/>
  <c r="F314" i="8"/>
  <c r="T678" i="8"/>
  <c r="F298" i="8"/>
  <c r="T662" i="8"/>
  <c r="P292" i="9"/>
  <c r="O304" i="9"/>
  <c r="W668" i="9" s="1"/>
  <c r="M282" i="7"/>
  <c r="L294" i="7"/>
  <c r="V658" i="7" s="1"/>
  <c r="M311" i="8"/>
  <c r="L323" i="8"/>
  <c r="V687" i="8" s="1"/>
  <c r="AB301" i="8"/>
  <c r="AA313" i="8"/>
  <c r="AA677" i="8" s="1"/>
  <c r="V298" i="8"/>
  <c r="U310" i="8"/>
  <c r="Y674" i="8" s="1"/>
  <c r="V294" i="8"/>
  <c r="U306" i="8"/>
  <c r="Y670" i="8" s="1"/>
  <c r="S306" i="9"/>
  <c r="R318" i="9"/>
  <c r="X682" i="9" s="1"/>
  <c r="F296" i="9"/>
  <c r="E308" i="9"/>
  <c r="T672" i="9" s="1"/>
  <c r="S290" i="9"/>
  <c r="R302" i="9"/>
  <c r="X666" i="9" s="1"/>
  <c r="AB300" i="9"/>
  <c r="AA312" i="9"/>
  <c r="AA676" i="9" s="1"/>
  <c r="P294" i="9"/>
  <c r="O306" i="9"/>
  <c r="W670" i="9" s="1"/>
  <c r="F304" i="9"/>
  <c r="E316" i="9"/>
  <c r="T680" i="9" s="1"/>
  <c r="F300" i="9"/>
  <c r="E312" i="9"/>
  <c r="T676" i="9" s="1"/>
  <c r="P296" i="9"/>
  <c r="O308" i="9"/>
  <c r="W672" i="9" s="1"/>
  <c r="M321" i="9"/>
  <c r="L333" i="9"/>
  <c r="S310" i="9"/>
  <c r="R322" i="9"/>
  <c r="X686" i="9" s="1"/>
  <c r="S312" i="9"/>
  <c r="R324" i="9"/>
  <c r="X688" i="9" s="1"/>
  <c r="AH313" i="9"/>
  <c r="AG325" i="9"/>
  <c r="AC689" i="9" s="1"/>
  <c r="AH322" i="9"/>
  <c r="AG334" i="9"/>
  <c r="V303" i="9"/>
  <c r="U315" i="9"/>
  <c r="Y679" i="9" s="1"/>
  <c r="V296" i="9"/>
  <c r="U308" i="9"/>
  <c r="Y672" i="9" s="1"/>
  <c r="AH296" i="9"/>
  <c r="AG308" i="9"/>
  <c r="AC672" i="9" s="1"/>
  <c r="P297" i="9"/>
  <c r="O309" i="9"/>
  <c r="W673" i="9" s="1"/>
  <c r="AH297" i="9"/>
  <c r="AG309" i="9"/>
  <c r="AC673" i="9" s="1"/>
  <c r="S313" i="9"/>
  <c r="R325" i="9"/>
  <c r="X689" i="9" s="1"/>
  <c r="J311" i="9"/>
  <c r="I323" i="9"/>
  <c r="U687" i="9" s="1"/>
  <c r="V311" i="9"/>
  <c r="U323" i="9"/>
  <c r="Y687" i="9" s="1"/>
  <c r="J322" i="9"/>
  <c r="I334" i="9"/>
  <c r="V313" i="9"/>
  <c r="U325" i="9"/>
  <c r="Y689" i="9" s="1"/>
  <c r="S307" i="9"/>
  <c r="R319" i="9"/>
  <c r="X683" i="9" s="1"/>
  <c r="J312" i="9"/>
  <c r="I324" i="9"/>
  <c r="U688" i="9" s="1"/>
  <c r="S309" i="9"/>
  <c r="R321" i="9"/>
  <c r="X685" i="9" s="1"/>
  <c r="V312" i="9"/>
  <c r="U324" i="9"/>
  <c r="Y688" i="9" s="1"/>
  <c r="P295" i="9"/>
  <c r="O307" i="9"/>
  <c r="W671" i="9" s="1"/>
  <c r="AB298" i="9"/>
  <c r="AA310" i="9"/>
  <c r="AA674" i="9" s="1"/>
  <c r="J296" i="9"/>
  <c r="I308" i="9"/>
  <c r="U672" i="9" s="1"/>
  <c r="M317" i="9"/>
  <c r="L329" i="9"/>
  <c r="V693" i="9" s="1"/>
  <c r="AB301" i="9"/>
  <c r="AA313" i="9"/>
  <c r="AA677" i="9" s="1"/>
  <c r="AH312" i="9"/>
  <c r="AG324" i="9"/>
  <c r="AC688" i="9" s="1"/>
  <c r="AB294" i="9"/>
  <c r="AA306" i="9"/>
  <c r="AA670" i="9" s="1"/>
  <c r="V304" i="9"/>
  <c r="U316" i="9"/>
  <c r="Y680" i="9" s="1"/>
  <c r="V309" i="9"/>
  <c r="U321" i="9"/>
  <c r="Y685" i="9" s="1"/>
  <c r="J313" i="9"/>
  <c r="I325" i="9"/>
  <c r="U689" i="9" s="1"/>
  <c r="J330" i="9"/>
  <c r="I342" i="9"/>
  <c r="S317" i="9"/>
  <c r="R329" i="9"/>
  <c r="X693" i="9" s="1"/>
  <c r="V298" i="9"/>
  <c r="U310" i="9"/>
  <c r="Y674" i="9" s="1"/>
  <c r="AD313" i="9"/>
  <c r="AD327" i="9"/>
  <c r="E329" i="9"/>
  <c r="E334" i="9"/>
  <c r="R320" i="9"/>
  <c r="AG305" i="9"/>
  <c r="L315" i="9"/>
  <c r="AD336" i="9"/>
  <c r="AD341" i="9"/>
  <c r="AA316" i="9"/>
  <c r="X323" i="9"/>
  <c r="X309" i="9"/>
  <c r="AD335" i="9"/>
  <c r="AA329" i="9"/>
  <c r="AD318" i="9"/>
  <c r="E331" i="9"/>
  <c r="R323" i="9"/>
  <c r="AA335" i="9"/>
  <c r="AA332" i="9"/>
  <c r="E330" i="9"/>
  <c r="L316" i="9"/>
  <c r="O323" i="9"/>
  <c r="O327" i="9"/>
  <c r="X322" i="9"/>
  <c r="O324" i="9"/>
  <c r="AD319" i="9"/>
  <c r="O322" i="9"/>
  <c r="AD333" i="9"/>
  <c r="E339" i="9"/>
  <c r="AA333" i="9"/>
  <c r="AA315" i="9"/>
  <c r="AA331" i="9"/>
  <c r="E333" i="9"/>
  <c r="AD326" i="9"/>
  <c r="O313" i="9"/>
  <c r="AD308" i="9"/>
  <c r="AD334" i="9"/>
  <c r="I309" i="9"/>
  <c r="O326" i="9"/>
  <c r="X340" i="9"/>
  <c r="X325" i="9"/>
  <c r="X318" i="9"/>
  <c r="E338" i="9"/>
  <c r="R303" i="9"/>
  <c r="X319" i="9"/>
  <c r="AD328" i="9"/>
  <c r="O329" i="9"/>
  <c r="AA326" i="9"/>
  <c r="X336" i="9"/>
  <c r="X320" i="9"/>
  <c r="P312" i="8"/>
  <c r="O324" i="8"/>
  <c r="W688" i="8" s="1"/>
  <c r="F293" i="8"/>
  <c r="E305" i="8"/>
  <c r="T669" i="8" s="1"/>
  <c r="AB298" i="8"/>
  <c r="AA310" i="8"/>
  <c r="AA674" i="8" s="1"/>
  <c r="J305" i="8"/>
  <c r="I317" i="8"/>
  <c r="U681" i="8" s="1"/>
  <c r="P303" i="8"/>
  <c r="O315" i="8"/>
  <c r="W679" i="8" s="1"/>
  <c r="AH305" i="8"/>
  <c r="AG317" i="8"/>
  <c r="AC681" i="8" s="1"/>
  <c r="M316" i="8"/>
  <c r="L328" i="8"/>
  <c r="V692" i="8" s="1"/>
  <c r="J307" i="8"/>
  <c r="I319" i="8"/>
  <c r="U683" i="8" s="1"/>
  <c r="AH306" i="8"/>
  <c r="AG318" i="8"/>
  <c r="AC682" i="8" s="1"/>
  <c r="V300" i="8"/>
  <c r="U312" i="8"/>
  <c r="Y676" i="8" s="1"/>
  <c r="S312" i="8"/>
  <c r="R324" i="8"/>
  <c r="X688" i="8" s="1"/>
  <c r="AH304" i="8"/>
  <c r="AG316" i="8"/>
  <c r="AC680" i="8" s="1"/>
  <c r="AH303" i="8"/>
  <c r="AG315" i="8"/>
  <c r="AC679" i="8" s="1"/>
  <c r="AH302" i="8"/>
  <c r="AG314" i="8"/>
  <c r="AC678" i="8" s="1"/>
  <c r="S310" i="8"/>
  <c r="R322" i="8"/>
  <c r="X686" i="8" s="1"/>
  <c r="J303" i="8"/>
  <c r="I315" i="8"/>
  <c r="U679" i="8" s="1"/>
  <c r="V292" i="8"/>
  <c r="U304" i="8"/>
  <c r="Y668" i="8" s="1"/>
  <c r="V296" i="8"/>
  <c r="U308" i="8"/>
  <c r="Y672" i="8" s="1"/>
  <c r="J306" i="8"/>
  <c r="I318" i="8"/>
  <c r="U682" i="8" s="1"/>
  <c r="Y304" i="8"/>
  <c r="X316" i="8"/>
  <c r="Z680" i="8" s="1"/>
  <c r="Y305" i="8"/>
  <c r="X317" i="8"/>
  <c r="Z681" i="8" s="1"/>
  <c r="Y303" i="8"/>
  <c r="X315" i="8"/>
  <c r="Z679" i="8" s="1"/>
  <c r="P313" i="8"/>
  <c r="O325" i="8"/>
  <c r="W689" i="8" s="1"/>
  <c r="S311" i="8"/>
  <c r="R323" i="8"/>
  <c r="X687" i="8" s="1"/>
  <c r="AB299" i="8"/>
  <c r="AA311" i="8"/>
  <c r="AA675" i="8" s="1"/>
  <c r="S291" i="8"/>
  <c r="R303" i="8"/>
  <c r="X667" i="8" s="1"/>
  <c r="Y302" i="8"/>
  <c r="X314" i="8"/>
  <c r="Z678" i="8" s="1"/>
  <c r="P304" i="8"/>
  <c r="O316" i="8"/>
  <c r="W680" i="8" s="1"/>
  <c r="V299" i="8"/>
  <c r="U311" i="8"/>
  <c r="Y675" i="8" s="1"/>
  <c r="S309" i="8"/>
  <c r="R321" i="8"/>
  <c r="X685" i="8" s="1"/>
  <c r="M310" i="8"/>
  <c r="L322" i="8"/>
  <c r="V686" i="8" s="1"/>
  <c r="AE292" i="8"/>
  <c r="AD304" i="8"/>
  <c r="AB668" i="8" s="1"/>
  <c r="AH307" i="8"/>
  <c r="AG319" i="8"/>
  <c r="AC683" i="8" s="1"/>
  <c r="P306" i="8"/>
  <c r="O318" i="8"/>
  <c r="W682" i="8" s="1"/>
  <c r="O309" i="8"/>
  <c r="R302" i="8"/>
  <c r="X310" i="8"/>
  <c r="AA318" i="8"/>
  <c r="E320" i="8"/>
  <c r="AA319" i="8"/>
  <c r="AD315" i="8"/>
  <c r="X306" i="8"/>
  <c r="E319" i="8"/>
  <c r="I311" i="8"/>
  <c r="AG310" i="8"/>
  <c r="E330" i="8"/>
  <c r="E326" i="8"/>
  <c r="AD331" i="8"/>
  <c r="I308" i="8"/>
  <c r="L308" i="8"/>
  <c r="AA316" i="8"/>
  <c r="X311" i="8"/>
  <c r="AD314" i="8"/>
  <c r="AD324" i="8"/>
  <c r="AA336" i="8"/>
  <c r="I304" i="8"/>
  <c r="L318" i="8"/>
  <c r="AG313" i="8"/>
  <c r="E324" i="8"/>
  <c r="E321" i="8"/>
  <c r="AG308" i="8"/>
  <c r="R313" i="8"/>
  <c r="O308" i="8"/>
  <c r="I312" i="8"/>
  <c r="X308" i="8"/>
  <c r="I310" i="8"/>
  <c r="AG311" i="8"/>
  <c r="AA333" i="8"/>
  <c r="L337" i="8"/>
  <c r="O305" i="8"/>
  <c r="E310" i="8"/>
  <c r="O322" i="8"/>
  <c r="AA332" i="8"/>
  <c r="L336" i="8"/>
  <c r="AD332" i="8"/>
  <c r="L319" i="8"/>
  <c r="X312" i="8"/>
  <c r="AD311" i="8"/>
  <c r="X307" i="8"/>
  <c r="AA314" i="8"/>
  <c r="R320" i="8"/>
  <c r="AG309" i="8"/>
  <c r="I302" i="8"/>
  <c r="AD306" i="8"/>
  <c r="X313" i="8"/>
  <c r="E316" i="8"/>
  <c r="AD322" i="8"/>
  <c r="O311" i="8"/>
  <c r="E323" i="8"/>
  <c r="I313" i="8"/>
  <c r="E327" i="8"/>
  <c r="AG312" i="8"/>
  <c r="AD325" i="8"/>
  <c r="E325" i="8"/>
  <c r="X309" i="8"/>
  <c r="I309" i="8"/>
  <c r="L317" i="8"/>
  <c r="AA317" i="8"/>
  <c r="AA315" i="8"/>
  <c r="AD333" i="8"/>
  <c r="AD329" i="8"/>
  <c r="AH305" i="7"/>
  <c r="AG317" i="7"/>
  <c r="AC681" i="7" s="1"/>
  <c r="AG315" i="7"/>
  <c r="AG320" i="7"/>
  <c r="AG333" i="7"/>
  <c r="AG325" i="7"/>
  <c r="AG318" i="7"/>
  <c r="AG322" i="7"/>
  <c r="AG319" i="7"/>
  <c r="AG324" i="7"/>
  <c r="AG316" i="7"/>
  <c r="AG326" i="7"/>
  <c r="AG323" i="7"/>
  <c r="AE290" i="7"/>
  <c r="AD302" i="7"/>
  <c r="AB666" i="7" s="1"/>
  <c r="Y290" i="7"/>
  <c r="X302" i="7"/>
  <c r="Z666" i="7" s="1"/>
  <c r="AD323" i="7"/>
  <c r="AD315" i="7"/>
  <c r="AD320" i="7"/>
  <c r="AD322" i="7"/>
  <c r="AD318" i="7"/>
  <c r="AD316" i="7"/>
  <c r="AD317" i="7"/>
  <c r="AD319" i="7"/>
  <c r="AD321" i="7"/>
  <c r="AD324" i="7"/>
  <c r="AD325" i="7"/>
  <c r="AA320" i="7"/>
  <c r="AA333" i="7"/>
  <c r="AA319" i="7"/>
  <c r="AA316" i="7"/>
  <c r="AA317" i="7"/>
  <c r="AA337" i="7"/>
  <c r="AA323" i="7"/>
  <c r="AA318" i="7"/>
  <c r="AA315" i="7"/>
  <c r="AA322" i="7"/>
  <c r="AA314" i="7"/>
  <c r="AA324" i="7"/>
  <c r="X315" i="7"/>
  <c r="X316" i="7"/>
  <c r="X334" i="7"/>
  <c r="X341" i="7"/>
  <c r="X337" i="7"/>
  <c r="X319" i="7"/>
  <c r="X333" i="7"/>
  <c r="X320" i="7"/>
  <c r="X323" i="7"/>
  <c r="X318" i="7"/>
  <c r="X324" i="7"/>
  <c r="S293" i="7"/>
  <c r="R305" i="7"/>
  <c r="X669" i="7" s="1"/>
  <c r="R312" i="7"/>
  <c r="R313" i="7"/>
  <c r="R330" i="7"/>
  <c r="R311" i="7"/>
  <c r="R304" i="7"/>
  <c r="R308" i="7"/>
  <c r="R309" i="7"/>
  <c r="R303" i="7"/>
  <c r="R307" i="7"/>
  <c r="R322" i="7"/>
  <c r="R314" i="7"/>
  <c r="M286" i="7"/>
  <c r="L298" i="7"/>
  <c r="V662" i="7" s="1"/>
  <c r="V278" i="7"/>
  <c r="U290" i="7"/>
  <c r="Y654" i="7" s="1"/>
  <c r="U308" i="7"/>
  <c r="U311" i="7"/>
  <c r="U304" i="7"/>
  <c r="U307" i="7"/>
  <c r="U305" i="7"/>
  <c r="U309" i="7"/>
  <c r="U313" i="7"/>
  <c r="U306" i="7"/>
  <c r="U303" i="7"/>
  <c r="U310" i="7"/>
  <c r="U312" i="7"/>
  <c r="P305" i="7"/>
  <c r="O317" i="7"/>
  <c r="W681" i="7" s="1"/>
  <c r="O302" i="7"/>
  <c r="O311" i="7"/>
  <c r="O312" i="7"/>
  <c r="O307" i="7"/>
  <c r="O310" i="7"/>
  <c r="O303" i="7"/>
  <c r="O308" i="7"/>
  <c r="O304" i="7"/>
  <c r="O325" i="7"/>
  <c r="O306" i="7"/>
  <c r="L312" i="7"/>
  <c r="L304" i="7"/>
  <c r="L307" i="7"/>
  <c r="L313" i="7"/>
  <c r="L303" i="7"/>
  <c r="L302" i="7"/>
  <c r="L321" i="7"/>
  <c r="L311" i="7"/>
  <c r="L308" i="7"/>
  <c r="L317" i="7"/>
  <c r="I313" i="7"/>
  <c r="I311" i="7"/>
  <c r="I306" i="7"/>
  <c r="I305" i="7"/>
  <c r="I307" i="7"/>
  <c r="I312" i="7"/>
  <c r="I304" i="7"/>
  <c r="I308" i="7"/>
  <c r="I303" i="7"/>
  <c r="I321" i="7"/>
  <c r="I334" i="7"/>
  <c r="E307" i="7"/>
  <c r="T671" i="7" s="1"/>
  <c r="F295" i="7"/>
  <c r="E293" i="7"/>
  <c r="T657" i="7" s="1"/>
  <c r="F281" i="7"/>
  <c r="E297" i="7"/>
  <c r="T661" i="7" s="1"/>
  <c r="F285" i="7"/>
  <c r="E337" i="7"/>
  <c r="F325" i="7"/>
  <c r="F300" i="7"/>
  <c r="E312" i="7"/>
  <c r="T676" i="7" s="1"/>
  <c r="E323" i="7"/>
  <c r="T687" i="7" s="1"/>
  <c r="F311" i="7"/>
  <c r="E310" i="7"/>
  <c r="T674" i="7" s="1"/>
  <c r="F298" i="7"/>
  <c r="F308" i="7"/>
  <c r="E320" i="7"/>
  <c r="T684" i="7" s="1"/>
  <c r="E318" i="7"/>
  <c r="T682" i="7" s="1"/>
  <c r="F306" i="7"/>
  <c r="E316" i="7"/>
  <c r="T680" i="7" s="1"/>
  <c r="F304" i="7"/>
  <c r="E315" i="7"/>
  <c r="T679" i="7" s="1"/>
  <c r="F303" i="7"/>
  <c r="E302" i="7"/>
  <c r="T666" i="7" s="1"/>
  <c r="F290" i="7"/>
  <c r="M333" i="9" l="1"/>
  <c r="V697" i="9"/>
  <c r="M316" i="9"/>
  <c r="V680" i="9"/>
  <c r="M315" i="9"/>
  <c r="V679" i="9"/>
  <c r="AB324" i="7"/>
  <c r="AA688" i="7"/>
  <c r="AB316" i="7"/>
  <c r="AA680" i="7"/>
  <c r="AB314" i="7"/>
  <c r="AA678" i="7"/>
  <c r="AB319" i="7"/>
  <c r="AA683" i="7"/>
  <c r="AB317" i="7"/>
  <c r="AA681" i="7"/>
  <c r="AB322" i="7"/>
  <c r="AA686" i="7"/>
  <c r="AB333" i="7"/>
  <c r="AA697" i="7"/>
  <c r="AB320" i="7"/>
  <c r="AA684" i="7"/>
  <c r="AB323" i="7"/>
  <c r="AA687" i="7"/>
  <c r="AB315" i="7"/>
  <c r="AA679" i="7"/>
  <c r="AB318" i="7"/>
  <c r="AA682" i="7"/>
  <c r="AB337" i="7"/>
  <c r="AA701" i="7"/>
  <c r="AB318" i="8"/>
  <c r="AA682" i="8"/>
  <c r="AB316" i="8"/>
  <c r="AA680" i="8"/>
  <c r="AB317" i="8"/>
  <c r="AA681" i="8"/>
  <c r="AB333" i="8"/>
  <c r="AA697" i="8"/>
  <c r="AB315" i="8"/>
  <c r="AA679" i="8"/>
  <c r="AB332" i="8"/>
  <c r="AA696" i="8"/>
  <c r="AB314" i="8"/>
  <c r="AA678" i="8"/>
  <c r="AB319" i="8"/>
  <c r="AA683" i="8"/>
  <c r="AB336" i="8"/>
  <c r="AA700" i="8"/>
  <c r="M302" i="7"/>
  <c r="V666" i="7"/>
  <c r="M303" i="7"/>
  <c r="V667" i="7"/>
  <c r="M313" i="7"/>
  <c r="V677" i="7"/>
  <c r="M311" i="7"/>
  <c r="V675" i="7"/>
  <c r="M321" i="7"/>
  <c r="V685" i="7"/>
  <c r="M317" i="7"/>
  <c r="V681" i="7"/>
  <c r="M304" i="7"/>
  <c r="V668" i="7"/>
  <c r="M307" i="7"/>
  <c r="V671" i="7"/>
  <c r="M308" i="7"/>
  <c r="V672" i="7"/>
  <c r="M312" i="7"/>
  <c r="V676" i="7"/>
  <c r="M336" i="8"/>
  <c r="V700" i="8"/>
  <c r="M308" i="8"/>
  <c r="V672" i="8"/>
  <c r="M318" i="8"/>
  <c r="V682" i="8"/>
  <c r="M302" i="8"/>
  <c r="V666" i="8"/>
  <c r="L314" i="8"/>
  <c r="M337" i="8"/>
  <c r="V701" i="8"/>
  <c r="V667" i="8"/>
  <c r="M303" i="8"/>
  <c r="L315" i="8"/>
  <c r="M317" i="8"/>
  <c r="V681" i="8"/>
  <c r="M319" i="8"/>
  <c r="V683" i="8"/>
  <c r="AH312" i="8"/>
  <c r="AC676" i="8"/>
  <c r="AH311" i="8"/>
  <c r="AC675" i="8"/>
  <c r="AH309" i="8"/>
  <c r="AC673" i="8"/>
  <c r="AH313" i="8"/>
  <c r="AC677" i="8"/>
  <c r="AH308" i="8"/>
  <c r="AC672" i="8"/>
  <c r="AH310" i="8"/>
  <c r="AC674" i="8"/>
  <c r="AH333" i="7"/>
  <c r="AC697" i="7"/>
  <c r="AH326" i="7"/>
  <c r="AC690" i="7"/>
  <c r="AH316" i="7"/>
  <c r="AC680" i="7"/>
  <c r="AH315" i="7"/>
  <c r="AC679" i="7"/>
  <c r="AH325" i="7"/>
  <c r="AC689" i="7"/>
  <c r="AH320" i="7"/>
  <c r="AC684" i="7"/>
  <c r="AH324" i="7"/>
  <c r="AC688" i="7"/>
  <c r="AH323" i="7"/>
  <c r="AC687" i="7"/>
  <c r="AH319" i="7"/>
  <c r="AC683" i="7"/>
  <c r="AH322" i="7"/>
  <c r="AC686" i="7"/>
  <c r="AH318" i="7"/>
  <c r="AC682" i="7"/>
  <c r="AE311" i="8"/>
  <c r="AB675" i="8"/>
  <c r="AE325" i="8"/>
  <c r="AB689" i="8"/>
  <c r="AE331" i="8"/>
  <c r="AB695" i="8"/>
  <c r="AE322" i="8"/>
  <c r="AB686" i="8"/>
  <c r="AE333" i="8"/>
  <c r="AB697" i="8"/>
  <c r="AE306" i="8"/>
  <c r="AB670" i="8"/>
  <c r="AE324" i="8"/>
  <c r="AB688" i="8"/>
  <c r="AE329" i="8"/>
  <c r="AB693" i="8"/>
  <c r="AE314" i="8"/>
  <c r="AB678" i="8"/>
  <c r="AE332" i="8"/>
  <c r="AB696" i="8"/>
  <c r="AE315" i="8"/>
  <c r="AB679" i="8"/>
  <c r="AE321" i="7"/>
  <c r="AB685" i="7"/>
  <c r="AE319" i="7"/>
  <c r="AB683" i="7"/>
  <c r="AE317" i="7"/>
  <c r="AB681" i="7"/>
  <c r="AE316" i="7"/>
  <c r="AB680" i="7"/>
  <c r="AE322" i="7"/>
  <c r="AB686" i="7"/>
  <c r="AE325" i="7"/>
  <c r="AB689" i="7"/>
  <c r="AE320" i="7"/>
  <c r="AB684" i="7"/>
  <c r="AE318" i="7"/>
  <c r="AB682" i="7"/>
  <c r="AE324" i="7"/>
  <c r="AB688" i="7"/>
  <c r="AE315" i="7"/>
  <c r="AB679" i="7"/>
  <c r="AE323" i="7"/>
  <c r="AB687" i="7"/>
  <c r="Y306" i="8"/>
  <c r="Z670" i="8"/>
  <c r="Y308" i="8"/>
  <c r="Z672" i="8"/>
  <c r="Y309" i="8"/>
  <c r="Z673" i="8"/>
  <c r="Y307" i="8"/>
  <c r="Z671" i="8"/>
  <c r="Y311" i="8"/>
  <c r="Z675" i="8"/>
  <c r="Y313" i="8"/>
  <c r="Z677" i="8"/>
  <c r="Y312" i="8"/>
  <c r="Z676" i="8"/>
  <c r="Y310" i="8"/>
  <c r="Z674" i="8"/>
  <c r="Y333" i="7"/>
  <c r="Z697" i="7"/>
  <c r="Y324" i="7"/>
  <c r="Z688" i="7"/>
  <c r="Y334" i="7"/>
  <c r="Z698" i="7"/>
  <c r="Y318" i="7"/>
  <c r="Z682" i="7"/>
  <c r="Y316" i="7"/>
  <c r="Z680" i="7"/>
  <c r="Y319" i="7"/>
  <c r="Z683" i="7"/>
  <c r="Y337" i="7"/>
  <c r="Z701" i="7"/>
  <c r="Y323" i="7"/>
  <c r="Z687" i="7"/>
  <c r="Y315" i="7"/>
  <c r="Z679" i="7"/>
  <c r="Y341" i="7"/>
  <c r="Z705" i="7"/>
  <c r="Y320" i="7"/>
  <c r="Z684" i="7"/>
  <c r="V309" i="8"/>
  <c r="Y673" i="8"/>
  <c r="U321" i="8"/>
  <c r="V305" i="8"/>
  <c r="Y669" i="8"/>
  <c r="U317" i="8"/>
  <c r="V302" i="8"/>
  <c r="Y666" i="8"/>
  <c r="U314" i="8"/>
  <c r="V313" i="8"/>
  <c r="Y677" i="8"/>
  <c r="U325" i="8"/>
  <c r="V308" i="7"/>
  <c r="Y672" i="7"/>
  <c r="V303" i="7"/>
  <c r="Y667" i="7"/>
  <c r="V309" i="7"/>
  <c r="Y673" i="7"/>
  <c r="V313" i="7"/>
  <c r="Y677" i="7"/>
  <c r="V305" i="7"/>
  <c r="Y669" i="7"/>
  <c r="V307" i="7"/>
  <c r="Y671" i="7"/>
  <c r="V306" i="7"/>
  <c r="Y670" i="7"/>
  <c r="V312" i="7"/>
  <c r="Y676" i="7"/>
  <c r="V304" i="7"/>
  <c r="Y668" i="7"/>
  <c r="V310" i="7"/>
  <c r="Y674" i="7"/>
  <c r="V311" i="7"/>
  <c r="Y675" i="7"/>
  <c r="S313" i="8"/>
  <c r="X677" i="8"/>
  <c r="X683" i="8"/>
  <c r="S319" i="8"/>
  <c r="R331" i="8"/>
  <c r="S320" i="8"/>
  <c r="X684" i="8"/>
  <c r="S302" i="8"/>
  <c r="X666" i="8"/>
  <c r="X668" i="8"/>
  <c r="S304" i="8"/>
  <c r="R316" i="8"/>
  <c r="S311" i="7"/>
  <c r="X675" i="7"/>
  <c r="S314" i="7"/>
  <c r="X678" i="7"/>
  <c r="S330" i="7"/>
  <c r="X694" i="7"/>
  <c r="S322" i="7"/>
  <c r="X686" i="7"/>
  <c r="S307" i="7"/>
  <c r="X671" i="7"/>
  <c r="S312" i="7"/>
  <c r="X676" i="7"/>
  <c r="S303" i="7"/>
  <c r="X667" i="7"/>
  <c r="S313" i="7"/>
  <c r="X677" i="7"/>
  <c r="S309" i="7"/>
  <c r="X673" i="7"/>
  <c r="S308" i="7"/>
  <c r="X672" i="7"/>
  <c r="S304" i="7"/>
  <c r="X668" i="7"/>
  <c r="P302" i="8"/>
  <c r="W666" i="8"/>
  <c r="O314" i="8"/>
  <c r="P307" i="8"/>
  <c r="W671" i="8"/>
  <c r="O319" i="8"/>
  <c r="P311" i="8"/>
  <c r="W675" i="8"/>
  <c r="P322" i="8"/>
  <c r="W686" i="8"/>
  <c r="P309" i="8"/>
  <c r="W673" i="8"/>
  <c r="P308" i="8"/>
  <c r="W672" i="8"/>
  <c r="P305" i="8"/>
  <c r="W669" i="8"/>
  <c r="P312" i="7"/>
  <c r="W676" i="7"/>
  <c r="P325" i="7"/>
  <c r="W689" i="7"/>
  <c r="P302" i="7"/>
  <c r="W666" i="7"/>
  <c r="W661" i="7"/>
  <c r="P297" i="7"/>
  <c r="O309" i="7"/>
  <c r="P307" i="7"/>
  <c r="W671" i="7"/>
  <c r="P304" i="7"/>
  <c r="W668" i="7"/>
  <c r="P306" i="7"/>
  <c r="W670" i="7"/>
  <c r="P303" i="7"/>
  <c r="W667" i="7"/>
  <c r="P311" i="7"/>
  <c r="W675" i="7"/>
  <c r="P308" i="7"/>
  <c r="W672" i="7"/>
  <c r="P310" i="7"/>
  <c r="W674" i="7"/>
  <c r="AE333" i="9"/>
  <c r="AB697" i="9"/>
  <c r="AE327" i="9"/>
  <c r="AB691" i="9"/>
  <c r="AE313" i="9"/>
  <c r="AB677" i="9"/>
  <c r="AE336" i="9"/>
  <c r="AB700" i="9"/>
  <c r="AE308" i="9"/>
  <c r="AB672" i="9"/>
  <c r="AE319" i="9"/>
  <c r="AB683" i="9"/>
  <c r="AE341" i="9"/>
  <c r="AB705" i="9"/>
  <c r="AE318" i="9"/>
  <c r="AB682" i="9"/>
  <c r="AE326" i="9"/>
  <c r="AB690" i="9"/>
  <c r="AE328" i="9"/>
  <c r="AB692" i="9"/>
  <c r="AE334" i="9"/>
  <c r="AB698" i="9"/>
  <c r="AE335" i="9"/>
  <c r="AB699" i="9"/>
  <c r="AB332" i="9"/>
  <c r="AA696" i="9"/>
  <c r="AB335" i="9"/>
  <c r="AA699" i="9"/>
  <c r="AB316" i="9"/>
  <c r="AA680" i="9"/>
  <c r="AB326" i="9"/>
  <c r="AA690" i="9"/>
  <c r="AB331" i="9"/>
  <c r="AA695" i="9"/>
  <c r="AB315" i="9"/>
  <c r="AA679" i="9"/>
  <c r="AB333" i="9"/>
  <c r="AA697" i="9"/>
  <c r="AB329" i="9"/>
  <c r="AA693" i="9"/>
  <c r="Y323" i="9"/>
  <c r="Z687" i="9"/>
  <c r="Y302" i="9"/>
  <c r="Z666" i="9"/>
  <c r="X314" i="9"/>
  <c r="Y303" i="9"/>
  <c r="Z667" i="9"/>
  <c r="X315" i="9"/>
  <c r="Y322" i="9"/>
  <c r="Z686" i="9"/>
  <c r="Y319" i="9"/>
  <c r="Z683" i="9"/>
  <c r="Y317" i="9"/>
  <c r="Z681" i="9"/>
  <c r="X329" i="9"/>
  <c r="Y340" i="9"/>
  <c r="Z704" i="9"/>
  <c r="Y320" i="9"/>
  <c r="Z684" i="9"/>
  <c r="Y318" i="9"/>
  <c r="Z682" i="9"/>
  <c r="Y336" i="9"/>
  <c r="Z700" i="9"/>
  <c r="Y325" i="9"/>
  <c r="Z689" i="9"/>
  <c r="Y309" i="9"/>
  <c r="Z673" i="9"/>
  <c r="Y681" i="9"/>
  <c r="V317" i="9"/>
  <c r="U329" i="9"/>
  <c r="Y671" i="9"/>
  <c r="U319" i="9"/>
  <c r="V307" i="9"/>
  <c r="V302" i="9"/>
  <c r="Y666" i="9"/>
  <c r="U314" i="9"/>
  <c r="S323" i="9"/>
  <c r="X687" i="9"/>
  <c r="S303" i="9"/>
  <c r="X667" i="9"/>
  <c r="S320" i="9"/>
  <c r="X684" i="9"/>
  <c r="AC670" i="9"/>
  <c r="AH306" i="9"/>
  <c r="AG318" i="9"/>
  <c r="AC671" i="9"/>
  <c r="AH307" i="9"/>
  <c r="AG319" i="9"/>
  <c r="AH305" i="9"/>
  <c r="AC669" i="9"/>
  <c r="AC675" i="9"/>
  <c r="AH311" i="9"/>
  <c r="AG323" i="9"/>
  <c r="AC666" i="9"/>
  <c r="AH302" i="9"/>
  <c r="AG314" i="9"/>
  <c r="AH334" i="9"/>
  <c r="AC698" i="9"/>
  <c r="P322" i="9"/>
  <c r="W686" i="9"/>
  <c r="P327" i="9"/>
  <c r="W691" i="9"/>
  <c r="P313" i="9"/>
  <c r="W677" i="9"/>
  <c r="P323" i="9"/>
  <c r="W687" i="9"/>
  <c r="P329" i="9"/>
  <c r="W693" i="9"/>
  <c r="P326" i="9"/>
  <c r="W690" i="9"/>
  <c r="P324" i="9"/>
  <c r="W688" i="9"/>
  <c r="U678" i="9"/>
  <c r="J314" i="9"/>
  <c r="I326" i="9"/>
  <c r="J334" i="9"/>
  <c r="U698" i="9"/>
  <c r="U669" i="9"/>
  <c r="J305" i="9"/>
  <c r="I317" i="9"/>
  <c r="J309" i="9"/>
  <c r="U673" i="9"/>
  <c r="J342" i="9"/>
  <c r="U706" i="9"/>
  <c r="J309" i="8"/>
  <c r="U673" i="8"/>
  <c r="J312" i="8"/>
  <c r="U676" i="8"/>
  <c r="J304" i="8"/>
  <c r="U668" i="8"/>
  <c r="J308" i="8"/>
  <c r="U672" i="8"/>
  <c r="J302" i="8"/>
  <c r="U666" i="8"/>
  <c r="J313" i="8"/>
  <c r="U677" i="8"/>
  <c r="J310" i="8"/>
  <c r="U674" i="8"/>
  <c r="J311" i="8"/>
  <c r="U675" i="8"/>
  <c r="J307" i="7"/>
  <c r="U671" i="7"/>
  <c r="J290" i="7"/>
  <c r="U654" i="7"/>
  <c r="I302" i="7"/>
  <c r="J312" i="7"/>
  <c r="U676" i="7"/>
  <c r="J334" i="7"/>
  <c r="U698" i="7"/>
  <c r="J305" i="7"/>
  <c r="U669" i="7"/>
  <c r="J321" i="7"/>
  <c r="U685" i="7"/>
  <c r="J303" i="7"/>
  <c r="U667" i="7"/>
  <c r="J311" i="7"/>
  <c r="U675" i="7"/>
  <c r="J306" i="7"/>
  <c r="U670" i="7"/>
  <c r="J313" i="7"/>
  <c r="U677" i="7"/>
  <c r="J308" i="7"/>
  <c r="U672" i="7"/>
  <c r="J304" i="7"/>
  <c r="U668" i="7"/>
  <c r="F330" i="9"/>
  <c r="T694" i="9"/>
  <c r="F334" i="9"/>
  <c r="T698" i="9"/>
  <c r="F333" i="9"/>
  <c r="T697" i="9"/>
  <c r="F329" i="9"/>
  <c r="T693" i="9"/>
  <c r="F339" i="9"/>
  <c r="T703" i="9"/>
  <c r="F331" i="9"/>
  <c r="T695" i="9"/>
  <c r="F338" i="9"/>
  <c r="T702" i="9"/>
  <c r="F321" i="8"/>
  <c r="T685" i="8"/>
  <c r="F327" i="8"/>
  <c r="T691" i="8"/>
  <c r="F324" i="8"/>
  <c r="T688" i="8"/>
  <c r="F319" i="8"/>
  <c r="T683" i="8"/>
  <c r="F323" i="8"/>
  <c r="T687" i="8"/>
  <c r="F310" i="8"/>
  <c r="T674" i="8"/>
  <c r="F326" i="8"/>
  <c r="T690" i="8"/>
  <c r="F320" i="8"/>
  <c r="T684" i="8"/>
  <c r="F325" i="8"/>
  <c r="T689" i="8"/>
  <c r="F316" i="8"/>
  <c r="T680" i="8"/>
  <c r="F330" i="8"/>
  <c r="T694" i="8"/>
  <c r="F337" i="7"/>
  <c r="T701" i="7"/>
  <c r="P304" i="9"/>
  <c r="O316" i="9"/>
  <c r="W680" i="9" s="1"/>
  <c r="M294" i="7"/>
  <c r="L306" i="7"/>
  <c r="V670" i="7" s="1"/>
  <c r="M323" i="8"/>
  <c r="L335" i="8"/>
  <c r="AB313" i="8"/>
  <c r="AA325" i="8"/>
  <c r="AA689" i="8" s="1"/>
  <c r="V310" i="8"/>
  <c r="U322" i="8"/>
  <c r="Y686" i="8" s="1"/>
  <c r="V306" i="8"/>
  <c r="U318" i="8"/>
  <c r="Y682" i="8" s="1"/>
  <c r="S318" i="9"/>
  <c r="R330" i="9"/>
  <c r="X694" i="9" s="1"/>
  <c r="F308" i="9"/>
  <c r="E320" i="9"/>
  <c r="T684" i="9" s="1"/>
  <c r="S302" i="9"/>
  <c r="R314" i="9"/>
  <c r="X678" i="9" s="1"/>
  <c r="P306" i="9"/>
  <c r="O318" i="9"/>
  <c r="W682" i="9" s="1"/>
  <c r="AB312" i="9"/>
  <c r="AA324" i="9"/>
  <c r="AA688" i="9" s="1"/>
  <c r="P308" i="9"/>
  <c r="O320" i="9"/>
  <c r="W684" i="9" s="1"/>
  <c r="F312" i="9"/>
  <c r="E324" i="9"/>
  <c r="T688" i="9" s="1"/>
  <c r="F316" i="9"/>
  <c r="E328" i="9"/>
  <c r="T692" i="9" s="1"/>
  <c r="J325" i="9"/>
  <c r="I337" i="9"/>
  <c r="AH324" i="9"/>
  <c r="AG336" i="9"/>
  <c r="AB310" i="9"/>
  <c r="AA322" i="9"/>
  <c r="AA686" i="9" s="1"/>
  <c r="V323" i="9"/>
  <c r="U335" i="9"/>
  <c r="P309" i="9"/>
  <c r="O321" i="9"/>
  <c r="W685" i="9" s="1"/>
  <c r="AH308" i="9"/>
  <c r="AG320" i="9"/>
  <c r="AC684" i="9" s="1"/>
  <c r="V310" i="9"/>
  <c r="U322" i="9"/>
  <c r="Y686" i="9" s="1"/>
  <c r="V321" i="9"/>
  <c r="U333" i="9"/>
  <c r="AB313" i="9"/>
  <c r="AA325" i="9"/>
  <c r="AA689" i="9" s="1"/>
  <c r="P307" i="9"/>
  <c r="O319" i="9"/>
  <c r="W683" i="9" s="1"/>
  <c r="V325" i="9"/>
  <c r="U337" i="9"/>
  <c r="J323" i="9"/>
  <c r="I335" i="9"/>
  <c r="AH325" i="9"/>
  <c r="AG337" i="9"/>
  <c r="S329" i="9"/>
  <c r="R341" i="9"/>
  <c r="V316" i="9"/>
  <c r="U328" i="9"/>
  <c r="Y692" i="9" s="1"/>
  <c r="M329" i="9"/>
  <c r="L341" i="9"/>
  <c r="V324" i="9"/>
  <c r="U336" i="9"/>
  <c r="J324" i="9"/>
  <c r="I336" i="9"/>
  <c r="S325" i="9"/>
  <c r="R337" i="9"/>
  <c r="V308" i="9"/>
  <c r="U320" i="9"/>
  <c r="Y684" i="9" s="1"/>
  <c r="S324" i="9"/>
  <c r="R336" i="9"/>
  <c r="AB306" i="9"/>
  <c r="AA318" i="9"/>
  <c r="AA682" i="9" s="1"/>
  <c r="J308" i="9"/>
  <c r="I320" i="9"/>
  <c r="U684" i="9" s="1"/>
  <c r="S321" i="9"/>
  <c r="R333" i="9"/>
  <c r="S319" i="9"/>
  <c r="R331" i="9"/>
  <c r="X695" i="9" s="1"/>
  <c r="AH309" i="9"/>
  <c r="AG321" i="9"/>
  <c r="AC685" i="9" s="1"/>
  <c r="V315" i="9"/>
  <c r="U327" i="9"/>
  <c r="Y691" i="9" s="1"/>
  <c r="S322" i="9"/>
  <c r="R334" i="9"/>
  <c r="R335" i="9"/>
  <c r="AA327" i="9"/>
  <c r="X330" i="9"/>
  <c r="O325" i="9"/>
  <c r="O334" i="9"/>
  <c r="X334" i="9"/>
  <c r="L328" i="9"/>
  <c r="AA341" i="9"/>
  <c r="X321" i="9"/>
  <c r="R332" i="9"/>
  <c r="AD325" i="9"/>
  <c r="AD330" i="9"/>
  <c r="AD339" i="9"/>
  <c r="O335" i="9"/>
  <c r="AA338" i="9"/>
  <c r="X331" i="9"/>
  <c r="X337" i="9"/>
  <c r="I321" i="9"/>
  <c r="AD338" i="9"/>
  <c r="AA343" i="9"/>
  <c r="AD331" i="9"/>
  <c r="E342" i="9"/>
  <c r="E343" i="9"/>
  <c r="X335" i="9"/>
  <c r="L327" i="9"/>
  <c r="R315" i="9"/>
  <c r="X332" i="9"/>
  <c r="AD340" i="9"/>
  <c r="O338" i="9"/>
  <c r="AD320" i="9"/>
  <c r="O341" i="9"/>
  <c r="O336" i="9"/>
  <c r="O339" i="9"/>
  <c r="AA344" i="9"/>
  <c r="AA328" i="9"/>
  <c r="AG317" i="9"/>
  <c r="E341" i="9"/>
  <c r="AH314" i="8"/>
  <c r="AG326" i="8"/>
  <c r="AC690" i="8" s="1"/>
  <c r="AH319" i="8"/>
  <c r="AG331" i="8"/>
  <c r="AC695" i="8" s="1"/>
  <c r="V311" i="8"/>
  <c r="U323" i="8"/>
  <c r="Y687" i="8" s="1"/>
  <c r="AB311" i="8"/>
  <c r="AA323" i="8"/>
  <c r="AA687" i="8" s="1"/>
  <c r="Y317" i="8"/>
  <c r="X329" i="8"/>
  <c r="Z693" i="8" s="1"/>
  <c r="V304" i="8"/>
  <c r="U316" i="8"/>
  <c r="Y680" i="8" s="1"/>
  <c r="AH315" i="8"/>
  <c r="AG327" i="8"/>
  <c r="AC691" i="8" s="1"/>
  <c r="V312" i="8"/>
  <c r="U324" i="8"/>
  <c r="Y688" i="8" s="1"/>
  <c r="M328" i="8"/>
  <c r="L340" i="8"/>
  <c r="AB310" i="8"/>
  <c r="AA322" i="8"/>
  <c r="AA686" i="8" s="1"/>
  <c r="S303" i="8"/>
  <c r="R315" i="8"/>
  <c r="X679" i="8" s="1"/>
  <c r="P318" i="8"/>
  <c r="O330" i="8"/>
  <c r="W694" i="8" s="1"/>
  <c r="Y315" i="8"/>
  <c r="X327" i="8"/>
  <c r="Z691" i="8" s="1"/>
  <c r="J319" i="8"/>
  <c r="I331" i="8"/>
  <c r="U695" i="8" s="1"/>
  <c r="AE304" i="8"/>
  <c r="AD316" i="8"/>
  <c r="AB680" i="8" s="1"/>
  <c r="P316" i="8"/>
  <c r="O328" i="8"/>
  <c r="W692" i="8" s="1"/>
  <c r="S323" i="8"/>
  <c r="R335" i="8"/>
  <c r="Y316" i="8"/>
  <c r="X328" i="8"/>
  <c r="Z692" i="8" s="1"/>
  <c r="J315" i="8"/>
  <c r="I327" i="8"/>
  <c r="U691" i="8" s="1"/>
  <c r="AH316" i="8"/>
  <c r="AG328" i="8"/>
  <c r="AC692" i="8" s="1"/>
  <c r="AH317" i="8"/>
  <c r="AG329" i="8"/>
  <c r="AC693" i="8" s="1"/>
  <c r="F305" i="8"/>
  <c r="E317" i="8"/>
  <c r="T681" i="8" s="1"/>
  <c r="J317" i="8"/>
  <c r="I329" i="8"/>
  <c r="U693" i="8" s="1"/>
  <c r="S321" i="8"/>
  <c r="R333" i="8"/>
  <c r="V308" i="8"/>
  <c r="U320" i="8"/>
  <c r="Y684" i="8" s="1"/>
  <c r="S324" i="8"/>
  <c r="R336" i="8"/>
  <c r="M322" i="8"/>
  <c r="L334" i="8"/>
  <c r="Y314" i="8"/>
  <c r="X326" i="8"/>
  <c r="Z690" i="8" s="1"/>
  <c r="P325" i="8"/>
  <c r="O337" i="8"/>
  <c r="J318" i="8"/>
  <c r="I330" i="8"/>
  <c r="U694" i="8" s="1"/>
  <c r="S322" i="8"/>
  <c r="R334" i="8"/>
  <c r="AH318" i="8"/>
  <c r="AG330" i="8"/>
  <c r="AC694" i="8" s="1"/>
  <c r="P315" i="8"/>
  <c r="O327" i="8"/>
  <c r="W691" i="8" s="1"/>
  <c r="P324" i="8"/>
  <c r="O336" i="8"/>
  <c r="L329" i="8"/>
  <c r="AD337" i="8"/>
  <c r="I325" i="8"/>
  <c r="E328" i="8"/>
  <c r="AG321" i="8"/>
  <c r="X319" i="8"/>
  <c r="AD344" i="8"/>
  <c r="O334" i="8"/>
  <c r="AG320" i="8"/>
  <c r="E336" i="8"/>
  <c r="AD327" i="8"/>
  <c r="AA330" i="8"/>
  <c r="AA327" i="8"/>
  <c r="I321" i="8"/>
  <c r="E335" i="8"/>
  <c r="X325" i="8"/>
  <c r="AD323" i="8"/>
  <c r="E322" i="8"/>
  <c r="AG323" i="8"/>
  <c r="I324" i="8"/>
  <c r="E333" i="8"/>
  <c r="AG325" i="8"/>
  <c r="AD336" i="8"/>
  <c r="X323" i="8"/>
  <c r="I320" i="8"/>
  <c r="I323" i="8"/>
  <c r="AA331" i="8"/>
  <c r="X322" i="8"/>
  <c r="AA344" i="8"/>
  <c r="AA329" i="8"/>
  <c r="X321" i="8"/>
  <c r="AG324" i="8"/>
  <c r="O323" i="8"/>
  <c r="AD318" i="8"/>
  <c r="R332" i="8"/>
  <c r="X324" i="8"/>
  <c r="O317" i="8"/>
  <c r="I322" i="8"/>
  <c r="O320" i="8"/>
  <c r="L330" i="8"/>
  <c r="AD326" i="8"/>
  <c r="AA328" i="8"/>
  <c r="AD343" i="8"/>
  <c r="E342" i="8"/>
  <c r="E331" i="8"/>
  <c r="E332" i="8"/>
  <c r="R314" i="8"/>
  <c r="AD341" i="8"/>
  <c r="E337" i="8"/>
  <c r="E339" i="8"/>
  <c r="AD334" i="8"/>
  <c r="I314" i="8"/>
  <c r="AA326" i="8"/>
  <c r="L331" i="8"/>
  <c r="X320" i="8"/>
  <c r="R325" i="8"/>
  <c r="I316" i="8"/>
  <c r="L320" i="8"/>
  <c r="E338" i="8"/>
  <c r="AG322" i="8"/>
  <c r="X318" i="8"/>
  <c r="O321" i="8"/>
  <c r="AH317" i="7"/>
  <c r="AG329" i="7"/>
  <c r="AC693" i="7" s="1"/>
  <c r="AG338" i="7"/>
  <c r="AG334" i="7"/>
  <c r="AG328" i="7"/>
  <c r="AG330" i="7"/>
  <c r="AG332" i="7"/>
  <c r="AG335" i="7"/>
  <c r="AG331" i="7"/>
  <c r="AG336" i="7"/>
  <c r="AG327" i="7"/>
  <c r="AG337" i="7"/>
  <c r="AE302" i="7"/>
  <c r="AD314" i="7"/>
  <c r="AB678" i="7" s="1"/>
  <c r="Y302" i="7"/>
  <c r="X314" i="7"/>
  <c r="Z678" i="7" s="1"/>
  <c r="AD337" i="7"/>
  <c r="AD334" i="7"/>
  <c r="AD332" i="7"/>
  <c r="AD329" i="7"/>
  <c r="AD333" i="7"/>
  <c r="AD328" i="7"/>
  <c r="AD327" i="7"/>
  <c r="AD331" i="7"/>
  <c r="AD336" i="7"/>
  <c r="AD330" i="7"/>
  <c r="AD335" i="7"/>
  <c r="AA336" i="7"/>
  <c r="AA328" i="7"/>
  <c r="AA330" i="7"/>
  <c r="AA335" i="7"/>
  <c r="AA326" i="7"/>
  <c r="AA331" i="7"/>
  <c r="AA334" i="7"/>
  <c r="AA327" i="7"/>
  <c r="AA329" i="7"/>
  <c r="AA332" i="7"/>
  <c r="X330" i="7"/>
  <c r="X331" i="7"/>
  <c r="X328" i="7"/>
  <c r="X335" i="7"/>
  <c r="X327" i="7"/>
  <c r="X336" i="7"/>
  <c r="X332" i="7"/>
  <c r="S305" i="7"/>
  <c r="R317" i="7"/>
  <c r="X681" i="7" s="1"/>
  <c r="R323" i="7"/>
  <c r="R334" i="7"/>
  <c r="R321" i="7"/>
  <c r="R319" i="7"/>
  <c r="R320" i="7"/>
  <c r="R325" i="7"/>
  <c r="R342" i="7"/>
  <c r="R326" i="7"/>
  <c r="R315" i="7"/>
  <c r="R316" i="7"/>
  <c r="R324" i="7"/>
  <c r="M298" i="7"/>
  <c r="L310" i="7"/>
  <c r="V674" i="7" s="1"/>
  <c r="V290" i="7"/>
  <c r="U302" i="7"/>
  <c r="Y666" i="7" s="1"/>
  <c r="U322" i="7"/>
  <c r="U321" i="7"/>
  <c r="U316" i="7"/>
  <c r="U325" i="7"/>
  <c r="U315" i="7"/>
  <c r="U317" i="7"/>
  <c r="U323" i="7"/>
  <c r="U324" i="7"/>
  <c r="U318" i="7"/>
  <c r="U319" i="7"/>
  <c r="U320" i="7"/>
  <c r="P317" i="7"/>
  <c r="O329" i="7"/>
  <c r="W693" i="7" s="1"/>
  <c r="O318" i="7"/>
  <c r="O315" i="7"/>
  <c r="O324" i="7"/>
  <c r="O319" i="7"/>
  <c r="O323" i="7"/>
  <c r="O320" i="7"/>
  <c r="O337" i="7"/>
  <c r="O316" i="7"/>
  <c r="O322" i="7"/>
  <c r="O314" i="7"/>
  <c r="L320" i="7"/>
  <c r="L314" i="7"/>
  <c r="L329" i="7"/>
  <c r="L333" i="7"/>
  <c r="L319" i="7"/>
  <c r="L315" i="7"/>
  <c r="L316" i="7"/>
  <c r="L323" i="7"/>
  <c r="L325" i="7"/>
  <c r="L324" i="7"/>
  <c r="I317" i="7"/>
  <c r="I315" i="7"/>
  <c r="I324" i="7"/>
  <c r="I323" i="7"/>
  <c r="I318" i="7"/>
  <c r="I316" i="7"/>
  <c r="I333" i="7"/>
  <c r="I319" i="7"/>
  <c r="I325" i="7"/>
  <c r="I320" i="7"/>
  <c r="E319" i="7"/>
  <c r="T683" i="7" s="1"/>
  <c r="F307" i="7"/>
  <c r="E305" i="7"/>
  <c r="T669" i="7" s="1"/>
  <c r="F293" i="7"/>
  <c r="E309" i="7"/>
  <c r="T673" i="7" s="1"/>
  <c r="F297" i="7"/>
  <c r="F312" i="7"/>
  <c r="E324" i="7"/>
  <c r="T688" i="7" s="1"/>
  <c r="E335" i="7"/>
  <c r="F323" i="7"/>
  <c r="E322" i="7"/>
  <c r="T686" i="7" s="1"/>
  <c r="F310" i="7"/>
  <c r="E332" i="7"/>
  <c r="T696" i="7" s="1"/>
  <c r="F320" i="7"/>
  <c r="E330" i="7"/>
  <c r="T694" i="7" s="1"/>
  <c r="F318" i="7"/>
  <c r="F316" i="7"/>
  <c r="E328" i="7"/>
  <c r="T692" i="7" s="1"/>
  <c r="E327" i="7"/>
  <c r="T691" i="7" s="1"/>
  <c r="F315" i="7"/>
  <c r="E314" i="7"/>
  <c r="T678" i="7" s="1"/>
  <c r="F302" i="7"/>
  <c r="M327" i="9" l="1"/>
  <c r="V691" i="9"/>
  <c r="M341" i="9"/>
  <c r="V705" i="9"/>
  <c r="M328" i="9"/>
  <c r="V692" i="9"/>
  <c r="AB327" i="7"/>
  <c r="AA691" i="7"/>
  <c r="AB334" i="7"/>
  <c r="AA698" i="7"/>
  <c r="AB331" i="7"/>
  <c r="AA695" i="7"/>
  <c r="AB326" i="7"/>
  <c r="AA690" i="7"/>
  <c r="AB335" i="7"/>
  <c r="AA699" i="7"/>
  <c r="AB330" i="7"/>
  <c r="AA694" i="7"/>
  <c r="AB332" i="7"/>
  <c r="AA696" i="7"/>
  <c r="AB328" i="7"/>
  <c r="AA692" i="7"/>
  <c r="AB329" i="7"/>
  <c r="AA693" i="7"/>
  <c r="AB336" i="7"/>
  <c r="AA700" i="7"/>
  <c r="AB328" i="8"/>
  <c r="AA692" i="8"/>
  <c r="AB329" i="8"/>
  <c r="AA693" i="8"/>
  <c r="AB326" i="8"/>
  <c r="AA690" i="8"/>
  <c r="AB344" i="8"/>
  <c r="AA708" i="8"/>
  <c r="AB327" i="8"/>
  <c r="AA691" i="8"/>
  <c r="AB330" i="8"/>
  <c r="AA694" i="8"/>
  <c r="AB331" i="8"/>
  <c r="AA695" i="8"/>
  <c r="M323" i="7"/>
  <c r="V687" i="7"/>
  <c r="M316" i="7"/>
  <c r="V680" i="7"/>
  <c r="M315" i="7"/>
  <c r="V679" i="7"/>
  <c r="M325" i="7"/>
  <c r="V689" i="7"/>
  <c r="M320" i="7"/>
  <c r="V684" i="7"/>
  <c r="M319" i="7"/>
  <c r="V683" i="7"/>
  <c r="M333" i="7"/>
  <c r="V697" i="7"/>
  <c r="M329" i="7"/>
  <c r="V693" i="7"/>
  <c r="M324" i="7"/>
  <c r="V688" i="7"/>
  <c r="M314" i="7"/>
  <c r="V678" i="7"/>
  <c r="M329" i="8"/>
  <c r="V693" i="8"/>
  <c r="M340" i="8"/>
  <c r="V704" i="8"/>
  <c r="V679" i="8"/>
  <c r="L327" i="8"/>
  <c r="M315" i="8"/>
  <c r="M320" i="8"/>
  <c r="V684" i="8"/>
  <c r="M334" i="8"/>
  <c r="V698" i="8"/>
  <c r="M330" i="8"/>
  <c r="V694" i="8"/>
  <c r="M335" i="8"/>
  <c r="V699" i="8"/>
  <c r="M331" i="8"/>
  <c r="V695" i="8"/>
  <c r="M314" i="8"/>
  <c r="V678" i="8"/>
  <c r="L326" i="8"/>
  <c r="AH325" i="8"/>
  <c r="AC689" i="8"/>
  <c r="AH321" i="8"/>
  <c r="AC685" i="8"/>
  <c r="AH324" i="8"/>
  <c r="AC688" i="8"/>
  <c r="AH322" i="8"/>
  <c r="AC686" i="8"/>
  <c r="AH323" i="8"/>
  <c r="AC687" i="8"/>
  <c r="AH320" i="8"/>
  <c r="AC684" i="8"/>
  <c r="AH337" i="7"/>
  <c r="AC701" i="7"/>
  <c r="AH334" i="7"/>
  <c r="AC698" i="7"/>
  <c r="AH327" i="7"/>
  <c r="AC691" i="7"/>
  <c r="AH338" i="7"/>
  <c r="AC702" i="7"/>
  <c r="AH328" i="7"/>
  <c r="AC692" i="7"/>
  <c r="AH331" i="7"/>
  <c r="AC695" i="7"/>
  <c r="AH335" i="7"/>
  <c r="AC699" i="7"/>
  <c r="AH336" i="7"/>
  <c r="AC700" i="7"/>
  <c r="AH332" i="7"/>
  <c r="AC696" i="7"/>
  <c r="AH330" i="7"/>
  <c r="AC694" i="7"/>
  <c r="AE326" i="8"/>
  <c r="AB690" i="8"/>
  <c r="AE341" i="8"/>
  <c r="AB705" i="8"/>
  <c r="AE336" i="8"/>
  <c r="AB700" i="8"/>
  <c r="AE344" i="8"/>
  <c r="AB708" i="8"/>
  <c r="AE323" i="8"/>
  <c r="AB687" i="8"/>
  <c r="AE334" i="8"/>
  <c r="AB698" i="8"/>
  <c r="AE343" i="8"/>
  <c r="AB707" i="8"/>
  <c r="AE327" i="8"/>
  <c r="AB691" i="8"/>
  <c r="AE318" i="8"/>
  <c r="AB682" i="8"/>
  <c r="AE337" i="8"/>
  <c r="AB701" i="8"/>
  <c r="AE330" i="7"/>
  <c r="AB694" i="7"/>
  <c r="AE336" i="7"/>
  <c r="AB700" i="7"/>
  <c r="AE337" i="7"/>
  <c r="AB701" i="7"/>
  <c r="AE331" i="7"/>
  <c r="AB695" i="7"/>
  <c r="AE328" i="7"/>
  <c r="AB692" i="7"/>
  <c r="AE333" i="7"/>
  <c r="AB697" i="7"/>
  <c r="AE329" i="7"/>
  <c r="AB693" i="7"/>
  <c r="AE327" i="7"/>
  <c r="AB691" i="7"/>
  <c r="AE335" i="7"/>
  <c r="AB699" i="7"/>
  <c r="AE332" i="7"/>
  <c r="AB696" i="7"/>
  <c r="AE334" i="7"/>
  <c r="AB698" i="7"/>
  <c r="Y318" i="8"/>
  <c r="Z682" i="8"/>
  <c r="Y324" i="8"/>
  <c r="Z688" i="8"/>
  <c r="Y322" i="8"/>
  <c r="Z686" i="8"/>
  <c r="Y323" i="8"/>
  <c r="Z687" i="8"/>
  <c r="Y325" i="8"/>
  <c r="Z689" i="8"/>
  <c r="Y320" i="8"/>
  <c r="Z684" i="8"/>
  <c r="Y321" i="8"/>
  <c r="Z685" i="8"/>
  <c r="Y319" i="8"/>
  <c r="Z683" i="8"/>
  <c r="Y330" i="7"/>
  <c r="Z694" i="7"/>
  <c r="Y331" i="7"/>
  <c r="Z695" i="7"/>
  <c r="Y336" i="7"/>
  <c r="Z700" i="7"/>
  <c r="Y327" i="7"/>
  <c r="Z691" i="7"/>
  <c r="Y335" i="7"/>
  <c r="Z699" i="7"/>
  <c r="Y332" i="7"/>
  <c r="Z696" i="7"/>
  <c r="Y328" i="7"/>
  <c r="Z692" i="7"/>
  <c r="V325" i="8"/>
  <c r="Y689" i="8"/>
  <c r="U337" i="8"/>
  <c r="V317" i="8"/>
  <c r="Y681" i="8"/>
  <c r="U329" i="8"/>
  <c r="V321" i="8"/>
  <c r="Y685" i="8"/>
  <c r="U333" i="8"/>
  <c r="V314" i="8"/>
  <c r="Y678" i="8"/>
  <c r="U326" i="8"/>
  <c r="V325" i="7"/>
  <c r="Y689" i="7"/>
  <c r="V319" i="7"/>
  <c r="Y683" i="7"/>
  <c r="V321" i="7"/>
  <c r="Y685" i="7"/>
  <c r="V318" i="7"/>
  <c r="Y682" i="7"/>
  <c r="V316" i="7"/>
  <c r="Y680" i="7"/>
  <c r="V324" i="7"/>
  <c r="Y688" i="7"/>
  <c r="V320" i="7"/>
  <c r="Y684" i="7"/>
  <c r="V322" i="7"/>
  <c r="Y686" i="7"/>
  <c r="V323" i="7"/>
  <c r="Y687" i="7"/>
  <c r="V317" i="7"/>
  <c r="Y681" i="7"/>
  <c r="V315" i="7"/>
  <c r="Y679" i="7"/>
  <c r="X695" i="8"/>
  <c r="R343" i="8"/>
  <c r="S331" i="8"/>
  <c r="S333" i="8"/>
  <c r="X697" i="8"/>
  <c r="S335" i="8"/>
  <c r="X699" i="8"/>
  <c r="X680" i="8"/>
  <c r="S316" i="8"/>
  <c r="R328" i="8"/>
  <c r="S325" i="8"/>
  <c r="X689" i="8"/>
  <c r="S336" i="8"/>
  <c r="X700" i="8"/>
  <c r="S314" i="8"/>
  <c r="X678" i="8"/>
  <c r="S332" i="8"/>
  <c r="X696" i="8"/>
  <c r="S334" i="8"/>
  <c r="X698" i="8"/>
  <c r="S316" i="7"/>
  <c r="X680" i="7"/>
  <c r="S320" i="7"/>
  <c r="X684" i="7"/>
  <c r="S319" i="7"/>
  <c r="X683" i="7"/>
  <c r="S315" i="7"/>
  <c r="X679" i="7"/>
  <c r="S323" i="7"/>
  <c r="X687" i="7"/>
  <c r="S326" i="7"/>
  <c r="X690" i="7"/>
  <c r="S321" i="7"/>
  <c r="X685" i="7"/>
  <c r="S324" i="7"/>
  <c r="X688" i="7"/>
  <c r="S334" i="7"/>
  <c r="X698" i="7"/>
  <c r="S342" i="7"/>
  <c r="X706" i="7"/>
  <c r="S325" i="7"/>
  <c r="X689" i="7"/>
  <c r="P337" i="8"/>
  <c r="W701" i="8"/>
  <c r="P319" i="8"/>
  <c r="W683" i="8"/>
  <c r="O331" i="8"/>
  <c r="P321" i="8"/>
  <c r="W685" i="8"/>
  <c r="P317" i="8"/>
  <c r="W681" i="8"/>
  <c r="P314" i="8"/>
  <c r="W678" i="8"/>
  <c r="O326" i="8"/>
  <c r="P320" i="8"/>
  <c r="W684" i="8"/>
  <c r="P323" i="8"/>
  <c r="W687" i="8"/>
  <c r="P334" i="8"/>
  <c r="W698" i="8"/>
  <c r="P336" i="8"/>
  <c r="W700" i="8"/>
  <c r="P320" i="7"/>
  <c r="W684" i="7"/>
  <c r="P319" i="7"/>
  <c r="W683" i="7"/>
  <c r="P324" i="7"/>
  <c r="W688" i="7"/>
  <c r="P323" i="7"/>
  <c r="W687" i="7"/>
  <c r="P314" i="7"/>
  <c r="W678" i="7"/>
  <c r="P315" i="7"/>
  <c r="W679" i="7"/>
  <c r="P322" i="7"/>
  <c r="W686" i="7"/>
  <c r="P318" i="7"/>
  <c r="W682" i="7"/>
  <c r="P337" i="7"/>
  <c r="W701" i="7"/>
  <c r="P316" i="7"/>
  <c r="W680" i="7"/>
  <c r="W673" i="7"/>
  <c r="P309" i="7"/>
  <c r="O321" i="7"/>
  <c r="AE320" i="9"/>
  <c r="AB684" i="9"/>
  <c r="AE330" i="9"/>
  <c r="AB694" i="9"/>
  <c r="AE331" i="9"/>
  <c r="AB695" i="9"/>
  <c r="AE339" i="9"/>
  <c r="AB703" i="9"/>
  <c r="AE340" i="9"/>
  <c r="AB704" i="9"/>
  <c r="AE338" i="9"/>
  <c r="AB702" i="9"/>
  <c r="AE325" i="9"/>
  <c r="AB689" i="9"/>
  <c r="AB338" i="9"/>
  <c r="AA702" i="9"/>
  <c r="AB343" i="9"/>
  <c r="AA707" i="9"/>
  <c r="AB328" i="9"/>
  <c r="AA692" i="9"/>
  <c r="AB341" i="9"/>
  <c r="AA705" i="9"/>
  <c r="AB344" i="9"/>
  <c r="AA708" i="9"/>
  <c r="AB327" i="9"/>
  <c r="AA691" i="9"/>
  <c r="Y315" i="9"/>
  <c r="Z679" i="9"/>
  <c r="X327" i="9"/>
  <c r="Y335" i="9"/>
  <c r="Z699" i="9"/>
  <c r="Y331" i="9"/>
  <c r="Z695" i="9"/>
  <c r="Y329" i="9"/>
  <c r="Z693" i="9"/>
  <c r="X341" i="9"/>
  <c r="Y334" i="9"/>
  <c r="Z698" i="9"/>
  <c r="Y314" i="9"/>
  <c r="Z678" i="9"/>
  <c r="X326" i="9"/>
  <c r="Y321" i="9"/>
  <c r="Z685" i="9"/>
  <c r="Y332" i="9"/>
  <c r="Z696" i="9"/>
  <c r="Y330" i="9"/>
  <c r="Z694" i="9"/>
  <c r="Y337" i="9"/>
  <c r="Z701" i="9"/>
  <c r="V336" i="9"/>
  <c r="Y700" i="9"/>
  <c r="V337" i="9"/>
  <c r="Y701" i="9"/>
  <c r="Y683" i="9"/>
  <c r="U331" i="9"/>
  <c r="V319" i="9"/>
  <c r="Y693" i="9"/>
  <c r="V329" i="9"/>
  <c r="U341" i="9"/>
  <c r="V333" i="9"/>
  <c r="Y697" i="9"/>
  <c r="V335" i="9"/>
  <c r="Y699" i="9"/>
  <c r="V314" i="9"/>
  <c r="Y678" i="9"/>
  <c r="U326" i="9"/>
  <c r="S315" i="9"/>
  <c r="X679" i="9"/>
  <c r="S332" i="9"/>
  <c r="X696" i="9"/>
  <c r="S336" i="9"/>
  <c r="X700" i="9"/>
  <c r="S335" i="9"/>
  <c r="X699" i="9"/>
  <c r="S334" i="9"/>
  <c r="X698" i="9"/>
  <c r="S333" i="9"/>
  <c r="X697" i="9"/>
  <c r="S337" i="9"/>
  <c r="X701" i="9"/>
  <c r="S341" i="9"/>
  <c r="X705" i="9"/>
  <c r="AH317" i="9"/>
  <c r="AC681" i="9"/>
  <c r="AC678" i="9"/>
  <c r="AH314" i="9"/>
  <c r="AG326" i="9"/>
  <c r="AC683" i="9"/>
  <c r="AH319" i="9"/>
  <c r="AG331" i="9"/>
  <c r="AH337" i="9"/>
  <c r="AC701" i="9"/>
  <c r="AH336" i="9"/>
  <c r="AC700" i="9"/>
  <c r="AC687" i="9"/>
  <c r="AG335" i="9"/>
  <c r="AH323" i="9"/>
  <c r="AC682" i="9"/>
  <c r="AH318" i="9"/>
  <c r="AG330" i="9"/>
  <c r="P338" i="9"/>
  <c r="W702" i="9"/>
  <c r="P334" i="9"/>
  <c r="W698" i="9"/>
  <c r="P339" i="9"/>
  <c r="W703" i="9"/>
  <c r="P336" i="9"/>
  <c r="W700" i="9"/>
  <c r="P325" i="9"/>
  <c r="W689" i="9"/>
  <c r="P341" i="9"/>
  <c r="W705" i="9"/>
  <c r="P335" i="9"/>
  <c r="W699" i="9"/>
  <c r="U681" i="9"/>
  <c r="J317" i="9"/>
  <c r="I329" i="9"/>
  <c r="J321" i="9"/>
  <c r="U685" i="9"/>
  <c r="J336" i="9"/>
  <c r="U700" i="9"/>
  <c r="J335" i="9"/>
  <c r="U699" i="9"/>
  <c r="J337" i="9"/>
  <c r="U701" i="9"/>
  <c r="U690" i="9"/>
  <c r="I338" i="9"/>
  <c r="J326" i="9"/>
  <c r="J314" i="8"/>
  <c r="U678" i="8"/>
  <c r="J324" i="8"/>
  <c r="U688" i="8"/>
  <c r="J325" i="8"/>
  <c r="U689" i="8"/>
  <c r="J320" i="8"/>
  <c r="U684" i="8"/>
  <c r="J323" i="8"/>
  <c r="U687" i="8"/>
  <c r="J316" i="8"/>
  <c r="U680" i="8"/>
  <c r="J322" i="8"/>
  <c r="U686" i="8"/>
  <c r="J321" i="8"/>
  <c r="U685" i="8"/>
  <c r="J333" i="7"/>
  <c r="U697" i="7"/>
  <c r="J318" i="7"/>
  <c r="U682" i="7"/>
  <c r="J302" i="7"/>
  <c r="U666" i="7"/>
  <c r="I314" i="7"/>
  <c r="J323" i="7"/>
  <c r="U687" i="7"/>
  <c r="J316" i="7"/>
  <c r="U680" i="7"/>
  <c r="J320" i="7"/>
  <c r="U684" i="7"/>
  <c r="J324" i="7"/>
  <c r="U688" i="7"/>
  <c r="J325" i="7"/>
  <c r="U689" i="7"/>
  <c r="J315" i="7"/>
  <c r="U679" i="7"/>
  <c r="J319" i="7"/>
  <c r="U683" i="7"/>
  <c r="J317" i="7"/>
  <c r="U681" i="7"/>
  <c r="F343" i="9"/>
  <c r="T707" i="9"/>
  <c r="F342" i="9"/>
  <c r="T706" i="9"/>
  <c r="F341" i="9"/>
  <c r="T705" i="9"/>
  <c r="F339" i="8"/>
  <c r="T703" i="8"/>
  <c r="F322" i="8"/>
  <c r="T686" i="8"/>
  <c r="F336" i="8"/>
  <c r="T700" i="8"/>
  <c r="F337" i="8"/>
  <c r="T701" i="8"/>
  <c r="F338" i="8"/>
  <c r="T702" i="8"/>
  <c r="F335" i="8"/>
  <c r="T699" i="8"/>
  <c r="F332" i="8"/>
  <c r="T696" i="8"/>
  <c r="F331" i="8"/>
  <c r="T695" i="8"/>
  <c r="F333" i="8"/>
  <c r="T697" i="8"/>
  <c r="F342" i="8"/>
  <c r="T706" i="8"/>
  <c r="F328" i="8"/>
  <c r="T692" i="8"/>
  <c r="F335" i="7"/>
  <c r="T699" i="7"/>
  <c r="P316" i="9"/>
  <c r="O328" i="9"/>
  <c r="W692" i="9" s="1"/>
  <c r="M306" i="7"/>
  <c r="L318" i="7"/>
  <c r="V682" i="7" s="1"/>
  <c r="AB325" i="8"/>
  <c r="AA337" i="8"/>
  <c r="V322" i="8"/>
  <c r="U334" i="8"/>
  <c r="V318" i="8"/>
  <c r="U330" i="8"/>
  <c r="Y694" i="8" s="1"/>
  <c r="S330" i="9"/>
  <c r="R342" i="9"/>
  <c r="F320" i="9"/>
  <c r="E332" i="9"/>
  <c r="T696" i="9" s="1"/>
  <c r="S314" i="9"/>
  <c r="R326" i="9"/>
  <c r="X690" i="9" s="1"/>
  <c r="AB324" i="9"/>
  <c r="AA336" i="9"/>
  <c r="P318" i="9"/>
  <c r="O330" i="9"/>
  <c r="W694" i="9" s="1"/>
  <c r="F328" i="9"/>
  <c r="E340" i="9"/>
  <c r="F324" i="9"/>
  <c r="E336" i="9"/>
  <c r="P320" i="9"/>
  <c r="O332" i="9"/>
  <c r="W696" i="9" s="1"/>
  <c r="S331" i="9"/>
  <c r="R343" i="9"/>
  <c r="V322" i="9"/>
  <c r="U334" i="9"/>
  <c r="P319" i="9"/>
  <c r="O331" i="9"/>
  <c r="W695" i="9" s="1"/>
  <c r="AH320" i="9"/>
  <c r="AG332" i="9"/>
  <c r="AC696" i="9" s="1"/>
  <c r="AB322" i="9"/>
  <c r="AA334" i="9"/>
  <c r="V327" i="9"/>
  <c r="U339" i="9"/>
  <c r="J320" i="9"/>
  <c r="I332" i="9"/>
  <c r="U696" i="9" s="1"/>
  <c r="V320" i="9"/>
  <c r="U332" i="9"/>
  <c r="Y696" i="9" s="1"/>
  <c r="AB325" i="9"/>
  <c r="AA337" i="9"/>
  <c r="P321" i="9"/>
  <c r="O333" i="9"/>
  <c r="AH321" i="9"/>
  <c r="AG333" i="9"/>
  <c r="AB318" i="9"/>
  <c r="AA330" i="9"/>
  <c r="AA694" i="9" s="1"/>
  <c r="V328" i="9"/>
  <c r="U340" i="9"/>
  <c r="AD337" i="9"/>
  <c r="AD343" i="9"/>
  <c r="R344" i="9"/>
  <c r="X342" i="9"/>
  <c r="L339" i="9"/>
  <c r="O337" i="9"/>
  <c r="I333" i="9"/>
  <c r="X344" i="9"/>
  <c r="X343" i="9"/>
  <c r="X333" i="9"/>
  <c r="AA339" i="9"/>
  <c r="AA340" i="9"/>
  <c r="L340" i="9"/>
  <c r="AG329" i="9"/>
  <c r="AD332" i="9"/>
  <c r="R327" i="9"/>
  <c r="AD342" i="9"/>
  <c r="AH328" i="8"/>
  <c r="AG340" i="8"/>
  <c r="J330" i="8"/>
  <c r="I342" i="8"/>
  <c r="F317" i="8"/>
  <c r="E329" i="8"/>
  <c r="T693" i="8" s="1"/>
  <c r="J327" i="8"/>
  <c r="I339" i="8"/>
  <c r="AE316" i="8"/>
  <c r="AD328" i="8"/>
  <c r="AB692" i="8" s="1"/>
  <c r="S315" i="8"/>
  <c r="R327" i="8"/>
  <c r="X691" i="8" s="1"/>
  <c r="AH327" i="8"/>
  <c r="AG339" i="8"/>
  <c r="V323" i="8"/>
  <c r="U335" i="8"/>
  <c r="P328" i="8"/>
  <c r="O340" i="8"/>
  <c r="V324" i="8"/>
  <c r="U336" i="8"/>
  <c r="P327" i="8"/>
  <c r="O339" i="8"/>
  <c r="V320" i="8"/>
  <c r="U332" i="8"/>
  <c r="Y696" i="8" s="1"/>
  <c r="AH329" i="8"/>
  <c r="AG341" i="8"/>
  <c r="Y328" i="8"/>
  <c r="X340" i="8"/>
  <c r="J331" i="8"/>
  <c r="I343" i="8"/>
  <c r="AB322" i="8"/>
  <c r="AA334" i="8"/>
  <c r="V316" i="8"/>
  <c r="U328" i="8"/>
  <c r="Y692" i="8" s="1"/>
  <c r="AH331" i="8"/>
  <c r="AG343" i="8"/>
  <c r="J329" i="8"/>
  <c r="I341" i="8"/>
  <c r="AB323" i="8"/>
  <c r="AA335" i="8"/>
  <c r="P330" i="8"/>
  <c r="O342" i="8"/>
  <c r="AH330" i="8"/>
  <c r="AG342" i="8"/>
  <c r="Y326" i="8"/>
  <c r="X338" i="8"/>
  <c r="Y327" i="8"/>
  <c r="X339" i="8"/>
  <c r="Y329" i="8"/>
  <c r="X341" i="8"/>
  <c r="AH326" i="8"/>
  <c r="AG338" i="8"/>
  <c r="L332" i="8"/>
  <c r="AA340" i="8"/>
  <c r="AA343" i="8"/>
  <c r="O333" i="8"/>
  <c r="I334" i="8"/>
  <c r="O332" i="8"/>
  <c r="X332" i="8"/>
  <c r="R326" i="8"/>
  <c r="R344" i="8"/>
  <c r="X333" i="8"/>
  <c r="X335" i="8"/>
  <c r="I336" i="8"/>
  <c r="X337" i="8"/>
  <c r="AA342" i="8"/>
  <c r="E340" i="8"/>
  <c r="L343" i="8"/>
  <c r="E344" i="8"/>
  <c r="AD330" i="8"/>
  <c r="I335" i="8"/>
  <c r="AD339" i="8"/>
  <c r="X330" i="8"/>
  <c r="I328" i="8"/>
  <c r="AA338" i="8"/>
  <c r="E343" i="8"/>
  <c r="AD338" i="8"/>
  <c r="O329" i="8"/>
  <c r="O335" i="8"/>
  <c r="AG337" i="8"/>
  <c r="E334" i="8"/>
  <c r="I333" i="8"/>
  <c r="X331" i="8"/>
  <c r="AG335" i="8"/>
  <c r="I337" i="8"/>
  <c r="AA341" i="8"/>
  <c r="AG334" i="8"/>
  <c r="R337" i="8"/>
  <c r="I326" i="8"/>
  <c r="L342" i="8"/>
  <c r="X336" i="8"/>
  <c r="AG336" i="8"/>
  <c r="X334" i="8"/>
  <c r="I332" i="8"/>
  <c r="AD335" i="8"/>
  <c r="AA339" i="8"/>
  <c r="AG332" i="8"/>
  <c r="AG333" i="8"/>
  <c r="L341" i="8"/>
  <c r="AH329" i="7"/>
  <c r="AG341" i="7"/>
  <c r="AG343" i="7"/>
  <c r="AG340" i="7"/>
  <c r="AG339" i="7"/>
  <c r="AG344" i="7"/>
  <c r="AG342" i="7"/>
  <c r="AE314" i="7"/>
  <c r="AD326" i="7"/>
  <c r="AB690" i="7" s="1"/>
  <c r="Y314" i="7"/>
  <c r="X326" i="7"/>
  <c r="Z690" i="7" s="1"/>
  <c r="AD343" i="7"/>
  <c r="AD341" i="7"/>
  <c r="AD344" i="7"/>
  <c r="AD339" i="7"/>
  <c r="AD340" i="7"/>
  <c r="AD342" i="7"/>
  <c r="AA339" i="7"/>
  <c r="AA342" i="7"/>
  <c r="AA344" i="7"/>
  <c r="AA343" i="7"/>
  <c r="AA340" i="7"/>
  <c r="AA341" i="7"/>
  <c r="AA338" i="7"/>
  <c r="X339" i="7"/>
  <c r="X343" i="7"/>
  <c r="X342" i="7"/>
  <c r="X344" i="7"/>
  <c r="X340" i="7"/>
  <c r="S317" i="7"/>
  <c r="R329" i="7"/>
  <c r="X693" i="7" s="1"/>
  <c r="R336" i="7"/>
  <c r="R327" i="7"/>
  <c r="R337" i="7"/>
  <c r="R331" i="7"/>
  <c r="R328" i="7"/>
  <c r="R333" i="7"/>
  <c r="R338" i="7"/>
  <c r="R332" i="7"/>
  <c r="R335" i="7"/>
  <c r="M310" i="7"/>
  <c r="L322" i="7"/>
  <c r="V686" i="7" s="1"/>
  <c r="V302" i="7"/>
  <c r="U314" i="7"/>
  <c r="Y678" i="7" s="1"/>
  <c r="U335" i="7"/>
  <c r="U331" i="7"/>
  <c r="U329" i="7"/>
  <c r="U328" i="7"/>
  <c r="U330" i="7"/>
  <c r="U327" i="7"/>
  <c r="U333" i="7"/>
  <c r="U332" i="7"/>
  <c r="U336" i="7"/>
  <c r="U337" i="7"/>
  <c r="U334" i="7"/>
  <c r="P329" i="7"/>
  <c r="O341" i="7"/>
  <c r="O336" i="7"/>
  <c r="O332" i="7"/>
  <c r="O334" i="7"/>
  <c r="O335" i="7"/>
  <c r="O330" i="7"/>
  <c r="O328" i="7"/>
  <c r="O331" i="7"/>
  <c r="O326" i="7"/>
  <c r="O327" i="7"/>
  <c r="L337" i="7"/>
  <c r="L335" i="7"/>
  <c r="L331" i="7"/>
  <c r="L326" i="7"/>
  <c r="L336" i="7"/>
  <c r="L327" i="7"/>
  <c r="L341" i="7"/>
  <c r="L328" i="7"/>
  <c r="L332" i="7"/>
  <c r="I330" i="7"/>
  <c r="I337" i="7"/>
  <c r="I328" i="7"/>
  <c r="I327" i="7"/>
  <c r="I335" i="7"/>
  <c r="I332" i="7"/>
  <c r="I336" i="7"/>
  <c r="I331" i="7"/>
  <c r="I329" i="7"/>
  <c r="E331" i="7"/>
  <c r="T695" i="7" s="1"/>
  <c r="F319" i="7"/>
  <c r="F305" i="7"/>
  <c r="E317" i="7"/>
  <c r="T681" i="7" s="1"/>
  <c r="E321" i="7"/>
  <c r="T685" i="7" s="1"/>
  <c r="F309" i="7"/>
  <c r="F324" i="7"/>
  <c r="E336" i="7"/>
  <c r="E334" i="7"/>
  <c r="F322" i="7"/>
  <c r="E344" i="7"/>
  <c r="F332" i="7"/>
  <c r="E342" i="7"/>
  <c r="F330" i="7"/>
  <c r="F328" i="7"/>
  <c r="E340" i="7"/>
  <c r="E339" i="7"/>
  <c r="F327" i="7"/>
  <c r="E326" i="7"/>
  <c r="T690" i="7" s="1"/>
  <c r="F314" i="7"/>
  <c r="M340" i="9" l="1"/>
  <c r="V704" i="9"/>
  <c r="M339" i="9"/>
  <c r="V703" i="9"/>
  <c r="AB338" i="7"/>
  <c r="AA702" i="7"/>
  <c r="AB341" i="7"/>
  <c r="AA705" i="7"/>
  <c r="AB340" i="7"/>
  <c r="AA704" i="7"/>
  <c r="AB343" i="7"/>
  <c r="AA707" i="7"/>
  <c r="AB344" i="7"/>
  <c r="AA708" i="7"/>
  <c r="AB339" i="7"/>
  <c r="AA703" i="7"/>
  <c r="AB342" i="7"/>
  <c r="AA706" i="7"/>
  <c r="AB339" i="8"/>
  <c r="AA703" i="8"/>
  <c r="AB335" i="8"/>
  <c r="AA699" i="8"/>
  <c r="AB334" i="8"/>
  <c r="AA698" i="8"/>
  <c r="AB337" i="8"/>
  <c r="AA701" i="8"/>
  <c r="AB341" i="8"/>
  <c r="AA705" i="8"/>
  <c r="AB340" i="8"/>
  <c r="AA704" i="8"/>
  <c r="AB343" i="8"/>
  <c r="AA707" i="8"/>
  <c r="AB338" i="8"/>
  <c r="AA702" i="8"/>
  <c r="AB342" i="8"/>
  <c r="AA706" i="8"/>
  <c r="M337" i="7"/>
  <c r="V701" i="7"/>
  <c r="M328" i="7"/>
  <c r="V692" i="7"/>
  <c r="M341" i="7"/>
  <c r="V705" i="7"/>
  <c r="M327" i="7"/>
  <c r="V691" i="7"/>
  <c r="M335" i="7"/>
  <c r="V699" i="7"/>
  <c r="M332" i="7"/>
  <c r="V696" i="7"/>
  <c r="M336" i="7"/>
  <c r="V700" i="7"/>
  <c r="M326" i="7"/>
  <c r="V690" i="7"/>
  <c r="M331" i="7"/>
  <c r="V695" i="7"/>
  <c r="M341" i="8"/>
  <c r="V705" i="8"/>
  <c r="V691" i="8"/>
  <c r="M327" i="8"/>
  <c r="L339" i="8"/>
  <c r="M326" i="8"/>
  <c r="V690" i="8"/>
  <c r="L338" i="8"/>
  <c r="M332" i="8"/>
  <c r="V696" i="8"/>
  <c r="M342" i="8"/>
  <c r="V706" i="8"/>
  <c r="M343" i="8"/>
  <c r="V707" i="8"/>
  <c r="AH332" i="8"/>
  <c r="AC696" i="8"/>
  <c r="AH339" i="8"/>
  <c r="AC703" i="8"/>
  <c r="AH334" i="8"/>
  <c r="AC698" i="8"/>
  <c r="AH337" i="8"/>
  <c r="AC701" i="8"/>
  <c r="AH336" i="8"/>
  <c r="AC700" i="8"/>
  <c r="AH335" i="8"/>
  <c r="AC699" i="8"/>
  <c r="AH338" i="8"/>
  <c r="AC702" i="8"/>
  <c r="AH342" i="8"/>
  <c r="AC706" i="8"/>
  <c r="AH343" i="8"/>
  <c r="AC707" i="8"/>
  <c r="AH333" i="8"/>
  <c r="AC697" i="8"/>
  <c r="AH341" i="8"/>
  <c r="AC705" i="8"/>
  <c r="AH340" i="8"/>
  <c r="AC704" i="8"/>
  <c r="AH342" i="7"/>
  <c r="AC706" i="7"/>
  <c r="AH344" i="7"/>
  <c r="AC708" i="7"/>
  <c r="AH339" i="7"/>
  <c r="AC703" i="7"/>
  <c r="AH340" i="7"/>
  <c r="AC704" i="7"/>
  <c r="AH343" i="7"/>
  <c r="AC707" i="7"/>
  <c r="AH341" i="7"/>
  <c r="AC705" i="7"/>
  <c r="AE330" i="8"/>
  <c r="AB694" i="8"/>
  <c r="AE338" i="8"/>
  <c r="AB702" i="8"/>
  <c r="AE335" i="8"/>
  <c r="AB699" i="8"/>
  <c r="AE339" i="8"/>
  <c r="AB703" i="8"/>
  <c r="AE340" i="7"/>
  <c r="AB704" i="7"/>
  <c r="AE339" i="7"/>
  <c r="AB703" i="7"/>
  <c r="AE344" i="7"/>
  <c r="AB708" i="7"/>
  <c r="AE341" i="7"/>
  <c r="AB705" i="7"/>
  <c r="AE343" i="7"/>
  <c r="AB707" i="7"/>
  <c r="AE342" i="7"/>
  <c r="AB706" i="7"/>
  <c r="Y337" i="8"/>
  <c r="Z701" i="8"/>
  <c r="Y339" i="8"/>
  <c r="Z703" i="8"/>
  <c r="Y335" i="8"/>
  <c r="Z699" i="8"/>
  <c r="Y333" i="8"/>
  <c r="Z697" i="8"/>
  <c r="Y338" i="8"/>
  <c r="Z702" i="8"/>
  <c r="Y330" i="8"/>
  <c r="Z694" i="8"/>
  <c r="Y334" i="8"/>
  <c r="Z698" i="8"/>
  <c r="Y340" i="8"/>
  <c r="Z704" i="8"/>
  <c r="Y336" i="8"/>
  <c r="Z700" i="8"/>
  <c r="Y331" i="8"/>
  <c r="Z695" i="8"/>
  <c r="Y332" i="8"/>
  <c r="Z696" i="8"/>
  <c r="Y341" i="8"/>
  <c r="Z705" i="8"/>
  <c r="Y340" i="7"/>
  <c r="Z704" i="7"/>
  <c r="Y342" i="7"/>
  <c r="Z706" i="7"/>
  <c r="Y343" i="7"/>
  <c r="Z707" i="7"/>
  <c r="Y344" i="7"/>
  <c r="Z708" i="7"/>
  <c r="Y339" i="7"/>
  <c r="Z703" i="7"/>
  <c r="V329" i="8"/>
  <c r="Y693" i="8"/>
  <c r="U341" i="8"/>
  <c r="V336" i="8"/>
  <c r="Y700" i="8"/>
  <c r="V334" i="8"/>
  <c r="Y698" i="8"/>
  <c r="V326" i="8"/>
  <c r="Y690" i="8"/>
  <c r="U338" i="8"/>
  <c r="V337" i="8"/>
  <c r="Y701" i="8"/>
  <c r="V335" i="8"/>
  <c r="Y699" i="8"/>
  <c r="V333" i="8"/>
  <c r="Y697" i="8"/>
  <c r="V334" i="7"/>
  <c r="Y698" i="7"/>
  <c r="V337" i="7"/>
  <c r="Y701" i="7"/>
  <c r="V331" i="7"/>
  <c r="Y695" i="7"/>
  <c r="V328" i="7"/>
  <c r="Y692" i="7"/>
  <c r="V336" i="7"/>
  <c r="Y700" i="7"/>
  <c r="V335" i="7"/>
  <c r="Y699" i="7"/>
  <c r="V332" i="7"/>
  <c r="Y696" i="7"/>
  <c r="V327" i="7"/>
  <c r="Y691" i="7"/>
  <c r="V329" i="7"/>
  <c r="Y693" i="7"/>
  <c r="V333" i="7"/>
  <c r="Y697" i="7"/>
  <c r="V330" i="7"/>
  <c r="Y694" i="7"/>
  <c r="S337" i="8"/>
  <c r="X701" i="8"/>
  <c r="S344" i="8"/>
  <c r="X708" i="8"/>
  <c r="S326" i="8"/>
  <c r="X690" i="8"/>
  <c r="X692" i="8"/>
  <c r="S328" i="8"/>
  <c r="R340" i="8"/>
  <c r="S343" i="8"/>
  <c r="X707" i="8"/>
  <c r="S337" i="7"/>
  <c r="X701" i="7"/>
  <c r="S327" i="7"/>
  <c r="X691" i="7"/>
  <c r="S332" i="7"/>
  <c r="X696" i="7"/>
  <c r="S338" i="7"/>
  <c r="X702" i="7"/>
  <c r="S336" i="7"/>
  <c r="X700" i="7"/>
  <c r="S333" i="7"/>
  <c r="X697" i="7"/>
  <c r="S335" i="7"/>
  <c r="X699" i="7"/>
  <c r="S328" i="7"/>
  <c r="X692" i="7"/>
  <c r="S331" i="7"/>
  <c r="X695" i="7"/>
  <c r="P329" i="8"/>
  <c r="W693" i="8"/>
  <c r="P339" i="8"/>
  <c r="W703" i="8"/>
  <c r="P332" i="8"/>
  <c r="W696" i="8"/>
  <c r="P342" i="8"/>
  <c r="W706" i="8"/>
  <c r="P340" i="8"/>
  <c r="W704" i="8"/>
  <c r="P333" i="8"/>
  <c r="W697" i="8"/>
  <c r="P331" i="8"/>
  <c r="W695" i="8"/>
  <c r="O343" i="8"/>
  <c r="P335" i="8"/>
  <c r="W699" i="8"/>
  <c r="P326" i="8"/>
  <c r="W690" i="8"/>
  <c r="O338" i="8"/>
  <c r="P332" i="7"/>
  <c r="W696" i="7"/>
  <c r="W685" i="7"/>
  <c r="P321" i="7"/>
  <c r="O333" i="7"/>
  <c r="P336" i="7"/>
  <c r="W700" i="7"/>
  <c r="P341" i="7"/>
  <c r="W705" i="7"/>
  <c r="P331" i="7"/>
  <c r="W695" i="7"/>
  <c r="P334" i="7"/>
  <c r="W698" i="7"/>
  <c r="P327" i="7"/>
  <c r="W691" i="7"/>
  <c r="P328" i="7"/>
  <c r="W692" i="7"/>
  <c r="P330" i="7"/>
  <c r="W694" i="7"/>
  <c r="P326" i="7"/>
  <c r="W690" i="7"/>
  <c r="P335" i="7"/>
  <c r="W699" i="7"/>
  <c r="AE342" i="9"/>
  <c r="AB706" i="9"/>
  <c r="AE337" i="9"/>
  <c r="AB701" i="9"/>
  <c r="AE332" i="9"/>
  <c r="AB696" i="9"/>
  <c r="AE343" i="9"/>
  <c r="AB707" i="9"/>
  <c r="AB336" i="9"/>
  <c r="AA700" i="9"/>
  <c r="AB340" i="9"/>
  <c r="AA704" i="9"/>
  <c r="AB339" i="9"/>
  <c r="AA703" i="9"/>
  <c r="AB337" i="9"/>
  <c r="AA701" i="9"/>
  <c r="AB334" i="9"/>
  <c r="AA698" i="9"/>
  <c r="Y344" i="9"/>
  <c r="Z708" i="9"/>
  <c r="Y326" i="9"/>
  <c r="Z690" i="9"/>
  <c r="X338" i="9"/>
  <c r="Y343" i="9"/>
  <c r="Z707" i="9"/>
  <c r="Y342" i="9"/>
  <c r="Z706" i="9"/>
  <c r="Y327" i="9"/>
  <c r="Z691" i="9"/>
  <c r="X339" i="9"/>
  <c r="Y341" i="9"/>
  <c r="Z705" i="9"/>
  <c r="Y333" i="9"/>
  <c r="Z697" i="9"/>
  <c r="V340" i="9"/>
  <c r="Y704" i="9"/>
  <c r="Y695" i="9"/>
  <c r="V331" i="9"/>
  <c r="U343" i="9"/>
  <c r="V339" i="9"/>
  <c r="Y703" i="9"/>
  <c r="V334" i="9"/>
  <c r="Y698" i="9"/>
  <c r="V341" i="9"/>
  <c r="Y705" i="9"/>
  <c r="V326" i="9"/>
  <c r="Y690" i="9"/>
  <c r="U338" i="9"/>
  <c r="S342" i="9"/>
  <c r="X706" i="9"/>
  <c r="S343" i="9"/>
  <c r="X707" i="9"/>
  <c r="S344" i="9"/>
  <c r="X708" i="9"/>
  <c r="S327" i="9"/>
  <c r="X691" i="9"/>
  <c r="AC695" i="9"/>
  <c r="AH331" i="9"/>
  <c r="AG343" i="9"/>
  <c r="AH335" i="9"/>
  <c r="AC699" i="9"/>
  <c r="AH329" i="9"/>
  <c r="AC693" i="9"/>
  <c r="AC690" i="9"/>
  <c r="AG338" i="9"/>
  <c r="AH326" i="9"/>
  <c r="AC694" i="9"/>
  <c r="AH330" i="9"/>
  <c r="AG342" i="9"/>
  <c r="AH333" i="9"/>
  <c r="AC697" i="9"/>
  <c r="P337" i="9"/>
  <c r="W701" i="9"/>
  <c r="P333" i="9"/>
  <c r="W697" i="9"/>
  <c r="J333" i="9"/>
  <c r="U697" i="9"/>
  <c r="J338" i="9"/>
  <c r="U702" i="9"/>
  <c r="U693" i="9"/>
  <c r="J329" i="9"/>
  <c r="I341" i="9"/>
  <c r="J337" i="8"/>
  <c r="U701" i="8"/>
  <c r="J342" i="8"/>
  <c r="U706" i="8"/>
  <c r="J341" i="8"/>
  <c r="U705" i="8"/>
  <c r="J333" i="8"/>
  <c r="U697" i="8"/>
  <c r="J328" i="8"/>
  <c r="U692" i="8"/>
  <c r="J326" i="8"/>
  <c r="U690" i="8"/>
  <c r="J334" i="8"/>
  <c r="U698" i="8"/>
  <c r="J332" i="8"/>
  <c r="U696" i="8"/>
  <c r="J343" i="8"/>
  <c r="U707" i="8"/>
  <c r="J336" i="8"/>
  <c r="U700" i="8"/>
  <c r="J339" i="8"/>
  <c r="U703" i="8"/>
  <c r="J335" i="8"/>
  <c r="U699" i="8"/>
  <c r="J332" i="7"/>
  <c r="U696" i="7"/>
  <c r="J314" i="7"/>
  <c r="U678" i="7"/>
  <c r="I326" i="7"/>
  <c r="J336" i="7"/>
  <c r="U700" i="7"/>
  <c r="J335" i="7"/>
  <c r="U699" i="7"/>
  <c r="J327" i="7"/>
  <c r="U691" i="7"/>
  <c r="J328" i="7"/>
  <c r="U692" i="7"/>
  <c r="J337" i="7"/>
  <c r="U701" i="7"/>
  <c r="J329" i="7"/>
  <c r="U693" i="7"/>
  <c r="J330" i="7"/>
  <c r="U694" i="7"/>
  <c r="J331" i="7"/>
  <c r="U695" i="7"/>
  <c r="F336" i="9"/>
  <c r="T700" i="9"/>
  <c r="F340" i="9"/>
  <c r="T704" i="9"/>
  <c r="F334" i="8"/>
  <c r="T698" i="8"/>
  <c r="F340" i="8"/>
  <c r="T704" i="8"/>
  <c r="F344" i="8"/>
  <c r="T708" i="8"/>
  <c r="F343" i="8"/>
  <c r="T707" i="8"/>
  <c r="F340" i="7"/>
  <c r="T704" i="7"/>
  <c r="F336" i="7"/>
  <c r="T700" i="7"/>
  <c r="F339" i="7"/>
  <c r="T703" i="7"/>
  <c r="F342" i="7"/>
  <c r="T706" i="7"/>
  <c r="F334" i="7"/>
  <c r="T698" i="7"/>
  <c r="F344" i="7"/>
  <c r="T708" i="7"/>
  <c r="P328" i="9"/>
  <c r="O340" i="9"/>
  <c r="M318" i="7"/>
  <c r="L330" i="7"/>
  <c r="V694" i="7" s="1"/>
  <c r="V330" i="8"/>
  <c r="U342" i="8"/>
  <c r="F332" i="9"/>
  <c r="E344" i="9"/>
  <c r="S326" i="9"/>
  <c r="R338" i="9"/>
  <c r="P330" i="9"/>
  <c r="O342" i="9"/>
  <c r="P332" i="9"/>
  <c r="O344" i="9"/>
  <c r="AB330" i="9"/>
  <c r="AA342" i="9"/>
  <c r="V332" i="9"/>
  <c r="U344" i="9"/>
  <c r="AH332" i="9"/>
  <c r="AG344" i="9"/>
  <c r="J332" i="9"/>
  <c r="I344" i="9"/>
  <c r="P331" i="9"/>
  <c r="O343" i="9"/>
  <c r="R339" i="9"/>
  <c r="AD344" i="9"/>
  <c r="AG341" i="9"/>
  <c r="V332" i="8"/>
  <c r="U344" i="8"/>
  <c r="F329" i="8"/>
  <c r="E341" i="8"/>
  <c r="S327" i="8"/>
  <c r="R339" i="8"/>
  <c r="V328" i="8"/>
  <c r="U340" i="8"/>
  <c r="AE328" i="8"/>
  <c r="AD340" i="8"/>
  <c r="AG344" i="8"/>
  <c r="I338" i="8"/>
  <c r="R338" i="8"/>
  <c r="X343" i="8"/>
  <c r="I344" i="8"/>
  <c r="O341" i="8"/>
  <c r="I340" i="8"/>
  <c r="AD342" i="8"/>
  <c r="O344" i="8"/>
  <c r="X344" i="8"/>
  <c r="X342" i="8"/>
  <c r="L344" i="8"/>
  <c r="AE326" i="7"/>
  <c r="AD338" i="7"/>
  <c r="Y326" i="7"/>
  <c r="X338" i="7"/>
  <c r="S329" i="7"/>
  <c r="R341" i="7"/>
  <c r="R343" i="7"/>
  <c r="R339" i="7"/>
  <c r="R344" i="7"/>
  <c r="R340" i="7"/>
  <c r="M322" i="7"/>
  <c r="L334" i="7"/>
  <c r="V314" i="7"/>
  <c r="U326" i="7"/>
  <c r="Y690" i="7" s="1"/>
  <c r="U341" i="7"/>
  <c r="U344" i="7"/>
  <c r="U340" i="7"/>
  <c r="U339" i="7"/>
  <c r="U343" i="7"/>
  <c r="U342" i="7"/>
  <c r="O338" i="7"/>
  <c r="O340" i="7"/>
  <c r="O344" i="7"/>
  <c r="O343" i="7"/>
  <c r="O339" i="7"/>
  <c r="O342" i="7"/>
  <c r="L339" i="7"/>
  <c r="L344" i="7"/>
  <c r="L343" i="7"/>
  <c r="L340" i="7"/>
  <c r="L338" i="7"/>
  <c r="I342" i="7"/>
  <c r="I341" i="7"/>
  <c r="I343" i="7"/>
  <c r="I339" i="7"/>
  <c r="I340" i="7"/>
  <c r="I344" i="7"/>
  <c r="E343" i="7"/>
  <c r="F331" i="7"/>
  <c r="E329" i="7"/>
  <c r="T693" i="7" s="1"/>
  <c r="F317" i="7"/>
  <c r="E333" i="7"/>
  <c r="F321" i="7"/>
  <c r="E338" i="7"/>
  <c r="F326" i="7"/>
  <c r="M340" i="7" l="1"/>
  <c r="V704" i="7"/>
  <c r="M343" i="7"/>
  <c r="V707" i="7"/>
  <c r="M344" i="7"/>
  <c r="V708" i="7"/>
  <c r="M334" i="7"/>
  <c r="V698" i="7"/>
  <c r="M338" i="7"/>
  <c r="V702" i="7"/>
  <c r="M339" i="7"/>
  <c r="V703" i="7"/>
  <c r="M338" i="8"/>
  <c r="V702" i="8"/>
  <c r="M344" i="8"/>
  <c r="V708" i="8"/>
  <c r="M339" i="8"/>
  <c r="V703" i="8"/>
  <c r="AH344" i="8"/>
  <c r="AC708" i="8"/>
  <c r="AE340" i="8"/>
  <c r="AB704" i="8"/>
  <c r="AE342" i="8"/>
  <c r="AB706" i="8"/>
  <c r="AE338" i="7"/>
  <c r="AB702" i="7"/>
  <c r="Y344" i="8"/>
  <c r="Z708" i="8"/>
  <c r="Y343" i="8"/>
  <c r="Z707" i="8"/>
  <c r="Y342" i="8"/>
  <c r="Z706" i="8"/>
  <c r="Y338" i="7"/>
  <c r="Z702" i="7"/>
  <c r="V340" i="8"/>
  <c r="Y704" i="8"/>
  <c r="V342" i="8"/>
  <c r="Y706" i="8"/>
  <c r="V341" i="8"/>
  <c r="Y705" i="8"/>
  <c r="V344" i="8"/>
  <c r="Y708" i="8"/>
  <c r="V338" i="8"/>
  <c r="Y702" i="8"/>
  <c r="V339" i="7"/>
  <c r="Y703" i="7"/>
  <c r="V344" i="7"/>
  <c r="Y708" i="7"/>
  <c r="V341" i="7"/>
  <c r="Y705" i="7"/>
  <c r="V340" i="7"/>
  <c r="Y704" i="7"/>
  <c r="V342" i="7"/>
  <c r="Y706" i="7"/>
  <c r="V343" i="7"/>
  <c r="Y707" i="7"/>
  <c r="S339" i="8"/>
  <c r="X703" i="8"/>
  <c r="S338" i="8"/>
  <c r="X702" i="8"/>
  <c r="S340" i="8"/>
  <c r="X704" i="8"/>
  <c r="S340" i="7"/>
  <c r="X704" i="7"/>
  <c r="S339" i="7"/>
  <c r="X703" i="7"/>
  <c r="S344" i="7"/>
  <c r="X708" i="7"/>
  <c r="S343" i="7"/>
  <c r="X707" i="7"/>
  <c r="S341" i="7"/>
  <c r="X705" i="7"/>
  <c r="P343" i="8"/>
  <c r="W707" i="8"/>
  <c r="P344" i="8"/>
  <c r="W708" i="8"/>
  <c r="P341" i="8"/>
  <c r="W705" i="8"/>
  <c r="P338" i="8"/>
  <c r="W702" i="8"/>
  <c r="P343" i="7"/>
  <c r="W707" i="7"/>
  <c r="P340" i="7"/>
  <c r="W704" i="7"/>
  <c r="P333" i="7"/>
  <c r="W697" i="7"/>
  <c r="P339" i="7"/>
  <c r="W703" i="7"/>
  <c r="P344" i="7"/>
  <c r="W708" i="7"/>
  <c r="P338" i="7"/>
  <c r="W702" i="7"/>
  <c r="P342" i="7"/>
  <c r="W706" i="7"/>
  <c r="AE344" i="9"/>
  <c r="AB708" i="9"/>
  <c r="AB342" i="9"/>
  <c r="AA706" i="9"/>
  <c r="Y338" i="9"/>
  <c r="Z702" i="9"/>
  <c r="Y339" i="9"/>
  <c r="Z703" i="9"/>
  <c r="V344" i="9"/>
  <c r="Y708" i="9"/>
  <c r="V343" i="9"/>
  <c r="Y707" i="9"/>
  <c r="V338" i="9"/>
  <c r="Y702" i="9"/>
  <c r="S339" i="9"/>
  <c r="X703" i="9"/>
  <c r="S338" i="9"/>
  <c r="X702" i="9"/>
  <c r="AH344" i="9"/>
  <c r="AC708" i="9"/>
  <c r="AH343" i="9"/>
  <c r="AC707" i="9"/>
  <c r="AH341" i="9"/>
  <c r="AC705" i="9"/>
  <c r="AH338" i="9"/>
  <c r="AC702" i="9"/>
  <c r="AH342" i="9"/>
  <c r="AC706" i="9"/>
  <c r="P344" i="9"/>
  <c r="W708" i="9"/>
  <c r="P342" i="9"/>
  <c r="W706" i="9"/>
  <c r="P343" i="9"/>
  <c r="W707" i="9"/>
  <c r="P340" i="9"/>
  <c r="W704" i="9"/>
  <c r="J341" i="9"/>
  <c r="U705" i="9"/>
  <c r="J344" i="9"/>
  <c r="U708" i="9"/>
  <c r="J340" i="8"/>
  <c r="U704" i="8"/>
  <c r="J338" i="8"/>
  <c r="U702" i="8"/>
  <c r="J344" i="8"/>
  <c r="U708" i="8"/>
  <c r="J343" i="7"/>
  <c r="U707" i="7"/>
  <c r="J341" i="7"/>
  <c r="U705" i="7"/>
  <c r="J342" i="7"/>
  <c r="U706" i="7"/>
  <c r="J326" i="7"/>
  <c r="U690" i="7"/>
  <c r="I338" i="7"/>
  <c r="J344" i="7"/>
  <c r="U708" i="7"/>
  <c r="J340" i="7"/>
  <c r="U704" i="7"/>
  <c r="J339" i="7"/>
  <c r="U703" i="7"/>
  <c r="F344" i="9"/>
  <c r="T708" i="9"/>
  <c r="F341" i="8"/>
  <c r="T705" i="8"/>
  <c r="F343" i="7"/>
  <c r="T707" i="7"/>
  <c r="F333" i="7"/>
  <c r="T697" i="7"/>
  <c r="F338" i="7"/>
  <c r="T702" i="7"/>
  <c r="M330" i="7"/>
  <c r="L342" i="7"/>
  <c r="V326" i="7"/>
  <c r="U338" i="7"/>
  <c r="F329" i="7"/>
  <c r="E341" i="7"/>
  <c r="M342" i="7" l="1"/>
  <c r="V706" i="7"/>
  <c r="V338" i="7"/>
  <c r="Y702" i="7"/>
  <c r="J338" i="7"/>
  <c r="U702" i="7"/>
  <c r="F341" i="7"/>
  <c r="T70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<sst xmlns="http://schemas.openxmlformats.org/spreadsheetml/2006/main" count="524" uniqueCount="139">
  <si>
    <t>Year</t>
  </si>
  <si>
    <t>Month</t>
  </si>
  <si>
    <t>TWS</t>
  </si>
  <si>
    <t xml:space="preserve">This document contains model output for HiMAT2 Water Budget model teams participating in the water budget comparison effort. </t>
  </si>
  <si>
    <r>
      <rPr>
        <b/>
        <sz val="10"/>
        <color theme="1"/>
        <rFont val="Arial"/>
        <family val="2"/>
      </rPr>
      <t xml:space="preserve">Modeling protocol: </t>
    </r>
    <r>
      <rPr>
        <sz val="10"/>
        <color theme="1"/>
        <rFont val="Arial"/>
        <family val="2"/>
      </rPr>
      <t>The model runs should follow the protocol outlined in WaterBudget_modeling-protocol-v01.docx in NASA HiMAT &gt; Themes &gt; Water Budget - Processes</t>
    </r>
  </si>
  <si>
    <r>
      <rPr>
        <b/>
        <sz val="10"/>
        <color theme="1"/>
        <rFont val="Arial"/>
        <family val="2"/>
      </rPr>
      <t xml:space="preserve">Spreadsheet tabs: </t>
    </r>
    <r>
      <rPr>
        <sz val="10"/>
        <color theme="1"/>
        <rFont val="Arial"/>
        <family val="2"/>
      </rPr>
      <t>The output should be separated by river basin with one tab per basin.</t>
    </r>
  </si>
  <si>
    <r>
      <rPr>
        <b/>
        <sz val="10"/>
        <color theme="1"/>
        <rFont val="Arial"/>
        <family val="2"/>
      </rPr>
      <t xml:space="preserve">Output: </t>
    </r>
    <r>
      <rPr>
        <sz val="10"/>
        <color theme="1"/>
        <rFont val="Arial"/>
        <family val="2"/>
      </rPr>
      <t>Output should be given in monthly basin averages using the MERIT basin boundaries provided by the WBM team. If different basins are used then provide a netCDF file of the layer.</t>
    </r>
  </si>
  <si>
    <r>
      <rPr>
        <b/>
        <sz val="10"/>
        <color theme="1"/>
        <rFont val="Arial"/>
        <family val="2"/>
      </rPr>
      <t xml:space="preserve">Columns: </t>
    </r>
    <r>
      <rPr>
        <sz val="10"/>
        <color theme="1"/>
        <rFont val="Arial"/>
        <family val="2"/>
      </rPr>
      <t xml:space="preserve">The first two columns on each tab lists the year and month corresponding to each month of data (e.g. use a 1 for January, 2 for February etc). Subsequent columns contain output of the total water storage variable plus additional variables as available. </t>
    </r>
  </si>
  <si>
    <r>
      <rPr>
        <b/>
        <sz val="10"/>
        <color theme="1"/>
        <rFont val="Arial"/>
        <family val="2"/>
      </rPr>
      <t xml:space="preserve">Units: </t>
    </r>
    <r>
      <rPr>
        <sz val="10"/>
        <color theme="1"/>
        <rFont val="Arial"/>
        <family val="2"/>
      </rPr>
      <t xml:space="preserve">All output should be converted to area-weighted liquid water equivalent in centimeters. </t>
    </r>
  </si>
  <si>
    <t xml:space="preserve">Notes: </t>
  </si>
  <si>
    <t>Variable name descriptions</t>
  </si>
  <si>
    <t>Date</t>
  </si>
  <si>
    <t>TWS-GRACE</t>
  </si>
  <si>
    <t>Aqf_Storage</t>
  </si>
  <si>
    <t>glVolume</t>
  </si>
  <si>
    <t>grdWater</t>
  </si>
  <si>
    <t>irrRffStorage</t>
  </si>
  <si>
    <t>resStorage</t>
  </si>
  <si>
    <t>ricePaddyStrg</t>
  </si>
  <si>
    <t>snowPack</t>
  </si>
  <si>
    <t>soilMoist</t>
  </si>
  <si>
    <t>surfRffStorage</t>
  </si>
  <si>
    <t>UGW</t>
  </si>
  <si>
    <t>TWS_anom</t>
  </si>
  <si>
    <t>TWS Anomaly</t>
  </si>
  <si>
    <t>TWS GRACE Mascon anomaly for validation</t>
  </si>
  <si>
    <t>Aquifer Storage</t>
  </si>
  <si>
    <t>Shallow Ground water</t>
  </si>
  <si>
    <t>Irrigation Runoff Retention Pool Storage</t>
  </si>
  <si>
    <t>Reservoir and Instanteneous River Water Storage</t>
  </si>
  <si>
    <t>Rice Paddy Water Storage</t>
  </si>
  <si>
    <t>Snowpack Water Equivalent Storage</t>
  </si>
  <si>
    <t>Soil Moisture Water</t>
  </si>
  <si>
    <t>Surface/Storm Runoff Retention Pool Storage</t>
  </si>
  <si>
    <t>Unsustainable Ground Water</t>
  </si>
  <si>
    <t>Unprocessed WBM output</t>
  </si>
  <si>
    <t>smResStrg</t>
  </si>
  <si>
    <t>endoStrg</t>
  </si>
  <si>
    <t>Endorheic lakes water storage</t>
  </si>
  <si>
    <t>Storage in small irrigation reservoirs</t>
  </si>
  <si>
    <r>
      <rPr>
        <b/>
        <sz val="10"/>
        <color rgb="FF000000"/>
        <rFont val="Arial"/>
        <family val="2"/>
        <scheme val="minor"/>
      </rPr>
      <t>TWS</t>
    </r>
    <r>
      <rPr>
        <sz val="10"/>
        <color rgb="FF000000"/>
        <rFont val="Arial"/>
        <family val="2"/>
        <scheme val="minor"/>
      </rPr>
      <t xml:space="preserve"> = Aqf_Storage + glVolume + grdWater + irrRffStorage + resStorage + ricePaddyStrg + snowPack + soilMoist + surfRffStorage + UGW</t>
    </r>
    <r>
      <rPr>
        <sz val="10"/>
        <color rgb="FF000000"/>
        <rFont val="Arial"/>
        <family val="2"/>
        <scheme val="minor"/>
      </rPr>
      <t xml:space="preserve"> + smResStrg + endoStrg</t>
    </r>
  </si>
  <si>
    <t>Notes from WBM parameterization and results:</t>
  </si>
  <si>
    <t>3. endoStrg are all zeroes as these are not part of these basins</t>
  </si>
  <si>
    <t>1. UGW are all zeroes as it never called</t>
  </si>
  <si>
    <t>2. smResStrg are all zeroes as these are not turned on in WBM</t>
  </si>
  <si>
    <t>Processed WBM data: Anomaly relative to average over GRACE years</t>
  </si>
  <si>
    <t>4. All units are cm</t>
  </si>
  <si>
    <t>precip</t>
  </si>
  <si>
    <t>evapotrans</t>
  </si>
  <si>
    <t>runoff</t>
  </si>
  <si>
    <t>baseflow</t>
  </si>
  <si>
    <t>irrigationGross</t>
  </si>
  <si>
    <t>domUseGross</t>
  </si>
  <si>
    <t>indUseGross</t>
  </si>
  <si>
    <t>stkUseGross</t>
  </si>
  <si>
    <t>surfRunoff</t>
  </si>
  <si>
    <t>discharge</t>
  </si>
  <si>
    <t>Precipitation</t>
  </si>
  <si>
    <t>Discharge equivalent</t>
  </si>
  <si>
    <t>Evapotranspiration from all sources</t>
  </si>
  <si>
    <t>Runoff (baseflow + surfRunoff)</t>
  </si>
  <si>
    <t>Basflow</t>
  </si>
  <si>
    <t>Surface/Storm Runoff</t>
  </si>
  <si>
    <t>Gross irrigation</t>
  </si>
  <si>
    <t>Gross domestic water use</t>
  </si>
  <si>
    <t>Gross industiral water use</t>
  </si>
  <si>
    <t>Gross livestock water use</t>
  </si>
  <si>
    <t>Note: these are not complete set of vertical and horizontal fluxes simulated by WBM. I.e. not making the balance</t>
  </si>
  <si>
    <r>
      <rPr>
        <b/>
        <sz val="10"/>
        <color rgb="FF000000"/>
        <rFont val="Arial"/>
        <family val="2"/>
        <scheme val="minor"/>
      </rPr>
      <t>Fluxes from WBM output</t>
    </r>
    <r>
      <rPr>
        <sz val="10"/>
        <color rgb="FF000000"/>
        <rFont val="Arial"/>
        <family val="2"/>
        <scheme val="minor"/>
      </rPr>
      <t>. Units are cm/month</t>
    </r>
  </si>
  <si>
    <t>glMelt</t>
  </si>
  <si>
    <t>Runoff from glaciated areas (not part of runoff above) simulated by PyGEM with ERA5 climate drivers</t>
  </si>
  <si>
    <t>5. Glacier runoff and volume variables are from PyGEM simulation for ERA5 historical climate drivers (David Rounce)</t>
  </si>
  <si>
    <t>Glacier Water Equivelent Volume</t>
  </si>
  <si>
    <t>WBM v.23.6.1</t>
  </si>
  <si>
    <t>TWS-Residuals</t>
  </si>
  <si>
    <t>Aqf_Storage_Res</t>
  </si>
  <si>
    <t>glVolume_Residuals</t>
  </si>
  <si>
    <t>TWS_Season</t>
  </si>
  <si>
    <t>Aqf_Storage_Season</t>
  </si>
  <si>
    <t>glVolume_Season</t>
  </si>
  <si>
    <t>grdWater_season</t>
  </si>
  <si>
    <t>grdWater_Residuals</t>
  </si>
  <si>
    <t>resStorage_Seasonal</t>
  </si>
  <si>
    <t>resStorage_Residuals</t>
  </si>
  <si>
    <t>irrRffStorage_Season</t>
  </si>
  <si>
    <t>irrRffStorage_Residuals</t>
  </si>
  <si>
    <t>ricePaddyStrg_Seasonal</t>
  </si>
  <si>
    <t>ricePaddyStrg_Residuals</t>
  </si>
  <si>
    <t>snowPack_Season</t>
  </si>
  <si>
    <t>snowPack_Residuals</t>
  </si>
  <si>
    <t>soilMoist_Season</t>
  </si>
  <si>
    <t>soilMoist_Residuals</t>
  </si>
  <si>
    <t>surfRffStorage_Season</t>
  </si>
  <si>
    <t>surfRffStorage_Residuals</t>
  </si>
  <si>
    <t>Slope</t>
  </si>
  <si>
    <r>
      <t>Correlation, R</t>
    </r>
    <r>
      <rPr>
        <vertAlign val="superscript"/>
        <sz val="10"/>
        <color rgb="FF000000"/>
        <rFont val="Arial"/>
        <family val="2"/>
        <scheme val="minor"/>
      </rPr>
      <t>2</t>
    </r>
  </si>
  <si>
    <t>Pearson, R</t>
  </si>
  <si>
    <t>Contribution, %</t>
  </si>
  <si>
    <t>Slopes Sum</t>
  </si>
  <si>
    <t>Aquifers</t>
  </si>
  <si>
    <t>Glaciers</t>
  </si>
  <si>
    <t>Ground Water</t>
  </si>
  <si>
    <t>Irr Runoff Storage</t>
  </si>
  <si>
    <t>Rice Paddy</t>
  </si>
  <si>
    <t>Snow</t>
  </si>
  <si>
    <t>Soil Moisture</t>
  </si>
  <si>
    <t>Runoff Storage</t>
  </si>
  <si>
    <t>Amplitude, cm</t>
  </si>
  <si>
    <t>Shift, month</t>
  </si>
  <si>
    <t>Error</t>
  </si>
  <si>
    <t>Sum =</t>
  </si>
  <si>
    <t>Sum (%) =</t>
  </si>
  <si>
    <t>Normalized Err</t>
  </si>
  <si>
    <t>Temperature</t>
  </si>
  <si>
    <t>Gl_Volume</t>
  </si>
  <si>
    <t>Indus</t>
  </si>
  <si>
    <t>Standardization</t>
  </si>
  <si>
    <t>Mean</t>
  </si>
  <si>
    <t>Std Dev</t>
  </si>
  <si>
    <t>Covariance</t>
  </si>
  <si>
    <t>Ganges</t>
  </si>
  <si>
    <t>Brahmaputra</t>
  </si>
  <si>
    <t>Reduction of aquifer water access area (km2) due to limitation of the well depth</t>
  </si>
  <si>
    <t>IGB;CellArea-&gt;setbadif((IGB!=23)|(!Aqf_Irr_y{1990-00-00})|(Aqf_Hd_y{1990-00-00}&lt;=-150)|(Aqf_Hd_y{}&gt;-150))-&gt;setbadtoval(0)-&gt;sumover-&gt;sumover</t>
  </si>
  <si>
    <t>Area, km2</t>
  </si>
  <si>
    <t>IGB;CellArea-&gt;setbadif((IGB!=14)|(!Aqf_Irr_y{1990-00-00})|(Aqf_Hd_y{1990-00-00}&lt;=-150)|(Aqf_Hd_y{}&gt;-150))-&gt;setbadtoval(0)-&gt;sumover-&gt;sumover</t>
  </si>
  <si>
    <t>IGB;CellArea-&gt;setbadif((IGB!=15)|(!Aqf_Irr_y{1990-00-00})|(Aqf_Hd_y{1990-00-00}&lt;=-150)|(Aqf_Hd_y{}&gt;-150))-&gt;setbadtoval(0)-&gt;sumover-&gt;sumover</t>
  </si>
  <si>
    <t>Irrigation Area, km2</t>
  </si>
  <si>
    <t>Rice paddy percolation, km3/year</t>
  </si>
  <si>
    <t>Gross irrigation, km3/year</t>
  </si>
  <si>
    <t>Irrigation from aquifers, km3/year</t>
  </si>
  <si>
    <t>Aquifer recharge from precipitation and irrigation</t>
  </si>
  <si>
    <r>
      <t xml:space="preserve">Model setup/input  ID: </t>
    </r>
    <r>
      <rPr>
        <b/>
        <sz val="10"/>
        <color rgb="FF000000"/>
        <rFont val="Arial"/>
        <family val="2"/>
        <scheme val="minor"/>
      </rPr>
      <t xml:space="preserve">HiMAT2_historical_1990_2018_v2 </t>
    </r>
    <r>
      <rPr>
        <sz val="10"/>
        <color rgb="FF000000"/>
        <rFont val="Arial"/>
        <family val="2"/>
        <scheme val="minor"/>
      </rPr>
      <t>(Indus &amp; Ganges</t>
    </r>
    <r>
      <rPr>
        <b/>
        <sz val="10"/>
        <color rgb="FF000000"/>
        <rFont val="Arial"/>
        <family val="2"/>
        <scheme val="minor"/>
      </rPr>
      <t xml:space="preserve">)  &amp;  HiMAT2_historical_1990_2018_v2s </t>
    </r>
    <r>
      <rPr>
        <sz val="10"/>
        <color rgb="FF000000"/>
        <rFont val="Arial"/>
        <family val="2"/>
        <scheme val="minor"/>
      </rPr>
      <t>(Brahmaputra)</t>
    </r>
  </si>
  <si>
    <t>Irrigated area, 10^3 km^2</t>
  </si>
  <si>
    <t>Irrigation from Aquifers</t>
  </si>
  <si>
    <r>
      <t>Glacier Volume, 10</t>
    </r>
    <r>
      <rPr>
        <vertAlign val="superscript"/>
        <sz val="10"/>
        <color rgb="FF000000"/>
        <rFont val="Arial"/>
        <family val="2"/>
        <scheme val="minor"/>
      </rPr>
      <t>3</t>
    </r>
    <r>
      <rPr>
        <sz val="10"/>
        <color rgb="FF000000"/>
        <rFont val="Arial"/>
        <family val="2"/>
        <scheme val="minor"/>
      </rPr>
      <t xml:space="preserve"> km</t>
    </r>
    <r>
      <rPr>
        <vertAlign val="superscript"/>
        <sz val="10"/>
        <color rgb="FF000000"/>
        <rFont val="Arial"/>
        <family val="2"/>
        <scheme val="minor"/>
      </rPr>
      <t>3</t>
    </r>
  </si>
  <si>
    <t>Discharge</t>
  </si>
  <si>
    <r>
      <t xml:space="preserve">95 % conf. bar, </t>
    </r>
    <r>
      <rPr>
        <sz val="10"/>
        <color rgb="FF000000"/>
        <rFont val="Aptos Narrow"/>
        <family val="2"/>
      </rPr>
      <t>±</t>
    </r>
  </si>
  <si>
    <t>Reservoirs+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</si>
</sst>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"/>
  </numFmts>
  <fonts count="9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  <scheme val="minor"/>
    </font>
    <font>
      <sz val="10"/>
      <color rgb="FF000000"/>
      <name val="Arial"/>
      <family val="2"/>
      <scheme val="minor"/>
    </font>
    <font>
      <vertAlign val="superscript"/>
      <sz val="10"/>
      <color rgb="FF000000"/>
      <name val="Arial"/>
      <family val="2"/>
      <scheme val="minor"/>
    </font>
    <font>
      <sz val="10"/>
      <color rgb="FF000000"/>
      <name val="Aptos Narrow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/>
    <xf numFmtId="0" fontId="1" fillId="0" borderId="0" xfId="0" applyFont="1"/>
    <xf numFmtId="0" fontId="2" fillId="0" borderId="0" xfId="0" applyFont="1"/>
    <xf numFmtId="14" fontId="0" fillId="0" borderId="0" xfId="0" applyNumberFormat="1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0" fillId="0" borderId="0" xfId="0" applyNumberFormat="1"/>
    <xf numFmtId="2" fontId="0" fillId="0" borderId="0" xfId="0" applyNumberFormat="1" applyAlignment="1">
      <alignment horizontal="center" vertical="center"/>
    </xf>
    <xf numFmtId="2" fontId="1" fillId="2" borderId="0" xfId="0" applyNumberFormat="1" applyFont="1" applyFill="1" applyAlignment="1">
      <alignment horizontal="left" vertical="center"/>
    </xf>
    <xf numFmtId="2" fontId="0" fillId="2" borderId="0" xfId="0" applyNumberFormat="1" applyFill="1" applyAlignment="1">
      <alignment horizontal="left"/>
    </xf>
    <xf numFmtId="2" fontId="0" fillId="2" borderId="0" xfId="0" applyNumberFormat="1" applyFill="1" applyAlignment="1">
      <alignment horizontal="left" vertical="center"/>
    </xf>
    <xf numFmtId="2" fontId="1" fillId="3" borderId="0" xfId="0" applyNumberFormat="1" applyFont="1" applyFill="1" applyAlignment="1">
      <alignment horizontal="left" vertical="center"/>
    </xf>
    <xf numFmtId="0" fontId="1" fillId="4" borderId="0" xfId="0" applyFont="1" applyFill="1" applyAlignment="1">
      <alignment horizontal="left" vertical="center"/>
    </xf>
    <xf numFmtId="2" fontId="6" fillId="0" borderId="0" xfId="0" applyNumberFormat="1" applyFont="1" applyAlignment="1">
      <alignment horizontal="left"/>
    </xf>
    <xf numFmtId="0" fontId="6" fillId="0" borderId="0" xfId="0" applyFont="1"/>
    <xf numFmtId="2" fontId="6" fillId="2" borderId="0" xfId="0" applyNumberFormat="1" applyFont="1" applyFill="1" applyAlignment="1">
      <alignment horizontal="left"/>
    </xf>
    <xf numFmtId="2" fontId="6" fillId="2" borderId="0" xfId="0" applyNumberFormat="1" applyFont="1" applyFill="1" applyAlignment="1">
      <alignment horizontal="left" vertical="center"/>
    </xf>
    <xf numFmtId="2" fontId="5" fillId="0" borderId="0" xfId="0" applyNumberFormat="1" applyFont="1" applyAlignment="1">
      <alignment horizontal="left"/>
    </xf>
    <xf numFmtId="2" fontId="6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4" fontId="0" fillId="0" borderId="0" xfId="0" applyNumberFormat="1"/>
    <xf numFmtId="2" fontId="0" fillId="0" borderId="0" xfId="0" applyNumberFormat="1" applyAlignment="1">
      <alignment horizontal="center"/>
    </xf>
    <xf numFmtId="2" fontId="6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left" vertical="center"/>
    </xf>
    <xf numFmtId="2" fontId="0" fillId="6" borderId="0" xfId="0" applyNumberFormat="1" applyFill="1" applyAlignment="1">
      <alignment horizontal="left"/>
    </xf>
    <xf numFmtId="2" fontId="6" fillId="6" borderId="0" xfId="0" applyNumberFormat="1" applyFont="1" applyFill="1" applyAlignment="1">
      <alignment horizontal="left"/>
    </xf>
    <xf numFmtId="2" fontId="6" fillId="6" borderId="0" xfId="0" applyNumberFormat="1" applyFont="1" applyFill="1" applyAlignment="1">
      <alignment horizontal="left" vertical="center"/>
    </xf>
    <xf numFmtId="164" fontId="6" fillId="6" borderId="0" xfId="0" applyNumberFormat="1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left" vertical="center"/>
    </xf>
    <xf numFmtId="2" fontId="1" fillId="0" borderId="0" xfId="0" applyNumberFormat="1" applyFont="1" applyAlignment="1">
      <alignment horizontal="left" vertical="center"/>
    </xf>
    <xf numFmtId="2" fontId="0" fillId="0" borderId="0" xfId="0" applyNumberFormat="1" applyAlignment="1">
      <alignment horizontal="left"/>
    </xf>
    <xf numFmtId="2" fontId="0" fillId="0" borderId="0" xfId="0" applyNumberFormat="1" applyAlignment="1">
      <alignment horizontal="left" vertical="center"/>
    </xf>
    <xf numFmtId="0" fontId="0" fillId="0" borderId="0" xfId="0" applyAlignment="1">
      <alignment horizontal="left"/>
    </xf>
    <xf numFmtId="164" fontId="6" fillId="0" borderId="0" xfId="0" applyNumberFormat="1" applyFont="1" applyAlignment="1">
      <alignment horizontal="left" vertical="center"/>
    </xf>
    <xf numFmtId="2" fontId="1" fillId="8" borderId="0" xfId="0" applyNumberFormat="1" applyFont="1" applyFill="1" applyAlignment="1">
      <alignment horizontal="left" vertical="center"/>
    </xf>
    <xf numFmtId="2" fontId="0" fillId="8" borderId="0" xfId="0" applyNumberFormat="1" applyFill="1" applyAlignment="1">
      <alignment horizontal="left"/>
    </xf>
    <xf numFmtId="0" fontId="0" fillId="0" borderId="1" xfId="0" applyBorder="1"/>
    <xf numFmtId="0" fontId="6" fillId="0" borderId="4" xfId="0" applyFont="1" applyBorder="1"/>
    <xf numFmtId="164" fontId="0" fillId="0" borderId="5" xfId="0" applyNumberFormat="1" applyBorder="1"/>
    <xf numFmtId="164" fontId="0" fillId="4" borderId="5" xfId="0" applyNumberFormat="1" applyFill="1" applyBorder="1"/>
    <xf numFmtId="0" fontId="0" fillId="0" borderId="4" xfId="0" applyBorder="1"/>
    <xf numFmtId="0" fontId="6" fillId="0" borderId="6" xfId="0" applyFont="1" applyBorder="1"/>
    <xf numFmtId="164" fontId="0" fillId="0" borderId="7" xfId="0" applyNumberFormat="1" applyBorder="1"/>
    <xf numFmtId="0" fontId="0" fillId="0" borderId="7" xfId="0" applyBorder="1"/>
    <xf numFmtId="0" fontId="0" fillId="0" borderId="8" xfId="0" applyBorder="1"/>
    <xf numFmtId="2" fontId="0" fillId="0" borderId="7" xfId="0" applyNumberFormat="1" applyBorder="1"/>
    <xf numFmtId="2" fontId="0" fillId="0" borderId="5" xfId="0" applyNumberFormat="1" applyBorder="1"/>
    <xf numFmtId="2" fontId="0" fillId="0" borderId="8" xfId="0" applyNumberFormat="1" applyBorder="1"/>
    <xf numFmtId="164" fontId="0" fillId="0" borderId="2" xfId="0" applyNumberFormat="1" applyBorder="1"/>
    <xf numFmtId="0" fontId="0" fillId="0" borderId="2" xfId="0" applyBorder="1"/>
    <xf numFmtId="0" fontId="0" fillId="0" borderId="3" xfId="0" applyBorder="1"/>
    <xf numFmtId="164" fontId="0" fillId="4" borderId="0" xfId="0" applyNumberFormat="1" applyFill="1"/>
    <xf numFmtId="2" fontId="6" fillId="0" borderId="1" xfId="0" applyNumberFormat="1" applyFont="1" applyBorder="1"/>
    <xf numFmtId="0" fontId="6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165" fontId="0" fillId="0" borderId="0" xfId="0" applyNumberFormat="1"/>
    <xf numFmtId="1" fontId="6" fillId="0" borderId="0" xfId="0" applyNumberFormat="1" applyFont="1"/>
    <xf numFmtId="2" fontId="6" fillId="0" borderId="0" xfId="0" applyNumberFormat="1" applyFont="1"/>
    <xf numFmtId="166" fontId="0" fillId="0" borderId="0" xfId="0" applyNumberFormat="1"/>
    <xf numFmtId="164" fontId="6" fillId="4" borderId="0" xfId="0" applyNumberFormat="1" applyFont="1" applyFill="1"/>
    <xf numFmtId="164" fontId="6" fillId="0" borderId="0" xfId="0" applyNumberFormat="1" applyFont="1"/>
    <xf numFmtId="164" fontId="6" fillId="0" borderId="5" xfId="0" applyNumberFormat="1" applyFont="1" applyBorder="1"/>
    <xf numFmtId="0" fontId="0" fillId="7" borderId="0" xfId="0" applyFill="1" applyAlignment="1">
      <alignment horizontal="left"/>
    </xf>
    <xf numFmtId="0" fontId="0" fillId="2" borderId="0" xfId="0" applyFill="1" applyAlignment="1">
      <alignment horizontal="left" vertical="center"/>
    </xf>
    <xf numFmtId="0" fontId="6" fillId="5" borderId="0" xfId="0" applyFont="1" applyFill="1" applyAlignment="1">
      <alignment horizontal="left"/>
    </xf>
    <xf numFmtId="0" fontId="6" fillId="3" borderId="0" xfId="0" applyFont="1" applyFill="1" applyAlignment="1">
      <alignment horizontal="left" vertical="center"/>
    </xf>
    <xf numFmtId="2" fontId="6" fillId="6" borderId="0" xfId="0" applyNumberFormat="1" applyFont="1" applyFill="1" applyAlignment="1">
      <alignment horizontal="left" vertical="center"/>
    </xf>
    <xf numFmtId="2" fontId="0" fillId="6" borderId="0" xfId="0" applyNumberFormat="1" applyFill="1" applyAlignment="1">
      <alignment horizontal="left" vertic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F7A70"/>
      <color rgb="FFFFCCFF"/>
      <color rgb="FFE9B305"/>
      <color rgb="FF186AF0"/>
      <color rgb="FFE6291A"/>
      <color rgb="FFFBD04E"/>
      <color rgb="FF79A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Indus-TWS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'Indus-TSA'!$D$2:$D$349</c:f>
              <c:numCache>
                <c:formatCode>General</c:formatCode>
                <c:ptCount val="348"/>
                <c:pt idx="6" formatCode="0.00">
                  <c:v>22.206538120833333</c:v>
                </c:pt>
                <c:pt idx="7" formatCode="0.00">
                  <c:v>22.142301162500001</c:v>
                </c:pt>
                <c:pt idx="8" formatCode="0.00">
                  <c:v>22.060824950833336</c:v>
                </c:pt>
                <c:pt idx="9" formatCode="0.00">
                  <c:v>22.032685995833333</c:v>
                </c:pt>
                <c:pt idx="10" formatCode="0.00">
                  <c:v>22.065342665833331</c:v>
                </c:pt>
                <c:pt idx="11" formatCode="0.00">
                  <c:v>22.223595222499998</c:v>
                </c:pt>
                <c:pt idx="12" formatCode="0.00">
                  <c:v>22.432040771666664</c:v>
                </c:pt>
                <c:pt idx="13" formatCode="0.00">
                  <c:v>22.381890059166668</c:v>
                </c:pt>
                <c:pt idx="14" formatCode="0.00">
                  <c:v>22.353436867499997</c:v>
                </c:pt>
                <c:pt idx="15" formatCode="0.00">
                  <c:v>22.353595654166668</c:v>
                </c:pt>
                <c:pt idx="16" formatCode="0.00">
                  <c:v>22.434107780000001</c:v>
                </c:pt>
                <c:pt idx="17" formatCode="0.00">
                  <c:v>22.50379093416667</c:v>
                </c:pt>
                <c:pt idx="18" formatCode="0.00">
                  <c:v>22.554248411666666</c:v>
                </c:pt>
                <c:pt idx="19" formatCode="0.00">
                  <c:v>22.441557803333335</c:v>
                </c:pt>
                <c:pt idx="20" formatCode="0.00">
                  <c:v>22.512368916666663</c:v>
                </c:pt>
                <c:pt idx="21" formatCode="0.00">
                  <c:v>22.520191589166668</c:v>
                </c:pt>
                <c:pt idx="22" formatCode="0.00">
                  <c:v>22.536067246666672</c:v>
                </c:pt>
                <c:pt idx="23" formatCode="0.00">
                  <c:v>22.556806802500002</c:v>
                </c:pt>
                <c:pt idx="24" formatCode="0.00">
                  <c:v>22.548148075833335</c:v>
                </c:pt>
                <c:pt idx="25" formatCode="0.00">
                  <c:v>22.655828714999998</c:v>
                </c:pt>
                <c:pt idx="26" formatCode="0.00">
                  <c:v>22.891258638333337</c:v>
                </c:pt>
                <c:pt idx="27" formatCode="0.00">
                  <c:v>23.20517150666667</c:v>
                </c:pt>
                <c:pt idx="28" formatCode="0.00">
                  <c:v>23.37989982083333</c:v>
                </c:pt>
                <c:pt idx="29" formatCode="0.00">
                  <c:v>23.549360038333333</c:v>
                </c:pt>
                <c:pt idx="30" formatCode="0.00">
                  <c:v>23.663648049999995</c:v>
                </c:pt>
                <c:pt idx="31" formatCode="0.00">
                  <c:v>23.845915954999999</c:v>
                </c:pt>
                <c:pt idx="32" formatCode="0.00">
                  <c:v>23.562354565833331</c:v>
                </c:pt>
                <c:pt idx="33" formatCode="0.00">
                  <c:v>23.362556617500001</c:v>
                </c:pt>
                <c:pt idx="34" formatCode="0.00">
                  <c:v>22.995761871666662</c:v>
                </c:pt>
                <c:pt idx="35" formatCode="0.00">
                  <c:v>22.594165165833331</c:v>
                </c:pt>
                <c:pt idx="36" formatCode="0.00">
                  <c:v>22.261757373333328</c:v>
                </c:pt>
                <c:pt idx="37" formatCode="0.00">
                  <c:v>22.338428179166666</c:v>
                </c:pt>
                <c:pt idx="38" formatCode="0.00">
                  <c:v>22.11465517666667</c:v>
                </c:pt>
                <c:pt idx="39" formatCode="0.00">
                  <c:v>21.774610678333332</c:v>
                </c:pt>
                <c:pt idx="40" formatCode="0.00">
                  <c:v>21.577260574166669</c:v>
                </c:pt>
                <c:pt idx="41" formatCode="0.00">
                  <c:v>21.481317759166661</c:v>
                </c:pt>
                <c:pt idx="42" formatCode="0.00">
                  <c:v>21.381670396666664</c:v>
                </c:pt>
                <c:pt idx="43" formatCode="0.00">
                  <c:v>21.133384466666666</c:v>
                </c:pt>
                <c:pt idx="44" formatCode="0.00">
                  <c:v>21.17402339083333</c:v>
                </c:pt>
                <c:pt idx="45" formatCode="0.00">
                  <c:v>21.043802183333337</c:v>
                </c:pt>
                <c:pt idx="46" formatCode="0.00">
                  <c:v>21.065664372500006</c:v>
                </c:pt>
                <c:pt idx="47" formatCode="0.00">
                  <c:v>21.196545523333338</c:v>
                </c:pt>
                <c:pt idx="48" formatCode="0.00">
                  <c:v>21.284643254166667</c:v>
                </c:pt>
                <c:pt idx="49" formatCode="0.00">
                  <c:v>21.300098976666664</c:v>
                </c:pt>
                <c:pt idx="50" formatCode="0.00">
                  <c:v>21.517459314166668</c:v>
                </c:pt>
                <c:pt idx="51" formatCode="0.00">
                  <c:v>21.760229190833332</c:v>
                </c:pt>
                <c:pt idx="52" formatCode="0.00">
                  <c:v>21.794324398333334</c:v>
                </c:pt>
                <c:pt idx="53" formatCode="0.00">
                  <c:v>21.761796951666668</c:v>
                </c:pt>
                <c:pt idx="54" formatCode="0.00">
                  <c:v>21.8101813</c:v>
                </c:pt>
                <c:pt idx="55" formatCode="0.00">
                  <c:v>21.953854322500003</c:v>
                </c:pt>
                <c:pt idx="56" formatCode="0.00">
                  <c:v>21.899643818333331</c:v>
                </c:pt>
                <c:pt idx="57" formatCode="0.00">
                  <c:v>21.860030491666663</c:v>
                </c:pt>
                <c:pt idx="58" formatCode="0.00">
                  <c:v>21.864161014166669</c:v>
                </c:pt>
                <c:pt idx="59" formatCode="0.00">
                  <c:v>21.784762540833327</c:v>
                </c:pt>
                <c:pt idx="60" formatCode="0.00">
                  <c:v>21.712590932499996</c:v>
                </c:pt>
                <c:pt idx="61" formatCode="0.00">
                  <c:v>21.510437249999999</c:v>
                </c:pt>
                <c:pt idx="62" formatCode="0.00">
                  <c:v>21.640145380833332</c:v>
                </c:pt>
                <c:pt idx="63" formatCode="0.00">
                  <c:v>21.622525453333335</c:v>
                </c:pt>
                <c:pt idx="64" formatCode="0.00">
                  <c:v>21.660604953333333</c:v>
                </c:pt>
                <c:pt idx="65" formatCode="0.00">
                  <c:v>21.679458300000004</c:v>
                </c:pt>
                <c:pt idx="66" formatCode="0.00">
                  <c:v>21.668494224166668</c:v>
                </c:pt>
                <c:pt idx="67" formatCode="0.00">
                  <c:v>21.583840370000004</c:v>
                </c:pt>
                <c:pt idx="68" formatCode="0.00">
                  <c:v>21.607322215833335</c:v>
                </c:pt>
                <c:pt idx="69" formatCode="0.00">
                  <c:v>21.875262339166667</c:v>
                </c:pt>
                <c:pt idx="70" formatCode="0.00">
                  <c:v>22.050113120833334</c:v>
                </c:pt>
                <c:pt idx="71" formatCode="0.00">
                  <c:v>22.264617045000005</c:v>
                </c:pt>
                <c:pt idx="72" formatCode="0.00">
                  <c:v>22.628433862500003</c:v>
                </c:pt>
                <c:pt idx="73" formatCode="0.00">
                  <c:v>22.898279506666668</c:v>
                </c:pt>
                <c:pt idx="74" formatCode="0.00">
                  <c:v>22.875462371666668</c:v>
                </c:pt>
                <c:pt idx="75" formatCode="0.00">
                  <c:v>22.839840649166664</c:v>
                </c:pt>
                <c:pt idx="76" formatCode="0.00">
                  <c:v>22.893011886666667</c:v>
                </c:pt>
                <c:pt idx="77" formatCode="0.00">
                  <c:v>22.951099791666667</c:v>
                </c:pt>
                <c:pt idx="78" formatCode="0.00">
                  <c:v>22.934726316666666</c:v>
                </c:pt>
                <c:pt idx="79" formatCode="0.00">
                  <c:v>22.828647930833331</c:v>
                </c:pt>
                <c:pt idx="80" formatCode="0.00">
                  <c:v>22.594646374166668</c:v>
                </c:pt>
                <c:pt idx="81" formatCode="0.00">
                  <c:v>22.158634424166667</c:v>
                </c:pt>
                <c:pt idx="82" formatCode="0.00">
                  <c:v>21.73990074833333</c:v>
                </c:pt>
                <c:pt idx="83" formatCode="0.00">
                  <c:v>21.378456195833333</c:v>
                </c:pt>
                <c:pt idx="84" formatCode="0.00">
                  <c:v>20.913716873333332</c:v>
                </c:pt>
                <c:pt idx="85" formatCode="0.00">
                  <c:v>20.343215625833334</c:v>
                </c:pt>
                <c:pt idx="86" formatCode="0.00">
                  <c:v>19.918200732500001</c:v>
                </c:pt>
                <c:pt idx="87" formatCode="0.00">
                  <c:v>19.692618848333336</c:v>
                </c:pt>
                <c:pt idx="88" formatCode="0.00">
                  <c:v>19.518330257500001</c:v>
                </c:pt>
                <c:pt idx="89" formatCode="0.00">
                  <c:v>19.413661163333334</c:v>
                </c:pt>
                <c:pt idx="90" formatCode="0.00">
                  <c:v>19.397886356666667</c:v>
                </c:pt>
                <c:pt idx="91" formatCode="0.00">
                  <c:v>19.463209629999998</c:v>
                </c:pt>
                <c:pt idx="92" formatCode="0.00">
                  <c:v>19.709876696666665</c:v>
                </c:pt>
                <c:pt idx="93" formatCode="0.00">
                  <c:v>20.077106476666668</c:v>
                </c:pt>
                <c:pt idx="94" formatCode="0.00">
                  <c:v>20.238307079166663</c:v>
                </c:pt>
                <c:pt idx="95" formatCode="0.00">
                  <c:v>20.369366645833335</c:v>
                </c:pt>
                <c:pt idx="96" formatCode="0.00">
                  <c:v>20.439031839166667</c:v>
                </c:pt>
                <c:pt idx="97" formatCode="0.00">
                  <c:v>20.577605246666668</c:v>
                </c:pt>
                <c:pt idx="98" formatCode="0.00">
                  <c:v>20.276242494166667</c:v>
                </c:pt>
                <c:pt idx="99" formatCode="0.00">
                  <c:v>19.919555504166667</c:v>
                </c:pt>
                <c:pt idx="100" formatCode="0.00">
                  <c:v>19.592862843333332</c:v>
                </c:pt>
                <c:pt idx="101" formatCode="0.00">
                  <c:v>19.221951284999999</c:v>
                </c:pt>
                <c:pt idx="102" formatCode="0.00">
                  <c:v>18.703728794166668</c:v>
                </c:pt>
                <c:pt idx="103" formatCode="0.00">
                  <c:v>18.253864605</c:v>
                </c:pt>
                <c:pt idx="104" formatCode="0.00">
                  <c:v>17.747298398333335</c:v>
                </c:pt>
                <c:pt idx="105" formatCode="0.00">
                  <c:v>17.174776790833331</c:v>
                </c:pt>
                <c:pt idx="106" formatCode="0.00">
                  <c:v>16.671302316666665</c:v>
                </c:pt>
                <c:pt idx="107" formatCode="0.00">
                  <c:v>16.146453219999998</c:v>
                </c:pt>
                <c:pt idx="108" formatCode="0.00">
                  <c:v>15.671215294166664</c:v>
                </c:pt>
                <c:pt idx="109" formatCode="0.00">
                  <c:v>15.200281777499997</c:v>
                </c:pt>
                <c:pt idx="110" formatCode="0.00">
                  <c:v>15.034094093333332</c:v>
                </c:pt>
                <c:pt idx="111" formatCode="0.00">
                  <c:v>14.790168005833332</c:v>
                </c:pt>
                <c:pt idx="112" formatCode="0.00">
                  <c:v>14.578135210833333</c:v>
                </c:pt>
                <c:pt idx="113" formatCode="0.00">
                  <c:v>14.435672996666668</c:v>
                </c:pt>
                <c:pt idx="114" formatCode="0.00">
                  <c:v>14.326248604166667</c:v>
                </c:pt>
                <c:pt idx="115" formatCode="0.00">
                  <c:v>14.132430313333336</c:v>
                </c:pt>
                <c:pt idx="116" formatCode="0.00">
                  <c:v>13.894608575833333</c:v>
                </c:pt>
                <c:pt idx="117" formatCode="0.00">
                  <c:v>13.4716697525</c:v>
                </c:pt>
                <c:pt idx="118" formatCode="0.00">
                  <c:v>12.985406715833335</c:v>
                </c:pt>
                <c:pt idx="119" formatCode="0.00">
                  <c:v>12.434543470000001</c:v>
                </c:pt>
                <c:pt idx="120" formatCode="0.00">
                  <c:v>11.94644171</c:v>
                </c:pt>
                <c:pt idx="121" formatCode="0.00">
                  <c:v>11.498077710833334</c:v>
                </c:pt>
                <c:pt idx="122" formatCode="0.00">
                  <c:v>11.0470495825</c:v>
                </c:pt>
                <c:pt idx="123" formatCode="0.00">
                  <c:v>10.706317117499999</c:v>
                </c:pt>
                <c:pt idx="124" formatCode="0.00">
                  <c:v>10.385534944166668</c:v>
                </c:pt>
                <c:pt idx="125" formatCode="0.00">
                  <c:v>10.020067420833334</c:v>
                </c:pt>
                <c:pt idx="126" formatCode="0.00">
                  <c:v>9.7266612625000004</c:v>
                </c:pt>
                <c:pt idx="127" formatCode="0.00">
                  <c:v>9.3800620608333336</c:v>
                </c:pt>
                <c:pt idx="128" formatCode="0.00">
                  <c:v>8.9078848133333342</c:v>
                </c:pt>
                <c:pt idx="129" formatCode="0.00">
                  <c:v>8.4499152324999987</c:v>
                </c:pt>
                <c:pt idx="130" formatCode="0.00">
                  <c:v>8.0979834616666668</c:v>
                </c:pt>
                <c:pt idx="131" formatCode="0.00">
                  <c:v>7.7785051824999982</c:v>
                </c:pt>
                <c:pt idx="132" formatCode="0.00">
                  <c:v>7.4623716383333338</c:v>
                </c:pt>
                <c:pt idx="133" formatCode="0.00">
                  <c:v>7.2047575916666666</c:v>
                </c:pt>
                <c:pt idx="134" formatCode="0.00">
                  <c:v>6.8868496591666668</c:v>
                </c:pt>
                <c:pt idx="135" formatCode="0.00">
                  <c:v>6.5734159225000006</c:v>
                </c:pt>
                <c:pt idx="136" formatCode="0.00">
                  <c:v>6.2224074166666687</c:v>
                </c:pt>
                <c:pt idx="137" formatCode="0.00">
                  <c:v>5.9133457450000009</c:v>
                </c:pt>
                <c:pt idx="138" formatCode="0.00">
                  <c:v>5.5596261033333327</c:v>
                </c:pt>
                <c:pt idx="139" formatCode="0.00">
                  <c:v>5.2051139883333333</c:v>
                </c:pt>
                <c:pt idx="140" formatCode="0.00">
                  <c:v>4.9687906116666669</c:v>
                </c:pt>
                <c:pt idx="141" formatCode="0.00">
                  <c:v>4.8846405600000002</c:v>
                </c:pt>
                <c:pt idx="142" formatCode="0.00">
                  <c:v>4.7638526166666662</c:v>
                </c:pt>
                <c:pt idx="143" formatCode="0.00">
                  <c:v>4.6673798125000001</c:v>
                </c:pt>
                <c:pt idx="144" formatCode="0.00">
                  <c:v>4.5327099766666672</c:v>
                </c:pt>
                <c:pt idx="145" formatCode="0.00">
                  <c:v>4.233252993333334</c:v>
                </c:pt>
                <c:pt idx="146" formatCode="0.00">
                  <c:v>3.9155447624999997</c:v>
                </c:pt>
                <c:pt idx="147" formatCode="0.00">
                  <c:v>3.8084777333333331</c:v>
                </c:pt>
                <c:pt idx="148" formatCode="0.00">
                  <c:v>3.7060742116666661</c:v>
                </c:pt>
                <c:pt idx="149" formatCode="0.00">
                  <c:v>3.5687966091666663</c:v>
                </c:pt>
                <c:pt idx="150" formatCode="0.00">
                  <c:v>3.4388845499999996</c:v>
                </c:pt>
                <c:pt idx="151" formatCode="0.00">
                  <c:v>3.2812164758333338</c:v>
                </c:pt>
                <c:pt idx="152" formatCode="0.00">
                  <c:v>3.2602225283333333</c:v>
                </c:pt>
                <c:pt idx="153" formatCode="0.00">
                  <c:v>3.3825742491666664</c:v>
                </c:pt>
                <c:pt idx="154" formatCode="0.00">
                  <c:v>3.5094943483333334</c:v>
                </c:pt>
                <c:pt idx="155" formatCode="0.00">
                  <c:v>3.6976807850000006</c:v>
                </c:pt>
                <c:pt idx="156" formatCode="0.00">
                  <c:v>3.8522013158333337</c:v>
                </c:pt>
                <c:pt idx="157" formatCode="0.00">
                  <c:v>4.0853226700000009</c:v>
                </c:pt>
                <c:pt idx="158" formatCode="0.00">
                  <c:v>4.298364194166667</c:v>
                </c:pt>
                <c:pt idx="159" formatCode="0.00">
                  <c:v>4.3201604408333329</c:v>
                </c:pt>
                <c:pt idx="160" formatCode="0.00">
                  <c:v>4.3777843441666668</c:v>
                </c:pt>
                <c:pt idx="161" formatCode="0.00">
                  <c:v>4.4507547741666666</c:v>
                </c:pt>
                <c:pt idx="162" formatCode="0.00">
                  <c:v>4.5331222341666662</c:v>
                </c:pt>
                <c:pt idx="163" formatCode="0.00">
                  <c:v>4.7340896649999999</c:v>
                </c:pt>
                <c:pt idx="164" formatCode="0.00">
                  <c:v>4.8619396208333336</c:v>
                </c:pt>
                <c:pt idx="165" formatCode="0.00">
                  <c:v>4.5888210808333332</c:v>
                </c:pt>
                <c:pt idx="166" formatCode="0.00">
                  <c:v>4.2056282533333329</c:v>
                </c:pt>
                <c:pt idx="167" formatCode="0.00">
                  <c:v>3.8312610366666671</c:v>
                </c:pt>
                <c:pt idx="168" formatCode="0.00">
                  <c:v>3.4903010916666672</c:v>
                </c:pt>
                <c:pt idx="169" formatCode="0.00">
                  <c:v>3.0510770874999995</c:v>
                </c:pt>
                <c:pt idx="170" formatCode="0.00">
                  <c:v>2.6816402075000005</c:v>
                </c:pt>
                <c:pt idx="171" formatCode="0.00">
                  <c:v>2.3279301916666668</c:v>
                </c:pt>
                <c:pt idx="172" formatCode="0.00">
                  <c:v>2.1113681191666673</c:v>
                </c:pt>
                <c:pt idx="173" formatCode="0.00">
                  <c:v>1.8919475266666668</c:v>
                </c:pt>
                <c:pt idx="174" formatCode="0.00">
                  <c:v>1.6737406441666669</c:v>
                </c:pt>
                <c:pt idx="175" formatCode="0.00">
                  <c:v>1.5463579291666667</c:v>
                </c:pt>
                <c:pt idx="176" formatCode="0.00">
                  <c:v>1.6846953475000002</c:v>
                </c:pt>
                <c:pt idx="177" formatCode="0.00">
                  <c:v>2.0924717524999998</c:v>
                </c:pt>
                <c:pt idx="178" formatCode="0.00">
                  <c:v>2.5321870291666673</c:v>
                </c:pt>
                <c:pt idx="179" formatCode="0.00">
                  <c:v>2.9200570325000008</c:v>
                </c:pt>
                <c:pt idx="180" formatCode="0.00">
                  <c:v>3.2743308908333333</c:v>
                </c:pt>
                <c:pt idx="181" formatCode="0.00">
                  <c:v>3.7173916691666675</c:v>
                </c:pt>
                <c:pt idx="182" formatCode="0.00">
                  <c:v>3.950683155833334</c:v>
                </c:pt>
                <c:pt idx="183" formatCode="0.00">
                  <c:v>4.1268593066666668</c:v>
                </c:pt>
                <c:pt idx="184" formatCode="0.00">
                  <c:v>4.1712192291666668</c:v>
                </c:pt>
                <c:pt idx="185" formatCode="0.00">
                  <c:v>4.2058739258333331</c:v>
                </c:pt>
                <c:pt idx="186" formatCode="0.00">
                  <c:v>4.1880518191666676</c:v>
                </c:pt>
                <c:pt idx="187" formatCode="0.00">
                  <c:v>4.1369896325000006</c:v>
                </c:pt>
                <c:pt idx="188" formatCode="0.00">
                  <c:v>3.77403968</c:v>
                </c:pt>
                <c:pt idx="189" formatCode="0.00">
                  <c:v>3.3303571383333335</c:v>
                </c:pt>
                <c:pt idx="190" formatCode="0.00">
                  <c:v>2.9352811516666666</c:v>
                </c:pt>
                <c:pt idx="191" formatCode="0.00">
                  <c:v>2.4547263224999996</c:v>
                </c:pt>
                <c:pt idx="192" formatCode="0.00">
                  <c:v>1.9795309316666663</c:v>
                </c:pt>
                <c:pt idx="193" formatCode="0.00">
                  <c:v>1.5650500241666665</c:v>
                </c:pt>
                <c:pt idx="194" formatCode="0.00">
                  <c:v>1.5028173516666667</c:v>
                </c:pt>
                <c:pt idx="195" formatCode="0.00">
                  <c:v>1.4923053175000003</c:v>
                </c:pt>
                <c:pt idx="196" formatCode="0.00">
                  <c:v>1.3910247475000002</c:v>
                </c:pt>
                <c:pt idx="197" formatCode="0.00">
                  <c:v>1.3704388533333336</c:v>
                </c:pt>
                <c:pt idx="198" formatCode="0.00">
                  <c:v>1.5768916600000003</c:v>
                </c:pt>
                <c:pt idx="199" formatCode="0.00">
                  <c:v>1.6237862891666668</c:v>
                </c:pt>
                <c:pt idx="200" formatCode="0.00">
                  <c:v>1.7755321258333339</c:v>
                </c:pt>
                <c:pt idx="201" formatCode="0.00">
                  <c:v>2.1184692999999997</c:v>
                </c:pt>
                <c:pt idx="202" formatCode="0.00">
                  <c:v>2.4276459583333332</c:v>
                </c:pt>
                <c:pt idx="203" formatCode="0.00">
                  <c:v>2.612572726666667</c:v>
                </c:pt>
                <c:pt idx="204" formatCode="0.00">
                  <c:v>2.8075205458333339</c:v>
                </c:pt>
                <c:pt idx="205" formatCode="0.00">
                  <c:v>2.9794066724999997</c:v>
                </c:pt>
                <c:pt idx="206" formatCode="0.00">
                  <c:v>2.8296620424999994</c:v>
                </c:pt>
                <c:pt idx="207" formatCode="0.00">
                  <c:v>2.670996941666667</c:v>
                </c:pt>
                <c:pt idx="208" formatCode="0.00">
                  <c:v>2.5611658466666669</c:v>
                </c:pt>
                <c:pt idx="209" formatCode="0.00">
                  <c:v>2.3438997241666666</c:v>
                </c:pt>
                <c:pt idx="210" formatCode="0.00">
                  <c:v>1.9588525666666665</c:v>
                </c:pt>
                <c:pt idx="211" formatCode="0.00">
                  <c:v>1.7868529933333337</c:v>
                </c:pt>
                <c:pt idx="212" formatCode="0.00">
                  <c:v>1.5023657058333335</c:v>
                </c:pt>
                <c:pt idx="213" formatCode="0.00">
                  <c:v>0.83914654916666664</c:v>
                </c:pt>
                <c:pt idx="214" formatCode="0.00">
                  <c:v>0.30093574499999981</c:v>
                </c:pt>
                <c:pt idx="215" formatCode="0.00">
                  <c:v>-9.9613686666666881E-2</c:v>
                </c:pt>
                <c:pt idx="216" formatCode="0.00">
                  <c:v>-0.43070360083333342</c:v>
                </c:pt>
                <c:pt idx="217" formatCode="0.00">
                  <c:v>-0.77800798500000001</c:v>
                </c:pt>
                <c:pt idx="218" formatCode="0.00">
                  <c:v>-0.9187103516666667</c:v>
                </c:pt>
                <c:pt idx="219" formatCode="0.00">
                  <c:v>-1.1054962083333335</c:v>
                </c:pt>
                <c:pt idx="220" formatCode="0.00">
                  <c:v>-1.2653669125</c:v>
                </c:pt>
                <c:pt idx="221" formatCode="0.00">
                  <c:v>-1.3782670900000003</c:v>
                </c:pt>
                <c:pt idx="222" formatCode="0.00">
                  <c:v>-1.3953390525</c:v>
                </c:pt>
                <c:pt idx="223" formatCode="0.00">
                  <c:v>-1.4384538733333336</c:v>
                </c:pt>
                <c:pt idx="224" formatCode="0.00">
                  <c:v>-1.3393617074999999</c:v>
                </c:pt>
                <c:pt idx="225" formatCode="0.00">
                  <c:v>-1.0743307666666668</c:v>
                </c:pt>
                <c:pt idx="226" formatCode="0.00">
                  <c:v>-0.72890836000000014</c:v>
                </c:pt>
                <c:pt idx="227" formatCode="0.00">
                  <c:v>-0.37800709416666683</c:v>
                </c:pt>
                <c:pt idx="228" formatCode="0.00">
                  <c:v>-0.15857883333333347</c:v>
                </c:pt>
                <c:pt idx="229" formatCode="0.00">
                  <c:v>-7.4569066666666517E-2</c:v>
                </c:pt>
                <c:pt idx="230" formatCode="0.00">
                  <c:v>-9.2967193333333517E-2</c:v>
                </c:pt>
                <c:pt idx="231" formatCode="0.00">
                  <c:v>-2.8602759999999911E-2</c:v>
                </c:pt>
                <c:pt idx="232" formatCode="0.00">
                  <c:v>-2.8506199999999815E-2</c:v>
                </c:pt>
                <c:pt idx="233" formatCode="0.00">
                  <c:v>-1.9449234999999881E-2</c:v>
                </c:pt>
                <c:pt idx="234" formatCode="0.00">
                  <c:v>-8.9831432499999878E-2</c:v>
                </c:pt>
                <c:pt idx="235" formatCode="0.00">
                  <c:v>-0.36498999666666671</c:v>
                </c:pt>
                <c:pt idx="236" formatCode="0.00">
                  <c:v>-0.58718204583333311</c:v>
                </c:pt>
                <c:pt idx="237" formatCode="0.00">
                  <c:v>-0.77631179583333321</c:v>
                </c:pt>
                <c:pt idx="238" formatCode="0.00">
                  <c:v>-1.2455841508333334</c:v>
                </c:pt>
                <c:pt idx="239" formatCode="0.00">
                  <c:v>-1.5616281433333332</c:v>
                </c:pt>
                <c:pt idx="240" formatCode="0.00">
                  <c:v>-1.7243999241666661</c:v>
                </c:pt>
                <c:pt idx="241" formatCode="0.00">
                  <c:v>-1.6735809241666668</c:v>
                </c:pt>
                <c:pt idx="242" formatCode="0.00">
                  <c:v>-1.0152689908333332</c:v>
                </c:pt>
                <c:pt idx="243" formatCode="0.00">
                  <c:v>-0.7368045541666669</c:v>
                </c:pt>
                <c:pt idx="244" formatCode="0.00">
                  <c:v>-0.56505273749999996</c:v>
                </c:pt>
                <c:pt idx="245" formatCode="0.00">
                  <c:v>-0.46882461416666649</c:v>
                </c:pt>
                <c:pt idx="246" formatCode="0.00">
                  <c:v>-0.48954247333333339</c:v>
                </c:pt>
                <c:pt idx="247" formatCode="0.00">
                  <c:v>-0.44026548583333325</c:v>
                </c:pt>
                <c:pt idx="248" formatCode="0.00">
                  <c:v>-0.34212973666666674</c:v>
                </c:pt>
                <c:pt idx="249" formatCode="0.00">
                  <c:v>-0.18680921166666686</c:v>
                </c:pt>
                <c:pt idx="250" formatCode="0.00">
                  <c:v>5.1565697500000063E-2</c:v>
                </c:pt>
                <c:pt idx="251" formatCode="0.00">
                  <c:v>0.10252802666666667</c:v>
                </c:pt>
                <c:pt idx="252" formatCode="0.00">
                  <c:v>5.5606296666666687E-2</c:v>
                </c:pt>
                <c:pt idx="253" formatCode="0.00">
                  <c:v>-8.9201042500000119E-2</c:v>
                </c:pt>
                <c:pt idx="254" formatCode="0.00">
                  <c:v>-0.71256883833333318</c:v>
                </c:pt>
                <c:pt idx="255" formatCode="0.00">
                  <c:v>-0.83018362416666669</c:v>
                </c:pt>
                <c:pt idx="256" formatCode="0.00">
                  <c:v>-0.97259183583333308</c:v>
                </c:pt>
                <c:pt idx="257" formatCode="0.00">
                  <c:v>-1.0593289916666666</c:v>
                </c:pt>
                <c:pt idx="258" formatCode="0.00">
                  <c:v>-1.1242456816666666</c:v>
                </c:pt>
                <c:pt idx="259" formatCode="0.00">
                  <c:v>-1.1545892941666667</c:v>
                </c:pt>
                <c:pt idx="260" formatCode="0.00">
                  <c:v>-1.3735305450000002</c:v>
                </c:pt>
                <c:pt idx="261" formatCode="0.00">
                  <c:v>-1.6754997158333336</c:v>
                </c:pt>
                <c:pt idx="262" formatCode="0.00">
                  <c:v>-1.9086584633333337</c:v>
                </c:pt>
                <c:pt idx="263" formatCode="0.00">
                  <c:v>-2.0775912591666668</c:v>
                </c:pt>
                <c:pt idx="264" formatCode="0.00">
                  <c:v>-2.3144570975000005</c:v>
                </c:pt>
                <c:pt idx="265" formatCode="0.00">
                  <c:v>-2.6145995450000008</c:v>
                </c:pt>
                <c:pt idx="266" formatCode="0.00">
                  <c:v>-2.9535579275000008</c:v>
                </c:pt>
                <c:pt idx="267" formatCode="0.00">
                  <c:v>-3.0503490758333336</c:v>
                </c:pt>
                <c:pt idx="268" formatCode="0.00">
                  <c:v>-3.1165029991666668</c:v>
                </c:pt>
                <c:pt idx="269" formatCode="0.00">
                  <c:v>-3.2623828241666666</c:v>
                </c:pt>
                <c:pt idx="270" formatCode="0.00">
                  <c:v>-3.3178379524999997</c:v>
                </c:pt>
                <c:pt idx="271" formatCode="0.00">
                  <c:v>-3.3821566883333332</c:v>
                </c:pt>
                <c:pt idx="272" formatCode="0.00">
                  <c:v>-3.255568185</c:v>
                </c:pt>
                <c:pt idx="273" formatCode="0.00">
                  <c:v>-3.0569516399999999</c:v>
                </c:pt>
                <c:pt idx="274" formatCode="0.00">
                  <c:v>-2.9304852066666665</c:v>
                </c:pt>
                <c:pt idx="275" formatCode="0.00">
                  <c:v>-2.8727339483333334</c:v>
                </c:pt>
                <c:pt idx="276" formatCode="0.00">
                  <c:v>-2.6971865074999997</c:v>
                </c:pt>
                <c:pt idx="277" formatCode="0.00">
                  <c:v>-2.4470613374999997</c:v>
                </c:pt>
                <c:pt idx="278" formatCode="0.00">
                  <c:v>-2.0318646808333334</c:v>
                </c:pt>
                <c:pt idx="279" formatCode="0.00">
                  <c:v>-2.1979029949999997</c:v>
                </c:pt>
                <c:pt idx="280" formatCode="0.00">
                  <c:v>-2.2962456525000001</c:v>
                </c:pt>
                <c:pt idx="281" formatCode="0.00">
                  <c:v>-2.2925640724999998</c:v>
                </c:pt>
                <c:pt idx="282" formatCode="0.00">
                  <c:v>-2.3928763058333336</c:v>
                </c:pt>
                <c:pt idx="283" formatCode="0.00">
                  <c:v>-2.5351700775000001</c:v>
                </c:pt>
                <c:pt idx="284" formatCode="0.00">
                  <c:v>-2.8415251566666666</c:v>
                </c:pt>
                <c:pt idx="285" formatCode="0.00">
                  <c:v>-3.0353736475000002</c:v>
                </c:pt>
                <c:pt idx="286" formatCode="0.00">
                  <c:v>-3.0792510508333337</c:v>
                </c:pt>
                <c:pt idx="287" formatCode="0.00">
                  <c:v>-3.0765612125000001</c:v>
                </c:pt>
                <c:pt idx="288" formatCode="0.00">
                  <c:v>-3.2154833475000006</c:v>
                </c:pt>
                <c:pt idx="289" formatCode="0.00">
                  <c:v>-3.4638718758333327</c:v>
                </c:pt>
                <c:pt idx="290" formatCode="0.00">
                  <c:v>-3.9401580483333336</c:v>
                </c:pt>
                <c:pt idx="291" formatCode="0.00">
                  <c:v>-3.8522114750000003</c:v>
                </c:pt>
                <c:pt idx="292" formatCode="0.00">
                  <c:v>-3.7803281941666671</c:v>
                </c:pt>
                <c:pt idx="293" formatCode="0.00">
                  <c:v>-3.7663272225000006</c:v>
                </c:pt>
                <c:pt idx="294" formatCode="0.00">
                  <c:v>-3.7378269033333336</c:v>
                </c:pt>
                <c:pt idx="295" formatCode="0.00">
                  <c:v>-3.7303529574999996</c:v>
                </c:pt>
                <c:pt idx="296" formatCode="0.00">
                  <c:v>-3.7218043008333335</c:v>
                </c:pt>
                <c:pt idx="297" formatCode="0.00">
                  <c:v>-3.4473073483333336</c:v>
                </c:pt>
                <c:pt idx="298" formatCode="0.00">
                  <c:v>-3.1894828083333331</c:v>
                </c:pt>
                <c:pt idx="299" formatCode="0.00">
                  <c:v>-2.9903787374999999</c:v>
                </c:pt>
                <c:pt idx="300" formatCode="0.00">
                  <c:v>-2.7416944108333343</c:v>
                </c:pt>
                <c:pt idx="301" formatCode="0.00">
                  <c:v>-2.2959518441666664</c:v>
                </c:pt>
                <c:pt idx="302" formatCode="0.00">
                  <c:v>-1.7278201191666669</c:v>
                </c:pt>
                <c:pt idx="303" formatCode="0.00">
                  <c:v>-1.8338469274999998</c:v>
                </c:pt>
                <c:pt idx="304" formatCode="0.00">
                  <c:v>-1.7997500508333333</c:v>
                </c:pt>
                <c:pt idx="305" formatCode="0.00">
                  <c:v>-1.6274751433333332</c:v>
                </c:pt>
                <c:pt idx="306" formatCode="0.00">
                  <c:v>-1.4560228599999998</c:v>
                </c:pt>
                <c:pt idx="307" formatCode="0.00">
                  <c:v>-1.2760153224999999</c:v>
                </c:pt>
                <c:pt idx="308" formatCode="0.00">
                  <c:v>-1.2971772758333333</c:v>
                </c:pt>
                <c:pt idx="309" formatCode="0.00">
                  <c:v>-1.6503922549999999</c:v>
                </c:pt>
                <c:pt idx="310" formatCode="0.00">
                  <c:v>-1.9623678533333333</c:v>
                </c:pt>
                <c:pt idx="311" formatCode="0.00">
                  <c:v>-2.2667086933333329</c:v>
                </c:pt>
                <c:pt idx="312" formatCode="0.00">
                  <c:v>-2.5527824574999998</c:v>
                </c:pt>
                <c:pt idx="313" formatCode="0.00">
                  <c:v>-2.9323633916666658</c:v>
                </c:pt>
                <c:pt idx="314" formatCode="0.00">
                  <c:v>-3.3903277724999992</c:v>
                </c:pt>
                <c:pt idx="315" formatCode="0.00">
                  <c:v>-3.6838792174999995</c:v>
                </c:pt>
                <c:pt idx="316" formatCode="0.00">
                  <c:v>-4.0909218791666664</c:v>
                </c:pt>
                <c:pt idx="317" formatCode="0.00">
                  <c:v>-4.6418034233333332</c:v>
                </c:pt>
                <c:pt idx="318" formatCode="0.00">
                  <c:v>-5.1737050208333342</c:v>
                </c:pt>
                <c:pt idx="319" formatCode="0.00">
                  <c:v>-5.5904735716666671</c:v>
                </c:pt>
                <c:pt idx="320" formatCode="0.00">
                  <c:v>-5.6196449591666671</c:v>
                </c:pt>
                <c:pt idx="321" formatCode="0.00">
                  <c:v>-5.878870089166667</c:v>
                </c:pt>
                <c:pt idx="322" formatCode="0.00">
                  <c:v>-6.2570307249999999</c:v>
                </c:pt>
                <c:pt idx="323" formatCode="0.00">
                  <c:v>-6.5280354808333341</c:v>
                </c:pt>
                <c:pt idx="324" formatCode="0.00">
                  <c:v>-6.7469391016666664</c:v>
                </c:pt>
                <c:pt idx="325" formatCode="0.00">
                  <c:v>-6.9272543583333333</c:v>
                </c:pt>
                <c:pt idx="326" formatCode="0.00">
                  <c:v>-7.1416770608333335</c:v>
                </c:pt>
                <c:pt idx="327" formatCode="0.00">
                  <c:v>-7.2998806624999988</c:v>
                </c:pt>
                <c:pt idx="328" formatCode="0.00">
                  <c:v>-7.4813836408333323</c:v>
                </c:pt>
                <c:pt idx="329" formatCode="0.00">
                  <c:v>-7.6295781133333334</c:v>
                </c:pt>
                <c:pt idx="330" formatCode="0.00">
                  <c:v>-7.7274222375000008</c:v>
                </c:pt>
                <c:pt idx="331" formatCode="0.00">
                  <c:v>-7.9736609458333341</c:v>
                </c:pt>
                <c:pt idx="332" formatCode="0.00">
                  <c:v>-8.5561734833333336</c:v>
                </c:pt>
                <c:pt idx="333" formatCode="0.00">
                  <c:v>-9.0502452850000008</c:v>
                </c:pt>
                <c:pt idx="334" formatCode="0.00">
                  <c:v>-9.5756238300000014</c:v>
                </c:pt>
                <c:pt idx="335" formatCode="0.00">
                  <c:v>-10.007655700000001</c:v>
                </c:pt>
                <c:pt idx="336" formatCode="0.00">
                  <c:v>-10.459946473333334</c:v>
                </c:pt>
                <c:pt idx="337" formatCode="0.00">
                  <c:v>-10.854053338333335</c:v>
                </c:pt>
                <c:pt idx="338" formatCode="0.00">
                  <c:v>-11.182358344999999</c:v>
                </c:pt>
                <c:pt idx="339" formatCode="0.00">
                  <c:v>-11.365037919166667</c:v>
                </c:pt>
                <c:pt idx="340" formatCode="0.00">
                  <c:v>-11.381426017499999</c:v>
                </c:pt>
                <c:pt idx="341" formatCode="0.00">
                  <c:v>-11.384303729999999</c:v>
                </c:pt>
                <c:pt idx="342" formatCode="0.00">
                  <c:v>-11.398640951666666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40-4488-8737-09DF5352EAEA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'Indus-TSA'!$T$366:$T$713</c:f>
              <c:numCache>
                <c:formatCode>General</c:formatCode>
                <c:ptCount val="348"/>
                <c:pt idx="6" formatCode="0.0000">
                  <c:v>24.17352803360119</c:v>
                </c:pt>
                <c:pt idx="7" formatCode="0.0000">
                  <c:v>23.889648950714285</c:v>
                </c:pt>
                <c:pt idx="8" formatCode="0.0000">
                  <c:v>21.890876254017861</c:v>
                </c:pt>
                <c:pt idx="9" formatCode="0.0000">
                  <c:v>19.086928149107141</c:v>
                </c:pt>
                <c:pt idx="10" formatCode="0.0000">
                  <c:v>18.495584646726186</c:v>
                </c:pt>
                <c:pt idx="11" formatCode="0.0000">
                  <c:v>18.743460914255952</c:v>
                </c:pt>
                <c:pt idx="12" formatCode="0.0000">
                  <c:v>19.520443482380951</c:v>
                </c:pt>
                <c:pt idx="13" formatCode="0.0000">
                  <c:v>21.956218621785716</c:v>
                </c:pt>
                <c:pt idx="14" formatCode="0.0000">
                  <c:v>24.126054205833331</c:v>
                </c:pt>
                <c:pt idx="15" formatCode="0.0000">
                  <c:v>25.494386082619048</c:v>
                </c:pt>
                <c:pt idx="16" formatCode="0.0000">
                  <c:v>24.960465171279761</c:v>
                </c:pt>
                <c:pt idx="17" formatCode="0.0000">
                  <c:v>23.992237735982147</c:v>
                </c:pt>
                <c:pt idx="18" formatCode="0.0000">
                  <c:v>24.521238324434524</c:v>
                </c:pt>
                <c:pt idx="19" formatCode="0.0000">
                  <c:v>24.18890559154762</c:v>
                </c:pt>
                <c:pt idx="20" formatCode="0.0000">
                  <c:v>22.342420219851189</c:v>
                </c:pt>
                <c:pt idx="21" formatCode="0.0000">
                  <c:v>19.574433742440476</c:v>
                </c:pt>
                <c:pt idx="22" formatCode="0.0000">
                  <c:v>18.966309227559528</c:v>
                </c:pt>
                <c:pt idx="23" formatCode="0.0000">
                  <c:v>19.076672494255956</c:v>
                </c:pt>
                <c:pt idx="24" formatCode="0.0000">
                  <c:v>19.636550786547623</c:v>
                </c:pt>
                <c:pt idx="25" formatCode="0.0000">
                  <c:v>22.230157277619046</c:v>
                </c:pt>
                <c:pt idx="26" formatCode="0.0000">
                  <c:v>24.66387597666667</c:v>
                </c:pt>
                <c:pt idx="27" formatCode="0.0000">
                  <c:v>26.34596193511905</c:v>
                </c:pt>
                <c:pt idx="28" formatCode="0.0000">
                  <c:v>25.90625721211309</c:v>
                </c:pt>
                <c:pt idx="29" formatCode="0.0000">
                  <c:v>25.037806840148811</c:v>
                </c:pt>
                <c:pt idx="30" formatCode="0.0000">
                  <c:v>25.630637962767853</c:v>
                </c:pt>
                <c:pt idx="31" formatCode="0.0000">
                  <c:v>25.593263743214283</c:v>
                </c:pt>
                <c:pt idx="32" formatCode="0.0000">
                  <c:v>23.392405869017857</c:v>
                </c:pt>
                <c:pt idx="33" formatCode="0.0000">
                  <c:v>20.416798770773809</c:v>
                </c:pt>
                <c:pt idx="34" formatCode="0.0000">
                  <c:v>19.426003852559518</c:v>
                </c:pt>
                <c:pt idx="35" formatCode="0.0000">
                  <c:v>19.114030857589285</c:v>
                </c:pt>
                <c:pt idx="36" formatCode="0.0000">
                  <c:v>19.350160084047616</c:v>
                </c:pt>
                <c:pt idx="37" formatCode="0.0000">
                  <c:v>21.912756741785714</c:v>
                </c:pt>
                <c:pt idx="38" formatCode="0.0000">
                  <c:v>23.887272515000003</c:v>
                </c:pt>
                <c:pt idx="39" formatCode="0.0000">
                  <c:v>24.915401106785712</c:v>
                </c:pt>
                <c:pt idx="40" formatCode="0.0000">
                  <c:v>24.103617965446428</c:v>
                </c:pt>
                <c:pt idx="41" formatCode="0.0000">
                  <c:v>22.969764560982139</c:v>
                </c:pt>
                <c:pt idx="42" formatCode="0.0000">
                  <c:v>23.348660309434521</c:v>
                </c:pt>
                <c:pt idx="43" formatCode="0.0000">
                  <c:v>22.88073225488095</c:v>
                </c:pt>
                <c:pt idx="44" formatCode="0.0000">
                  <c:v>21.004074694017856</c:v>
                </c:pt>
                <c:pt idx="45" formatCode="0.0000">
                  <c:v>18.098044336607146</c:v>
                </c:pt>
                <c:pt idx="46" formatCode="0.0000">
                  <c:v>17.495906353392861</c:v>
                </c:pt>
                <c:pt idx="47" formatCode="0.0000">
                  <c:v>17.716411215089291</c:v>
                </c:pt>
                <c:pt idx="48" formatCode="0.0000">
                  <c:v>18.373045964880955</c:v>
                </c:pt>
                <c:pt idx="49" formatCode="0.0000">
                  <c:v>20.874427539285712</c:v>
                </c:pt>
                <c:pt idx="50" formatCode="0.0000">
                  <c:v>23.290076652500002</c:v>
                </c:pt>
                <c:pt idx="51" formatCode="0.0000">
                  <c:v>24.901019619285712</c:v>
                </c:pt>
                <c:pt idx="52" formatCode="0.0000">
                  <c:v>24.320681789613094</c:v>
                </c:pt>
                <c:pt idx="53" formatCode="0.0000">
                  <c:v>23.250243753482145</c:v>
                </c:pt>
                <c:pt idx="54" formatCode="0.0000">
                  <c:v>23.777171212767858</c:v>
                </c:pt>
                <c:pt idx="55" formatCode="0.0000">
                  <c:v>23.701202110714288</c:v>
                </c:pt>
                <c:pt idx="56" formatCode="0.0000">
                  <c:v>21.729695121517857</c:v>
                </c:pt>
                <c:pt idx="57" formatCode="0.0000">
                  <c:v>18.914272644940471</c:v>
                </c:pt>
                <c:pt idx="58" formatCode="0.0000">
                  <c:v>18.294402995059524</c:v>
                </c:pt>
                <c:pt idx="59" formatCode="0.0000">
                  <c:v>18.30462823258928</c:v>
                </c:pt>
                <c:pt idx="60" formatCode="0.0000">
                  <c:v>18.800993643214284</c:v>
                </c:pt>
                <c:pt idx="61" formatCode="0.0000">
                  <c:v>21.084765812619047</c:v>
                </c:pt>
                <c:pt idx="62" formatCode="0.0000">
                  <c:v>23.412762719166665</c:v>
                </c:pt>
                <c:pt idx="63" formatCode="0.0000">
                  <c:v>24.763315881785715</c:v>
                </c:pt>
                <c:pt idx="64" formatCode="0.0000">
                  <c:v>24.186962344613093</c:v>
                </c:pt>
                <c:pt idx="65" formatCode="0.0000">
                  <c:v>23.167905101815482</c:v>
                </c:pt>
                <c:pt idx="66" formatCode="0.0000">
                  <c:v>23.635484136934526</c:v>
                </c:pt>
                <c:pt idx="67" formatCode="0.0000">
                  <c:v>23.331188158214289</c:v>
                </c:pt>
                <c:pt idx="68" formatCode="0.0000">
                  <c:v>21.437373519017861</c:v>
                </c:pt>
                <c:pt idx="69" formatCode="0.0000">
                  <c:v>18.929504492440476</c:v>
                </c:pt>
                <c:pt idx="70" formatCode="0.0000">
                  <c:v>18.48035510172619</c:v>
                </c:pt>
                <c:pt idx="71" formatCode="0.0000">
                  <c:v>18.784482736755958</c:v>
                </c:pt>
                <c:pt idx="72" formatCode="0.0000">
                  <c:v>19.716836573214291</c:v>
                </c:pt>
                <c:pt idx="73" formatCode="0.0000">
                  <c:v>22.472608069285716</c:v>
                </c:pt>
                <c:pt idx="74" formatCode="0.0000">
                  <c:v>24.648079710000001</c:v>
                </c:pt>
                <c:pt idx="75" formatCode="0.0000">
                  <c:v>25.980631077619044</c:v>
                </c:pt>
                <c:pt idx="76" formatCode="0.0000">
                  <c:v>25.419369277946426</c:v>
                </c:pt>
                <c:pt idx="77" formatCode="0.0000">
                  <c:v>24.439546593482145</c:v>
                </c:pt>
                <c:pt idx="78" formatCode="0.0000">
                  <c:v>24.901716229434523</c:v>
                </c:pt>
                <c:pt idx="79" formatCode="0.0000">
                  <c:v>24.575995719047615</c:v>
                </c:pt>
                <c:pt idx="80" formatCode="0.0000">
                  <c:v>22.424697677351194</c:v>
                </c:pt>
                <c:pt idx="81" formatCode="0.0000">
                  <c:v>19.212876577440476</c:v>
                </c:pt>
                <c:pt idx="82" formatCode="0.0000">
                  <c:v>18.170142729226185</c:v>
                </c:pt>
                <c:pt idx="83" formatCode="0.0000">
                  <c:v>17.898321887589287</c:v>
                </c:pt>
                <c:pt idx="84" formatCode="0.0000">
                  <c:v>18.00211958404762</c:v>
                </c:pt>
                <c:pt idx="85" formatCode="0.0000">
                  <c:v>19.917544188452382</c:v>
                </c:pt>
                <c:pt idx="86" formatCode="0.0000">
                  <c:v>21.690818070833334</c:v>
                </c:pt>
                <c:pt idx="87" formatCode="0.0000">
                  <c:v>22.833409276785716</c:v>
                </c:pt>
                <c:pt idx="88" formatCode="0.0000">
                  <c:v>22.04468764877976</c:v>
                </c:pt>
                <c:pt idx="89" formatCode="0.0000">
                  <c:v>20.902107965148812</c:v>
                </c:pt>
                <c:pt idx="90" formatCode="0.0000">
                  <c:v>21.364876269434525</c:v>
                </c:pt>
                <c:pt idx="91" formatCode="0.0000">
                  <c:v>21.210557418214282</c:v>
                </c:pt>
                <c:pt idx="92" formatCode="0.0000">
                  <c:v>19.539927999851191</c:v>
                </c:pt>
                <c:pt idx="93" formatCode="0.0000">
                  <c:v>17.131348629940476</c:v>
                </c:pt>
                <c:pt idx="94" formatCode="0.0000">
                  <c:v>16.668549060059519</c:v>
                </c:pt>
                <c:pt idx="95" formatCode="0.0000">
                  <c:v>16.889232337589288</c:v>
                </c:pt>
                <c:pt idx="96" formatCode="0.0000">
                  <c:v>17.527434549880955</c:v>
                </c:pt>
                <c:pt idx="97" formatCode="0.0000">
                  <c:v>20.151933809285715</c:v>
                </c:pt>
                <c:pt idx="98" formatCode="0.0000">
                  <c:v>22.0488598325</c:v>
                </c:pt>
                <c:pt idx="99" formatCode="0.0000">
                  <c:v>23.060345932619047</c:v>
                </c:pt>
                <c:pt idx="100" formatCode="0.0000">
                  <c:v>22.119220234613092</c:v>
                </c:pt>
                <c:pt idx="101" formatCode="0.0000">
                  <c:v>20.710398086815477</c:v>
                </c:pt>
                <c:pt idx="102" formatCode="0.0000">
                  <c:v>20.670718706934526</c:v>
                </c:pt>
                <c:pt idx="103" formatCode="0.0000">
                  <c:v>20.001212393214285</c:v>
                </c:pt>
                <c:pt idx="104" formatCode="0.0000">
                  <c:v>17.577349701517861</c:v>
                </c:pt>
                <c:pt idx="105" formatCode="0.0000">
                  <c:v>14.229018944107139</c:v>
                </c:pt>
                <c:pt idx="106" formatCode="0.0000">
                  <c:v>13.101544297559521</c:v>
                </c:pt>
                <c:pt idx="107" formatCode="0.0000">
                  <c:v>12.666318911755951</c:v>
                </c:pt>
                <c:pt idx="108" formatCode="0.0000">
                  <c:v>12.759618004880952</c:v>
                </c:pt>
                <c:pt idx="109" formatCode="0.0000">
                  <c:v>14.774610340119045</c:v>
                </c:pt>
                <c:pt idx="110" formatCode="0.0000">
                  <c:v>16.806711431666667</c:v>
                </c:pt>
                <c:pt idx="111" formatCode="0.0000">
                  <c:v>17.930958434285714</c:v>
                </c:pt>
                <c:pt idx="112" formatCode="0.0000">
                  <c:v>17.104492602113094</c:v>
                </c:pt>
                <c:pt idx="113" formatCode="0.0000">
                  <c:v>15.924119798482144</c:v>
                </c:pt>
                <c:pt idx="114" formatCode="0.0000">
                  <c:v>16.293238516934522</c:v>
                </c:pt>
                <c:pt idx="115" formatCode="0.0000">
                  <c:v>15.879778101547622</c:v>
                </c:pt>
                <c:pt idx="116" formatCode="0.0000">
                  <c:v>13.724659879017857</c:v>
                </c:pt>
                <c:pt idx="117" formatCode="0.0000">
                  <c:v>10.52591190577381</c:v>
                </c:pt>
                <c:pt idx="118" formatCode="0.0000">
                  <c:v>9.4156486967261905</c:v>
                </c:pt>
                <c:pt idx="119" formatCode="0.0000">
                  <c:v>8.9544091617559545</c:v>
                </c:pt>
                <c:pt idx="120" formatCode="0.0000">
                  <c:v>9.0348444207142862</c:v>
                </c:pt>
                <c:pt idx="121" formatCode="0.0000">
                  <c:v>11.072406273452382</c:v>
                </c:pt>
                <c:pt idx="122" formatCode="0.0000">
                  <c:v>12.819666920833333</c:v>
                </c:pt>
                <c:pt idx="123" formatCode="0.0000">
                  <c:v>13.84710754595238</c:v>
                </c:pt>
                <c:pt idx="124" formatCode="0.0000">
                  <c:v>12.911892335446428</c:v>
                </c:pt>
                <c:pt idx="125" formatCode="0.0000">
                  <c:v>11.50851422264881</c:v>
                </c:pt>
                <c:pt idx="126" formatCode="0.0000">
                  <c:v>11.693651175267858</c:v>
                </c:pt>
                <c:pt idx="127" formatCode="0.0000">
                  <c:v>11.12740984904762</c:v>
                </c:pt>
                <c:pt idx="128" formatCode="0.0000">
                  <c:v>8.737936116517858</c:v>
                </c:pt>
                <c:pt idx="129" formatCode="0.0000">
                  <c:v>5.5041573857738078</c:v>
                </c:pt>
                <c:pt idx="130" formatCode="0.0000">
                  <c:v>4.5282254425595223</c:v>
                </c:pt>
                <c:pt idx="131" formatCode="0.0000">
                  <c:v>4.2983708742559505</c:v>
                </c:pt>
                <c:pt idx="132" formatCode="0.0000">
                  <c:v>4.5507743490476207</c:v>
                </c:pt>
                <c:pt idx="133" formatCode="0.0000">
                  <c:v>6.7790861542857144</c:v>
                </c:pt>
                <c:pt idx="134" formatCode="0.0000">
                  <c:v>8.6594669975000009</c:v>
                </c:pt>
                <c:pt idx="135" formatCode="0.0000">
                  <c:v>9.7142063509523808</c:v>
                </c:pt>
                <c:pt idx="136" formatCode="0.0000">
                  <c:v>8.7487648079464293</c:v>
                </c:pt>
                <c:pt idx="137" formatCode="0.0000">
                  <c:v>7.4017925468154777</c:v>
                </c:pt>
                <c:pt idx="138" formatCode="0.0000">
                  <c:v>7.5266160161011904</c:v>
                </c:pt>
                <c:pt idx="139" formatCode="0.0000">
                  <c:v>6.9524617765476187</c:v>
                </c:pt>
                <c:pt idx="140" formatCode="0.0000">
                  <c:v>4.7988419148511907</c:v>
                </c:pt>
                <c:pt idx="141" formatCode="0.0000">
                  <c:v>1.9388827132738093</c:v>
                </c:pt>
                <c:pt idx="142" formatCode="0.0000">
                  <c:v>1.1940945975595221</c:v>
                </c:pt>
                <c:pt idx="143" formatCode="0.0000">
                  <c:v>1.1872455042559524</c:v>
                </c:pt>
                <c:pt idx="144" formatCode="0.0000">
                  <c:v>1.621112687380954</c:v>
                </c:pt>
                <c:pt idx="145" formatCode="0.0000">
                  <c:v>3.8075815559523813</c:v>
                </c:pt>
                <c:pt idx="146" formatCode="0.0000">
                  <c:v>5.688162100833333</c:v>
                </c:pt>
                <c:pt idx="147" formatCode="0.0000">
                  <c:v>6.9492681617857137</c:v>
                </c:pt>
                <c:pt idx="148" formatCode="0.0000">
                  <c:v>6.2324316029464271</c:v>
                </c:pt>
                <c:pt idx="149" formatCode="0.0000">
                  <c:v>5.0572434109821431</c:v>
                </c:pt>
                <c:pt idx="150" formatCode="0.0000">
                  <c:v>5.4058744627678568</c:v>
                </c:pt>
                <c:pt idx="151" formatCode="0.0000">
                  <c:v>5.0285642640476196</c:v>
                </c:pt>
                <c:pt idx="152" formatCode="0.0000">
                  <c:v>3.0902738315178571</c:v>
                </c:pt>
                <c:pt idx="153" formatCode="0.0000">
                  <c:v>0.43681640244047548</c:v>
                </c:pt>
                <c:pt idx="154" formatCode="0.0000">
                  <c:v>-6.0263670773810674E-2</c:v>
                </c:pt>
                <c:pt idx="155" formatCode="0.0000">
                  <c:v>0.21754647675595296</c:v>
                </c:pt>
                <c:pt idx="156" formatCode="0.0000">
                  <c:v>0.94060402654762054</c:v>
                </c:pt>
                <c:pt idx="157" formatCode="0.0000">
                  <c:v>3.6596512326190482</c:v>
                </c:pt>
                <c:pt idx="158" formatCode="0.0000">
                  <c:v>6.0709815325000003</c:v>
                </c:pt>
                <c:pt idx="159" formatCode="0.0000">
                  <c:v>7.460950869285714</c:v>
                </c:pt>
                <c:pt idx="160" formatCode="0.0000">
                  <c:v>6.9041417354464274</c:v>
                </c:pt>
                <c:pt idx="161" formatCode="0.0000">
                  <c:v>5.9392015759821435</c:v>
                </c:pt>
                <c:pt idx="162" formatCode="0.0000">
                  <c:v>6.5001121469345229</c:v>
                </c:pt>
                <c:pt idx="163" formatCode="0.0000">
                  <c:v>6.4814374532142853</c:v>
                </c:pt>
                <c:pt idx="164" formatCode="0.0000">
                  <c:v>4.6919909240178574</c:v>
                </c:pt>
                <c:pt idx="165" formatCode="0.0000">
                  <c:v>1.6430632341071423</c:v>
                </c:pt>
                <c:pt idx="166" formatCode="0.0000">
                  <c:v>0.63587023422618882</c:v>
                </c:pt>
                <c:pt idx="167" formatCode="0.0000">
                  <c:v>0.35112672842261938</c:v>
                </c:pt>
                <c:pt idx="168" formatCode="0.0000">
                  <c:v>0.57870380238095409</c:v>
                </c:pt>
                <c:pt idx="169" formatCode="0.0000">
                  <c:v>2.6254056501190468</c:v>
                </c:pt>
                <c:pt idx="170" formatCode="0.0000">
                  <c:v>4.4542575458333342</c:v>
                </c:pt>
                <c:pt idx="171" formatCode="0.0000">
                  <c:v>5.4687206201190479</c:v>
                </c:pt>
                <c:pt idx="172" formatCode="0.0000">
                  <c:v>4.6377255104464279</c:v>
                </c:pt>
                <c:pt idx="173" formatCode="0.0000">
                  <c:v>3.3803943284821436</c:v>
                </c:pt>
                <c:pt idx="174" formatCode="0.0000">
                  <c:v>3.6407305569345239</c:v>
                </c:pt>
                <c:pt idx="175" formatCode="0.0000">
                  <c:v>3.2937057173809521</c:v>
                </c:pt>
                <c:pt idx="176" formatCode="0.0000">
                  <c:v>1.5147466506845242</c:v>
                </c:pt>
                <c:pt idx="177" formatCode="0.0000">
                  <c:v>-0.85328609422619106</c:v>
                </c:pt>
                <c:pt idx="178" formatCode="0.0000">
                  <c:v>-1.0375709899404768</c:v>
                </c:pt>
                <c:pt idx="179" formatCode="0.0000">
                  <c:v>-0.56007727574404687</c:v>
                </c:pt>
                <c:pt idx="180" formatCode="0.0000">
                  <c:v>0.36273360154762013</c:v>
                </c:pt>
                <c:pt idx="181" formatCode="0.0000">
                  <c:v>3.2917202317857148</c:v>
                </c:pt>
                <c:pt idx="182" formatCode="0.0000">
                  <c:v>5.7233004941666676</c:v>
                </c:pt>
                <c:pt idx="183" formatCode="0.0000">
                  <c:v>7.2676497351190479</c:v>
                </c:pt>
                <c:pt idx="184" formatCode="0.0000">
                  <c:v>6.6975766204464273</c:v>
                </c:pt>
                <c:pt idx="185" formatCode="0.0000">
                  <c:v>5.6943207276488099</c:v>
                </c:pt>
                <c:pt idx="186" formatCode="0.0000">
                  <c:v>6.1550417319345243</c:v>
                </c:pt>
                <c:pt idx="187" formatCode="0.0000">
                  <c:v>5.884337420714286</c:v>
                </c:pt>
                <c:pt idx="188" formatCode="0.0000">
                  <c:v>3.6040909831845238</c:v>
                </c:pt>
                <c:pt idx="189" formatCode="0.0000">
                  <c:v>0.38459929160714257</c:v>
                </c:pt>
                <c:pt idx="190" formatCode="0.0000">
                  <c:v>-0.63447686744047749</c:v>
                </c:pt>
                <c:pt idx="191" formatCode="0.0000">
                  <c:v>-1.0254079857440481</c:v>
                </c:pt>
                <c:pt idx="192" formatCode="0.0000">
                  <c:v>-0.93206635761904688</c:v>
                </c:pt>
                <c:pt idx="193" formatCode="0.0000">
                  <c:v>1.139378586785714</c:v>
                </c:pt>
                <c:pt idx="194" formatCode="0.0000">
                  <c:v>3.27543469</c:v>
                </c:pt>
                <c:pt idx="195" formatCode="0.0000">
                  <c:v>4.6330957459523816</c:v>
                </c:pt>
                <c:pt idx="196" formatCode="0.0000">
                  <c:v>3.9173821387797609</c:v>
                </c:pt>
                <c:pt idx="197" formatCode="0.0000">
                  <c:v>2.8588856551488102</c:v>
                </c:pt>
                <c:pt idx="198" formatCode="0.0000">
                  <c:v>3.5438815727678574</c:v>
                </c:pt>
                <c:pt idx="199" formatCode="0.0000">
                  <c:v>3.3711340773809524</c:v>
                </c:pt>
                <c:pt idx="200" formatCode="0.0000">
                  <c:v>1.6055834290178579</c:v>
                </c:pt>
                <c:pt idx="201" formatCode="0.0000">
                  <c:v>-0.82728854672619123</c:v>
                </c:pt>
                <c:pt idx="202" formatCode="0.0000">
                  <c:v>-1.1421120607738109</c:v>
                </c:pt>
                <c:pt idx="203" formatCode="0.0000">
                  <c:v>-0.86756158157738072</c:v>
                </c:pt>
                <c:pt idx="204" formatCode="0.0000">
                  <c:v>-0.10407674345237927</c:v>
                </c:pt>
                <c:pt idx="205" formatCode="0.0000">
                  <c:v>2.553735235119047</c:v>
                </c:pt>
                <c:pt idx="206" formatCode="0.0000">
                  <c:v>4.6022793808333331</c:v>
                </c:pt>
                <c:pt idx="207" formatCode="0.0000">
                  <c:v>5.8117873701190481</c:v>
                </c:pt>
                <c:pt idx="208" formatCode="0.0000">
                  <c:v>5.0875232379464279</c:v>
                </c:pt>
                <c:pt idx="209" formatCode="0.0000">
                  <c:v>3.8323465259821434</c:v>
                </c:pt>
                <c:pt idx="210" formatCode="0.0000">
                  <c:v>3.9258424794345235</c:v>
                </c:pt>
                <c:pt idx="211" formatCode="0.0000">
                  <c:v>3.5342007815476193</c:v>
                </c:pt>
                <c:pt idx="212" formatCode="0.0000">
                  <c:v>1.3324170090178575</c:v>
                </c:pt>
                <c:pt idx="213" formatCode="0.0000">
                  <c:v>-2.1066112975595241</c:v>
                </c:pt>
                <c:pt idx="214" formatCode="0.0000">
                  <c:v>-3.2688222741071442</c:v>
                </c:pt>
                <c:pt idx="215" formatCode="0.0000">
                  <c:v>-3.5797479949107145</c:v>
                </c:pt>
                <c:pt idx="216" formatCode="0.0000">
                  <c:v>-3.3423008901190467</c:v>
                </c:pt>
                <c:pt idx="217" formatCode="0.0000">
                  <c:v>-1.2036794223809526</c:v>
                </c:pt>
                <c:pt idx="218" formatCode="0.0000">
                  <c:v>0.85390698666666676</c:v>
                </c:pt>
                <c:pt idx="219" formatCode="0.0000">
                  <c:v>2.0352942201190478</c:v>
                </c:pt>
                <c:pt idx="220" formatCode="0.0000">
                  <c:v>1.2609904787797606</c:v>
                </c:pt>
                <c:pt idx="221" formatCode="0.0000">
                  <c:v>0.11017971181547637</c:v>
                </c:pt>
                <c:pt idx="222" formatCode="0.0000">
                  <c:v>0.57165086026785716</c:v>
                </c:pt>
                <c:pt idx="223" formatCode="0.0000">
                  <c:v>0.30889391488095197</c:v>
                </c:pt>
                <c:pt idx="224" formatCode="0.0000">
                  <c:v>-1.5093104043154759</c:v>
                </c:pt>
                <c:pt idx="225" formatCode="0.0000">
                  <c:v>-4.0200886133928577</c:v>
                </c:pt>
                <c:pt idx="226" formatCode="0.0000">
                  <c:v>-4.2986663791071447</c:v>
                </c:pt>
                <c:pt idx="227" formatCode="0.0000">
                  <c:v>-3.8581414024107143</c:v>
                </c:pt>
                <c:pt idx="228" formatCode="0.0000">
                  <c:v>-3.0701761226190465</c:v>
                </c:pt>
                <c:pt idx="229" formatCode="0.0000">
                  <c:v>-0.50024050404761911</c:v>
                </c:pt>
                <c:pt idx="230" formatCode="0.0000">
                  <c:v>1.6796501449999999</c:v>
                </c:pt>
                <c:pt idx="231" formatCode="0.0000">
                  <c:v>3.112187668452381</c:v>
                </c:pt>
                <c:pt idx="232" formatCode="0.0000">
                  <c:v>2.4978511912797607</c:v>
                </c:pt>
                <c:pt idx="233" formatCode="0.0000">
                  <c:v>1.4689975668154767</c:v>
                </c:pt>
                <c:pt idx="234" formatCode="0.0000">
                  <c:v>1.8771584802678574</c:v>
                </c:pt>
                <c:pt idx="235" formatCode="0.0000">
                  <c:v>1.3823577915476188</c:v>
                </c:pt>
                <c:pt idx="236" formatCode="0.0000">
                  <c:v>-0.7571307426488092</c:v>
                </c:pt>
                <c:pt idx="237" formatCode="0.0000">
                  <c:v>-3.7220696425595241</c:v>
                </c:pt>
                <c:pt idx="238" formatCode="0.0000">
                  <c:v>-4.815342169940477</c:v>
                </c:pt>
                <c:pt idx="239" formatCode="0.0000">
                  <c:v>-5.0417624515773811</c:v>
                </c:pt>
                <c:pt idx="240" formatCode="0.0000">
                  <c:v>-4.635997213452379</c:v>
                </c:pt>
                <c:pt idx="241" formatCode="0.0000">
                  <c:v>-2.0992523615476193</c:v>
                </c:pt>
                <c:pt idx="242" formatCode="0.0000">
                  <c:v>0.75734834750000024</c:v>
                </c:pt>
                <c:pt idx="243" formatCode="0.0000">
                  <c:v>2.4039858742857141</c:v>
                </c:pt>
                <c:pt idx="244" formatCode="0.0000">
                  <c:v>1.9613046537797607</c:v>
                </c:pt>
                <c:pt idx="245" formatCode="0.0000">
                  <c:v>1.0196221876488101</c:v>
                </c:pt>
                <c:pt idx="246" formatCode="0.0000">
                  <c:v>1.4774474394345238</c:v>
                </c:pt>
                <c:pt idx="247" formatCode="0.0000">
                  <c:v>1.3070823023809524</c:v>
                </c:pt>
                <c:pt idx="248" formatCode="0.0000">
                  <c:v>-0.51207843348214277</c:v>
                </c:pt>
                <c:pt idx="249" formatCode="0.0000">
                  <c:v>-3.1325670583928575</c:v>
                </c:pt>
                <c:pt idx="250" formatCode="0.0000">
                  <c:v>-3.518192321607144</c:v>
                </c:pt>
                <c:pt idx="251" formatCode="0.0000">
                  <c:v>-3.3776062815773811</c:v>
                </c:pt>
                <c:pt idx="252" formatCode="0.0000">
                  <c:v>-2.8559909926190463</c:v>
                </c:pt>
                <c:pt idx="253" formatCode="0.0000">
                  <c:v>-0.51487247988095275</c:v>
                </c:pt>
                <c:pt idx="254" formatCode="0.0000">
                  <c:v>1.0600485000000002</c:v>
                </c:pt>
                <c:pt idx="255" formatCode="0.0000">
                  <c:v>2.3106068042857144</c:v>
                </c:pt>
                <c:pt idx="256" formatCode="0.0000">
                  <c:v>1.5537655554464274</c:v>
                </c:pt>
                <c:pt idx="257" formatCode="0.0000">
                  <c:v>0.42911781014881001</c:v>
                </c:pt>
                <c:pt idx="258" formatCode="0.0000">
                  <c:v>0.84274423110119057</c:v>
                </c:pt>
                <c:pt idx="259" formatCode="0.0000">
                  <c:v>0.59275849404761893</c:v>
                </c:pt>
                <c:pt idx="260" formatCode="0.0000">
                  <c:v>-1.5434792418154761</c:v>
                </c:pt>
                <c:pt idx="261" formatCode="0.0000">
                  <c:v>-4.6212575625595242</c:v>
                </c:pt>
                <c:pt idx="262" formatCode="0.0000">
                  <c:v>-5.478416482440478</c:v>
                </c:pt>
                <c:pt idx="263" formatCode="0.0000">
                  <c:v>-5.5577255674107144</c:v>
                </c:pt>
                <c:pt idx="264" formatCode="0.0000">
                  <c:v>-5.2260543867857141</c:v>
                </c:pt>
                <c:pt idx="265" formatCode="0.0000">
                  <c:v>-3.0402709823809535</c:v>
                </c:pt>
                <c:pt idx="266" formatCode="0.0000">
                  <c:v>-1.1809405891666673</c:v>
                </c:pt>
                <c:pt idx="267" formatCode="0.0000">
                  <c:v>9.044135261904751E-2</c:v>
                </c:pt>
                <c:pt idx="268" formatCode="0.0000">
                  <c:v>-0.59014560788690629</c:v>
                </c:pt>
                <c:pt idx="269" formatCode="0.0000">
                  <c:v>-1.77393602235119</c:v>
                </c:pt>
                <c:pt idx="270" formatCode="0.0000">
                  <c:v>-1.3508480397321425</c:v>
                </c:pt>
                <c:pt idx="271" formatCode="0.0000">
                  <c:v>-1.6348089001190476</c:v>
                </c:pt>
                <c:pt idx="272" formatCode="0.0000">
                  <c:v>-3.4255168818154762</c:v>
                </c:pt>
                <c:pt idx="273" formatCode="0.0000">
                  <c:v>-6.0027094867261912</c:v>
                </c:pt>
                <c:pt idx="274" formatCode="0.0000">
                  <c:v>-6.5002432257738105</c:v>
                </c:pt>
                <c:pt idx="275" formatCode="0.0000">
                  <c:v>-6.3528682565773806</c:v>
                </c:pt>
                <c:pt idx="276" formatCode="0.0000">
                  <c:v>-5.6087837967857128</c:v>
                </c:pt>
                <c:pt idx="277" formatCode="0.0000">
                  <c:v>-2.8727327748809524</c:v>
                </c:pt>
                <c:pt idx="278" formatCode="0.0000">
                  <c:v>-0.25924734249999992</c:v>
                </c:pt>
                <c:pt idx="279" formatCode="0.0000">
                  <c:v>0.94288743345238135</c:v>
                </c:pt>
                <c:pt idx="280" formatCode="0.0000">
                  <c:v>0.23011173877976043</c:v>
                </c:pt>
                <c:pt idx="281" formatCode="0.0000">
                  <c:v>-0.80411727068452321</c:v>
                </c:pt>
                <c:pt idx="282" formatCode="0.0000">
                  <c:v>-0.42588639306547638</c:v>
                </c:pt>
                <c:pt idx="283" formatCode="0.0000">
                  <c:v>-0.78782228928571452</c:v>
                </c:pt>
                <c:pt idx="284" formatCode="0.0000">
                  <c:v>-3.0114738534821428</c:v>
                </c:pt>
                <c:pt idx="285" formatCode="0.0000">
                  <c:v>-5.9811314942261911</c:v>
                </c:pt>
                <c:pt idx="286" formatCode="0.0000">
                  <c:v>-6.6490090699404778</c:v>
                </c:pt>
                <c:pt idx="287" formatCode="0.0000">
                  <c:v>-6.5566955207440483</c:v>
                </c:pt>
                <c:pt idx="288" formatCode="0.0000">
                  <c:v>-6.1270806367857134</c:v>
                </c:pt>
                <c:pt idx="289" formatCode="0.0000">
                  <c:v>-3.8895433132142854</c:v>
                </c:pt>
                <c:pt idx="290" formatCode="0.0000">
                  <c:v>-2.1675407099999999</c:v>
                </c:pt>
                <c:pt idx="291" formatCode="0.0000">
                  <c:v>-0.71142104654761917</c:v>
                </c:pt>
                <c:pt idx="292" formatCode="0.0000">
                  <c:v>-1.2539708028869065</c:v>
                </c:pt>
                <c:pt idx="293" formatCode="0.0000">
                  <c:v>-2.2778804206845242</c:v>
                </c:pt>
                <c:pt idx="294" formatCode="0.0000">
                  <c:v>-1.7708369905654764</c:v>
                </c:pt>
                <c:pt idx="295" formatCode="0.0000">
                  <c:v>-1.983005169285714</c:v>
                </c:pt>
                <c:pt idx="296" formatCode="0.0000">
                  <c:v>-3.8917529976488097</c:v>
                </c:pt>
                <c:pt idx="297" formatCode="0.0000">
                  <c:v>-6.3930651950595241</c:v>
                </c:pt>
                <c:pt idx="298" formatCode="0.0000">
                  <c:v>-6.7592408274404772</c:v>
                </c:pt>
                <c:pt idx="299" formatCode="0.0000">
                  <c:v>-6.4705130457440472</c:v>
                </c:pt>
                <c:pt idx="300" formatCode="0.0000">
                  <c:v>-5.6532917001190475</c:v>
                </c:pt>
                <c:pt idx="301" formatCode="0.0000">
                  <c:v>-2.7216232815476191</c:v>
                </c:pt>
                <c:pt idx="302" formatCode="0.0000">
                  <c:v>4.4797219166666569E-2</c:v>
                </c:pt>
                <c:pt idx="303" formatCode="0.0000">
                  <c:v>1.3069435009523813</c:v>
                </c:pt>
                <c:pt idx="304" formatCode="0.0000">
                  <c:v>0.72660734044642727</c:v>
                </c:pt>
                <c:pt idx="305" formatCode="0.0000">
                  <c:v>-0.13902834151785659</c:v>
                </c:pt>
                <c:pt idx="306" formatCode="0.0000">
                  <c:v>0.51096705276785737</c:v>
                </c:pt>
                <c:pt idx="307" formatCode="0.0000">
                  <c:v>0.47133246571428566</c:v>
                </c:pt>
                <c:pt idx="308" formatCode="0.0000">
                  <c:v>-1.4671259726488093</c:v>
                </c:pt>
                <c:pt idx="309" formatCode="0.0000">
                  <c:v>-4.5961501017261908</c:v>
                </c:pt>
                <c:pt idx="310" formatCode="0.0000">
                  <c:v>-5.5321258724404778</c:v>
                </c:pt>
                <c:pt idx="311" formatCode="0.0000">
                  <c:v>-5.7468430015773802</c:v>
                </c:pt>
                <c:pt idx="312" formatCode="0.0000">
                  <c:v>-5.4643797467857134</c:v>
                </c:pt>
                <c:pt idx="313" formatCode="0.0000">
                  <c:v>-3.3580348290476185</c:v>
                </c:pt>
                <c:pt idx="314" formatCode="0.0000">
                  <c:v>-1.6177104341666657</c:v>
                </c:pt>
                <c:pt idx="315" formatCode="0.0000">
                  <c:v>-0.54308878904761837</c:v>
                </c:pt>
                <c:pt idx="316" formatCode="0.0000">
                  <c:v>-1.5645644878869058</c:v>
                </c:pt>
                <c:pt idx="317" formatCode="0.0000">
                  <c:v>-3.1533566215178563</c:v>
                </c:pt>
                <c:pt idx="318" formatCode="0.0000">
                  <c:v>-3.206715108065477</c:v>
                </c:pt>
                <c:pt idx="319" formatCode="0.0000">
                  <c:v>-3.8431257834523818</c:v>
                </c:pt>
                <c:pt idx="320" formatCode="0.0000">
                  <c:v>-5.7895936559821433</c:v>
                </c:pt>
                <c:pt idx="321" formatCode="0.0000">
                  <c:v>-8.8246279358928579</c:v>
                </c:pt>
                <c:pt idx="322" formatCode="0.0000">
                  <c:v>-9.8267887441071444</c:v>
                </c:pt>
                <c:pt idx="323" formatCode="0.0000">
                  <c:v>-10.008169789077382</c:v>
                </c:pt>
                <c:pt idx="324" formatCode="0.0000">
                  <c:v>-9.6585363909523796</c:v>
                </c:pt>
                <c:pt idx="325" formatCode="0.0000">
                  <c:v>-7.3529257957142855</c:v>
                </c:pt>
                <c:pt idx="326" formatCode="0.0000">
                  <c:v>-5.3690597225000003</c:v>
                </c:pt>
                <c:pt idx="327" formatCode="0.0000">
                  <c:v>-4.1590902340476177</c:v>
                </c:pt>
                <c:pt idx="328" formatCode="0.0000">
                  <c:v>-4.9550262495535717</c:v>
                </c:pt>
                <c:pt idx="329" formatCode="0.0000">
                  <c:v>-6.1411313115178565</c:v>
                </c:pt>
                <c:pt idx="330" formatCode="0.0000">
                  <c:v>-5.7604323247321432</c:v>
                </c:pt>
                <c:pt idx="331" formatCode="0.0000">
                  <c:v>-6.2263131576190487</c:v>
                </c:pt>
                <c:pt idx="332" formatCode="0.0000">
                  <c:v>-8.7261221801488098</c:v>
                </c:pt>
                <c:pt idx="333" formatCode="0.0000">
                  <c:v>-11.996003131726191</c:v>
                </c:pt>
                <c:pt idx="334" formatCode="0.0000">
                  <c:v>-13.145381849107146</c:v>
                </c:pt>
                <c:pt idx="335" formatCode="0.0000">
                  <c:v>-13.487790008244048</c:v>
                </c:pt>
                <c:pt idx="336" formatCode="0.0000">
                  <c:v>-13.371543762619048</c:v>
                </c:pt>
                <c:pt idx="337" formatCode="0.0000">
                  <c:v>-11.279724775714287</c:v>
                </c:pt>
                <c:pt idx="338" formatCode="0.0000">
                  <c:v>-9.4097410066666658</c:v>
                </c:pt>
                <c:pt idx="339" formatCode="0.0000">
                  <c:v>-8.2242474907142871</c:v>
                </c:pt>
                <c:pt idx="340" formatCode="0.0000">
                  <c:v>-8.8550686262202376</c:v>
                </c:pt>
                <c:pt idx="341" formatCode="0.0000">
                  <c:v>-9.8958569281845232</c:v>
                </c:pt>
                <c:pt idx="342" formatCode="0.0000">
                  <c:v>-9.4316510388988082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B-4268-A621-3289590CC702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'Indus-TSA'!$F$2:$F$349</c:f>
              <c:numCache>
                <c:formatCode>General</c:formatCode>
                <c:ptCount val="348"/>
                <c:pt idx="6" formatCode="0.00">
                  <c:v>0.40059534639880967</c:v>
                </c:pt>
                <c:pt idx="7" formatCode="0.00">
                  <c:v>-0.63300756071428776</c:v>
                </c:pt>
                <c:pt idx="8" formatCode="0.00">
                  <c:v>-1.0732664640178611</c:v>
                </c:pt>
                <c:pt idx="9" formatCode="0.00">
                  <c:v>-1.9738290491071426</c:v>
                </c:pt>
                <c:pt idx="10" formatCode="0.00">
                  <c:v>-2.7961579967261874</c:v>
                </c:pt>
                <c:pt idx="11" formatCode="0.00">
                  <c:v>-2.10056044425595</c:v>
                </c:pt>
                <c:pt idx="12" formatCode="0.00">
                  <c:v>0.2345804776190521</c:v>
                </c:pt>
                <c:pt idx="13" formatCode="0.00">
                  <c:v>0.8308487882142831</c:v>
                </c:pt>
                <c:pt idx="14" formatCode="0.00">
                  <c:v>1.6493554941666699</c:v>
                </c:pt>
                <c:pt idx="15" formatCode="0.00">
                  <c:v>3.2234026173809509</c:v>
                </c:pt>
                <c:pt idx="16" formatCode="0.00">
                  <c:v>2.8726875987202396</c:v>
                </c:pt>
                <c:pt idx="17" formatCode="0.00">
                  <c:v>2.2200082040178524</c:v>
                </c:pt>
                <c:pt idx="18" formatCode="0.00">
                  <c:v>-0.54892349443452515</c:v>
                </c:pt>
                <c:pt idx="19" formatCode="0.00">
                  <c:v>-1.2737025015476224</c:v>
                </c:pt>
                <c:pt idx="20" formatCode="0.00">
                  <c:v>-1.5229049898511866</c:v>
                </c:pt>
                <c:pt idx="21" formatCode="0.00">
                  <c:v>-1.4951891324404771</c:v>
                </c:pt>
                <c:pt idx="22" formatCode="0.00">
                  <c:v>-2.4306847275595271</c:v>
                </c:pt>
                <c:pt idx="23" formatCode="0.00">
                  <c:v>-1.8282822942559553</c:v>
                </c:pt>
                <c:pt idx="24" formatCode="0.00">
                  <c:v>-1.2338141265476201</c:v>
                </c:pt>
                <c:pt idx="25" formatCode="0.00">
                  <c:v>1.406643492380955</c:v>
                </c:pt>
                <c:pt idx="26" formatCode="0.00">
                  <c:v>1.2054057933333302</c:v>
                </c:pt>
                <c:pt idx="27" formatCode="0.00">
                  <c:v>2.5623346548809485</c:v>
                </c:pt>
                <c:pt idx="28" formatCode="0.00">
                  <c:v>2.1757702278869102</c:v>
                </c:pt>
                <c:pt idx="29" formatCode="0.00">
                  <c:v>1.0705343798511902</c:v>
                </c:pt>
                <c:pt idx="30" formatCode="0.00">
                  <c:v>-0.36615546276785294</c:v>
                </c:pt>
                <c:pt idx="31" formatCode="0.00">
                  <c:v>0.1470984267857165</c:v>
                </c:pt>
                <c:pt idx="32" formatCode="0.00">
                  <c:v>1.1940637809821462</c:v>
                </c:pt>
                <c:pt idx="33" formatCode="0.00">
                  <c:v>-0.24081439077381095</c:v>
                </c:pt>
                <c:pt idx="34" formatCode="0.00">
                  <c:v>-0.85685674255951882</c:v>
                </c:pt>
                <c:pt idx="35" formatCode="0.00">
                  <c:v>-0.49418451758928139</c:v>
                </c:pt>
                <c:pt idx="36" formatCode="0.00">
                  <c:v>1.2397914359523847</c:v>
                </c:pt>
                <c:pt idx="37" formatCode="0.00">
                  <c:v>-1.6786926417857155</c:v>
                </c:pt>
                <c:pt idx="38" formatCode="0.00">
                  <c:v>-0.41556612500000178</c:v>
                </c:pt>
                <c:pt idx="39" formatCode="0.00">
                  <c:v>-0.40864146678571434</c:v>
                </c:pt>
                <c:pt idx="40" formatCode="0.00">
                  <c:v>-0.84075099544642828</c:v>
                </c:pt>
                <c:pt idx="41" formatCode="0.00">
                  <c:v>-0.85031685098213816</c:v>
                </c:pt>
                <c:pt idx="42" formatCode="0.00">
                  <c:v>2.8358718605654798</c:v>
                </c:pt>
                <c:pt idx="43" formatCode="0.00">
                  <c:v>0.17435388511904892</c:v>
                </c:pt>
                <c:pt idx="44" formatCode="0.00">
                  <c:v>-0.49813902401785465</c:v>
                </c:pt>
                <c:pt idx="45" formatCode="0.00">
                  <c:v>-0.29026120660714572</c:v>
                </c:pt>
                <c:pt idx="46" formatCode="0.00">
                  <c:v>-7.8073023392861263E-2</c:v>
                </c:pt>
                <c:pt idx="47" formatCode="0.00">
                  <c:v>-0.29233322508928961</c:v>
                </c:pt>
                <c:pt idx="48" formatCode="0.00">
                  <c:v>-0.76252560488095167</c:v>
                </c:pt>
                <c:pt idx="49" formatCode="0.00">
                  <c:v>-0.15269634928571174</c:v>
                </c:pt>
                <c:pt idx="50" formatCode="0.00">
                  <c:v>-1.3810247525000003</c:v>
                </c:pt>
                <c:pt idx="51" formatCode="0.00">
                  <c:v>-0.13191370928571278</c:v>
                </c:pt>
                <c:pt idx="52" formatCode="0.00">
                  <c:v>0.51275899038690564</c:v>
                </c:pt>
                <c:pt idx="53" formatCode="0.00">
                  <c:v>-7.3623273482143814E-2</c:v>
                </c:pt>
                <c:pt idx="54" formatCode="0.00">
                  <c:v>2.5928296272321423</c:v>
                </c:pt>
                <c:pt idx="55" formatCode="0.00">
                  <c:v>1.9622080792857115</c:v>
                </c:pt>
                <c:pt idx="56" formatCode="0.00">
                  <c:v>1.6894790684821446</c:v>
                </c:pt>
                <c:pt idx="57" formatCode="0.00">
                  <c:v>-0.69734702494047429</c:v>
                </c:pt>
                <c:pt idx="58" formatCode="0.00">
                  <c:v>-1.2668990250595269</c:v>
                </c:pt>
                <c:pt idx="59" formatCode="0.00">
                  <c:v>-0.29993806258927957</c:v>
                </c:pt>
                <c:pt idx="60" formatCode="0.00">
                  <c:v>0.53360298678571727</c:v>
                </c:pt>
                <c:pt idx="61" formatCode="0.00">
                  <c:v>-1.0135606726190463</c:v>
                </c:pt>
                <c:pt idx="62" formatCode="0.00">
                  <c:v>-1.979070739166666</c:v>
                </c:pt>
                <c:pt idx="63" formatCode="0.00">
                  <c:v>5.5356298214284116E-2</c:v>
                </c:pt>
                <c:pt idx="64" formatCode="0.00">
                  <c:v>-0.30630324461309488</c:v>
                </c:pt>
                <c:pt idx="65" formatCode="0.00">
                  <c:v>-0.85734392181547991</c:v>
                </c:pt>
                <c:pt idx="66" formatCode="0.00">
                  <c:v>0.30867251306547461</c:v>
                </c:pt>
                <c:pt idx="67" formatCode="0.00">
                  <c:v>3.888719601785712</c:v>
                </c:pt>
                <c:pt idx="68" formatCode="0.00">
                  <c:v>1.7703615409821418</c:v>
                </c:pt>
                <c:pt idx="69" formatCode="0.00">
                  <c:v>-0.25562487244047549</c:v>
                </c:pt>
                <c:pt idx="70" formatCode="0.00">
                  <c:v>-1.2266109717261888</c:v>
                </c:pt>
                <c:pt idx="71" formatCode="0.00">
                  <c:v>-0.91136147675595947</c:v>
                </c:pt>
                <c:pt idx="72" formatCode="0.00">
                  <c:v>-1.3980861932142892</c:v>
                </c:pt>
                <c:pt idx="73" formatCode="0.00">
                  <c:v>-2.119620779285714</c:v>
                </c:pt>
                <c:pt idx="74" formatCode="0.00">
                  <c:v>8.9374999999924931E-4</c:v>
                </c:pt>
                <c:pt idx="75" formatCode="0.00">
                  <c:v>0.93625048238095498</c:v>
                </c:pt>
                <c:pt idx="76" formatCode="0.00">
                  <c:v>1.0353369120535723</c:v>
                </c:pt>
                <c:pt idx="77" formatCode="0.00">
                  <c:v>2.2368163965178569</c:v>
                </c:pt>
                <c:pt idx="78" formatCode="0.00">
                  <c:v>2.2805881505654786</c:v>
                </c:pt>
                <c:pt idx="79" formatCode="0.00">
                  <c:v>2.3701064209523848</c:v>
                </c:pt>
                <c:pt idx="80" formatCode="0.00">
                  <c:v>0.35557671264881013</c:v>
                </c:pt>
                <c:pt idx="81" formatCode="0.00">
                  <c:v>9.9057892559524241E-2</c:v>
                </c:pt>
                <c:pt idx="82" formatCode="0.00">
                  <c:v>-0.21934373922618677</c:v>
                </c:pt>
                <c:pt idx="83" formatCode="0.00">
                  <c:v>-0.22168232758928763</c:v>
                </c:pt>
                <c:pt idx="84" formatCode="0.00">
                  <c:v>-0.9563098340476186</c:v>
                </c:pt>
                <c:pt idx="85" formatCode="0.00">
                  <c:v>-2.3725755784523836</c:v>
                </c:pt>
                <c:pt idx="86" formatCode="0.00">
                  <c:v>-2.2739880108333317</c:v>
                </c:pt>
                <c:pt idx="87" formatCode="0.00">
                  <c:v>-0.94133182678571448</c:v>
                </c:pt>
                <c:pt idx="88" formatCode="0.00">
                  <c:v>7.2683911220241093E-2</c:v>
                </c:pt>
                <c:pt idx="89" formatCode="0.00">
                  <c:v>0.19738315485118929</c:v>
                </c:pt>
                <c:pt idx="90" formatCode="0.00">
                  <c:v>-1.0285868594345255</c:v>
                </c:pt>
                <c:pt idx="91" formatCode="0.00">
                  <c:v>0.63536600178571478</c:v>
                </c:pt>
                <c:pt idx="92" formatCode="0.00">
                  <c:v>0.53336378014880892</c:v>
                </c:pt>
                <c:pt idx="93" formatCode="0.00">
                  <c:v>8.9122750059522637E-2</c:v>
                </c:pt>
                <c:pt idx="94" formatCode="0.00">
                  <c:v>2.6220799940481765E-2</c:v>
                </c:pt>
                <c:pt idx="95" formatCode="0.00">
                  <c:v>0.59810954241071546</c:v>
                </c:pt>
                <c:pt idx="96" formatCode="0.00">
                  <c:v>0.30225448011904721</c:v>
                </c:pt>
                <c:pt idx="97" formatCode="0.00">
                  <c:v>0.35303960071428298</c:v>
                </c:pt>
                <c:pt idx="98" formatCode="0.00">
                  <c:v>1.774727587499999</c:v>
                </c:pt>
                <c:pt idx="99" formatCode="0.00">
                  <c:v>0.76613874738095245</c:v>
                </c:pt>
                <c:pt idx="100" formatCode="0.00">
                  <c:v>1.5708661253869058</c:v>
                </c:pt>
                <c:pt idx="101" formatCode="0.00">
                  <c:v>1.2250753531845266</c:v>
                </c:pt>
                <c:pt idx="102" formatCode="0.00">
                  <c:v>1.3284515930654739</c:v>
                </c:pt>
                <c:pt idx="103" formatCode="0.00">
                  <c:v>-1.7716420032142868</c:v>
                </c:pt>
                <c:pt idx="104" formatCode="0.00">
                  <c:v>-1.7843018015178596</c:v>
                </c:pt>
                <c:pt idx="105" formatCode="0.00">
                  <c:v>-0.92885949410714108</c:v>
                </c:pt>
                <c:pt idx="106" formatCode="0.00">
                  <c:v>-0.85771313755952194</c:v>
                </c:pt>
                <c:pt idx="107" formatCode="0.00">
                  <c:v>-1.3976469217559506</c:v>
                </c:pt>
                <c:pt idx="108" formatCode="0.00">
                  <c:v>-0.32829924488095141</c:v>
                </c:pt>
                <c:pt idx="109" formatCode="0.00">
                  <c:v>-0.34843141011904566</c:v>
                </c:pt>
                <c:pt idx="110" formatCode="0.00">
                  <c:v>0.14661669833333391</c:v>
                </c:pt>
                <c:pt idx="111" formatCode="0.00">
                  <c:v>-0.14616744428571504</c:v>
                </c:pt>
                <c:pt idx="112" formatCode="0.00">
                  <c:v>0.28740459788690931</c:v>
                </c:pt>
                <c:pt idx="113" formatCode="0.00">
                  <c:v>0.30849853151785678</c:v>
                </c:pt>
                <c:pt idx="114" formatCode="0.00">
                  <c:v>5.4729583065475484E-2</c:v>
                </c:pt>
                <c:pt idx="115" formatCode="0.00">
                  <c:v>0.355540078452379</c:v>
                </c:pt>
                <c:pt idx="116" formatCode="0.00">
                  <c:v>-0.85872502901785652</c:v>
                </c:pt>
                <c:pt idx="117" formatCode="0.00">
                  <c:v>0.2298540042261914</c:v>
                </c:pt>
                <c:pt idx="118" formatCode="0.00">
                  <c:v>1.1186358932738094</c:v>
                </c:pt>
                <c:pt idx="119" formatCode="0.00">
                  <c:v>1.0011701182440467</c:v>
                </c:pt>
                <c:pt idx="120" formatCode="0.00">
                  <c:v>1.0706548492857122</c:v>
                </c:pt>
                <c:pt idx="121" formatCode="0.00">
                  <c:v>0.49991180654761747</c:v>
                </c:pt>
                <c:pt idx="122" formatCode="0.00">
                  <c:v>-0.94160467083333388</c:v>
                </c:pt>
                <c:pt idx="123" formatCode="0.00">
                  <c:v>-1.8974729959523815</c:v>
                </c:pt>
                <c:pt idx="124" formatCode="0.00">
                  <c:v>-2.1303540854464282</c:v>
                </c:pt>
                <c:pt idx="125" formatCode="0.00">
                  <c:v>-1.133117012648811</c:v>
                </c:pt>
                <c:pt idx="126" formatCode="0.00">
                  <c:v>-0.72605106526785823</c:v>
                </c:pt>
                <c:pt idx="127" formatCode="0.00">
                  <c:v>-0.30442920904761839</c:v>
                </c:pt>
                <c:pt idx="128" formatCode="0.00">
                  <c:v>3.920915348214199E-2</c:v>
                </c:pt>
                <c:pt idx="129" formatCode="0.00">
                  <c:v>1.4022224442261919</c:v>
                </c:pt>
                <c:pt idx="130" formatCode="0.00">
                  <c:v>1.6204488674404769</c:v>
                </c:pt>
                <c:pt idx="131" formatCode="0.00">
                  <c:v>2.1363345057440499</c:v>
                </c:pt>
                <c:pt idx="132" formatCode="0.00">
                  <c:v>1.3955345009523796</c:v>
                </c:pt>
                <c:pt idx="133" formatCode="0.00">
                  <c:v>-0.87289504428571407</c:v>
                </c:pt>
                <c:pt idx="134" formatCode="0.00">
                  <c:v>-2.2770397175000001</c:v>
                </c:pt>
                <c:pt idx="135" formatCode="0.00">
                  <c:v>-1.9877530509523815</c:v>
                </c:pt>
                <c:pt idx="136" formatCode="0.00">
                  <c:v>-1.8009659079464289</c:v>
                </c:pt>
                <c:pt idx="137" formatCode="0.00">
                  <c:v>-0.81999786681547771</c:v>
                </c:pt>
                <c:pt idx="138" formatCode="0.00">
                  <c:v>0.34961553389881006</c:v>
                </c:pt>
                <c:pt idx="139" formatCode="0.00">
                  <c:v>5.5623673452381395E-2</c:v>
                </c:pt>
                <c:pt idx="140" formatCode="0.00">
                  <c:v>0.21709851514880879</c:v>
                </c:pt>
                <c:pt idx="141" formatCode="0.00">
                  <c:v>0.75539504672619096</c:v>
                </c:pt>
                <c:pt idx="142" formatCode="0.00">
                  <c:v>1.2458396524404782</c:v>
                </c:pt>
                <c:pt idx="143" formatCode="0.00">
                  <c:v>1.0028241757440473</c:v>
                </c:pt>
                <c:pt idx="144" formatCode="0.00">
                  <c:v>7.1050782619045627E-2</c:v>
                </c:pt>
                <c:pt idx="145" formatCode="0.00">
                  <c:v>-0.7372709659523814</c:v>
                </c:pt>
                <c:pt idx="146" formatCode="0.00">
                  <c:v>-0.31553544083333329</c:v>
                </c:pt>
                <c:pt idx="147" formatCode="0.00">
                  <c:v>-0.67227018178571418</c:v>
                </c:pt>
                <c:pt idx="148" formatCode="0.00">
                  <c:v>-0.44230635294642662</c:v>
                </c:pt>
                <c:pt idx="149" formatCode="0.00">
                  <c:v>-9.1486760982143478E-2</c:v>
                </c:pt>
                <c:pt idx="150" formatCode="0.00">
                  <c:v>-1.1231267127678564</c:v>
                </c:pt>
                <c:pt idx="151" formatCode="0.00">
                  <c:v>-1.8329775840476195</c:v>
                </c:pt>
                <c:pt idx="152" formatCode="0.00">
                  <c:v>0.6408622484821429</c:v>
                </c:pt>
                <c:pt idx="153" formatCode="0.00">
                  <c:v>1.0286190975595244</c:v>
                </c:pt>
                <c:pt idx="154" formatCode="0.00">
                  <c:v>0.85286669077381028</c:v>
                </c:pt>
                <c:pt idx="155" formatCode="0.00">
                  <c:v>0.41357849324404716</c:v>
                </c:pt>
                <c:pt idx="156" formatCode="0.00">
                  <c:v>-1.1404574465476207</c:v>
                </c:pt>
                <c:pt idx="157" formatCode="0.00">
                  <c:v>-0.84126801261904804</c:v>
                </c:pt>
                <c:pt idx="158" formatCode="0.00">
                  <c:v>0.76986577749999952</c:v>
                </c:pt>
                <c:pt idx="159" formatCode="0.00">
                  <c:v>0.33908830071428575</c:v>
                </c:pt>
                <c:pt idx="160" formatCode="0.00">
                  <c:v>1.1442207545535732</c:v>
                </c:pt>
                <c:pt idx="161" formatCode="0.00">
                  <c:v>0.88080144401785643</c:v>
                </c:pt>
                <c:pt idx="162" formatCode="0.00">
                  <c:v>0.58009185306547684</c:v>
                </c:pt>
                <c:pt idx="163" formatCode="0.00">
                  <c:v>-0.72935248321428525</c:v>
                </c:pt>
                <c:pt idx="164" formatCode="0.00">
                  <c:v>-0.6992998840178577</c:v>
                </c:pt>
                <c:pt idx="165" formatCode="0.00">
                  <c:v>0.5138591058928581</c:v>
                </c:pt>
                <c:pt idx="166" formatCode="0.00">
                  <c:v>1.0323779457738111</c:v>
                </c:pt>
                <c:pt idx="167" formatCode="0.00">
                  <c:v>1.268407761577381</c:v>
                </c:pt>
                <c:pt idx="168" formatCode="0.00">
                  <c:v>1.6330519476190459</c:v>
                </c:pt>
                <c:pt idx="169" formatCode="0.00">
                  <c:v>1.7271770398809534</c:v>
                </c:pt>
                <c:pt idx="170" formatCode="0.00">
                  <c:v>-0.89083271583333379</c:v>
                </c:pt>
                <c:pt idx="171" formatCode="0.00">
                  <c:v>-2.2669953801190479</c:v>
                </c:pt>
                <c:pt idx="172" formatCode="0.00">
                  <c:v>-1.081769620446428</c:v>
                </c:pt>
                <c:pt idx="173" formatCode="0.00">
                  <c:v>-0.65191064848214331</c:v>
                </c:pt>
                <c:pt idx="174" formatCode="0.00">
                  <c:v>-1.8312146069345243</c:v>
                </c:pt>
                <c:pt idx="175" formatCode="0.00">
                  <c:v>-1.9748633073809521</c:v>
                </c:pt>
                <c:pt idx="176" formatCode="0.00">
                  <c:v>-1.766575800684524</c:v>
                </c:pt>
                <c:pt idx="177" formatCode="0.00">
                  <c:v>0.41146356422619146</c:v>
                </c:pt>
                <c:pt idx="178" formatCode="0.00">
                  <c:v>7.2772059940477085E-2</c:v>
                </c:pt>
                <c:pt idx="179" formatCode="0.00">
                  <c:v>-0.43887082425595292</c:v>
                </c:pt>
                <c:pt idx="180" formatCode="0.00">
                  <c:v>0.32042956845238013</c:v>
                </c:pt>
                <c:pt idx="181" formatCode="0.00">
                  <c:v>2.7209114782142851</c:v>
                </c:pt>
                <c:pt idx="182" formatCode="0.00">
                  <c:v>2.7334411958333327</c:v>
                </c:pt>
                <c:pt idx="183" formatCode="0.00">
                  <c:v>1.2106588248809524</c:v>
                </c:pt>
                <c:pt idx="184" formatCode="0.00">
                  <c:v>1.5128193095535734</c:v>
                </c:pt>
                <c:pt idx="185" formatCode="0.00">
                  <c:v>1.2854492523511907</c:v>
                </c:pt>
                <c:pt idx="186" formatCode="0.00">
                  <c:v>0.9712035580654752</c:v>
                </c:pt>
                <c:pt idx="187" formatCode="0.00">
                  <c:v>-1.7659971707142861</c:v>
                </c:pt>
                <c:pt idx="188" formatCode="0.00">
                  <c:v>-1.7418063231845238</c:v>
                </c:pt>
                <c:pt idx="189" formatCode="0.00">
                  <c:v>-0.29410275160714239</c:v>
                </c:pt>
                <c:pt idx="190" formatCode="0.00">
                  <c:v>8.5534297440477136E-2</c:v>
                </c:pt>
                <c:pt idx="191" formatCode="0.00">
                  <c:v>-0.18740539425595193</c:v>
                </c:pt>
                <c:pt idx="192" formatCode="0.00">
                  <c:v>1.0024832876190473</c:v>
                </c:pt>
                <c:pt idx="193" formatCode="0.00">
                  <c:v>0.51785369321428576</c:v>
                </c:pt>
                <c:pt idx="194" formatCode="0.00">
                  <c:v>-0.14288350000000016</c:v>
                </c:pt>
                <c:pt idx="195" formatCode="0.00">
                  <c:v>-0.89569902595238116</c:v>
                </c:pt>
                <c:pt idx="196" formatCode="0.00">
                  <c:v>-1.4736441587797608</c:v>
                </c:pt>
                <c:pt idx="197" formatCode="0.00">
                  <c:v>-1.5814603651488102</c:v>
                </c:pt>
                <c:pt idx="198" formatCode="0.00">
                  <c:v>-1.3914071727678574</c:v>
                </c:pt>
                <c:pt idx="199" formatCode="0.00">
                  <c:v>4.1410261904761825E-4</c:v>
                </c:pt>
                <c:pt idx="200" formatCode="0.00">
                  <c:v>0.13055682098214222</c:v>
                </c:pt>
                <c:pt idx="201" formatCode="0.00">
                  <c:v>-0.29758175327380831</c:v>
                </c:pt>
                <c:pt idx="202" formatCode="0.00">
                  <c:v>0.34613876077381089</c:v>
                </c:pt>
                <c:pt idx="203" formatCode="0.00">
                  <c:v>2.1321818815773805</c:v>
                </c:pt>
                <c:pt idx="204" formatCode="0.00">
                  <c:v>0.73722922345237896</c:v>
                </c:pt>
                <c:pt idx="205" formatCode="0.00">
                  <c:v>0.92444708488095306</c:v>
                </c:pt>
                <c:pt idx="206" formatCode="0.00">
                  <c:v>2.6455178991666681</c:v>
                </c:pt>
                <c:pt idx="207" formatCode="0.00">
                  <c:v>1.6357292498809519</c:v>
                </c:pt>
                <c:pt idx="208" formatCode="0.00">
                  <c:v>-0.42466403794642771</c:v>
                </c:pt>
                <c:pt idx="209" formatCode="0.00">
                  <c:v>-0.21554740598214317</c:v>
                </c:pt>
                <c:pt idx="210" formatCode="0.00">
                  <c:v>0.28926544056547554</c:v>
                </c:pt>
                <c:pt idx="211" formatCode="0.00">
                  <c:v>-1.9595881615476194</c:v>
                </c:pt>
                <c:pt idx="212" formatCode="0.00">
                  <c:v>-1.5002579690178579</c:v>
                </c:pt>
                <c:pt idx="213" formatCode="0.00">
                  <c:v>-0.33623214244047661</c:v>
                </c:pt>
                <c:pt idx="214" formatCode="0.00">
                  <c:v>-0.13434449589285613</c:v>
                </c:pt>
                <c:pt idx="215" formatCode="0.00">
                  <c:v>0.22380240491071524</c:v>
                </c:pt>
                <c:pt idx="216" formatCode="0.00">
                  <c:v>1.911458490119047</c:v>
                </c:pt>
                <c:pt idx="217" formatCode="0.00">
                  <c:v>1.2680142923809523</c:v>
                </c:pt>
                <c:pt idx="218" formatCode="0.00">
                  <c:v>-1.5647395866666667</c:v>
                </c:pt>
                <c:pt idx="219" formatCode="0.00">
                  <c:v>-1.0463072501190478</c:v>
                </c:pt>
                <c:pt idx="220" formatCode="0.00">
                  <c:v>-1.4047244587797609</c:v>
                </c:pt>
                <c:pt idx="221" formatCode="0.00">
                  <c:v>-0.46645956181547632</c:v>
                </c:pt>
                <c:pt idx="222" formatCode="0.00">
                  <c:v>-0.52419555026785702</c:v>
                </c:pt>
                <c:pt idx="223" formatCode="0.00">
                  <c:v>-0.42270969488095234</c:v>
                </c:pt>
                <c:pt idx="224" formatCode="0.00">
                  <c:v>-0.89996083568452478</c:v>
                </c:pt>
                <c:pt idx="225" formatCode="0.00">
                  <c:v>-0.34120327660714267</c:v>
                </c:pt>
                <c:pt idx="226" formatCode="0.00">
                  <c:v>-0.45930252089285561</c:v>
                </c:pt>
                <c:pt idx="227" formatCode="0.00">
                  <c:v>0.29733226241071442</c:v>
                </c:pt>
                <c:pt idx="228" formatCode="0.00">
                  <c:v>1.1219558726190464</c:v>
                </c:pt>
                <c:pt idx="229" formatCode="0.00">
                  <c:v>1.7536813640476194</c:v>
                </c:pt>
                <c:pt idx="230" formatCode="0.00">
                  <c:v>0.78988854500000039</c:v>
                </c:pt>
                <c:pt idx="231" formatCode="0.00">
                  <c:v>2.0218681815476192</c:v>
                </c:pt>
                <c:pt idx="232" formatCode="0.00">
                  <c:v>1.5692300187202388</c:v>
                </c:pt>
                <c:pt idx="233" formatCode="0.00">
                  <c:v>0.80786171318452316</c:v>
                </c:pt>
                <c:pt idx="234" formatCode="0.00">
                  <c:v>-0.82158597026785718</c:v>
                </c:pt>
                <c:pt idx="235" formatCode="0.00">
                  <c:v>-1.7169510915476187</c:v>
                </c:pt>
                <c:pt idx="236" formatCode="0.00">
                  <c:v>-0.87976729735119119</c:v>
                </c:pt>
                <c:pt idx="237" formatCode="0.00">
                  <c:v>-0.63806352744047512</c:v>
                </c:pt>
                <c:pt idx="238" formatCode="0.00">
                  <c:v>0.16605684994047687</c:v>
                </c:pt>
                <c:pt idx="239" formatCode="0.00">
                  <c:v>0.63636694157738116</c:v>
                </c:pt>
                <c:pt idx="240" formatCode="0.00">
                  <c:v>-0.61412580654762117</c:v>
                </c:pt>
                <c:pt idx="241" formatCode="0.00">
                  <c:v>0.68638863154761964</c:v>
                </c:pt>
                <c:pt idx="242" formatCode="0.00">
                  <c:v>-0.55736665749999981</c:v>
                </c:pt>
                <c:pt idx="243" formatCode="0.00">
                  <c:v>-2.9011982842857145</c:v>
                </c:pt>
                <c:pt idx="244" formatCode="0.00">
                  <c:v>-1.6867513537797607</c:v>
                </c:pt>
                <c:pt idx="245" formatCode="0.00">
                  <c:v>-0.69602427764880992</c:v>
                </c:pt>
                <c:pt idx="246" formatCode="0.00">
                  <c:v>0.18795307056547594</c:v>
                </c:pt>
                <c:pt idx="247" formatCode="0.00">
                  <c:v>6.2580675976190472</c:v>
                </c:pt>
                <c:pt idx="248" formatCode="0.00">
                  <c:v>2.2167536334821425</c:v>
                </c:pt>
                <c:pt idx="249" formatCode="0.00">
                  <c:v>0.83345568839285722</c:v>
                </c:pt>
                <c:pt idx="250" formatCode="0.00">
                  <c:v>2.3644481607144829E-2</c:v>
                </c:pt>
                <c:pt idx="251" formatCode="0.00">
                  <c:v>-1.2764035384226196</c:v>
                </c:pt>
                <c:pt idx="252" formatCode="0.00">
                  <c:v>-1.8028081773809532</c:v>
                </c:pt>
                <c:pt idx="253" formatCode="0.00">
                  <c:v>0.27963773988095258</c:v>
                </c:pt>
                <c:pt idx="254" formatCode="0.00">
                  <c:v>1.0037794899999997</c:v>
                </c:pt>
                <c:pt idx="255" formatCode="0.00">
                  <c:v>5.2679695714285657E-2</c:v>
                </c:pt>
                <c:pt idx="256" formatCode="0.00">
                  <c:v>-0.66766430544642708</c:v>
                </c:pt>
                <c:pt idx="257" formatCode="0.00">
                  <c:v>-0.66858066014880979</c:v>
                </c:pt>
                <c:pt idx="258" formatCode="0.00">
                  <c:v>-0.91503179110119093</c:v>
                </c:pt>
                <c:pt idx="259" formatCode="0.00">
                  <c:v>-0.50802214404761892</c:v>
                </c:pt>
                <c:pt idx="260" formatCode="0.00">
                  <c:v>1.8367770118154758</c:v>
                </c:pt>
                <c:pt idx="261" formatCode="0.00">
                  <c:v>0.61324765255952407</c:v>
                </c:pt>
                <c:pt idx="262" formatCode="0.00">
                  <c:v>0.94302277244047827</c:v>
                </c:pt>
                <c:pt idx="263" formatCode="0.00">
                  <c:v>0.12471546741071382</c:v>
                </c:pt>
                <c:pt idx="264" formatCode="0.00">
                  <c:v>0.20313186678571382</c:v>
                </c:pt>
                <c:pt idx="265" formatCode="0.00">
                  <c:v>0.17774123238095318</c:v>
                </c:pt>
                <c:pt idx="266" formatCode="0.00">
                  <c:v>-0.37886147083333355</c:v>
                </c:pt>
                <c:pt idx="267" formatCode="0.00">
                  <c:v>-0.52505982261904771</c:v>
                </c:pt>
                <c:pt idx="268" formatCode="0.00">
                  <c:v>-0.55094669211309411</c:v>
                </c:pt>
                <c:pt idx="269" formatCode="0.00">
                  <c:v>-1.3079168876488103</c:v>
                </c:pt>
                <c:pt idx="270" formatCode="0.00">
                  <c:v>-2.323148890267857</c:v>
                </c:pt>
                <c:pt idx="271" formatCode="0.00">
                  <c:v>-2.3479553398809525</c:v>
                </c:pt>
                <c:pt idx="272" formatCode="0.00">
                  <c:v>2.5573208718154761</c:v>
                </c:pt>
                <c:pt idx="273" formatCode="0.00">
                  <c:v>1.2008524967261915</c:v>
                </c:pt>
                <c:pt idx="274" formatCode="0.00">
                  <c:v>0.21429161577381084</c:v>
                </c:pt>
                <c:pt idx="275" formatCode="0.00">
                  <c:v>0.25439661657738144</c:v>
                </c:pt>
                <c:pt idx="276" formatCode="0.00">
                  <c:v>-0.18596355321428693</c:v>
                </c:pt>
                <c:pt idx="277" formatCode="0.00">
                  <c:v>1.5292650648809518</c:v>
                </c:pt>
                <c:pt idx="278" formatCode="0.00">
                  <c:v>1.0828438224999999</c:v>
                </c:pt>
                <c:pt idx="279" formatCode="0.00">
                  <c:v>0.14009129654761843</c:v>
                </c:pt>
                <c:pt idx="280" formatCode="0.00">
                  <c:v>-0.67818893877976061</c:v>
                </c:pt>
                <c:pt idx="281" formatCode="0.00">
                  <c:v>-0.1711663493154767</c:v>
                </c:pt>
                <c:pt idx="282" formatCode="0.00">
                  <c:v>-0.24660849693452391</c:v>
                </c:pt>
                <c:pt idx="283" formatCode="0.00">
                  <c:v>1.7874179292857144</c:v>
                </c:pt>
                <c:pt idx="284" formatCode="0.00">
                  <c:v>0.15081807348214255</c:v>
                </c:pt>
                <c:pt idx="285" formatCode="0.00">
                  <c:v>-8.3738577380909618E-4</c:v>
                </c:pt>
                <c:pt idx="286" formatCode="0.00">
                  <c:v>0.4072364199404781</c:v>
                </c:pt>
                <c:pt idx="287" formatCode="0.00">
                  <c:v>-0.74552291925595338</c:v>
                </c:pt>
                <c:pt idx="288" formatCode="0.00">
                  <c:v>-1.3751919732142861</c:v>
                </c:pt>
                <c:pt idx="289" formatCode="0.00">
                  <c:v>-1.1301853467857148</c:v>
                </c:pt>
                <c:pt idx="290" formatCode="0.00">
                  <c:v>0.66495530000000014</c:v>
                </c:pt>
                <c:pt idx="291" formatCode="0.00">
                  <c:v>1.2678709365476193</c:v>
                </c:pt>
                <c:pt idx="292" formatCode="0.00">
                  <c:v>0.8381716628869067</c:v>
                </c:pt>
                <c:pt idx="293" formatCode="0.00">
                  <c:v>-0.3644688193154757</c:v>
                </c:pt>
                <c:pt idx="294" formatCode="0.00">
                  <c:v>-1.8823202394345233</c:v>
                </c:pt>
                <c:pt idx="295" formatCode="0.00">
                  <c:v>-2.732833260714286</c:v>
                </c:pt>
                <c:pt idx="296" formatCode="0.00">
                  <c:v>2.0864560976488096</c:v>
                </c:pt>
                <c:pt idx="297" formatCode="0.00">
                  <c:v>1.2736956850595242</c:v>
                </c:pt>
                <c:pt idx="298" formatCode="0.00">
                  <c:v>0.68547983744047691</c:v>
                </c:pt>
                <c:pt idx="299" formatCode="0.00">
                  <c:v>-0.4897015642559519</c:v>
                </c:pt>
                <c:pt idx="300" formatCode="0.00">
                  <c:v>-1.7592935598809527</c:v>
                </c:pt>
                <c:pt idx="301" formatCode="0.00">
                  <c:v>-2.1955214984523801</c:v>
                </c:pt>
                <c:pt idx="302" formatCode="0.00">
                  <c:v>1.7465808008333334</c:v>
                </c:pt>
                <c:pt idx="303" formatCode="0.00">
                  <c:v>2.3434008690476187</c:v>
                </c:pt>
                <c:pt idx="304" formatCode="0.00">
                  <c:v>1.2468423695535726</c:v>
                </c:pt>
                <c:pt idx="305" formatCode="0.00">
                  <c:v>0.48089102151785679</c:v>
                </c:pt>
                <c:pt idx="306" formatCode="0.00">
                  <c:v>1.1847865172321428</c:v>
                </c:pt>
                <c:pt idx="307" formatCode="0.00">
                  <c:v>1.6304098042857145</c:v>
                </c:pt>
                <c:pt idx="308" formatCode="0.00">
                  <c:v>-1.6104926273511899</c:v>
                </c:pt>
                <c:pt idx="309" formatCode="0.00">
                  <c:v>-0.11405688827380889</c:v>
                </c:pt>
                <c:pt idx="310" formatCode="0.00">
                  <c:v>1.5256637724404771</c:v>
                </c:pt>
                <c:pt idx="311" formatCode="0.00">
                  <c:v>0.84405579157738098</c:v>
                </c:pt>
                <c:pt idx="312" formatCode="0.00">
                  <c:v>0.21188493678571296</c:v>
                </c:pt>
                <c:pt idx="313" formatCode="0.00">
                  <c:v>-1.8130533909523812</c:v>
                </c:pt>
                <c:pt idx="314" formatCode="0.00">
                  <c:v>-0.82949129583333403</c:v>
                </c:pt>
                <c:pt idx="315" formatCode="0.00">
                  <c:v>0.44972597904761802</c:v>
                </c:pt>
                <c:pt idx="316" formatCode="0.00">
                  <c:v>-0.11407588211309427</c:v>
                </c:pt>
                <c:pt idx="317" formatCode="0.00">
                  <c:v>6.2334131517856273E-2</c:v>
                </c:pt>
                <c:pt idx="318" formatCode="0.00">
                  <c:v>0.34749746806547632</c:v>
                </c:pt>
                <c:pt idx="319" formatCode="0.00">
                  <c:v>0.44929548345238213</c:v>
                </c:pt>
                <c:pt idx="320" formatCode="0.00">
                  <c:v>-0.81064228401785621</c:v>
                </c:pt>
                <c:pt idx="321" formatCode="0.00">
                  <c:v>-0.77009099410714121</c:v>
                </c:pt>
                <c:pt idx="322" formatCode="0.00">
                  <c:v>-0.79025188589285777</c:v>
                </c:pt>
                <c:pt idx="323" formatCode="0.00">
                  <c:v>-1.2774365909226191</c:v>
                </c:pt>
                <c:pt idx="324" formatCode="0.00">
                  <c:v>-0.59518102904762138</c:v>
                </c:pt>
                <c:pt idx="325" formatCode="0.00">
                  <c:v>1.8317809257142854</c:v>
                </c:pt>
                <c:pt idx="326" formatCode="0.00">
                  <c:v>-0.18884356750000042</c:v>
                </c:pt>
                <c:pt idx="327" formatCode="0.00">
                  <c:v>-0.4722002059523831</c:v>
                </c:pt>
                <c:pt idx="328" formatCode="0.00">
                  <c:v>2.4328809553572306E-2</c:v>
                </c:pt>
                <c:pt idx="329" formatCode="0.00">
                  <c:v>0.42326537151785737</c:v>
                </c:pt>
                <c:pt idx="330" formatCode="0.00">
                  <c:v>0.73743160473214298</c:v>
                </c:pt>
                <c:pt idx="331" formatCode="0.00">
                  <c:v>0.2594104276190492</c:v>
                </c:pt>
                <c:pt idx="332" formatCode="0.00">
                  <c:v>0.22744302014880963</c:v>
                </c:pt>
                <c:pt idx="333" formatCode="0.00">
                  <c:v>0.22324846172619051</c:v>
                </c:pt>
                <c:pt idx="334" formatCode="0.00">
                  <c:v>0.75000754910714518</c:v>
                </c:pt>
                <c:pt idx="335" formatCode="0.00">
                  <c:v>1.0280541382440491</c:v>
                </c:pt>
                <c:pt idx="336" formatCode="0.00">
                  <c:v>0.16296184261904667</c:v>
                </c:pt>
                <c:pt idx="337" formatCode="0.00">
                  <c:v>-1.2315705442857108</c:v>
                </c:pt>
                <c:pt idx="338" formatCode="0.00">
                  <c:v>-2.0770239033333358</c:v>
                </c:pt>
                <c:pt idx="339" formatCode="0.00">
                  <c:v>-2.7115854892857145</c:v>
                </c:pt>
                <c:pt idx="340" formatCode="0.00">
                  <c:v>-1.2600112537797612</c:v>
                </c:pt>
                <c:pt idx="341" formatCode="0.00">
                  <c:v>-1.2494982918154764</c:v>
                </c:pt>
                <c:pt idx="342" formatCode="0.00">
                  <c:v>-0.32063206110119102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40-4488-8737-09DF5352E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TWS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Indus-Surface</a:t>
            </a:r>
            <a:r>
              <a:rPr lang="en-US" baseline="0"/>
              <a:t> Runoff Storage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'Indus-TSA'!$AF$2:$AF$349</c:f>
              <c:numCache>
                <c:formatCode>General</c:formatCode>
                <c:ptCount val="348"/>
                <c:pt idx="6" formatCode="0.00">
                  <c:v>4.4751227183908046E-2</c:v>
                </c:pt>
                <c:pt idx="7" formatCode="0.00">
                  <c:v>4.5613434683908036E-2</c:v>
                </c:pt>
                <c:pt idx="8" formatCode="0.00">
                  <c:v>4.6503603850574712E-2</c:v>
                </c:pt>
                <c:pt idx="9" formatCode="0.00">
                  <c:v>4.0017460517241379E-2</c:v>
                </c:pt>
                <c:pt idx="10" formatCode="0.00">
                  <c:v>4.5583030517241371E-2</c:v>
                </c:pt>
                <c:pt idx="11" formatCode="0.00">
                  <c:v>4.7159227183908067E-2</c:v>
                </c:pt>
                <c:pt idx="12" formatCode="0.00">
                  <c:v>4.1941581350574728E-2</c:v>
                </c:pt>
                <c:pt idx="13" formatCode="0.00">
                  <c:v>2.2736458017241404E-2</c:v>
                </c:pt>
                <c:pt idx="14" formatCode="0.00">
                  <c:v>2.3584796350574713E-2</c:v>
                </c:pt>
                <c:pt idx="15" formatCode="0.00">
                  <c:v>1.6018523850574728E-2</c:v>
                </c:pt>
                <c:pt idx="16" formatCode="0.00">
                  <c:v>1.5951387183908053E-2</c:v>
                </c:pt>
                <c:pt idx="17" formatCode="0.00">
                  <c:v>1.5944903850574704E-2</c:v>
                </c:pt>
                <c:pt idx="18" formatCode="0.00">
                  <c:v>1.3851944683908046E-2</c:v>
                </c:pt>
                <c:pt idx="19" formatCode="0.00">
                  <c:v>1.5652680517241363E-2</c:v>
                </c:pt>
                <c:pt idx="20" formatCode="0.00">
                  <c:v>1.6900441350574696E-2</c:v>
                </c:pt>
                <c:pt idx="21" formatCode="0.00">
                  <c:v>1.9012224683908036E-2</c:v>
                </c:pt>
                <c:pt idx="22" formatCode="0.00">
                  <c:v>1.5571606350574724E-2</c:v>
                </c:pt>
                <c:pt idx="23" formatCode="0.00">
                  <c:v>1.3108530517241396E-2</c:v>
                </c:pt>
                <c:pt idx="24" formatCode="0.00">
                  <c:v>1.462303968390806E-2</c:v>
                </c:pt>
                <c:pt idx="25" formatCode="0.00">
                  <c:v>2.3292338850574718E-2</c:v>
                </c:pt>
                <c:pt idx="26" formatCode="0.00">
                  <c:v>3.3881458850574725E-2</c:v>
                </c:pt>
                <c:pt idx="27" formatCode="0.00">
                  <c:v>5.0121958017241383E-2</c:v>
                </c:pt>
                <c:pt idx="28" formatCode="0.00">
                  <c:v>5.02454505172414E-2</c:v>
                </c:pt>
                <c:pt idx="29" formatCode="0.00">
                  <c:v>5.0352783017241401E-2</c:v>
                </c:pt>
                <c:pt idx="30" formatCode="0.00">
                  <c:v>5.0265543017241385E-2</c:v>
                </c:pt>
                <c:pt idx="31" formatCode="0.00">
                  <c:v>4.7104364683908037E-2</c:v>
                </c:pt>
                <c:pt idx="32" formatCode="0.00">
                  <c:v>4.2671813017241392E-2</c:v>
                </c:pt>
                <c:pt idx="33" formatCode="0.00">
                  <c:v>4.2377685517241373E-2</c:v>
                </c:pt>
                <c:pt idx="34" formatCode="0.00">
                  <c:v>3.9863926350574716E-2</c:v>
                </c:pt>
                <c:pt idx="35" formatCode="0.00">
                  <c:v>4.1816263850574728E-2</c:v>
                </c:pt>
                <c:pt idx="36" formatCode="0.00">
                  <c:v>4.1071988850574712E-2</c:v>
                </c:pt>
                <c:pt idx="37" formatCode="0.00">
                  <c:v>6.8622376350574735E-2</c:v>
                </c:pt>
                <c:pt idx="38" formatCode="0.00">
                  <c:v>4.4130585517241402E-2</c:v>
                </c:pt>
                <c:pt idx="39" formatCode="0.00">
                  <c:v>2.5349832183908072E-2</c:v>
                </c:pt>
                <c:pt idx="40" formatCode="0.00">
                  <c:v>2.5231311350574728E-2</c:v>
                </c:pt>
                <c:pt idx="41" formatCode="0.00">
                  <c:v>2.5568523017241399E-2</c:v>
                </c:pt>
                <c:pt idx="42" formatCode="0.00">
                  <c:v>2.5485709683908064E-2</c:v>
                </c:pt>
                <c:pt idx="43" formatCode="0.00">
                  <c:v>2.5394862183908073E-2</c:v>
                </c:pt>
                <c:pt idx="44" formatCode="0.00">
                  <c:v>2.5618747183908067E-2</c:v>
                </c:pt>
                <c:pt idx="45" formatCode="0.00">
                  <c:v>2.0192902183908068E-2</c:v>
                </c:pt>
                <c:pt idx="46" formatCode="0.00">
                  <c:v>2.2787104683908058E-2</c:v>
                </c:pt>
                <c:pt idx="47" formatCode="0.00">
                  <c:v>1.9291127183908047E-2</c:v>
                </c:pt>
                <c:pt idx="48" formatCode="0.00">
                  <c:v>2.275910468390803E-2</c:v>
                </c:pt>
                <c:pt idx="49" formatCode="0.00">
                  <c:v>1.7958968850574714E-2</c:v>
                </c:pt>
                <c:pt idx="50" formatCode="0.00">
                  <c:v>3.9770118017241382E-2</c:v>
                </c:pt>
                <c:pt idx="51" formatCode="0.00">
                  <c:v>4.761210135057474E-2</c:v>
                </c:pt>
                <c:pt idx="52" formatCode="0.00">
                  <c:v>4.7727742183908059E-2</c:v>
                </c:pt>
                <c:pt idx="53" formatCode="0.00">
                  <c:v>4.7284558850574712E-2</c:v>
                </c:pt>
                <c:pt idx="54" formatCode="0.00">
                  <c:v>4.8825766350574715E-2</c:v>
                </c:pt>
                <c:pt idx="55" formatCode="0.00">
                  <c:v>4.8557330517241384E-2</c:v>
                </c:pt>
                <c:pt idx="56" formatCode="0.00">
                  <c:v>5.0234310517241379E-2</c:v>
                </c:pt>
                <c:pt idx="57" formatCode="0.00">
                  <c:v>5.4924423850574736E-2</c:v>
                </c:pt>
                <c:pt idx="58" formatCode="0.00">
                  <c:v>5.8127821350574718E-2</c:v>
                </c:pt>
                <c:pt idx="59" formatCode="0.00">
                  <c:v>5.8085880517241381E-2</c:v>
                </c:pt>
                <c:pt idx="60" formatCode="0.00">
                  <c:v>5.4781056350574717E-2</c:v>
                </c:pt>
                <c:pt idx="61" formatCode="0.00">
                  <c:v>5.1459065517241373E-2</c:v>
                </c:pt>
                <c:pt idx="62" formatCode="0.00">
                  <c:v>7.1522840517241379E-2</c:v>
                </c:pt>
                <c:pt idx="63" formatCode="0.00">
                  <c:v>7.4905788850574737E-2</c:v>
                </c:pt>
                <c:pt idx="64" formatCode="0.00">
                  <c:v>7.5161817183908061E-2</c:v>
                </c:pt>
                <c:pt idx="65" formatCode="0.00">
                  <c:v>7.5244585517241377E-2</c:v>
                </c:pt>
                <c:pt idx="66" formatCode="0.00">
                  <c:v>7.3967968850574703E-2</c:v>
                </c:pt>
                <c:pt idx="67" formatCode="0.00">
                  <c:v>7.4302060517241378E-2</c:v>
                </c:pt>
                <c:pt idx="68" formatCode="0.00">
                  <c:v>7.408292135057469E-2</c:v>
                </c:pt>
                <c:pt idx="69" formatCode="0.00">
                  <c:v>7.6377569683908061E-2</c:v>
                </c:pt>
                <c:pt idx="70" formatCode="0.00">
                  <c:v>7.1553657183908034E-2</c:v>
                </c:pt>
                <c:pt idx="71" formatCode="0.00">
                  <c:v>7.2026123850574705E-2</c:v>
                </c:pt>
                <c:pt idx="72" formatCode="0.00">
                  <c:v>8.3790593017241385E-2</c:v>
                </c:pt>
                <c:pt idx="73" formatCode="0.00">
                  <c:v>6.3522828017241392E-2</c:v>
                </c:pt>
                <c:pt idx="74" formatCode="0.00">
                  <c:v>5.789048718390806E-2</c:v>
                </c:pt>
                <c:pt idx="75" formatCode="0.00">
                  <c:v>5.0243681350574734E-2</c:v>
                </c:pt>
                <c:pt idx="76" formatCode="0.00">
                  <c:v>5.0259085517241384E-2</c:v>
                </c:pt>
                <c:pt idx="77" formatCode="0.00">
                  <c:v>5.0240111350574726E-2</c:v>
                </c:pt>
                <c:pt idx="78" formatCode="0.00">
                  <c:v>5.003253968390807E-2</c:v>
                </c:pt>
                <c:pt idx="79" formatCode="0.00">
                  <c:v>4.9560328850574722E-2</c:v>
                </c:pt>
                <c:pt idx="80" formatCode="0.00">
                  <c:v>4.708658885057472E-2</c:v>
                </c:pt>
                <c:pt idx="81" formatCode="0.00">
                  <c:v>4.035429468390804E-2</c:v>
                </c:pt>
                <c:pt idx="82" formatCode="0.00">
                  <c:v>4.1416468017241373E-2</c:v>
                </c:pt>
                <c:pt idx="83" formatCode="0.00">
                  <c:v>3.9588253017241379E-2</c:v>
                </c:pt>
                <c:pt idx="84" formatCode="0.00">
                  <c:v>2.8124648017241377E-2</c:v>
                </c:pt>
                <c:pt idx="85" formatCode="0.00">
                  <c:v>2.2843893017241393E-2</c:v>
                </c:pt>
                <c:pt idx="86" formatCode="0.00">
                  <c:v>1.6954517183908058E-2</c:v>
                </c:pt>
                <c:pt idx="87" formatCode="0.00">
                  <c:v>2.0105626350574737E-2</c:v>
                </c:pt>
                <c:pt idx="88" formatCode="0.00">
                  <c:v>2.00724130172414E-2</c:v>
                </c:pt>
                <c:pt idx="89" formatCode="0.00">
                  <c:v>2.0288578850574737E-2</c:v>
                </c:pt>
                <c:pt idx="90" formatCode="0.00">
                  <c:v>2.0372338017241393E-2</c:v>
                </c:pt>
                <c:pt idx="91" formatCode="0.00">
                  <c:v>2.0524228017241408E-2</c:v>
                </c:pt>
                <c:pt idx="92" formatCode="0.00">
                  <c:v>2.7142174683908074E-2</c:v>
                </c:pt>
                <c:pt idx="93" formatCode="0.00">
                  <c:v>2.8360176350574723E-2</c:v>
                </c:pt>
                <c:pt idx="94" formatCode="0.00">
                  <c:v>3.1534796350574726E-2</c:v>
                </c:pt>
                <c:pt idx="95" formatCode="0.00">
                  <c:v>3.5828531350574733E-2</c:v>
                </c:pt>
                <c:pt idx="96" formatCode="0.00">
                  <c:v>3.2749928850574719E-2</c:v>
                </c:pt>
                <c:pt idx="97" formatCode="0.00">
                  <c:v>3.7712231350574721E-2</c:v>
                </c:pt>
                <c:pt idx="98" formatCode="0.00">
                  <c:v>5.6429671839080681E-3</c:v>
                </c:pt>
                <c:pt idx="99" formatCode="0.00">
                  <c:v>-2.0814328160919382E-3</c:v>
                </c:pt>
                <c:pt idx="100" formatCode="0.00">
                  <c:v>-1.8767453160919295E-3</c:v>
                </c:pt>
                <c:pt idx="101" formatCode="0.00">
                  <c:v>-2.1019036494252796E-3</c:v>
                </c:pt>
                <c:pt idx="102" formatCode="0.00">
                  <c:v>-2.1853653160919528E-3</c:v>
                </c:pt>
                <c:pt idx="103" formatCode="0.00">
                  <c:v>-6.1715114942526017E-4</c:v>
                </c:pt>
                <c:pt idx="104" formatCode="0.00">
                  <c:v>-6.6660528160919219E-3</c:v>
                </c:pt>
                <c:pt idx="105" formatCode="0.00">
                  <c:v>-7.8793111494252499E-3</c:v>
                </c:pt>
                <c:pt idx="106" formatCode="0.00">
                  <c:v>-1.3274604482758592E-2</c:v>
                </c:pt>
                <c:pt idx="107" formatCode="0.00">
                  <c:v>-1.8181486149425261E-2</c:v>
                </c:pt>
                <c:pt idx="108" formatCode="0.00">
                  <c:v>-1.7971662816091916E-2</c:v>
                </c:pt>
                <c:pt idx="109" formatCode="0.00">
                  <c:v>-2.97541969827586E-2</c:v>
                </c:pt>
                <c:pt idx="110" formatCode="0.00">
                  <c:v>-2.6956437816091937E-2</c:v>
                </c:pt>
                <c:pt idx="111" formatCode="0.00">
                  <c:v>-2.7150626982758615E-2</c:v>
                </c:pt>
                <c:pt idx="112" formatCode="0.00">
                  <c:v>-2.7640130316091929E-2</c:v>
                </c:pt>
                <c:pt idx="113" formatCode="0.00">
                  <c:v>-2.7222781982758605E-2</c:v>
                </c:pt>
                <c:pt idx="114" formatCode="0.00">
                  <c:v>-2.7222143649425282E-2</c:v>
                </c:pt>
                <c:pt idx="115" formatCode="0.00">
                  <c:v>-2.8304650316091938E-2</c:v>
                </c:pt>
                <c:pt idx="116" formatCode="0.00">
                  <c:v>-2.8928876149425277E-2</c:v>
                </c:pt>
                <c:pt idx="117" formatCode="0.00">
                  <c:v>-3.0005406982758602E-2</c:v>
                </c:pt>
                <c:pt idx="118" formatCode="0.00">
                  <c:v>-3.1182782816091943E-2</c:v>
                </c:pt>
                <c:pt idx="119" formatCode="0.00">
                  <c:v>-3.0383742816091942E-2</c:v>
                </c:pt>
                <c:pt idx="120" formatCode="0.00">
                  <c:v>-3.2411276982758599E-2</c:v>
                </c:pt>
                <c:pt idx="121" formatCode="0.00">
                  <c:v>-4.6396022816091939E-2</c:v>
                </c:pt>
                <c:pt idx="122" formatCode="0.00">
                  <c:v>-5.2189892816091946E-2</c:v>
                </c:pt>
                <c:pt idx="123" formatCode="0.00">
                  <c:v>-5.1869801149425278E-2</c:v>
                </c:pt>
                <c:pt idx="124" formatCode="0.00">
                  <c:v>-5.1700663649425278E-2</c:v>
                </c:pt>
                <c:pt idx="125" formatCode="0.00">
                  <c:v>-5.1983153649425275E-2</c:v>
                </c:pt>
                <c:pt idx="126" formatCode="0.00">
                  <c:v>-5.1795533649425275E-2</c:v>
                </c:pt>
                <c:pt idx="127" formatCode="0.00">
                  <c:v>-5.2536966149425275E-2</c:v>
                </c:pt>
                <c:pt idx="128" formatCode="0.00">
                  <c:v>-5.2710202816091942E-2</c:v>
                </c:pt>
                <c:pt idx="129" formatCode="0.00">
                  <c:v>-5.3713448649425274E-2</c:v>
                </c:pt>
                <c:pt idx="130" formatCode="0.00">
                  <c:v>-5.4778713649425277E-2</c:v>
                </c:pt>
                <c:pt idx="131" formatCode="0.00">
                  <c:v>-5.7066104482758617E-2</c:v>
                </c:pt>
                <c:pt idx="132" formatCode="0.00">
                  <c:v>-5.6584998649425261E-2</c:v>
                </c:pt>
                <c:pt idx="133" formatCode="0.00">
                  <c:v>-5.1825876149425278E-2</c:v>
                </c:pt>
                <c:pt idx="134" formatCode="0.00">
                  <c:v>-5.1167587816091938E-2</c:v>
                </c:pt>
                <c:pt idx="135" formatCode="0.00">
                  <c:v>-5.1759022816091939E-2</c:v>
                </c:pt>
                <c:pt idx="136" formatCode="0.00">
                  <c:v>-5.1891388649425274E-2</c:v>
                </c:pt>
                <c:pt idx="137" formatCode="0.00">
                  <c:v>-5.1721379482758609E-2</c:v>
                </c:pt>
                <c:pt idx="138" formatCode="0.00">
                  <c:v>-5.1791700316091933E-2</c:v>
                </c:pt>
                <c:pt idx="139" formatCode="0.00">
                  <c:v>-5.1673695316091936E-2</c:v>
                </c:pt>
                <c:pt idx="140" formatCode="0.00">
                  <c:v>-5.0761336149425275E-2</c:v>
                </c:pt>
                <c:pt idx="141" formatCode="0.00">
                  <c:v>-4.9927829482758604E-2</c:v>
                </c:pt>
                <c:pt idx="142" formatCode="0.00">
                  <c:v>-4.9469327816091938E-2</c:v>
                </c:pt>
                <c:pt idx="143" formatCode="0.00">
                  <c:v>-4.9923346982758604E-2</c:v>
                </c:pt>
                <c:pt idx="144" formatCode="0.00">
                  <c:v>-4.9577441149425271E-2</c:v>
                </c:pt>
                <c:pt idx="145" formatCode="0.00">
                  <c:v>-5.4543477816091937E-2</c:v>
                </c:pt>
                <c:pt idx="146" formatCode="0.00">
                  <c:v>-5.1757058649425279E-2</c:v>
                </c:pt>
                <c:pt idx="147" formatCode="0.00">
                  <c:v>-5.0239693649425272E-2</c:v>
                </c:pt>
                <c:pt idx="148" formatCode="0.00">
                  <c:v>-5.0239836149425274E-2</c:v>
                </c:pt>
                <c:pt idx="149" formatCode="0.00">
                  <c:v>-5.0451825316091943E-2</c:v>
                </c:pt>
                <c:pt idx="150" formatCode="0.00">
                  <c:v>-5.0404633649425275E-2</c:v>
                </c:pt>
                <c:pt idx="151" formatCode="0.00">
                  <c:v>-5.0488737816091943E-2</c:v>
                </c:pt>
                <c:pt idx="152" formatCode="0.00">
                  <c:v>-4.0396499482758606E-2</c:v>
                </c:pt>
                <c:pt idx="153" formatCode="0.00">
                  <c:v>-3.595789781609194E-2</c:v>
                </c:pt>
                <c:pt idx="154" formatCode="0.00">
                  <c:v>-3.2688156149425281E-2</c:v>
                </c:pt>
                <c:pt idx="155" formatCode="0.00">
                  <c:v>-3.1667226149425284E-2</c:v>
                </c:pt>
                <c:pt idx="156" formatCode="0.00">
                  <c:v>-3.1565761982758608E-2</c:v>
                </c:pt>
                <c:pt idx="157" formatCode="0.00">
                  <c:v>-1.6947755316091939E-2</c:v>
                </c:pt>
                <c:pt idx="158" formatCode="0.00">
                  <c:v>-1.6347876149425289E-2</c:v>
                </c:pt>
                <c:pt idx="159" formatCode="0.00">
                  <c:v>-1.6106199482758612E-2</c:v>
                </c:pt>
                <c:pt idx="160" formatCode="0.00">
                  <c:v>-1.6043101982758615E-2</c:v>
                </c:pt>
                <c:pt idx="161" formatCode="0.00">
                  <c:v>-1.5951082816091949E-2</c:v>
                </c:pt>
                <c:pt idx="162" formatCode="0.00">
                  <c:v>-1.5913810316091931E-2</c:v>
                </c:pt>
                <c:pt idx="163" formatCode="0.00">
                  <c:v>-1.4435870316091948E-2</c:v>
                </c:pt>
                <c:pt idx="164" formatCode="0.00">
                  <c:v>-2.4852731982758607E-2</c:v>
                </c:pt>
                <c:pt idx="165" formatCode="0.00">
                  <c:v>-2.964110864942527E-2</c:v>
                </c:pt>
                <c:pt idx="166" formatCode="0.00">
                  <c:v>-3.2465160316091937E-2</c:v>
                </c:pt>
                <c:pt idx="167" formatCode="0.00">
                  <c:v>-3.3141535316091937E-2</c:v>
                </c:pt>
                <c:pt idx="168" formatCode="0.00">
                  <c:v>-3.6413968649425268E-2</c:v>
                </c:pt>
                <c:pt idx="169" formatCode="0.00">
                  <c:v>-5.123382781609194E-2</c:v>
                </c:pt>
                <c:pt idx="170" formatCode="0.00">
                  <c:v>-5.4317427816091939E-2</c:v>
                </c:pt>
                <c:pt idx="171" formatCode="0.00">
                  <c:v>-5.6179858649425277E-2</c:v>
                </c:pt>
                <c:pt idx="172" formatCode="0.00">
                  <c:v>-5.5031710316091935E-2</c:v>
                </c:pt>
                <c:pt idx="173" formatCode="0.00">
                  <c:v>-5.5108630316091936E-2</c:v>
                </c:pt>
                <c:pt idx="174" formatCode="0.00">
                  <c:v>-5.4980706982758608E-2</c:v>
                </c:pt>
                <c:pt idx="175" formatCode="0.00">
                  <c:v>-5.5374256149425274E-2</c:v>
                </c:pt>
                <c:pt idx="176" formatCode="0.00">
                  <c:v>-4.8762361149425275E-2</c:v>
                </c:pt>
                <c:pt idx="177" formatCode="0.00">
                  <c:v>-4.1010080316091942E-2</c:v>
                </c:pt>
                <c:pt idx="178" formatCode="0.00">
                  <c:v>-4.0666456982758607E-2</c:v>
                </c:pt>
                <c:pt idx="179" formatCode="0.00">
                  <c:v>-4.0001277816091939E-2</c:v>
                </c:pt>
                <c:pt idx="180" formatCode="0.00">
                  <c:v>-3.5046432816091946E-2</c:v>
                </c:pt>
                <c:pt idx="181" formatCode="0.00">
                  <c:v>-1.5059151149425284E-2</c:v>
                </c:pt>
                <c:pt idx="182" formatCode="0.00">
                  <c:v>-1.3876260316091946E-2</c:v>
                </c:pt>
                <c:pt idx="183" formatCode="0.00">
                  <c:v>-1.2898951982758616E-2</c:v>
                </c:pt>
                <c:pt idx="184" formatCode="0.00">
                  <c:v>-1.4006114482758611E-2</c:v>
                </c:pt>
                <c:pt idx="185" formatCode="0.00">
                  <c:v>-1.3943216982758619E-2</c:v>
                </c:pt>
                <c:pt idx="186" formatCode="0.00">
                  <c:v>-1.4110553649425289E-2</c:v>
                </c:pt>
                <c:pt idx="187" formatCode="0.00">
                  <c:v>-1.3838375316091944E-2</c:v>
                </c:pt>
                <c:pt idx="188" formatCode="0.00">
                  <c:v>-2.0013746149425277E-2</c:v>
                </c:pt>
                <c:pt idx="189" formatCode="0.00">
                  <c:v>-2.8238082816091949E-2</c:v>
                </c:pt>
                <c:pt idx="190" formatCode="0.00">
                  <c:v>-2.9206911982758613E-2</c:v>
                </c:pt>
                <c:pt idx="191" formatCode="0.00">
                  <c:v>-2.6622995316091948E-2</c:v>
                </c:pt>
                <c:pt idx="192" formatCode="0.00">
                  <c:v>-3.1278621982758589E-2</c:v>
                </c:pt>
                <c:pt idx="193" formatCode="0.00">
                  <c:v>-4.3278888649425272E-2</c:v>
                </c:pt>
                <c:pt idx="194" formatCode="0.00">
                  <c:v>-3.7941488649425273E-2</c:v>
                </c:pt>
                <c:pt idx="195" formatCode="0.00">
                  <c:v>-3.3640048649425276E-2</c:v>
                </c:pt>
                <c:pt idx="196" formatCode="0.00">
                  <c:v>-3.3614866149425278E-2</c:v>
                </c:pt>
                <c:pt idx="197" formatCode="0.00">
                  <c:v>-3.3207976982758611E-2</c:v>
                </c:pt>
                <c:pt idx="198" formatCode="0.00">
                  <c:v>-3.129612948275861E-2</c:v>
                </c:pt>
                <c:pt idx="199" formatCode="0.00">
                  <c:v>-3.257912114942528E-2</c:v>
                </c:pt>
                <c:pt idx="200" formatCode="0.00">
                  <c:v>-2.5161049482758616E-2</c:v>
                </c:pt>
                <c:pt idx="201" formatCode="0.00">
                  <c:v>-1.5581737816091956E-2</c:v>
                </c:pt>
                <c:pt idx="202" formatCode="0.00">
                  <c:v>-9.8909436494252906E-3</c:v>
                </c:pt>
                <c:pt idx="203" formatCode="0.00">
                  <c:v>-1.0147415316091951E-2</c:v>
                </c:pt>
                <c:pt idx="204" formatCode="0.00">
                  <c:v>-1.3901361494252779E-3</c:v>
                </c:pt>
                <c:pt idx="205" formatCode="0.00">
                  <c:v>-6.528209482758604E-3</c:v>
                </c:pt>
                <c:pt idx="206" formatCode="0.00">
                  <c:v>-1.2704391149425273E-2</c:v>
                </c:pt>
                <c:pt idx="207" formatCode="0.00">
                  <c:v>-1.7920630316091951E-2</c:v>
                </c:pt>
                <c:pt idx="208" formatCode="0.00">
                  <c:v>-1.7970370316091944E-2</c:v>
                </c:pt>
                <c:pt idx="209" formatCode="0.00">
                  <c:v>-1.8380579482758619E-2</c:v>
                </c:pt>
                <c:pt idx="210" formatCode="0.00">
                  <c:v>-2.0267789482758619E-2</c:v>
                </c:pt>
                <c:pt idx="211" formatCode="0.00">
                  <c:v>-1.7106659482758607E-2</c:v>
                </c:pt>
                <c:pt idx="212" formatCode="0.00">
                  <c:v>-2.5159225316091945E-2</c:v>
                </c:pt>
                <c:pt idx="213" formatCode="0.00">
                  <c:v>-3.4542951149425273E-2</c:v>
                </c:pt>
                <c:pt idx="214" formatCode="0.00">
                  <c:v>-3.7018050316091941E-2</c:v>
                </c:pt>
                <c:pt idx="215" formatCode="0.00">
                  <c:v>-3.8896452816091949E-2</c:v>
                </c:pt>
                <c:pt idx="216" formatCode="0.00">
                  <c:v>-3.5019803649425273E-2</c:v>
                </c:pt>
                <c:pt idx="217" formatCode="0.00">
                  <c:v>-3.7489249482758606E-2</c:v>
                </c:pt>
                <c:pt idx="218" formatCode="0.00">
                  <c:v>-3.251497364942528E-2</c:v>
                </c:pt>
                <c:pt idx="219" formatCode="0.00">
                  <c:v>-3.0754622816091939E-2</c:v>
                </c:pt>
                <c:pt idx="220" formatCode="0.00">
                  <c:v>-3.067644114942527E-2</c:v>
                </c:pt>
                <c:pt idx="221" formatCode="0.00">
                  <c:v>-3.0548597816091948E-2</c:v>
                </c:pt>
                <c:pt idx="222" formatCode="0.00">
                  <c:v>-2.9329287816091947E-2</c:v>
                </c:pt>
                <c:pt idx="223" formatCode="0.00">
                  <c:v>-3.1328303649425286E-2</c:v>
                </c:pt>
                <c:pt idx="224" formatCode="0.00">
                  <c:v>-3.0066066149425287E-2</c:v>
                </c:pt>
                <c:pt idx="225" formatCode="0.00">
                  <c:v>-2.9267251149425279E-2</c:v>
                </c:pt>
                <c:pt idx="226" formatCode="0.00">
                  <c:v>-2.792705531609195E-2</c:v>
                </c:pt>
                <c:pt idx="227" formatCode="0.00">
                  <c:v>-2.6375041982758599E-2</c:v>
                </c:pt>
                <c:pt idx="228" formatCode="0.00">
                  <c:v>-3.7933035316091927E-2</c:v>
                </c:pt>
                <c:pt idx="229" formatCode="0.00">
                  <c:v>-2.6049087816091936E-2</c:v>
                </c:pt>
                <c:pt idx="230" formatCode="0.00">
                  <c:v>-2.0760078649425279E-2</c:v>
                </c:pt>
                <c:pt idx="231" formatCode="0.00">
                  <c:v>-1.76391044827586E-2</c:v>
                </c:pt>
                <c:pt idx="232" formatCode="0.00">
                  <c:v>-1.7581412816091935E-2</c:v>
                </c:pt>
                <c:pt idx="233" formatCode="0.00">
                  <c:v>-1.7621704482758613E-2</c:v>
                </c:pt>
                <c:pt idx="234" formatCode="0.00">
                  <c:v>-1.8836321982758614E-2</c:v>
                </c:pt>
                <c:pt idx="235" formatCode="0.00">
                  <c:v>-1.9885061982758606E-2</c:v>
                </c:pt>
                <c:pt idx="236" formatCode="0.00">
                  <c:v>-1.565521114942528E-2</c:v>
                </c:pt>
                <c:pt idx="237" formatCode="0.00">
                  <c:v>-1.4185551982758615E-2</c:v>
                </c:pt>
                <c:pt idx="238" formatCode="0.00">
                  <c:v>-1.8083360316091937E-2</c:v>
                </c:pt>
                <c:pt idx="239" formatCode="0.00">
                  <c:v>-1.8349713649425281E-2</c:v>
                </c:pt>
                <c:pt idx="240" formatCode="0.00">
                  <c:v>-2.0485011982758622E-2</c:v>
                </c:pt>
                <c:pt idx="241" formatCode="0.00">
                  <c:v>-9.1904011494252646E-3</c:v>
                </c:pt>
                <c:pt idx="242" formatCode="0.00">
                  <c:v>3.4287207183908056E-2</c:v>
                </c:pt>
                <c:pt idx="243" formatCode="0.00">
                  <c:v>3.5918433017241402E-2</c:v>
                </c:pt>
                <c:pt idx="244" formatCode="0.00">
                  <c:v>3.6125668017241389E-2</c:v>
                </c:pt>
                <c:pt idx="245" formatCode="0.00">
                  <c:v>3.6122048017241393E-2</c:v>
                </c:pt>
                <c:pt idx="246" formatCode="0.00">
                  <c:v>3.6228801350574741E-2</c:v>
                </c:pt>
                <c:pt idx="247" formatCode="0.00">
                  <c:v>3.6240318017241396E-2</c:v>
                </c:pt>
                <c:pt idx="248" formatCode="0.00">
                  <c:v>3.5453689683908066E-2</c:v>
                </c:pt>
                <c:pt idx="249" formatCode="0.00">
                  <c:v>3.5357406350574744E-2</c:v>
                </c:pt>
                <c:pt idx="250" formatCode="0.00">
                  <c:v>3.6319623850574759E-2</c:v>
                </c:pt>
                <c:pt idx="251" formatCode="0.00">
                  <c:v>3.5726534683908073E-2</c:v>
                </c:pt>
                <c:pt idx="252" formatCode="0.00">
                  <c:v>4.0217420517241406E-2</c:v>
                </c:pt>
                <c:pt idx="253" formatCode="0.00">
                  <c:v>2.4463889683908058E-2</c:v>
                </c:pt>
                <c:pt idx="254" formatCode="0.00">
                  <c:v>-1.1544376149425273E-2</c:v>
                </c:pt>
                <c:pt idx="255" formatCode="0.00">
                  <c:v>-7.0875461494252778E-3</c:v>
                </c:pt>
                <c:pt idx="256" formatCode="0.00">
                  <c:v>-7.1219294827586099E-3</c:v>
                </c:pt>
                <c:pt idx="257" formatCode="0.00">
                  <c:v>-7.0605769827586096E-3</c:v>
                </c:pt>
                <c:pt idx="258" formatCode="0.00">
                  <c:v>-7.0862503160919466E-3</c:v>
                </c:pt>
                <c:pt idx="259" formatCode="0.00">
                  <c:v>-6.6808703160919358E-3</c:v>
                </c:pt>
                <c:pt idx="260" formatCode="0.00">
                  <c:v>-1.0700079482758598E-2</c:v>
                </c:pt>
                <c:pt idx="261" formatCode="0.00">
                  <c:v>-1.1130766982758611E-2</c:v>
                </c:pt>
                <c:pt idx="262" formatCode="0.00">
                  <c:v>-9.5393269827585975E-3</c:v>
                </c:pt>
                <c:pt idx="263" formatCode="0.00">
                  <c:v>-1.1248189482758589E-2</c:v>
                </c:pt>
                <c:pt idx="264" formatCode="0.00">
                  <c:v>-1.6125764482758584E-2</c:v>
                </c:pt>
                <c:pt idx="265" formatCode="0.00">
                  <c:v>-1.9859681149425268E-2</c:v>
                </c:pt>
                <c:pt idx="266" formatCode="0.00">
                  <c:v>-2.4961121149425274E-2</c:v>
                </c:pt>
                <c:pt idx="267" formatCode="0.00">
                  <c:v>-1.9439760316091931E-2</c:v>
                </c:pt>
                <c:pt idx="268" formatCode="0.00">
                  <c:v>-1.9242443649425262E-2</c:v>
                </c:pt>
                <c:pt idx="269" formatCode="0.00">
                  <c:v>-1.928966198275861E-2</c:v>
                </c:pt>
                <c:pt idx="270" formatCode="0.00">
                  <c:v>-1.8928136982758595E-2</c:v>
                </c:pt>
                <c:pt idx="271" formatCode="0.00">
                  <c:v>-1.9130719482758601E-2</c:v>
                </c:pt>
                <c:pt idx="272" formatCode="0.00">
                  <c:v>-1.1608158649425271E-2</c:v>
                </c:pt>
                <c:pt idx="273" formatCode="0.00">
                  <c:v>-8.0255794827586019E-3</c:v>
                </c:pt>
                <c:pt idx="274" formatCode="0.00">
                  <c:v>-8.7458861494252721E-3</c:v>
                </c:pt>
                <c:pt idx="275" formatCode="0.00">
                  <c:v>-6.2625836494252657E-3</c:v>
                </c:pt>
                <c:pt idx="276" formatCode="0.00">
                  <c:v>7.9686413505747344E-3</c:v>
                </c:pt>
                <c:pt idx="277" formatCode="0.00">
                  <c:v>1.4005689683908057E-2</c:v>
                </c:pt>
                <c:pt idx="278" formatCode="0.00">
                  <c:v>3.5087484683908071E-2</c:v>
                </c:pt>
                <c:pt idx="279" formatCode="0.00">
                  <c:v>2.2319615517241403E-2</c:v>
                </c:pt>
                <c:pt idx="280" formatCode="0.00">
                  <c:v>2.2170252183908071E-2</c:v>
                </c:pt>
                <c:pt idx="281" formatCode="0.00">
                  <c:v>2.2406344683908078E-2</c:v>
                </c:pt>
                <c:pt idx="282" formatCode="0.00">
                  <c:v>2.2052456350574748E-2</c:v>
                </c:pt>
                <c:pt idx="283" formatCode="0.00">
                  <c:v>2.1995880517241412E-2</c:v>
                </c:pt>
                <c:pt idx="284" formatCode="0.00">
                  <c:v>1.489957885057476E-2</c:v>
                </c:pt>
                <c:pt idx="285" formatCode="0.00">
                  <c:v>1.8449601350574746E-2</c:v>
                </c:pt>
                <c:pt idx="286" formatCode="0.00">
                  <c:v>1.7630309683908066E-2</c:v>
                </c:pt>
                <c:pt idx="287" formatCode="0.00">
                  <c:v>1.8246605517241388E-2</c:v>
                </c:pt>
                <c:pt idx="288" formatCode="0.00">
                  <c:v>7.8437396839080575E-3</c:v>
                </c:pt>
                <c:pt idx="289" formatCode="0.00">
                  <c:v>5.2347638505747252E-3</c:v>
                </c:pt>
                <c:pt idx="290" formatCode="0.00">
                  <c:v>-2.2465121149425282E-2</c:v>
                </c:pt>
                <c:pt idx="291" formatCode="0.00">
                  <c:v>1.901813135057473E-2</c:v>
                </c:pt>
                <c:pt idx="292" formatCode="0.00">
                  <c:v>2.0315621350574714E-2</c:v>
                </c:pt>
                <c:pt idx="293" formatCode="0.00">
                  <c:v>2.0124460517241399E-2</c:v>
                </c:pt>
                <c:pt idx="294" formatCode="0.00">
                  <c:v>2.0136164683908067E-2</c:v>
                </c:pt>
                <c:pt idx="295" formatCode="0.00">
                  <c:v>2.0134301350574729E-2</c:v>
                </c:pt>
                <c:pt idx="296" formatCode="0.00">
                  <c:v>2.5912477183908059E-2</c:v>
                </c:pt>
                <c:pt idx="297" formatCode="0.00">
                  <c:v>2.9221630517241387E-2</c:v>
                </c:pt>
                <c:pt idx="298" formatCode="0.00">
                  <c:v>3.4498951350574736E-2</c:v>
                </c:pt>
                <c:pt idx="299" formatCode="0.00">
                  <c:v>3.4096708017241406E-2</c:v>
                </c:pt>
                <c:pt idx="300" formatCode="0.00">
                  <c:v>3.4407411350574749E-2</c:v>
                </c:pt>
                <c:pt idx="301" formatCode="0.00">
                  <c:v>6.1878460517241426E-2</c:v>
                </c:pt>
                <c:pt idx="302" formatCode="0.00">
                  <c:v>7.5626673850574741E-2</c:v>
                </c:pt>
                <c:pt idx="303" formatCode="0.00">
                  <c:v>3.6035698017241394E-2</c:v>
                </c:pt>
                <c:pt idx="304" formatCode="0.00">
                  <c:v>3.6112685517241408E-2</c:v>
                </c:pt>
                <c:pt idx="305" formatCode="0.00">
                  <c:v>3.66305088505747E-2</c:v>
                </c:pt>
                <c:pt idx="306" formatCode="0.00">
                  <c:v>3.6764813850574701E-2</c:v>
                </c:pt>
                <c:pt idx="307" formatCode="0.00">
                  <c:v>3.6847013850574706E-2</c:v>
                </c:pt>
                <c:pt idx="308" formatCode="0.00">
                  <c:v>3.0124558850574717E-2</c:v>
                </c:pt>
                <c:pt idx="309" formatCode="0.00">
                  <c:v>2.4733091350574721E-2</c:v>
                </c:pt>
                <c:pt idx="310" formatCode="0.00">
                  <c:v>2.1210672183908055E-2</c:v>
                </c:pt>
                <c:pt idx="311" formatCode="0.00">
                  <c:v>2.1630328850574712E-2</c:v>
                </c:pt>
                <c:pt idx="312" formatCode="0.00">
                  <c:v>2.7071411350574726E-2</c:v>
                </c:pt>
                <c:pt idx="313" formatCode="0.00">
                  <c:v>3.1541871839080582E-3</c:v>
                </c:pt>
                <c:pt idx="314" formatCode="0.00">
                  <c:v>-9.5892044827586148E-3</c:v>
                </c:pt>
                <c:pt idx="315" formatCode="0.00">
                  <c:v>-1.4364141982758621E-2</c:v>
                </c:pt>
                <c:pt idx="316" formatCode="0.00">
                  <c:v>-1.585268531609195E-2</c:v>
                </c:pt>
                <c:pt idx="317" formatCode="0.00">
                  <c:v>-1.6304806982758616E-2</c:v>
                </c:pt>
                <c:pt idx="318" formatCode="0.00">
                  <c:v>-1.6334772816091955E-2</c:v>
                </c:pt>
                <c:pt idx="319" formatCode="0.00">
                  <c:v>-1.2853653649425284E-2</c:v>
                </c:pt>
                <c:pt idx="320" formatCode="0.00">
                  <c:v>-9.5181994827586158E-3</c:v>
                </c:pt>
                <c:pt idx="321" formatCode="0.00">
                  <c:v>-1.5211454482758624E-2</c:v>
                </c:pt>
                <c:pt idx="322" formatCode="0.00">
                  <c:v>-1.3830781149425292E-2</c:v>
                </c:pt>
                <c:pt idx="323" formatCode="0.00">
                  <c:v>-1.4520484482758611E-2</c:v>
                </c:pt>
                <c:pt idx="324" formatCode="0.00">
                  <c:v>-1.6801155316091942E-2</c:v>
                </c:pt>
                <c:pt idx="325" formatCode="0.00">
                  <c:v>-1.5361381149425285E-2</c:v>
                </c:pt>
                <c:pt idx="326" formatCode="0.00">
                  <c:v>-1.4092682816091939E-2</c:v>
                </c:pt>
                <c:pt idx="327" formatCode="0.00">
                  <c:v>-1.3817236149425288E-2</c:v>
                </c:pt>
                <c:pt idx="328" formatCode="0.00">
                  <c:v>-1.3834785316091947E-2</c:v>
                </c:pt>
                <c:pt idx="329" formatCode="0.00">
                  <c:v>-1.3642854482758621E-2</c:v>
                </c:pt>
                <c:pt idx="330" formatCode="0.00">
                  <c:v>-1.3483481149425283E-2</c:v>
                </c:pt>
                <c:pt idx="331" formatCode="0.00">
                  <c:v>-1.7097671149425273E-2</c:v>
                </c:pt>
                <c:pt idx="332" formatCode="0.00">
                  <c:v>-1.9969434482758619E-2</c:v>
                </c:pt>
                <c:pt idx="333" formatCode="0.00">
                  <c:v>-2.0281179482758621E-2</c:v>
                </c:pt>
                <c:pt idx="334" formatCode="0.00">
                  <c:v>-2.3459757816091942E-2</c:v>
                </c:pt>
                <c:pt idx="335" formatCode="0.00">
                  <c:v>-2.4966496982758615E-2</c:v>
                </c:pt>
                <c:pt idx="336" formatCode="0.00">
                  <c:v>-2.8355699482758616E-2</c:v>
                </c:pt>
                <c:pt idx="337" formatCode="0.00">
                  <c:v>-2.8421902816091936E-2</c:v>
                </c:pt>
                <c:pt idx="338" formatCode="0.00">
                  <c:v>-2.8411598649425267E-2</c:v>
                </c:pt>
                <c:pt idx="339" formatCode="0.00">
                  <c:v>-2.0502293649425268E-2</c:v>
                </c:pt>
                <c:pt idx="340" formatCode="0.00">
                  <c:v>-1.8625042816091952E-2</c:v>
                </c:pt>
                <c:pt idx="341" formatCode="0.00">
                  <c:v>-1.8623837816091948E-2</c:v>
                </c:pt>
                <c:pt idx="342" formatCode="0.00">
                  <c:v>-1.8768656149425286E-2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B0-40FB-AC28-6AAC04C15986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'Indus-TSA'!$AC$366:$AC$713</c:f>
              <c:numCache>
                <c:formatCode>General</c:formatCode>
                <c:ptCount val="348"/>
                <c:pt idx="6" formatCode="0.0000">
                  <c:v>0.26437384331486041</c:v>
                </c:pt>
                <c:pt idx="7" formatCode="0.0000">
                  <c:v>0.19171559054700327</c:v>
                </c:pt>
                <c:pt idx="8" formatCode="0.0000">
                  <c:v>4.9427010636289001E-2</c:v>
                </c:pt>
                <c:pt idx="9" formatCode="0.0000">
                  <c:v>-3.4891788560139567E-2</c:v>
                </c:pt>
                <c:pt idx="10" formatCode="0.0000">
                  <c:v>-3.1751465822044342E-2</c:v>
                </c:pt>
                <c:pt idx="11" formatCode="0.0000">
                  <c:v>-2.7443236268472879E-2</c:v>
                </c:pt>
                <c:pt idx="12" formatCode="0.0000">
                  <c:v>-2.5308704691091935E-2</c:v>
                </c:pt>
                <c:pt idx="13" formatCode="0.0000">
                  <c:v>-1.5186729363710974E-2</c:v>
                </c:pt>
                <c:pt idx="14" formatCode="0.0000">
                  <c:v>9.8150691605090878E-4</c:v>
                </c:pt>
                <c:pt idx="15" formatCode="0.0000">
                  <c:v>-6.5344369827586291E-3</c:v>
                </c:pt>
                <c:pt idx="16" formatCode="0.0000">
                  <c:v>-1.4089280018472899E-2</c:v>
                </c:pt>
                <c:pt idx="17" formatCode="0.0000">
                  <c:v>4.7482076677955662E-2</c:v>
                </c:pt>
                <c:pt idx="18" formatCode="0.0000">
                  <c:v>0.2334745608148604</c:v>
                </c:pt>
                <c:pt idx="19" formatCode="0.0000">
                  <c:v>0.16175483638033658</c:v>
                </c:pt>
                <c:pt idx="20" formatCode="0.0000">
                  <c:v>1.9823848136288985E-2</c:v>
                </c:pt>
                <c:pt idx="21" formatCode="0.0000">
                  <c:v>-5.5897024393472911E-2</c:v>
                </c:pt>
                <c:pt idx="22" formatCode="0.0000">
                  <c:v>-6.1762889988710989E-2</c:v>
                </c:pt>
                <c:pt idx="23" formatCode="0.0000">
                  <c:v>-6.149393293513955E-2</c:v>
                </c:pt>
                <c:pt idx="24" formatCode="0.0000">
                  <c:v>-5.2627246357758603E-2</c:v>
                </c:pt>
                <c:pt idx="25" formatCode="0.0000">
                  <c:v>-1.463084853037766E-2</c:v>
                </c:pt>
                <c:pt idx="26" formatCode="0.0000">
                  <c:v>1.127816941605092E-2</c:v>
                </c:pt>
                <c:pt idx="27" formatCode="0.0000">
                  <c:v>2.7568997183908026E-2</c:v>
                </c:pt>
                <c:pt idx="28" formatCode="0.0000">
                  <c:v>2.0204783314860447E-2</c:v>
                </c:pt>
                <c:pt idx="29" formatCode="0.0000">
                  <c:v>8.1889955844622359E-2</c:v>
                </c:pt>
                <c:pt idx="30" formatCode="0.0000">
                  <c:v>0.26988815914819375</c:v>
                </c:pt>
                <c:pt idx="31" formatCode="0.0000">
                  <c:v>0.19320652054700327</c:v>
                </c:pt>
                <c:pt idx="32" formatCode="0.0000">
                  <c:v>4.559521980295568E-2</c:v>
                </c:pt>
                <c:pt idx="33" formatCode="0.0000">
                  <c:v>-3.2531563560139573E-2</c:v>
                </c:pt>
                <c:pt idx="34" formatCode="0.0000">
                  <c:v>-3.7470569988710997E-2</c:v>
                </c:pt>
                <c:pt idx="35" formatCode="0.0000">
                  <c:v>-3.2786199601806218E-2</c:v>
                </c:pt>
                <c:pt idx="36" formatCode="0.0000">
                  <c:v>-2.6178297191091951E-2</c:v>
                </c:pt>
                <c:pt idx="37" formatCode="0.0000">
                  <c:v>3.0699188969622357E-2</c:v>
                </c:pt>
                <c:pt idx="38" formatCode="0.0000">
                  <c:v>2.1527296082717598E-2</c:v>
                </c:pt>
                <c:pt idx="39" formatCode="0.0000">
                  <c:v>2.7968713505747145E-3</c:v>
                </c:pt>
                <c:pt idx="40" formatCode="0.0000">
                  <c:v>-4.809355851806224E-3</c:v>
                </c:pt>
                <c:pt idx="41" formatCode="0.0000">
                  <c:v>5.7105695844622356E-2</c:v>
                </c:pt>
                <c:pt idx="42" formatCode="0.0000">
                  <c:v>0.24510832581486042</c:v>
                </c:pt>
                <c:pt idx="43" formatCode="0.0000">
                  <c:v>0.17149701804700329</c:v>
                </c:pt>
                <c:pt idx="44" formatCode="0.0000">
                  <c:v>2.8542153969622355E-2</c:v>
                </c:pt>
                <c:pt idx="45" formatCode="0.0000">
                  <c:v>-5.4716346893472878E-2</c:v>
                </c:pt>
                <c:pt idx="46" formatCode="0.0000">
                  <c:v>-5.4547391655377656E-2</c:v>
                </c:pt>
                <c:pt idx="47" formatCode="0.0000">
                  <c:v>-5.5311336268472899E-2</c:v>
                </c:pt>
                <c:pt idx="48" formatCode="0.0000">
                  <c:v>-4.4491181357758633E-2</c:v>
                </c:pt>
                <c:pt idx="49" formatCode="0.0000">
                  <c:v>-1.9964218530377664E-2</c:v>
                </c:pt>
                <c:pt idx="50" formatCode="0.0000">
                  <c:v>1.7166828582717578E-2</c:v>
                </c:pt>
                <c:pt idx="51" formatCode="0.0000">
                  <c:v>2.5059140517241382E-2</c:v>
                </c:pt>
                <c:pt idx="52" formatCode="0.0000">
                  <c:v>1.7687074981527107E-2</c:v>
                </c:pt>
                <c:pt idx="53" formatCode="0.0000">
                  <c:v>7.882173167795567E-2</c:v>
                </c:pt>
                <c:pt idx="54" formatCode="0.0000">
                  <c:v>0.26844838248152708</c:v>
                </c:pt>
                <c:pt idx="55" formatCode="0.0000">
                  <c:v>0.19465948638033659</c:v>
                </c:pt>
                <c:pt idx="56" formatCode="0.0000">
                  <c:v>5.3157717302955668E-2</c:v>
                </c:pt>
                <c:pt idx="57" formatCode="0.0000">
                  <c:v>-1.998482522680621E-2</c:v>
                </c:pt>
                <c:pt idx="58" formatCode="0.0000">
                  <c:v>-1.9206674988710995E-2</c:v>
                </c:pt>
                <c:pt idx="59" formatCode="0.0000">
                  <c:v>-1.6516582935139565E-2</c:v>
                </c:pt>
                <c:pt idx="60" formatCode="0.0000">
                  <c:v>-1.2469229691091946E-2</c:v>
                </c:pt>
                <c:pt idx="61" formatCode="0.0000">
                  <c:v>1.3535878136288995E-2</c:v>
                </c:pt>
                <c:pt idx="62" formatCode="0.0000">
                  <c:v>4.8919551082717574E-2</c:v>
                </c:pt>
                <c:pt idx="63" formatCode="0.0000">
                  <c:v>5.2352828017241379E-2</c:v>
                </c:pt>
                <c:pt idx="64" formatCode="0.0000">
                  <c:v>4.5121149981527109E-2</c:v>
                </c:pt>
                <c:pt idx="65" formatCode="0.0000">
                  <c:v>0.10678175834462234</c:v>
                </c:pt>
                <c:pt idx="66" formatCode="0.0000">
                  <c:v>0.29359058498152707</c:v>
                </c:pt>
                <c:pt idx="67" formatCode="0.0000">
                  <c:v>0.22040421638033658</c:v>
                </c:pt>
                <c:pt idx="68" formatCode="0.0000">
                  <c:v>7.7006328136288979E-2</c:v>
                </c:pt>
                <c:pt idx="69" formatCode="0.0000">
                  <c:v>1.4683206065271154E-3</c:v>
                </c:pt>
                <c:pt idx="70" formatCode="0.0000">
                  <c:v>-5.7808391553776789E-3</c:v>
                </c:pt>
                <c:pt idx="71" formatCode="0.0000">
                  <c:v>-2.5763396018062407E-3</c:v>
                </c:pt>
                <c:pt idx="72" formatCode="0.0000">
                  <c:v>1.6540306975574723E-2</c:v>
                </c:pt>
                <c:pt idx="73" formatCode="0.0000">
                  <c:v>2.5599640636289014E-2</c:v>
                </c:pt>
                <c:pt idx="74" formatCode="0.0000">
                  <c:v>3.5287197749384255E-2</c:v>
                </c:pt>
                <c:pt idx="75" formatCode="0.0000">
                  <c:v>2.7690720517241377E-2</c:v>
                </c:pt>
                <c:pt idx="76" formatCode="0.0000">
                  <c:v>2.0218418314860431E-2</c:v>
                </c:pt>
                <c:pt idx="77" formatCode="0.0000">
                  <c:v>8.1777284177955684E-2</c:v>
                </c:pt>
                <c:pt idx="78" formatCode="0.0000">
                  <c:v>0.26965515581486044</c:v>
                </c:pt>
                <c:pt idx="79" formatCode="0.0000">
                  <c:v>0.19566248471366993</c:v>
                </c:pt>
                <c:pt idx="80" formatCode="0.0000">
                  <c:v>5.0009995636289009E-2</c:v>
                </c:pt>
                <c:pt idx="81" formatCode="0.0000">
                  <c:v>-3.4554954393472906E-2</c:v>
                </c:pt>
                <c:pt idx="82" formatCode="0.0000">
                  <c:v>-3.591802832204434E-2</c:v>
                </c:pt>
                <c:pt idx="83" formatCode="0.0000">
                  <c:v>-3.5014210435139567E-2</c:v>
                </c:pt>
                <c:pt idx="84" formatCode="0.0000">
                  <c:v>-3.9125638024425285E-2</c:v>
                </c:pt>
                <c:pt idx="85" formatCode="0.0000">
                  <c:v>-1.5079294363710985E-2</c:v>
                </c:pt>
                <c:pt idx="86" formatCode="0.0000">
                  <c:v>-5.6487722506157467E-3</c:v>
                </c:pt>
                <c:pt idx="87" formatCode="0.0000">
                  <c:v>-2.4473344827586202E-3</c:v>
                </c:pt>
                <c:pt idx="88" formatCode="0.0000">
                  <c:v>-9.9682541851395523E-3</c:v>
                </c:pt>
                <c:pt idx="89" formatCode="0.0000">
                  <c:v>5.1825751677955695E-2</c:v>
                </c:pt>
                <c:pt idx="90" formatCode="0.0000">
                  <c:v>0.23999495414819375</c:v>
                </c:pt>
                <c:pt idx="91" formatCode="0.0000">
                  <c:v>0.16662638388033663</c:v>
                </c:pt>
                <c:pt idx="92" formatCode="0.0000">
                  <c:v>3.0065581469622363E-2</c:v>
                </c:pt>
                <c:pt idx="93" formatCode="0.0000">
                  <c:v>-4.6549072726806223E-2</c:v>
                </c:pt>
                <c:pt idx="94" formatCode="0.0000">
                  <c:v>-4.5799699988710987E-2</c:v>
                </c:pt>
                <c:pt idx="95" formatCode="0.0000">
                  <c:v>-3.8773932101806213E-2</c:v>
                </c:pt>
                <c:pt idx="96" formatCode="0.0000">
                  <c:v>-3.4500357191091943E-2</c:v>
                </c:pt>
                <c:pt idx="97" formatCode="0.0000">
                  <c:v>-2.1095603037765698E-4</c:v>
                </c:pt>
                <c:pt idx="98" formatCode="0.0000">
                  <c:v>-1.6960322250615736E-2</c:v>
                </c:pt>
                <c:pt idx="99" formatCode="0.0000">
                  <c:v>-2.4634393649425296E-2</c:v>
                </c:pt>
                <c:pt idx="100" formatCode="0.0000">
                  <c:v>-3.1917412518472882E-2</c:v>
                </c:pt>
                <c:pt idx="101" formatCode="0.0000">
                  <c:v>2.9435269177955678E-2</c:v>
                </c:pt>
                <c:pt idx="102" formatCode="0.0000">
                  <c:v>0.2174372508148604</c:v>
                </c:pt>
                <c:pt idx="103" formatCode="0.0000">
                  <c:v>0.14548500471366996</c:v>
                </c:pt>
                <c:pt idx="104" formatCode="0.0000">
                  <c:v>-3.7426460303776332E-3</c:v>
                </c:pt>
                <c:pt idx="105" formatCode="0.0000">
                  <c:v>-8.2788560226806196E-2</c:v>
                </c:pt>
                <c:pt idx="106" formatCode="0.0000">
                  <c:v>-9.0609100822044306E-2</c:v>
                </c:pt>
                <c:pt idx="107" formatCode="0.0000">
                  <c:v>-9.2783949601806207E-2</c:v>
                </c:pt>
                <c:pt idx="108" formatCode="0.0000">
                  <c:v>-8.5221948857758578E-2</c:v>
                </c:pt>
                <c:pt idx="109" formatCode="0.0000">
                  <c:v>-6.7677384363710985E-2</c:v>
                </c:pt>
                <c:pt idx="110" formatCode="0.0000">
                  <c:v>-4.9559727250615741E-2</c:v>
                </c:pt>
                <c:pt idx="111" formatCode="0.0000">
                  <c:v>-4.9703587816091972E-2</c:v>
                </c:pt>
                <c:pt idx="112" formatCode="0.0000">
                  <c:v>-5.7680797518472882E-2</c:v>
                </c:pt>
                <c:pt idx="113" formatCode="0.0000">
                  <c:v>4.3143908446223525E-3</c:v>
                </c:pt>
                <c:pt idx="114" formatCode="0.0000">
                  <c:v>0.19240047248152709</c:v>
                </c:pt>
                <c:pt idx="115" formatCode="0.0000">
                  <c:v>0.11779750554700327</c:v>
                </c:pt>
                <c:pt idx="116" formatCode="0.0000">
                  <c:v>-2.6005469363710988E-2</c:v>
                </c:pt>
                <c:pt idx="117" formatCode="0.0000">
                  <c:v>-0.10491465606013956</c:v>
                </c:pt>
                <c:pt idx="118" formatCode="0.0000">
                  <c:v>-0.10851727915537765</c:v>
                </c:pt>
                <c:pt idx="119" formatCode="0.0000">
                  <c:v>-0.10498620626847288</c:v>
                </c:pt>
                <c:pt idx="120" formatCode="0.0000">
                  <c:v>-9.9661563024425262E-2</c:v>
                </c:pt>
                <c:pt idx="121" formatCode="0.0000">
                  <c:v>-8.4319210197044317E-2</c:v>
                </c:pt>
                <c:pt idx="122" formatCode="0.0000">
                  <c:v>-7.479318225061575E-2</c:v>
                </c:pt>
                <c:pt idx="123" formatCode="0.0000">
                  <c:v>-7.4422761982758628E-2</c:v>
                </c:pt>
                <c:pt idx="124" formatCode="0.0000">
                  <c:v>-8.1741330851806238E-2</c:v>
                </c:pt>
                <c:pt idx="125" formatCode="0.0000">
                  <c:v>-2.0445980822044317E-2</c:v>
                </c:pt>
                <c:pt idx="126" formatCode="0.0000">
                  <c:v>0.16782708248152708</c:v>
                </c:pt>
                <c:pt idx="127" formatCode="0.0000">
                  <c:v>9.356518971366995E-2</c:v>
                </c:pt>
                <c:pt idx="128" formatCode="0.0000">
                  <c:v>-4.9786796030377653E-2</c:v>
                </c:pt>
                <c:pt idx="129" formatCode="0.0000">
                  <c:v>-0.12862269772680623</c:v>
                </c:pt>
                <c:pt idx="130" formatCode="0.0000">
                  <c:v>-0.13211320998871098</c:v>
                </c:pt>
                <c:pt idx="131" formatCode="0.0000">
                  <c:v>-0.13166856793513956</c:v>
                </c:pt>
                <c:pt idx="132" formatCode="0.0000">
                  <c:v>-0.12383528469109192</c:v>
                </c:pt>
                <c:pt idx="133" formatCode="0.0000">
                  <c:v>-8.9749063530377649E-2</c:v>
                </c:pt>
                <c:pt idx="134" formatCode="0.0000">
                  <c:v>-7.3770877250615735E-2</c:v>
                </c:pt>
                <c:pt idx="135" formatCode="0.0000">
                  <c:v>-7.4311983649425289E-2</c:v>
                </c:pt>
                <c:pt idx="136" formatCode="0.0000">
                  <c:v>-8.1932055851806226E-2</c:v>
                </c:pt>
                <c:pt idx="137" formatCode="0.0000">
                  <c:v>-2.0184206655377651E-2</c:v>
                </c:pt>
                <c:pt idx="138" formatCode="0.0000">
                  <c:v>0.16783091581486043</c:v>
                </c:pt>
                <c:pt idx="139" formatCode="0.0000">
                  <c:v>9.4428460547003282E-2</c:v>
                </c:pt>
                <c:pt idx="140" formatCode="0.0000">
                  <c:v>-4.7837929363710986E-2</c:v>
                </c:pt>
                <c:pt idx="141" formatCode="0.0000">
                  <c:v>-0.12483707856013955</c:v>
                </c:pt>
                <c:pt idx="142" formatCode="0.0000">
                  <c:v>-0.12680382415537766</c:v>
                </c:pt>
                <c:pt idx="143" formatCode="0.0000">
                  <c:v>-0.12452581043513955</c:v>
                </c:pt>
                <c:pt idx="144" formatCode="0.0000">
                  <c:v>-0.11682772719109194</c:v>
                </c:pt>
                <c:pt idx="145" formatCode="0.0000">
                  <c:v>-9.2466665197044315E-2</c:v>
                </c:pt>
                <c:pt idx="146" formatCode="0.0000">
                  <c:v>-7.436034808394909E-2</c:v>
                </c:pt>
                <c:pt idx="147" formatCode="0.0000">
                  <c:v>-7.2792654482758623E-2</c:v>
                </c:pt>
                <c:pt idx="148" formatCode="0.0000">
                  <c:v>-8.0280503351806226E-2</c:v>
                </c:pt>
                <c:pt idx="149" formatCode="0.0000">
                  <c:v>-1.8914652488710985E-2</c:v>
                </c:pt>
                <c:pt idx="150" formatCode="0.0000">
                  <c:v>0.16921798248152708</c:v>
                </c:pt>
                <c:pt idx="151" formatCode="0.0000">
                  <c:v>9.5613418047003268E-2</c:v>
                </c:pt>
                <c:pt idx="152" formatCode="0.0000">
                  <c:v>-3.7473092697044318E-2</c:v>
                </c:pt>
                <c:pt idx="153" formatCode="0.0000">
                  <c:v>-0.11086714689347288</c:v>
                </c:pt>
                <c:pt idx="154" formatCode="0.0000">
                  <c:v>-0.11002265248871099</c:v>
                </c:pt>
                <c:pt idx="155" formatCode="0.0000">
                  <c:v>-0.10626968960180623</c:v>
                </c:pt>
                <c:pt idx="156" formatCode="0.0000">
                  <c:v>-9.8816048024425271E-2</c:v>
                </c:pt>
                <c:pt idx="157" formatCode="0.0000">
                  <c:v>-5.4870942697044317E-2</c:v>
                </c:pt>
                <c:pt idx="158" formatCode="0.0000">
                  <c:v>-3.8951165583949093E-2</c:v>
                </c:pt>
                <c:pt idx="159" formatCode="0.0000">
                  <c:v>-3.865916031609197E-2</c:v>
                </c:pt>
                <c:pt idx="160" formatCode="0.0000">
                  <c:v>-4.6083769185139567E-2</c:v>
                </c:pt>
                <c:pt idx="161" formatCode="0.0000">
                  <c:v>1.5586090011289008E-2</c:v>
                </c:pt>
                <c:pt idx="162" formatCode="0.0000">
                  <c:v>0.20370880581486042</c:v>
                </c:pt>
                <c:pt idx="163" formatCode="0.0000">
                  <c:v>0.13166628554700327</c:v>
                </c:pt>
                <c:pt idx="164" formatCode="0.0000">
                  <c:v>-2.1929325197044318E-2</c:v>
                </c:pt>
                <c:pt idx="165" formatCode="0.0000">
                  <c:v>-0.10455035772680621</c:v>
                </c:pt>
                <c:pt idx="166" formatCode="0.0000">
                  <c:v>-0.10979965665537765</c:v>
                </c:pt>
                <c:pt idx="167" formatCode="0.0000">
                  <c:v>-0.10774399876847288</c:v>
                </c:pt>
                <c:pt idx="168" formatCode="0.0000">
                  <c:v>-0.10366425469109193</c:v>
                </c:pt>
                <c:pt idx="169" formatCode="0.0000">
                  <c:v>-8.9157015197044318E-2</c:v>
                </c:pt>
                <c:pt idx="170" formatCode="0.0000">
                  <c:v>-7.692071725061575E-2</c:v>
                </c:pt>
                <c:pt idx="171" formatCode="0.0000">
                  <c:v>-7.8732819482758634E-2</c:v>
                </c:pt>
                <c:pt idx="172" formatCode="0.0000">
                  <c:v>-8.507237751847288E-2</c:v>
                </c:pt>
                <c:pt idx="173" formatCode="0.0000">
                  <c:v>-2.3571457488710978E-2</c:v>
                </c:pt>
                <c:pt idx="174" formatCode="0.0000">
                  <c:v>0.16464190914819374</c:v>
                </c:pt>
                <c:pt idx="175" formatCode="0.0000">
                  <c:v>9.0727899713669943E-2</c:v>
                </c:pt>
                <c:pt idx="176" formatCode="0.0000">
                  <c:v>-4.5838954363710986E-2</c:v>
                </c:pt>
                <c:pt idx="177" formatCode="0.0000">
                  <c:v>-0.11591932939347288</c:v>
                </c:pt>
                <c:pt idx="178" formatCode="0.0000">
                  <c:v>-0.11800095332204433</c:v>
                </c:pt>
                <c:pt idx="179" formatCode="0.0000">
                  <c:v>-0.11460374126847289</c:v>
                </c:pt>
                <c:pt idx="180" formatCode="0.0000">
                  <c:v>-0.10229671885775861</c:v>
                </c:pt>
                <c:pt idx="181" formatCode="0.0000">
                  <c:v>-5.2982338530377662E-2</c:v>
                </c:pt>
                <c:pt idx="182" formatCode="0.0000">
                  <c:v>-3.647954975061575E-2</c:v>
                </c:pt>
                <c:pt idx="183" formatCode="0.0000">
                  <c:v>-3.5451912816091974E-2</c:v>
                </c:pt>
                <c:pt idx="184" formatCode="0.0000">
                  <c:v>-4.4046781685139563E-2</c:v>
                </c:pt>
                <c:pt idx="185" formatCode="0.0000">
                  <c:v>1.7593955844622339E-2</c:v>
                </c:pt>
                <c:pt idx="186" formatCode="0.0000">
                  <c:v>0.20551206248152706</c:v>
                </c:pt>
                <c:pt idx="187" formatCode="0.0000">
                  <c:v>0.13226378054700327</c:v>
                </c:pt>
                <c:pt idx="188" formatCode="0.0000">
                  <c:v>-1.7090339363710988E-2</c:v>
                </c:pt>
                <c:pt idx="189" formatCode="0.0000">
                  <c:v>-0.10314733189347289</c:v>
                </c:pt>
                <c:pt idx="190" formatCode="0.0000">
                  <c:v>-0.10654140832204433</c:v>
                </c:pt>
                <c:pt idx="191" formatCode="0.0000">
                  <c:v>-0.10122545876847289</c:v>
                </c:pt>
                <c:pt idx="192" formatCode="0.0000">
                  <c:v>-9.8528908024425252E-2</c:v>
                </c:pt>
                <c:pt idx="193" formatCode="0.0000">
                  <c:v>-8.1202076030377657E-2</c:v>
                </c:pt>
                <c:pt idx="194" formatCode="0.0000">
                  <c:v>-6.0544778083949077E-2</c:v>
                </c:pt>
                <c:pt idx="195" formatCode="0.0000">
                  <c:v>-5.6193009482758634E-2</c:v>
                </c:pt>
                <c:pt idx="196" formatCode="0.0000">
                  <c:v>-6.3655533351806237E-2</c:v>
                </c:pt>
                <c:pt idx="197" formatCode="0.0000">
                  <c:v>-1.6708041553776531E-3</c:v>
                </c:pt>
                <c:pt idx="198" formatCode="0.0000">
                  <c:v>0.18832648664819374</c:v>
                </c:pt>
                <c:pt idx="199" formatCode="0.0000">
                  <c:v>0.11352303471366994</c:v>
                </c:pt>
                <c:pt idx="200" formatCode="0.0000">
                  <c:v>-2.2237642697044327E-2</c:v>
                </c:pt>
                <c:pt idx="201" formatCode="0.0000">
                  <c:v>-9.0490986893472902E-2</c:v>
                </c:pt>
                <c:pt idx="202" formatCode="0.0000">
                  <c:v>-8.7225439988711004E-2</c:v>
                </c:pt>
                <c:pt idx="203" formatCode="0.0000">
                  <c:v>-8.4749878768472897E-2</c:v>
                </c:pt>
                <c:pt idx="204" formatCode="0.0000">
                  <c:v>-6.864042219109194E-2</c:v>
                </c:pt>
                <c:pt idx="205" formatCode="0.0000">
                  <c:v>-4.4451396863710982E-2</c:v>
                </c:pt>
                <c:pt idx="206" formatCode="0.0000">
                  <c:v>-3.5307680583949078E-2</c:v>
                </c:pt>
                <c:pt idx="207" formatCode="0.0000">
                  <c:v>-4.0473591149425309E-2</c:v>
                </c:pt>
                <c:pt idx="208" formatCode="0.0000">
                  <c:v>-4.8011037518472896E-2</c:v>
                </c:pt>
                <c:pt idx="209" formatCode="0.0000">
                  <c:v>1.3156593344622339E-2</c:v>
                </c:pt>
                <c:pt idx="210" formatCode="0.0000">
                  <c:v>0.19935482664819373</c:v>
                </c:pt>
                <c:pt idx="211" formatCode="0.0000">
                  <c:v>0.12899549638033661</c:v>
                </c:pt>
                <c:pt idx="212" formatCode="0.0000">
                  <c:v>-2.2235818530377656E-2</c:v>
                </c:pt>
                <c:pt idx="213" formatCode="0.0000">
                  <c:v>-0.10945220022680621</c:v>
                </c:pt>
                <c:pt idx="214" formatCode="0.0000">
                  <c:v>-0.11435254665537765</c:v>
                </c:pt>
                <c:pt idx="215" formatCode="0.0000">
                  <c:v>-0.11349891626847289</c:v>
                </c:pt>
                <c:pt idx="216" formatCode="0.0000">
                  <c:v>-0.10227008969109194</c:v>
                </c:pt>
                <c:pt idx="217" formatCode="0.0000">
                  <c:v>-7.5412436863710991E-2</c:v>
                </c:pt>
                <c:pt idx="218" formatCode="0.0000">
                  <c:v>-5.5118263083949084E-2</c:v>
                </c:pt>
                <c:pt idx="219" formatCode="0.0000">
                  <c:v>-5.3307583649425297E-2</c:v>
                </c:pt>
                <c:pt idx="220" formatCode="0.0000">
                  <c:v>-6.0717108351806222E-2</c:v>
                </c:pt>
                <c:pt idx="221" formatCode="0.0000">
                  <c:v>9.8857501128900988E-4</c:v>
                </c:pt>
                <c:pt idx="222" formatCode="0.0000">
                  <c:v>0.1902933283148604</c:v>
                </c:pt>
                <c:pt idx="223" formatCode="0.0000">
                  <c:v>0.11477385221366992</c:v>
                </c:pt>
                <c:pt idx="224" formatCode="0.0000">
                  <c:v>-2.7142659363710998E-2</c:v>
                </c:pt>
                <c:pt idx="225" formatCode="0.0000">
                  <c:v>-0.10417650022680622</c:v>
                </c:pt>
                <c:pt idx="226" formatCode="0.0000">
                  <c:v>-0.10526155165537766</c:v>
                </c:pt>
                <c:pt idx="227" formatCode="0.0000">
                  <c:v>-0.10097750543513954</c:v>
                </c:pt>
                <c:pt idx="228" formatCode="0.0000">
                  <c:v>-0.1051833213577586</c:v>
                </c:pt>
                <c:pt idx="229" formatCode="0.0000">
                  <c:v>-6.397227519704432E-2</c:v>
                </c:pt>
                <c:pt idx="230" formatCode="0.0000">
                  <c:v>-4.3363368083949083E-2</c:v>
                </c:pt>
                <c:pt idx="231" formatCode="0.0000">
                  <c:v>-4.0192065316091957E-2</c:v>
                </c:pt>
                <c:pt idx="232" formatCode="0.0000">
                  <c:v>-4.7622080018472887E-2</c:v>
                </c:pt>
                <c:pt idx="233" formatCode="0.0000">
                  <c:v>1.3915468344622345E-2</c:v>
                </c:pt>
                <c:pt idx="234" formatCode="0.0000">
                  <c:v>0.20078629414819374</c:v>
                </c:pt>
                <c:pt idx="235" formatCode="0.0000">
                  <c:v>0.12621709388033661</c:v>
                </c:pt>
                <c:pt idx="236" formatCode="0.0000">
                  <c:v>-1.2731804363710991E-2</c:v>
                </c:pt>
                <c:pt idx="237" formatCode="0.0000">
                  <c:v>-8.9094801060139561E-2</c:v>
                </c:pt>
                <c:pt idx="238" formatCode="0.0000">
                  <c:v>-9.541785665537765E-2</c:v>
                </c:pt>
                <c:pt idx="239" formatCode="0.0000">
                  <c:v>-9.2952177101806227E-2</c:v>
                </c:pt>
                <c:pt idx="240" formatCode="0.0000">
                  <c:v>-8.7735298024425284E-2</c:v>
                </c:pt>
                <c:pt idx="241" formatCode="0.0000">
                  <c:v>-4.7113588530377642E-2</c:v>
                </c:pt>
                <c:pt idx="242" formatCode="0.0000">
                  <c:v>1.1683917749384251E-2</c:v>
                </c:pt>
                <c:pt idx="243" formatCode="0.0000">
                  <c:v>1.3365472183908045E-2</c:v>
                </c:pt>
                <c:pt idx="244" formatCode="0.0000">
                  <c:v>6.0850008148604362E-3</c:v>
                </c:pt>
                <c:pt idx="245" formatCode="0.0000">
                  <c:v>6.765922084462235E-2</c:v>
                </c:pt>
                <c:pt idx="246" formatCode="0.0000">
                  <c:v>0.25585141748152707</c:v>
                </c:pt>
                <c:pt idx="247" formatCode="0.0000">
                  <c:v>0.18234247388033661</c:v>
                </c:pt>
                <c:pt idx="248" formatCode="0.0000">
                  <c:v>3.8377096469622354E-2</c:v>
                </c:pt>
                <c:pt idx="249" formatCode="0.0000">
                  <c:v>-3.9551842726806202E-2</c:v>
                </c:pt>
                <c:pt idx="250" formatCode="0.0000">
                  <c:v>-4.1014872488710954E-2</c:v>
                </c:pt>
                <c:pt idx="251" formatCode="0.0000">
                  <c:v>-3.8875928768472873E-2</c:v>
                </c:pt>
                <c:pt idx="252" formatCode="0.0000">
                  <c:v>-2.7032865524425256E-2</c:v>
                </c:pt>
                <c:pt idx="253" formatCode="0.0000">
                  <c:v>-1.345929769704432E-2</c:v>
                </c:pt>
                <c:pt idx="254" formatCode="0.0000">
                  <c:v>-3.4147665583949077E-2</c:v>
                </c:pt>
                <c:pt idx="255" formatCode="0.0000">
                  <c:v>-2.9640506982758635E-2</c:v>
                </c:pt>
                <c:pt idx="256" formatCode="0.0000">
                  <c:v>-3.7162596685139562E-2</c:v>
                </c:pt>
                <c:pt idx="257" formatCode="0.0000">
                  <c:v>2.4476595844622348E-2</c:v>
                </c:pt>
                <c:pt idx="258" formatCode="0.0000">
                  <c:v>0.21253636581486041</c:v>
                </c:pt>
                <c:pt idx="259" formatCode="0.0000">
                  <c:v>0.13942128554700328</c:v>
                </c:pt>
                <c:pt idx="260" formatCode="0.0000">
                  <c:v>-7.7766726970443095E-3</c:v>
                </c:pt>
                <c:pt idx="261" formatCode="0.0000">
                  <c:v>-8.6040016060139557E-2</c:v>
                </c:pt>
                <c:pt idx="262" formatCode="0.0000">
                  <c:v>-8.6873823322044311E-2</c:v>
                </c:pt>
                <c:pt idx="263" formatCode="0.0000">
                  <c:v>-8.5850652935139535E-2</c:v>
                </c:pt>
                <c:pt idx="264" formatCode="0.0000">
                  <c:v>-8.3376050524425246E-2</c:v>
                </c:pt>
                <c:pt idx="265" formatCode="0.0000">
                  <c:v>-5.7782868530377646E-2</c:v>
                </c:pt>
                <c:pt idx="266" formatCode="0.0000">
                  <c:v>-4.7564410583949078E-2</c:v>
                </c:pt>
                <c:pt idx="267" formatCode="0.0000">
                  <c:v>-4.1992721149425288E-2</c:v>
                </c:pt>
                <c:pt idx="268" formatCode="0.0000">
                  <c:v>-4.9283110851806214E-2</c:v>
                </c:pt>
                <c:pt idx="269" formatCode="0.0000">
                  <c:v>1.2247510844622347E-2</c:v>
                </c:pt>
                <c:pt idx="270" formatCode="0.0000">
                  <c:v>0.20069447914819377</c:v>
                </c:pt>
                <c:pt idx="271" formatCode="0.0000">
                  <c:v>0.12697143638033662</c:v>
                </c:pt>
                <c:pt idx="272" formatCode="0.0000">
                  <c:v>-8.6847518637109822E-3</c:v>
                </c:pt>
                <c:pt idx="273" formatCode="0.0000">
                  <c:v>-8.2934828560139548E-2</c:v>
                </c:pt>
                <c:pt idx="274" formatCode="0.0000">
                  <c:v>-8.6080382488710985E-2</c:v>
                </c:pt>
                <c:pt idx="275" formatCode="0.0000">
                  <c:v>-8.0865047101806212E-2</c:v>
                </c:pt>
                <c:pt idx="276" formatCode="0.0000">
                  <c:v>-5.9281644691091928E-2</c:v>
                </c:pt>
                <c:pt idx="277" formatCode="0.0000">
                  <c:v>-2.3917497697044321E-2</c:v>
                </c:pt>
                <c:pt idx="278" formatCode="0.0000">
                  <c:v>1.2484195249384267E-2</c:v>
                </c:pt>
                <c:pt idx="279" formatCode="0.0000">
                  <c:v>-2.3334531609195408E-4</c:v>
                </c:pt>
                <c:pt idx="280" formatCode="0.0000">
                  <c:v>-7.8704150184728816E-3</c:v>
                </c:pt>
                <c:pt idx="281" formatCode="0.0000">
                  <c:v>5.3943517511289035E-2</c:v>
                </c:pt>
                <c:pt idx="282" formatCode="0.0000">
                  <c:v>0.24167507248152709</c:v>
                </c:pt>
                <c:pt idx="283" formatCode="0.0000">
                  <c:v>0.16809803638033663</c:v>
                </c:pt>
                <c:pt idx="284" formatCode="0.0000">
                  <c:v>1.7822985636289049E-2</c:v>
                </c:pt>
                <c:pt idx="285" formatCode="0.0000">
                  <c:v>-5.64596477268062E-2</c:v>
                </c:pt>
                <c:pt idx="286" formatCode="0.0000">
                  <c:v>-5.9704186655377647E-2</c:v>
                </c:pt>
                <c:pt idx="287" formatCode="0.0000">
                  <c:v>-5.6355857935139558E-2</c:v>
                </c:pt>
                <c:pt idx="288" formatCode="0.0000">
                  <c:v>-5.9406546357758605E-2</c:v>
                </c:pt>
                <c:pt idx="289" formatCode="0.0000">
                  <c:v>-3.2688423530377653E-2</c:v>
                </c:pt>
                <c:pt idx="290" formatCode="0.0000">
                  <c:v>-4.5068410583949087E-2</c:v>
                </c:pt>
                <c:pt idx="291" formatCode="0.0000">
                  <c:v>-3.534829482758628E-3</c:v>
                </c:pt>
                <c:pt idx="292" formatCode="0.0000">
                  <c:v>-9.7250458518062383E-3</c:v>
                </c:pt>
                <c:pt idx="293" formatCode="0.0000">
                  <c:v>5.1661633344622357E-2</c:v>
                </c:pt>
                <c:pt idx="294" formatCode="0.0000">
                  <c:v>0.23975878081486041</c:v>
                </c:pt>
                <c:pt idx="295" formatCode="0.0000">
                  <c:v>0.16623645721366995</c:v>
                </c:pt>
                <c:pt idx="296" formatCode="0.0000">
                  <c:v>2.8835883969622347E-2</c:v>
                </c:pt>
                <c:pt idx="297" formatCode="0.0000">
                  <c:v>-4.5687618560139559E-2</c:v>
                </c:pt>
                <c:pt idx="298" formatCode="0.0000">
                  <c:v>-4.2835544988710977E-2</c:v>
                </c:pt>
                <c:pt idx="299" formatCode="0.0000">
                  <c:v>-4.050575543513954E-2</c:v>
                </c:pt>
                <c:pt idx="300" formatCode="0.0000">
                  <c:v>-3.2842874691091914E-2</c:v>
                </c:pt>
                <c:pt idx="301" formatCode="0.0000">
                  <c:v>2.3955273136289049E-2</c:v>
                </c:pt>
                <c:pt idx="302" formatCode="0.0000">
                  <c:v>5.3023384416050937E-2</c:v>
                </c:pt>
                <c:pt idx="303" formatCode="0.0000">
                  <c:v>1.3482737183908036E-2</c:v>
                </c:pt>
                <c:pt idx="304" formatCode="0.0000">
                  <c:v>6.0720183148604556E-3</c:v>
                </c:pt>
                <c:pt idx="305" formatCode="0.0000">
                  <c:v>6.8167681677955658E-2</c:v>
                </c:pt>
                <c:pt idx="306" formatCode="0.0000">
                  <c:v>0.25638742998152708</c:v>
                </c:pt>
                <c:pt idx="307" formatCode="0.0000">
                  <c:v>0.18294916971366992</c:v>
                </c:pt>
                <c:pt idx="308" formatCode="0.0000">
                  <c:v>3.3047965636289006E-2</c:v>
                </c:pt>
                <c:pt idx="309" formatCode="0.0000">
                  <c:v>-5.0176157726806225E-2</c:v>
                </c:pt>
                <c:pt idx="310" formatCode="0.0000">
                  <c:v>-5.6123824155377658E-2</c:v>
                </c:pt>
                <c:pt idx="311" formatCode="0.0000">
                  <c:v>-5.2972134601806234E-2</c:v>
                </c:pt>
                <c:pt idx="312" formatCode="0.0000">
                  <c:v>-4.0178874691091937E-2</c:v>
                </c:pt>
                <c:pt idx="313" formatCode="0.0000">
                  <c:v>-3.476900019704432E-2</c:v>
                </c:pt>
                <c:pt idx="314" formatCode="0.0000">
                  <c:v>-3.2192493917282419E-2</c:v>
                </c:pt>
                <c:pt idx="315" formatCode="0.0000">
                  <c:v>-3.6917102816091979E-2</c:v>
                </c:pt>
                <c:pt idx="316" formatCode="0.0000">
                  <c:v>-4.5893352518472902E-2</c:v>
                </c:pt>
                <c:pt idx="317" formatCode="0.0000">
                  <c:v>1.5232365844622342E-2</c:v>
                </c:pt>
                <c:pt idx="318" formatCode="0.0000">
                  <c:v>0.20328784331486038</c:v>
                </c:pt>
                <c:pt idx="319" formatCode="0.0000">
                  <c:v>0.13324850221366993</c:v>
                </c:pt>
                <c:pt idx="320" formatCode="0.0000">
                  <c:v>-6.5947926970443271E-3</c:v>
                </c:pt>
                <c:pt idx="321" formatCode="0.0000">
                  <c:v>-9.012070356013957E-2</c:v>
                </c:pt>
                <c:pt idx="322" formatCode="0.0000">
                  <c:v>-9.1165277488711005E-2</c:v>
                </c:pt>
                <c:pt idx="323" formatCode="0.0000">
                  <c:v>-8.9122947935139557E-2</c:v>
                </c:pt>
                <c:pt idx="324" formatCode="0.0000">
                  <c:v>-8.4051441357758605E-2</c:v>
                </c:pt>
                <c:pt idx="325" formatCode="0.0000">
                  <c:v>-5.3284568530377663E-2</c:v>
                </c:pt>
                <c:pt idx="326" formatCode="0.0000">
                  <c:v>-3.6695972250615744E-2</c:v>
                </c:pt>
                <c:pt idx="327" formatCode="0.0000">
                  <c:v>-3.6370196982758646E-2</c:v>
                </c:pt>
                <c:pt idx="328" formatCode="0.0000">
                  <c:v>-4.3875452518472899E-2</c:v>
                </c:pt>
                <c:pt idx="329" formatCode="0.0000">
                  <c:v>1.7894318344622337E-2</c:v>
                </c:pt>
                <c:pt idx="330" formatCode="0.0000">
                  <c:v>0.20613913498152708</c:v>
                </c:pt>
                <c:pt idx="331" formatCode="0.0000">
                  <c:v>0.12900448471366993</c:v>
                </c:pt>
                <c:pt idx="332" formatCode="0.0000">
                  <c:v>-1.704602769704433E-2</c:v>
                </c:pt>
                <c:pt idx="333" formatCode="0.0000">
                  <c:v>-9.5190428560139567E-2</c:v>
                </c:pt>
                <c:pt idx="334" formatCode="0.0000">
                  <c:v>-0.10079425415537765</c:v>
                </c:pt>
                <c:pt idx="335" formatCode="0.0000">
                  <c:v>-9.9568960435139561E-2</c:v>
                </c:pt>
                <c:pt idx="336" formatCode="0.0000">
                  <c:v>-9.5605985524425285E-2</c:v>
                </c:pt>
                <c:pt idx="337" formatCode="0.0000">
                  <c:v>-6.6345090197044321E-2</c:v>
                </c:pt>
                <c:pt idx="338" formatCode="0.0000">
                  <c:v>-5.1014888083949071E-2</c:v>
                </c:pt>
                <c:pt idx="339" formatCode="0.0000">
                  <c:v>-4.3055254482758626E-2</c:v>
                </c:pt>
                <c:pt idx="340" formatCode="0.0000">
                  <c:v>-4.8665710018472905E-2</c:v>
                </c:pt>
                <c:pt idx="341" formatCode="0.0000">
                  <c:v>1.2913335011289009E-2</c:v>
                </c:pt>
                <c:pt idx="342" formatCode="0.0000">
                  <c:v>0.20085395998152705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B0-40FB-AC28-6AAC04C15986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'Indus-TSA'!$AH$2:$AH$349</c:f>
              <c:numCache>
                <c:formatCode>General</c:formatCode>
                <c:ptCount val="348"/>
                <c:pt idx="6" formatCode="0.00">
                  <c:v>0.20492327220238099</c:v>
                </c:pt>
                <c:pt idx="7" formatCode="0.00">
                  <c:v>-1.8390735029761893E-2</c:v>
                </c:pt>
                <c:pt idx="8" formatCode="0.00">
                  <c:v>1.5848424880952394E-2</c:v>
                </c:pt>
                <c:pt idx="9" formatCode="0.00">
                  <c:v>-4.4256695922619042E-2</c:v>
                </c:pt>
                <c:pt idx="10" formatCode="0.00">
                  <c:v>-4.8897618660714265E-2</c:v>
                </c:pt>
                <c:pt idx="11" formatCode="0.00">
                  <c:v>-2.5982838214285729E-2</c:v>
                </c:pt>
                <c:pt idx="12" formatCode="0.00">
                  <c:v>-3.006026979166667E-2</c:v>
                </c:pt>
                <c:pt idx="13" formatCode="0.00">
                  <c:v>-1.2830905119047636E-2</c:v>
                </c:pt>
                <c:pt idx="14" formatCode="0.00">
                  <c:v>-9.0576013988095117E-3</c:v>
                </c:pt>
                <c:pt idx="15" formatCode="0.00">
                  <c:v>4.1055172500000028E-2</c:v>
                </c:pt>
                <c:pt idx="16" formatCode="0.00">
                  <c:v>4.1921095535714284E-2</c:v>
                </c:pt>
                <c:pt idx="17" formatCode="0.00">
                  <c:v>-9.7467111607142665E-3</c:v>
                </c:pt>
                <c:pt idx="18" formatCode="0.00">
                  <c:v>5.3610747023809663E-3</c:v>
                </c:pt>
                <c:pt idx="19" formatCode="0.00">
                  <c:v>2.1750079136904757E-2</c:v>
                </c:pt>
                <c:pt idx="20" formatCode="0.00">
                  <c:v>-4.5343682619047594E-2</c:v>
                </c:pt>
                <c:pt idx="21" formatCode="0.00">
                  <c:v>-2.4057100089285702E-2</c:v>
                </c:pt>
                <c:pt idx="22" formatCode="0.00">
                  <c:v>-1.896399449404762E-2</c:v>
                </c:pt>
                <c:pt idx="23" formatCode="0.00">
                  <c:v>-1.7047651547619058E-2</c:v>
                </c:pt>
                <c:pt idx="24" formatCode="0.00">
                  <c:v>1.8867101875E-2</c:v>
                </c:pt>
                <c:pt idx="25" formatCode="0.00">
                  <c:v>1.586344047619051E-3</c:v>
                </c:pt>
                <c:pt idx="26" formatCode="0.00">
                  <c:v>5.9871361011904767E-3</c:v>
                </c:pt>
                <c:pt idx="27" formatCode="0.00">
                  <c:v>-3.4335681666666631E-2</c:v>
                </c:pt>
                <c:pt idx="28" formatCode="0.00">
                  <c:v>-2.1929877797619055E-2</c:v>
                </c:pt>
                <c:pt idx="29" formatCode="0.00">
                  <c:v>-2.598048032738097E-2</c:v>
                </c:pt>
                <c:pt idx="30" formatCode="0.00">
                  <c:v>7.2979066369047621E-2</c:v>
                </c:pt>
                <c:pt idx="31" formatCode="0.00">
                  <c:v>0.11736783497023813</c:v>
                </c:pt>
                <c:pt idx="32" formatCode="0.00">
                  <c:v>0.12377093571428573</c:v>
                </c:pt>
                <c:pt idx="33" formatCode="0.00">
                  <c:v>-4.5940650922619036E-2</c:v>
                </c:pt>
                <c:pt idx="34" formatCode="0.00">
                  <c:v>-4.196832449404761E-2</c:v>
                </c:pt>
                <c:pt idx="35" formatCode="0.00">
                  <c:v>-4.6802264880952391E-2</c:v>
                </c:pt>
                <c:pt idx="36" formatCode="0.00">
                  <c:v>-4.5515987291666657E-2</c:v>
                </c:pt>
                <c:pt idx="37" formatCode="0.00">
                  <c:v>-9.693431345238096E-2</c:v>
                </c:pt>
                <c:pt idx="38" formatCode="0.00">
                  <c:v>-7.7915205654762038E-3</c:v>
                </c:pt>
                <c:pt idx="39" formatCode="0.00">
                  <c:v>-3.9728665833333322E-2</c:v>
                </c:pt>
                <c:pt idx="40" formatCode="0.00">
                  <c:v>2.6512311369047623E-2</c:v>
                </c:pt>
                <c:pt idx="41" formatCode="0.00">
                  <c:v>-1.0127520327380971E-2</c:v>
                </c:pt>
                <c:pt idx="42" formatCode="0.00">
                  <c:v>0.42836354970238094</c:v>
                </c:pt>
                <c:pt idx="43" formatCode="0.00">
                  <c:v>-0.15482415252976189</c:v>
                </c:pt>
                <c:pt idx="44" formatCode="0.00">
                  <c:v>-8.4545038452380955E-2</c:v>
                </c:pt>
                <c:pt idx="45" formatCode="0.00">
                  <c:v>-2.5178117589285731E-2</c:v>
                </c:pt>
                <c:pt idx="46" formatCode="0.00">
                  <c:v>-2.084496282738095E-2</c:v>
                </c:pt>
                <c:pt idx="47" formatCode="0.00">
                  <c:v>-2.5270888214285706E-2</c:v>
                </c:pt>
                <c:pt idx="48" formatCode="0.00">
                  <c:v>-2.8293273124999976E-2</c:v>
                </c:pt>
                <c:pt idx="49" formatCode="0.00">
                  <c:v>-4.3584285952380938E-2</c:v>
                </c:pt>
                <c:pt idx="50" formatCode="0.00">
                  <c:v>-6.854119306547618E-2</c:v>
                </c:pt>
                <c:pt idx="51" formatCode="0.00">
                  <c:v>-3.0860504999999996E-2</c:v>
                </c:pt>
                <c:pt idx="52" formatCode="0.00">
                  <c:v>-3.7935849464285715E-2</c:v>
                </c:pt>
                <c:pt idx="53" formatCode="0.00">
                  <c:v>9.7721738392857471E-3</c:v>
                </c:pt>
                <c:pt idx="54" formatCode="0.00">
                  <c:v>0.34742186303571437</c:v>
                </c:pt>
                <c:pt idx="55" formatCode="0.00">
                  <c:v>8.3747169136904789E-2</c:v>
                </c:pt>
                <c:pt idx="56" formatCode="0.00">
                  <c:v>-1.505680178571428E-2</c:v>
                </c:pt>
                <c:pt idx="57" formatCode="0.00">
                  <c:v>-5.8521949255952395E-2</c:v>
                </c:pt>
                <c:pt idx="58" formatCode="0.00">
                  <c:v>-6.1503879494047613E-2</c:v>
                </c:pt>
                <c:pt idx="59" formatCode="0.00">
                  <c:v>-4.5571151547619038E-2</c:v>
                </c:pt>
                <c:pt idx="60" formatCode="0.00">
                  <c:v>-6.3536454791666669E-2</c:v>
                </c:pt>
                <c:pt idx="61" formatCode="0.00">
                  <c:v>-5.69606226190476E-2</c:v>
                </c:pt>
                <c:pt idx="62" formatCode="0.00">
                  <c:v>-4.4012555565476189E-2</c:v>
                </c:pt>
                <c:pt idx="63" formatCode="0.00">
                  <c:v>-1.971342249999998E-2</c:v>
                </c:pt>
                <c:pt idx="64" formatCode="0.00">
                  <c:v>-6.587321446428572E-2</c:v>
                </c:pt>
                <c:pt idx="65" formatCode="0.00">
                  <c:v>-5.7845742827380933E-2</c:v>
                </c:pt>
                <c:pt idx="66" formatCode="0.00">
                  <c:v>0.28241577053571437</c:v>
                </c:pt>
                <c:pt idx="67" formatCode="0.00">
                  <c:v>0.29876773913690469</c:v>
                </c:pt>
                <c:pt idx="68" formatCode="0.00">
                  <c:v>1.6899673809524229E-3</c:v>
                </c:pt>
                <c:pt idx="69" formatCode="0.00">
                  <c:v>-7.6902755089285721E-2</c:v>
                </c:pt>
                <c:pt idx="70" formatCode="0.00">
                  <c:v>-7.3936495327380933E-2</c:v>
                </c:pt>
                <c:pt idx="71" formatCode="0.00">
                  <c:v>-7.4830794880952373E-2</c:v>
                </c:pt>
                <c:pt idx="72" formatCode="0.00">
                  <c:v>-8.8536891458333336E-2</c:v>
                </c:pt>
                <c:pt idx="73" formatCode="0.00">
                  <c:v>-7.1654055119047627E-2</c:v>
                </c:pt>
                <c:pt idx="74" formatCode="0.00">
                  <c:v>-2.8444222321428597E-3</c:v>
                </c:pt>
                <c:pt idx="75" formatCode="0.00">
                  <c:v>-5.2938264999999984E-2</c:v>
                </c:pt>
                <c:pt idx="76" formatCode="0.00">
                  <c:v>-3.5300882797619032E-2</c:v>
                </c:pt>
                <c:pt idx="77" formatCode="0.00">
                  <c:v>0.10833236133928571</c:v>
                </c:pt>
                <c:pt idx="78" formatCode="0.00">
                  <c:v>6.3138019702380935E-2</c:v>
                </c:pt>
                <c:pt idx="79" formatCode="0.00">
                  <c:v>0.25592138080357141</c:v>
                </c:pt>
                <c:pt idx="80" formatCode="0.00">
                  <c:v>-6.3075370119047611E-2</c:v>
                </c:pt>
                <c:pt idx="81" formatCode="0.00">
                  <c:v>-4.0694630089285699E-2</c:v>
                </c:pt>
                <c:pt idx="82" formatCode="0.00">
                  <c:v>-4.4026996160714267E-2</c:v>
                </c:pt>
                <c:pt idx="83" formatCode="0.00">
                  <c:v>-4.4883784047619044E-2</c:v>
                </c:pt>
                <c:pt idx="84" formatCode="0.00">
                  <c:v>-3.8537476458333324E-2</c:v>
                </c:pt>
                <c:pt idx="85" formatCode="0.00">
                  <c:v>-6.0660000119047625E-2</c:v>
                </c:pt>
                <c:pt idx="86" formatCode="0.00">
                  <c:v>-4.2695982232142861E-2</c:v>
                </c:pt>
                <c:pt idx="87" formatCode="0.00">
                  <c:v>-1.0054129999999981E-2</c:v>
                </c:pt>
                <c:pt idx="88" formatCode="0.00">
                  <c:v>-2.7052790297619055E-2</c:v>
                </c:pt>
                <c:pt idx="89" formatCode="0.00">
                  <c:v>7.2063383928570868E-4</c:v>
                </c:pt>
                <c:pt idx="90" formatCode="0.00">
                  <c:v>2.9429161369047677E-2</c:v>
                </c:pt>
                <c:pt idx="91" formatCode="0.00">
                  <c:v>0.21428497163690474</c:v>
                </c:pt>
                <c:pt idx="92" formatCode="0.00">
                  <c:v>-5.3176459523809755E-3</c:v>
                </c:pt>
                <c:pt idx="93" formatCode="0.00">
                  <c:v>-2.9099071755952388E-2</c:v>
                </c:pt>
                <c:pt idx="94" formatCode="0.00">
                  <c:v>-3.1551334494047623E-2</c:v>
                </c:pt>
                <c:pt idx="95" formatCode="0.00">
                  <c:v>-4.0118952380952394E-2</c:v>
                </c:pt>
                <c:pt idx="96" formatCode="0.00">
                  <c:v>-4.1340077291666666E-2</c:v>
                </c:pt>
                <c:pt idx="97" formatCode="0.00">
                  <c:v>3.8870215476190517E-3</c:v>
                </c:pt>
                <c:pt idx="98" formatCode="0.00">
                  <c:v>-1.6768412232142871E-2</c:v>
                </c:pt>
                <c:pt idx="99" formatCode="0.00">
                  <c:v>5.0228369166666689E-2</c:v>
                </c:pt>
                <c:pt idx="100" formatCode="0.00">
                  <c:v>4.6421188035714281E-2</c:v>
                </c:pt>
                <c:pt idx="101" formatCode="0.00">
                  <c:v>-1.3832113660714282E-2</c:v>
                </c:pt>
                <c:pt idx="102" formatCode="0.00">
                  <c:v>0.11153449470238104</c:v>
                </c:pt>
                <c:pt idx="103" formatCode="0.00">
                  <c:v>-0.14940481919642856</c:v>
                </c:pt>
                <c:pt idx="104" formatCode="0.00">
                  <c:v>-6.4202218452380971E-2</c:v>
                </c:pt>
                <c:pt idx="105" formatCode="0.00">
                  <c:v>9.5966657440475917E-3</c:v>
                </c:pt>
                <c:pt idx="106" formatCode="0.00">
                  <c:v>1.0556166339285702E-2</c:v>
                </c:pt>
                <c:pt idx="107" formatCode="0.00">
                  <c:v>1.2889525119047604E-2</c:v>
                </c:pt>
                <c:pt idx="108" formatCode="0.00">
                  <c:v>2.8200084374999976E-2</c:v>
                </c:pt>
                <c:pt idx="109" formatCode="0.00">
                  <c:v>-1.2333701190476304E-3</c:v>
                </c:pt>
                <c:pt idx="110" formatCode="0.00">
                  <c:v>1.2718927678571357E-3</c:v>
                </c:pt>
                <c:pt idx="111" formatCode="0.00">
                  <c:v>1.055404333333336E-2</c:v>
                </c:pt>
                <c:pt idx="112" formatCode="0.00">
                  <c:v>1.3301993035714277E-2</c:v>
                </c:pt>
                <c:pt idx="113" formatCode="0.00">
                  <c:v>1.3806644672619051E-2</c:v>
                </c:pt>
                <c:pt idx="114" formatCode="0.00">
                  <c:v>-4.8191369642856946E-3</c:v>
                </c:pt>
                <c:pt idx="115" formatCode="0.00">
                  <c:v>-8.8144210029761874E-2</c:v>
                </c:pt>
                <c:pt idx="116" formatCode="0.00">
                  <c:v>-4.4269665119047619E-2</c:v>
                </c:pt>
                <c:pt idx="117" formatCode="0.00">
                  <c:v>2.584872157738094E-2</c:v>
                </c:pt>
                <c:pt idx="118" formatCode="0.00">
                  <c:v>3.3472524672619047E-2</c:v>
                </c:pt>
                <c:pt idx="119" formatCode="0.00">
                  <c:v>2.5099441785714285E-2</c:v>
                </c:pt>
                <c:pt idx="120" formatCode="0.00">
                  <c:v>2.9649618541666659E-2</c:v>
                </c:pt>
                <c:pt idx="121" formatCode="0.00">
                  <c:v>7.9177457142857038E-3</c:v>
                </c:pt>
                <c:pt idx="122" formatCode="0.00">
                  <c:v>1.3586977767857139E-2</c:v>
                </c:pt>
                <c:pt idx="123" formatCode="0.00">
                  <c:v>2.1144707500000026E-2</c:v>
                </c:pt>
                <c:pt idx="124" formatCode="0.00">
                  <c:v>4.6951006369047601E-2</c:v>
                </c:pt>
                <c:pt idx="125" formatCode="0.00">
                  <c:v>1.4236606339285723E-2</c:v>
                </c:pt>
                <c:pt idx="126" formatCode="0.00">
                  <c:v>-0.1480626969642857</c:v>
                </c:pt>
                <c:pt idx="127" formatCode="0.00">
                  <c:v>-0.13343833419642853</c:v>
                </c:pt>
                <c:pt idx="128" formatCode="0.00">
                  <c:v>-1.6647238452380961E-2</c:v>
                </c:pt>
                <c:pt idx="129" formatCode="0.00">
                  <c:v>5.1586413244047627E-2</c:v>
                </c:pt>
                <c:pt idx="130" formatCode="0.00">
                  <c:v>5.3678575505952383E-2</c:v>
                </c:pt>
                <c:pt idx="131" formatCode="0.00">
                  <c:v>5.4033243452380961E-2</c:v>
                </c:pt>
                <c:pt idx="132" formatCode="0.00">
                  <c:v>4.4926150208333307E-2</c:v>
                </c:pt>
                <c:pt idx="133" formatCode="0.00">
                  <c:v>1.1268759047619051E-2</c:v>
                </c:pt>
                <c:pt idx="134" formatCode="0.00">
                  <c:v>5.2572276785713135E-4</c:v>
                </c:pt>
                <c:pt idx="135" formatCode="0.00">
                  <c:v>8.250749166666696E-3</c:v>
                </c:pt>
                <c:pt idx="136" formatCode="0.00">
                  <c:v>1.969304136904762E-2</c:v>
                </c:pt>
                <c:pt idx="137" formatCode="0.00">
                  <c:v>1.9748102172619048E-2</c:v>
                </c:pt>
                <c:pt idx="138" formatCode="0.00">
                  <c:v>-9.0957060297619033E-2</c:v>
                </c:pt>
                <c:pt idx="139" formatCode="0.00">
                  <c:v>-0.12640214502976188</c:v>
                </c:pt>
                <c:pt idx="140" formatCode="0.00">
                  <c:v>-2.5693325119047622E-2</c:v>
                </c:pt>
                <c:pt idx="141" formatCode="0.00">
                  <c:v>4.6212404077380934E-2</c:v>
                </c:pt>
                <c:pt idx="142" formatCode="0.00">
                  <c:v>5.0409299672619048E-2</c:v>
                </c:pt>
                <c:pt idx="143" formatCode="0.00">
                  <c:v>4.604663595238094E-2</c:v>
                </c:pt>
                <c:pt idx="144" formatCode="0.00">
                  <c:v>3.933465270833332E-2</c:v>
                </c:pt>
                <c:pt idx="145" formatCode="0.00">
                  <c:v>2.4934670714285706E-2</c:v>
                </c:pt>
                <c:pt idx="146" formatCode="0.00">
                  <c:v>1.1117273601190483E-2</c:v>
                </c:pt>
                <c:pt idx="147" formatCode="0.00">
                  <c:v>1.2233440000000026E-2</c:v>
                </c:pt>
                <c:pt idx="148" formatCode="0.00">
                  <c:v>1.2593258869047622E-2</c:v>
                </c:pt>
                <c:pt idx="149" formatCode="0.00">
                  <c:v>2.262941800595239E-2</c:v>
                </c:pt>
                <c:pt idx="150" formatCode="0.00">
                  <c:v>-0.1519365669642857</c:v>
                </c:pt>
                <c:pt idx="151" formatCode="0.00">
                  <c:v>-9.4150072529761888E-2</c:v>
                </c:pt>
                <c:pt idx="152" formatCode="0.00">
                  <c:v>-1.7849781785714294E-2</c:v>
                </c:pt>
                <c:pt idx="153" formatCode="0.00">
                  <c:v>3.2240762410714274E-2</c:v>
                </c:pt>
                <c:pt idx="154" formatCode="0.00">
                  <c:v>3.1084258005952395E-2</c:v>
                </c:pt>
                <c:pt idx="155" formatCode="0.00">
                  <c:v>2.8356815119047626E-2</c:v>
                </c:pt>
                <c:pt idx="156" formatCode="0.00">
                  <c:v>2.0313723541666662E-2</c:v>
                </c:pt>
                <c:pt idx="157" formatCode="0.00">
                  <c:v>0.10844580821428572</c:v>
                </c:pt>
                <c:pt idx="158" formatCode="0.00">
                  <c:v>2.8971311101190486E-2</c:v>
                </c:pt>
                <c:pt idx="159" formatCode="0.00">
                  <c:v>1.7336845833333364E-2</c:v>
                </c:pt>
                <c:pt idx="160" formatCode="0.00">
                  <c:v>-9.3523152976190405E-3</c:v>
                </c:pt>
                <c:pt idx="161" formatCode="0.00">
                  <c:v>-1.065375449404761E-2</c:v>
                </c:pt>
                <c:pt idx="162" formatCode="0.00">
                  <c:v>-1.1011310297619079E-2</c:v>
                </c:pt>
                <c:pt idx="163" formatCode="0.00">
                  <c:v>-0.12300439002976188</c:v>
                </c:pt>
                <c:pt idx="164" formatCode="0.00">
                  <c:v>-3.0493429285714288E-2</c:v>
                </c:pt>
                <c:pt idx="165" formatCode="0.00">
                  <c:v>2.6681143244047606E-2</c:v>
                </c:pt>
                <c:pt idx="166" formatCode="0.00">
                  <c:v>3.1965492172619042E-2</c:v>
                </c:pt>
                <c:pt idx="167" formatCode="0.00">
                  <c:v>3.0278394285714272E-2</c:v>
                </c:pt>
                <c:pt idx="168" formatCode="0.00">
                  <c:v>4.2897210208333328E-2</c:v>
                </c:pt>
                <c:pt idx="169" formatCode="0.00">
                  <c:v>1.7729540714285716E-2</c:v>
                </c:pt>
                <c:pt idx="170" formatCode="0.00">
                  <c:v>9.4803427678571278E-3</c:v>
                </c:pt>
                <c:pt idx="171" formatCode="0.00">
                  <c:v>2.3521885000000034E-2</c:v>
                </c:pt>
                <c:pt idx="172" formatCode="0.00">
                  <c:v>2.1519793035714274E-2</c:v>
                </c:pt>
                <c:pt idx="173" formatCode="0.00">
                  <c:v>-1.0765406994047627E-2</c:v>
                </c:pt>
                <c:pt idx="174" formatCode="0.00">
                  <c:v>-0.14978272363095235</c:v>
                </c:pt>
                <c:pt idx="175" formatCode="0.00">
                  <c:v>-0.11906920419642855</c:v>
                </c:pt>
                <c:pt idx="176" formatCode="0.00">
                  <c:v>-2.8932970119047621E-2</c:v>
                </c:pt>
                <c:pt idx="177" formatCode="0.00">
                  <c:v>5.1827894910714281E-2</c:v>
                </c:pt>
                <c:pt idx="178" formatCode="0.00">
                  <c:v>3.9243748839285705E-2</c:v>
                </c:pt>
                <c:pt idx="179" formatCode="0.00">
                  <c:v>3.8673216785714296E-2</c:v>
                </c:pt>
                <c:pt idx="180" formatCode="0.00">
                  <c:v>3.6807084375000007E-2</c:v>
                </c:pt>
                <c:pt idx="181" formatCode="0.00">
                  <c:v>6.0897604047619056E-2</c:v>
                </c:pt>
                <c:pt idx="182" formatCode="0.00">
                  <c:v>6.206654526785714E-2</c:v>
                </c:pt>
                <c:pt idx="183" formatCode="0.00">
                  <c:v>-1.5635541666666627E-2</c:v>
                </c:pt>
                <c:pt idx="184" formatCode="0.00">
                  <c:v>-1.1523652797619036E-2</c:v>
                </c:pt>
                <c:pt idx="185" formatCode="0.00">
                  <c:v>7.5273196726190483E-3</c:v>
                </c:pt>
                <c:pt idx="186" formatCode="0.00">
                  <c:v>4.9194503035714335E-2</c:v>
                </c:pt>
                <c:pt idx="187" formatCode="0.00">
                  <c:v>-0.14641039502976189</c:v>
                </c:pt>
                <c:pt idx="188" formatCode="0.00">
                  <c:v>-4.5953885119047619E-2</c:v>
                </c:pt>
                <c:pt idx="189" formatCode="0.00">
                  <c:v>2.5769947410714283E-2</c:v>
                </c:pt>
                <c:pt idx="190" formatCode="0.00">
                  <c:v>2.853897383928572E-2</c:v>
                </c:pt>
                <c:pt idx="191" formatCode="0.00">
                  <c:v>2.3286894285714288E-2</c:v>
                </c:pt>
                <c:pt idx="192" formatCode="0.00">
                  <c:v>3.6305413541666651E-2</c:v>
                </c:pt>
                <c:pt idx="193" formatCode="0.00">
                  <c:v>1.5012891547619048E-2</c:v>
                </c:pt>
                <c:pt idx="194" formatCode="0.00">
                  <c:v>-1.2560266398809528E-2</c:v>
                </c:pt>
                <c:pt idx="195" formatCode="0.00">
                  <c:v>-6.5203949999999705E-3</c:v>
                </c:pt>
                <c:pt idx="196" formatCode="0.00">
                  <c:v>3.9092098869047645E-2</c:v>
                </c:pt>
                <c:pt idx="197" formatCode="0.00">
                  <c:v>-2.9075440327380964E-2</c:v>
                </c:pt>
                <c:pt idx="198" formatCode="0.00">
                  <c:v>-7.7623121130952336E-2</c:v>
                </c:pt>
                <c:pt idx="199" formatCode="0.00">
                  <c:v>-6.3620849196428561E-2</c:v>
                </c:pt>
                <c:pt idx="200" formatCode="0.00">
                  <c:v>1.0810698214285722E-2</c:v>
                </c:pt>
                <c:pt idx="201" formatCode="0.00">
                  <c:v>1.3415792410714292E-2</c:v>
                </c:pt>
                <c:pt idx="202" formatCode="0.00">
                  <c:v>1.4105675505952389E-2</c:v>
                </c:pt>
                <c:pt idx="203" formatCode="0.00">
                  <c:v>2.9753484285714296E-2</c:v>
                </c:pt>
                <c:pt idx="204" formatCode="0.00">
                  <c:v>-8.9789722916666648E-3</c:v>
                </c:pt>
                <c:pt idx="205" formatCode="0.00">
                  <c:v>6.727907238095239E-2</c:v>
                </c:pt>
                <c:pt idx="206" formatCode="0.00">
                  <c:v>7.7154376101190456E-2</c:v>
                </c:pt>
                <c:pt idx="207" formatCode="0.00">
                  <c:v>4.6049716666666698E-2</c:v>
                </c:pt>
                <c:pt idx="208" formatCode="0.00">
                  <c:v>2.0369943035714294E-2</c:v>
                </c:pt>
                <c:pt idx="209" formatCode="0.00">
                  <c:v>6.1184512172619068E-2</c:v>
                </c:pt>
                <c:pt idx="210" formatCode="0.00">
                  <c:v>-0.15030834113095232</c:v>
                </c:pt>
                <c:pt idx="211" formatCode="0.00">
                  <c:v>-0.15320749086309521</c:v>
                </c:pt>
                <c:pt idx="212" formatCode="0.00">
                  <c:v>-5.1785995952380953E-2</c:v>
                </c:pt>
                <c:pt idx="213" formatCode="0.00">
                  <c:v>3.1780125744047608E-2</c:v>
                </c:pt>
                <c:pt idx="214" formatCode="0.00">
                  <c:v>3.6310272172619049E-2</c:v>
                </c:pt>
                <c:pt idx="215" formatCode="0.00">
                  <c:v>3.5856001785714284E-2</c:v>
                </c:pt>
                <c:pt idx="216" formatCode="0.00">
                  <c:v>6.2584255208333342E-2</c:v>
                </c:pt>
                <c:pt idx="217" formatCode="0.00">
                  <c:v>1.6093223809523771E-3</c:v>
                </c:pt>
                <c:pt idx="218" formatCode="0.00">
                  <c:v>-1.563975139880952E-2</c:v>
                </c:pt>
                <c:pt idx="219" formatCode="0.00">
                  <c:v>2.9182519166666684E-2</c:v>
                </c:pt>
                <c:pt idx="220" formatCode="0.00">
                  <c:v>1.0535183869047615E-2</c:v>
                </c:pt>
                <c:pt idx="221" formatCode="0.00">
                  <c:v>0.11987232050595238</c:v>
                </c:pt>
                <c:pt idx="222" formatCode="0.00">
                  <c:v>-0.17088019279761901</c:v>
                </c:pt>
                <c:pt idx="223" formatCode="0.00">
                  <c:v>-7.9294536696428539E-2</c:v>
                </c:pt>
                <c:pt idx="224" formatCode="0.00">
                  <c:v>-2.5754945119047606E-2</c:v>
                </c:pt>
                <c:pt idx="225" formatCode="0.00">
                  <c:v>2.7442605744047624E-2</c:v>
                </c:pt>
                <c:pt idx="226" formatCode="0.00">
                  <c:v>2.8753397172619058E-2</c:v>
                </c:pt>
                <c:pt idx="227" formatCode="0.00">
                  <c:v>3.7966310952380941E-2</c:v>
                </c:pt>
                <c:pt idx="228" formatCode="0.00">
                  <c:v>4.1509296874999976E-2</c:v>
                </c:pt>
                <c:pt idx="229" formatCode="0.00">
                  <c:v>5.3160107142857099E-3</c:v>
                </c:pt>
                <c:pt idx="230" formatCode="0.00">
                  <c:v>-1.780886639880952E-2</c:v>
                </c:pt>
                <c:pt idx="231" formatCode="0.00">
                  <c:v>3.2149350833333354E-2</c:v>
                </c:pt>
                <c:pt idx="232" formatCode="0.00">
                  <c:v>1.6064315535714274E-2</c:v>
                </c:pt>
                <c:pt idx="233" formatCode="0.00">
                  <c:v>-3.1750492827380947E-2</c:v>
                </c:pt>
                <c:pt idx="234" formatCode="0.00">
                  <c:v>-3.8765788630952355E-2</c:v>
                </c:pt>
                <c:pt idx="235" formatCode="0.00">
                  <c:v>-2.7269668363095231E-2</c:v>
                </c:pt>
                <c:pt idx="236" formatCode="0.00">
                  <c:v>-2.7141101190476108E-3</c:v>
                </c:pt>
                <c:pt idx="237" formatCode="0.00">
                  <c:v>1.3053206577380946E-2</c:v>
                </c:pt>
                <c:pt idx="238" formatCode="0.00">
                  <c:v>1.8426202172619047E-2</c:v>
                </c:pt>
                <c:pt idx="239" formatCode="0.00">
                  <c:v>1.5365572619047627E-2</c:v>
                </c:pt>
                <c:pt idx="240" formatCode="0.00">
                  <c:v>1.1476393541666671E-2</c:v>
                </c:pt>
                <c:pt idx="241" formatCode="0.00">
                  <c:v>3.921553404761903E-2</c:v>
                </c:pt>
                <c:pt idx="242" formatCode="0.00">
                  <c:v>-5.5220242232142856E-2</c:v>
                </c:pt>
                <c:pt idx="243" formatCode="0.00">
                  <c:v>-6.818188666666665E-2</c:v>
                </c:pt>
                <c:pt idx="244" formatCode="0.00">
                  <c:v>-4.0839005297619045E-2</c:v>
                </c:pt>
                <c:pt idx="245" formatCode="0.00">
                  <c:v>-0.11111782532738096</c:v>
                </c:pt>
                <c:pt idx="246" formatCode="0.00">
                  <c:v>4.17044180357143E-2</c:v>
                </c:pt>
                <c:pt idx="247" formatCode="0.00">
                  <c:v>0.43833625163690487</c:v>
                </c:pt>
                <c:pt idx="248" formatCode="0.00">
                  <c:v>-3.4248300952380961E-2</c:v>
                </c:pt>
                <c:pt idx="249" formatCode="0.00">
                  <c:v>-3.4002931755952405E-2</c:v>
                </c:pt>
                <c:pt idx="250" formatCode="0.00">
                  <c:v>-3.6020221994047655E-2</c:v>
                </c:pt>
                <c:pt idx="251" formatCode="0.00">
                  <c:v>-3.7429635714285731E-2</c:v>
                </c:pt>
                <c:pt idx="252" formatCode="0.00">
                  <c:v>-4.9087838958333352E-2</c:v>
                </c:pt>
                <c:pt idx="253" formatCode="0.00">
                  <c:v>-3.8782967857142886E-3</c:v>
                </c:pt>
                <c:pt idx="254" formatCode="0.00">
                  <c:v>-1.0544058898809536E-2</c:v>
                </c:pt>
                <c:pt idx="255" formatCode="0.00">
                  <c:v>-1.3629297499999971E-2</c:v>
                </c:pt>
                <c:pt idx="256" formatCode="0.00">
                  <c:v>-4.7084777976190428E-3</c:v>
                </c:pt>
                <c:pt idx="257" formatCode="0.00">
                  <c:v>-1.4044570327380962E-2</c:v>
                </c:pt>
                <c:pt idx="258" formatCode="0.00">
                  <c:v>-0.104022900297619</c:v>
                </c:pt>
                <c:pt idx="259" formatCode="0.00">
                  <c:v>4.9158249970238113E-2</c:v>
                </c:pt>
                <c:pt idx="260" formatCode="0.00">
                  <c:v>6.5387428214285684E-2</c:v>
                </c:pt>
                <c:pt idx="261" formatCode="0.00">
                  <c:v>1.2072641577380958E-2</c:v>
                </c:pt>
                <c:pt idx="262" formatCode="0.00">
                  <c:v>1.0574958839285706E-2</c:v>
                </c:pt>
                <c:pt idx="263" formatCode="0.00">
                  <c:v>9.2370084523809293E-3</c:v>
                </c:pt>
                <c:pt idx="264" formatCode="0.00">
                  <c:v>1.2119906041666642E-2</c:v>
                </c:pt>
                <c:pt idx="265" formatCode="0.00">
                  <c:v>-7.7852359523809672E-3</c:v>
                </c:pt>
                <c:pt idx="266" formatCode="0.00">
                  <c:v>-2.2955638988095273E-3</c:v>
                </c:pt>
                <c:pt idx="267" formatCode="0.00">
                  <c:v>1.7820196666666677E-2</c:v>
                </c:pt>
                <c:pt idx="268" formatCode="0.00">
                  <c:v>-1.3094313630952398E-2</c:v>
                </c:pt>
                <c:pt idx="269" formatCode="0.00">
                  <c:v>-6.0346385327380958E-2</c:v>
                </c:pt>
                <c:pt idx="270" formatCode="0.00">
                  <c:v>-0.13698801363095237</c:v>
                </c:pt>
                <c:pt idx="271" formatCode="0.00">
                  <c:v>3.9081913690476588E-4</c:v>
                </c:pt>
                <c:pt idx="272" formatCode="0.00">
                  <c:v>0.13255183738095239</c:v>
                </c:pt>
                <c:pt idx="273" formatCode="0.00">
                  <c:v>1.1335254077380938E-2</c:v>
                </c:pt>
                <c:pt idx="274" formatCode="0.00">
                  <c:v>9.2148980059523766E-3</c:v>
                </c:pt>
                <c:pt idx="275" formatCode="0.00">
                  <c:v>8.5897026190476095E-3</c:v>
                </c:pt>
                <c:pt idx="276" formatCode="0.00">
                  <c:v>-1.4405489791666684E-2</c:v>
                </c:pt>
                <c:pt idx="277" formatCode="0.00">
                  <c:v>4.8620123214285729E-2</c:v>
                </c:pt>
                <c:pt idx="278" formatCode="0.00">
                  <c:v>-1.9353219732142879E-2</c:v>
                </c:pt>
                <c:pt idx="279" formatCode="0.00">
                  <c:v>-3.2582859166666651E-2</c:v>
                </c:pt>
                <c:pt idx="280" formatCode="0.00">
                  <c:v>-2.4707379464285723E-2</c:v>
                </c:pt>
                <c:pt idx="281" formatCode="0.00">
                  <c:v>6.8732308005952383E-2</c:v>
                </c:pt>
                <c:pt idx="282" formatCode="0.00">
                  <c:v>-0.10552402696428569</c:v>
                </c:pt>
                <c:pt idx="283" formatCode="0.00">
                  <c:v>0.2122457591369048</c:v>
                </c:pt>
                <c:pt idx="284" formatCode="0.00">
                  <c:v>-4.7170330119047657E-2</c:v>
                </c:pt>
                <c:pt idx="285" formatCode="0.00">
                  <c:v>-1.6932286755952403E-2</c:v>
                </c:pt>
                <c:pt idx="286" formatCode="0.00">
                  <c:v>-1.4328187827380962E-2</c:v>
                </c:pt>
                <c:pt idx="287" formatCode="0.00">
                  <c:v>-2.0166146547619043E-2</c:v>
                </c:pt>
                <c:pt idx="288" formatCode="0.00">
                  <c:v>-1.4959498124999998E-2</c:v>
                </c:pt>
                <c:pt idx="289" formatCode="0.00">
                  <c:v>-2.7764570952380954E-2</c:v>
                </c:pt>
                <c:pt idx="290" formatCode="0.00">
                  <c:v>8.0799656101190484E-2</c:v>
                </c:pt>
                <c:pt idx="291" formatCode="0.00">
                  <c:v>-3.9112874999999978E-2</c:v>
                </c:pt>
                <c:pt idx="292" formatCode="0.00">
                  <c:v>-1.5457198630952365E-2</c:v>
                </c:pt>
                <c:pt idx="293" formatCode="0.00">
                  <c:v>-5.3820197827380969E-2</c:v>
                </c:pt>
                <c:pt idx="294" formatCode="0.00">
                  <c:v>-0.13491544529761906</c:v>
                </c:pt>
                <c:pt idx="295" formatCode="0.00">
                  <c:v>-0.11829128169642857</c:v>
                </c:pt>
                <c:pt idx="296" formatCode="0.00">
                  <c:v>0.43961580154761898</c:v>
                </c:pt>
                <c:pt idx="297" formatCode="0.00">
                  <c:v>-1.213443592261905E-2</c:v>
                </c:pt>
                <c:pt idx="298" formatCode="0.00">
                  <c:v>-3.3490759494047631E-2</c:v>
                </c:pt>
                <c:pt idx="299" formatCode="0.00">
                  <c:v>-3.5875799047619068E-2</c:v>
                </c:pt>
                <c:pt idx="300" formatCode="0.00">
                  <c:v>-4.1545529791666695E-2</c:v>
                </c:pt>
                <c:pt idx="301" formatCode="0.00">
                  <c:v>-1.5070157619047661E-2</c:v>
                </c:pt>
                <c:pt idx="302" formatCode="0.00">
                  <c:v>2.2417701101190457E-2</c:v>
                </c:pt>
                <c:pt idx="303" formatCode="0.00">
                  <c:v>7.1974083333333494E-3</c:v>
                </c:pt>
                <c:pt idx="304" formatCode="0.00">
                  <c:v>-3.6081182797619064E-2</c:v>
                </c:pt>
                <c:pt idx="305" formatCode="0.00">
                  <c:v>-6.6597806160714271E-2</c:v>
                </c:pt>
                <c:pt idx="306" formatCode="0.00">
                  <c:v>0.17810849553571434</c:v>
                </c:pt>
                <c:pt idx="307" formatCode="0.00">
                  <c:v>2.9974565803571454E-2</c:v>
                </c:pt>
                <c:pt idx="308" formatCode="0.00">
                  <c:v>-3.9687990119047611E-2</c:v>
                </c:pt>
                <c:pt idx="309" formatCode="0.00">
                  <c:v>-6.7220467559523794E-3</c:v>
                </c:pt>
                <c:pt idx="310" formatCode="0.00">
                  <c:v>-1.3988600327380946E-2</c:v>
                </c:pt>
                <c:pt idx="311" formatCode="0.00">
                  <c:v>-2.179775988095238E-2</c:v>
                </c:pt>
                <c:pt idx="312" formatCode="0.00">
                  <c:v>-3.3223129791666667E-2</c:v>
                </c:pt>
                <c:pt idx="313" formatCode="0.00">
                  <c:v>-3.7015344285714291E-2</c:v>
                </c:pt>
                <c:pt idx="314" formatCode="0.00">
                  <c:v>4.293596943452381E-2</c:v>
                </c:pt>
                <c:pt idx="315" formatCode="0.00">
                  <c:v>1.5328218333333365E-2</c:v>
                </c:pt>
                <c:pt idx="316" formatCode="0.00">
                  <c:v>2.0920068035714293E-2</c:v>
                </c:pt>
                <c:pt idx="317" formatCode="0.00">
                  <c:v>5.1630499672619082E-2</c:v>
                </c:pt>
                <c:pt idx="318" formatCode="0.00">
                  <c:v>-5.5798607797619013E-2</c:v>
                </c:pt>
                <c:pt idx="319" formatCode="0.00">
                  <c:v>-7.3245466696428549E-2</c:v>
                </c:pt>
                <c:pt idx="320" formatCode="0.00">
                  <c:v>-5.7344481785714281E-2</c:v>
                </c:pt>
                <c:pt idx="321" formatCode="0.00">
                  <c:v>1.5359979077380959E-2</c:v>
                </c:pt>
                <c:pt idx="322" formatCode="0.00">
                  <c:v>1.5627393005952395E-2</c:v>
                </c:pt>
                <c:pt idx="323" formatCode="0.00">
                  <c:v>1.399346345238095E-2</c:v>
                </c:pt>
                <c:pt idx="324" formatCode="0.00">
                  <c:v>5.2422866874999988E-2</c:v>
                </c:pt>
                <c:pt idx="325" formatCode="0.00">
                  <c:v>2.1525674047619056E-2</c:v>
                </c:pt>
                <c:pt idx="326" formatCode="0.00">
                  <c:v>-2.0879612232142866E-2</c:v>
                </c:pt>
                <c:pt idx="327" formatCode="0.00">
                  <c:v>3.1349392500000045E-2</c:v>
                </c:pt>
                <c:pt idx="328" formatCode="0.00">
                  <c:v>1.0625728035714294E-2</c:v>
                </c:pt>
                <c:pt idx="329" formatCode="0.00">
                  <c:v>2.1600497172619054E-2</c:v>
                </c:pt>
                <c:pt idx="330" formatCode="0.00">
                  <c:v>-4.1372609464285712E-2</c:v>
                </c:pt>
                <c:pt idx="331" formatCode="0.00">
                  <c:v>-5.3777069196428537E-2</c:v>
                </c:pt>
                <c:pt idx="332" formatCode="0.00">
                  <c:v>-4.3587886785714278E-2</c:v>
                </c:pt>
                <c:pt idx="333" formatCode="0.00">
                  <c:v>2.0219114077380959E-2</c:v>
                </c:pt>
                <c:pt idx="334" formatCode="0.00">
                  <c:v>2.7559539672619052E-2</c:v>
                </c:pt>
                <c:pt idx="335" formatCode="0.00">
                  <c:v>2.6351955952380948E-2</c:v>
                </c:pt>
                <c:pt idx="336" formatCode="0.00">
                  <c:v>2.0607131041666671E-2</c:v>
                </c:pt>
                <c:pt idx="337" formatCode="0.00">
                  <c:v>1.2503571428570948E-4</c:v>
                </c:pt>
                <c:pt idx="338" formatCode="0.00">
                  <c:v>-1.030163639880953E-2</c:v>
                </c:pt>
                <c:pt idx="339" formatCode="0.00">
                  <c:v>-1.08489999999975E-4</c:v>
                </c:pt>
                <c:pt idx="340" formatCode="0.00">
                  <c:v>-2.6648844642856995E-3</c:v>
                </c:pt>
                <c:pt idx="341" formatCode="0.00">
                  <c:v>-1.4088949494047612E-2</c:v>
                </c:pt>
                <c:pt idx="342" formatCode="0.00">
                  <c:v>-3.6881874464285633E-2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B0-40FB-AC28-6AAC04C15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Runoff Storage Normalized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rgbClr val="000000">
                    <a:lumMod val="65000"/>
                    <a:lumOff val="35000"/>
                  </a:srgb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rgbClr val="000000">
                    <a:lumMod val="65000"/>
                    <a:lumOff val="35000"/>
                  </a:srgbClr>
                </a:solidFill>
              </a:rPr>
              <a:t>Irrigation well use exclusion area</a:t>
            </a:r>
            <a:br>
              <a:rPr lang="en-US" sz="1400" b="0" i="0" u="none" strike="noStrike" kern="1200" spc="0" baseline="0">
                <a:solidFill>
                  <a:srgbClr val="000000">
                    <a:lumMod val="65000"/>
                    <a:lumOff val="35000"/>
                  </a:srgbClr>
                </a:solidFill>
              </a:rPr>
            </a:br>
            <a:r>
              <a:rPr lang="en-US" sz="1400" b="0" i="0" u="none" strike="noStrike" kern="1200" spc="0" baseline="0">
                <a:solidFill>
                  <a:srgbClr val="000000">
                    <a:lumMod val="65000"/>
                    <a:lumOff val="35000"/>
                  </a:srgbClr>
                </a:solidFill>
              </a:rPr>
              <a:t>due to head depth limit, km2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rgbClr val="000000">
                  <a:lumMod val="65000"/>
                  <a:lumOff val="35000"/>
                </a:srgb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'Aquifer-Irr'!$B$3</c:f>
              <c:strCache>
                <c:ptCount val="1"/>
                <c:pt idx="0">
                  <c:v>Area, km2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'Aquifer-Irr'!$A$4:$A$32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'Aquifer-Irr'!$B$36:$B$64</c:f>
              <c:numCache>
                <c:formatCode>0.00</c:formatCode>
                <c:ptCount val="29"/>
                <c:pt idx="0">
                  <c:v>0</c:v>
                </c:pt>
                <c:pt idx="1">
                  <c:v>78.305908203125</c:v>
                </c:pt>
                <c:pt idx="2">
                  <c:v>312.03079223632801</c:v>
                </c:pt>
                <c:pt idx="3">
                  <c:v>311.48068237304699</c:v>
                </c:pt>
                <c:pt idx="4">
                  <c:v>232.41952514648401</c:v>
                </c:pt>
                <c:pt idx="5">
                  <c:v>387.3857421875</c:v>
                </c:pt>
                <c:pt idx="6">
                  <c:v>233.10807800293</c:v>
                </c:pt>
                <c:pt idx="7">
                  <c:v>464.56973266601602</c:v>
                </c:pt>
                <c:pt idx="8">
                  <c:v>309.44076538085898</c:v>
                </c:pt>
                <c:pt idx="9">
                  <c:v>309.65850830078102</c:v>
                </c:pt>
                <c:pt idx="10">
                  <c:v>387.96441650390602</c:v>
                </c:pt>
                <c:pt idx="11">
                  <c:v>309.27456665039102</c:v>
                </c:pt>
                <c:pt idx="12">
                  <c:v>310.45413208007801</c:v>
                </c:pt>
                <c:pt idx="13">
                  <c:v>232.14822387695301</c:v>
                </c:pt>
                <c:pt idx="14">
                  <c:v>310.45413208007801</c:v>
                </c:pt>
                <c:pt idx="15">
                  <c:v>232.14822387695301</c:v>
                </c:pt>
                <c:pt idx="16">
                  <c:v>696.305419921875</c:v>
                </c:pt>
                <c:pt idx="17">
                  <c:v>619.400146484375</c:v>
                </c:pt>
                <c:pt idx="18">
                  <c:v>618.38610839843795</c:v>
                </c:pt>
                <c:pt idx="19">
                  <c:v>773.98388671875</c:v>
                </c:pt>
                <c:pt idx="20">
                  <c:v>1392.84887695312</c:v>
                </c:pt>
                <c:pt idx="21">
                  <c:v>1005.11724853516</c:v>
                </c:pt>
                <c:pt idx="22">
                  <c:v>1623.06701660156</c:v>
                </c:pt>
                <c:pt idx="23">
                  <c:v>2318.45581054688</c:v>
                </c:pt>
                <c:pt idx="24">
                  <c:v>2245.1865234375</c:v>
                </c:pt>
                <c:pt idx="25">
                  <c:v>1934.55407714844</c:v>
                </c:pt>
                <c:pt idx="26">
                  <c:v>2243.02075195312</c:v>
                </c:pt>
                <c:pt idx="27">
                  <c:v>2088.97143554688</c:v>
                </c:pt>
                <c:pt idx="28">
                  <c:v>2474.08471679688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C2-48D6-A3EC-A760B8A25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8828383"/>
        <c:axId val="1258827903"/>
      </c:scatterChart>
      <c:valAx>
        <c:axId val="1258828383"/>
        <c:scaling>
          <c:orientation val="minMax"/>
          <c:min val="19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827903"/>
        <c:crosses val="autoZero"/>
        <c:crossBetween val="midCat"/>
      </c:valAx>
      <c:valAx>
        <c:axId val="1258827903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82838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Irrigation well use exclusion area</a:t>
            </a:r>
            <a:br>
              <a:rPr lang="en-US"/>
            </a:br>
            <a:r>
              <a:rPr lang="en-US"/>
              <a:t>due to head depth limit, km2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'Aquifer-Irr'!$B$3</c:f>
              <c:strCache>
                <c:ptCount val="1"/>
                <c:pt idx="0">
                  <c:v>Area, km2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'Aquifer-Irr'!$A$4:$A$32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'Aquifer-Irr'!$B$68:$B$96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77.4559326171875</c:v>
                </c:pt>
                <c:pt idx="4">
                  <c:v>232.637939453125</c:v>
                </c:pt>
                <c:pt idx="5">
                  <c:v>310.47091674804699</c:v>
                </c:pt>
                <c:pt idx="6">
                  <c:v>155.28890991210901</c:v>
                </c:pt>
                <c:pt idx="7">
                  <c:v>155.18200683593801</c:v>
                </c:pt>
                <c:pt idx="8">
                  <c:v>0</c:v>
                </c:pt>
                <c:pt idx="9">
                  <c:v>233.01498413085901</c:v>
                </c:pt>
                <c:pt idx="10">
                  <c:v>77.832984924316406</c:v>
                </c:pt>
                <c:pt idx="11">
                  <c:v>233.01498413085901</c:v>
                </c:pt>
                <c:pt idx="12">
                  <c:v>232.74484252929699</c:v>
                </c:pt>
                <c:pt idx="13">
                  <c:v>77.72607421875</c:v>
                </c:pt>
                <c:pt idx="14">
                  <c:v>155.28890991210901</c:v>
                </c:pt>
                <c:pt idx="15">
                  <c:v>155.18200683593801</c:v>
                </c:pt>
                <c:pt idx="16">
                  <c:v>233.01498413085901</c:v>
                </c:pt>
                <c:pt idx="17">
                  <c:v>387.92684936523398</c:v>
                </c:pt>
                <c:pt idx="18">
                  <c:v>464.67761230468801</c:v>
                </c:pt>
                <c:pt idx="19">
                  <c:v>542.51062011718795</c:v>
                </c:pt>
                <c:pt idx="20">
                  <c:v>464.67761230468801</c:v>
                </c:pt>
                <c:pt idx="21">
                  <c:v>309.49560546875</c:v>
                </c:pt>
                <c:pt idx="22">
                  <c:v>387.2216796875</c:v>
                </c:pt>
                <c:pt idx="23">
                  <c:v>464.51602172851602</c:v>
                </c:pt>
                <c:pt idx="24">
                  <c:v>619.64349365234398</c:v>
                </c:pt>
                <c:pt idx="25">
                  <c:v>541.75433349609398</c:v>
                </c:pt>
                <c:pt idx="26">
                  <c:v>619.91198730468795</c:v>
                </c:pt>
                <c:pt idx="27">
                  <c:v>464.243408203125</c:v>
                </c:pt>
                <c:pt idx="28">
                  <c:v>541.969482421875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31-417B-A42D-A5DA95016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8828383"/>
        <c:axId val="1258827903"/>
      </c:scatterChart>
      <c:valAx>
        <c:axId val="1258828383"/>
        <c:scaling>
          <c:orientation val="minMax"/>
          <c:min val="19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827903"/>
        <c:crosses val="autoZero"/>
        <c:crossBetween val="midCat"/>
      </c:valAx>
      <c:valAx>
        <c:axId val="1258827903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82838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Brahmaputra Precip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Brahmaputra!$U$1</c:f>
              <c:strCache>
                <c:ptCount val="1"/>
                <c:pt idx="0">
                  <c:v>precip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1.0061242344706911E-5"/>
                  <c:y val="-0.5000820209973753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numRef>
              <c:f>Brahmaputra!$A$2:$A$349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Brahmaputra!$U$2:$U$349</c:f>
              <c:numCache>
                <c:formatCode>0.00</c:formatCode>
                <c:ptCount val="348"/>
                <c:pt idx="0">
                  <c:v>2.8222105499999994</c:v>
                </c:pt>
                <c:pt idx="1">
                  <c:v>6.01655096</c:v>
                </c:pt>
                <c:pt idx="2">
                  <c:v>8.429674069999999</c:v>
                </c:pt>
                <c:pt idx="3">
                  <c:v>17.802960299999999</c:v>
                </c:pt>
                <c:pt idx="4">
                  <c:v>18.114618739999997</c:v>
                </c:pt>
                <c:pt idx="5">
                  <c:v>34.686630900000004</c:v>
                </c:pt>
                <c:pt idx="6">
                  <c:v>36.729380940000006</c:v>
                </c:pt>
                <c:pt idx="7">
                  <c:v>25.972495639999998</c:v>
                </c:pt>
                <c:pt idx="8">
                  <c:v>30.169662299999999</c:v>
                </c:pt>
                <c:pt idx="9">
                  <c:v>12.392224889999998</c:v>
                </c:pt>
                <c:pt idx="10">
                  <c:v>1.3227032999999999</c:v>
                </c:pt>
                <c:pt idx="11">
                  <c:v>1.59439727</c:v>
                </c:pt>
                <c:pt idx="12">
                  <c:v>3.4960885500000001</c:v>
                </c:pt>
                <c:pt idx="13">
                  <c:v>5.8646047599999998</c:v>
                </c:pt>
                <c:pt idx="14">
                  <c:v>7.8904219399999995</c:v>
                </c:pt>
                <c:pt idx="15">
                  <c:v>13.0851378</c:v>
                </c:pt>
                <c:pt idx="16">
                  <c:v>26.75755204</c:v>
                </c:pt>
                <c:pt idx="17">
                  <c:v>33.296749500000004</c:v>
                </c:pt>
                <c:pt idx="18">
                  <c:v>32.4742484</c:v>
                </c:pt>
                <c:pt idx="19">
                  <c:v>32.210767619999999</c:v>
                </c:pt>
                <c:pt idx="20">
                  <c:v>25.699335300000001</c:v>
                </c:pt>
                <c:pt idx="21">
                  <c:v>12.059745550000001</c:v>
                </c:pt>
                <c:pt idx="22">
                  <c:v>2.1417837</c:v>
                </c:pt>
                <c:pt idx="23">
                  <c:v>3.48467342</c:v>
                </c:pt>
                <c:pt idx="24">
                  <c:v>2.42421519</c:v>
                </c:pt>
                <c:pt idx="25">
                  <c:v>5.2595464300000003</c:v>
                </c:pt>
                <c:pt idx="26">
                  <c:v>9.0967754700000008</c:v>
                </c:pt>
                <c:pt idx="27">
                  <c:v>11.237509800000002</c:v>
                </c:pt>
                <c:pt idx="28">
                  <c:v>17.16181855</c:v>
                </c:pt>
                <c:pt idx="29">
                  <c:v>25.138494300000001</c:v>
                </c:pt>
                <c:pt idx="30">
                  <c:v>30.13549587</c:v>
                </c:pt>
                <c:pt idx="31">
                  <c:v>24.230765910000002</c:v>
                </c:pt>
                <c:pt idx="32">
                  <c:v>15.906847800000001</c:v>
                </c:pt>
                <c:pt idx="33">
                  <c:v>9.3743497800000011</c:v>
                </c:pt>
                <c:pt idx="34">
                  <c:v>1.4716134000000001</c:v>
                </c:pt>
                <c:pt idx="35">
                  <c:v>1.4296118099999999</c:v>
                </c:pt>
                <c:pt idx="36">
                  <c:v>5.2008247400000007</c:v>
                </c:pt>
                <c:pt idx="37">
                  <c:v>5.4469086000000004</c:v>
                </c:pt>
                <c:pt idx="38">
                  <c:v>7.7907953799999996</c:v>
                </c:pt>
                <c:pt idx="39">
                  <c:v>10.9632039</c:v>
                </c:pt>
                <c:pt idx="40">
                  <c:v>21.141025669999998</c:v>
                </c:pt>
                <c:pt idx="41">
                  <c:v>32.627638500000003</c:v>
                </c:pt>
                <c:pt idx="42">
                  <c:v>33.351852819999998</c:v>
                </c:pt>
                <c:pt idx="43">
                  <c:v>33.63195983</c:v>
                </c:pt>
                <c:pt idx="44">
                  <c:v>22.792975800000001</c:v>
                </c:pt>
                <c:pt idx="45">
                  <c:v>9.3925824299999991</c:v>
                </c:pt>
                <c:pt idx="46">
                  <c:v>2.0366928</c:v>
                </c:pt>
                <c:pt idx="47">
                  <c:v>1.4774221799999998</c:v>
                </c:pt>
                <c:pt idx="48">
                  <c:v>3.8898582999999998</c:v>
                </c:pt>
                <c:pt idx="49">
                  <c:v>5.0945812400000001</c:v>
                </c:pt>
                <c:pt idx="50">
                  <c:v>11.553614129999998</c:v>
                </c:pt>
                <c:pt idx="51">
                  <c:v>12.835027199999999</c:v>
                </c:pt>
                <c:pt idx="52">
                  <c:v>15.570504229999999</c:v>
                </c:pt>
                <c:pt idx="53">
                  <c:v>26.813426700000001</c:v>
                </c:pt>
                <c:pt idx="54">
                  <c:v>21.702573619999995</c:v>
                </c:pt>
                <c:pt idx="55">
                  <c:v>25.940570289999997</c:v>
                </c:pt>
                <c:pt idx="56">
                  <c:v>15.799539600000001</c:v>
                </c:pt>
                <c:pt idx="57">
                  <c:v>9.29628093</c:v>
                </c:pt>
                <c:pt idx="58">
                  <c:v>1.9804800000000002</c:v>
                </c:pt>
                <c:pt idx="59">
                  <c:v>1.4462482700000001</c:v>
                </c:pt>
                <c:pt idx="60">
                  <c:v>3.0609803000000002</c:v>
                </c:pt>
                <c:pt idx="61">
                  <c:v>5.3366440400000004</c:v>
                </c:pt>
                <c:pt idx="62">
                  <c:v>6.7410541600000009</c:v>
                </c:pt>
                <c:pt idx="63">
                  <c:v>12.0220515</c:v>
                </c:pt>
                <c:pt idx="64">
                  <c:v>19.503833830000001</c:v>
                </c:pt>
                <c:pt idx="65">
                  <c:v>36.576279300000003</c:v>
                </c:pt>
                <c:pt idx="66">
                  <c:v>34.47196993</c:v>
                </c:pt>
                <c:pt idx="67">
                  <c:v>28.25293314</c:v>
                </c:pt>
                <c:pt idx="68">
                  <c:v>25.863071699999999</c:v>
                </c:pt>
                <c:pt idx="69">
                  <c:v>6.087596790000001</c:v>
                </c:pt>
                <c:pt idx="70">
                  <c:v>4.4773019999999999</c:v>
                </c:pt>
                <c:pt idx="71">
                  <c:v>3.1712221899999999</c:v>
                </c:pt>
                <c:pt idx="72">
                  <c:v>3.7356559300000001</c:v>
                </c:pt>
                <c:pt idx="73">
                  <c:v>4.72710411</c:v>
                </c:pt>
                <c:pt idx="74">
                  <c:v>10.935353540000001</c:v>
                </c:pt>
                <c:pt idx="75">
                  <c:v>9.3960848999999982</c:v>
                </c:pt>
                <c:pt idx="76">
                  <c:v>24.996655630000003</c:v>
                </c:pt>
                <c:pt idx="77">
                  <c:v>27.149927699999999</c:v>
                </c:pt>
                <c:pt idx="78">
                  <c:v>35.76724231</c:v>
                </c:pt>
                <c:pt idx="79">
                  <c:v>27.31294711</c:v>
                </c:pt>
                <c:pt idx="80">
                  <c:v>18.051874500000004</c:v>
                </c:pt>
                <c:pt idx="81">
                  <c:v>11.736208469999998</c:v>
                </c:pt>
                <c:pt idx="82">
                  <c:v>2.0376912000000003</c:v>
                </c:pt>
                <c:pt idx="83">
                  <c:v>0.97611063999999992</c:v>
                </c:pt>
                <c:pt idx="84">
                  <c:v>2.7699653200000003</c:v>
                </c:pt>
                <c:pt idx="85">
                  <c:v>5.0813333199999997</c:v>
                </c:pt>
                <c:pt idx="86">
                  <c:v>10.034161839999999</c:v>
                </c:pt>
                <c:pt idx="87">
                  <c:v>9.9179229000000007</c:v>
                </c:pt>
                <c:pt idx="88">
                  <c:v>16.3228206</c:v>
                </c:pt>
                <c:pt idx="89">
                  <c:v>31.526248500000001</c:v>
                </c:pt>
                <c:pt idx="90">
                  <c:v>31.00093124</c:v>
                </c:pt>
                <c:pt idx="91">
                  <c:v>23.16627489</c:v>
                </c:pt>
                <c:pt idx="92">
                  <c:v>25.707077999999996</c:v>
                </c:pt>
                <c:pt idx="93">
                  <c:v>4.3606701799999996</c:v>
                </c:pt>
                <c:pt idx="94">
                  <c:v>2.9524634999999999</c:v>
                </c:pt>
                <c:pt idx="95">
                  <c:v>3.1192968799999998</c:v>
                </c:pt>
                <c:pt idx="96">
                  <c:v>2.7762328999999997</c:v>
                </c:pt>
                <c:pt idx="97">
                  <c:v>4.1540475199999998</c:v>
                </c:pt>
                <c:pt idx="98">
                  <c:v>10.722640219999999</c:v>
                </c:pt>
                <c:pt idx="99">
                  <c:v>11.254343400000002</c:v>
                </c:pt>
                <c:pt idx="100">
                  <c:v>16.805874690000003</c:v>
                </c:pt>
                <c:pt idx="101">
                  <c:v>35.140811100000001</c:v>
                </c:pt>
                <c:pt idx="102">
                  <c:v>40.321310329999996</c:v>
                </c:pt>
                <c:pt idx="103">
                  <c:v>40.734920389999999</c:v>
                </c:pt>
                <c:pt idx="104">
                  <c:v>18.550547399999999</c:v>
                </c:pt>
                <c:pt idx="105">
                  <c:v>11.97643429</c:v>
                </c:pt>
                <c:pt idx="106">
                  <c:v>2.3239259999999997</c:v>
                </c:pt>
                <c:pt idx="107">
                  <c:v>1.01494434</c:v>
                </c:pt>
                <c:pt idx="108">
                  <c:v>1.3432882800000001</c:v>
                </c:pt>
                <c:pt idx="109">
                  <c:v>2.5413547600000004</c:v>
                </c:pt>
                <c:pt idx="110">
                  <c:v>4.6211337300000004</c:v>
                </c:pt>
                <c:pt idx="111">
                  <c:v>10.908628199999999</c:v>
                </c:pt>
                <c:pt idx="112">
                  <c:v>23.30198824</c:v>
                </c:pt>
                <c:pt idx="113">
                  <c:v>29.9936091</c:v>
                </c:pt>
                <c:pt idx="114">
                  <c:v>35.530657130000002</c:v>
                </c:pt>
                <c:pt idx="115">
                  <c:v>34.407154820000002</c:v>
                </c:pt>
                <c:pt idx="116">
                  <c:v>18.442767300000003</c:v>
                </c:pt>
                <c:pt idx="117">
                  <c:v>12.004215250000001</c:v>
                </c:pt>
                <c:pt idx="118">
                  <c:v>2.1865022999999999</c:v>
                </c:pt>
                <c:pt idx="119">
                  <c:v>1.23461778</c:v>
                </c:pt>
                <c:pt idx="120">
                  <c:v>3.3049391400000001</c:v>
                </c:pt>
                <c:pt idx="121">
                  <c:v>3.5662984899999999</c:v>
                </c:pt>
                <c:pt idx="122">
                  <c:v>7.417321020000001</c:v>
                </c:pt>
                <c:pt idx="123">
                  <c:v>17.807310900000001</c:v>
                </c:pt>
                <c:pt idx="124">
                  <c:v>25.009920839999999</c:v>
                </c:pt>
                <c:pt idx="125">
                  <c:v>32.785860300000003</c:v>
                </c:pt>
                <c:pt idx="126">
                  <c:v>31.23217636</c:v>
                </c:pt>
                <c:pt idx="127">
                  <c:v>35.083976270000001</c:v>
                </c:pt>
                <c:pt idx="128">
                  <c:v>25.140489899999999</c:v>
                </c:pt>
                <c:pt idx="129">
                  <c:v>7.3475812500000002</c:v>
                </c:pt>
                <c:pt idx="130">
                  <c:v>2.9139018000000001</c:v>
                </c:pt>
                <c:pt idx="131">
                  <c:v>1.0720048</c:v>
                </c:pt>
                <c:pt idx="132">
                  <c:v>1.6177752999999999</c:v>
                </c:pt>
                <c:pt idx="133">
                  <c:v>2.9805750799999995</c:v>
                </c:pt>
                <c:pt idx="134">
                  <c:v>4.4931229500000001</c:v>
                </c:pt>
                <c:pt idx="135">
                  <c:v>11.7603492</c:v>
                </c:pt>
                <c:pt idx="136">
                  <c:v>16.535882360000002</c:v>
                </c:pt>
                <c:pt idx="137">
                  <c:v>24.373743000000001</c:v>
                </c:pt>
                <c:pt idx="138">
                  <c:v>26.048580179999998</c:v>
                </c:pt>
                <c:pt idx="139">
                  <c:v>23.167782730000003</c:v>
                </c:pt>
                <c:pt idx="140">
                  <c:v>19.873959899999999</c:v>
                </c:pt>
                <c:pt idx="141">
                  <c:v>11.463222470000002</c:v>
                </c:pt>
                <c:pt idx="142">
                  <c:v>1.7169984</c:v>
                </c:pt>
                <c:pt idx="143">
                  <c:v>0.95459106000000005</c:v>
                </c:pt>
                <c:pt idx="144">
                  <c:v>2.43988972</c:v>
                </c:pt>
                <c:pt idx="145">
                  <c:v>2.1714361200000001</c:v>
                </c:pt>
                <c:pt idx="146">
                  <c:v>5.6162470599999992</c:v>
                </c:pt>
                <c:pt idx="147">
                  <c:v>15.278264999999999</c:v>
                </c:pt>
                <c:pt idx="148">
                  <c:v>14.724307769999999</c:v>
                </c:pt>
                <c:pt idx="149">
                  <c:v>24.931218600000001</c:v>
                </c:pt>
                <c:pt idx="150">
                  <c:v>37.506738179999999</c:v>
                </c:pt>
                <c:pt idx="151">
                  <c:v>26.7687697</c:v>
                </c:pt>
                <c:pt idx="152">
                  <c:v>17.000262599999999</c:v>
                </c:pt>
                <c:pt idx="153">
                  <c:v>5.0074448800000004</c:v>
                </c:pt>
                <c:pt idx="154">
                  <c:v>2.5416023999999999</c:v>
                </c:pt>
                <c:pt idx="155">
                  <c:v>1.3032285299999999</c:v>
                </c:pt>
                <c:pt idx="156">
                  <c:v>1.50637091</c:v>
                </c:pt>
                <c:pt idx="157">
                  <c:v>3.4017953200000002</c:v>
                </c:pt>
                <c:pt idx="158">
                  <c:v>5.6570334500000001</c:v>
                </c:pt>
                <c:pt idx="159">
                  <c:v>11.1210384</c:v>
                </c:pt>
                <c:pt idx="160">
                  <c:v>12.888861630000001</c:v>
                </c:pt>
                <c:pt idx="161">
                  <c:v>30.3166473</c:v>
                </c:pt>
                <c:pt idx="162">
                  <c:v>32.428494569999998</c:v>
                </c:pt>
                <c:pt idx="163">
                  <c:v>23.13216559</c:v>
                </c:pt>
                <c:pt idx="164">
                  <c:v>20.451081900000002</c:v>
                </c:pt>
                <c:pt idx="165">
                  <c:v>11.461541030000003</c:v>
                </c:pt>
                <c:pt idx="166">
                  <c:v>1.2677571000000001</c:v>
                </c:pt>
                <c:pt idx="167">
                  <c:v>1.32437673</c:v>
                </c:pt>
                <c:pt idx="168">
                  <c:v>2.08176439</c:v>
                </c:pt>
                <c:pt idx="169">
                  <c:v>2.2336121900000001</c:v>
                </c:pt>
                <c:pt idx="170">
                  <c:v>6.4367606400000001</c:v>
                </c:pt>
                <c:pt idx="171">
                  <c:v>15.675773700000001</c:v>
                </c:pt>
                <c:pt idx="172">
                  <c:v>18.942225119999996</c:v>
                </c:pt>
                <c:pt idx="173">
                  <c:v>26.858755800000004</c:v>
                </c:pt>
                <c:pt idx="174">
                  <c:v>41.297092989999996</c:v>
                </c:pt>
                <c:pt idx="175">
                  <c:v>21.77296904</c:v>
                </c:pt>
                <c:pt idx="176">
                  <c:v>18.903175499999996</c:v>
                </c:pt>
                <c:pt idx="177">
                  <c:v>13.919882260000001</c:v>
                </c:pt>
                <c:pt idx="178">
                  <c:v>0.93922439999999996</c:v>
                </c:pt>
                <c:pt idx="179">
                  <c:v>1.14398556</c:v>
                </c:pt>
                <c:pt idx="180">
                  <c:v>2.6607988200000001</c:v>
                </c:pt>
                <c:pt idx="181">
                  <c:v>4.2702475199999999</c:v>
                </c:pt>
                <c:pt idx="182">
                  <c:v>9.5047239999999995</c:v>
                </c:pt>
                <c:pt idx="183">
                  <c:v>11.522485499999998</c:v>
                </c:pt>
                <c:pt idx="184">
                  <c:v>14.116380719999999</c:v>
                </c:pt>
                <c:pt idx="185">
                  <c:v>18.7220622</c:v>
                </c:pt>
                <c:pt idx="186">
                  <c:v>27.341854919999999</c:v>
                </c:pt>
                <c:pt idx="187">
                  <c:v>29.380653929999994</c:v>
                </c:pt>
                <c:pt idx="188">
                  <c:v>14.105286599999998</c:v>
                </c:pt>
                <c:pt idx="189">
                  <c:v>12.653655639999998</c:v>
                </c:pt>
                <c:pt idx="190">
                  <c:v>1.0656671999999998</c:v>
                </c:pt>
                <c:pt idx="191">
                  <c:v>0.60813381999999994</c:v>
                </c:pt>
                <c:pt idx="192">
                  <c:v>0.9338753099999999</c:v>
                </c:pt>
                <c:pt idx="193">
                  <c:v>4.0569961600000006</c:v>
                </c:pt>
                <c:pt idx="194">
                  <c:v>4.0568308099999992</c:v>
                </c:pt>
                <c:pt idx="195">
                  <c:v>12.386566500000001</c:v>
                </c:pt>
                <c:pt idx="196">
                  <c:v>16.01675109</c:v>
                </c:pt>
                <c:pt idx="197">
                  <c:v>22.668058200000001</c:v>
                </c:pt>
                <c:pt idx="198">
                  <c:v>23.896773150000001</c:v>
                </c:pt>
                <c:pt idx="199">
                  <c:v>17.583227900000001</c:v>
                </c:pt>
                <c:pt idx="200">
                  <c:v>18.5898471</c:v>
                </c:pt>
                <c:pt idx="201">
                  <c:v>5.7770015899999994</c:v>
                </c:pt>
                <c:pt idx="202">
                  <c:v>2.6866550999999999</c:v>
                </c:pt>
                <c:pt idx="203">
                  <c:v>1.21158199</c:v>
                </c:pt>
                <c:pt idx="204">
                  <c:v>1.1057538800000002</c:v>
                </c:pt>
                <c:pt idx="205">
                  <c:v>4.51260656</c:v>
                </c:pt>
                <c:pt idx="206">
                  <c:v>3.5486688900000001</c:v>
                </c:pt>
                <c:pt idx="207">
                  <c:v>14.046911099999999</c:v>
                </c:pt>
                <c:pt idx="208">
                  <c:v>14.211403779999998</c:v>
                </c:pt>
                <c:pt idx="209">
                  <c:v>27.669006599999996</c:v>
                </c:pt>
                <c:pt idx="210">
                  <c:v>37.27086259</c:v>
                </c:pt>
                <c:pt idx="211">
                  <c:v>22.85535698</c:v>
                </c:pt>
                <c:pt idx="212">
                  <c:v>24.197553900000003</c:v>
                </c:pt>
                <c:pt idx="213">
                  <c:v>8.7554434600000004</c:v>
                </c:pt>
                <c:pt idx="214">
                  <c:v>2.2498892999999995</c:v>
                </c:pt>
                <c:pt idx="215">
                  <c:v>0.78931207999999997</c:v>
                </c:pt>
                <c:pt idx="216">
                  <c:v>3.9118630300000001</c:v>
                </c:pt>
                <c:pt idx="217">
                  <c:v>2.12298067</c:v>
                </c:pt>
                <c:pt idx="218">
                  <c:v>7.0891674199999999</c:v>
                </c:pt>
                <c:pt idx="219">
                  <c:v>10.310711100000001</c:v>
                </c:pt>
                <c:pt idx="220">
                  <c:v>13.19572567</c:v>
                </c:pt>
                <c:pt idx="221">
                  <c:v>28.246715099999999</c:v>
                </c:pt>
                <c:pt idx="222">
                  <c:v>32.39526102</c:v>
                </c:pt>
                <c:pt idx="223">
                  <c:v>31.888835100000005</c:v>
                </c:pt>
                <c:pt idx="224">
                  <c:v>15.006860999999997</c:v>
                </c:pt>
                <c:pt idx="225">
                  <c:v>9.8262442199999995</c:v>
                </c:pt>
                <c:pt idx="226">
                  <c:v>0.87149489999999996</c:v>
                </c:pt>
                <c:pt idx="227">
                  <c:v>0.81257912999999982</c:v>
                </c:pt>
                <c:pt idx="228">
                  <c:v>1.4885518</c:v>
                </c:pt>
                <c:pt idx="229">
                  <c:v>3.5919164400000003</c:v>
                </c:pt>
                <c:pt idx="230">
                  <c:v>3.94693395</c:v>
                </c:pt>
                <c:pt idx="231">
                  <c:v>8.3004096000000001</c:v>
                </c:pt>
                <c:pt idx="232">
                  <c:v>14.55675804</c:v>
                </c:pt>
                <c:pt idx="233">
                  <c:v>20.260144499999999</c:v>
                </c:pt>
                <c:pt idx="234">
                  <c:v>26.178033079999995</c:v>
                </c:pt>
                <c:pt idx="235">
                  <c:v>32.558291259999997</c:v>
                </c:pt>
                <c:pt idx="236">
                  <c:v>13.282123800000001</c:v>
                </c:pt>
                <c:pt idx="237">
                  <c:v>10.142524509999999</c:v>
                </c:pt>
                <c:pt idx="238">
                  <c:v>1.9885101000000003</c:v>
                </c:pt>
                <c:pt idx="239">
                  <c:v>1.63412439</c:v>
                </c:pt>
                <c:pt idx="240">
                  <c:v>0.73927436000000002</c:v>
                </c:pt>
                <c:pt idx="241">
                  <c:v>2.11180368</c:v>
                </c:pt>
                <c:pt idx="242">
                  <c:v>8.67788425</c:v>
                </c:pt>
                <c:pt idx="243">
                  <c:v>19.8335571</c:v>
                </c:pt>
                <c:pt idx="244">
                  <c:v>21.458455129999997</c:v>
                </c:pt>
                <c:pt idx="245">
                  <c:v>29.176307999999999</c:v>
                </c:pt>
                <c:pt idx="246">
                  <c:v>29.735823410000002</c:v>
                </c:pt>
                <c:pt idx="247">
                  <c:v>28.1597273</c:v>
                </c:pt>
                <c:pt idx="248">
                  <c:v>23.612807399999998</c:v>
                </c:pt>
                <c:pt idx="249">
                  <c:v>8.6263554299999985</c:v>
                </c:pt>
                <c:pt idx="250">
                  <c:v>2.1428105999999998</c:v>
                </c:pt>
                <c:pt idx="251">
                  <c:v>1.0293227599999999</c:v>
                </c:pt>
                <c:pt idx="252">
                  <c:v>2.19040203</c:v>
                </c:pt>
                <c:pt idx="253">
                  <c:v>2.4629928399999996</c:v>
                </c:pt>
                <c:pt idx="254">
                  <c:v>7.9393771400000004</c:v>
                </c:pt>
                <c:pt idx="255">
                  <c:v>8.3107442999999996</c:v>
                </c:pt>
                <c:pt idx="256">
                  <c:v>14.513800719999999</c:v>
                </c:pt>
                <c:pt idx="257">
                  <c:v>23.834214900000003</c:v>
                </c:pt>
                <c:pt idx="258">
                  <c:v>31.694781299999999</c:v>
                </c:pt>
                <c:pt idx="259">
                  <c:v>26.691354949999997</c:v>
                </c:pt>
                <c:pt idx="260">
                  <c:v>19.6002084</c:v>
                </c:pt>
                <c:pt idx="261">
                  <c:v>3.9901966199999999</c:v>
                </c:pt>
                <c:pt idx="262">
                  <c:v>1.1991987</c:v>
                </c:pt>
                <c:pt idx="263">
                  <c:v>0.99908536000000026</c:v>
                </c:pt>
                <c:pt idx="264">
                  <c:v>2.4991232800000001</c:v>
                </c:pt>
                <c:pt idx="265">
                  <c:v>2.7824044199999998</c:v>
                </c:pt>
                <c:pt idx="266">
                  <c:v>4.2213419200000004</c:v>
                </c:pt>
                <c:pt idx="267">
                  <c:v>14.365445700000002</c:v>
                </c:pt>
                <c:pt idx="268">
                  <c:v>10.96339862</c:v>
                </c:pt>
                <c:pt idx="269">
                  <c:v>31.389895800000001</c:v>
                </c:pt>
                <c:pt idx="270">
                  <c:v>33.71513779</c:v>
                </c:pt>
                <c:pt idx="271">
                  <c:v>24.943357639999995</c:v>
                </c:pt>
                <c:pt idx="272">
                  <c:v>24.7678881</c:v>
                </c:pt>
                <c:pt idx="273">
                  <c:v>8.6955570399999988</c:v>
                </c:pt>
                <c:pt idx="274">
                  <c:v>1.1717259</c:v>
                </c:pt>
                <c:pt idx="275">
                  <c:v>1.1268019499999999</c:v>
                </c:pt>
                <c:pt idx="276">
                  <c:v>1.2606097299999999</c:v>
                </c:pt>
                <c:pt idx="277">
                  <c:v>2.4673143599999996</c:v>
                </c:pt>
                <c:pt idx="278">
                  <c:v>4.7132375199999998</c:v>
                </c:pt>
                <c:pt idx="279">
                  <c:v>9.6981998999999988</c:v>
                </c:pt>
                <c:pt idx="280">
                  <c:v>18.034511639999998</c:v>
                </c:pt>
                <c:pt idx="281">
                  <c:v>23.581025099999998</c:v>
                </c:pt>
                <c:pt idx="282">
                  <c:v>27.674253039999996</c:v>
                </c:pt>
                <c:pt idx="283">
                  <c:v>23.390731629999998</c:v>
                </c:pt>
                <c:pt idx="284">
                  <c:v>15.663828899999999</c:v>
                </c:pt>
                <c:pt idx="285">
                  <c:v>11.679814200000001</c:v>
                </c:pt>
                <c:pt idx="286">
                  <c:v>0.6743984999999999</c:v>
                </c:pt>
                <c:pt idx="287">
                  <c:v>0.90153890000000003</c:v>
                </c:pt>
                <c:pt idx="288">
                  <c:v>1.2261572600000001</c:v>
                </c:pt>
                <c:pt idx="289">
                  <c:v>3.25680908</c:v>
                </c:pt>
                <c:pt idx="290">
                  <c:v>3.6257001699999996</c:v>
                </c:pt>
                <c:pt idx="291">
                  <c:v>5.7702308999999996</c:v>
                </c:pt>
                <c:pt idx="292">
                  <c:v>17.858187049999998</c:v>
                </c:pt>
                <c:pt idx="293">
                  <c:v>24.339677100000003</c:v>
                </c:pt>
                <c:pt idx="294">
                  <c:v>27.483661939999998</c:v>
                </c:pt>
                <c:pt idx="295">
                  <c:v>30.7547435</c:v>
                </c:pt>
                <c:pt idx="296">
                  <c:v>21.9476832</c:v>
                </c:pt>
                <c:pt idx="297">
                  <c:v>3.8966283900000001</c:v>
                </c:pt>
                <c:pt idx="298">
                  <c:v>1.1898033000000001</c:v>
                </c:pt>
                <c:pt idx="299">
                  <c:v>1.1321913000000001</c:v>
                </c:pt>
                <c:pt idx="300">
                  <c:v>1.87821901</c:v>
                </c:pt>
                <c:pt idx="301">
                  <c:v>2.3994709199999997</c:v>
                </c:pt>
                <c:pt idx="302">
                  <c:v>4.5772808200000004</c:v>
                </c:pt>
                <c:pt idx="303">
                  <c:v>13.169091900000002</c:v>
                </c:pt>
                <c:pt idx="304">
                  <c:v>17.26339625</c:v>
                </c:pt>
                <c:pt idx="305">
                  <c:v>28.395370199999999</c:v>
                </c:pt>
                <c:pt idx="306">
                  <c:v>22.361978030000003</c:v>
                </c:pt>
                <c:pt idx="307">
                  <c:v>33.26993873</c:v>
                </c:pt>
                <c:pt idx="308">
                  <c:v>16.757183100000002</c:v>
                </c:pt>
                <c:pt idx="309">
                  <c:v>4.9670856699999995</c:v>
                </c:pt>
                <c:pt idx="310">
                  <c:v>1.3967864999999999</c:v>
                </c:pt>
                <c:pt idx="311">
                  <c:v>1.3964647499999998</c:v>
                </c:pt>
                <c:pt idx="312">
                  <c:v>1.8711717800000001</c:v>
                </c:pt>
                <c:pt idx="313">
                  <c:v>2.67466362</c:v>
                </c:pt>
                <c:pt idx="314">
                  <c:v>5.8293649300000006</c:v>
                </c:pt>
                <c:pt idx="315">
                  <c:v>16.3871313</c:v>
                </c:pt>
                <c:pt idx="316">
                  <c:v>17.135355090000001</c:v>
                </c:pt>
                <c:pt idx="317">
                  <c:v>25.1310699</c:v>
                </c:pt>
                <c:pt idx="318">
                  <c:v>35.519433890000002</c:v>
                </c:pt>
                <c:pt idx="319">
                  <c:v>16.78712372</c:v>
                </c:pt>
                <c:pt idx="320">
                  <c:v>23.103227099999998</c:v>
                </c:pt>
                <c:pt idx="321">
                  <c:v>7.9304330199999997</c:v>
                </c:pt>
                <c:pt idx="322">
                  <c:v>0.96542760000000005</c:v>
                </c:pt>
                <c:pt idx="323">
                  <c:v>0.79408205000000009</c:v>
                </c:pt>
                <c:pt idx="324">
                  <c:v>1.2534440800000002</c:v>
                </c:pt>
                <c:pt idx="325">
                  <c:v>2.5844453600000001</c:v>
                </c:pt>
                <c:pt idx="326">
                  <c:v>7.390406819999999</c:v>
                </c:pt>
                <c:pt idx="327">
                  <c:v>14.017594500000001</c:v>
                </c:pt>
                <c:pt idx="328">
                  <c:v>16.320987880000001</c:v>
                </c:pt>
                <c:pt idx="329">
                  <c:v>25.5772215</c:v>
                </c:pt>
                <c:pt idx="330">
                  <c:v>31.754260070000001</c:v>
                </c:pt>
                <c:pt idx="331">
                  <c:v>30.036479079999999</c:v>
                </c:pt>
                <c:pt idx="332">
                  <c:v>18.178219200000001</c:v>
                </c:pt>
                <c:pt idx="333">
                  <c:v>11.30278755</c:v>
                </c:pt>
                <c:pt idx="334">
                  <c:v>0.92541780000000007</c:v>
                </c:pt>
                <c:pt idx="335">
                  <c:v>0.64295115999999997</c:v>
                </c:pt>
                <c:pt idx="336">
                  <c:v>1.1794969900000001</c:v>
                </c:pt>
                <c:pt idx="337">
                  <c:v>2.5255283200000003</c:v>
                </c:pt>
                <c:pt idx="338">
                  <c:v>6.0650340599999994</c:v>
                </c:pt>
                <c:pt idx="339">
                  <c:v>9.5709585000000015</c:v>
                </c:pt>
                <c:pt idx="340">
                  <c:v>14.352611880000001</c:v>
                </c:pt>
                <c:pt idx="341">
                  <c:v>21.655420799999998</c:v>
                </c:pt>
                <c:pt idx="342">
                  <c:v>29.833112570000001</c:v>
                </c:pt>
                <c:pt idx="343">
                  <c:v>26.786528359999998</c:v>
                </c:pt>
                <c:pt idx="344">
                  <c:v>17.784867900000002</c:v>
                </c:pt>
                <c:pt idx="345">
                  <c:v>4.8804322999999998</c:v>
                </c:pt>
                <c:pt idx="346">
                  <c:v>2.3406485999999997</c:v>
                </c:pt>
                <c:pt idx="347">
                  <c:v>1.9028826100000003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46-48AF-BC55-121FE6532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5501456"/>
        <c:axId val="845511536"/>
      </c:lineChart>
      <c:dateAx>
        <c:axId val="845501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5511536"/>
        <c:crosses val="autoZero"/>
        <c:auto val="1"/>
        <c:lblOffset val="100"/>
        <c:baseTimeUnit val="months"/>
        <c:majorUnit val="5"/>
        <c:majorTimeUnit val="years"/>
      </c:dateAx>
      <c:valAx>
        <c:axId val="84551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550145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Indus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WBM modeled</c:v>
          </c:tx>
          <c:spPr>
            <a:ln w="19050" cap="rnd">
              <a:solidFill>
                <a:srgbClr val="E6291A"/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Indus!$D$2:$D$349</c:f>
              <c:numCache>
                <c:formatCode>0.00</c:formatCode>
                <c:ptCount val="348"/>
                <c:pt idx="0">
                  <c:v>20.525867460000001</c:v>
                </c:pt>
                <c:pt idx="1">
                  <c:v>23.76478195</c:v>
                </c:pt>
                <c:pt idx="2">
                  <c:v>26.11307716</c:v>
                </c:pt>
                <c:pt idx="3">
                  <c:v>28.32590866</c:v>
                </c:pt>
                <c:pt idx="4">
                  <c:v>25.934122089999999</c:v>
                </c:pt>
                <c:pt idx="5">
                  <c:v>23.710899349999998</c:v>
                </c:pt>
                <c:pt idx="6">
                  <c:v>24.57412338</c:v>
                </c:pt>
                <c:pt idx="7">
                  <c:v>23.256641389999999</c:v>
                </c:pt>
                <c:pt idx="8">
                  <c:v>20.817609789999999</c:v>
                </c:pt>
                <c:pt idx="9">
                  <c:v>17.113099099999999</c:v>
                </c:pt>
                <c:pt idx="10">
                  <c:v>15.699426649999999</c:v>
                </c:pt>
                <c:pt idx="11">
                  <c:v>16.642900470000001</c:v>
                </c:pt>
                <c:pt idx="12">
                  <c:v>19.755023960000003</c:v>
                </c:pt>
                <c:pt idx="13">
                  <c:v>22.787067409999999</c:v>
                </c:pt>
                <c:pt idx="14">
                  <c:v>25.775409700000001</c:v>
                </c:pt>
                <c:pt idx="15">
                  <c:v>28.7177887</c:v>
                </c:pt>
                <c:pt idx="16">
                  <c:v>27.833152770000002</c:v>
                </c:pt>
                <c:pt idx="17">
                  <c:v>26.212245939999999</c:v>
                </c:pt>
                <c:pt idx="18">
                  <c:v>23.972314829999998</c:v>
                </c:pt>
                <c:pt idx="19">
                  <c:v>22.915203089999999</c:v>
                </c:pt>
                <c:pt idx="20">
                  <c:v>20.81951523</c:v>
                </c:pt>
                <c:pt idx="21">
                  <c:v>18.07924461</c:v>
                </c:pt>
                <c:pt idx="22">
                  <c:v>16.535624500000001</c:v>
                </c:pt>
                <c:pt idx="23">
                  <c:v>17.248390199999999</c:v>
                </c:pt>
                <c:pt idx="24">
                  <c:v>18.402736660000002</c:v>
                </c:pt>
                <c:pt idx="25">
                  <c:v>23.636800770000001</c:v>
                </c:pt>
                <c:pt idx="26">
                  <c:v>25.869281770000001</c:v>
                </c:pt>
                <c:pt idx="27">
                  <c:v>28.908296589999999</c:v>
                </c:pt>
                <c:pt idx="28">
                  <c:v>28.082027440000001</c:v>
                </c:pt>
                <c:pt idx="29">
                  <c:v>26.10834122</c:v>
                </c:pt>
                <c:pt idx="30">
                  <c:v>25.2644825</c:v>
                </c:pt>
                <c:pt idx="31">
                  <c:v>25.740362170000001</c:v>
                </c:pt>
                <c:pt idx="32">
                  <c:v>24.586469650000002</c:v>
                </c:pt>
                <c:pt idx="33">
                  <c:v>20.175984379999999</c:v>
                </c:pt>
                <c:pt idx="34">
                  <c:v>18.569147109999999</c:v>
                </c:pt>
                <c:pt idx="35">
                  <c:v>18.619846340000002</c:v>
                </c:pt>
                <c:pt idx="36">
                  <c:v>20.58995152</c:v>
                </c:pt>
                <c:pt idx="37">
                  <c:v>20.234064099999998</c:v>
                </c:pt>
                <c:pt idx="38">
                  <c:v>23.471706390000001</c:v>
                </c:pt>
                <c:pt idx="39">
                  <c:v>24.506759639999999</c:v>
                </c:pt>
                <c:pt idx="40">
                  <c:v>23.262866970000001</c:v>
                </c:pt>
                <c:pt idx="41">
                  <c:v>22.119447709999999</c:v>
                </c:pt>
                <c:pt idx="42">
                  <c:v>26.184532170000001</c:v>
                </c:pt>
                <c:pt idx="43">
                  <c:v>23.05508614</c:v>
                </c:pt>
                <c:pt idx="44">
                  <c:v>20.50593567</c:v>
                </c:pt>
                <c:pt idx="45">
                  <c:v>17.807783130000001</c:v>
                </c:pt>
                <c:pt idx="46">
                  <c:v>17.417833330000001</c:v>
                </c:pt>
                <c:pt idx="47">
                  <c:v>17.424077990000001</c:v>
                </c:pt>
                <c:pt idx="48">
                  <c:v>17.610520360000002</c:v>
                </c:pt>
                <c:pt idx="49">
                  <c:v>20.72173119</c:v>
                </c:pt>
                <c:pt idx="50">
                  <c:v>21.909051900000001</c:v>
                </c:pt>
                <c:pt idx="51">
                  <c:v>24.76910591</c:v>
                </c:pt>
                <c:pt idx="52">
                  <c:v>24.83344078</c:v>
                </c:pt>
                <c:pt idx="53">
                  <c:v>23.17662048</c:v>
                </c:pt>
                <c:pt idx="54">
                  <c:v>26.370000839999999</c:v>
                </c:pt>
                <c:pt idx="55">
                  <c:v>25.66341019</c:v>
                </c:pt>
                <c:pt idx="56">
                  <c:v>23.41917419</c:v>
                </c:pt>
                <c:pt idx="57">
                  <c:v>18.216925619999998</c:v>
                </c:pt>
                <c:pt idx="58">
                  <c:v>17.027503969999998</c:v>
                </c:pt>
                <c:pt idx="59">
                  <c:v>18.00469017</c:v>
                </c:pt>
                <c:pt idx="60">
                  <c:v>19.33459663</c:v>
                </c:pt>
                <c:pt idx="61">
                  <c:v>20.07120514</c:v>
                </c:pt>
                <c:pt idx="62">
                  <c:v>21.433691979999999</c:v>
                </c:pt>
                <c:pt idx="63">
                  <c:v>24.81867218</c:v>
                </c:pt>
                <c:pt idx="64">
                  <c:v>23.880659099999999</c:v>
                </c:pt>
                <c:pt idx="65">
                  <c:v>22.310561180000001</c:v>
                </c:pt>
                <c:pt idx="66">
                  <c:v>23.94415665</c:v>
                </c:pt>
                <c:pt idx="67">
                  <c:v>27.219907760000002</c:v>
                </c:pt>
                <c:pt idx="68">
                  <c:v>23.207735060000001</c:v>
                </c:pt>
                <c:pt idx="69">
                  <c:v>18.673879620000001</c:v>
                </c:pt>
                <c:pt idx="70">
                  <c:v>17.253744130000001</c:v>
                </c:pt>
                <c:pt idx="71">
                  <c:v>17.873121259999998</c:v>
                </c:pt>
                <c:pt idx="72">
                  <c:v>18.318750380000001</c:v>
                </c:pt>
                <c:pt idx="73">
                  <c:v>20.352987290000002</c:v>
                </c:pt>
                <c:pt idx="74">
                  <c:v>24.648973460000001</c:v>
                </c:pt>
                <c:pt idx="75">
                  <c:v>26.91688156</c:v>
                </c:pt>
                <c:pt idx="76">
                  <c:v>26.45470619</c:v>
                </c:pt>
                <c:pt idx="77">
                  <c:v>26.676362990000001</c:v>
                </c:pt>
                <c:pt idx="78">
                  <c:v>27.182304380000001</c:v>
                </c:pt>
                <c:pt idx="79">
                  <c:v>26.946102140000001</c:v>
                </c:pt>
                <c:pt idx="80">
                  <c:v>22.780274390000002</c:v>
                </c:pt>
                <c:pt idx="81">
                  <c:v>19.311934470000001</c:v>
                </c:pt>
                <c:pt idx="82">
                  <c:v>17.950798989999999</c:v>
                </c:pt>
                <c:pt idx="83">
                  <c:v>17.676639559999998</c:v>
                </c:pt>
                <c:pt idx="84">
                  <c:v>17.04580975</c:v>
                </c:pt>
                <c:pt idx="85">
                  <c:v>17.544968609999998</c:v>
                </c:pt>
                <c:pt idx="86">
                  <c:v>19.416830060000002</c:v>
                </c:pt>
                <c:pt idx="87">
                  <c:v>21.892077450000002</c:v>
                </c:pt>
                <c:pt idx="88">
                  <c:v>22.117371560000002</c:v>
                </c:pt>
                <c:pt idx="89">
                  <c:v>21.09949112</c:v>
                </c:pt>
                <c:pt idx="90">
                  <c:v>20.336289409999999</c:v>
                </c:pt>
                <c:pt idx="91">
                  <c:v>21.845923419999998</c:v>
                </c:pt>
                <c:pt idx="92">
                  <c:v>20.073291779999998</c:v>
                </c:pt>
                <c:pt idx="93">
                  <c:v>17.220471379999999</c:v>
                </c:pt>
                <c:pt idx="94">
                  <c:v>16.694769860000001</c:v>
                </c:pt>
                <c:pt idx="95">
                  <c:v>17.487341880000002</c:v>
                </c:pt>
                <c:pt idx="96">
                  <c:v>17.829689030000001</c:v>
                </c:pt>
                <c:pt idx="97">
                  <c:v>20.504973409999998</c:v>
                </c:pt>
                <c:pt idx="98">
                  <c:v>23.823587419999999</c:v>
                </c:pt>
                <c:pt idx="99">
                  <c:v>23.82648468</c:v>
                </c:pt>
                <c:pt idx="100">
                  <c:v>23.690086359999999</c:v>
                </c:pt>
                <c:pt idx="101">
                  <c:v>21.935473440000003</c:v>
                </c:pt>
                <c:pt idx="102">
                  <c:v>21.999170299999999</c:v>
                </c:pt>
                <c:pt idx="103">
                  <c:v>18.229570389999999</c:v>
                </c:pt>
                <c:pt idx="104">
                  <c:v>15.793047899999999</c:v>
                </c:pt>
                <c:pt idx="105">
                  <c:v>13.300159449999999</c:v>
                </c:pt>
                <c:pt idx="106">
                  <c:v>12.243831159999999</c:v>
                </c:pt>
                <c:pt idx="107">
                  <c:v>11.26867199</c:v>
                </c:pt>
                <c:pt idx="108">
                  <c:v>12.43131876</c:v>
                </c:pt>
                <c:pt idx="109">
                  <c:v>14.426178929999999</c:v>
                </c:pt>
                <c:pt idx="110">
                  <c:v>16.953328129999999</c:v>
                </c:pt>
                <c:pt idx="111">
                  <c:v>17.784790989999998</c:v>
                </c:pt>
                <c:pt idx="112">
                  <c:v>17.391897200000002</c:v>
                </c:pt>
                <c:pt idx="113">
                  <c:v>16.232618330000001</c:v>
                </c:pt>
                <c:pt idx="114">
                  <c:v>16.347968099999999</c:v>
                </c:pt>
                <c:pt idx="115">
                  <c:v>16.23531818</c:v>
                </c:pt>
                <c:pt idx="116">
                  <c:v>12.86593485</c:v>
                </c:pt>
                <c:pt idx="117">
                  <c:v>10.755765910000001</c:v>
                </c:pt>
                <c:pt idx="118">
                  <c:v>10.53428459</c:v>
                </c:pt>
                <c:pt idx="119">
                  <c:v>9.9555792800000003</c:v>
                </c:pt>
                <c:pt idx="120">
                  <c:v>10.105499269999999</c:v>
                </c:pt>
                <c:pt idx="121">
                  <c:v>11.572318079999999</c:v>
                </c:pt>
                <c:pt idx="122">
                  <c:v>11.878062249999999</c:v>
                </c:pt>
                <c:pt idx="123">
                  <c:v>11.949634549999999</c:v>
                </c:pt>
                <c:pt idx="124">
                  <c:v>10.781538250000001</c:v>
                </c:pt>
                <c:pt idx="125">
                  <c:v>10.375397209999999</c:v>
                </c:pt>
                <c:pt idx="126">
                  <c:v>10.967600109999999</c:v>
                </c:pt>
                <c:pt idx="127">
                  <c:v>10.822980640000001</c:v>
                </c:pt>
                <c:pt idx="128">
                  <c:v>8.7771452700000001</c:v>
                </c:pt>
                <c:pt idx="129">
                  <c:v>6.9063798299999997</c:v>
                </c:pt>
                <c:pt idx="130">
                  <c:v>6.1486743099999996</c:v>
                </c:pt>
                <c:pt idx="131">
                  <c:v>6.4347053800000005</c:v>
                </c:pt>
                <c:pt idx="132">
                  <c:v>5.9463088500000003</c:v>
                </c:pt>
                <c:pt idx="133">
                  <c:v>5.90619111</c:v>
                </c:pt>
                <c:pt idx="134">
                  <c:v>6.3824272799999999</c:v>
                </c:pt>
                <c:pt idx="135">
                  <c:v>7.7264533000000002</c:v>
                </c:pt>
                <c:pt idx="136">
                  <c:v>6.9477989000000004</c:v>
                </c:pt>
                <c:pt idx="137">
                  <c:v>6.5817946799999998</c:v>
                </c:pt>
                <c:pt idx="138">
                  <c:v>7.87623155</c:v>
                </c:pt>
                <c:pt idx="139">
                  <c:v>7.0080854500000003</c:v>
                </c:pt>
                <c:pt idx="140">
                  <c:v>5.0159404299999997</c:v>
                </c:pt>
                <c:pt idx="141">
                  <c:v>2.6942777600000003</c:v>
                </c:pt>
                <c:pt idx="142">
                  <c:v>2.4399342500000003</c:v>
                </c:pt>
                <c:pt idx="143">
                  <c:v>2.1900696799999997</c:v>
                </c:pt>
                <c:pt idx="144">
                  <c:v>1.6921634699999997</c:v>
                </c:pt>
                <c:pt idx="145">
                  <c:v>3.0703105900000001</c:v>
                </c:pt>
                <c:pt idx="146">
                  <c:v>5.3726266599999999</c:v>
                </c:pt>
                <c:pt idx="147">
                  <c:v>6.27699798</c:v>
                </c:pt>
                <c:pt idx="148">
                  <c:v>5.79012525</c:v>
                </c:pt>
                <c:pt idx="149">
                  <c:v>4.9657566499999994</c:v>
                </c:pt>
                <c:pt idx="150">
                  <c:v>4.2827477500000004</c:v>
                </c:pt>
                <c:pt idx="151">
                  <c:v>3.1955866799999999</c:v>
                </c:pt>
                <c:pt idx="152">
                  <c:v>3.7311360800000002</c:v>
                </c:pt>
                <c:pt idx="153">
                  <c:v>1.4654354999999999</c:v>
                </c:pt>
                <c:pt idx="154">
                  <c:v>0.7926030199999996</c:v>
                </c:pt>
                <c:pt idx="155">
                  <c:v>0.63112497000000012</c:v>
                </c:pt>
                <c:pt idx="156">
                  <c:v>-0.19985342000000017</c:v>
                </c:pt>
                <c:pt idx="157">
                  <c:v>2.8183832200000003</c:v>
                </c:pt>
                <c:pt idx="158">
                  <c:v>6.84084731</c:v>
                </c:pt>
                <c:pt idx="159">
                  <c:v>7.8000391699999998</c:v>
                </c:pt>
                <c:pt idx="160">
                  <c:v>8.0483624900000006</c:v>
                </c:pt>
                <c:pt idx="161">
                  <c:v>6.8200030199999997</c:v>
                </c:pt>
                <c:pt idx="162">
                  <c:v>7.0802040000000002</c:v>
                </c:pt>
                <c:pt idx="163">
                  <c:v>5.7520849700000003</c:v>
                </c:pt>
                <c:pt idx="164">
                  <c:v>3.99269104</c:v>
                </c:pt>
                <c:pt idx="165">
                  <c:v>2.1569223400000004</c:v>
                </c:pt>
                <c:pt idx="166">
                  <c:v>1.66824818</c:v>
                </c:pt>
                <c:pt idx="167">
                  <c:v>1.6195344900000004</c:v>
                </c:pt>
                <c:pt idx="168">
                  <c:v>2.21175575</c:v>
                </c:pt>
                <c:pt idx="169">
                  <c:v>4.3525826900000002</c:v>
                </c:pt>
                <c:pt idx="170">
                  <c:v>3.5634248300000002</c:v>
                </c:pt>
                <c:pt idx="171">
                  <c:v>3.20172524</c:v>
                </c:pt>
                <c:pt idx="172">
                  <c:v>3.5559558899999999</c:v>
                </c:pt>
                <c:pt idx="173">
                  <c:v>2.7284836800000001</c:v>
                </c:pt>
                <c:pt idx="174">
                  <c:v>1.8095159499999998</c:v>
                </c:pt>
                <c:pt idx="175">
                  <c:v>1.3188424100000002</c:v>
                </c:pt>
                <c:pt idx="176">
                  <c:v>-0.25182914999999984</c:v>
                </c:pt>
                <c:pt idx="177">
                  <c:v>-0.4418225299999996</c:v>
                </c:pt>
                <c:pt idx="178">
                  <c:v>-0.96479892999999972</c:v>
                </c:pt>
                <c:pt idx="179">
                  <c:v>-0.99894809999999978</c:v>
                </c:pt>
                <c:pt idx="180">
                  <c:v>0.68316317000000026</c:v>
                </c:pt>
                <c:pt idx="181">
                  <c:v>6.01263171</c:v>
                </c:pt>
                <c:pt idx="182">
                  <c:v>8.4567416899999994</c:v>
                </c:pt>
                <c:pt idx="183">
                  <c:v>8.4783085600000003</c:v>
                </c:pt>
                <c:pt idx="184">
                  <c:v>8.2103959300000007</c:v>
                </c:pt>
                <c:pt idx="185">
                  <c:v>6.9797699800000004</c:v>
                </c:pt>
                <c:pt idx="186">
                  <c:v>7.12624529</c:v>
                </c:pt>
                <c:pt idx="187">
                  <c:v>4.1183402500000001</c:v>
                </c:pt>
                <c:pt idx="188">
                  <c:v>1.8622846600000003</c:v>
                </c:pt>
                <c:pt idx="189">
                  <c:v>9.0496540000000181E-2</c:v>
                </c:pt>
                <c:pt idx="190">
                  <c:v>-0.54894257000000035</c:v>
                </c:pt>
                <c:pt idx="191">
                  <c:v>-1.2128133800000001</c:v>
                </c:pt>
                <c:pt idx="192">
                  <c:v>7.0416930000000377E-2</c:v>
                </c:pt>
                <c:pt idx="193">
                  <c:v>1.6572322799999997</c:v>
                </c:pt>
                <c:pt idx="194">
                  <c:v>3.13255119</c:v>
                </c:pt>
                <c:pt idx="195">
                  <c:v>3.73739672</c:v>
                </c:pt>
                <c:pt idx="196">
                  <c:v>2.4437379799999999</c:v>
                </c:pt>
                <c:pt idx="197">
                  <c:v>1.27742529</c:v>
                </c:pt>
                <c:pt idx="198">
                  <c:v>2.1524744</c:v>
                </c:pt>
                <c:pt idx="199">
                  <c:v>3.37154818</c:v>
                </c:pt>
                <c:pt idx="200">
                  <c:v>1.7361402500000001</c:v>
                </c:pt>
                <c:pt idx="201">
                  <c:v>-1.1248702999999995</c:v>
                </c:pt>
                <c:pt idx="202">
                  <c:v>-0.79597329999999999</c:v>
                </c:pt>
                <c:pt idx="203">
                  <c:v>1.2646202999999998</c:v>
                </c:pt>
                <c:pt idx="204">
                  <c:v>0.63315247999999968</c:v>
                </c:pt>
                <c:pt idx="205">
                  <c:v>3.4781823200000002</c:v>
                </c:pt>
                <c:pt idx="206">
                  <c:v>7.2477972800000003</c:v>
                </c:pt>
                <c:pt idx="207">
                  <c:v>7.44751662</c:v>
                </c:pt>
                <c:pt idx="208">
                  <c:v>4.6628591999999998</c:v>
                </c:pt>
                <c:pt idx="209">
                  <c:v>3.61679912</c:v>
                </c:pt>
                <c:pt idx="210">
                  <c:v>4.2151079199999995</c:v>
                </c:pt>
                <c:pt idx="211">
                  <c:v>1.5746126199999999</c:v>
                </c:pt>
                <c:pt idx="212">
                  <c:v>-0.16784096000000037</c:v>
                </c:pt>
                <c:pt idx="213">
                  <c:v>-2.4428434400000008</c:v>
                </c:pt>
                <c:pt idx="214">
                  <c:v>-3.4031667700000003</c:v>
                </c:pt>
                <c:pt idx="215">
                  <c:v>-3.3559455899999993</c:v>
                </c:pt>
                <c:pt idx="216">
                  <c:v>-1.4308423999999995</c:v>
                </c:pt>
                <c:pt idx="217">
                  <c:v>6.4334869999999711E-2</c:v>
                </c:pt>
                <c:pt idx="218">
                  <c:v>-0.71083259999999981</c:v>
                </c:pt>
                <c:pt idx="219">
                  <c:v>0.98898697000000002</c:v>
                </c:pt>
                <c:pt idx="220">
                  <c:v>-0.14373398000000037</c:v>
                </c:pt>
                <c:pt idx="221">
                  <c:v>-0.35627984999999995</c:v>
                </c:pt>
                <c:pt idx="222">
                  <c:v>4.7455310000000139E-2</c:v>
                </c:pt>
                <c:pt idx="223">
                  <c:v>-0.11381578000000037</c:v>
                </c:pt>
                <c:pt idx="224">
                  <c:v>-2.4092712400000007</c:v>
                </c:pt>
                <c:pt idx="225">
                  <c:v>-4.3612918900000004</c:v>
                </c:pt>
                <c:pt idx="226">
                  <c:v>-4.7579688999999998</c:v>
                </c:pt>
                <c:pt idx="227">
                  <c:v>-3.5608091399999999</c:v>
                </c:pt>
                <c:pt idx="228">
                  <c:v>-1.9482202500000003</c:v>
                </c:pt>
                <c:pt idx="229">
                  <c:v>1.2534408600000004</c:v>
                </c:pt>
                <c:pt idx="230">
                  <c:v>2.4695386900000003</c:v>
                </c:pt>
                <c:pt idx="231">
                  <c:v>5.1340558500000002</c:v>
                </c:pt>
                <c:pt idx="232">
                  <c:v>4.0670812099999996</c:v>
                </c:pt>
                <c:pt idx="233">
                  <c:v>2.27685928</c:v>
                </c:pt>
                <c:pt idx="234">
                  <c:v>1.0555725100000002</c:v>
                </c:pt>
                <c:pt idx="235">
                  <c:v>-0.33459329999999987</c:v>
                </c:pt>
                <c:pt idx="236">
                  <c:v>-1.6368980400000002</c:v>
                </c:pt>
                <c:pt idx="237">
                  <c:v>-4.3601331699999992</c:v>
                </c:pt>
                <c:pt idx="238">
                  <c:v>-4.6492853200000006</c:v>
                </c:pt>
                <c:pt idx="239">
                  <c:v>-4.40539551</c:v>
                </c:pt>
                <c:pt idx="240">
                  <c:v>-5.2501230200000002</c:v>
                </c:pt>
                <c:pt idx="241">
                  <c:v>-1.4128637299999998</c:v>
                </c:pt>
                <c:pt idx="242">
                  <c:v>0.19998169000000043</c:v>
                </c:pt>
                <c:pt idx="243">
                  <c:v>-0.49721241000000038</c:v>
                </c:pt>
                <c:pt idx="244">
                  <c:v>0.2745533</c:v>
                </c:pt>
                <c:pt idx="245">
                  <c:v>0.32359791000000016</c:v>
                </c:pt>
                <c:pt idx="246">
                  <c:v>1.6654005099999996</c:v>
                </c:pt>
                <c:pt idx="247">
                  <c:v>7.5651498999999998</c:v>
                </c:pt>
                <c:pt idx="248">
                  <c:v>1.7046751999999996</c:v>
                </c:pt>
                <c:pt idx="249">
                  <c:v>-2.2991113700000003</c:v>
                </c:pt>
                <c:pt idx="250">
                  <c:v>-3.4945478399999992</c:v>
                </c:pt>
                <c:pt idx="251">
                  <c:v>-4.6540098200000006</c:v>
                </c:pt>
                <c:pt idx="252">
                  <c:v>-4.65879917</c:v>
                </c:pt>
                <c:pt idx="253">
                  <c:v>-0.23523474000000011</c:v>
                </c:pt>
                <c:pt idx="254">
                  <c:v>2.0638279900000001</c:v>
                </c:pt>
                <c:pt idx="255">
                  <c:v>2.3632865000000001</c:v>
                </c:pt>
                <c:pt idx="256">
                  <c:v>0.88610125000000028</c:v>
                </c:pt>
                <c:pt idx="257">
                  <c:v>-0.23946284999999978</c:v>
                </c:pt>
                <c:pt idx="258">
                  <c:v>-7.2287560000000362E-2</c:v>
                </c:pt>
                <c:pt idx="259">
                  <c:v>8.4736350000000016E-2</c:v>
                </c:pt>
                <c:pt idx="260">
                  <c:v>0.29329776999999968</c:v>
                </c:pt>
                <c:pt idx="261">
                  <c:v>-4.0080099100000002</c:v>
                </c:pt>
                <c:pt idx="262">
                  <c:v>-4.5353937099999992</c:v>
                </c:pt>
                <c:pt idx="263">
                  <c:v>-5.4330101000000006</c:v>
                </c:pt>
                <c:pt idx="264">
                  <c:v>-5.0229225199999998</c:v>
                </c:pt>
                <c:pt idx="265">
                  <c:v>-2.8625297500000002</c:v>
                </c:pt>
                <c:pt idx="266">
                  <c:v>-1.5598020600000009</c:v>
                </c:pt>
                <c:pt idx="267">
                  <c:v>-0.4346184700000002</c:v>
                </c:pt>
                <c:pt idx="268">
                  <c:v>-1.1410923000000004</c:v>
                </c:pt>
                <c:pt idx="269">
                  <c:v>-3.0818529100000003</c:v>
                </c:pt>
                <c:pt idx="270">
                  <c:v>-3.6739969299999995</c:v>
                </c:pt>
                <c:pt idx="271">
                  <c:v>-3.9827642399999998</c:v>
                </c:pt>
                <c:pt idx="272">
                  <c:v>-0.86819601000000013</c:v>
                </c:pt>
                <c:pt idx="273">
                  <c:v>-4.8018569899999992</c:v>
                </c:pt>
                <c:pt idx="274">
                  <c:v>-6.2859516099999997</c:v>
                </c:pt>
                <c:pt idx="275">
                  <c:v>-6.0984716399999996</c:v>
                </c:pt>
                <c:pt idx="276">
                  <c:v>-5.7947473499999997</c:v>
                </c:pt>
                <c:pt idx="277">
                  <c:v>-1.3434677100000005</c:v>
                </c:pt>
                <c:pt idx="278">
                  <c:v>0.82359647999999996</c:v>
                </c:pt>
                <c:pt idx="279">
                  <c:v>1.0829787299999998</c:v>
                </c:pt>
                <c:pt idx="280">
                  <c:v>-0.44807720000000018</c:v>
                </c:pt>
                <c:pt idx="281">
                  <c:v>-0.97528361999999991</c:v>
                </c:pt>
                <c:pt idx="282">
                  <c:v>-0.67249489000000029</c:v>
                </c:pt>
                <c:pt idx="283">
                  <c:v>0.9995956399999999</c:v>
                </c:pt>
                <c:pt idx="284">
                  <c:v>-2.8606557800000001</c:v>
                </c:pt>
                <c:pt idx="285">
                  <c:v>-5.9819688800000002</c:v>
                </c:pt>
                <c:pt idx="286">
                  <c:v>-6.2417726499999997</c:v>
                </c:pt>
                <c:pt idx="287">
                  <c:v>-7.3022184400000008</c:v>
                </c:pt>
                <c:pt idx="288">
                  <c:v>-7.5022726100000003</c:v>
                </c:pt>
                <c:pt idx="289">
                  <c:v>-5.0197286600000002</c:v>
                </c:pt>
                <c:pt idx="290">
                  <c:v>-1.50258541</c:v>
                </c:pt>
                <c:pt idx="291">
                  <c:v>0.55644988999999967</c:v>
                </c:pt>
                <c:pt idx="292">
                  <c:v>-0.41579913999999984</c:v>
                </c:pt>
                <c:pt idx="293">
                  <c:v>-2.6423492399999997</c:v>
                </c:pt>
                <c:pt idx="294">
                  <c:v>-3.6531572299999997</c:v>
                </c:pt>
                <c:pt idx="295">
                  <c:v>-4.7158384299999998</c:v>
                </c:pt>
                <c:pt idx="296">
                  <c:v>-1.8052969000000001</c:v>
                </c:pt>
                <c:pt idx="297">
                  <c:v>-5.1193695100000003</c:v>
                </c:pt>
                <c:pt idx="298">
                  <c:v>-6.0737609900000002</c:v>
                </c:pt>
                <c:pt idx="299">
                  <c:v>-6.9602146099999995</c:v>
                </c:pt>
                <c:pt idx="300">
                  <c:v>-7.4125852600000002</c:v>
                </c:pt>
                <c:pt idx="301">
                  <c:v>-4.9171447799999992</c:v>
                </c:pt>
                <c:pt idx="302">
                  <c:v>1.7913780199999998</c:v>
                </c:pt>
                <c:pt idx="303">
                  <c:v>3.65034437</c:v>
                </c:pt>
                <c:pt idx="304">
                  <c:v>1.9734497099999997</c:v>
                </c:pt>
                <c:pt idx="305">
                  <c:v>0.3418626800000002</c:v>
                </c:pt>
                <c:pt idx="306">
                  <c:v>1.6957535699999999</c:v>
                </c:pt>
                <c:pt idx="307">
                  <c:v>2.1017422699999999</c:v>
                </c:pt>
                <c:pt idx="308">
                  <c:v>-3.0776185999999992</c:v>
                </c:pt>
                <c:pt idx="309">
                  <c:v>-4.7102069899999996</c:v>
                </c:pt>
                <c:pt idx="310">
                  <c:v>-4.0064621000000002</c:v>
                </c:pt>
                <c:pt idx="311">
                  <c:v>-4.9027872099999996</c:v>
                </c:pt>
                <c:pt idx="312">
                  <c:v>-5.25249481</c:v>
                </c:pt>
                <c:pt idx="313">
                  <c:v>-5.1710882199999997</c:v>
                </c:pt>
                <c:pt idx="314">
                  <c:v>-2.4472017299999997</c:v>
                </c:pt>
                <c:pt idx="315">
                  <c:v>-9.3362810000000351E-2</c:v>
                </c:pt>
                <c:pt idx="316">
                  <c:v>-1.6786403700000001</c:v>
                </c:pt>
                <c:pt idx="317">
                  <c:v>-3.0910224900000003</c:v>
                </c:pt>
                <c:pt idx="318">
                  <c:v>-2.8592176400000007</c:v>
                </c:pt>
                <c:pt idx="319">
                  <c:v>-3.3938302999999994</c:v>
                </c:pt>
                <c:pt idx="320">
                  <c:v>-6.6002359399999992</c:v>
                </c:pt>
                <c:pt idx="321">
                  <c:v>-9.5947189299999991</c:v>
                </c:pt>
                <c:pt idx="322">
                  <c:v>-10.617040630000002</c:v>
                </c:pt>
                <c:pt idx="323">
                  <c:v>-11.285606380000001</c:v>
                </c:pt>
                <c:pt idx="324">
                  <c:v>-10.253717420000001</c:v>
                </c:pt>
                <c:pt idx="325">
                  <c:v>-5.5211448700000005</c:v>
                </c:pt>
                <c:pt idx="326">
                  <c:v>-5.5579032900000005</c:v>
                </c:pt>
                <c:pt idx="327">
                  <c:v>-4.6312904400000008</c:v>
                </c:pt>
                <c:pt idx="328">
                  <c:v>-4.9306974399999994</c:v>
                </c:pt>
                <c:pt idx="329">
                  <c:v>-5.7178659399999994</c:v>
                </c:pt>
                <c:pt idx="330">
                  <c:v>-5.0230007200000006</c:v>
                </c:pt>
                <c:pt idx="331">
                  <c:v>-5.9669027299999993</c:v>
                </c:pt>
                <c:pt idx="332">
                  <c:v>-8.49867916</c:v>
                </c:pt>
                <c:pt idx="333">
                  <c:v>-11.772754670000001</c:v>
                </c:pt>
                <c:pt idx="334">
                  <c:v>-12.3953743</c:v>
                </c:pt>
                <c:pt idx="335">
                  <c:v>-12.459735869999999</c:v>
                </c:pt>
                <c:pt idx="336">
                  <c:v>-13.20858192</c:v>
                </c:pt>
                <c:pt idx="337">
                  <c:v>-12.511295319999999</c:v>
                </c:pt>
                <c:pt idx="338">
                  <c:v>-11.486764910000002</c:v>
                </c:pt>
                <c:pt idx="339">
                  <c:v>-10.935832980000001</c:v>
                </c:pt>
                <c:pt idx="340">
                  <c:v>-10.11507988</c:v>
                </c:pt>
                <c:pt idx="341">
                  <c:v>-11.145355219999999</c:v>
                </c:pt>
                <c:pt idx="342">
                  <c:v>-9.7522830999999996</c:v>
                </c:pt>
                <c:pt idx="343">
                  <c:v>-9.9065628100000005</c:v>
                </c:pt>
                <c:pt idx="344">
                  <c:v>-10.690834049999999</c:v>
                </c:pt>
                <c:pt idx="345">
                  <c:v>-11.96941185</c:v>
                </c:pt>
                <c:pt idx="346">
                  <c:v>-12.429906849999998</c:v>
                </c:pt>
                <c:pt idx="347">
                  <c:v>-12.631782529999999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97-40A8-8D6E-E9E65588684D}"/>
            </c:ext>
          </c:extLst>
        </c:ser>
        <c:ser>
          <c:idx val="5"/>
          <c:order val="1"/>
          <c:tx>
            <c:v>GRACE mascons</c:v>
          </c:tx>
          <c:spPr>
            <a:ln w="19050" cap="rnd">
              <a:solidFill>
                <a:srgbClr val="E6291A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Indus!$E$2:$E$349</c:f>
              <c:numCache>
                <c:formatCode>0.00</c:formatCode>
                <c:ptCount val="348"/>
                <c:pt idx="147">
                  <c:v>3.4316</c:v>
                </c:pt>
                <c:pt idx="148">
                  <c:v>4.4489999999999998</c:v>
                </c:pt>
                <c:pt idx="151">
                  <c:v>0.59019999999999995</c:v>
                </c:pt>
                <c:pt idx="152">
                  <c:v>1.3844000000000001</c:v>
                </c:pt>
                <c:pt idx="153">
                  <c:v>-1.0224</c:v>
                </c:pt>
                <c:pt idx="154">
                  <c:v>-3.0156999999999998</c:v>
                </c:pt>
                <c:pt idx="155">
                  <c:v>-2.1196999999999999</c:v>
                </c:pt>
                <c:pt idx="156">
                  <c:v>-1.7035</c:v>
                </c:pt>
                <c:pt idx="157">
                  <c:v>-0.65690000000000004</c:v>
                </c:pt>
                <c:pt idx="158">
                  <c:v>4.8433999999999999</c:v>
                </c:pt>
                <c:pt idx="159">
                  <c:v>5.7145000000000001</c:v>
                </c:pt>
                <c:pt idx="160">
                  <c:v>6.8087</c:v>
                </c:pt>
                <c:pt idx="162">
                  <c:v>3.5568</c:v>
                </c:pt>
                <c:pt idx="163">
                  <c:v>2.9544000000000001</c:v>
                </c:pt>
                <c:pt idx="164">
                  <c:v>2.3325</c:v>
                </c:pt>
                <c:pt idx="165">
                  <c:v>0.69</c:v>
                </c:pt>
                <c:pt idx="166">
                  <c:v>-2.0386000000000002</c:v>
                </c:pt>
                <c:pt idx="167">
                  <c:v>-1.2343999999999999</c:v>
                </c:pt>
                <c:pt idx="168">
                  <c:v>-1.0499000000000001</c:v>
                </c:pt>
                <c:pt idx="169">
                  <c:v>2.1768000000000001</c:v>
                </c:pt>
                <c:pt idx="170">
                  <c:v>0.189</c:v>
                </c:pt>
                <c:pt idx="171">
                  <c:v>-0.45129999999999998</c:v>
                </c:pt>
                <c:pt idx="172">
                  <c:v>-0.37430000000000002</c:v>
                </c:pt>
                <c:pt idx="173">
                  <c:v>-2.1787000000000001</c:v>
                </c:pt>
                <c:pt idx="174">
                  <c:v>-2.5562</c:v>
                </c:pt>
                <c:pt idx="175">
                  <c:v>-2.7067999999999999</c:v>
                </c:pt>
                <c:pt idx="176">
                  <c:v>-3.8744000000000001</c:v>
                </c:pt>
                <c:pt idx="177">
                  <c:v>-5.3551000000000002</c:v>
                </c:pt>
                <c:pt idx="178">
                  <c:v>-4.5716999999999999</c:v>
                </c:pt>
                <c:pt idx="179">
                  <c:v>-5.8676000000000004</c:v>
                </c:pt>
                <c:pt idx="180">
                  <c:v>-2.0516000000000001</c:v>
                </c:pt>
                <c:pt idx="181">
                  <c:v>4.6471999999999998</c:v>
                </c:pt>
                <c:pt idx="182">
                  <c:v>9.3581000000000003</c:v>
                </c:pt>
                <c:pt idx="183">
                  <c:v>8.7065000000000001</c:v>
                </c:pt>
                <c:pt idx="184">
                  <c:v>9.7756000000000007</c:v>
                </c:pt>
                <c:pt idx="185">
                  <c:v>7.3849</c:v>
                </c:pt>
                <c:pt idx="186">
                  <c:v>7.5914999999999999</c:v>
                </c:pt>
                <c:pt idx="187">
                  <c:v>4.9146000000000001</c:v>
                </c:pt>
                <c:pt idx="188">
                  <c:v>3.234</c:v>
                </c:pt>
                <c:pt idx="189">
                  <c:v>0.1119</c:v>
                </c:pt>
                <c:pt idx="190">
                  <c:v>-1.5239</c:v>
                </c:pt>
                <c:pt idx="191">
                  <c:v>-2.5221</c:v>
                </c:pt>
                <c:pt idx="192">
                  <c:v>-0.45050000000000001</c:v>
                </c:pt>
                <c:pt idx="193">
                  <c:v>1.2391000000000001</c:v>
                </c:pt>
                <c:pt idx="194">
                  <c:v>2.7793999999999999</c:v>
                </c:pt>
                <c:pt idx="195">
                  <c:v>3.5512000000000001</c:v>
                </c:pt>
                <c:pt idx="196">
                  <c:v>1.2584</c:v>
                </c:pt>
                <c:pt idx="197">
                  <c:v>-0.36570000000000003</c:v>
                </c:pt>
                <c:pt idx="198">
                  <c:v>-0.67249999999999999</c:v>
                </c:pt>
                <c:pt idx="199">
                  <c:v>1.4970000000000001</c:v>
                </c:pt>
                <c:pt idx="200">
                  <c:v>1.6040000000000001</c:v>
                </c:pt>
                <c:pt idx="201">
                  <c:v>-2.9365000000000001</c:v>
                </c:pt>
                <c:pt idx="202">
                  <c:v>-3.302</c:v>
                </c:pt>
                <c:pt idx="203">
                  <c:v>1.6884999999999999</c:v>
                </c:pt>
                <c:pt idx="204">
                  <c:v>1.3197000000000001</c:v>
                </c:pt>
                <c:pt idx="205">
                  <c:v>2.1705999999999999</c:v>
                </c:pt>
                <c:pt idx="206">
                  <c:v>8.0253999999999994</c:v>
                </c:pt>
                <c:pt idx="207">
                  <c:v>7.8615000000000004</c:v>
                </c:pt>
                <c:pt idx="208">
                  <c:v>4.4949000000000003</c:v>
                </c:pt>
                <c:pt idx="209">
                  <c:v>3.5537999999999998</c:v>
                </c:pt>
                <c:pt idx="210">
                  <c:v>4.5082000000000004</c:v>
                </c:pt>
                <c:pt idx="211">
                  <c:v>2.6374</c:v>
                </c:pt>
                <c:pt idx="212">
                  <c:v>0.77300000000000002</c:v>
                </c:pt>
                <c:pt idx="213">
                  <c:v>-2.7296999999999998</c:v>
                </c:pt>
                <c:pt idx="214">
                  <c:v>-4.6604000000000001</c:v>
                </c:pt>
                <c:pt idx="215">
                  <c:v>-5.9878999999999998</c:v>
                </c:pt>
                <c:pt idx="216">
                  <c:v>-3.0979999999999999</c:v>
                </c:pt>
                <c:pt idx="217">
                  <c:v>-0.6573</c:v>
                </c:pt>
                <c:pt idx="218">
                  <c:v>2.9600000000000001E-2</c:v>
                </c:pt>
                <c:pt idx="219">
                  <c:v>0.57020000000000004</c:v>
                </c:pt>
                <c:pt idx="220">
                  <c:v>-0.74299999999999999</c:v>
                </c:pt>
                <c:pt idx="221">
                  <c:v>-2.2749999999999999</c:v>
                </c:pt>
                <c:pt idx="222">
                  <c:v>-1.3667</c:v>
                </c:pt>
                <c:pt idx="223">
                  <c:v>0.1426</c:v>
                </c:pt>
                <c:pt idx="224">
                  <c:v>-2.4893000000000001</c:v>
                </c:pt>
                <c:pt idx="225">
                  <c:v>-4.4214000000000002</c:v>
                </c:pt>
                <c:pt idx="226">
                  <c:v>-6.0890000000000004</c:v>
                </c:pt>
                <c:pt idx="227">
                  <c:v>-5.2785000000000002</c:v>
                </c:pt>
                <c:pt idx="228">
                  <c:v>-3.5064000000000002</c:v>
                </c:pt>
                <c:pt idx="229">
                  <c:v>-0.76570000000000005</c:v>
                </c:pt>
                <c:pt idx="230">
                  <c:v>1.4029</c:v>
                </c:pt>
                <c:pt idx="231">
                  <c:v>3.7639</c:v>
                </c:pt>
                <c:pt idx="232">
                  <c:v>3.5501</c:v>
                </c:pt>
                <c:pt idx="233">
                  <c:v>-0.8679</c:v>
                </c:pt>
                <c:pt idx="234">
                  <c:v>0.46639999999999998</c:v>
                </c:pt>
                <c:pt idx="235">
                  <c:v>-3.1680999999999999</c:v>
                </c:pt>
                <c:pt idx="236">
                  <c:v>-4.7587000000000002</c:v>
                </c:pt>
                <c:pt idx="237">
                  <c:v>-7.7542999999999997</c:v>
                </c:pt>
                <c:pt idx="238">
                  <c:v>-7.4291</c:v>
                </c:pt>
                <c:pt idx="239">
                  <c:v>-6.1210000000000004</c:v>
                </c:pt>
                <c:pt idx="240">
                  <c:v>-6.0385999999999997</c:v>
                </c:pt>
                <c:pt idx="241">
                  <c:v>-3.3456999999999999</c:v>
                </c:pt>
                <c:pt idx="242">
                  <c:v>-2.5026000000000002</c:v>
                </c:pt>
                <c:pt idx="243">
                  <c:v>-3.2385000000000002</c:v>
                </c:pt>
                <c:pt idx="244">
                  <c:v>-1.7228000000000001</c:v>
                </c:pt>
                <c:pt idx="245">
                  <c:v>-0.18809999999999999</c:v>
                </c:pt>
                <c:pt idx="246">
                  <c:v>-0.41589999999999999</c:v>
                </c:pt>
                <c:pt idx="247">
                  <c:v>4.5448000000000004</c:v>
                </c:pt>
                <c:pt idx="248">
                  <c:v>1.5964</c:v>
                </c:pt>
                <c:pt idx="249">
                  <c:v>-1.1369</c:v>
                </c:pt>
                <c:pt idx="250">
                  <c:v>-3.4983</c:v>
                </c:pt>
                <c:pt idx="251">
                  <c:v>-4.7526999999999999</c:v>
                </c:pt>
                <c:pt idx="253">
                  <c:v>1.4420999999999999</c:v>
                </c:pt>
                <c:pt idx="254">
                  <c:v>2.6703000000000001</c:v>
                </c:pt>
                <c:pt idx="255">
                  <c:v>4.3487999999999998</c:v>
                </c:pt>
                <c:pt idx="256">
                  <c:v>1.4176</c:v>
                </c:pt>
                <c:pt idx="258">
                  <c:v>-1.1187</c:v>
                </c:pt>
                <c:pt idx="259">
                  <c:v>-1.2534000000000001</c:v>
                </c:pt>
                <c:pt idx="260">
                  <c:v>0.48830000000000001</c:v>
                </c:pt>
                <c:pt idx="261">
                  <c:v>-2.5825</c:v>
                </c:pt>
                <c:pt idx="262">
                  <c:v>-3.2103999999999999</c:v>
                </c:pt>
                <c:pt idx="263">
                  <c:v>-3.4487999999999999</c:v>
                </c:pt>
                <c:pt idx="264">
                  <c:v>-3.4872999999999998</c:v>
                </c:pt>
                <c:pt idx="265">
                  <c:v>-2.5167000000000002</c:v>
                </c:pt>
                <c:pt idx="266">
                  <c:v>0.70189999999999997</c:v>
                </c:pt>
                <c:pt idx="267">
                  <c:v>0.36399999999999999</c:v>
                </c:pt>
                <c:pt idx="269">
                  <c:v>-4.5229999999999997</c:v>
                </c:pt>
                <c:pt idx="270">
                  <c:v>-4.7969999999999997</c:v>
                </c:pt>
                <c:pt idx="271">
                  <c:v>-4.7335000000000003</c:v>
                </c:pt>
                <c:pt idx="272">
                  <c:v>-1.4903999999999999</c:v>
                </c:pt>
                <c:pt idx="274">
                  <c:v>-6.1406000000000001</c:v>
                </c:pt>
                <c:pt idx="275">
                  <c:v>-7.6398000000000001</c:v>
                </c:pt>
                <c:pt idx="276">
                  <c:v>-5.6547000000000001</c:v>
                </c:pt>
                <c:pt idx="277">
                  <c:v>-2.3767999999999998</c:v>
                </c:pt>
                <c:pt idx="279">
                  <c:v>0.51400000000000001</c:v>
                </c:pt>
                <c:pt idx="280">
                  <c:v>-0.11559999999999999</c:v>
                </c:pt>
                <c:pt idx="281">
                  <c:v>-0.61329999999999996</c:v>
                </c:pt>
                <c:pt idx="282">
                  <c:v>-1.0841000000000001</c:v>
                </c:pt>
                <c:pt idx="285">
                  <c:v>-5.2950999999999997</c:v>
                </c:pt>
                <c:pt idx="286">
                  <c:v>-5.6173999999999999</c:v>
                </c:pt>
                <c:pt idx="287">
                  <c:v>-8.0006000000000004</c:v>
                </c:pt>
                <c:pt idx="288">
                  <c:v>-7.218</c:v>
                </c:pt>
                <c:pt idx="290">
                  <c:v>-1.97</c:v>
                </c:pt>
                <c:pt idx="291">
                  <c:v>-0.89559999999999995</c:v>
                </c:pt>
                <c:pt idx="292">
                  <c:v>1.9078999999999999</c:v>
                </c:pt>
                <c:pt idx="293">
                  <c:v>-0.6613</c:v>
                </c:pt>
                <c:pt idx="295">
                  <c:v>-3.7863000000000002</c:v>
                </c:pt>
                <c:pt idx="296">
                  <c:v>-3.5482</c:v>
                </c:pt>
                <c:pt idx="297">
                  <c:v>-4.2389000000000001</c:v>
                </c:pt>
                <c:pt idx="298">
                  <c:v>-5.1893000000000002</c:v>
                </c:pt>
                <c:pt idx="300">
                  <c:v>-5.8992000000000004</c:v>
                </c:pt>
                <c:pt idx="301">
                  <c:v>-4.8000999999999996</c:v>
                </c:pt>
                <c:pt idx="302">
                  <c:v>0.95779999999999998</c:v>
                </c:pt>
                <c:pt idx="303">
                  <c:v>3.9693999999999998</c:v>
                </c:pt>
                <c:pt idx="304">
                  <c:v>2.8148</c:v>
                </c:pt>
                <c:pt idx="306">
                  <c:v>2.9093</c:v>
                </c:pt>
                <c:pt idx="307">
                  <c:v>3.847</c:v>
                </c:pt>
                <c:pt idx="308">
                  <c:v>-0.1817</c:v>
                </c:pt>
                <c:pt idx="311">
                  <c:v>-5.8362999999999996</c:v>
                </c:pt>
                <c:pt idx="312">
                  <c:v>-1.444</c:v>
                </c:pt>
                <c:pt idx="313">
                  <c:v>-2.4224000000000001</c:v>
                </c:pt>
                <c:pt idx="314">
                  <c:v>0.80330000000000001</c:v>
                </c:pt>
                <c:pt idx="316">
                  <c:v>1.0538000000000001</c:v>
                </c:pt>
                <c:pt idx="317">
                  <c:v>-0.88480000000000003</c:v>
                </c:pt>
                <c:pt idx="318">
                  <c:v>-0.91559999999999997</c:v>
                </c:pt>
                <c:pt idx="319">
                  <c:v>-1.1355999999999999</c:v>
                </c:pt>
                <c:pt idx="322">
                  <c:v>-11.6195</c:v>
                </c:pt>
                <c:pt idx="323">
                  <c:v>-11.9298</c:v>
                </c:pt>
                <c:pt idx="324">
                  <c:v>-7.3506999999999998</c:v>
                </c:pt>
                <c:pt idx="326">
                  <c:v>-4.4158999999999997</c:v>
                </c:pt>
                <c:pt idx="327">
                  <c:v>-4.55</c:v>
                </c:pt>
                <c:pt idx="328">
                  <c:v>-4.8364000000000003</c:v>
                </c:pt>
                <c:pt idx="329">
                  <c:v>-6.7984</c:v>
                </c:pt>
                <c:pt idx="341">
                  <c:v>-13.0726</c:v>
                </c:pt>
                <c:pt idx="342">
                  <c:v>-13.473100000000001</c:v>
                </c:pt>
                <c:pt idx="345">
                  <c:v>-14.244400000000001</c:v>
                </c:pt>
                <c:pt idx="346">
                  <c:v>-14.1153</c:v>
                </c:pt>
                <c:pt idx="347">
                  <c:v>-16.498100000000001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97-40A8-8D6E-E9E655886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TWS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Ganges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WBM modeled</c:v>
          </c:tx>
          <c:spPr>
            <a:ln w="19050" cap="rnd">
              <a:solidFill>
                <a:srgbClr val="186AF0"/>
              </a:solidFill>
              <a:round/>
            </a:ln>
            <a:effectLst/>
          </c:spPr>
          <c:marker>
            <c:symbol val="none"/>
          </c:marker>
          <c:cat>
            <c:numRef>
              <c:f>Ganges!$A$2:$A$349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Ganges!$D$2:$D$349</c:f>
              <c:numCache>
                <c:formatCode>0.00</c:formatCode>
                <c:ptCount val="348"/>
                <c:pt idx="0">
                  <c:v>9.7930078500000004</c:v>
                </c:pt>
                <c:pt idx="1">
                  <c:v>9.6240787500000007</c:v>
                </c:pt>
                <c:pt idx="2">
                  <c:v>9.4326019300000006</c:v>
                </c:pt>
                <c:pt idx="3">
                  <c:v>7.9106092500000003</c:v>
                </c:pt>
                <c:pt idx="4">
                  <c:v>8.2011175200000004</c:v>
                </c:pt>
                <c:pt idx="5">
                  <c:v>11.31826496</c:v>
                </c:pt>
                <c:pt idx="6">
                  <c:v>31.09845924</c:v>
                </c:pt>
                <c:pt idx="7">
                  <c:v>37.45126724</c:v>
                </c:pt>
                <c:pt idx="8">
                  <c:v>34.605312349999998</c:v>
                </c:pt>
                <c:pt idx="9">
                  <c:v>25.26516342</c:v>
                </c:pt>
                <c:pt idx="10">
                  <c:v>17.988292690000002</c:v>
                </c:pt>
                <c:pt idx="11">
                  <c:v>15.0899868</c:v>
                </c:pt>
                <c:pt idx="12">
                  <c:v>13.57318115</c:v>
                </c:pt>
                <c:pt idx="13">
                  <c:v>11.39127731</c:v>
                </c:pt>
                <c:pt idx="14">
                  <c:v>10.89312172</c:v>
                </c:pt>
                <c:pt idx="15">
                  <c:v>9.4714088400000005</c:v>
                </c:pt>
                <c:pt idx="16">
                  <c:v>7.9595246299999998</c:v>
                </c:pt>
                <c:pt idx="17">
                  <c:v>10.64931202</c:v>
                </c:pt>
                <c:pt idx="18">
                  <c:v>16.921260830000001</c:v>
                </c:pt>
                <c:pt idx="19">
                  <c:v>28.274190900000001</c:v>
                </c:pt>
                <c:pt idx="20">
                  <c:v>30.025409700000001</c:v>
                </c:pt>
                <c:pt idx="21">
                  <c:v>17.420326230000001</c:v>
                </c:pt>
                <c:pt idx="22">
                  <c:v>13.47130585</c:v>
                </c:pt>
                <c:pt idx="23">
                  <c:v>11.72757912</c:v>
                </c:pt>
                <c:pt idx="24">
                  <c:v>10.11681366</c:v>
                </c:pt>
                <c:pt idx="25">
                  <c:v>9.4866332999999994</c:v>
                </c:pt>
                <c:pt idx="26">
                  <c:v>7.4758486700000004</c:v>
                </c:pt>
                <c:pt idx="27">
                  <c:v>5.44663334</c:v>
                </c:pt>
                <c:pt idx="28">
                  <c:v>5.2455134399999999</c:v>
                </c:pt>
                <c:pt idx="29">
                  <c:v>5.5675549499999999</c:v>
                </c:pt>
                <c:pt idx="30">
                  <c:v>11.34357166</c:v>
                </c:pt>
                <c:pt idx="31">
                  <c:v>20.07556915</c:v>
                </c:pt>
                <c:pt idx="32">
                  <c:v>21.480369570000001</c:v>
                </c:pt>
                <c:pt idx="33">
                  <c:v>13.11861897</c:v>
                </c:pt>
                <c:pt idx="34">
                  <c:v>9.2487506899999996</c:v>
                </c:pt>
                <c:pt idx="35">
                  <c:v>6.9459338199999996</c:v>
                </c:pt>
                <c:pt idx="36">
                  <c:v>5.5593433399999999</c:v>
                </c:pt>
                <c:pt idx="37">
                  <c:v>3.82263851</c:v>
                </c:pt>
                <c:pt idx="38">
                  <c:v>3.6296289000000002</c:v>
                </c:pt>
                <c:pt idx="39">
                  <c:v>2.9835514999999999</c:v>
                </c:pt>
                <c:pt idx="40">
                  <c:v>2.2997083699999998</c:v>
                </c:pt>
                <c:pt idx="41">
                  <c:v>4.5608696899999996</c:v>
                </c:pt>
                <c:pt idx="42">
                  <c:v>15.2134819</c:v>
                </c:pt>
                <c:pt idx="43">
                  <c:v>18.184448239999998</c:v>
                </c:pt>
                <c:pt idx="44">
                  <c:v>25.095668790000001</c:v>
                </c:pt>
                <c:pt idx="45">
                  <c:v>15.8410759</c:v>
                </c:pt>
                <c:pt idx="46">
                  <c:v>10.377296449999999</c:v>
                </c:pt>
                <c:pt idx="47">
                  <c:v>7.4902749100000001</c:v>
                </c:pt>
                <c:pt idx="48">
                  <c:v>6.2452559499999998</c:v>
                </c:pt>
                <c:pt idx="49">
                  <c:v>5.5370650299999999</c:v>
                </c:pt>
                <c:pt idx="50">
                  <c:v>3.3232266899999998</c:v>
                </c:pt>
                <c:pt idx="51">
                  <c:v>1.9746172399999999</c:v>
                </c:pt>
                <c:pt idx="52">
                  <c:v>1.1291931900000001</c:v>
                </c:pt>
                <c:pt idx="53">
                  <c:v>4.83467293</c:v>
                </c:pt>
                <c:pt idx="54">
                  <c:v>19.231742860000001</c:v>
                </c:pt>
                <c:pt idx="55">
                  <c:v>31.4239769</c:v>
                </c:pt>
                <c:pt idx="56">
                  <c:v>25.740255359999999</c:v>
                </c:pt>
                <c:pt idx="57">
                  <c:v>14.18141651</c:v>
                </c:pt>
                <c:pt idx="58">
                  <c:v>10.744424820000001</c:v>
                </c:pt>
                <c:pt idx="59">
                  <c:v>8.0802183200000002</c:v>
                </c:pt>
                <c:pt idx="60">
                  <c:v>7.3462743799999997</c:v>
                </c:pt>
                <c:pt idx="61">
                  <c:v>5.8351063700000001</c:v>
                </c:pt>
                <c:pt idx="62">
                  <c:v>4.6021390000000002</c:v>
                </c:pt>
                <c:pt idx="63">
                  <c:v>3.17654419</c:v>
                </c:pt>
                <c:pt idx="64">
                  <c:v>1.53897989</c:v>
                </c:pt>
                <c:pt idx="65">
                  <c:v>3.3181009299999999</c:v>
                </c:pt>
                <c:pt idx="66">
                  <c:v>13.100183489999999</c:v>
                </c:pt>
                <c:pt idx="67">
                  <c:v>24.35786057</c:v>
                </c:pt>
                <c:pt idx="68">
                  <c:v>26.0304985</c:v>
                </c:pt>
                <c:pt idx="69">
                  <c:v>13.208221440000001</c:v>
                </c:pt>
                <c:pt idx="70">
                  <c:v>9.8713321700000005</c:v>
                </c:pt>
                <c:pt idx="71">
                  <c:v>7.050179</c:v>
                </c:pt>
                <c:pt idx="72">
                  <c:v>6.4602732700000001</c:v>
                </c:pt>
                <c:pt idx="73">
                  <c:v>5.4130425500000001</c:v>
                </c:pt>
                <c:pt idx="74">
                  <c:v>4.4318542499999998</c:v>
                </c:pt>
                <c:pt idx="75">
                  <c:v>2.20478511</c:v>
                </c:pt>
                <c:pt idx="76">
                  <c:v>1.10767484</c:v>
                </c:pt>
                <c:pt idx="77">
                  <c:v>4.3531408300000001</c:v>
                </c:pt>
                <c:pt idx="78">
                  <c:v>18.188268659999999</c:v>
                </c:pt>
                <c:pt idx="79">
                  <c:v>31.093389510000002</c:v>
                </c:pt>
                <c:pt idx="80">
                  <c:v>29.504041669999999</c:v>
                </c:pt>
                <c:pt idx="81">
                  <c:v>18.1685257</c:v>
                </c:pt>
                <c:pt idx="82">
                  <c:v>12.30816269</c:v>
                </c:pt>
                <c:pt idx="83">
                  <c:v>9.2701644900000009</c:v>
                </c:pt>
                <c:pt idx="84">
                  <c:v>7.1480326700000001</c:v>
                </c:pt>
                <c:pt idx="85">
                  <c:v>5.6948843</c:v>
                </c:pt>
                <c:pt idx="86">
                  <c:v>3.79451275</c:v>
                </c:pt>
                <c:pt idx="87">
                  <c:v>3.3215487000000001</c:v>
                </c:pt>
                <c:pt idx="88">
                  <c:v>2.7103767400000001</c:v>
                </c:pt>
                <c:pt idx="89">
                  <c:v>4.7105407699999997</c:v>
                </c:pt>
                <c:pt idx="90">
                  <c:v>20.366065979999998</c:v>
                </c:pt>
                <c:pt idx="91">
                  <c:v>27.587368009999999</c:v>
                </c:pt>
                <c:pt idx="92">
                  <c:v>25.750841139999999</c:v>
                </c:pt>
                <c:pt idx="93">
                  <c:v>14.991603850000001</c:v>
                </c:pt>
                <c:pt idx="94">
                  <c:v>12.30509567</c:v>
                </c:pt>
                <c:pt idx="95">
                  <c:v>12.2679472</c:v>
                </c:pt>
                <c:pt idx="96">
                  <c:v>9.0577449800000007</c:v>
                </c:pt>
                <c:pt idx="97">
                  <c:v>7.2033643700000001</c:v>
                </c:pt>
                <c:pt idx="98">
                  <c:v>6.6655130400000004</c:v>
                </c:pt>
                <c:pt idx="99">
                  <c:v>5.8129692100000003</c:v>
                </c:pt>
                <c:pt idx="100">
                  <c:v>4.7585301400000004</c:v>
                </c:pt>
                <c:pt idx="101">
                  <c:v>5.2107772800000003</c:v>
                </c:pt>
                <c:pt idx="102">
                  <c:v>21.93151855</c:v>
                </c:pt>
                <c:pt idx="103">
                  <c:v>26.961982729999999</c:v>
                </c:pt>
                <c:pt idx="104">
                  <c:v>22.824710849999999</c:v>
                </c:pt>
                <c:pt idx="105">
                  <c:v>16.687044140000001</c:v>
                </c:pt>
                <c:pt idx="106">
                  <c:v>11.39490795</c:v>
                </c:pt>
                <c:pt idx="107">
                  <c:v>7.8211360000000001</c:v>
                </c:pt>
                <c:pt idx="108">
                  <c:v>5.7962741900000001</c:v>
                </c:pt>
                <c:pt idx="109">
                  <c:v>4.2082357400000001</c:v>
                </c:pt>
                <c:pt idx="110">
                  <c:v>2.1162946200000001</c:v>
                </c:pt>
                <c:pt idx="111">
                  <c:v>-6.6134040000000005E-2</c:v>
                </c:pt>
                <c:pt idx="112">
                  <c:v>-0.48191508999999999</c:v>
                </c:pt>
                <c:pt idx="113">
                  <c:v>3.2343807199999999</c:v>
                </c:pt>
                <c:pt idx="114">
                  <c:v>14.25106239</c:v>
                </c:pt>
                <c:pt idx="115">
                  <c:v>23.934112549999998</c:v>
                </c:pt>
                <c:pt idx="116">
                  <c:v>22.681200029999999</c:v>
                </c:pt>
                <c:pt idx="117">
                  <c:v>16.539928440000001</c:v>
                </c:pt>
                <c:pt idx="118">
                  <c:v>9.2228517500000002</c:v>
                </c:pt>
                <c:pt idx="119">
                  <c:v>6.2510623900000004</c:v>
                </c:pt>
                <c:pt idx="120">
                  <c:v>3.7492821200000002</c:v>
                </c:pt>
                <c:pt idx="121">
                  <c:v>2.9084382099999999</c:v>
                </c:pt>
                <c:pt idx="122">
                  <c:v>1.17471981</c:v>
                </c:pt>
                <c:pt idx="123">
                  <c:v>-0.38883445</c:v>
                </c:pt>
                <c:pt idx="124">
                  <c:v>0.17007043999999999</c:v>
                </c:pt>
                <c:pt idx="125">
                  <c:v>7.5145864500000004</c:v>
                </c:pt>
                <c:pt idx="126">
                  <c:v>16.962549209999999</c:v>
                </c:pt>
                <c:pt idx="127">
                  <c:v>21.254524230000001</c:v>
                </c:pt>
                <c:pt idx="128">
                  <c:v>20.3067894</c:v>
                </c:pt>
                <c:pt idx="129">
                  <c:v>8.8619022399999992</c:v>
                </c:pt>
                <c:pt idx="130">
                  <c:v>5.3513965600000004</c:v>
                </c:pt>
                <c:pt idx="131">
                  <c:v>3.01220417</c:v>
                </c:pt>
                <c:pt idx="132">
                  <c:v>1.0089348600000001</c:v>
                </c:pt>
                <c:pt idx="133">
                  <c:v>-1.07566881</c:v>
                </c:pt>
                <c:pt idx="134">
                  <c:v>-2.4346091699999999</c:v>
                </c:pt>
                <c:pt idx="135">
                  <c:v>-3.6361923200000001</c:v>
                </c:pt>
                <c:pt idx="136">
                  <c:v>-2.7265920600000002</c:v>
                </c:pt>
                <c:pt idx="137">
                  <c:v>2.5966031599999999</c:v>
                </c:pt>
                <c:pt idx="138">
                  <c:v>15.889871599999999</c:v>
                </c:pt>
                <c:pt idx="139">
                  <c:v>19.057281490000001</c:v>
                </c:pt>
                <c:pt idx="140">
                  <c:v>13.483134270000001</c:v>
                </c:pt>
                <c:pt idx="141">
                  <c:v>8.5452127499999992</c:v>
                </c:pt>
                <c:pt idx="142">
                  <c:v>3.2301316299999998</c:v>
                </c:pt>
                <c:pt idx="143">
                  <c:v>0.97816139000000002</c:v>
                </c:pt>
                <c:pt idx="144">
                  <c:v>-0.81438082000000001</c:v>
                </c:pt>
                <c:pt idx="145">
                  <c:v>-1.0488210899999999</c:v>
                </c:pt>
                <c:pt idx="146">
                  <c:v>-2.2755255700000001</c:v>
                </c:pt>
                <c:pt idx="147">
                  <c:v>-4.0361967099999996</c:v>
                </c:pt>
                <c:pt idx="148">
                  <c:v>-4.4133224499999999</c:v>
                </c:pt>
                <c:pt idx="149">
                  <c:v>-2.9855873599999998</c:v>
                </c:pt>
                <c:pt idx="150">
                  <c:v>2.1431653499999999</c:v>
                </c:pt>
                <c:pt idx="151">
                  <c:v>10.18780136</c:v>
                </c:pt>
                <c:pt idx="152">
                  <c:v>11.011873250000001</c:v>
                </c:pt>
                <c:pt idx="153">
                  <c:v>2.6998524700000002</c:v>
                </c:pt>
                <c:pt idx="154">
                  <c:v>-1.07850885</c:v>
                </c:pt>
                <c:pt idx="155">
                  <c:v>-3.4732832899999999</c:v>
                </c:pt>
                <c:pt idx="156">
                  <c:v>-5.2083744999999997</c:v>
                </c:pt>
                <c:pt idx="157">
                  <c:v>-4.4852762200000003</c:v>
                </c:pt>
                <c:pt idx="158">
                  <c:v>-5.8020772899999997</c:v>
                </c:pt>
                <c:pt idx="159">
                  <c:v>-7.6785502399999999</c:v>
                </c:pt>
                <c:pt idx="160">
                  <c:v>-8.4597282400000005</c:v>
                </c:pt>
                <c:pt idx="161">
                  <c:v>-6.6800069799999999</c:v>
                </c:pt>
                <c:pt idx="162">
                  <c:v>7.5169563300000002</c:v>
                </c:pt>
                <c:pt idx="163">
                  <c:v>12.74430561</c:v>
                </c:pt>
                <c:pt idx="164">
                  <c:v>17.193017959999999</c:v>
                </c:pt>
                <c:pt idx="165">
                  <c:v>9.1375131599999992</c:v>
                </c:pt>
                <c:pt idx="166">
                  <c:v>2.2466838400000002</c:v>
                </c:pt>
                <c:pt idx="167">
                  <c:v>-0.86284344999999996</c:v>
                </c:pt>
                <c:pt idx="168">
                  <c:v>-2.4627277900000002</c:v>
                </c:pt>
                <c:pt idx="169">
                  <c:v>-4.0137658099999998</c:v>
                </c:pt>
                <c:pt idx="170">
                  <c:v>-6.6275753999999996</c:v>
                </c:pt>
                <c:pt idx="171">
                  <c:v>-8.2181549100000009</c:v>
                </c:pt>
                <c:pt idx="172">
                  <c:v>-8.4760208099999996</c:v>
                </c:pt>
                <c:pt idx="173">
                  <c:v>-4.0054936400000001</c:v>
                </c:pt>
                <c:pt idx="174">
                  <c:v>4.38744259</c:v>
                </c:pt>
                <c:pt idx="175">
                  <c:v>11.20316219</c:v>
                </c:pt>
                <c:pt idx="176">
                  <c:v>8.4730396300000006</c:v>
                </c:pt>
                <c:pt idx="177">
                  <c:v>3.2476348900000001</c:v>
                </c:pt>
                <c:pt idx="178">
                  <c:v>-1.39555585</c:v>
                </c:pt>
                <c:pt idx="179">
                  <c:v>-3.951298</c:v>
                </c:pt>
                <c:pt idx="180">
                  <c:v>-5.5796136900000004</c:v>
                </c:pt>
                <c:pt idx="181">
                  <c:v>-5.7461910200000004</c:v>
                </c:pt>
                <c:pt idx="182">
                  <c:v>-7.1141881900000001</c:v>
                </c:pt>
                <c:pt idx="183">
                  <c:v>-8.9180879599999994</c:v>
                </c:pt>
                <c:pt idx="184">
                  <c:v>-9.8188648199999999</c:v>
                </c:pt>
                <c:pt idx="185">
                  <c:v>-9.9423990199999999</c:v>
                </c:pt>
                <c:pt idx="186">
                  <c:v>8.3084602400000005</c:v>
                </c:pt>
                <c:pt idx="187">
                  <c:v>10.03600121</c:v>
                </c:pt>
                <c:pt idx="188">
                  <c:v>6.7983336400000001</c:v>
                </c:pt>
                <c:pt idx="189">
                  <c:v>0.73968261000000002</c:v>
                </c:pt>
                <c:pt idx="190">
                  <c:v>-3.2652564000000002</c:v>
                </c:pt>
                <c:pt idx="191">
                  <c:v>-6.0364933000000001</c:v>
                </c:pt>
                <c:pt idx="192">
                  <c:v>-8.2869987500000004</c:v>
                </c:pt>
                <c:pt idx="193">
                  <c:v>-10.32154083</c:v>
                </c:pt>
                <c:pt idx="194">
                  <c:v>-10.75954628</c:v>
                </c:pt>
                <c:pt idx="195">
                  <c:v>-11.83683109</c:v>
                </c:pt>
                <c:pt idx="196">
                  <c:v>-11.92022324</c:v>
                </c:pt>
                <c:pt idx="197">
                  <c:v>-8.4699792899999995</c:v>
                </c:pt>
                <c:pt idx="198">
                  <c:v>1.25951338</c:v>
                </c:pt>
                <c:pt idx="199">
                  <c:v>7.0198149699999997</c:v>
                </c:pt>
                <c:pt idx="200">
                  <c:v>7.1751742399999996</c:v>
                </c:pt>
                <c:pt idx="201">
                  <c:v>-1.7312699600000001</c:v>
                </c:pt>
                <c:pt idx="202">
                  <c:v>-5.0528340299999996</c:v>
                </c:pt>
                <c:pt idx="203">
                  <c:v>-7.6082334500000002</c:v>
                </c:pt>
                <c:pt idx="204">
                  <c:v>-9.8645086299999996</c:v>
                </c:pt>
                <c:pt idx="205">
                  <c:v>-9.2221994400000007</c:v>
                </c:pt>
                <c:pt idx="206">
                  <c:v>-9.3751029999999993</c:v>
                </c:pt>
                <c:pt idx="207">
                  <c:v>-11.643089290000001</c:v>
                </c:pt>
                <c:pt idx="208">
                  <c:v>-12.37512016</c:v>
                </c:pt>
                <c:pt idx="209">
                  <c:v>-10.621822359999999</c:v>
                </c:pt>
                <c:pt idx="210">
                  <c:v>0.66888303000000005</c:v>
                </c:pt>
                <c:pt idx="211">
                  <c:v>9.2384519600000008</c:v>
                </c:pt>
                <c:pt idx="212">
                  <c:v>7.68050575</c:v>
                </c:pt>
                <c:pt idx="213">
                  <c:v>0.50403953000000001</c:v>
                </c:pt>
                <c:pt idx="214">
                  <c:v>-5.4461321800000002</c:v>
                </c:pt>
                <c:pt idx="215">
                  <c:v>-8.0000238400000008</c:v>
                </c:pt>
                <c:pt idx="216">
                  <c:v>-9.8850555399999998</c:v>
                </c:pt>
                <c:pt idx="217">
                  <c:v>-11.31256104</c:v>
                </c:pt>
                <c:pt idx="218">
                  <c:v>-13.278426169999999</c:v>
                </c:pt>
                <c:pt idx="219">
                  <c:v>-14.3324976</c:v>
                </c:pt>
                <c:pt idx="220">
                  <c:v>-15.0484457</c:v>
                </c:pt>
                <c:pt idx="221">
                  <c:v>-5.48818684</c:v>
                </c:pt>
                <c:pt idx="222">
                  <c:v>9.7295446400000003</c:v>
                </c:pt>
                <c:pt idx="223">
                  <c:v>15.496550559999999</c:v>
                </c:pt>
                <c:pt idx="224">
                  <c:v>8.3550825100000008</c:v>
                </c:pt>
                <c:pt idx="225">
                  <c:v>0.56407404000000005</c:v>
                </c:pt>
                <c:pt idx="226">
                  <c:v>-4.2387871700000002</c:v>
                </c:pt>
                <c:pt idx="227">
                  <c:v>-7.17784405</c:v>
                </c:pt>
                <c:pt idx="228">
                  <c:v>-9.5005302399999998</c:v>
                </c:pt>
                <c:pt idx="229">
                  <c:v>-11.38404465</c:v>
                </c:pt>
                <c:pt idx="230">
                  <c:v>-13.28065872</c:v>
                </c:pt>
                <c:pt idx="231">
                  <c:v>-14.626507760000001</c:v>
                </c:pt>
                <c:pt idx="232">
                  <c:v>-15.13822365</c:v>
                </c:pt>
                <c:pt idx="233">
                  <c:v>-15.133420940000001</c:v>
                </c:pt>
                <c:pt idx="234">
                  <c:v>-5.6771082899999996</c:v>
                </c:pt>
                <c:pt idx="235">
                  <c:v>1.47303081</c:v>
                </c:pt>
                <c:pt idx="236">
                  <c:v>3.0970163300000002</c:v>
                </c:pt>
                <c:pt idx="237">
                  <c:v>-2.4124105</c:v>
                </c:pt>
                <c:pt idx="238">
                  <c:v>-8.6163597099999993</c:v>
                </c:pt>
                <c:pt idx="239">
                  <c:v>-10.923437119999999</c:v>
                </c:pt>
                <c:pt idx="240">
                  <c:v>-13.07851028</c:v>
                </c:pt>
                <c:pt idx="241">
                  <c:v>-14.34034729</c:v>
                </c:pt>
                <c:pt idx="242">
                  <c:v>-16.263088230000001</c:v>
                </c:pt>
                <c:pt idx="243">
                  <c:v>-18.545433039999999</c:v>
                </c:pt>
                <c:pt idx="244">
                  <c:v>-19.012672420000001</c:v>
                </c:pt>
                <c:pt idx="245">
                  <c:v>-18.668165210000002</c:v>
                </c:pt>
                <c:pt idx="246">
                  <c:v>-7.03507471</c:v>
                </c:pt>
                <c:pt idx="247">
                  <c:v>3.1041636499999998</c:v>
                </c:pt>
                <c:pt idx="248">
                  <c:v>9.5062952000000003</c:v>
                </c:pt>
                <c:pt idx="249">
                  <c:v>-3.7790775299999999</c:v>
                </c:pt>
                <c:pt idx="250">
                  <c:v>-8.3132953599999997</c:v>
                </c:pt>
                <c:pt idx="251">
                  <c:v>-11.706931109999999</c:v>
                </c:pt>
                <c:pt idx="252">
                  <c:v>-13.927965159999999</c:v>
                </c:pt>
                <c:pt idx="253">
                  <c:v>-15.094842910000001</c:v>
                </c:pt>
                <c:pt idx="254">
                  <c:v>-16.247333529999999</c:v>
                </c:pt>
                <c:pt idx="255">
                  <c:v>-17.89071655</c:v>
                </c:pt>
                <c:pt idx="256">
                  <c:v>-18.215906140000001</c:v>
                </c:pt>
                <c:pt idx="257">
                  <c:v>-13.71006393</c:v>
                </c:pt>
                <c:pt idx="258">
                  <c:v>2.7796680899999999</c:v>
                </c:pt>
                <c:pt idx="259">
                  <c:v>13.317306520000001</c:v>
                </c:pt>
                <c:pt idx="260">
                  <c:v>12.03530407</c:v>
                </c:pt>
                <c:pt idx="261">
                  <c:v>-1.2781263599999999</c:v>
                </c:pt>
                <c:pt idx="262">
                  <c:v>-6.0669846500000002</c:v>
                </c:pt>
                <c:pt idx="263">
                  <c:v>-9.3742389700000004</c:v>
                </c:pt>
                <c:pt idx="264">
                  <c:v>-10.84029484</c:v>
                </c:pt>
                <c:pt idx="265">
                  <c:v>-12.76475525</c:v>
                </c:pt>
                <c:pt idx="266">
                  <c:v>-14.665070529999999</c:v>
                </c:pt>
                <c:pt idx="267">
                  <c:v>-15.950800900000001</c:v>
                </c:pt>
                <c:pt idx="268">
                  <c:v>-17.494342799999998</c:v>
                </c:pt>
                <c:pt idx="269">
                  <c:v>-17.78723145</c:v>
                </c:pt>
                <c:pt idx="270">
                  <c:v>-6.24165964</c:v>
                </c:pt>
                <c:pt idx="271">
                  <c:v>6.6726489100000004</c:v>
                </c:pt>
                <c:pt idx="272">
                  <c:v>8.8924589199999993</c:v>
                </c:pt>
                <c:pt idx="273">
                  <c:v>-4.1509146699999997</c:v>
                </c:pt>
                <c:pt idx="274">
                  <c:v>-9.79034519</c:v>
                </c:pt>
                <c:pt idx="275">
                  <c:v>-12.878001210000001</c:v>
                </c:pt>
                <c:pt idx="276">
                  <c:v>-14.67526913</c:v>
                </c:pt>
                <c:pt idx="277">
                  <c:v>-13.52422428</c:v>
                </c:pt>
                <c:pt idx="278">
                  <c:v>-15.39710236</c:v>
                </c:pt>
                <c:pt idx="279">
                  <c:v>-17.698690410000001</c:v>
                </c:pt>
                <c:pt idx="280">
                  <c:v>-18.96326256</c:v>
                </c:pt>
                <c:pt idx="281">
                  <c:v>-10.76328754</c:v>
                </c:pt>
                <c:pt idx="282">
                  <c:v>3.8403792399999999</c:v>
                </c:pt>
                <c:pt idx="283">
                  <c:v>13.3219595</c:v>
                </c:pt>
                <c:pt idx="284">
                  <c:v>4.4598536500000003</c:v>
                </c:pt>
                <c:pt idx="285">
                  <c:v>0.24783817</c:v>
                </c:pt>
                <c:pt idx="286">
                  <c:v>-7.3574023200000003</c:v>
                </c:pt>
                <c:pt idx="287">
                  <c:v>-10.692810059999999</c:v>
                </c:pt>
                <c:pt idx="288">
                  <c:v>-12.073162079999999</c:v>
                </c:pt>
                <c:pt idx="289">
                  <c:v>-13.007681850000001</c:v>
                </c:pt>
                <c:pt idx="290">
                  <c:v>-13.53647423</c:v>
                </c:pt>
                <c:pt idx="291">
                  <c:v>-16.27404976</c:v>
                </c:pt>
                <c:pt idx="292">
                  <c:v>-17.771186830000001</c:v>
                </c:pt>
                <c:pt idx="293">
                  <c:v>-17.130399700000002</c:v>
                </c:pt>
                <c:pt idx="294">
                  <c:v>-8.0555849100000003</c:v>
                </c:pt>
                <c:pt idx="295">
                  <c:v>1.4393326</c:v>
                </c:pt>
                <c:pt idx="296">
                  <c:v>-2.4360182300000002</c:v>
                </c:pt>
                <c:pt idx="297">
                  <c:v>-9.2859401699999999</c:v>
                </c:pt>
                <c:pt idx="298">
                  <c:v>-13.72928143</c:v>
                </c:pt>
                <c:pt idx="299">
                  <c:v>-15.783225059999999</c:v>
                </c:pt>
                <c:pt idx="300">
                  <c:v>-16.509210589999999</c:v>
                </c:pt>
                <c:pt idx="301">
                  <c:v>-17.87388039</c:v>
                </c:pt>
                <c:pt idx="302">
                  <c:v>-16.355886460000001</c:v>
                </c:pt>
                <c:pt idx="303">
                  <c:v>-17.187900540000001</c:v>
                </c:pt>
                <c:pt idx="304">
                  <c:v>-19.129026410000002</c:v>
                </c:pt>
                <c:pt idx="305">
                  <c:v>-18.59262657</c:v>
                </c:pt>
                <c:pt idx="306">
                  <c:v>-5.3642172800000001</c:v>
                </c:pt>
                <c:pt idx="307">
                  <c:v>1.101982</c:v>
                </c:pt>
                <c:pt idx="308">
                  <c:v>-6.5100970299999998</c:v>
                </c:pt>
                <c:pt idx="309">
                  <c:v>-13.112929340000001</c:v>
                </c:pt>
                <c:pt idx="310">
                  <c:v>-15.434391979999999</c:v>
                </c:pt>
                <c:pt idx="311">
                  <c:v>-18.102291109999999</c:v>
                </c:pt>
                <c:pt idx="312">
                  <c:v>-20.183057789999999</c:v>
                </c:pt>
                <c:pt idx="313">
                  <c:v>-22.001987459999999</c:v>
                </c:pt>
                <c:pt idx="314">
                  <c:v>-23.324935910000001</c:v>
                </c:pt>
                <c:pt idx="315">
                  <c:v>-25.2236805</c:v>
                </c:pt>
                <c:pt idx="316">
                  <c:v>-25.13395882</c:v>
                </c:pt>
                <c:pt idx="317">
                  <c:v>-22.70072746</c:v>
                </c:pt>
                <c:pt idx="318">
                  <c:v>-3.7799694499999998</c:v>
                </c:pt>
                <c:pt idx="319">
                  <c:v>7.20411921</c:v>
                </c:pt>
                <c:pt idx="320">
                  <c:v>2.1901564599999999</c:v>
                </c:pt>
                <c:pt idx="321">
                  <c:v>-6.8022937800000003</c:v>
                </c:pt>
                <c:pt idx="322">
                  <c:v>-13.55707359</c:v>
                </c:pt>
                <c:pt idx="323">
                  <c:v>-16.554548260000001</c:v>
                </c:pt>
                <c:pt idx="324">
                  <c:v>-18.858030320000001</c:v>
                </c:pt>
                <c:pt idx="325">
                  <c:v>-20.490736009999999</c:v>
                </c:pt>
                <c:pt idx="326">
                  <c:v>-21.96664238</c:v>
                </c:pt>
                <c:pt idx="327">
                  <c:v>-23.910358429999999</c:v>
                </c:pt>
                <c:pt idx="328">
                  <c:v>-24.360294339999999</c:v>
                </c:pt>
                <c:pt idx="329">
                  <c:v>-22.641715999999999</c:v>
                </c:pt>
                <c:pt idx="330">
                  <c:v>-7.8087668399999997</c:v>
                </c:pt>
                <c:pt idx="331">
                  <c:v>-2.0712666500000001</c:v>
                </c:pt>
                <c:pt idx="332">
                  <c:v>-7.5047197299999997</c:v>
                </c:pt>
                <c:pt idx="333">
                  <c:v>-13.063294409999999</c:v>
                </c:pt>
                <c:pt idx="334">
                  <c:v>-17.6012764</c:v>
                </c:pt>
                <c:pt idx="335">
                  <c:v>-20.087135310000001</c:v>
                </c:pt>
                <c:pt idx="336">
                  <c:v>-22.388446810000001</c:v>
                </c:pt>
                <c:pt idx="337">
                  <c:v>-24.122957230000001</c:v>
                </c:pt>
                <c:pt idx="338">
                  <c:v>-25.829708100000001</c:v>
                </c:pt>
                <c:pt idx="339">
                  <c:v>-26.810352330000001</c:v>
                </c:pt>
                <c:pt idx="340">
                  <c:v>-26.809040070000002</c:v>
                </c:pt>
                <c:pt idx="341">
                  <c:v>-25.62573051</c:v>
                </c:pt>
                <c:pt idx="342">
                  <c:v>-12.983026499999999</c:v>
                </c:pt>
                <c:pt idx="343">
                  <c:v>0.41272946999999999</c:v>
                </c:pt>
                <c:pt idx="344">
                  <c:v>9.2449379999999998E-2</c:v>
                </c:pt>
                <c:pt idx="345">
                  <c:v>-12.429751400000001</c:v>
                </c:pt>
                <c:pt idx="346">
                  <c:v>-17.326295850000001</c:v>
                </c:pt>
                <c:pt idx="347">
                  <c:v>-19.71039772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E3-418F-97CE-8DE009CB1DA5}"/>
            </c:ext>
          </c:extLst>
        </c:ser>
        <c:ser>
          <c:idx val="5"/>
          <c:order val="1"/>
          <c:tx>
            <c:v>GRACE mascons</c:v>
          </c:tx>
          <c:spPr>
            <a:ln w="19050" cap="rnd">
              <a:solidFill>
                <a:srgbClr val="186A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Ganges!$A$2:$A$349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Ganges!$E$2:$E$349</c:f>
              <c:numCache>
                <c:formatCode>General</c:formatCode>
                <c:ptCount val="348"/>
                <c:pt idx="147">
                  <c:v>1.7190000000000001</c:v>
                </c:pt>
                <c:pt idx="148">
                  <c:v>-0.61829999999999996</c:v>
                </c:pt>
                <c:pt idx="151">
                  <c:v>16.087700000000002</c:v>
                </c:pt>
                <c:pt idx="152">
                  <c:v>23.4863</c:v>
                </c:pt>
                <c:pt idx="153">
                  <c:v>17.8368</c:v>
                </c:pt>
                <c:pt idx="154">
                  <c:v>10.874000000000001</c:v>
                </c:pt>
                <c:pt idx="155">
                  <c:v>5.0446</c:v>
                </c:pt>
                <c:pt idx="156">
                  <c:v>2.8996</c:v>
                </c:pt>
                <c:pt idx="157">
                  <c:v>2.3355000000000001</c:v>
                </c:pt>
                <c:pt idx="158">
                  <c:v>2.01E-2</c:v>
                </c:pt>
                <c:pt idx="159">
                  <c:v>-4.2053000000000003</c:v>
                </c:pt>
                <c:pt idx="160">
                  <c:v>-7.5788000000000002</c:v>
                </c:pt>
                <c:pt idx="162">
                  <c:v>9.6674000000000007</c:v>
                </c:pt>
                <c:pt idx="163">
                  <c:v>23.428899999999999</c:v>
                </c:pt>
                <c:pt idx="164">
                  <c:v>35.325099999999999</c:v>
                </c:pt>
                <c:pt idx="165">
                  <c:v>28.501999999999999</c:v>
                </c:pt>
                <c:pt idx="166">
                  <c:v>18.607800000000001</c:v>
                </c:pt>
                <c:pt idx="167">
                  <c:v>13.880599999999999</c:v>
                </c:pt>
                <c:pt idx="168">
                  <c:v>11.985200000000001</c:v>
                </c:pt>
                <c:pt idx="169">
                  <c:v>8.5033999999999992</c:v>
                </c:pt>
                <c:pt idx="170">
                  <c:v>1.2037</c:v>
                </c:pt>
                <c:pt idx="171">
                  <c:v>-2.3304999999999998</c:v>
                </c:pt>
                <c:pt idx="172">
                  <c:v>-6.6186999999999996</c:v>
                </c:pt>
                <c:pt idx="173">
                  <c:v>-2.9106000000000001</c:v>
                </c:pt>
                <c:pt idx="174">
                  <c:v>8.1883999999999997</c:v>
                </c:pt>
                <c:pt idx="175">
                  <c:v>20.122299999999999</c:v>
                </c:pt>
                <c:pt idx="176">
                  <c:v>20.7287</c:v>
                </c:pt>
                <c:pt idx="177">
                  <c:v>17.177199999999999</c:v>
                </c:pt>
                <c:pt idx="178">
                  <c:v>11.1151</c:v>
                </c:pt>
                <c:pt idx="179">
                  <c:v>6.5137</c:v>
                </c:pt>
                <c:pt idx="180">
                  <c:v>2.6427999999999998</c:v>
                </c:pt>
                <c:pt idx="181">
                  <c:v>2.5806</c:v>
                </c:pt>
                <c:pt idx="182">
                  <c:v>-0.89190000000000003</c:v>
                </c:pt>
                <c:pt idx="183">
                  <c:v>-6.2702</c:v>
                </c:pt>
                <c:pt idx="184">
                  <c:v>-8.8931000000000004</c:v>
                </c:pt>
                <c:pt idx="185">
                  <c:v>-12.543699999999999</c:v>
                </c:pt>
                <c:pt idx="186">
                  <c:v>7.7728000000000002</c:v>
                </c:pt>
                <c:pt idx="187">
                  <c:v>18.275600000000001</c:v>
                </c:pt>
                <c:pt idx="188">
                  <c:v>20.526399999999999</c:v>
                </c:pt>
                <c:pt idx="189">
                  <c:v>16.257000000000001</c:v>
                </c:pt>
                <c:pt idx="190">
                  <c:v>8.7239000000000004</c:v>
                </c:pt>
                <c:pt idx="191">
                  <c:v>1.6855</c:v>
                </c:pt>
                <c:pt idx="192">
                  <c:v>-0.80720000000000003</c:v>
                </c:pt>
                <c:pt idx="193">
                  <c:v>-4.4703999999999997</c:v>
                </c:pt>
                <c:pt idx="194">
                  <c:v>-6.5128000000000004</c:v>
                </c:pt>
                <c:pt idx="195">
                  <c:v>-11.124700000000001</c:v>
                </c:pt>
                <c:pt idx="196">
                  <c:v>-13.3406</c:v>
                </c:pt>
                <c:pt idx="197">
                  <c:v>-11.1089</c:v>
                </c:pt>
                <c:pt idx="198">
                  <c:v>0.1767</c:v>
                </c:pt>
                <c:pt idx="199">
                  <c:v>14.0474</c:v>
                </c:pt>
                <c:pt idx="200">
                  <c:v>17.606200000000001</c:v>
                </c:pt>
                <c:pt idx="201">
                  <c:v>9.1753</c:v>
                </c:pt>
                <c:pt idx="202">
                  <c:v>2.7235999999999998</c:v>
                </c:pt>
                <c:pt idx="203">
                  <c:v>-1.9959</c:v>
                </c:pt>
                <c:pt idx="204">
                  <c:v>-6.6044</c:v>
                </c:pt>
                <c:pt idx="205">
                  <c:v>-6.6528999999999998</c:v>
                </c:pt>
                <c:pt idx="206">
                  <c:v>-5.4420999999999999</c:v>
                </c:pt>
                <c:pt idx="207">
                  <c:v>-11.3018</c:v>
                </c:pt>
                <c:pt idx="208">
                  <c:v>-14.0679</c:v>
                </c:pt>
                <c:pt idx="209">
                  <c:v>-13.556699999999999</c:v>
                </c:pt>
                <c:pt idx="210">
                  <c:v>-1.3323</c:v>
                </c:pt>
                <c:pt idx="211">
                  <c:v>13.518800000000001</c:v>
                </c:pt>
                <c:pt idx="212">
                  <c:v>15.314299999999999</c:v>
                </c:pt>
                <c:pt idx="213">
                  <c:v>9.5986999999999991</c:v>
                </c:pt>
                <c:pt idx="214">
                  <c:v>0.70440000000000003</c:v>
                </c:pt>
                <c:pt idx="215">
                  <c:v>-4.4592000000000001</c:v>
                </c:pt>
                <c:pt idx="216">
                  <c:v>-6.6025999999999998</c:v>
                </c:pt>
                <c:pt idx="217">
                  <c:v>-10.3369</c:v>
                </c:pt>
                <c:pt idx="218">
                  <c:v>-13.9734</c:v>
                </c:pt>
                <c:pt idx="219">
                  <c:v>-18.846399999999999</c:v>
                </c:pt>
                <c:pt idx="220">
                  <c:v>-21.4495</c:v>
                </c:pt>
                <c:pt idx="221">
                  <c:v>-13.184100000000001</c:v>
                </c:pt>
                <c:pt idx="222">
                  <c:v>10.2376</c:v>
                </c:pt>
                <c:pt idx="223">
                  <c:v>21.7834</c:v>
                </c:pt>
                <c:pt idx="224">
                  <c:v>19.276299999999999</c:v>
                </c:pt>
                <c:pt idx="225">
                  <c:v>12.9315</c:v>
                </c:pt>
                <c:pt idx="226">
                  <c:v>5.3334000000000001</c:v>
                </c:pt>
                <c:pt idx="227">
                  <c:v>-0.73260000000000003</c:v>
                </c:pt>
                <c:pt idx="228">
                  <c:v>-3.9161000000000001</c:v>
                </c:pt>
                <c:pt idx="229">
                  <c:v>-7.9485999999999999</c:v>
                </c:pt>
                <c:pt idx="230">
                  <c:v>-12.163500000000001</c:v>
                </c:pt>
                <c:pt idx="231">
                  <c:v>-15.848800000000001</c:v>
                </c:pt>
                <c:pt idx="232">
                  <c:v>-18.694800000000001</c:v>
                </c:pt>
                <c:pt idx="233">
                  <c:v>-21.287400000000002</c:v>
                </c:pt>
                <c:pt idx="234">
                  <c:v>-13.9328</c:v>
                </c:pt>
                <c:pt idx="235">
                  <c:v>1.5876999999999999</c:v>
                </c:pt>
                <c:pt idx="236">
                  <c:v>6.0621</c:v>
                </c:pt>
                <c:pt idx="237">
                  <c:v>1.0193000000000001</c:v>
                </c:pt>
                <c:pt idx="238">
                  <c:v>-4.5971000000000002</c:v>
                </c:pt>
                <c:pt idx="239">
                  <c:v>-8.3477999999999994</c:v>
                </c:pt>
                <c:pt idx="240">
                  <c:v>-11.464</c:v>
                </c:pt>
                <c:pt idx="241">
                  <c:v>-14.2964</c:v>
                </c:pt>
                <c:pt idx="242">
                  <c:v>-19.752300000000002</c:v>
                </c:pt>
                <c:pt idx="243">
                  <c:v>-24.939399999999999</c:v>
                </c:pt>
                <c:pt idx="244">
                  <c:v>-28.3003</c:v>
                </c:pt>
                <c:pt idx="245">
                  <c:v>-27.766200000000001</c:v>
                </c:pt>
                <c:pt idx="246">
                  <c:v>-16.6006</c:v>
                </c:pt>
                <c:pt idx="247">
                  <c:v>-0.33629999999999999</c:v>
                </c:pt>
                <c:pt idx="248">
                  <c:v>10.276199999999999</c:v>
                </c:pt>
                <c:pt idx="249">
                  <c:v>3.3140999999999998</c:v>
                </c:pt>
                <c:pt idx="250">
                  <c:v>-3.6642999999999999</c:v>
                </c:pt>
                <c:pt idx="251">
                  <c:v>-8.0591000000000008</c:v>
                </c:pt>
                <c:pt idx="253">
                  <c:v>-12.0084</c:v>
                </c:pt>
                <c:pt idx="254">
                  <c:v>-17.576599999999999</c:v>
                </c:pt>
                <c:pt idx="255">
                  <c:v>-22.9313</c:v>
                </c:pt>
                <c:pt idx="256">
                  <c:v>-24.449200000000001</c:v>
                </c:pt>
                <c:pt idx="258">
                  <c:v>-1.4822</c:v>
                </c:pt>
                <c:pt idx="259">
                  <c:v>15.466200000000001</c:v>
                </c:pt>
                <c:pt idx="260">
                  <c:v>20.453099999999999</c:v>
                </c:pt>
                <c:pt idx="261">
                  <c:v>11.3607</c:v>
                </c:pt>
                <c:pt idx="262">
                  <c:v>6.3333000000000004</c:v>
                </c:pt>
                <c:pt idx="263">
                  <c:v>-3.3872</c:v>
                </c:pt>
                <c:pt idx="264">
                  <c:v>-3.7029000000000001</c:v>
                </c:pt>
                <c:pt idx="265">
                  <c:v>-7.8075999999999999</c:v>
                </c:pt>
                <c:pt idx="266">
                  <c:v>-12.780799999999999</c:v>
                </c:pt>
                <c:pt idx="267">
                  <c:v>-15.385999999999999</c:v>
                </c:pt>
                <c:pt idx="269">
                  <c:v>-27.815200000000001</c:v>
                </c:pt>
                <c:pt idx="270">
                  <c:v>-14.4842</c:v>
                </c:pt>
                <c:pt idx="271">
                  <c:v>4.2545000000000002</c:v>
                </c:pt>
                <c:pt idx="272">
                  <c:v>13.865</c:v>
                </c:pt>
                <c:pt idx="274">
                  <c:v>-4.8296000000000001</c:v>
                </c:pt>
                <c:pt idx="275">
                  <c:v>-9.7348999999999997</c:v>
                </c:pt>
                <c:pt idx="276">
                  <c:v>-11.6172</c:v>
                </c:pt>
                <c:pt idx="277">
                  <c:v>-11.8513</c:v>
                </c:pt>
                <c:pt idx="279">
                  <c:v>-19.933399999999999</c:v>
                </c:pt>
                <c:pt idx="280">
                  <c:v>-23.198799999999999</c:v>
                </c:pt>
                <c:pt idx="281">
                  <c:v>-19.049099999999999</c:v>
                </c:pt>
                <c:pt idx="282">
                  <c:v>2.8321999999999998</c:v>
                </c:pt>
                <c:pt idx="285">
                  <c:v>11.0059</c:v>
                </c:pt>
                <c:pt idx="286">
                  <c:v>3.8187000000000002</c:v>
                </c:pt>
                <c:pt idx="287">
                  <c:v>-1.3914</c:v>
                </c:pt>
                <c:pt idx="288">
                  <c:v>-4.0084</c:v>
                </c:pt>
                <c:pt idx="290">
                  <c:v>-5.6694000000000004</c:v>
                </c:pt>
                <c:pt idx="291">
                  <c:v>-12.478</c:v>
                </c:pt>
                <c:pt idx="292">
                  <c:v>-16.701000000000001</c:v>
                </c:pt>
                <c:pt idx="293">
                  <c:v>-19.286000000000001</c:v>
                </c:pt>
                <c:pt idx="295">
                  <c:v>5.0263</c:v>
                </c:pt>
                <c:pt idx="296">
                  <c:v>6.4146999999999998</c:v>
                </c:pt>
                <c:pt idx="297">
                  <c:v>1.4671000000000001</c:v>
                </c:pt>
                <c:pt idx="298">
                  <c:v>-6.2553999999999998</c:v>
                </c:pt>
                <c:pt idx="300">
                  <c:v>-16.197500000000002</c:v>
                </c:pt>
                <c:pt idx="301">
                  <c:v>-16.692799999999998</c:v>
                </c:pt>
                <c:pt idx="302">
                  <c:v>-13.866400000000001</c:v>
                </c:pt>
                <c:pt idx="303">
                  <c:v>-18.242599999999999</c:v>
                </c:pt>
                <c:pt idx="304">
                  <c:v>-18.2864</c:v>
                </c:pt>
                <c:pt idx="306">
                  <c:v>-8.0619999999999994</c:v>
                </c:pt>
                <c:pt idx="307">
                  <c:v>3.6371000000000002</c:v>
                </c:pt>
                <c:pt idx="308">
                  <c:v>0.18759999999999999</c:v>
                </c:pt>
                <c:pt idx="311">
                  <c:v>-22.401599999999998</c:v>
                </c:pt>
                <c:pt idx="312">
                  <c:v>-26.17</c:v>
                </c:pt>
                <c:pt idx="313">
                  <c:v>-27.7456</c:v>
                </c:pt>
                <c:pt idx="314">
                  <c:v>-30.2682</c:v>
                </c:pt>
                <c:pt idx="316">
                  <c:v>-38.972700000000003</c:v>
                </c:pt>
                <c:pt idx="317">
                  <c:v>-37.488900000000001</c:v>
                </c:pt>
                <c:pt idx="318">
                  <c:v>-18.575900000000001</c:v>
                </c:pt>
                <c:pt idx="319">
                  <c:v>2.4554999999999998</c:v>
                </c:pt>
                <c:pt idx="322">
                  <c:v>-11.8086</c:v>
                </c:pt>
                <c:pt idx="323">
                  <c:v>-19.863900000000001</c:v>
                </c:pt>
                <c:pt idx="324">
                  <c:v>-18.8828</c:v>
                </c:pt>
                <c:pt idx="326">
                  <c:v>-33.388500000000001</c:v>
                </c:pt>
                <c:pt idx="327">
                  <c:v>-35.207299999999996</c:v>
                </c:pt>
                <c:pt idx="328">
                  <c:v>-36.2117</c:v>
                </c:pt>
                <c:pt idx="329">
                  <c:v>-38.762</c:v>
                </c:pt>
                <c:pt idx="341">
                  <c:v>-42.623800000000003</c:v>
                </c:pt>
                <c:pt idx="342">
                  <c:v>-35.459400000000002</c:v>
                </c:pt>
                <c:pt idx="345">
                  <c:v>-17.190899999999999</c:v>
                </c:pt>
                <c:pt idx="346">
                  <c:v>-21.110099999999999</c:v>
                </c:pt>
                <c:pt idx="347">
                  <c:v>-25.6248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E3-418F-97CE-8DE009CB1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5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TWS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Brahmaputra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WBM modeled</c:v>
          </c:tx>
          <c:spPr>
            <a:ln w="1905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Brahmaputra!$A$2:$A$349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Brahmaputra!$D$2:$D$349</c:f>
              <c:numCache>
                <c:formatCode>0.00</c:formatCode>
                <c:ptCount val="348"/>
                <c:pt idx="0">
                  <c:v>-1.17996824</c:v>
                </c:pt>
                <c:pt idx="1">
                  <c:v>0.58442061999999995</c:v>
                </c:pt>
                <c:pt idx="2">
                  <c:v>2.6558542300000001</c:v>
                </c:pt>
                <c:pt idx="3">
                  <c:v>10.39573002</c:v>
                </c:pt>
                <c:pt idx="4">
                  <c:v>15.55105019</c:v>
                </c:pt>
                <c:pt idx="5">
                  <c:v>23.131011959999999</c:v>
                </c:pt>
                <c:pt idx="6">
                  <c:v>26.72400665</c:v>
                </c:pt>
                <c:pt idx="7">
                  <c:v>24.459072110000001</c:v>
                </c:pt>
                <c:pt idx="8">
                  <c:v>24.253177640000001</c:v>
                </c:pt>
                <c:pt idx="9">
                  <c:v>20.777061459999999</c:v>
                </c:pt>
                <c:pt idx="10">
                  <c:v>8.5170888900000001</c:v>
                </c:pt>
                <c:pt idx="11">
                  <c:v>3.8988542599999998</c:v>
                </c:pt>
                <c:pt idx="12">
                  <c:v>2.4845249699999998</c:v>
                </c:pt>
                <c:pt idx="13">
                  <c:v>1.89064527</c:v>
                </c:pt>
                <c:pt idx="14">
                  <c:v>4.1375141099999997</c:v>
                </c:pt>
                <c:pt idx="15">
                  <c:v>9.2493543599999999</c:v>
                </c:pt>
                <c:pt idx="16">
                  <c:v>19.01005554</c:v>
                </c:pt>
                <c:pt idx="17">
                  <c:v>24.108114239999999</c:v>
                </c:pt>
                <c:pt idx="18">
                  <c:v>28.844976429999999</c:v>
                </c:pt>
                <c:pt idx="19">
                  <c:v>27.2041626</c:v>
                </c:pt>
                <c:pt idx="20">
                  <c:v>25.25511551</c:v>
                </c:pt>
                <c:pt idx="21">
                  <c:v>17.379789349999999</c:v>
                </c:pt>
                <c:pt idx="22">
                  <c:v>8.7250175500000005</c:v>
                </c:pt>
                <c:pt idx="23">
                  <c:v>4.8343458200000002</c:v>
                </c:pt>
                <c:pt idx="24">
                  <c:v>3.6498820799999998</c:v>
                </c:pt>
                <c:pt idx="25">
                  <c:v>4.22215557</c:v>
                </c:pt>
                <c:pt idx="26">
                  <c:v>6.1757626500000002</c:v>
                </c:pt>
                <c:pt idx="27">
                  <c:v>9.2589645399999991</c:v>
                </c:pt>
                <c:pt idx="28">
                  <c:v>14.03669167</c:v>
                </c:pt>
                <c:pt idx="29">
                  <c:v>16.799751279999999</c:v>
                </c:pt>
                <c:pt idx="30">
                  <c:v>21.80597496</c:v>
                </c:pt>
                <c:pt idx="31">
                  <c:v>19.5147686</c:v>
                </c:pt>
                <c:pt idx="32">
                  <c:v>16.34487343</c:v>
                </c:pt>
                <c:pt idx="33">
                  <c:v>11.80459595</c:v>
                </c:pt>
                <c:pt idx="34">
                  <c:v>5.3202934300000004</c:v>
                </c:pt>
                <c:pt idx="35">
                  <c:v>1.87888145</c:v>
                </c:pt>
                <c:pt idx="36">
                  <c:v>1.6353492700000001</c:v>
                </c:pt>
                <c:pt idx="37">
                  <c:v>1.5873420199999999</c:v>
                </c:pt>
                <c:pt idx="38">
                  <c:v>3.3282980900000001</c:v>
                </c:pt>
                <c:pt idx="39">
                  <c:v>7.51637602</c:v>
                </c:pt>
                <c:pt idx="40">
                  <c:v>14.37155151</c:v>
                </c:pt>
                <c:pt idx="41">
                  <c:v>20.63255882</c:v>
                </c:pt>
                <c:pt idx="42">
                  <c:v>23.65199089</c:v>
                </c:pt>
                <c:pt idx="43">
                  <c:v>24.37726593</c:v>
                </c:pt>
                <c:pt idx="44">
                  <c:v>22.590488430000001</c:v>
                </c:pt>
                <c:pt idx="45">
                  <c:v>15.579365729999999</c:v>
                </c:pt>
                <c:pt idx="46">
                  <c:v>6.85454512</c:v>
                </c:pt>
                <c:pt idx="47">
                  <c:v>2.3353991500000002</c:v>
                </c:pt>
                <c:pt idx="48">
                  <c:v>0.46242138999999999</c:v>
                </c:pt>
                <c:pt idx="49">
                  <c:v>0.91827327000000003</c:v>
                </c:pt>
                <c:pt idx="50">
                  <c:v>3.58482623</c:v>
                </c:pt>
                <c:pt idx="51">
                  <c:v>10.5276823</c:v>
                </c:pt>
                <c:pt idx="52">
                  <c:v>11.70113087</c:v>
                </c:pt>
                <c:pt idx="53">
                  <c:v>17.326864239999999</c:v>
                </c:pt>
                <c:pt idx="54">
                  <c:v>14.796665190000001</c:v>
                </c:pt>
                <c:pt idx="55">
                  <c:v>16.2600956</c:v>
                </c:pt>
                <c:pt idx="56">
                  <c:v>13.800754550000001</c:v>
                </c:pt>
                <c:pt idx="57">
                  <c:v>8.4331665000000005</c:v>
                </c:pt>
                <c:pt idx="58">
                  <c:v>1.7277303900000001</c:v>
                </c:pt>
                <c:pt idx="59">
                  <c:v>-1.3901129999999999</c:v>
                </c:pt>
                <c:pt idx="60">
                  <c:v>-2.6134097600000001</c:v>
                </c:pt>
                <c:pt idx="61">
                  <c:v>-2.1202514200000002</c:v>
                </c:pt>
                <c:pt idx="62">
                  <c:v>-1.369397E-2</c:v>
                </c:pt>
                <c:pt idx="63">
                  <c:v>4.0421629000000001</c:v>
                </c:pt>
                <c:pt idx="64">
                  <c:v>11.044848440000001</c:v>
                </c:pt>
                <c:pt idx="65">
                  <c:v>17.862306589999999</c:v>
                </c:pt>
                <c:pt idx="66">
                  <c:v>24.7051506</c:v>
                </c:pt>
                <c:pt idx="67">
                  <c:v>20.460193629999999</c:v>
                </c:pt>
                <c:pt idx="68">
                  <c:v>17.495111470000001</c:v>
                </c:pt>
                <c:pt idx="69">
                  <c:v>11.137537</c:v>
                </c:pt>
                <c:pt idx="70">
                  <c:v>4.2507667500000004</c:v>
                </c:pt>
                <c:pt idx="71">
                  <c:v>1.3699888</c:v>
                </c:pt>
                <c:pt idx="72">
                  <c:v>-5.1668409999999998E-2</c:v>
                </c:pt>
                <c:pt idx="73">
                  <c:v>-0.83786231</c:v>
                </c:pt>
                <c:pt idx="74">
                  <c:v>2.6165061000000001</c:v>
                </c:pt>
                <c:pt idx="75">
                  <c:v>5.88771486</c:v>
                </c:pt>
                <c:pt idx="76">
                  <c:v>12.88640594</c:v>
                </c:pt>
                <c:pt idx="77">
                  <c:v>16.132570269999999</c:v>
                </c:pt>
                <c:pt idx="78">
                  <c:v>23.99778748</c:v>
                </c:pt>
                <c:pt idx="79">
                  <c:v>20.46056175</c:v>
                </c:pt>
                <c:pt idx="80">
                  <c:v>16.438943859999998</c:v>
                </c:pt>
                <c:pt idx="81">
                  <c:v>9.9235248600000006</c:v>
                </c:pt>
                <c:pt idx="82">
                  <c:v>5.6690621400000003</c:v>
                </c:pt>
                <c:pt idx="83">
                  <c:v>0.60075115999999995</c:v>
                </c:pt>
                <c:pt idx="84">
                  <c:v>-2.1203539400000002</c:v>
                </c:pt>
                <c:pt idx="85">
                  <c:v>-1.3649356399999999</c:v>
                </c:pt>
                <c:pt idx="86">
                  <c:v>1.49506783</c:v>
                </c:pt>
                <c:pt idx="87">
                  <c:v>5.53029394</c:v>
                </c:pt>
                <c:pt idx="88">
                  <c:v>9.0723648099999998</c:v>
                </c:pt>
                <c:pt idx="89">
                  <c:v>16.559144969999998</c:v>
                </c:pt>
                <c:pt idx="90">
                  <c:v>22.268970490000001</c:v>
                </c:pt>
                <c:pt idx="91">
                  <c:v>16.632747649999999</c:v>
                </c:pt>
                <c:pt idx="92">
                  <c:v>15.965048790000001</c:v>
                </c:pt>
                <c:pt idx="93">
                  <c:v>9.2565193200000007</c:v>
                </c:pt>
                <c:pt idx="94">
                  <c:v>2.9596295399999999</c:v>
                </c:pt>
                <c:pt idx="95">
                  <c:v>1.28536439</c:v>
                </c:pt>
                <c:pt idx="96">
                  <c:v>-0.72191506999999999</c:v>
                </c:pt>
                <c:pt idx="97">
                  <c:v>-0.79620754999999999</c:v>
                </c:pt>
                <c:pt idx="98">
                  <c:v>1.9135119899999999</c:v>
                </c:pt>
                <c:pt idx="99">
                  <c:v>7.5880961400000002</c:v>
                </c:pt>
                <c:pt idx="100">
                  <c:v>10.57566357</c:v>
                </c:pt>
                <c:pt idx="101">
                  <c:v>17.470899580000001</c:v>
                </c:pt>
                <c:pt idx="102">
                  <c:v>25.932504649999998</c:v>
                </c:pt>
                <c:pt idx="103">
                  <c:v>27.538959500000001</c:v>
                </c:pt>
                <c:pt idx="104">
                  <c:v>21.93684769</c:v>
                </c:pt>
                <c:pt idx="105">
                  <c:v>11.325570109999999</c:v>
                </c:pt>
                <c:pt idx="106">
                  <c:v>4.0017175700000003</c:v>
                </c:pt>
                <c:pt idx="107">
                  <c:v>-1.14888883</c:v>
                </c:pt>
                <c:pt idx="108">
                  <c:v>-4.4524822200000003</c:v>
                </c:pt>
                <c:pt idx="109">
                  <c:v>-6.5337424300000002</c:v>
                </c:pt>
                <c:pt idx="110">
                  <c:v>-6.2517204299999998</c:v>
                </c:pt>
                <c:pt idx="111">
                  <c:v>-2.6632313700000001</c:v>
                </c:pt>
                <c:pt idx="112">
                  <c:v>5.0030336399999999</c:v>
                </c:pt>
                <c:pt idx="113">
                  <c:v>12.06082344</c:v>
                </c:pt>
                <c:pt idx="114">
                  <c:v>19.477588650000001</c:v>
                </c:pt>
                <c:pt idx="115">
                  <c:v>20.95269966</c:v>
                </c:pt>
                <c:pt idx="116">
                  <c:v>18.784206390000001</c:v>
                </c:pt>
                <c:pt idx="117">
                  <c:v>10.29302025</c:v>
                </c:pt>
                <c:pt idx="118">
                  <c:v>3.1613249799999998</c:v>
                </c:pt>
                <c:pt idx="119">
                  <c:v>-1.5025443999999999</c:v>
                </c:pt>
                <c:pt idx="120">
                  <c:v>-3.9122269200000002</c:v>
                </c:pt>
                <c:pt idx="121">
                  <c:v>-3.2765464799999999</c:v>
                </c:pt>
                <c:pt idx="122">
                  <c:v>-1.14929211</c:v>
                </c:pt>
                <c:pt idx="123">
                  <c:v>3.8624672900000001</c:v>
                </c:pt>
                <c:pt idx="124">
                  <c:v>12.2498579</c:v>
                </c:pt>
                <c:pt idx="125">
                  <c:v>19.126478200000001</c:v>
                </c:pt>
                <c:pt idx="126">
                  <c:v>21.03154945</c:v>
                </c:pt>
                <c:pt idx="127">
                  <c:v>22.545492169999999</c:v>
                </c:pt>
                <c:pt idx="128">
                  <c:v>21.819965360000001</c:v>
                </c:pt>
                <c:pt idx="129">
                  <c:v>9.2765521999999994</c:v>
                </c:pt>
                <c:pt idx="130">
                  <c:v>3.06015682</c:v>
                </c:pt>
                <c:pt idx="131">
                  <c:v>-0.93342738999999997</c:v>
                </c:pt>
                <c:pt idx="132">
                  <c:v>-4.0704779599999998</c:v>
                </c:pt>
                <c:pt idx="133">
                  <c:v>-5.9143624299999997</c:v>
                </c:pt>
                <c:pt idx="134">
                  <c:v>-5.7451281500000002</c:v>
                </c:pt>
                <c:pt idx="135">
                  <c:v>-2.2000811100000002</c:v>
                </c:pt>
                <c:pt idx="136">
                  <c:v>4.6866703000000003</c:v>
                </c:pt>
                <c:pt idx="137">
                  <c:v>10.163116459999999</c:v>
                </c:pt>
                <c:pt idx="138">
                  <c:v>10.590727810000001</c:v>
                </c:pt>
                <c:pt idx="139">
                  <c:v>12.10678482</c:v>
                </c:pt>
                <c:pt idx="140">
                  <c:v>11.211833</c:v>
                </c:pt>
                <c:pt idx="141">
                  <c:v>6.9069251999999999</c:v>
                </c:pt>
                <c:pt idx="142">
                  <c:v>-1.4218163500000001</c:v>
                </c:pt>
                <c:pt idx="143">
                  <c:v>-5.6162395500000004</c:v>
                </c:pt>
                <c:pt idx="144">
                  <c:v>-8.3098173099999997</c:v>
                </c:pt>
                <c:pt idx="145">
                  <c:v>-9.4737873100000005</c:v>
                </c:pt>
                <c:pt idx="146">
                  <c:v>-8.8959369699999993</c:v>
                </c:pt>
                <c:pt idx="147">
                  <c:v>-2.9603555199999998</c:v>
                </c:pt>
                <c:pt idx="148">
                  <c:v>2.9431088000000001</c:v>
                </c:pt>
                <c:pt idx="149">
                  <c:v>6.5004811299999998</c:v>
                </c:pt>
                <c:pt idx="150">
                  <c:v>15.17084026</c:v>
                </c:pt>
                <c:pt idx="151">
                  <c:v>16.779788969999998</c:v>
                </c:pt>
                <c:pt idx="152">
                  <c:v>8.8076295899999995</c:v>
                </c:pt>
                <c:pt idx="153">
                  <c:v>4.7990927699999997</c:v>
                </c:pt>
                <c:pt idx="154">
                  <c:v>-1.85610545</c:v>
                </c:pt>
                <c:pt idx="155">
                  <c:v>-5.5494465799999997</c:v>
                </c:pt>
                <c:pt idx="156">
                  <c:v>-8.1416559199999998</c:v>
                </c:pt>
                <c:pt idx="157">
                  <c:v>-8.5767993899999997</c:v>
                </c:pt>
                <c:pt idx="158">
                  <c:v>-7.6425628699999999</c:v>
                </c:pt>
                <c:pt idx="159">
                  <c:v>-4.3618221300000002</c:v>
                </c:pt>
                <c:pt idx="160">
                  <c:v>0.62025677999999995</c:v>
                </c:pt>
                <c:pt idx="161">
                  <c:v>6.4250578899999997</c:v>
                </c:pt>
                <c:pt idx="162">
                  <c:v>16.495426179999999</c:v>
                </c:pt>
                <c:pt idx="163">
                  <c:v>12.103691100000001</c:v>
                </c:pt>
                <c:pt idx="164">
                  <c:v>11.50703144</c:v>
                </c:pt>
                <c:pt idx="165">
                  <c:v>5.8481578799999996</c:v>
                </c:pt>
                <c:pt idx="166">
                  <c:v>-1.9219560600000001</c:v>
                </c:pt>
                <c:pt idx="167">
                  <c:v>-6.3744607000000002</c:v>
                </c:pt>
                <c:pt idx="168">
                  <c:v>-8.7581739400000007</c:v>
                </c:pt>
                <c:pt idx="169">
                  <c:v>-10.22698879</c:v>
                </c:pt>
                <c:pt idx="170">
                  <c:v>-9.9355258899999992</c:v>
                </c:pt>
                <c:pt idx="171">
                  <c:v>-2.0908522600000001</c:v>
                </c:pt>
                <c:pt idx="172">
                  <c:v>2.7916483900000002</c:v>
                </c:pt>
                <c:pt idx="173">
                  <c:v>7.3502912499999997</c:v>
                </c:pt>
                <c:pt idx="174">
                  <c:v>18.965435029999998</c:v>
                </c:pt>
                <c:pt idx="175">
                  <c:v>13.957320210000001</c:v>
                </c:pt>
                <c:pt idx="176">
                  <c:v>10.65729904</c:v>
                </c:pt>
                <c:pt idx="177">
                  <c:v>7.9513535500000003</c:v>
                </c:pt>
                <c:pt idx="178">
                  <c:v>-1.86169231</c:v>
                </c:pt>
                <c:pt idx="179">
                  <c:v>-6.1965003000000003</c:v>
                </c:pt>
                <c:pt idx="180">
                  <c:v>-8.4390878699999998</c:v>
                </c:pt>
                <c:pt idx="181">
                  <c:v>-8.0458908099999995</c:v>
                </c:pt>
                <c:pt idx="182">
                  <c:v>-5.3485541300000001</c:v>
                </c:pt>
                <c:pt idx="183">
                  <c:v>-1.5300862799999999</c:v>
                </c:pt>
                <c:pt idx="184">
                  <c:v>2.1645109699999998</c:v>
                </c:pt>
                <c:pt idx="185">
                  <c:v>4.6001100499999996</c:v>
                </c:pt>
                <c:pt idx="186">
                  <c:v>8.4416980699999993</c:v>
                </c:pt>
                <c:pt idx="187">
                  <c:v>10.61913204</c:v>
                </c:pt>
                <c:pt idx="188">
                  <c:v>5.4727621099999997</c:v>
                </c:pt>
                <c:pt idx="189">
                  <c:v>2.0106513499999998</c:v>
                </c:pt>
                <c:pt idx="190">
                  <c:v>-3.3933305699999998</c:v>
                </c:pt>
                <c:pt idx="191">
                  <c:v>-8.14190769</c:v>
                </c:pt>
                <c:pt idx="192">
                  <c:v>-11.149462700000001</c:v>
                </c:pt>
                <c:pt idx="193">
                  <c:v>-12.07384777</c:v>
                </c:pt>
                <c:pt idx="194">
                  <c:v>-10.813937190000001</c:v>
                </c:pt>
                <c:pt idx="195">
                  <c:v>-5.7997693999999997</c:v>
                </c:pt>
                <c:pt idx="196">
                  <c:v>-2.1871492899999998</c:v>
                </c:pt>
                <c:pt idx="197">
                  <c:v>4.38128662</c:v>
                </c:pt>
                <c:pt idx="198">
                  <c:v>4.9002304099999998</c:v>
                </c:pt>
                <c:pt idx="199">
                  <c:v>1.92649114</c:v>
                </c:pt>
                <c:pt idx="200">
                  <c:v>3.0724332300000001</c:v>
                </c:pt>
                <c:pt idx="201">
                  <c:v>-3.1925118000000001</c:v>
                </c:pt>
                <c:pt idx="202">
                  <c:v>-7.7890873000000003</c:v>
                </c:pt>
                <c:pt idx="203">
                  <c:v>-10.23011303</c:v>
                </c:pt>
                <c:pt idx="204">
                  <c:v>-12.788374900000001</c:v>
                </c:pt>
                <c:pt idx="205">
                  <c:v>-12.809583659999999</c:v>
                </c:pt>
                <c:pt idx="206">
                  <c:v>-12.077061649999999</c:v>
                </c:pt>
                <c:pt idx="207">
                  <c:v>-7.1002082800000004</c:v>
                </c:pt>
                <c:pt idx="208">
                  <c:v>-3.7436361300000001</c:v>
                </c:pt>
                <c:pt idx="209">
                  <c:v>3.0433430700000002</c:v>
                </c:pt>
                <c:pt idx="210">
                  <c:v>7.2580709499999996</c:v>
                </c:pt>
                <c:pt idx="211">
                  <c:v>9.8869752900000005</c:v>
                </c:pt>
                <c:pt idx="212">
                  <c:v>10.601701739999999</c:v>
                </c:pt>
                <c:pt idx="213">
                  <c:v>-0.21687356999999999</c:v>
                </c:pt>
                <c:pt idx="214">
                  <c:v>-6.14111137</c:v>
                </c:pt>
                <c:pt idx="215">
                  <c:v>-10.02649021</c:v>
                </c:pt>
                <c:pt idx="216">
                  <c:v>-12.639087679999999</c:v>
                </c:pt>
                <c:pt idx="217">
                  <c:v>-12.660107610000001</c:v>
                </c:pt>
                <c:pt idx="218">
                  <c:v>-12.05181217</c:v>
                </c:pt>
                <c:pt idx="219">
                  <c:v>-7.6847462699999998</c:v>
                </c:pt>
                <c:pt idx="220">
                  <c:v>-5.0330524399999996</c:v>
                </c:pt>
                <c:pt idx="221">
                  <c:v>2.0375132599999999</c:v>
                </c:pt>
                <c:pt idx="222">
                  <c:v>7.1044411700000003</c:v>
                </c:pt>
                <c:pt idx="223">
                  <c:v>9.5131225599999993</c:v>
                </c:pt>
                <c:pt idx="224">
                  <c:v>5.2220544799999997</c:v>
                </c:pt>
                <c:pt idx="225">
                  <c:v>-1.6522762799999999</c:v>
                </c:pt>
                <c:pt idx="226">
                  <c:v>-6.3949990300000001</c:v>
                </c:pt>
                <c:pt idx="227">
                  <c:v>-11.29087734</c:v>
                </c:pt>
                <c:pt idx="228">
                  <c:v>-13.70012951</c:v>
                </c:pt>
                <c:pt idx="229">
                  <c:v>-15.09769535</c:v>
                </c:pt>
                <c:pt idx="230">
                  <c:v>-14.389349940000001</c:v>
                </c:pt>
                <c:pt idx="231">
                  <c:v>-11.055162429999999</c:v>
                </c:pt>
                <c:pt idx="232">
                  <c:v>-7.8628001200000002</c:v>
                </c:pt>
                <c:pt idx="233">
                  <c:v>-4.9087710400000004</c:v>
                </c:pt>
                <c:pt idx="234">
                  <c:v>-0.25123068999999998</c:v>
                </c:pt>
                <c:pt idx="235">
                  <c:v>6.2988572100000004</c:v>
                </c:pt>
                <c:pt idx="236">
                  <c:v>0.47429705</c:v>
                </c:pt>
                <c:pt idx="237">
                  <c:v>-3.9150338200000001</c:v>
                </c:pt>
                <c:pt idx="238">
                  <c:v>-11.026577</c:v>
                </c:pt>
                <c:pt idx="239">
                  <c:v>-14.03143406</c:v>
                </c:pt>
                <c:pt idx="240">
                  <c:v>-16.779748919999999</c:v>
                </c:pt>
                <c:pt idx="241">
                  <c:v>-18.250946039999999</c:v>
                </c:pt>
                <c:pt idx="242">
                  <c:v>-16.596651080000001</c:v>
                </c:pt>
                <c:pt idx="243">
                  <c:v>-7.2460837400000004</c:v>
                </c:pt>
                <c:pt idx="244">
                  <c:v>-0.17015927</c:v>
                </c:pt>
                <c:pt idx="245">
                  <c:v>3.9001579300000002</c:v>
                </c:pt>
                <c:pt idx="246">
                  <c:v>6.0164909399999997</c:v>
                </c:pt>
                <c:pt idx="247">
                  <c:v>6.4012651399999996</c:v>
                </c:pt>
                <c:pt idx="248">
                  <c:v>8.4227743099999994</c:v>
                </c:pt>
                <c:pt idx="249">
                  <c:v>-0.96037793000000005</c:v>
                </c:pt>
                <c:pt idx="250">
                  <c:v>-8.7145576499999997</c:v>
                </c:pt>
                <c:pt idx="251">
                  <c:v>-12.640192989999999</c:v>
                </c:pt>
                <c:pt idx="252">
                  <c:v>-15.23152447</c:v>
                </c:pt>
                <c:pt idx="253">
                  <c:v>-16.385383610000002</c:v>
                </c:pt>
                <c:pt idx="254">
                  <c:v>-14.859938619999999</c:v>
                </c:pt>
                <c:pt idx="255">
                  <c:v>-11.35651112</c:v>
                </c:pt>
                <c:pt idx="256">
                  <c:v>-7.9668741199999999</c:v>
                </c:pt>
                <c:pt idx="257">
                  <c:v>-3.5992388700000002</c:v>
                </c:pt>
                <c:pt idx="258">
                  <c:v>4.39720011</c:v>
                </c:pt>
                <c:pt idx="259">
                  <c:v>6.5088014599999999</c:v>
                </c:pt>
                <c:pt idx="260">
                  <c:v>1.2820830299999999</c:v>
                </c:pt>
                <c:pt idx="261">
                  <c:v>-5.92326307</c:v>
                </c:pt>
                <c:pt idx="262">
                  <c:v>-11.687225339999999</c:v>
                </c:pt>
                <c:pt idx="263">
                  <c:v>-15.209685329999999</c:v>
                </c:pt>
                <c:pt idx="264">
                  <c:v>-16.749223709999999</c:v>
                </c:pt>
                <c:pt idx="265">
                  <c:v>-17.889398570000001</c:v>
                </c:pt>
                <c:pt idx="266">
                  <c:v>-17.444082259999998</c:v>
                </c:pt>
                <c:pt idx="267">
                  <c:v>-11.476400379999999</c:v>
                </c:pt>
                <c:pt idx="268">
                  <c:v>-8.1285982099999998</c:v>
                </c:pt>
                <c:pt idx="269">
                  <c:v>-0.81392622000000003</c:v>
                </c:pt>
                <c:pt idx="270">
                  <c:v>6.0850777599999999</c:v>
                </c:pt>
                <c:pt idx="271">
                  <c:v>4.0987734800000002</c:v>
                </c:pt>
                <c:pt idx="272">
                  <c:v>4.4138245600000001</c:v>
                </c:pt>
                <c:pt idx="273">
                  <c:v>-1.5101753499999999</c:v>
                </c:pt>
                <c:pt idx="274">
                  <c:v>-10.92660618</c:v>
                </c:pt>
                <c:pt idx="275">
                  <c:v>-14.84585476</c:v>
                </c:pt>
                <c:pt idx="276">
                  <c:v>-17.641819000000002</c:v>
                </c:pt>
                <c:pt idx="277">
                  <c:v>-18.91504669</c:v>
                </c:pt>
                <c:pt idx="278">
                  <c:v>-19.09826279</c:v>
                </c:pt>
                <c:pt idx="279">
                  <c:v>-15.17029572</c:v>
                </c:pt>
                <c:pt idx="280">
                  <c:v>-7.6007103899999997</c:v>
                </c:pt>
                <c:pt idx="281">
                  <c:v>-5.2357077600000004</c:v>
                </c:pt>
                <c:pt idx="282">
                  <c:v>1.33184791</c:v>
                </c:pt>
                <c:pt idx="283">
                  <c:v>-0.59095489999999995</c:v>
                </c:pt>
                <c:pt idx="284">
                  <c:v>-2.30045915</c:v>
                </c:pt>
                <c:pt idx="285">
                  <c:v>-6.3797120999999999</c:v>
                </c:pt>
                <c:pt idx="286">
                  <c:v>-13.0128355</c:v>
                </c:pt>
                <c:pt idx="287">
                  <c:v>-17.678304669999999</c:v>
                </c:pt>
                <c:pt idx="288">
                  <c:v>-20.07406044</c:v>
                </c:pt>
                <c:pt idx="289">
                  <c:v>-21.083034519999998</c:v>
                </c:pt>
                <c:pt idx="290">
                  <c:v>-20.938590999999999</c:v>
                </c:pt>
                <c:pt idx="291">
                  <c:v>-19.85666084</c:v>
                </c:pt>
                <c:pt idx="292">
                  <c:v>-12.28540039</c:v>
                </c:pt>
                <c:pt idx="293">
                  <c:v>-7.9651002899999996</c:v>
                </c:pt>
                <c:pt idx="294">
                  <c:v>-2.28162456</c:v>
                </c:pt>
                <c:pt idx="295">
                  <c:v>0.62029493000000002</c:v>
                </c:pt>
                <c:pt idx="296">
                  <c:v>-1.4058302600000001</c:v>
                </c:pt>
                <c:pt idx="297">
                  <c:v>-9.2793273900000006</c:v>
                </c:pt>
                <c:pt idx="298">
                  <c:v>-15.604495050000001</c:v>
                </c:pt>
                <c:pt idx="299">
                  <c:v>-19.06656456</c:v>
                </c:pt>
                <c:pt idx="300">
                  <c:v>-21.306711199999999</c:v>
                </c:pt>
                <c:pt idx="301">
                  <c:v>-22.67899895</c:v>
                </c:pt>
                <c:pt idx="302">
                  <c:v>-22.24334717</c:v>
                </c:pt>
                <c:pt idx="303">
                  <c:v>-16.409147260000001</c:v>
                </c:pt>
                <c:pt idx="304">
                  <c:v>-10.77078247</c:v>
                </c:pt>
                <c:pt idx="305">
                  <c:v>-2.53683448</c:v>
                </c:pt>
                <c:pt idx="306">
                  <c:v>-2.9998529</c:v>
                </c:pt>
                <c:pt idx="307">
                  <c:v>-1.43768311</c:v>
                </c:pt>
                <c:pt idx="308">
                  <c:v>-0.86595756000000002</c:v>
                </c:pt>
                <c:pt idx="309">
                  <c:v>-10.840082170000001</c:v>
                </c:pt>
                <c:pt idx="310">
                  <c:v>-16.352783200000001</c:v>
                </c:pt>
                <c:pt idx="311">
                  <c:v>-19.539627079999999</c:v>
                </c:pt>
                <c:pt idx="312">
                  <c:v>-21.774829860000001</c:v>
                </c:pt>
                <c:pt idx="313">
                  <c:v>-22.968194960000002</c:v>
                </c:pt>
                <c:pt idx="314">
                  <c:v>-22.612535479999998</c:v>
                </c:pt>
                <c:pt idx="315">
                  <c:v>-15.83169842</c:v>
                </c:pt>
                <c:pt idx="316">
                  <c:v>-9.7890873000000003</c:v>
                </c:pt>
                <c:pt idx="317">
                  <c:v>-6.9975943599999999</c:v>
                </c:pt>
                <c:pt idx="318">
                  <c:v>0.89423478000000001</c:v>
                </c:pt>
                <c:pt idx="319">
                  <c:v>-3.16442633</c:v>
                </c:pt>
                <c:pt idx="320">
                  <c:v>-4.6293516199999996</c:v>
                </c:pt>
                <c:pt idx="321">
                  <c:v>-10.03052044</c:v>
                </c:pt>
                <c:pt idx="322">
                  <c:v>-17.592298509999999</c:v>
                </c:pt>
                <c:pt idx="323">
                  <c:v>-21.71988297</c:v>
                </c:pt>
                <c:pt idx="324">
                  <c:v>-24.35433197</c:v>
                </c:pt>
                <c:pt idx="325">
                  <c:v>-25.60145378</c:v>
                </c:pt>
                <c:pt idx="326">
                  <c:v>-23.548616410000001</c:v>
                </c:pt>
                <c:pt idx="327">
                  <c:v>-16.98175049</c:v>
                </c:pt>
                <c:pt idx="328">
                  <c:v>-12.7741518</c:v>
                </c:pt>
                <c:pt idx="329">
                  <c:v>-8.4757099199999999</c:v>
                </c:pt>
                <c:pt idx="330">
                  <c:v>-0.60300171000000002</c:v>
                </c:pt>
                <c:pt idx="331">
                  <c:v>-0.70254326</c:v>
                </c:pt>
                <c:pt idx="332">
                  <c:v>-5.60437107</c:v>
                </c:pt>
                <c:pt idx="333">
                  <c:v>-10.65279007</c:v>
                </c:pt>
                <c:pt idx="334">
                  <c:v>-17.293601989999999</c:v>
                </c:pt>
                <c:pt idx="335">
                  <c:v>-22.04112434</c:v>
                </c:pt>
                <c:pt idx="336">
                  <c:v>-24.992324830000001</c:v>
                </c:pt>
                <c:pt idx="337">
                  <c:v>-26.39361572</c:v>
                </c:pt>
                <c:pt idx="338">
                  <c:v>-25.117965699999999</c:v>
                </c:pt>
                <c:pt idx="339">
                  <c:v>-22.177890779999998</c:v>
                </c:pt>
                <c:pt idx="340">
                  <c:v>-17.710714339999999</c:v>
                </c:pt>
                <c:pt idx="341">
                  <c:v>-13.9869194</c:v>
                </c:pt>
                <c:pt idx="342">
                  <c:v>-8.0680255899999995</c:v>
                </c:pt>
                <c:pt idx="343">
                  <c:v>-5.4949755700000003</c:v>
                </c:pt>
                <c:pt idx="344">
                  <c:v>-8.4465532299999992</c:v>
                </c:pt>
                <c:pt idx="345">
                  <c:v>-16.244718550000002</c:v>
                </c:pt>
                <c:pt idx="346">
                  <c:v>-21.3979435</c:v>
                </c:pt>
                <c:pt idx="347">
                  <c:v>-24.216722489999999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9D-483D-98FD-C309BB8E2779}"/>
            </c:ext>
          </c:extLst>
        </c:ser>
        <c:ser>
          <c:idx val="5"/>
          <c:order val="1"/>
          <c:tx>
            <c:v>GRACE mascons</c:v>
          </c:tx>
          <c:spPr>
            <a:ln w="19050" cap="rnd">
              <a:solidFill>
                <a:schemeClr val="accent3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Brahmaputra!$A$2:$A$349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Brahmaputra!$E$2:$E$349</c:f>
              <c:numCache>
                <c:formatCode>General</c:formatCode>
                <c:ptCount val="348"/>
                <c:pt idx="147">
                  <c:v>-3.2591000000000001</c:v>
                </c:pt>
                <c:pt idx="148">
                  <c:v>-0.38250000000000001</c:v>
                </c:pt>
                <c:pt idx="151">
                  <c:v>18.953900000000001</c:v>
                </c:pt>
                <c:pt idx="152">
                  <c:v>13.450900000000001</c:v>
                </c:pt>
                <c:pt idx="153">
                  <c:v>9.0084999999999997</c:v>
                </c:pt>
                <c:pt idx="154">
                  <c:v>1.9301999999999999</c:v>
                </c:pt>
                <c:pt idx="155">
                  <c:v>-4.5145</c:v>
                </c:pt>
                <c:pt idx="156">
                  <c:v>-6.4199000000000002</c:v>
                </c:pt>
                <c:pt idx="157">
                  <c:v>-10.125999999999999</c:v>
                </c:pt>
                <c:pt idx="158">
                  <c:v>-7.6605999999999996</c:v>
                </c:pt>
                <c:pt idx="159">
                  <c:v>-4.5084</c:v>
                </c:pt>
                <c:pt idx="160">
                  <c:v>-1.9413</c:v>
                </c:pt>
                <c:pt idx="162">
                  <c:v>20.296199999999999</c:v>
                </c:pt>
                <c:pt idx="163">
                  <c:v>17.623899999999999</c:v>
                </c:pt>
                <c:pt idx="164">
                  <c:v>20.1799</c:v>
                </c:pt>
                <c:pt idx="165">
                  <c:v>12.9879</c:v>
                </c:pt>
                <c:pt idx="166">
                  <c:v>3.7810999999999999</c:v>
                </c:pt>
                <c:pt idx="167">
                  <c:v>-2.4581</c:v>
                </c:pt>
                <c:pt idx="168">
                  <c:v>-5.2518000000000002</c:v>
                </c:pt>
                <c:pt idx="169">
                  <c:v>-5.8498000000000001</c:v>
                </c:pt>
                <c:pt idx="170">
                  <c:v>-7.7469999999999999</c:v>
                </c:pt>
                <c:pt idx="171">
                  <c:v>-1.9728000000000001</c:v>
                </c:pt>
                <c:pt idx="172">
                  <c:v>1.5330999999999999</c:v>
                </c:pt>
                <c:pt idx="173">
                  <c:v>8.5725999999999996</c:v>
                </c:pt>
                <c:pt idx="174">
                  <c:v>24.925799999999999</c:v>
                </c:pt>
                <c:pt idx="175">
                  <c:v>22.399699999999999</c:v>
                </c:pt>
                <c:pt idx="176">
                  <c:v>19.0274</c:v>
                </c:pt>
                <c:pt idx="177">
                  <c:v>14.640700000000001</c:v>
                </c:pt>
                <c:pt idx="178">
                  <c:v>4.8247999999999998</c:v>
                </c:pt>
                <c:pt idx="179">
                  <c:v>-4.6136999999999997</c:v>
                </c:pt>
                <c:pt idx="180">
                  <c:v>-6.9429999999999996</c:v>
                </c:pt>
                <c:pt idx="181">
                  <c:v>-4.8521000000000001</c:v>
                </c:pt>
                <c:pt idx="182">
                  <c:v>-2.0678000000000001</c:v>
                </c:pt>
                <c:pt idx="183">
                  <c:v>0.8095</c:v>
                </c:pt>
                <c:pt idx="184">
                  <c:v>4.3719999999999999</c:v>
                </c:pt>
                <c:pt idx="185">
                  <c:v>7.1806000000000001</c:v>
                </c:pt>
                <c:pt idx="186">
                  <c:v>12.704499999999999</c:v>
                </c:pt>
                <c:pt idx="187">
                  <c:v>17.823399999999999</c:v>
                </c:pt>
                <c:pt idx="188">
                  <c:v>13.5198</c:v>
                </c:pt>
                <c:pt idx="189">
                  <c:v>8.9497999999999998</c:v>
                </c:pt>
                <c:pt idx="190">
                  <c:v>2.6781000000000001</c:v>
                </c:pt>
                <c:pt idx="191">
                  <c:v>-3.1406000000000001</c:v>
                </c:pt>
                <c:pt idx="192">
                  <c:v>-10.38</c:v>
                </c:pt>
                <c:pt idx="193">
                  <c:v>-11.178000000000001</c:v>
                </c:pt>
                <c:pt idx="194">
                  <c:v>-10.4833</c:v>
                </c:pt>
                <c:pt idx="195">
                  <c:v>-7.4119999999999999</c:v>
                </c:pt>
                <c:pt idx="196">
                  <c:v>-5.4259000000000004</c:v>
                </c:pt>
                <c:pt idx="197">
                  <c:v>6.0471000000000004</c:v>
                </c:pt>
                <c:pt idx="198">
                  <c:v>8.6892999999999994</c:v>
                </c:pt>
                <c:pt idx="199">
                  <c:v>5.1620999999999997</c:v>
                </c:pt>
                <c:pt idx="200">
                  <c:v>6.9029999999999996</c:v>
                </c:pt>
                <c:pt idx="201">
                  <c:v>1.4858</c:v>
                </c:pt>
                <c:pt idx="202">
                  <c:v>-3.7364999999999999</c:v>
                </c:pt>
                <c:pt idx="203">
                  <c:v>-8.1913</c:v>
                </c:pt>
                <c:pt idx="204">
                  <c:v>-12.1752</c:v>
                </c:pt>
                <c:pt idx="205">
                  <c:v>-10.5639</c:v>
                </c:pt>
                <c:pt idx="206">
                  <c:v>-10.470499999999999</c:v>
                </c:pt>
                <c:pt idx="207">
                  <c:v>-10.646800000000001</c:v>
                </c:pt>
                <c:pt idx="208">
                  <c:v>-5.8932000000000002</c:v>
                </c:pt>
                <c:pt idx="209">
                  <c:v>2.4377</c:v>
                </c:pt>
                <c:pt idx="210">
                  <c:v>8.8290000000000006</c:v>
                </c:pt>
                <c:pt idx="211">
                  <c:v>14.007099999999999</c:v>
                </c:pt>
                <c:pt idx="212">
                  <c:v>14.753</c:v>
                </c:pt>
                <c:pt idx="213">
                  <c:v>4.8371000000000004</c:v>
                </c:pt>
                <c:pt idx="214">
                  <c:v>-3.3961000000000001</c:v>
                </c:pt>
                <c:pt idx="215">
                  <c:v>-8.2195</c:v>
                </c:pt>
                <c:pt idx="216">
                  <c:v>-12.8916</c:v>
                </c:pt>
                <c:pt idx="217">
                  <c:v>-12.4122</c:v>
                </c:pt>
                <c:pt idx="218">
                  <c:v>-11.288399999999999</c:v>
                </c:pt>
                <c:pt idx="219">
                  <c:v>-7.5038999999999998</c:v>
                </c:pt>
                <c:pt idx="220">
                  <c:v>-5.3125999999999998</c:v>
                </c:pt>
                <c:pt idx="221">
                  <c:v>2.6829000000000001</c:v>
                </c:pt>
                <c:pt idx="222">
                  <c:v>12.272600000000001</c:v>
                </c:pt>
                <c:pt idx="223">
                  <c:v>15.258900000000001</c:v>
                </c:pt>
                <c:pt idx="224">
                  <c:v>14.4506</c:v>
                </c:pt>
                <c:pt idx="225">
                  <c:v>6.1826999999999996</c:v>
                </c:pt>
                <c:pt idx="226">
                  <c:v>-1.6245000000000001</c:v>
                </c:pt>
                <c:pt idx="227">
                  <c:v>-7.5652999999999997</c:v>
                </c:pt>
                <c:pt idx="228">
                  <c:v>-12.1076</c:v>
                </c:pt>
                <c:pt idx="229">
                  <c:v>-14.2781</c:v>
                </c:pt>
                <c:pt idx="230">
                  <c:v>-13.253500000000001</c:v>
                </c:pt>
                <c:pt idx="231">
                  <c:v>-10.351900000000001</c:v>
                </c:pt>
                <c:pt idx="232">
                  <c:v>-11.3773</c:v>
                </c:pt>
                <c:pt idx="233">
                  <c:v>-4.3810000000000002</c:v>
                </c:pt>
                <c:pt idx="234">
                  <c:v>3.9317000000000002</c:v>
                </c:pt>
                <c:pt idx="235">
                  <c:v>10.119999999999999</c:v>
                </c:pt>
                <c:pt idx="236">
                  <c:v>5.5384000000000002</c:v>
                </c:pt>
                <c:pt idx="237">
                  <c:v>-0.61639999999999995</c:v>
                </c:pt>
                <c:pt idx="238">
                  <c:v>-8.3832000000000004</c:v>
                </c:pt>
                <c:pt idx="239">
                  <c:v>-13.592499999999999</c:v>
                </c:pt>
                <c:pt idx="240">
                  <c:v>-17.6675</c:v>
                </c:pt>
                <c:pt idx="241">
                  <c:v>-20.334499999999998</c:v>
                </c:pt>
                <c:pt idx="242">
                  <c:v>-19.793199999999999</c:v>
                </c:pt>
                <c:pt idx="243">
                  <c:v>-14.924899999999999</c:v>
                </c:pt>
                <c:pt idx="244">
                  <c:v>-6.7073999999999998</c:v>
                </c:pt>
                <c:pt idx="245">
                  <c:v>-1.3268</c:v>
                </c:pt>
                <c:pt idx="246">
                  <c:v>5.2323000000000004</c:v>
                </c:pt>
                <c:pt idx="247">
                  <c:v>5.9813999999999998</c:v>
                </c:pt>
                <c:pt idx="248">
                  <c:v>9.7325999999999997</c:v>
                </c:pt>
                <c:pt idx="249">
                  <c:v>1.2765</c:v>
                </c:pt>
                <c:pt idx="250">
                  <c:v>-6.8102</c:v>
                </c:pt>
                <c:pt idx="251">
                  <c:v>-12.336399999999999</c:v>
                </c:pt>
                <c:pt idx="253">
                  <c:v>-18.898199999999999</c:v>
                </c:pt>
                <c:pt idx="254">
                  <c:v>-17.875900000000001</c:v>
                </c:pt>
                <c:pt idx="255">
                  <c:v>-14.273300000000001</c:v>
                </c:pt>
                <c:pt idx="256">
                  <c:v>-11.1753</c:v>
                </c:pt>
                <c:pt idx="258">
                  <c:v>6.6744000000000003</c:v>
                </c:pt>
                <c:pt idx="259">
                  <c:v>9.1613000000000007</c:v>
                </c:pt>
                <c:pt idx="260">
                  <c:v>2.7730999999999999</c:v>
                </c:pt>
                <c:pt idx="261">
                  <c:v>-3.4822000000000002</c:v>
                </c:pt>
                <c:pt idx="262">
                  <c:v>-7.5839999999999996</c:v>
                </c:pt>
                <c:pt idx="263">
                  <c:v>-17.1219</c:v>
                </c:pt>
                <c:pt idx="264">
                  <c:v>-17.460899999999999</c:v>
                </c:pt>
                <c:pt idx="265">
                  <c:v>-19.199000000000002</c:v>
                </c:pt>
                <c:pt idx="266">
                  <c:v>-19.328199999999999</c:v>
                </c:pt>
                <c:pt idx="267">
                  <c:v>-18.066199999999998</c:v>
                </c:pt>
                <c:pt idx="269">
                  <c:v>-4.8693999999999997</c:v>
                </c:pt>
                <c:pt idx="270">
                  <c:v>3.0154999999999998</c:v>
                </c:pt>
                <c:pt idx="271">
                  <c:v>5.1345000000000001</c:v>
                </c:pt>
                <c:pt idx="272">
                  <c:v>4.7732999999999999</c:v>
                </c:pt>
                <c:pt idx="274">
                  <c:v>-12.7745</c:v>
                </c:pt>
                <c:pt idx="275">
                  <c:v>-18.412199999999999</c:v>
                </c:pt>
                <c:pt idx="276">
                  <c:v>-20.735900000000001</c:v>
                </c:pt>
                <c:pt idx="277">
                  <c:v>-23.080200000000001</c:v>
                </c:pt>
                <c:pt idx="279">
                  <c:v>-20.786000000000001</c:v>
                </c:pt>
                <c:pt idx="280">
                  <c:v>-14.2683</c:v>
                </c:pt>
                <c:pt idx="281">
                  <c:v>-7.7967000000000004</c:v>
                </c:pt>
                <c:pt idx="282">
                  <c:v>0.25559999999999999</c:v>
                </c:pt>
                <c:pt idx="285">
                  <c:v>-5.2763999999999998</c:v>
                </c:pt>
                <c:pt idx="286">
                  <c:v>-11.2537</c:v>
                </c:pt>
                <c:pt idx="287">
                  <c:v>-18.976700000000001</c:v>
                </c:pt>
                <c:pt idx="288">
                  <c:v>-21.2804</c:v>
                </c:pt>
                <c:pt idx="290">
                  <c:v>-24.1114</c:v>
                </c:pt>
                <c:pt idx="291">
                  <c:v>-25.840299999999999</c:v>
                </c:pt>
                <c:pt idx="292">
                  <c:v>-18.983799999999999</c:v>
                </c:pt>
                <c:pt idx="293">
                  <c:v>-12.6356</c:v>
                </c:pt>
                <c:pt idx="295">
                  <c:v>3.9977</c:v>
                </c:pt>
                <c:pt idx="296">
                  <c:v>2.0183</c:v>
                </c:pt>
                <c:pt idx="297">
                  <c:v>-3.7273999999999998</c:v>
                </c:pt>
                <c:pt idx="298">
                  <c:v>-13.388299999999999</c:v>
                </c:pt>
                <c:pt idx="300">
                  <c:v>-23.6813</c:v>
                </c:pt>
                <c:pt idx="301">
                  <c:v>-21.546099999999999</c:v>
                </c:pt>
                <c:pt idx="302">
                  <c:v>-28.780200000000001</c:v>
                </c:pt>
                <c:pt idx="303">
                  <c:v>-19.944800000000001</c:v>
                </c:pt>
                <c:pt idx="304">
                  <c:v>-19.534700000000001</c:v>
                </c:pt>
                <c:pt idx="306">
                  <c:v>-4.1397000000000004</c:v>
                </c:pt>
                <c:pt idx="307">
                  <c:v>-2.3151999999999999</c:v>
                </c:pt>
                <c:pt idx="308">
                  <c:v>1.2032</c:v>
                </c:pt>
                <c:pt idx="311">
                  <c:v>-25.6568</c:v>
                </c:pt>
                <c:pt idx="312">
                  <c:v>-25.0427</c:v>
                </c:pt>
                <c:pt idx="313">
                  <c:v>-24.677800000000001</c:v>
                </c:pt>
                <c:pt idx="314">
                  <c:v>-30.1662</c:v>
                </c:pt>
                <c:pt idx="316">
                  <c:v>-18.7668</c:v>
                </c:pt>
                <c:pt idx="317">
                  <c:v>-9.8232999999999997</c:v>
                </c:pt>
                <c:pt idx="318">
                  <c:v>2.9634999999999998</c:v>
                </c:pt>
                <c:pt idx="319">
                  <c:v>-4.2328000000000001</c:v>
                </c:pt>
                <c:pt idx="322">
                  <c:v>-17.859000000000002</c:v>
                </c:pt>
                <c:pt idx="323">
                  <c:v>-25.3035</c:v>
                </c:pt>
                <c:pt idx="324">
                  <c:v>-25.0914</c:v>
                </c:pt>
                <c:pt idx="326">
                  <c:v>-27.539000000000001</c:v>
                </c:pt>
                <c:pt idx="327">
                  <c:v>-22.895700000000001</c:v>
                </c:pt>
                <c:pt idx="328">
                  <c:v>-17.6113</c:v>
                </c:pt>
                <c:pt idx="329">
                  <c:v>-12.790699999999999</c:v>
                </c:pt>
                <c:pt idx="341">
                  <c:v>-13.711399999999999</c:v>
                </c:pt>
                <c:pt idx="342">
                  <c:v>-5.407</c:v>
                </c:pt>
                <c:pt idx="345">
                  <c:v>-11.8855</c:v>
                </c:pt>
                <c:pt idx="346">
                  <c:v>-14.135</c:v>
                </c:pt>
                <c:pt idx="347">
                  <c:v>-21.2806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9D-483D-98FD-C309BB8E2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4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TWS Anomaly, cm</a:t>
                </a:r>
              </a:p>
            </c:rich>
          </c:tx>
          <c:layout>
            <c:manualLayout>
              <c:xMode val="edge"/>
              <c:yMode val="edge"/>
              <c:x val="1.0752688172043012E-2"/>
              <c:y val="0.389003036617971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Indus:</a:t>
            </a:r>
            <a:r>
              <a:rPr lang="en-US" baseline="0"/>
              <a:t> </a:t>
            </a:r>
            <a:r>
              <a:rPr lang="en-US"/>
              <a:t>TWS and Significant Components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TWS</c:v>
          </c:tx>
          <c:spPr>
            <a:ln w="3810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'Indus-TSA'!$D$2:$D$349</c:f>
              <c:numCache>
                <c:formatCode>General</c:formatCode>
                <c:ptCount val="348"/>
                <c:pt idx="6" formatCode="0.00">
                  <c:v>22.206538120833333</c:v>
                </c:pt>
                <c:pt idx="7" formatCode="0.00">
                  <c:v>22.142301162500001</c:v>
                </c:pt>
                <c:pt idx="8" formatCode="0.00">
                  <c:v>22.060824950833336</c:v>
                </c:pt>
                <c:pt idx="9" formatCode="0.00">
                  <c:v>22.032685995833333</c:v>
                </c:pt>
                <c:pt idx="10" formatCode="0.00">
                  <c:v>22.065342665833331</c:v>
                </c:pt>
                <c:pt idx="11" formatCode="0.00">
                  <c:v>22.223595222499998</c:v>
                </c:pt>
                <c:pt idx="12" formatCode="0.00">
                  <c:v>22.432040771666664</c:v>
                </c:pt>
                <c:pt idx="13" formatCode="0.00">
                  <c:v>22.381890059166668</c:v>
                </c:pt>
                <c:pt idx="14" formatCode="0.00">
                  <c:v>22.353436867499997</c:v>
                </c:pt>
                <c:pt idx="15" formatCode="0.00">
                  <c:v>22.353595654166668</c:v>
                </c:pt>
                <c:pt idx="16" formatCode="0.00">
                  <c:v>22.434107780000001</c:v>
                </c:pt>
                <c:pt idx="17" formatCode="0.00">
                  <c:v>22.50379093416667</c:v>
                </c:pt>
                <c:pt idx="18" formatCode="0.00">
                  <c:v>22.554248411666666</c:v>
                </c:pt>
                <c:pt idx="19" formatCode="0.00">
                  <c:v>22.441557803333335</c:v>
                </c:pt>
                <c:pt idx="20" formatCode="0.00">
                  <c:v>22.512368916666663</c:v>
                </c:pt>
                <c:pt idx="21" formatCode="0.00">
                  <c:v>22.520191589166668</c:v>
                </c:pt>
                <c:pt idx="22" formatCode="0.00">
                  <c:v>22.536067246666672</c:v>
                </c:pt>
                <c:pt idx="23" formatCode="0.00">
                  <c:v>22.556806802500002</c:v>
                </c:pt>
                <c:pt idx="24" formatCode="0.00">
                  <c:v>22.548148075833335</c:v>
                </c:pt>
                <c:pt idx="25" formatCode="0.00">
                  <c:v>22.655828714999998</c:v>
                </c:pt>
                <c:pt idx="26" formatCode="0.00">
                  <c:v>22.891258638333337</c:v>
                </c:pt>
                <c:pt idx="27" formatCode="0.00">
                  <c:v>23.20517150666667</c:v>
                </c:pt>
                <c:pt idx="28" formatCode="0.00">
                  <c:v>23.37989982083333</c:v>
                </c:pt>
                <c:pt idx="29" formatCode="0.00">
                  <c:v>23.549360038333333</c:v>
                </c:pt>
                <c:pt idx="30" formatCode="0.00">
                  <c:v>23.663648049999995</c:v>
                </c:pt>
                <c:pt idx="31" formatCode="0.00">
                  <c:v>23.845915954999999</c:v>
                </c:pt>
                <c:pt idx="32" formatCode="0.00">
                  <c:v>23.562354565833331</c:v>
                </c:pt>
                <c:pt idx="33" formatCode="0.00">
                  <c:v>23.362556617500001</c:v>
                </c:pt>
                <c:pt idx="34" formatCode="0.00">
                  <c:v>22.995761871666662</c:v>
                </c:pt>
                <c:pt idx="35" formatCode="0.00">
                  <c:v>22.594165165833331</c:v>
                </c:pt>
                <c:pt idx="36" formatCode="0.00">
                  <c:v>22.261757373333328</c:v>
                </c:pt>
                <c:pt idx="37" formatCode="0.00">
                  <c:v>22.338428179166666</c:v>
                </c:pt>
                <c:pt idx="38" formatCode="0.00">
                  <c:v>22.11465517666667</c:v>
                </c:pt>
                <c:pt idx="39" formatCode="0.00">
                  <c:v>21.774610678333332</c:v>
                </c:pt>
                <c:pt idx="40" formatCode="0.00">
                  <c:v>21.577260574166669</c:v>
                </c:pt>
                <c:pt idx="41" formatCode="0.00">
                  <c:v>21.481317759166661</c:v>
                </c:pt>
                <c:pt idx="42" formatCode="0.00">
                  <c:v>21.381670396666664</c:v>
                </c:pt>
                <c:pt idx="43" formatCode="0.00">
                  <c:v>21.133384466666666</c:v>
                </c:pt>
                <c:pt idx="44" formatCode="0.00">
                  <c:v>21.17402339083333</c:v>
                </c:pt>
                <c:pt idx="45" formatCode="0.00">
                  <c:v>21.043802183333337</c:v>
                </c:pt>
                <c:pt idx="46" formatCode="0.00">
                  <c:v>21.065664372500006</c:v>
                </c:pt>
                <c:pt idx="47" formatCode="0.00">
                  <c:v>21.196545523333338</c:v>
                </c:pt>
                <c:pt idx="48" formatCode="0.00">
                  <c:v>21.284643254166667</c:v>
                </c:pt>
                <c:pt idx="49" formatCode="0.00">
                  <c:v>21.300098976666664</c:v>
                </c:pt>
                <c:pt idx="50" formatCode="0.00">
                  <c:v>21.517459314166668</c:v>
                </c:pt>
                <c:pt idx="51" formatCode="0.00">
                  <c:v>21.760229190833332</c:v>
                </c:pt>
                <c:pt idx="52" formatCode="0.00">
                  <c:v>21.794324398333334</c:v>
                </c:pt>
                <c:pt idx="53" formatCode="0.00">
                  <c:v>21.761796951666668</c:v>
                </c:pt>
                <c:pt idx="54" formatCode="0.00">
                  <c:v>21.8101813</c:v>
                </c:pt>
                <c:pt idx="55" formatCode="0.00">
                  <c:v>21.953854322500003</c:v>
                </c:pt>
                <c:pt idx="56" formatCode="0.00">
                  <c:v>21.899643818333331</c:v>
                </c:pt>
                <c:pt idx="57" formatCode="0.00">
                  <c:v>21.860030491666663</c:v>
                </c:pt>
                <c:pt idx="58" formatCode="0.00">
                  <c:v>21.864161014166669</c:v>
                </c:pt>
                <c:pt idx="59" formatCode="0.00">
                  <c:v>21.784762540833327</c:v>
                </c:pt>
                <c:pt idx="60" formatCode="0.00">
                  <c:v>21.712590932499996</c:v>
                </c:pt>
                <c:pt idx="61" formatCode="0.00">
                  <c:v>21.510437249999999</c:v>
                </c:pt>
                <c:pt idx="62" formatCode="0.00">
                  <c:v>21.640145380833332</c:v>
                </c:pt>
                <c:pt idx="63" formatCode="0.00">
                  <c:v>21.622525453333335</c:v>
                </c:pt>
                <c:pt idx="64" formatCode="0.00">
                  <c:v>21.660604953333333</c:v>
                </c:pt>
                <c:pt idx="65" formatCode="0.00">
                  <c:v>21.679458300000004</c:v>
                </c:pt>
                <c:pt idx="66" formatCode="0.00">
                  <c:v>21.668494224166668</c:v>
                </c:pt>
                <c:pt idx="67" formatCode="0.00">
                  <c:v>21.583840370000004</c:v>
                </c:pt>
                <c:pt idx="68" formatCode="0.00">
                  <c:v>21.607322215833335</c:v>
                </c:pt>
                <c:pt idx="69" formatCode="0.00">
                  <c:v>21.875262339166667</c:v>
                </c:pt>
                <c:pt idx="70" formatCode="0.00">
                  <c:v>22.050113120833334</c:v>
                </c:pt>
                <c:pt idx="71" formatCode="0.00">
                  <c:v>22.264617045000005</c:v>
                </c:pt>
                <c:pt idx="72" formatCode="0.00">
                  <c:v>22.628433862500003</c:v>
                </c:pt>
                <c:pt idx="73" formatCode="0.00">
                  <c:v>22.898279506666668</c:v>
                </c:pt>
                <c:pt idx="74" formatCode="0.00">
                  <c:v>22.875462371666668</c:v>
                </c:pt>
                <c:pt idx="75" formatCode="0.00">
                  <c:v>22.839840649166664</c:v>
                </c:pt>
                <c:pt idx="76" formatCode="0.00">
                  <c:v>22.893011886666667</c:v>
                </c:pt>
                <c:pt idx="77" formatCode="0.00">
                  <c:v>22.951099791666667</c:v>
                </c:pt>
                <c:pt idx="78" formatCode="0.00">
                  <c:v>22.934726316666666</c:v>
                </c:pt>
                <c:pt idx="79" formatCode="0.00">
                  <c:v>22.828647930833331</c:v>
                </c:pt>
                <c:pt idx="80" formatCode="0.00">
                  <c:v>22.594646374166668</c:v>
                </c:pt>
                <c:pt idx="81" formatCode="0.00">
                  <c:v>22.158634424166667</c:v>
                </c:pt>
                <c:pt idx="82" formatCode="0.00">
                  <c:v>21.73990074833333</c:v>
                </c:pt>
                <c:pt idx="83" formatCode="0.00">
                  <c:v>21.378456195833333</c:v>
                </c:pt>
                <c:pt idx="84" formatCode="0.00">
                  <c:v>20.913716873333332</c:v>
                </c:pt>
                <c:pt idx="85" formatCode="0.00">
                  <c:v>20.343215625833334</c:v>
                </c:pt>
                <c:pt idx="86" formatCode="0.00">
                  <c:v>19.918200732500001</c:v>
                </c:pt>
                <c:pt idx="87" formatCode="0.00">
                  <c:v>19.692618848333336</c:v>
                </c:pt>
                <c:pt idx="88" formatCode="0.00">
                  <c:v>19.518330257500001</c:v>
                </c:pt>
                <c:pt idx="89" formatCode="0.00">
                  <c:v>19.413661163333334</c:v>
                </c:pt>
                <c:pt idx="90" formatCode="0.00">
                  <c:v>19.397886356666667</c:v>
                </c:pt>
                <c:pt idx="91" formatCode="0.00">
                  <c:v>19.463209629999998</c:v>
                </c:pt>
                <c:pt idx="92" formatCode="0.00">
                  <c:v>19.709876696666665</c:v>
                </c:pt>
                <c:pt idx="93" formatCode="0.00">
                  <c:v>20.077106476666668</c:v>
                </c:pt>
                <c:pt idx="94" formatCode="0.00">
                  <c:v>20.238307079166663</c:v>
                </c:pt>
                <c:pt idx="95" formatCode="0.00">
                  <c:v>20.369366645833335</c:v>
                </c:pt>
                <c:pt idx="96" formatCode="0.00">
                  <c:v>20.439031839166667</c:v>
                </c:pt>
                <c:pt idx="97" formatCode="0.00">
                  <c:v>20.577605246666668</c:v>
                </c:pt>
                <c:pt idx="98" formatCode="0.00">
                  <c:v>20.276242494166667</c:v>
                </c:pt>
                <c:pt idx="99" formatCode="0.00">
                  <c:v>19.919555504166667</c:v>
                </c:pt>
                <c:pt idx="100" formatCode="0.00">
                  <c:v>19.592862843333332</c:v>
                </c:pt>
                <c:pt idx="101" formatCode="0.00">
                  <c:v>19.221951284999999</c:v>
                </c:pt>
                <c:pt idx="102" formatCode="0.00">
                  <c:v>18.703728794166668</c:v>
                </c:pt>
                <c:pt idx="103" formatCode="0.00">
                  <c:v>18.253864605</c:v>
                </c:pt>
                <c:pt idx="104" formatCode="0.00">
                  <c:v>17.747298398333335</c:v>
                </c:pt>
                <c:pt idx="105" formatCode="0.00">
                  <c:v>17.174776790833331</c:v>
                </c:pt>
                <c:pt idx="106" formatCode="0.00">
                  <c:v>16.671302316666665</c:v>
                </c:pt>
                <c:pt idx="107" formatCode="0.00">
                  <c:v>16.146453219999998</c:v>
                </c:pt>
                <c:pt idx="108" formatCode="0.00">
                  <c:v>15.671215294166664</c:v>
                </c:pt>
                <c:pt idx="109" formatCode="0.00">
                  <c:v>15.200281777499997</c:v>
                </c:pt>
                <c:pt idx="110" formatCode="0.00">
                  <c:v>15.034094093333332</c:v>
                </c:pt>
                <c:pt idx="111" formatCode="0.00">
                  <c:v>14.790168005833332</c:v>
                </c:pt>
                <c:pt idx="112" formatCode="0.00">
                  <c:v>14.578135210833333</c:v>
                </c:pt>
                <c:pt idx="113" formatCode="0.00">
                  <c:v>14.435672996666668</c:v>
                </c:pt>
                <c:pt idx="114" formatCode="0.00">
                  <c:v>14.326248604166667</c:v>
                </c:pt>
                <c:pt idx="115" formatCode="0.00">
                  <c:v>14.132430313333336</c:v>
                </c:pt>
                <c:pt idx="116" formatCode="0.00">
                  <c:v>13.894608575833333</c:v>
                </c:pt>
                <c:pt idx="117" formatCode="0.00">
                  <c:v>13.4716697525</c:v>
                </c:pt>
                <c:pt idx="118" formatCode="0.00">
                  <c:v>12.985406715833335</c:v>
                </c:pt>
                <c:pt idx="119" formatCode="0.00">
                  <c:v>12.434543470000001</c:v>
                </c:pt>
                <c:pt idx="120" formatCode="0.00">
                  <c:v>11.94644171</c:v>
                </c:pt>
                <c:pt idx="121" formatCode="0.00">
                  <c:v>11.498077710833334</c:v>
                </c:pt>
                <c:pt idx="122" formatCode="0.00">
                  <c:v>11.0470495825</c:v>
                </c:pt>
                <c:pt idx="123" formatCode="0.00">
                  <c:v>10.706317117499999</c:v>
                </c:pt>
                <c:pt idx="124" formatCode="0.00">
                  <c:v>10.385534944166668</c:v>
                </c:pt>
                <c:pt idx="125" formatCode="0.00">
                  <c:v>10.020067420833334</c:v>
                </c:pt>
                <c:pt idx="126" formatCode="0.00">
                  <c:v>9.7266612625000004</c:v>
                </c:pt>
                <c:pt idx="127" formatCode="0.00">
                  <c:v>9.3800620608333336</c:v>
                </c:pt>
                <c:pt idx="128" formatCode="0.00">
                  <c:v>8.9078848133333342</c:v>
                </c:pt>
                <c:pt idx="129" formatCode="0.00">
                  <c:v>8.4499152324999987</c:v>
                </c:pt>
                <c:pt idx="130" formatCode="0.00">
                  <c:v>8.0979834616666668</c:v>
                </c:pt>
                <c:pt idx="131" formatCode="0.00">
                  <c:v>7.7785051824999982</c:v>
                </c:pt>
                <c:pt idx="132" formatCode="0.00">
                  <c:v>7.4623716383333338</c:v>
                </c:pt>
                <c:pt idx="133" formatCode="0.00">
                  <c:v>7.2047575916666666</c:v>
                </c:pt>
                <c:pt idx="134" formatCode="0.00">
                  <c:v>6.8868496591666668</c:v>
                </c:pt>
                <c:pt idx="135" formatCode="0.00">
                  <c:v>6.5734159225000006</c:v>
                </c:pt>
                <c:pt idx="136" formatCode="0.00">
                  <c:v>6.2224074166666687</c:v>
                </c:pt>
                <c:pt idx="137" formatCode="0.00">
                  <c:v>5.9133457450000009</c:v>
                </c:pt>
                <c:pt idx="138" formatCode="0.00">
                  <c:v>5.5596261033333327</c:v>
                </c:pt>
                <c:pt idx="139" formatCode="0.00">
                  <c:v>5.2051139883333333</c:v>
                </c:pt>
                <c:pt idx="140" formatCode="0.00">
                  <c:v>4.9687906116666669</c:v>
                </c:pt>
                <c:pt idx="141" formatCode="0.00">
                  <c:v>4.8846405600000002</c:v>
                </c:pt>
                <c:pt idx="142" formatCode="0.00">
                  <c:v>4.7638526166666662</c:v>
                </c:pt>
                <c:pt idx="143" formatCode="0.00">
                  <c:v>4.6673798125000001</c:v>
                </c:pt>
                <c:pt idx="144" formatCode="0.00">
                  <c:v>4.5327099766666672</c:v>
                </c:pt>
                <c:pt idx="145" formatCode="0.00">
                  <c:v>4.233252993333334</c:v>
                </c:pt>
                <c:pt idx="146" formatCode="0.00">
                  <c:v>3.9155447624999997</c:v>
                </c:pt>
                <c:pt idx="147" formatCode="0.00">
                  <c:v>3.8084777333333331</c:v>
                </c:pt>
                <c:pt idx="148" formatCode="0.00">
                  <c:v>3.7060742116666661</c:v>
                </c:pt>
                <c:pt idx="149" formatCode="0.00">
                  <c:v>3.5687966091666663</c:v>
                </c:pt>
                <c:pt idx="150" formatCode="0.00">
                  <c:v>3.4388845499999996</c:v>
                </c:pt>
                <c:pt idx="151" formatCode="0.00">
                  <c:v>3.2812164758333338</c:v>
                </c:pt>
                <c:pt idx="152" formatCode="0.00">
                  <c:v>3.2602225283333333</c:v>
                </c:pt>
                <c:pt idx="153" formatCode="0.00">
                  <c:v>3.3825742491666664</c:v>
                </c:pt>
                <c:pt idx="154" formatCode="0.00">
                  <c:v>3.5094943483333334</c:v>
                </c:pt>
                <c:pt idx="155" formatCode="0.00">
                  <c:v>3.6976807850000006</c:v>
                </c:pt>
                <c:pt idx="156" formatCode="0.00">
                  <c:v>3.8522013158333337</c:v>
                </c:pt>
                <c:pt idx="157" formatCode="0.00">
                  <c:v>4.0853226700000009</c:v>
                </c:pt>
                <c:pt idx="158" formatCode="0.00">
                  <c:v>4.298364194166667</c:v>
                </c:pt>
                <c:pt idx="159" formatCode="0.00">
                  <c:v>4.3201604408333329</c:v>
                </c:pt>
                <c:pt idx="160" formatCode="0.00">
                  <c:v>4.3777843441666668</c:v>
                </c:pt>
                <c:pt idx="161" formatCode="0.00">
                  <c:v>4.4507547741666666</c:v>
                </c:pt>
                <c:pt idx="162" formatCode="0.00">
                  <c:v>4.5331222341666662</c:v>
                </c:pt>
                <c:pt idx="163" formatCode="0.00">
                  <c:v>4.7340896649999999</c:v>
                </c:pt>
                <c:pt idx="164" formatCode="0.00">
                  <c:v>4.8619396208333336</c:v>
                </c:pt>
                <c:pt idx="165" formatCode="0.00">
                  <c:v>4.5888210808333332</c:v>
                </c:pt>
                <c:pt idx="166" formatCode="0.00">
                  <c:v>4.2056282533333329</c:v>
                </c:pt>
                <c:pt idx="167" formatCode="0.00">
                  <c:v>3.8312610366666671</c:v>
                </c:pt>
                <c:pt idx="168" formatCode="0.00">
                  <c:v>3.4903010916666672</c:v>
                </c:pt>
                <c:pt idx="169" formatCode="0.00">
                  <c:v>3.0510770874999995</c:v>
                </c:pt>
                <c:pt idx="170" formatCode="0.00">
                  <c:v>2.6816402075000005</c:v>
                </c:pt>
                <c:pt idx="171" formatCode="0.00">
                  <c:v>2.3279301916666668</c:v>
                </c:pt>
                <c:pt idx="172" formatCode="0.00">
                  <c:v>2.1113681191666673</c:v>
                </c:pt>
                <c:pt idx="173" formatCode="0.00">
                  <c:v>1.8919475266666668</c:v>
                </c:pt>
                <c:pt idx="174" formatCode="0.00">
                  <c:v>1.6737406441666669</c:v>
                </c:pt>
                <c:pt idx="175" formatCode="0.00">
                  <c:v>1.5463579291666667</c:v>
                </c:pt>
                <c:pt idx="176" formatCode="0.00">
                  <c:v>1.6846953475000002</c:v>
                </c:pt>
                <c:pt idx="177" formatCode="0.00">
                  <c:v>2.0924717524999998</c:v>
                </c:pt>
                <c:pt idx="178" formatCode="0.00">
                  <c:v>2.5321870291666673</c:v>
                </c:pt>
                <c:pt idx="179" formatCode="0.00">
                  <c:v>2.9200570325000008</c:v>
                </c:pt>
                <c:pt idx="180" formatCode="0.00">
                  <c:v>3.2743308908333333</c:v>
                </c:pt>
                <c:pt idx="181" formatCode="0.00">
                  <c:v>3.7173916691666675</c:v>
                </c:pt>
                <c:pt idx="182" formatCode="0.00">
                  <c:v>3.950683155833334</c:v>
                </c:pt>
                <c:pt idx="183" formatCode="0.00">
                  <c:v>4.1268593066666668</c:v>
                </c:pt>
                <c:pt idx="184" formatCode="0.00">
                  <c:v>4.1712192291666668</c:v>
                </c:pt>
                <c:pt idx="185" formatCode="0.00">
                  <c:v>4.2058739258333331</c:v>
                </c:pt>
                <c:pt idx="186" formatCode="0.00">
                  <c:v>4.1880518191666676</c:v>
                </c:pt>
                <c:pt idx="187" formatCode="0.00">
                  <c:v>4.1369896325000006</c:v>
                </c:pt>
                <c:pt idx="188" formatCode="0.00">
                  <c:v>3.77403968</c:v>
                </c:pt>
                <c:pt idx="189" formatCode="0.00">
                  <c:v>3.3303571383333335</c:v>
                </c:pt>
                <c:pt idx="190" formatCode="0.00">
                  <c:v>2.9352811516666666</c:v>
                </c:pt>
                <c:pt idx="191" formatCode="0.00">
                  <c:v>2.4547263224999996</c:v>
                </c:pt>
                <c:pt idx="192" formatCode="0.00">
                  <c:v>1.9795309316666663</c:v>
                </c:pt>
                <c:pt idx="193" formatCode="0.00">
                  <c:v>1.5650500241666665</c:v>
                </c:pt>
                <c:pt idx="194" formatCode="0.00">
                  <c:v>1.5028173516666667</c:v>
                </c:pt>
                <c:pt idx="195" formatCode="0.00">
                  <c:v>1.4923053175000003</c:v>
                </c:pt>
                <c:pt idx="196" formatCode="0.00">
                  <c:v>1.3910247475000002</c:v>
                </c:pt>
                <c:pt idx="197" formatCode="0.00">
                  <c:v>1.3704388533333336</c:v>
                </c:pt>
                <c:pt idx="198" formatCode="0.00">
                  <c:v>1.5768916600000003</c:v>
                </c:pt>
                <c:pt idx="199" formatCode="0.00">
                  <c:v>1.6237862891666668</c:v>
                </c:pt>
                <c:pt idx="200" formatCode="0.00">
                  <c:v>1.7755321258333339</c:v>
                </c:pt>
                <c:pt idx="201" formatCode="0.00">
                  <c:v>2.1184692999999997</c:v>
                </c:pt>
                <c:pt idx="202" formatCode="0.00">
                  <c:v>2.4276459583333332</c:v>
                </c:pt>
                <c:pt idx="203" formatCode="0.00">
                  <c:v>2.612572726666667</c:v>
                </c:pt>
                <c:pt idx="204" formatCode="0.00">
                  <c:v>2.8075205458333339</c:v>
                </c:pt>
                <c:pt idx="205" formatCode="0.00">
                  <c:v>2.9794066724999997</c:v>
                </c:pt>
                <c:pt idx="206" formatCode="0.00">
                  <c:v>2.8296620424999994</c:v>
                </c:pt>
                <c:pt idx="207" formatCode="0.00">
                  <c:v>2.670996941666667</c:v>
                </c:pt>
                <c:pt idx="208" formatCode="0.00">
                  <c:v>2.5611658466666669</c:v>
                </c:pt>
                <c:pt idx="209" formatCode="0.00">
                  <c:v>2.3438997241666666</c:v>
                </c:pt>
                <c:pt idx="210" formatCode="0.00">
                  <c:v>1.9588525666666665</c:v>
                </c:pt>
                <c:pt idx="211" formatCode="0.00">
                  <c:v>1.7868529933333337</c:v>
                </c:pt>
                <c:pt idx="212" formatCode="0.00">
                  <c:v>1.5023657058333335</c:v>
                </c:pt>
                <c:pt idx="213" formatCode="0.00">
                  <c:v>0.83914654916666664</c:v>
                </c:pt>
                <c:pt idx="214" formatCode="0.00">
                  <c:v>0.30093574499999981</c:v>
                </c:pt>
                <c:pt idx="215" formatCode="0.00">
                  <c:v>-9.9613686666666881E-2</c:v>
                </c:pt>
                <c:pt idx="216" formatCode="0.00">
                  <c:v>-0.43070360083333342</c:v>
                </c:pt>
                <c:pt idx="217" formatCode="0.00">
                  <c:v>-0.77800798500000001</c:v>
                </c:pt>
                <c:pt idx="218" formatCode="0.00">
                  <c:v>-0.9187103516666667</c:v>
                </c:pt>
                <c:pt idx="219" formatCode="0.00">
                  <c:v>-1.1054962083333335</c:v>
                </c:pt>
                <c:pt idx="220" formatCode="0.00">
                  <c:v>-1.2653669125</c:v>
                </c:pt>
                <c:pt idx="221" formatCode="0.00">
                  <c:v>-1.3782670900000003</c:v>
                </c:pt>
                <c:pt idx="222" formatCode="0.00">
                  <c:v>-1.3953390525</c:v>
                </c:pt>
                <c:pt idx="223" formatCode="0.00">
                  <c:v>-1.4384538733333336</c:v>
                </c:pt>
                <c:pt idx="224" formatCode="0.00">
                  <c:v>-1.3393617074999999</c:v>
                </c:pt>
                <c:pt idx="225" formatCode="0.00">
                  <c:v>-1.0743307666666668</c:v>
                </c:pt>
                <c:pt idx="226" formatCode="0.00">
                  <c:v>-0.72890836000000014</c:v>
                </c:pt>
                <c:pt idx="227" formatCode="0.00">
                  <c:v>-0.37800709416666683</c:v>
                </c:pt>
                <c:pt idx="228" formatCode="0.00">
                  <c:v>-0.15857883333333347</c:v>
                </c:pt>
                <c:pt idx="229" formatCode="0.00">
                  <c:v>-7.4569066666666517E-2</c:v>
                </c:pt>
                <c:pt idx="230" formatCode="0.00">
                  <c:v>-9.2967193333333517E-2</c:v>
                </c:pt>
                <c:pt idx="231" formatCode="0.00">
                  <c:v>-2.8602759999999911E-2</c:v>
                </c:pt>
                <c:pt idx="232" formatCode="0.00">
                  <c:v>-2.8506199999999815E-2</c:v>
                </c:pt>
                <c:pt idx="233" formatCode="0.00">
                  <c:v>-1.9449234999999881E-2</c:v>
                </c:pt>
                <c:pt idx="234" formatCode="0.00">
                  <c:v>-8.9831432499999878E-2</c:v>
                </c:pt>
                <c:pt idx="235" formatCode="0.00">
                  <c:v>-0.36498999666666671</c:v>
                </c:pt>
                <c:pt idx="236" formatCode="0.00">
                  <c:v>-0.58718204583333311</c:v>
                </c:pt>
                <c:pt idx="237" formatCode="0.00">
                  <c:v>-0.77631179583333321</c:v>
                </c:pt>
                <c:pt idx="238" formatCode="0.00">
                  <c:v>-1.2455841508333334</c:v>
                </c:pt>
                <c:pt idx="239" formatCode="0.00">
                  <c:v>-1.5616281433333332</c:v>
                </c:pt>
                <c:pt idx="240" formatCode="0.00">
                  <c:v>-1.7243999241666661</c:v>
                </c:pt>
                <c:pt idx="241" formatCode="0.00">
                  <c:v>-1.6735809241666668</c:v>
                </c:pt>
                <c:pt idx="242" formatCode="0.00">
                  <c:v>-1.0152689908333332</c:v>
                </c:pt>
                <c:pt idx="243" formatCode="0.00">
                  <c:v>-0.7368045541666669</c:v>
                </c:pt>
                <c:pt idx="244" formatCode="0.00">
                  <c:v>-0.56505273749999996</c:v>
                </c:pt>
                <c:pt idx="245" formatCode="0.00">
                  <c:v>-0.46882461416666649</c:v>
                </c:pt>
                <c:pt idx="246" formatCode="0.00">
                  <c:v>-0.48954247333333339</c:v>
                </c:pt>
                <c:pt idx="247" formatCode="0.00">
                  <c:v>-0.44026548583333325</c:v>
                </c:pt>
                <c:pt idx="248" formatCode="0.00">
                  <c:v>-0.34212973666666674</c:v>
                </c:pt>
                <c:pt idx="249" formatCode="0.00">
                  <c:v>-0.18680921166666686</c:v>
                </c:pt>
                <c:pt idx="250" formatCode="0.00">
                  <c:v>5.1565697500000063E-2</c:v>
                </c:pt>
                <c:pt idx="251" formatCode="0.00">
                  <c:v>0.10252802666666667</c:v>
                </c:pt>
                <c:pt idx="252" formatCode="0.00">
                  <c:v>5.5606296666666687E-2</c:v>
                </c:pt>
                <c:pt idx="253" formatCode="0.00">
                  <c:v>-8.9201042500000119E-2</c:v>
                </c:pt>
                <c:pt idx="254" formatCode="0.00">
                  <c:v>-0.71256883833333318</c:v>
                </c:pt>
                <c:pt idx="255" formatCode="0.00">
                  <c:v>-0.83018362416666669</c:v>
                </c:pt>
                <c:pt idx="256" formatCode="0.00">
                  <c:v>-0.97259183583333308</c:v>
                </c:pt>
                <c:pt idx="257" formatCode="0.00">
                  <c:v>-1.0593289916666666</c:v>
                </c:pt>
                <c:pt idx="258" formatCode="0.00">
                  <c:v>-1.1242456816666666</c:v>
                </c:pt>
                <c:pt idx="259" formatCode="0.00">
                  <c:v>-1.1545892941666667</c:v>
                </c:pt>
                <c:pt idx="260" formatCode="0.00">
                  <c:v>-1.3735305450000002</c:v>
                </c:pt>
                <c:pt idx="261" formatCode="0.00">
                  <c:v>-1.6754997158333336</c:v>
                </c:pt>
                <c:pt idx="262" formatCode="0.00">
                  <c:v>-1.9086584633333337</c:v>
                </c:pt>
                <c:pt idx="263" formatCode="0.00">
                  <c:v>-2.0775912591666668</c:v>
                </c:pt>
                <c:pt idx="264" formatCode="0.00">
                  <c:v>-2.3144570975000005</c:v>
                </c:pt>
                <c:pt idx="265" formatCode="0.00">
                  <c:v>-2.6145995450000008</c:v>
                </c:pt>
                <c:pt idx="266" formatCode="0.00">
                  <c:v>-2.9535579275000008</c:v>
                </c:pt>
                <c:pt idx="267" formatCode="0.00">
                  <c:v>-3.0503490758333336</c:v>
                </c:pt>
                <c:pt idx="268" formatCode="0.00">
                  <c:v>-3.1165029991666668</c:v>
                </c:pt>
                <c:pt idx="269" formatCode="0.00">
                  <c:v>-3.2623828241666666</c:v>
                </c:pt>
                <c:pt idx="270" formatCode="0.00">
                  <c:v>-3.3178379524999997</c:v>
                </c:pt>
                <c:pt idx="271" formatCode="0.00">
                  <c:v>-3.3821566883333332</c:v>
                </c:pt>
                <c:pt idx="272" formatCode="0.00">
                  <c:v>-3.255568185</c:v>
                </c:pt>
                <c:pt idx="273" formatCode="0.00">
                  <c:v>-3.0569516399999999</c:v>
                </c:pt>
                <c:pt idx="274" formatCode="0.00">
                  <c:v>-2.9304852066666665</c:v>
                </c:pt>
                <c:pt idx="275" formatCode="0.00">
                  <c:v>-2.8727339483333334</c:v>
                </c:pt>
                <c:pt idx="276" formatCode="0.00">
                  <c:v>-2.6971865074999997</c:v>
                </c:pt>
                <c:pt idx="277" formatCode="0.00">
                  <c:v>-2.4470613374999997</c:v>
                </c:pt>
                <c:pt idx="278" formatCode="0.00">
                  <c:v>-2.0318646808333334</c:v>
                </c:pt>
                <c:pt idx="279" formatCode="0.00">
                  <c:v>-2.1979029949999997</c:v>
                </c:pt>
                <c:pt idx="280" formatCode="0.00">
                  <c:v>-2.2962456525000001</c:v>
                </c:pt>
                <c:pt idx="281" formatCode="0.00">
                  <c:v>-2.2925640724999998</c:v>
                </c:pt>
                <c:pt idx="282" formatCode="0.00">
                  <c:v>-2.3928763058333336</c:v>
                </c:pt>
                <c:pt idx="283" formatCode="0.00">
                  <c:v>-2.5351700775000001</c:v>
                </c:pt>
                <c:pt idx="284" formatCode="0.00">
                  <c:v>-2.8415251566666666</c:v>
                </c:pt>
                <c:pt idx="285" formatCode="0.00">
                  <c:v>-3.0353736475000002</c:v>
                </c:pt>
                <c:pt idx="286" formatCode="0.00">
                  <c:v>-3.0792510508333337</c:v>
                </c:pt>
                <c:pt idx="287" formatCode="0.00">
                  <c:v>-3.0765612125000001</c:v>
                </c:pt>
                <c:pt idx="288" formatCode="0.00">
                  <c:v>-3.2154833475000006</c:v>
                </c:pt>
                <c:pt idx="289" formatCode="0.00">
                  <c:v>-3.4638718758333327</c:v>
                </c:pt>
                <c:pt idx="290" formatCode="0.00">
                  <c:v>-3.9401580483333336</c:v>
                </c:pt>
                <c:pt idx="291" formatCode="0.00">
                  <c:v>-3.8522114750000003</c:v>
                </c:pt>
                <c:pt idx="292" formatCode="0.00">
                  <c:v>-3.7803281941666671</c:v>
                </c:pt>
                <c:pt idx="293" formatCode="0.00">
                  <c:v>-3.7663272225000006</c:v>
                </c:pt>
                <c:pt idx="294" formatCode="0.00">
                  <c:v>-3.7378269033333336</c:v>
                </c:pt>
                <c:pt idx="295" formatCode="0.00">
                  <c:v>-3.7303529574999996</c:v>
                </c:pt>
                <c:pt idx="296" formatCode="0.00">
                  <c:v>-3.7218043008333335</c:v>
                </c:pt>
                <c:pt idx="297" formatCode="0.00">
                  <c:v>-3.4473073483333336</c:v>
                </c:pt>
                <c:pt idx="298" formatCode="0.00">
                  <c:v>-3.1894828083333331</c:v>
                </c:pt>
                <c:pt idx="299" formatCode="0.00">
                  <c:v>-2.9903787374999999</c:v>
                </c:pt>
                <c:pt idx="300" formatCode="0.00">
                  <c:v>-2.7416944108333343</c:v>
                </c:pt>
                <c:pt idx="301" formatCode="0.00">
                  <c:v>-2.2959518441666664</c:v>
                </c:pt>
                <c:pt idx="302" formatCode="0.00">
                  <c:v>-1.7278201191666669</c:v>
                </c:pt>
                <c:pt idx="303" formatCode="0.00">
                  <c:v>-1.8338469274999998</c:v>
                </c:pt>
                <c:pt idx="304" formatCode="0.00">
                  <c:v>-1.7997500508333333</c:v>
                </c:pt>
                <c:pt idx="305" formatCode="0.00">
                  <c:v>-1.6274751433333332</c:v>
                </c:pt>
                <c:pt idx="306" formatCode="0.00">
                  <c:v>-1.4560228599999998</c:v>
                </c:pt>
                <c:pt idx="307" formatCode="0.00">
                  <c:v>-1.2760153224999999</c:v>
                </c:pt>
                <c:pt idx="308" formatCode="0.00">
                  <c:v>-1.2971772758333333</c:v>
                </c:pt>
                <c:pt idx="309" formatCode="0.00">
                  <c:v>-1.6503922549999999</c:v>
                </c:pt>
                <c:pt idx="310" formatCode="0.00">
                  <c:v>-1.9623678533333333</c:v>
                </c:pt>
                <c:pt idx="311" formatCode="0.00">
                  <c:v>-2.2667086933333329</c:v>
                </c:pt>
                <c:pt idx="312" formatCode="0.00">
                  <c:v>-2.5527824574999998</c:v>
                </c:pt>
                <c:pt idx="313" formatCode="0.00">
                  <c:v>-2.9323633916666658</c:v>
                </c:pt>
                <c:pt idx="314" formatCode="0.00">
                  <c:v>-3.3903277724999992</c:v>
                </c:pt>
                <c:pt idx="315" formatCode="0.00">
                  <c:v>-3.6838792174999995</c:v>
                </c:pt>
                <c:pt idx="316" formatCode="0.00">
                  <c:v>-4.0909218791666664</c:v>
                </c:pt>
                <c:pt idx="317" formatCode="0.00">
                  <c:v>-4.6418034233333332</c:v>
                </c:pt>
                <c:pt idx="318" formatCode="0.00">
                  <c:v>-5.1737050208333342</c:v>
                </c:pt>
                <c:pt idx="319" formatCode="0.00">
                  <c:v>-5.5904735716666671</c:v>
                </c:pt>
                <c:pt idx="320" formatCode="0.00">
                  <c:v>-5.6196449591666671</c:v>
                </c:pt>
                <c:pt idx="321" formatCode="0.00">
                  <c:v>-5.878870089166667</c:v>
                </c:pt>
                <c:pt idx="322" formatCode="0.00">
                  <c:v>-6.2570307249999999</c:v>
                </c:pt>
                <c:pt idx="323" formatCode="0.00">
                  <c:v>-6.5280354808333341</c:v>
                </c:pt>
                <c:pt idx="324" formatCode="0.00">
                  <c:v>-6.7469391016666664</c:v>
                </c:pt>
                <c:pt idx="325" formatCode="0.00">
                  <c:v>-6.9272543583333333</c:v>
                </c:pt>
                <c:pt idx="326" formatCode="0.00">
                  <c:v>-7.1416770608333335</c:v>
                </c:pt>
                <c:pt idx="327" formatCode="0.00">
                  <c:v>-7.2998806624999988</c:v>
                </c:pt>
                <c:pt idx="328" formatCode="0.00">
                  <c:v>-7.4813836408333323</c:v>
                </c:pt>
                <c:pt idx="329" formatCode="0.00">
                  <c:v>-7.6295781133333334</c:v>
                </c:pt>
                <c:pt idx="330" formatCode="0.00">
                  <c:v>-7.7274222375000008</c:v>
                </c:pt>
                <c:pt idx="331" formatCode="0.00">
                  <c:v>-7.9736609458333341</c:v>
                </c:pt>
                <c:pt idx="332" formatCode="0.00">
                  <c:v>-8.5561734833333336</c:v>
                </c:pt>
                <c:pt idx="333" formatCode="0.00">
                  <c:v>-9.0502452850000008</c:v>
                </c:pt>
                <c:pt idx="334" formatCode="0.00">
                  <c:v>-9.5756238300000014</c:v>
                </c:pt>
                <c:pt idx="335" formatCode="0.00">
                  <c:v>-10.007655700000001</c:v>
                </c:pt>
                <c:pt idx="336" formatCode="0.00">
                  <c:v>-10.459946473333334</c:v>
                </c:pt>
                <c:pt idx="337" formatCode="0.00">
                  <c:v>-10.854053338333335</c:v>
                </c:pt>
                <c:pt idx="338" formatCode="0.00">
                  <c:v>-11.182358344999999</c:v>
                </c:pt>
                <c:pt idx="339" formatCode="0.00">
                  <c:v>-11.365037919166667</c:v>
                </c:pt>
                <c:pt idx="340" formatCode="0.00">
                  <c:v>-11.381426017499999</c:v>
                </c:pt>
                <c:pt idx="341" formatCode="0.00">
                  <c:v>-11.384303729999999</c:v>
                </c:pt>
                <c:pt idx="342" formatCode="0.00">
                  <c:v>-11.398640951666666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2D-4F02-9B2B-8DFAE4E367D3}"/>
            </c:ext>
          </c:extLst>
        </c:ser>
        <c:ser>
          <c:idx val="0"/>
          <c:order val="1"/>
          <c:tx>
            <c:v>Aquifers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'Indus-TSA'!$H$2:$H$349</c:f>
              <c:numCache>
                <c:formatCode>General</c:formatCode>
                <c:ptCount val="348"/>
                <c:pt idx="6" formatCode="0.00">
                  <c:v>10.27835188218296</c:v>
                </c:pt>
                <c:pt idx="7" formatCode="0.00">
                  <c:v>10.274791498016384</c:v>
                </c:pt>
                <c:pt idx="8" formatCode="0.00">
                  <c:v>10.27249250718387</c:v>
                </c:pt>
                <c:pt idx="9" formatCode="0.00">
                  <c:v>10.264476556350019</c:v>
                </c:pt>
                <c:pt idx="10" formatCode="0.00">
                  <c:v>10.260936517183382</c:v>
                </c:pt>
                <c:pt idx="11" formatCode="0.00">
                  <c:v>10.262604811349775</c:v>
                </c:pt>
                <c:pt idx="12" formatCode="0.00">
                  <c:v>10.260305820516351</c:v>
                </c:pt>
                <c:pt idx="13" formatCode="0.00">
                  <c:v>10.230581698849619</c:v>
                </c:pt>
                <c:pt idx="14" formatCode="0.00">
                  <c:v>10.189525383849741</c:v>
                </c:pt>
                <c:pt idx="15" formatCode="0.00">
                  <c:v>10.136139967182771</c:v>
                </c:pt>
                <c:pt idx="16" formatCode="0.00">
                  <c:v>10.085785963849503</c:v>
                </c:pt>
                <c:pt idx="17" formatCode="0.00">
                  <c:v>10.037547844683104</c:v>
                </c:pt>
                <c:pt idx="18" formatCode="0.00">
                  <c:v>9.970368483016955</c:v>
                </c:pt>
                <c:pt idx="19" formatCode="0.00">
                  <c:v>9.9027618755162621</c:v>
                </c:pt>
                <c:pt idx="20" formatCode="0.00">
                  <c:v>9.847423333849747</c:v>
                </c:pt>
                <c:pt idx="21" formatCode="0.00">
                  <c:v>9.7903961530164452</c:v>
                </c:pt>
                <c:pt idx="22" formatCode="0.00">
                  <c:v>9.7323313738497745</c:v>
                </c:pt>
                <c:pt idx="23" formatCode="0.00">
                  <c:v>9.6745717713488375</c:v>
                </c:pt>
                <c:pt idx="24" formatCode="0.00">
                  <c:v>9.6205556580157463</c:v>
                </c:pt>
                <c:pt idx="25" formatCode="0.00">
                  <c:v>9.5810048771827496</c:v>
                </c:pt>
                <c:pt idx="26" formatCode="0.00">
                  <c:v>9.5626332946826551</c:v>
                </c:pt>
                <c:pt idx="27" formatCode="0.00">
                  <c:v>9.5652578063495639</c:v>
                </c:pt>
                <c:pt idx="28" formatCode="0.00">
                  <c:v>9.560069818016018</c:v>
                </c:pt>
                <c:pt idx="29" formatCode="0.00">
                  <c:v>9.5540273380165672</c:v>
                </c:pt>
                <c:pt idx="30" formatCode="0.00">
                  <c:v>9.5721751246828717</c:v>
                </c:pt>
                <c:pt idx="31" formatCode="0.00">
                  <c:v>9.5876983988500797</c:v>
                </c:pt>
                <c:pt idx="32" formatCode="0.00">
                  <c:v>9.5769562113500797</c:v>
                </c:pt>
                <c:pt idx="33" formatCode="0.00">
                  <c:v>9.5667836855168389</c:v>
                </c:pt>
                <c:pt idx="34" formatCode="0.00">
                  <c:v>9.5427358346832989</c:v>
                </c:pt>
                <c:pt idx="35" formatCode="0.00">
                  <c:v>9.5135203396830548</c:v>
                </c:pt>
                <c:pt idx="36" formatCode="0.00">
                  <c:v>9.484772781349875</c:v>
                </c:pt>
                <c:pt idx="37" formatCode="0.00">
                  <c:v>9.4884755805164787</c:v>
                </c:pt>
                <c:pt idx="38" formatCode="0.00">
                  <c:v>9.4666860296829327</c:v>
                </c:pt>
                <c:pt idx="39" formatCode="0.00">
                  <c:v>9.4140330355162405</c:v>
                </c:pt>
                <c:pt idx="40" formatCode="0.00">
                  <c:v>9.3680939071828107</c:v>
                </c:pt>
                <c:pt idx="41" formatCode="0.00">
                  <c:v>9.3251861921830823</c:v>
                </c:pt>
                <c:pt idx="42" formatCode="0.00">
                  <c:v>9.256338535516079</c:v>
                </c:pt>
                <c:pt idx="43" formatCode="0.00">
                  <c:v>9.1837880796833815</c:v>
                </c:pt>
                <c:pt idx="44" formatCode="0.00">
                  <c:v>9.1158356055161676</c:v>
                </c:pt>
                <c:pt idx="45" formatCode="0.00">
                  <c:v>9.0396433846831314</c:v>
                </c:pt>
                <c:pt idx="46" formatCode="0.00">
                  <c:v>8.9551096930163112</c:v>
                </c:pt>
                <c:pt idx="47" formatCode="0.00">
                  <c:v>8.8707997971828263</c:v>
                </c:pt>
                <c:pt idx="48" formatCode="0.00">
                  <c:v>8.7783518805163112</c:v>
                </c:pt>
                <c:pt idx="49" formatCode="0.00">
                  <c:v>8.6973175380162502</c:v>
                </c:pt>
                <c:pt idx="50" formatCode="0.00">
                  <c:v>8.6469431896830429</c:v>
                </c:pt>
                <c:pt idx="51" formatCode="0.00">
                  <c:v>8.6248484630164057</c:v>
                </c:pt>
                <c:pt idx="52" formatCode="0.00">
                  <c:v>8.5942088146830429</c:v>
                </c:pt>
                <c:pt idx="53" formatCode="0.00">
                  <c:v>8.5603139580157404</c:v>
                </c:pt>
                <c:pt idx="54" formatCode="0.00">
                  <c:v>8.543163079682472</c:v>
                </c:pt>
                <c:pt idx="55" formatCode="0.00">
                  <c:v>8.5282908471826886</c:v>
                </c:pt>
                <c:pt idx="56" formatCode="0.00">
                  <c:v>8.5154938096829937</c:v>
                </c:pt>
                <c:pt idx="57" formatCode="0.00">
                  <c:v>8.5056874946831158</c:v>
                </c:pt>
                <c:pt idx="58" formatCode="0.00">
                  <c:v>8.5106109971829937</c:v>
                </c:pt>
                <c:pt idx="59" formatCode="0.00">
                  <c:v>8.5165720980162405</c:v>
                </c:pt>
                <c:pt idx="60" formatCode="0.00">
                  <c:v>8.523814936349936</c:v>
                </c:pt>
                <c:pt idx="61" formatCode="0.00">
                  <c:v>8.5105703080166677</c:v>
                </c:pt>
                <c:pt idx="62" formatCode="0.00">
                  <c:v>8.5203766230165456</c:v>
                </c:pt>
                <c:pt idx="63" formatCode="0.00">
                  <c:v>8.519908686349936</c:v>
                </c:pt>
                <c:pt idx="64" formatCode="0.00">
                  <c:v>8.5227569938497254</c:v>
                </c:pt>
                <c:pt idx="65" formatCode="0.00">
                  <c:v>8.5226145788496979</c:v>
                </c:pt>
                <c:pt idx="66" formatCode="0.00">
                  <c:v>8.5304881138495148</c:v>
                </c:pt>
                <c:pt idx="67" formatCode="0.00">
                  <c:v>8.5358185171830883</c:v>
                </c:pt>
                <c:pt idx="68" formatCode="0.00">
                  <c:v>8.5418609971829937</c:v>
                </c:pt>
                <c:pt idx="69" formatCode="0.00">
                  <c:v>8.5572418571832713</c:v>
                </c:pt>
                <c:pt idx="70" formatCode="0.00">
                  <c:v>8.5502024688507845</c:v>
                </c:pt>
                <c:pt idx="71" formatCode="0.00">
                  <c:v>8.5401927030170555</c:v>
                </c:pt>
                <c:pt idx="72" formatCode="0.00">
                  <c:v>8.5488393505161184</c:v>
                </c:pt>
                <c:pt idx="73" formatCode="0.00">
                  <c:v>8.5496734971829937</c:v>
                </c:pt>
                <c:pt idx="74" formatCode="0.00">
                  <c:v>8.5258290963492982</c:v>
                </c:pt>
                <c:pt idx="75" formatCode="0.00">
                  <c:v>8.4958201446829662</c:v>
                </c:pt>
                <c:pt idx="76" formatCode="0.00">
                  <c:v>8.4687612255156637</c:v>
                </c:pt>
                <c:pt idx="77" formatCode="0.00">
                  <c:v>8.4422719671829327</c:v>
                </c:pt>
                <c:pt idx="78" formatCode="0.00">
                  <c:v>8.3990590763501132</c:v>
                </c:pt>
                <c:pt idx="79" formatCode="0.00">
                  <c:v>8.3550323838503573</c:v>
                </c:pt>
                <c:pt idx="80" formatCode="0.00">
                  <c:v>8.3049428663498475</c:v>
                </c:pt>
                <c:pt idx="81" formatCode="0.00">
                  <c:v>8.2467763621830272</c:v>
                </c:pt>
                <c:pt idx="82" formatCode="0.00">
                  <c:v>8.2117625280166067</c:v>
                </c:pt>
                <c:pt idx="83" formatCode="0.00">
                  <c:v>8.1869822546827891</c:v>
                </c:pt>
                <c:pt idx="84" formatCode="0.00">
                  <c:v>8.157970210516396</c:v>
                </c:pt>
                <c:pt idx="85" formatCode="0.00">
                  <c:v>8.1157949180164906</c:v>
                </c:pt>
                <c:pt idx="86" formatCode="0.00">
                  <c:v>8.079580724682728</c:v>
                </c:pt>
                <c:pt idx="87" formatCode="0.00">
                  <c:v>8.0486562455162129</c:v>
                </c:pt>
                <c:pt idx="88" formatCode="0.00">
                  <c:v>8.020274898016396</c:v>
                </c:pt>
                <c:pt idx="89" formatCode="0.00">
                  <c:v>7.9971832638489104</c:v>
                </c:pt>
                <c:pt idx="90" formatCode="0.00">
                  <c:v>8.0097361613493376</c:v>
                </c:pt>
                <c:pt idx="91" formatCode="0.00">
                  <c:v>8.0216176713497589</c:v>
                </c:pt>
                <c:pt idx="92" formatCode="0.00">
                  <c:v>8.0428375605160909</c:v>
                </c:pt>
                <c:pt idx="93" formatCode="0.00">
                  <c:v>8.070120275516274</c:v>
                </c:pt>
                <c:pt idx="94" formatCode="0.00">
                  <c:v>8.0843414671830942</c:v>
                </c:pt>
                <c:pt idx="95" formatCode="0.00">
                  <c:v>8.0901804971827005</c:v>
                </c:pt>
                <c:pt idx="96" formatCode="0.00">
                  <c:v>8.0763662063495758</c:v>
                </c:pt>
                <c:pt idx="97" formatCode="0.00">
                  <c:v>8.074616531349875</c:v>
                </c:pt>
                <c:pt idx="98" formatCode="0.00">
                  <c:v>8.0299998321829662</c:v>
                </c:pt>
                <c:pt idx="99" formatCode="0.00">
                  <c:v>7.9753326771829052</c:v>
                </c:pt>
                <c:pt idx="100" formatCode="0.00">
                  <c:v>7.9242665963497529</c:v>
                </c:pt>
                <c:pt idx="101" formatCode="0.00">
                  <c:v>7.8717356721831493</c:v>
                </c:pt>
                <c:pt idx="102" formatCode="0.00">
                  <c:v>7.7585154571834209</c:v>
                </c:pt>
                <c:pt idx="103" formatCode="0.00">
                  <c:v>7.655935704683543</c:v>
                </c:pt>
                <c:pt idx="104" formatCode="0.00">
                  <c:v>7.5544952746831768</c:v>
                </c:pt>
                <c:pt idx="105" formatCode="0.00">
                  <c:v>7.4472565046830823</c:v>
                </c:pt>
                <c:pt idx="106" formatCode="0.00">
                  <c:v>7.3147288346835921</c:v>
                </c:pt>
                <c:pt idx="107" formatCode="0.00">
                  <c:v>7.164134758849741</c:v>
                </c:pt>
                <c:pt idx="108" formatCode="0.00">
                  <c:v>7.0228790621827102</c:v>
                </c:pt>
                <c:pt idx="109" formatCode="0.00">
                  <c:v>6.8641062763495029</c:v>
                </c:pt>
                <c:pt idx="110" formatCode="0.00">
                  <c:v>6.7244171488500797</c:v>
                </c:pt>
                <c:pt idx="111" formatCode="0.00">
                  <c:v>6.5752472271828992</c:v>
                </c:pt>
                <c:pt idx="112" formatCode="0.00">
                  <c:v>6.4294138938498691</c:v>
                </c:pt>
                <c:pt idx="113" formatCode="0.00">
                  <c:v>6.2885244080162011</c:v>
                </c:pt>
                <c:pt idx="114" formatCode="0.00">
                  <c:v>6.1451121355162286</c:v>
                </c:pt>
                <c:pt idx="115" formatCode="0.00">
                  <c:v>6.0006419205160455</c:v>
                </c:pt>
                <c:pt idx="116" formatCode="0.00">
                  <c:v>5.8519806255162621</c:v>
                </c:pt>
                <c:pt idx="117" formatCode="0.00">
                  <c:v>5.6942657821828107</c:v>
                </c:pt>
                <c:pt idx="118" formatCode="0.00">
                  <c:v>5.5243439071828107</c:v>
                </c:pt>
                <c:pt idx="119" formatCode="0.00">
                  <c:v>5.3614817655166007</c:v>
                </c:pt>
                <c:pt idx="120" formatCode="0.00">
                  <c:v>5.1957102813494203</c:v>
                </c:pt>
                <c:pt idx="121" formatCode="0.00">
                  <c:v>5.0419830671826276</c:v>
                </c:pt>
                <c:pt idx="122" formatCode="0.00">
                  <c:v>4.884532708849747</c:v>
                </c:pt>
                <c:pt idx="123" formatCode="0.00">
                  <c:v>4.7371531513495029</c:v>
                </c:pt>
                <c:pt idx="124" formatCode="0.00">
                  <c:v>4.5910756771831984</c:v>
                </c:pt>
                <c:pt idx="125" formatCode="0.00">
                  <c:v>4.4442657813497135</c:v>
                </c:pt>
                <c:pt idx="126" formatCode="0.00">
                  <c:v>4.2973745055164727</c:v>
                </c:pt>
                <c:pt idx="127" formatCode="0.00">
                  <c:v>4.1475942321826551</c:v>
                </c:pt>
                <c:pt idx="128" formatCode="0.00">
                  <c:v>3.9837148371834701</c:v>
                </c:pt>
                <c:pt idx="129" formatCode="0.00">
                  <c:v>3.8104563738497745</c:v>
                </c:pt>
                <c:pt idx="130" formatCode="0.00">
                  <c:v>3.6553660421827772</c:v>
                </c:pt>
                <c:pt idx="131" formatCode="0.00">
                  <c:v>3.4931752863494694</c:v>
                </c:pt>
                <c:pt idx="132" formatCode="0.00">
                  <c:v>3.3367625263495029</c:v>
                </c:pt>
                <c:pt idx="133" formatCode="0.00">
                  <c:v>3.1967885680164727</c:v>
                </c:pt>
                <c:pt idx="134" formatCode="0.00">
                  <c:v>3.0690216413499911</c:v>
                </c:pt>
                <c:pt idx="135" formatCode="0.00">
                  <c:v>2.9336660096828382</c:v>
                </c:pt>
                <c:pt idx="136" formatCode="0.00">
                  <c:v>2.7963979438495699</c:v>
                </c:pt>
                <c:pt idx="137" formatCode="0.00">
                  <c:v>2.6613474880164176</c:v>
                </c:pt>
                <c:pt idx="138" formatCode="0.00">
                  <c:v>2.5310170846832989</c:v>
                </c:pt>
                <c:pt idx="139" formatCode="0.00">
                  <c:v>2.4000966746830272</c:v>
                </c:pt>
                <c:pt idx="140" formatCode="0.00">
                  <c:v>2.2733876905163015</c:v>
                </c:pt>
                <c:pt idx="141" formatCode="0.00">
                  <c:v>2.1583364205166617</c:v>
                </c:pt>
                <c:pt idx="142" formatCode="0.00">
                  <c:v>2.0329295196829662</c:v>
                </c:pt>
                <c:pt idx="143" formatCode="0.00">
                  <c:v>1.8997304638496644</c:v>
                </c:pt>
                <c:pt idx="144" formatCode="0.00">
                  <c:v>1.7698883413495423</c:v>
                </c:pt>
                <c:pt idx="145" formatCode="0.00">
                  <c:v>1.5972809196832713</c:v>
                </c:pt>
                <c:pt idx="146" formatCode="0.00">
                  <c:v>1.4086415963492982</c:v>
                </c:pt>
                <c:pt idx="147" formatCode="0.00">
                  <c:v>1.2418935496830272</c:v>
                </c:pt>
                <c:pt idx="148" formatCode="0.00">
                  <c:v>1.0734161730156302</c:v>
                </c:pt>
                <c:pt idx="149" formatCode="0.00">
                  <c:v>0.9069529571829662</c:v>
                </c:pt>
                <c:pt idx="150" formatCode="0.00">
                  <c:v>0.7248443955163566</c:v>
                </c:pt>
                <c:pt idx="151" formatCode="0.00">
                  <c:v>0.54763899218278311</c:v>
                </c:pt>
                <c:pt idx="152" formatCode="0.00">
                  <c:v>0.39208072384963089</c:v>
                </c:pt>
                <c:pt idx="153" formatCode="0.00">
                  <c:v>0.25859683718317683</c:v>
                </c:pt>
                <c:pt idx="154" formatCode="0.00">
                  <c:v>0.14057518968320437</c:v>
                </c:pt>
                <c:pt idx="155" formatCode="0.00">
                  <c:v>3.7466465516445169E-2</c:v>
                </c:pt>
                <c:pt idx="156" formatCode="0.00">
                  <c:v>-7.6974452816557459E-2</c:v>
                </c:pt>
                <c:pt idx="157" formatCode="0.00">
                  <c:v>-0.15640153615004238</c:v>
                </c:pt>
                <c:pt idx="158" formatCode="0.00">
                  <c:v>-0.21641943948361586</c:v>
                </c:pt>
                <c:pt idx="159" formatCode="0.00">
                  <c:v>-0.28565365198392101</c:v>
                </c:pt>
                <c:pt idx="160" formatCode="0.00">
                  <c:v>-0.35633236281728387</c:v>
                </c:pt>
                <c:pt idx="161" formatCode="0.00">
                  <c:v>-0.42973731115080227</c:v>
                </c:pt>
                <c:pt idx="162" formatCode="0.00">
                  <c:v>-0.47551367781761655</c:v>
                </c:pt>
                <c:pt idx="163" formatCode="0.00">
                  <c:v>-0.52055762365080227</c:v>
                </c:pt>
                <c:pt idx="164" formatCode="0.00">
                  <c:v>-0.57101335281686261</c:v>
                </c:pt>
                <c:pt idx="165" formatCode="0.00">
                  <c:v>-0.65550635448335015</c:v>
                </c:pt>
                <c:pt idx="166" formatCode="0.00">
                  <c:v>-0.75120947948335015</c:v>
                </c:pt>
                <c:pt idx="167" formatCode="0.00">
                  <c:v>-0.83576351531655746</c:v>
                </c:pt>
                <c:pt idx="168" formatCode="0.00">
                  <c:v>-0.91340023365091838</c:v>
                </c:pt>
                <c:pt idx="169" formatCode="0.00">
                  <c:v>-1.0457244519834603</c:v>
                </c:pt>
                <c:pt idx="170" formatCode="0.00">
                  <c:v>-1.1875701553171893</c:v>
                </c:pt>
                <c:pt idx="171" formatCode="0.00">
                  <c:v>-1.3481739961503081</c:v>
                </c:pt>
                <c:pt idx="172" formatCode="0.00">
                  <c:v>-1.5001108453170673</c:v>
                </c:pt>
                <c:pt idx="173" formatCode="0.00">
                  <c:v>-1.6501759494835824</c:v>
                </c:pt>
                <c:pt idx="174" formatCode="0.00">
                  <c:v>-1.8272185928167346</c:v>
                </c:pt>
                <c:pt idx="175" formatCode="0.00">
                  <c:v>-1.9962859753168232</c:v>
                </c:pt>
                <c:pt idx="176" formatCode="0.00">
                  <c:v>-2.1407561903170063</c:v>
                </c:pt>
                <c:pt idx="177" formatCode="0.00">
                  <c:v>-2.2401010794842477</c:v>
                </c:pt>
                <c:pt idx="178" formatCode="0.00">
                  <c:v>-2.3208099011503691</c:v>
                </c:pt>
                <c:pt idx="179" formatCode="0.00">
                  <c:v>-2.399972498650186</c:v>
                </c:pt>
                <c:pt idx="180" formatCode="0.00">
                  <c:v>-2.4863372453169177</c:v>
                </c:pt>
                <c:pt idx="181" formatCode="0.00">
                  <c:v>-2.5197641661497983</c:v>
                </c:pt>
                <c:pt idx="182" formatCode="0.00">
                  <c:v>-2.5896494194830666</c:v>
                </c:pt>
                <c:pt idx="183" formatCode="0.00">
                  <c:v>-2.6543263403168567</c:v>
                </c:pt>
                <c:pt idx="184" formatCode="0.00">
                  <c:v>-2.7289723361495817</c:v>
                </c:pt>
                <c:pt idx="185" formatCode="0.00">
                  <c:v>-2.8009734753168232</c:v>
                </c:pt>
                <c:pt idx="186" formatCode="0.00">
                  <c:v>-2.8720997778173114</c:v>
                </c:pt>
                <c:pt idx="187" formatCode="0.00">
                  <c:v>-2.94778337198386</c:v>
                </c:pt>
                <c:pt idx="188" formatCode="0.00">
                  <c:v>-3.0641367244838875</c:v>
                </c:pt>
                <c:pt idx="189" formatCode="0.00">
                  <c:v>-3.2059417369841867</c:v>
                </c:pt>
                <c:pt idx="190" formatCode="0.00">
                  <c:v>-3.3549285536505522</c:v>
                </c:pt>
                <c:pt idx="191" formatCode="0.00">
                  <c:v>-3.5113413144836159</c:v>
                </c:pt>
                <c:pt idx="192" formatCode="0.00">
                  <c:v>-3.6614064186501309</c:v>
                </c:pt>
                <c:pt idx="193" formatCode="0.00">
                  <c:v>-3.8103322003166795</c:v>
                </c:pt>
                <c:pt idx="194" formatCode="0.00">
                  <c:v>-3.9002369861505031</c:v>
                </c:pt>
                <c:pt idx="195" formatCode="0.00">
                  <c:v>-3.9673553128172898</c:v>
                </c:pt>
                <c:pt idx="196" formatCode="0.00">
                  <c:v>-4.03408708365032</c:v>
                </c:pt>
                <c:pt idx="197" formatCode="0.00">
                  <c:v>-4.0972991603171067</c:v>
                </c:pt>
                <c:pt idx="198" formatCode="0.00">
                  <c:v>-4.0920501369832891</c:v>
                </c:pt>
                <c:pt idx="199" formatCode="0.00">
                  <c:v>-4.0982146878168351</c:v>
                </c:pt>
                <c:pt idx="200" formatCode="0.00">
                  <c:v>-4.0776254953170792</c:v>
                </c:pt>
                <c:pt idx="201" formatCode="0.00">
                  <c:v>-4.0318694736502039</c:v>
                </c:pt>
                <c:pt idx="202" formatCode="0.00">
                  <c:v>-3.9740284903168686</c:v>
                </c:pt>
                <c:pt idx="203" formatCode="0.00">
                  <c:v>-3.9193613353168075</c:v>
                </c:pt>
                <c:pt idx="204" formatCode="0.00">
                  <c:v>-3.855823736982984</c:v>
                </c:pt>
                <c:pt idx="205" formatCode="0.00">
                  <c:v>-3.7860605528171618</c:v>
                </c:pt>
                <c:pt idx="206" formatCode="0.00">
                  <c:v>-3.7458587294836434</c:v>
                </c:pt>
                <c:pt idx="207" formatCode="0.00">
                  <c:v>-3.7170297903167011</c:v>
                </c:pt>
                <c:pt idx="208" formatCode="0.00">
                  <c:v>-3.6835214894840647</c:v>
                </c:pt>
                <c:pt idx="209" formatCode="0.00">
                  <c:v>-3.6607757211504577</c:v>
                </c:pt>
                <c:pt idx="210" formatCode="0.00">
                  <c:v>-3.689909835317394</c:v>
                </c:pt>
                <c:pt idx="211" formatCode="0.00">
                  <c:v>-3.7061451861504793</c:v>
                </c:pt>
                <c:pt idx="212" formatCode="0.00">
                  <c:v>-3.7403045286496308</c:v>
                </c:pt>
                <c:pt idx="213" formatCode="0.00">
                  <c:v>-3.8225595736503237</c:v>
                </c:pt>
                <c:pt idx="214" formatCode="0.00">
                  <c:v>-3.9071543003169609</c:v>
                </c:pt>
                <c:pt idx="215" formatCode="0.00">
                  <c:v>-3.9884124386503572</c:v>
                </c:pt>
                <c:pt idx="216" formatCode="0.00">
                  <c:v>-4.0565276736501801</c:v>
                </c:pt>
                <c:pt idx="217" formatCode="0.00">
                  <c:v>-4.1280812219838481</c:v>
                </c:pt>
                <c:pt idx="218" formatCode="0.00">
                  <c:v>-4.1720468794837871</c:v>
                </c:pt>
                <c:pt idx="219" formatCode="0.00">
                  <c:v>-4.2108245486501801</c:v>
                </c:pt>
                <c:pt idx="220" formatCode="0.00">
                  <c:v>-4.249927738650058</c:v>
                </c:pt>
                <c:pt idx="221" formatCode="0.00">
                  <c:v>-4.2911671594833933</c:v>
                </c:pt>
                <c:pt idx="222" formatCode="0.00">
                  <c:v>-4.3278289436502746</c:v>
                </c:pt>
                <c:pt idx="223" formatCode="0.00">
                  <c:v>-4.3680918019831552</c:v>
                </c:pt>
                <c:pt idx="224" formatCode="0.00">
                  <c:v>-4.401376306982911</c:v>
                </c:pt>
                <c:pt idx="225" formatCode="0.00">
                  <c:v>-4.4187102919836434</c:v>
                </c:pt>
                <c:pt idx="226" formatCode="0.00">
                  <c:v>-4.4218637744838816</c:v>
                </c:pt>
                <c:pt idx="227" formatCode="0.00">
                  <c:v>-4.4272145228164845</c:v>
                </c:pt>
                <c:pt idx="228" formatCode="0.00">
                  <c:v>-4.4680470419834819</c:v>
                </c:pt>
                <c:pt idx="229" formatCode="0.00">
                  <c:v>-4.5446258178167227</c:v>
                </c:pt>
                <c:pt idx="230" formatCode="0.00">
                  <c:v>-4.6459441769834484</c:v>
                </c:pt>
                <c:pt idx="231" formatCode="0.00">
                  <c:v>-4.7400196978169333</c:v>
                </c:pt>
                <c:pt idx="232" formatCode="0.00">
                  <c:v>-4.8392628619831157</c:v>
                </c:pt>
                <c:pt idx="233" formatCode="0.00">
                  <c:v>-4.9360442744832653</c:v>
                </c:pt>
                <c:pt idx="234" formatCode="0.00">
                  <c:v>-5.0409840528168388</c:v>
                </c:pt>
                <c:pt idx="235" formatCode="0.00">
                  <c:v>-5.1541839228166282</c:v>
                </c:pt>
                <c:pt idx="236" formatCode="0.00">
                  <c:v>-5.2751556028169944</c:v>
                </c:pt>
                <c:pt idx="237" formatCode="0.00">
                  <c:v>-5.3999928419839307</c:v>
                </c:pt>
                <c:pt idx="238" formatCode="0.00">
                  <c:v>-5.569202640317144</c:v>
                </c:pt>
                <c:pt idx="239" formatCode="0.00">
                  <c:v>-5.7299488969842969</c:v>
                </c:pt>
                <c:pt idx="240" formatCode="0.00">
                  <c:v>-5.883879561150934</c:v>
                </c:pt>
                <c:pt idx="241" formatCode="0.00">
                  <c:v>-6.0174041386503632</c:v>
                </c:pt>
                <c:pt idx="242" formatCode="0.00">
                  <c:v>-6.0714202519839091</c:v>
                </c:pt>
                <c:pt idx="243" formatCode="0.00">
                  <c:v>-6.1243377328169117</c:v>
                </c:pt>
                <c:pt idx="244" formatCode="0.00">
                  <c:v>-6.1761769261506743</c:v>
                </c:pt>
                <c:pt idx="245" formatCode="0.00">
                  <c:v>-6.2294809628169787</c:v>
                </c:pt>
                <c:pt idx="246" formatCode="0.00">
                  <c:v>-6.2714121153171618</c:v>
                </c:pt>
                <c:pt idx="247" formatCode="0.00">
                  <c:v>-6.3154184628174335</c:v>
                </c:pt>
                <c:pt idx="248" formatCode="0.00">
                  <c:v>-6.3577565161499479</c:v>
                </c:pt>
                <c:pt idx="249" formatCode="0.00">
                  <c:v>-6.3912444719840096</c:v>
                </c:pt>
                <c:pt idx="250" formatCode="0.00">
                  <c:v>-6.4126881569836769</c:v>
                </c:pt>
                <c:pt idx="251" formatCode="0.00">
                  <c:v>-6.4379363661496427</c:v>
                </c:pt>
                <c:pt idx="252" formatCode="0.00">
                  <c:v>-6.4594003961497037</c:v>
                </c:pt>
                <c:pt idx="253" formatCode="0.00">
                  <c:v>-6.468759119482911</c:v>
                </c:pt>
                <c:pt idx="254" formatCode="0.00">
                  <c:v>-6.540353357816457</c:v>
                </c:pt>
                <c:pt idx="255" formatCode="0.00">
                  <c:v>-6.5909515019834544</c:v>
                </c:pt>
                <c:pt idx="256" formatCode="0.00">
                  <c:v>-6.648914555317333</c:v>
                </c:pt>
                <c:pt idx="257" formatCode="0.00">
                  <c:v>-6.7081186569839701</c:v>
                </c:pt>
                <c:pt idx="258" formatCode="0.00">
                  <c:v>-6.7618092494835764</c:v>
                </c:pt>
                <c:pt idx="259" formatCode="0.00">
                  <c:v>-6.8118784228167897</c:v>
                </c:pt>
                <c:pt idx="260" formatCode="0.00">
                  <c:v>-6.8651417694841257</c:v>
                </c:pt>
                <c:pt idx="261" formatCode="0.00">
                  <c:v>-6.9261362361507963</c:v>
                </c:pt>
                <c:pt idx="262" formatCode="0.00">
                  <c:v>-6.9805999403170063</c:v>
                </c:pt>
                <c:pt idx="263" formatCode="0.00">
                  <c:v>-7.0292042703172228</c:v>
                </c:pt>
                <c:pt idx="264" formatCode="0.00">
                  <c:v>-7.0921315161508574</c:v>
                </c:pt>
                <c:pt idx="265" formatCode="0.00">
                  <c:v>-7.1932260803173449</c:v>
                </c:pt>
                <c:pt idx="266" formatCode="0.00">
                  <c:v>-7.3068531961498593</c:v>
                </c:pt>
                <c:pt idx="267" formatCode="0.00">
                  <c:v>-7.4095753644828619</c:v>
                </c:pt>
                <c:pt idx="268" formatCode="0.00">
                  <c:v>-7.5010467186502865</c:v>
                </c:pt>
                <c:pt idx="269" formatCode="0.00">
                  <c:v>-7.5899342511502255</c:v>
                </c:pt>
                <c:pt idx="270" formatCode="0.00">
                  <c:v>-7.6832366603171067</c:v>
                </c:pt>
                <c:pt idx="271" formatCode="0.00">
                  <c:v>-7.7757659569838324</c:v>
                </c:pt>
                <c:pt idx="272" formatCode="0.00">
                  <c:v>-7.8457529361503475</c:v>
                </c:pt>
                <c:pt idx="273" formatCode="0.00">
                  <c:v>-7.8934213928173449</c:v>
                </c:pt>
                <c:pt idx="274" formatCode="0.00">
                  <c:v>-7.9202768619838935</c:v>
                </c:pt>
                <c:pt idx="275" formatCode="0.00">
                  <c:v>-7.9479461328169236</c:v>
                </c:pt>
                <c:pt idx="276" formatCode="0.00">
                  <c:v>-7.9542530994835943</c:v>
                </c:pt>
                <c:pt idx="277" formatCode="0.00">
                  <c:v>-7.9241627669839545</c:v>
                </c:pt>
                <c:pt idx="278" formatCode="0.00">
                  <c:v>-7.8578175519837714</c:v>
                </c:pt>
                <c:pt idx="279" formatCode="0.00">
                  <c:v>-7.8333424544839545</c:v>
                </c:pt>
                <c:pt idx="280" formatCode="0.00">
                  <c:v>-7.810759446150314</c:v>
                </c:pt>
                <c:pt idx="281" formatCode="0.00">
                  <c:v>-7.7878305719837044</c:v>
                </c:pt>
                <c:pt idx="282" formatCode="0.00">
                  <c:v>-7.7529388069838205</c:v>
                </c:pt>
                <c:pt idx="283" formatCode="0.00">
                  <c:v>-7.7246388394837595</c:v>
                </c:pt>
                <c:pt idx="284" formatCode="0.00">
                  <c:v>-7.7208343144839091</c:v>
                </c:pt>
                <c:pt idx="285" formatCode="0.00">
                  <c:v>-7.7166432336503021</c:v>
                </c:pt>
                <c:pt idx="286" formatCode="0.00">
                  <c:v>-7.7047006878169668</c:v>
                </c:pt>
                <c:pt idx="287" formatCode="0.00">
                  <c:v>-7.6943857461506013</c:v>
                </c:pt>
                <c:pt idx="288" formatCode="0.00">
                  <c:v>-7.6935922886505068</c:v>
                </c:pt>
                <c:pt idx="289" formatCode="0.00">
                  <c:v>-7.7133676794842359</c:v>
                </c:pt>
                <c:pt idx="290" formatCode="0.00">
                  <c:v>-7.7794484094838481</c:v>
                </c:pt>
                <c:pt idx="291" formatCode="0.00">
                  <c:v>-7.8088470094835429</c:v>
                </c:pt>
                <c:pt idx="292" formatCode="0.00">
                  <c:v>-7.8386932011499084</c:v>
                </c:pt>
                <c:pt idx="293" formatCode="0.00">
                  <c:v>-7.8712249394834544</c:v>
                </c:pt>
                <c:pt idx="294" formatCode="0.00">
                  <c:v>-7.8993214569832162</c:v>
                </c:pt>
                <c:pt idx="295" formatCode="0.00">
                  <c:v>-7.9264210661503967</c:v>
                </c:pt>
                <c:pt idx="296" formatCode="0.00">
                  <c:v>-7.9459523161503967</c:v>
                </c:pt>
                <c:pt idx="297" formatCode="0.00">
                  <c:v>-7.9520354869841867</c:v>
                </c:pt>
                <c:pt idx="298" formatCode="0.00">
                  <c:v>-7.9464609428168842</c:v>
                </c:pt>
                <c:pt idx="299" formatCode="0.00">
                  <c:v>-7.9454640353169452</c:v>
                </c:pt>
                <c:pt idx="300" formatCode="0.00">
                  <c:v>-7.9396656953167621</c:v>
                </c:pt>
                <c:pt idx="301" formatCode="0.00">
                  <c:v>-7.9028411511503691</c:v>
                </c:pt>
                <c:pt idx="302" formatCode="0.00">
                  <c:v>-7.840158045316457</c:v>
                </c:pt>
                <c:pt idx="303" formatCode="0.00">
                  <c:v>-7.8260996144831552</c:v>
                </c:pt>
                <c:pt idx="304" formatCode="0.00">
                  <c:v>-7.810169438650064</c:v>
                </c:pt>
                <c:pt idx="305" formatCode="0.00">
                  <c:v>-7.791574061150186</c:v>
                </c:pt>
                <c:pt idx="306" formatCode="0.00">
                  <c:v>-7.7755218144839091</c:v>
                </c:pt>
                <c:pt idx="307" formatCode="0.00">
                  <c:v>-7.7595306036505463</c:v>
                </c:pt>
                <c:pt idx="308" formatCode="0.00">
                  <c:v>-7.7536305386506683</c:v>
                </c:pt>
                <c:pt idx="309" formatCode="0.00">
                  <c:v>-7.7631316778165456</c:v>
                </c:pt>
                <c:pt idx="310" formatCode="0.00">
                  <c:v>-7.798145512816518</c:v>
                </c:pt>
                <c:pt idx="311" formatCode="0.00">
                  <c:v>-7.8348479869832772</c:v>
                </c:pt>
                <c:pt idx="312" formatCode="0.00">
                  <c:v>-7.8710011453172228</c:v>
                </c:pt>
                <c:pt idx="313" formatCode="0.00">
                  <c:v>-7.9196665103168016</c:v>
                </c:pt>
                <c:pt idx="314" formatCode="0.00">
                  <c:v>-7.9777109436499813</c:v>
                </c:pt>
                <c:pt idx="315" formatCode="0.00">
                  <c:v>-8.0313405011502255</c:v>
                </c:pt>
                <c:pt idx="316" formatCode="0.00">
                  <c:v>-8.0918263411504086</c:v>
                </c:pt>
                <c:pt idx="317" formatCode="0.00">
                  <c:v>-8.1545094469834112</c:v>
                </c:pt>
                <c:pt idx="318" formatCode="0.00">
                  <c:v>-8.2429290436498377</c:v>
                </c:pt>
                <c:pt idx="319" formatCode="0.00">
                  <c:v>-8.3212168044838108</c:v>
                </c:pt>
                <c:pt idx="320" formatCode="0.00">
                  <c:v>-8.3778370844838719</c:v>
                </c:pt>
                <c:pt idx="321" formatCode="0.00">
                  <c:v>-8.4564096753169906</c:v>
                </c:pt>
                <c:pt idx="322" formatCode="0.00">
                  <c:v>-8.5536997144836278</c:v>
                </c:pt>
                <c:pt idx="323" formatCode="0.00">
                  <c:v>-8.6430144928167465</c:v>
                </c:pt>
                <c:pt idx="324" formatCode="0.00">
                  <c:v>-8.7267140369831395</c:v>
                </c:pt>
                <c:pt idx="325" formatCode="0.00">
                  <c:v>-8.8046559311501369</c:v>
                </c:pt>
                <c:pt idx="326" formatCode="0.00">
                  <c:v>-8.8841643953169296</c:v>
                </c:pt>
                <c:pt idx="327" formatCode="0.00">
                  <c:v>-8.962777676150381</c:v>
                </c:pt>
                <c:pt idx="328" formatCode="0.00">
                  <c:v>-9.0437713286496546</c:v>
                </c:pt>
                <c:pt idx="329" formatCode="0.00">
                  <c:v>-9.1202483794836553</c:v>
                </c:pt>
                <c:pt idx="330" formatCode="0.00">
                  <c:v>-9.1758514069833836</c:v>
                </c:pt>
                <c:pt idx="331" formatCode="0.00">
                  <c:v>-9.2409962636497767</c:v>
                </c:pt>
                <c:pt idx="332" formatCode="0.00">
                  <c:v>-9.3265472069838324</c:v>
                </c:pt>
                <c:pt idx="333" formatCode="0.00">
                  <c:v>-9.4076629303172012</c:v>
                </c:pt>
                <c:pt idx="334" formatCode="0.00">
                  <c:v>-9.4845061919836553</c:v>
                </c:pt>
                <c:pt idx="335" formatCode="0.00">
                  <c:v>-9.5599659903168686</c:v>
                </c:pt>
                <c:pt idx="336" formatCode="0.00">
                  <c:v>-9.6510914786499598</c:v>
                </c:pt>
                <c:pt idx="337" formatCode="0.00">
                  <c:v>-9.7408131586503259</c:v>
                </c:pt>
                <c:pt idx="338" formatCode="0.00">
                  <c:v>-9.8259165111508082</c:v>
                </c:pt>
                <c:pt idx="339" formatCode="0.00">
                  <c:v>-9.9064218819844427</c:v>
                </c:pt>
                <c:pt idx="340" formatCode="0.00">
                  <c:v>-9.9747812569835332</c:v>
                </c:pt>
                <c:pt idx="341" formatCode="0.00">
                  <c:v>-10.046558600316985</c:v>
                </c:pt>
                <c:pt idx="342" formatCode="0.00">
                  <c:v>-10.127918463650531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2D-4F02-9B2B-8DFAE4E367D3}"/>
            </c:ext>
          </c:extLst>
        </c:ser>
        <c:ser>
          <c:idx val="1"/>
          <c:order val="2"/>
          <c:tx>
            <c:v>Glaciers</c:v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'Indus-TSA'!$K$2:$K$349</c:f>
              <c:numCache>
                <c:formatCode>General</c:formatCode>
                <c:ptCount val="348"/>
                <c:pt idx="6" formatCode="0.00">
                  <c:v>2.8237995725860401</c:v>
                </c:pt>
                <c:pt idx="7" formatCode="0.00">
                  <c:v>2.7629526084193685</c:v>
                </c:pt>
                <c:pt idx="8" formatCode="0.00">
                  <c:v>2.702588839252769</c:v>
                </c:pt>
                <c:pt idx="9" formatCode="0.00">
                  <c:v>2.6454192425860583</c:v>
                </c:pt>
                <c:pt idx="10" formatCode="0.00">
                  <c:v>2.5910877809194517</c:v>
                </c:pt>
                <c:pt idx="11" formatCode="0.00">
                  <c:v>2.5544005659194227</c:v>
                </c:pt>
                <c:pt idx="12" formatCode="0.00">
                  <c:v>2.5216806359194948</c:v>
                </c:pt>
                <c:pt idx="13" formatCode="0.00">
                  <c:v>2.5424402184194719</c:v>
                </c:pt>
                <c:pt idx="14" formatCode="0.00">
                  <c:v>2.6167861250860938</c:v>
                </c:pt>
                <c:pt idx="15" formatCode="0.00">
                  <c:v>2.7085372234194551</c:v>
                </c:pt>
                <c:pt idx="16" formatCode="0.00">
                  <c:v>2.7989430050860733</c:v>
                </c:pt>
                <c:pt idx="17" formatCode="0.00">
                  <c:v>2.8895598675860583</c:v>
                </c:pt>
                <c:pt idx="18" formatCode="0.00">
                  <c:v>2.9689437175861144</c:v>
                </c:pt>
                <c:pt idx="19" formatCode="0.00">
                  <c:v>3.0398462242527557</c:v>
                </c:pt>
                <c:pt idx="20" formatCode="0.00">
                  <c:v>3.1043654700861225</c:v>
                </c:pt>
                <c:pt idx="21" formatCode="0.00">
                  <c:v>3.1796370767527833</c:v>
                </c:pt>
                <c:pt idx="22" formatCode="0.00">
                  <c:v>3.2493493975861156</c:v>
                </c:pt>
                <c:pt idx="23" formatCode="0.00">
                  <c:v>3.3129149700861262</c:v>
                </c:pt>
                <c:pt idx="24" formatCode="0.00">
                  <c:v>3.3771264975861186</c:v>
                </c:pt>
                <c:pt idx="25" formatCode="0.00">
                  <c:v>3.4332686684194869</c:v>
                </c:pt>
                <c:pt idx="26" formatCode="0.00">
                  <c:v>3.4611032425860913</c:v>
                </c:pt>
                <c:pt idx="27" formatCode="0.00">
                  <c:v>3.5031412067527299</c:v>
                </c:pt>
                <c:pt idx="28" formatCode="0.00">
                  <c:v>3.5484725259194079</c:v>
                </c:pt>
                <c:pt idx="29" formatCode="0.00">
                  <c:v>3.5949813142527773</c:v>
                </c:pt>
                <c:pt idx="30" formatCode="0.00">
                  <c:v>3.6360020259194243</c:v>
                </c:pt>
                <c:pt idx="31" formatCode="0.00">
                  <c:v>3.6918085034194519</c:v>
                </c:pt>
                <c:pt idx="32" formatCode="0.00">
                  <c:v>3.7476276975860969</c:v>
                </c:pt>
                <c:pt idx="33" formatCode="0.00">
                  <c:v>3.7938465692527643</c:v>
                </c:pt>
                <c:pt idx="34" formatCode="0.00">
                  <c:v>3.8314594842528322</c:v>
                </c:pt>
                <c:pt idx="35" formatCode="0.00">
                  <c:v>3.8745452175861033</c:v>
                </c:pt>
                <c:pt idx="36" formatCode="0.00">
                  <c:v>3.9181116034194474</c:v>
                </c:pt>
                <c:pt idx="37" formatCode="0.00">
                  <c:v>3.9751387850861306</c:v>
                </c:pt>
                <c:pt idx="38" formatCode="0.00">
                  <c:v>4.0649393017527586</c:v>
                </c:pt>
                <c:pt idx="39" formatCode="0.00">
                  <c:v>4.1401753042527503</c:v>
                </c:pt>
                <c:pt idx="40" formatCode="0.00">
                  <c:v>4.2126494659194691</c:v>
                </c:pt>
                <c:pt idx="41" formatCode="0.00">
                  <c:v>4.295985342586107</c:v>
                </c:pt>
                <c:pt idx="42" formatCode="0.00">
                  <c:v>4.3756158759194363</c:v>
                </c:pt>
                <c:pt idx="43" formatCode="0.00">
                  <c:v>4.439346751752737</c:v>
                </c:pt>
                <c:pt idx="44" formatCode="0.00">
                  <c:v>4.5074899600861045</c:v>
                </c:pt>
                <c:pt idx="45" formatCode="0.00">
                  <c:v>4.5662719017527706</c:v>
                </c:pt>
                <c:pt idx="46" formatCode="0.00">
                  <c:v>4.6476190492527962</c:v>
                </c:pt>
                <c:pt idx="47" formatCode="0.00">
                  <c:v>4.7183689684194405</c:v>
                </c:pt>
                <c:pt idx="48" formatCode="0.00">
                  <c:v>4.7874607650861662</c:v>
                </c:pt>
                <c:pt idx="49" formatCode="0.00">
                  <c:v>4.7743229475861426</c:v>
                </c:pt>
                <c:pt idx="50" formatCode="0.00">
                  <c:v>4.6801482450861158</c:v>
                </c:pt>
                <c:pt idx="51" formatCode="0.00">
                  <c:v>4.5926136584193955</c:v>
                </c:pt>
                <c:pt idx="52" formatCode="0.00">
                  <c:v>4.5070728867527237</c:v>
                </c:pt>
                <c:pt idx="53" formatCode="0.00">
                  <c:v>4.4082722275861101</c:v>
                </c:pt>
                <c:pt idx="54" formatCode="0.00">
                  <c:v>4.3217777817527576</c:v>
                </c:pt>
                <c:pt idx="55" formatCode="0.00">
                  <c:v>4.2391616117527633</c:v>
                </c:pt>
                <c:pt idx="56" formatCode="0.00">
                  <c:v>4.152064444252801</c:v>
                </c:pt>
                <c:pt idx="57" formatCode="0.00">
                  <c:v>4.0698958650860959</c:v>
                </c:pt>
                <c:pt idx="58" formatCode="0.00">
                  <c:v>3.9822264925861646</c:v>
                </c:pt>
                <c:pt idx="59" formatCode="0.00">
                  <c:v>3.9015812492527857</c:v>
                </c:pt>
                <c:pt idx="60" formatCode="0.00">
                  <c:v>3.8235986642528133</c:v>
                </c:pt>
                <c:pt idx="61" formatCode="0.00">
                  <c:v>3.7930887150861281</c:v>
                </c:pt>
                <c:pt idx="62" formatCode="0.00">
                  <c:v>3.8059773050861168</c:v>
                </c:pt>
                <c:pt idx="63" formatCode="0.00">
                  <c:v>3.8224898584194875</c:v>
                </c:pt>
                <c:pt idx="64" formatCode="0.00">
                  <c:v>3.8413649809194794</c:v>
                </c:pt>
                <c:pt idx="65" formatCode="0.00">
                  <c:v>3.8618295600861643</c:v>
                </c:pt>
                <c:pt idx="66" formatCode="0.00">
                  <c:v>3.8734364125861021</c:v>
                </c:pt>
                <c:pt idx="67" formatCode="0.00">
                  <c:v>3.8741205142528088</c:v>
                </c:pt>
                <c:pt idx="68" formatCode="0.00">
                  <c:v>3.8781717225861598</c:v>
                </c:pt>
                <c:pt idx="69" formatCode="0.00">
                  <c:v>3.8991551009194723</c:v>
                </c:pt>
                <c:pt idx="70" formatCode="0.00">
                  <c:v>3.9191771750860767</c:v>
                </c:pt>
                <c:pt idx="71" formatCode="0.00">
                  <c:v>3.9444330142526951</c:v>
                </c:pt>
                <c:pt idx="72" formatCode="0.00">
                  <c:v>3.9734984642527706</c:v>
                </c:pt>
                <c:pt idx="73" formatCode="0.00">
                  <c:v>4.0213958034194093</c:v>
                </c:pt>
                <c:pt idx="74" formatCode="0.00">
                  <c:v>4.0753864850860282</c:v>
                </c:pt>
                <c:pt idx="75" formatCode="0.00">
                  <c:v>4.1101027734194417</c:v>
                </c:pt>
                <c:pt idx="76" formatCode="0.00">
                  <c:v>4.1464746400861259</c:v>
                </c:pt>
                <c:pt idx="77" formatCode="0.00">
                  <c:v>4.1854048975861247</c:v>
                </c:pt>
                <c:pt idx="78" formatCode="0.00">
                  <c:v>4.2164387317528167</c:v>
                </c:pt>
                <c:pt idx="79" formatCode="0.00">
                  <c:v>4.2554529125861222</c:v>
                </c:pt>
                <c:pt idx="80" formatCode="0.00">
                  <c:v>4.284007193419427</c:v>
                </c:pt>
                <c:pt idx="81" formatCode="0.00">
                  <c:v>4.2973866084194015</c:v>
                </c:pt>
                <c:pt idx="82" formatCode="0.00">
                  <c:v>4.2983784300860748</c:v>
                </c:pt>
                <c:pt idx="83" formatCode="0.00">
                  <c:v>4.2910974442527277</c:v>
                </c:pt>
                <c:pt idx="84" formatCode="0.00">
                  <c:v>4.2802662475860416</c:v>
                </c:pt>
                <c:pt idx="85" formatCode="0.00">
                  <c:v>4.1976348184193739</c:v>
                </c:pt>
                <c:pt idx="86" formatCode="0.00">
                  <c:v>4.1340311000860765</c:v>
                </c:pt>
                <c:pt idx="87" formatCode="0.00">
                  <c:v>4.0768615034194227</c:v>
                </c:pt>
                <c:pt idx="88" formatCode="0.00">
                  <c:v>4.0142877525860854</c:v>
                </c:pt>
                <c:pt idx="89" formatCode="0.00">
                  <c:v>3.9579701050860763</c:v>
                </c:pt>
                <c:pt idx="90" formatCode="0.00">
                  <c:v>3.9085799475861336</c:v>
                </c:pt>
                <c:pt idx="91" formatCode="0.00">
                  <c:v>3.8521224284194204</c:v>
                </c:pt>
                <c:pt idx="92" formatCode="0.00">
                  <c:v>3.8118036209194202</c:v>
                </c:pt>
                <c:pt idx="93" formatCode="0.00">
                  <c:v>3.7646056434194293</c:v>
                </c:pt>
                <c:pt idx="94" formatCode="0.00">
                  <c:v>3.7240808425860905</c:v>
                </c:pt>
                <c:pt idx="95" formatCode="0.00">
                  <c:v>3.6883447584194187</c:v>
                </c:pt>
                <c:pt idx="96" formatCode="0.00">
                  <c:v>3.6565174675860703</c:v>
                </c:pt>
                <c:pt idx="97" formatCode="0.00">
                  <c:v>3.6640832842527971</c:v>
                </c:pt>
                <c:pt idx="98" formatCode="0.00">
                  <c:v>3.6162749542527877</c:v>
                </c:pt>
                <c:pt idx="99" formatCode="0.00">
                  <c:v>3.5724720567527584</c:v>
                </c:pt>
                <c:pt idx="100" formatCode="0.00">
                  <c:v>3.5327356267528103</c:v>
                </c:pt>
                <c:pt idx="101" formatCode="0.00">
                  <c:v>3.4812194117527611</c:v>
                </c:pt>
                <c:pt idx="102" formatCode="0.00">
                  <c:v>3.4211150417527278</c:v>
                </c:pt>
                <c:pt idx="103" formatCode="0.00">
                  <c:v>3.368726532586038</c:v>
                </c:pt>
                <c:pt idx="104" formatCode="0.00">
                  <c:v>3.3089171659194108</c:v>
                </c:pt>
                <c:pt idx="105" formatCode="0.00">
                  <c:v>3.2625787667527675</c:v>
                </c:pt>
                <c:pt idx="106" formatCode="0.00">
                  <c:v>3.2236001900861311</c:v>
                </c:pt>
                <c:pt idx="107" formatCode="0.00">
                  <c:v>3.1779713250861619</c:v>
                </c:pt>
                <c:pt idx="108" formatCode="0.00">
                  <c:v>3.1257455759194954</c:v>
                </c:pt>
                <c:pt idx="109" formatCode="0.00">
                  <c:v>3.0899077667528445</c:v>
                </c:pt>
                <c:pt idx="110" formatCode="0.00">
                  <c:v>3.087351920086121</c:v>
                </c:pt>
                <c:pt idx="111" formatCode="0.00">
                  <c:v>3.0725839559194128</c:v>
                </c:pt>
                <c:pt idx="112" formatCode="0.00">
                  <c:v>3.0499144817527508</c:v>
                </c:pt>
                <c:pt idx="113" formatCode="0.00">
                  <c:v>3.041679821752723</c:v>
                </c:pt>
                <c:pt idx="114" formatCode="0.00">
                  <c:v>3.0315988484194349</c:v>
                </c:pt>
                <c:pt idx="115" formatCode="0.00">
                  <c:v>3.0243636392527833</c:v>
                </c:pt>
                <c:pt idx="116" formatCode="0.00">
                  <c:v>3.0087335525860794</c:v>
                </c:pt>
                <c:pt idx="117" formatCode="0.00">
                  <c:v>2.9775420442527434</c:v>
                </c:pt>
                <c:pt idx="118" formatCode="0.00">
                  <c:v>2.9280730500861409</c:v>
                </c:pt>
                <c:pt idx="119" formatCode="0.00">
                  <c:v>2.8719893709194366</c:v>
                </c:pt>
                <c:pt idx="120" formatCode="0.00">
                  <c:v>2.813209972586094</c:v>
                </c:pt>
                <c:pt idx="121" formatCode="0.00">
                  <c:v>2.705676199252764</c:v>
                </c:pt>
                <c:pt idx="122" formatCode="0.00">
                  <c:v>2.6071934317527621</c:v>
                </c:pt>
                <c:pt idx="123" formatCode="0.00">
                  <c:v>2.5221002509194363</c:v>
                </c:pt>
                <c:pt idx="124" formatCode="0.00">
                  <c:v>2.4404046942527771</c:v>
                </c:pt>
                <c:pt idx="125" formatCode="0.00">
                  <c:v>2.3543171500861035</c:v>
                </c:pt>
                <c:pt idx="126" formatCode="0.00">
                  <c:v>2.2768381050860853</c:v>
                </c:pt>
                <c:pt idx="127" formatCode="0.00">
                  <c:v>2.1943567200860912</c:v>
                </c:pt>
                <c:pt idx="128" formatCode="0.00">
                  <c:v>2.1132486275861311</c:v>
                </c:pt>
                <c:pt idx="129" formatCode="0.00">
                  <c:v>2.0268279325861158</c:v>
                </c:pt>
                <c:pt idx="130" formatCode="0.00">
                  <c:v>1.9440133984194858</c:v>
                </c:pt>
                <c:pt idx="131" formatCode="0.00">
                  <c:v>1.8605147609194432</c:v>
                </c:pt>
                <c:pt idx="132" formatCode="0.00">
                  <c:v>1.7680439559194383</c:v>
                </c:pt>
                <c:pt idx="133" formatCode="0.00">
                  <c:v>1.6561461692527928</c:v>
                </c:pt>
                <c:pt idx="134" formatCode="0.00">
                  <c:v>1.5230310359194164</c:v>
                </c:pt>
                <c:pt idx="135" formatCode="0.00">
                  <c:v>1.394000172586118</c:v>
                </c:pt>
                <c:pt idx="136" formatCode="0.00">
                  <c:v>1.264933705919475</c:v>
                </c:pt>
                <c:pt idx="137" formatCode="0.00">
                  <c:v>1.1340921325861473</c:v>
                </c:pt>
                <c:pt idx="138" formatCode="0.00">
                  <c:v>1.0060276592528226</c:v>
                </c:pt>
                <c:pt idx="139" formatCode="0.00">
                  <c:v>0.86916649425273818</c:v>
                </c:pt>
                <c:pt idx="140" formatCode="0.00">
                  <c:v>0.73715762341947766</c:v>
                </c:pt>
                <c:pt idx="141" formatCode="0.00">
                  <c:v>0.61074364258610103</c:v>
                </c:pt>
                <c:pt idx="142" formatCode="0.00">
                  <c:v>0.49742424508610839</c:v>
                </c:pt>
                <c:pt idx="143" formatCode="0.00">
                  <c:v>0.38787631258611555</c:v>
                </c:pt>
                <c:pt idx="144" formatCode="0.00">
                  <c:v>0.29031670175277213</c:v>
                </c:pt>
                <c:pt idx="145" formatCode="0.00">
                  <c:v>0.26973513841943486</c:v>
                </c:pt>
                <c:pt idx="146" formatCode="0.00">
                  <c:v>0.23613782841937336</c:v>
                </c:pt>
                <c:pt idx="147" formatCode="0.00">
                  <c:v>0.20596103008608679</c:v>
                </c:pt>
                <c:pt idx="148" formatCode="0.00">
                  <c:v>0.17238406425275343</c:v>
                </c:pt>
                <c:pt idx="149" formatCode="0.00">
                  <c:v>0.13369794758608577</c:v>
                </c:pt>
                <c:pt idx="150" formatCode="0.00">
                  <c:v>9.6074860086105218E-2</c:v>
                </c:pt>
                <c:pt idx="151" formatCode="0.00">
                  <c:v>6.3680450919434861E-2</c:v>
                </c:pt>
                <c:pt idx="152" formatCode="0.00">
                  <c:v>4.8325022586084287E-2</c:v>
                </c:pt>
                <c:pt idx="153" formatCode="0.00">
                  <c:v>4.0540496752782929E-2</c:v>
                </c:pt>
                <c:pt idx="154" formatCode="0.00">
                  <c:v>3.600100758615099E-2</c:v>
                </c:pt>
                <c:pt idx="155" formatCode="0.00">
                  <c:v>4.0896535919443977E-2</c:v>
                </c:pt>
                <c:pt idx="156" formatCode="0.00">
                  <c:v>4.4606965086074979E-2</c:v>
                </c:pt>
                <c:pt idx="157" formatCode="0.00">
                  <c:v>1.9717337586143913E-2</c:v>
                </c:pt>
                <c:pt idx="158" formatCode="0.00">
                  <c:v>1.6525707586083627E-2</c:v>
                </c:pt>
                <c:pt idx="159" formatCode="0.00">
                  <c:v>6.9559034194526248E-3</c:v>
                </c:pt>
                <c:pt idx="160" formatCode="0.00">
                  <c:v>-1.8306157472238738E-3</c:v>
                </c:pt>
                <c:pt idx="161" formatCode="0.00">
                  <c:v>-4.9459515805665433E-3</c:v>
                </c:pt>
                <c:pt idx="162" formatCode="0.00">
                  <c:v>-9.0734540805215147E-3</c:v>
                </c:pt>
                <c:pt idx="163" formatCode="0.00">
                  <c:v>-1.4762439080527656E-2</c:v>
                </c:pt>
                <c:pt idx="164" formatCode="0.00">
                  <c:v>-3.9903836580606367E-2</c:v>
                </c:pt>
                <c:pt idx="165" formatCode="0.00">
                  <c:v>-7.687842574722481E-2</c:v>
                </c:pt>
                <c:pt idx="166" formatCode="0.00">
                  <c:v>-0.11825771908058869</c:v>
                </c:pt>
                <c:pt idx="167" formatCode="0.00">
                  <c:v>-0.16873125074721429</c:v>
                </c:pt>
                <c:pt idx="168" formatCode="0.00">
                  <c:v>-0.2174627365805577</c:v>
                </c:pt>
                <c:pt idx="169" formatCode="0.00">
                  <c:v>-0.23330135991386669</c:v>
                </c:pt>
                <c:pt idx="170" formatCode="0.00">
                  <c:v>-0.22429358824723522</c:v>
                </c:pt>
                <c:pt idx="171" formatCode="0.00">
                  <c:v>-0.22178351741388269</c:v>
                </c:pt>
                <c:pt idx="172" formatCode="0.00">
                  <c:v>-0.20891527241388985</c:v>
                </c:pt>
                <c:pt idx="173" formatCode="0.00">
                  <c:v>-0.19925900241389627</c:v>
                </c:pt>
                <c:pt idx="174" formatCode="0.00">
                  <c:v>-0.18409939491391469</c:v>
                </c:pt>
                <c:pt idx="175" formatCode="0.00">
                  <c:v>-0.16014055324723131</c:v>
                </c:pt>
                <c:pt idx="176" formatCode="0.00">
                  <c:v>-0.11885281324725838</c:v>
                </c:pt>
                <c:pt idx="177" formatCode="0.00">
                  <c:v>-7.0525684913889108E-2</c:v>
                </c:pt>
                <c:pt idx="178" formatCode="0.00">
                  <c:v>-2.1595834080585519E-2</c:v>
                </c:pt>
                <c:pt idx="179" formatCode="0.00">
                  <c:v>3.4080944252764311E-2</c:v>
                </c:pt>
                <c:pt idx="180" formatCode="0.00">
                  <c:v>8.7588430919424809E-2</c:v>
                </c:pt>
                <c:pt idx="181" formatCode="0.00">
                  <c:v>0.13049360258611387</c:v>
                </c:pt>
                <c:pt idx="182" formatCode="0.00">
                  <c:v>0.16136213258613452</c:v>
                </c:pt>
                <c:pt idx="183" formatCode="0.00">
                  <c:v>0.18908735258611387</c:v>
                </c:pt>
                <c:pt idx="184" formatCode="0.00">
                  <c:v>0.20979861591945337</c:v>
                </c:pt>
                <c:pt idx="185" formatCode="0.00">
                  <c:v>0.2303191442528032</c:v>
                </c:pt>
                <c:pt idx="186" formatCode="0.00">
                  <c:v>0.23750603341943588</c:v>
                </c:pt>
                <c:pt idx="187" formatCode="0.00">
                  <c:v>0.24093163175280097</c:v>
                </c:pt>
                <c:pt idx="188" formatCode="0.00">
                  <c:v>0.23866570091945505</c:v>
                </c:pt>
                <c:pt idx="189" formatCode="0.00">
                  <c:v>0.23010806341943635</c:v>
                </c:pt>
                <c:pt idx="190" formatCode="0.00">
                  <c:v>0.21607252008612932</c:v>
                </c:pt>
                <c:pt idx="191" formatCode="0.00">
                  <c:v>0.1902648217527485</c:v>
                </c:pt>
                <c:pt idx="192" formatCode="0.00">
                  <c:v>0.16770724508614876</c:v>
                </c:pt>
                <c:pt idx="193" formatCode="0.00">
                  <c:v>0.10187320008611778</c:v>
                </c:pt>
                <c:pt idx="194" formatCode="0.00">
                  <c:v>-4.3864632472150333E-3</c:v>
                </c:pt>
                <c:pt idx="195" formatCode="0.00">
                  <c:v>-0.10118567824724778</c:v>
                </c:pt>
                <c:pt idx="196" formatCode="0.00">
                  <c:v>-0.20030168574726304</c:v>
                </c:pt>
                <c:pt idx="197" formatCode="0.00">
                  <c:v>-0.29327603074722219</c:v>
                </c:pt>
                <c:pt idx="198" formatCode="0.00">
                  <c:v>-0.37199103741386352</c:v>
                </c:pt>
                <c:pt idx="199" formatCode="0.00">
                  <c:v>-0.43481655824723475</c:v>
                </c:pt>
                <c:pt idx="200" formatCode="0.00">
                  <c:v>-0.50503750491390065</c:v>
                </c:pt>
                <c:pt idx="201" formatCode="0.00">
                  <c:v>-0.56017259658062812</c:v>
                </c:pt>
                <c:pt idx="202" formatCode="0.00">
                  <c:v>-0.62615668658060031</c:v>
                </c:pt>
                <c:pt idx="203" formatCode="0.00">
                  <c:v>-0.68483690324723057</c:v>
                </c:pt>
                <c:pt idx="204" formatCode="0.00">
                  <c:v>-0.75747128241391692</c:v>
                </c:pt>
                <c:pt idx="205" formatCode="0.00">
                  <c:v>-0.8208257749138852</c:v>
                </c:pt>
                <c:pt idx="206" formatCode="0.00">
                  <c:v>-0.88885962908057081</c:v>
                </c:pt>
                <c:pt idx="207" formatCode="0.00">
                  <c:v>-0.9580887549138879</c:v>
                </c:pt>
                <c:pt idx="208" formatCode="0.00">
                  <c:v>-1.0276586607471927</c:v>
                </c:pt>
                <c:pt idx="209" formatCode="0.00">
                  <c:v>-1.1082555849138771</c:v>
                </c:pt>
                <c:pt idx="210" formatCode="0.00">
                  <c:v>-1.1959631040805334</c:v>
                </c:pt>
                <c:pt idx="211" formatCode="0.00">
                  <c:v>-1.310884674080512</c:v>
                </c:pt>
                <c:pt idx="212" formatCode="0.00">
                  <c:v>-1.4289546407472926</c:v>
                </c:pt>
                <c:pt idx="213" formatCode="0.00">
                  <c:v>-1.5688675632472382</c:v>
                </c:pt>
                <c:pt idx="214" formatCode="0.00">
                  <c:v>-1.6978475640805186</c:v>
                </c:pt>
                <c:pt idx="215" formatCode="0.00">
                  <c:v>-1.8317586965805503</c:v>
                </c:pt>
                <c:pt idx="216" formatCode="0.00">
                  <c:v>-1.9809591357471845</c:v>
                </c:pt>
                <c:pt idx="217" formatCode="0.00">
                  <c:v>-2.1730800057472379</c:v>
                </c:pt>
                <c:pt idx="218" formatCode="0.00">
                  <c:v>-2.3393601165805649</c:v>
                </c:pt>
                <c:pt idx="219" formatCode="0.00">
                  <c:v>-2.4973801357472212</c:v>
                </c:pt>
                <c:pt idx="220" formatCode="0.00">
                  <c:v>-2.6533097007472293</c:v>
                </c:pt>
                <c:pt idx="221" formatCode="0.00">
                  <c:v>-2.8049896932472507</c:v>
                </c:pt>
                <c:pt idx="222" formatCode="0.00">
                  <c:v>-2.9487910649138485</c:v>
                </c:pt>
                <c:pt idx="223" formatCode="0.00">
                  <c:v>-3.0687073449138893</c:v>
                </c:pt>
                <c:pt idx="224" formatCode="0.00">
                  <c:v>-3.1772481982471845</c:v>
                </c:pt>
                <c:pt idx="225" formatCode="0.00">
                  <c:v>-3.2758250624139009</c:v>
                </c:pt>
                <c:pt idx="226" formatCode="0.00">
                  <c:v>-3.3679932349139108</c:v>
                </c:pt>
                <c:pt idx="227" formatCode="0.00">
                  <c:v>-3.4570180965805548</c:v>
                </c:pt>
                <c:pt idx="228" formatCode="0.00">
                  <c:v>-3.5123769832471794</c:v>
                </c:pt>
                <c:pt idx="229" formatCode="0.00">
                  <c:v>-3.4702474665805312</c:v>
                </c:pt>
                <c:pt idx="230" formatCode="0.00">
                  <c:v>-3.413222829080496</c:v>
                </c:pt>
                <c:pt idx="231" formatCode="0.00">
                  <c:v>-3.3591939999138845</c:v>
                </c:pt>
                <c:pt idx="232" formatCode="0.00">
                  <c:v>-3.3060069474138913</c:v>
                </c:pt>
                <c:pt idx="233" formatCode="0.00">
                  <c:v>-3.2457728774138559</c:v>
                </c:pt>
                <c:pt idx="234" formatCode="0.00">
                  <c:v>-3.1935166107472241</c:v>
                </c:pt>
                <c:pt idx="235" formatCode="0.00">
                  <c:v>-3.1436712332472325</c:v>
                </c:pt>
                <c:pt idx="236" formatCode="0.00">
                  <c:v>-3.086839873247186</c:v>
                </c:pt>
                <c:pt idx="237" formatCode="0.00">
                  <c:v>-3.0319718107472227</c:v>
                </c:pt>
                <c:pt idx="238" formatCode="0.00">
                  <c:v>-2.9793595057471975</c:v>
                </c:pt>
                <c:pt idx="239" formatCode="0.00">
                  <c:v>-2.9118063040805282</c:v>
                </c:pt>
                <c:pt idx="240" formatCode="0.00">
                  <c:v>-2.8437012424138857</c:v>
                </c:pt>
                <c:pt idx="241" formatCode="0.00">
                  <c:v>-2.7612300307472424</c:v>
                </c:pt>
                <c:pt idx="242" formatCode="0.00">
                  <c:v>-2.6965937999138987</c:v>
                </c:pt>
                <c:pt idx="243" formatCode="0.00">
                  <c:v>-2.6304367774138768</c:v>
                </c:pt>
                <c:pt idx="244" formatCode="0.00">
                  <c:v>-2.5662176207472385</c:v>
                </c:pt>
                <c:pt idx="245" formatCode="0.00">
                  <c:v>-2.5126211240805674</c:v>
                </c:pt>
                <c:pt idx="246" formatCode="0.00">
                  <c:v>-2.4659775490805487</c:v>
                </c:pt>
                <c:pt idx="247" formatCode="0.00">
                  <c:v>-2.4324183857472121</c:v>
                </c:pt>
                <c:pt idx="248" formatCode="0.00">
                  <c:v>-2.3965297140805433</c:v>
                </c:pt>
                <c:pt idx="249" formatCode="0.00">
                  <c:v>-2.3569433290805364</c:v>
                </c:pt>
                <c:pt idx="250" formatCode="0.00">
                  <c:v>-2.3233816224138764</c:v>
                </c:pt>
                <c:pt idx="251" formatCode="0.00">
                  <c:v>-2.3085780532472313</c:v>
                </c:pt>
                <c:pt idx="252" formatCode="0.00">
                  <c:v>-2.303267994913881</c:v>
                </c:pt>
                <c:pt idx="253" formatCode="0.00">
                  <c:v>-2.3352605890805762</c:v>
                </c:pt>
                <c:pt idx="254" formatCode="0.00">
                  <c:v>-2.3682704365805876</c:v>
                </c:pt>
                <c:pt idx="255" formatCode="0.00">
                  <c:v>-2.4116969499139032</c:v>
                </c:pt>
                <c:pt idx="256" formatCode="0.00">
                  <c:v>-2.4505559990805637</c:v>
                </c:pt>
                <c:pt idx="257" formatCode="0.00">
                  <c:v>-2.4820679415805671</c:v>
                </c:pt>
                <c:pt idx="258" formatCode="0.00">
                  <c:v>-2.5110214940805236</c:v>
                </c:pt>
                <c:pt idx="259" formatCode="0.00">
                  <c:v>-2.5421290782472852</c:v>
                </c:pt>
                <c:pt idx="260" formatCode="0.00">
                  <c:v>-2.585125802413927</c:v>
                </c:pt>
                <c:pt idx="261" formatCode="0.00">
                  <c:v>-2.6195445440805543</c:v>
                </c:pt>
                <c:pt idx="262" formatCode="0.00">
                  <c:v>-2.6590927824139499</c:v>
                </c:pt>
                <c:pt idx="263" formatCode="0.00">
                  <c:v>-2.6941422215805915</c:v>
                </c:pt>
                <c:pt idx="264" formatCode="0.00">
                  <c:v>-2.7243978565805946</c:v>
                </c:pt>
                <c:pt idx="265" formatCode="0.00">
                  <c:v>-2.737624684080572</c:v>
                </c:pt>
                <c:pt idx="266" formatCode="0.00">
                  <c:v>-2.7567108857472249</c:v>
                </c:pt>
                <c:pt idx="267" formatCode="0.00">
                  <c:v>-2.7689840382472539</c:v>
                </c:pt>
                <c:pt idx="268" formatCode="0.00">
                  <c:v>-2.7834519140806151</c:v>
                </c:pt>
                <c:pt idx="269" formatCode="0.00">
                  <c:v>-2.8008901665805297</c:v>
                </c:pt>
                <c:pt idx="270" formatCode="0.00">
                  <c:v>-2.8117315357471853</c:v>
                </c:pt>
                <c:pt idx="271" formatCode="0.00">
                  <c:v>-2.8191549365805599</c:v>
                </c:pt>
                <c:pt idx="272" formatCode="0.00">
                  <c:v>-2.8255941457472318</c:v>
                </c:pt>
                <c:pt idx="273" formatCode="0.00">
                  <c:v>-2.8452906990805786</c:v>
                </c:pt>
                <c:pt idx="274" formatCode="0.00">
                  <c:v>-2.8618388557472372</c:v>
                </c:pt>
                <c:pt idx="275" formatCode="0.00">
                  <c:v>-2.8745494265805291</c:v>
                </c:pt>
                <c:pt idx="276" formatCode="0.00">
                  <c:v>-2.8870641765805658</c:v>
                </c:pt>
                <c:pt idx="277" formatCode="0.00">
                  <c:v>-2.9227671990805675</c:v>
                </c:pt>
                <c:pt idx="278" formatCode="0.00">
                  <c:v>-2.9704610874139235</c:v>
                </c:pt>
                <c:pt idx="279" formatCode="0.00">
                  <c:v>-3.0312063265805591</c:v>
                </c:pt>
                <c:pt idx="280" formatCode="0.00">
                  <c:v>-3.0919363065805783</c:v>
                </c:pt>
                <c:pt idx="281" formatCode="0.00">
                  <c:v>-3.1545049715805362</c:v>
                </c:pt>
                <c:pt idx="282" formatCode="0.00">
                  <c:v>-3.2224879632472039</c:v>
                </c:pt>
                <c:pt idx="283" formatCode="0.00">
                  <c:v>-3.2926020990805114</c:v>
                </c:pt>
                <c:pt idx="284" formatCode="0.00">
                  <c:v>-3.3666173982471719</c:v>
                </c:pt>
                <c:pt idx="285" formatCode="0.00">
                  <c:v>-3.4254502024139128</c:v>
                </c:pt>
                <c:pt idx="286" formatCode="0.00">
                  <c:v>-3.4816406932472432</c:v>
                </c:pt>
                <c:pt idx="287" formatCode="0.00">
                  <c:v>-3.5388916699139372</c:v>
                </c:pt>
                <c:pt idx="288" formatCode="0.00">
                  <c:v>-3.5984568965806147</c:v>
                </c:pt>
                <c:pt idx="289" formatCode="0.00">
                  <c:v>-3.6475266190805087</c:v>
                </c:pt>
                <c:pt idx="290" formatCode="0.00">
                  <c:v>-3.6427887649138597</c:v>
                </c:pt>
                <c:pt idx="291" formatCode="0.00">
                  <c:v>-3.624506193247214</c:v>
                </c:pt>
                <c:pt idx="292" formatCode="0.00">
                  <c:v>-3.6035609624138942</c:v>
                </c:pt>
                <c:pt idx="293" formatCode="0.00">
                  <c:v>-3.5785899540805985</c:v>
                </c:pt>
                <c:pt idx="294" formatCode="0.00">
                  <c:v>-3.5558670740805383</c:v>
                </c:pt>
                <c:pt idx="295" formatCode="0.00">
                  <c:v>-3.5331085907471902</c:v>
                </c:pt>
                <c:pt idx="296" formatCode="0.00">
                  <c:v>-3.5046458632471627</c:v>
                </c:pt>
                <c:pt idx="297" formatCode="0.00">
                  <c:v>-3.4804123632471828</c:v>
                </c:pt>
                <c:pt idx="298" formatCode="0.00">
                  <c:v>-3.4536840507471993</c:v>
                </c:pt>
                <c:pt idx="299" formatCode="0.00">
                  <c:v>-3.4285375665805304</c:v>
                </c:pt>
                <c:pt idx="300" formatCode="0.00">
                  <c:v>-3.397679209080593</c:v>
                </c:pt>
                <c:pt idx="301" formatCode="0.00">
                  <c:v>-3.3807851865805674</c:v>
                </c:pt>
                <c:pt idx="302" formatCode="0.00">
                  <c:v>-3.3818329565805243</c:v>
                </c:pt>
                <c:pt idx="303" formatCode="0.00">
                  <c:v>-3.3790609432472252</c:v>
                </c:pt>
                <c:pt idx="304" formatCode="0.00">
                  <c:v>-3.3743586932472454</c:v>
                </c:pt>
                <c:pt idx="305" formatCode="0.00">
                  <c:v>-3.3635732724139302</c:v>
                </c:pt>
                <c:pt idx="306" formatCode="0.00">
                  <c:v>-3.3493622532471932</c:v>
                </c:pt>
                <c:pt idx="307" formatCode="0.00">
                  <c:v>-3.3328853040804916</c:v>
                </c:pt>
                <c:pt idx="308" formatCode="0.00">
                  <c:v>-3.3335465182472035</c:v>
                </c:pt>
                <c:pt idx="309" formatCode="0.00">
                  <c:v>-3.3331548765805792</c:v>
                </c:pt>
                <c:pt idx="310" formatCode="0.00">
                  <c:v>-3.3292308249139069</c:v>
                </c:pt>
                <c:pt idx="311" formatCode="0.00">
                  <c:v>-3.3278651632472247</c:v>
                </c:pt>
                <c:pt idx="312" formatCode="0.00">
                  <c:v>-3.3406062515805957</c:v>
                </c:pt>
                <c:pt idx="313" formatCode="0.00">
                  <c:v>-3.3708924049138886</c:v>
                </c:pt>
                <c:pt idx="314" formatCode="0.00">
                  <c:v>-3.4117910457472362</c:v>
                </c:pt>
                <c:pt idx="315" formatCode="0.00">
                  <c:v>-3.475918649913865</c:v>
                </c:pt>
                <c:pt idx="316" formatCode="0.00">
                  <c:v>-3.5457352390805568</c:v>
                </c:pt>
                <c:pt idx="317" formatCode="0.00">
                  <c:v>-3.6195191132471791</c:v>
                </c:pt>
                <c:pt idx="318" formatCode="0.00">
                  <c:v>-3.6983434749138269</c:v>
                </c:pt>
                <c:pt idx="319" formatCode="0.00">
                  <c:v>-3.7802984307472229</c:v>
                </c:pt>
                <c:pt idx="320" formatCode="0.00">
                  <c:v>-3.8469437349138502</c:v>
                </c:pt>
                <c:pt idx="321" formatCode="0.00">
                  <c:v>-3.9203512257471971</c:v>
                </c:pt>
                <c:pt idx="322" formatCode="0.00">
                  <c:v>-3.9923167615805255</c:v>
                </c:pt>
                <c:pt idx="323" formatCode="0.00">
                  <c:v>-4.0671763807471848</c:v>
                </c:pt>
                <c:pt idx="324" formatCode="0.00">
                  <c:v>-4.135695973247266</c:v>
                </c:pt>
                <c:pt idx="325" formatCode="0.00">
                  <c:v>-4.2323197115806011</c:v>
                </c:pt>
                <c:pt idx="326" formatCode="0.00">
                  <c:v>-4.3488231099139512</c:v>
                </c:pt>
                <c:pt idx="327" formatCode="0.00">
                  <c:v>-4.4528041274138559</c:v>
                </c:pt>
                <c:pt idx="328" formatCode="0.00">
                  <c:v>-4.556815663247221</c:v>
                </c:pt>
                <c:pt idx="329" formatCode="0.00">
                  <c:v>-4.667385935747177</c:v>
                </c:pt>
                <c:pt idx="330" formatCode="0.00">
                  <c:v>-4.7693019307472468</c:v>
                </c:pt>
                <c:pt idx="331" formatCode="0.00">
                  <c:v>-4.8529455257472591</c:v>
                </c:pt>
                <c:pt idx="332" formatCode="0.00">
                  <c:v>-4.9479772640805777</c:v>
                </c:pt>
                <c:pt idx="333" formatCode="0.00">
                  <c:v>-5.048428415747253</c:v>
                </c:pt>
                <c:pt idx="334" formatCode="0.00">
                  <c:v>-5.1560537407472111</c:v>
                </c:pt>
                <c:pt idx="335" formatCode="0.00">
                  <c:v>-5.2554037157472067</c:v>
                </c:pt>
                <c:pt idx="336" formatCode="0.00">
                  <c:v>-5.3520834032472067</c:v>
                </c:pt>
                <c:pt idx="337" formatCode="0.00">
                  <c:v>-5.414184131580555</c:v>
                </c:pt>
                <c:pt idx="338" formatCode="0.00">
                  <c:v>-5.519853789080571</c:v>
                </c:pt>
                <c:pt idx="339" formatCode="0.00">
                  <c:v>-5.6211772349138869</c:v>
                </c:pt>
                <c:pt idx="340" formatCode="0.00">
                  <c:v>-5.7187622765806054</c:v>
                </c:pt>
                <c:pt idx="341" formatCode="0.00">
                  <c:v>-5.8079575274139188</c:v>
                </c:pt>
                <c:pt idx="342" formatCode="0.00">
                  <c:v>-5.9062266724139363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2D-4F02-9B2B-8DFAE4E3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>
          <c:ext xmlns:c15="http://schemas.microsoft.com/office/drawing/2012/chart" uri="{02D57815-91ED-43cb-92C2-25804820EDAC}">
            <c15:filteredLineSeries>
              <c15:ser>
                <c:idx val="2"/>
                <c:order val="3"/>
                <c:tx>
                  <c:v>Ground Water</c:v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'Indus-TSA'!$N$2:$N$349</c15:sqref>
                        </c15:formulaRef>
                      </c:ext>
                    </c:extLst>
                    <c:numCache>
                      <c:formatCode>General</c:formatCode>
                      <c:ptCount val="348"/>
                      <c:pt idx="6" formatCode="0.00">
                        <c:v>0.26609347770114922</c:v>
                      </c:pt>
                      <c:pt idx="7" formatCode="0.00">
                        <c:v>0.26067026020114903</c:v>
                      </c:pt>
                      <c:pt idx="8" formatCode="0.00">
                        <c:v>0.2596097102011492</c:v>
                      </c:pt>
                      <c:pt idx="9" formatCode="0.00">
                        <c:v>0.25778105436781562</c:v>
                      </c:pt>
                      <c:pt idx="10" formatCode="0.00">
                        <c:v>0.27302612436781559</c:v>
                      </c:pt>
                      <c:pt idx="11" formatCode="0.00">
                        <c:v>0.2921546460344826</c:v>
                      </c:pt>
                      <c:pt idx="12" formatCode="0.00">
                        <c:v>0.30692446853448252</c:v>
                      </c:pt>
                      <c:pt idx="13" formatCode="0.00">
                        <c:v>0.26783705353448251</c:v>
                      </c:pt>
                      <c:pt idx="14" formatCode="0.00">
                        <c:v>0.25998583020114907</c:v>
                      </c:pt>
                      <c:pt idx="15" formatCode="0.00">
                        <c:v>0.24895344770114924</c:v>
                      </c:pt>
                      <c:pt idx="16" formatCode="0.00">
                        <c:v>0.24773822770114928</c:v>
                      </c:pt>
                      <c:pt idx="17" formatCode="0.00">
                        <c:v>0.24415435936781571</c:v>
                      </c:pt>
                      <c:pt idx="18" formatCode="0.00">
                        <c:v>0.24103263520114915</c:v>
                      </c:pt>
                      <c:pt idx="19" formatCode="0.00">
                        <c:v>0.23178808853448252</c:v>
                      </c:pt>
                      <c:pt idx="20" formatCode="0.00">
                        <c:v>0.23881842103448236</c:v>
                      </c:pt>
                      <c:pt idx="21" formatCode="0.00">
                        <c:v>0.23758861353448224</c:v>
                      </c:pt>
                      <c:pt idx="22" formatCode="0.00">
                        <c:v>0.22409544270114901</c:v>
                      </c:pt>
                      <c:pt idx="23" formatCode="0.00">
                        <c:v>0.21275811270114908</c:v>
                      </c:pt>
                      <c:pt idx="24" formatCode="0.00">
                        <c:v>0.20205076436781577</c:v>
                      </c:pt>
                      <c:pt idx="25" formatCode="0.00">
                        <c:v>0.21994477436781579</c:v>
                      </c:pt>
                      <c:pt idx="26" formatCode="0.00">
                        <c:v>0.2640483568678158</c:v>
                      </c:pt>
                      <c:pt idx="27" formatCode="0.00">
                        <c:v>0.32542066686781546</c:v>
                      </c:pt>
                      <c:pt idx="28" formatCode="0.00">
                        <c:v>0.35866767103448249</c:v>
                      </c:pt>
                      <c:pt idx="29" formatCode="0.00">
                        <c:v>0.37825270436781566</c:v>
                      </c:pt>
                      <c:pt idx="30" formatCode="0.00">
                        <c:v>0.38822998603448244</c:v>
                      </c:pt>
                      <c:pt idx="31" formatCode="0.00">
                        <c:v>0.39304602186781579</c:v>
                      </c:pt>
                      <c:pt idx="32" formatCode="0.00">
                        <c:v>0.36383873770114916</c:v>
                      </c:pt>
                      <c:pt idx="33" formatCode="0.00">
                        <c:v>0.34538786186781567</c:v>
                      </c:pt>
                      <c:pt idx="34" formatCode="0.00">
                        <c:v>0.31456845103448217</c:v>
                      </c:pt>
                      <c:pt idx="35" formatCode="0.00">
                        <c:v>0.29748087186781569</c:v>
                      </c:pt>
                      <c:pt idx="36" formatCode="0.00">
                        <c:v>0.28762314770114905</c:v>
                      </c:pt>
                      <c:pt idx="37" formatCode="0.00">
                        <c:v>0.31188623103448254</c:v>
                      </c:pt>
                      <c:pt idx="38" formatCode="0.00">
                        <c:v>0.25429306436781585</c:v>
                      </c:pt>
                      <c:pt idx="39" formatCode="0.00">
                        <c:v>0.1626268327011493</c:v>
                      </c:pt>
                      <c:pt idx="40" formatCode="0.00">
                        <c:v>0.10732392936781587</c:v>
                      </c:pt>
                      <c:pt idx="41" formatCode="0.00">
                        <c:v>7.5809622701149104E-2</c:v>
                      </c:pt>
                      <c:pt idx="42" formatCode="0.00">
                        <c:v>5.6118462701149285E-2</c:v>
                      </c:pt>
                      <c:pt idx="43" formatCode="0.00">
                        <c:v>3.4620047701149126E-2</c:v>
                      </c:pt>
                      <c:pt idx="44" formatCode="0.00">
                        <c:v>2.705832186781576E-2</c:v>
                      </c:pt>
                      <c:pt idx="45" formatCode="0.00">
                        <c:v>1.3013028534482496E-2</c:v>
                      </c:pt>
                      <c:pt idx="46" formatCode="0.00">
                        <c:v>1.3202695201149028E-2</c:v>
                      </c:pt>
                      <c:pt idx="47" formatCode="0.00">
                        <c:v>5.6583568678156837E-3</c:v>
                      </c:pt>
                      <c:pt idx="48" formatCode="0.00">
                        <c:v>2.7816677011489599E-3</c:v>
                      </c:pt>
                      <c:pt idx="49" formatCode="0.00">
                        <c:v>3.2810885201149054E-2</c:v>
                      </c:pt>
                      <c:pt idx="50" formatCode="0.00">
                        <c:v>0.11445518186781589</c:v>
                      </c:pt>
                      <c:pt idx="51" formatCode="0.00">
                        <c:v>0.2056570535344826</c:v>
                      </c:pt>
                      <c:pt idx="52" formatCode="0.00">
                        <c:v>0.25343505936781585</c:v>
                      </c:pt>
                      <c:pt idx="53" formatCode="0.00">
                        <c:v>0.28059101520114926</c:v>
                      </c:pt>
                      <c:pt idx="54" formatCode="0.00">
                        <c:v>0.30367280520114903</c:v>
                      </c:pt>
                      <c:pt idx="55" formatCode="0.00">
                        <c:v>0.32542299520114892</c:v>
                      </c:pt>
                      <c:pt idx="56" formatCode="0.00">
                        <c:v>0.33626369186781613</c:v>
                      </c:pt>
                      <c:pt idx="57" formatCode="0.00">
                        <c:v>0.34440609853448279</c:v>
                      </c:pt>
                      <c:pt idx="58" formatCode="0.00">
                        <c:v>0.36967370020114942</c:v>
                      </c:pt>
                      <c:pt idx="59" formatCode="0.00">
                        <c:v>0.395958831867816</c:v>
                      </c:pt>
                      <c:pt idx="60" formatCode="0.00">
                        <c:v>0.41273104270114924</c:v>
                      </c:pt>
                      <c:pt idx="61" formatCode="0.00">
                        <c:v>0.37767645853448251</c:v>
                      </c:pt>
                      <c:pt idx="62" formatCode="0.00">
                        <c:v>0.40098481520114881</c:v>
                      </c:pt>
                      <c:pt idx="63" formatCode="0.00">
                        <c:v>0.39815444936781574</c:v>
                      </c:pt>
                      <c:pt idx="64" formatCode="0.00">
                        <c:v>0.39546196853448268</c:v>
                      </c:pt>
                      <c:pt idx="65" formatCode="0.00">
                        <c:v>0.39158341436781563</c:v>
                      </c:pt>
                      <c:pt idx="66" formatCode="0.00">
                        <c:v>0.38388459520114915</c:v>
                      </c:pt>
                      <c:pt idx="67" formatCode="0.00">
                        <c:v>0.3756382377011489</c:v>
                      </c:pt>
                      <c:pt idx="68" formatCode="0.00">
                        <c:v>0.37550292020114906</c:v>
                      </c:pt>
                      <c:pt idx="69" formatCode="0.00">
                        <c:v>0.39785700686781555</c:v>
                      </c:pt>
                      <c:pt idx="70" formatCode="0.00">
                        <c:v>0.38789535186781543</c:v>
                      </c:pt>
                      <c:pt idx="71" formatCode="0.00">
                        <c:v>0.36604997186781563</c:v>
                      </c:pt>
                      <c:pt idx="72" formatCode="0.00">
                        <c:v>0.3747982243678154</c:v>
                      </c:pt>
                      <c:pt idx="73" formatCode="0.00">
                        <c:v>0.37271613520114921</c:v>
                      </c:pt>
                      <c:pt idx="74" formatCode="0.00">
                        <c:v>0.32947101853448246</c:v>
                      </c:pt>
                      <c:pt idx="75" formatCode="0.00">
                        <c:v>0.30429151270114918</c:v>
                      </c:pt>
                      <c:pt idx="76" formatCode="0.00">
                        <c:v>0.29675413770114911</c:v>
                      </c:pt>
                      <c:pt idx="77" formatCode="0.00">
                        <c:v>0.2973526877011492</c:v>
                      </c:pt>
                      <c:pt idx="78" formatCode="0.00">
                        <c:v>0.2941543518678158</c:v>
                      </c:pt>
                      <c:pt idx="79" formatCode="0.00">
                        <c:v>0.28711690103448273</c:v>
                      </c:pt>
                      <c:pt idx="80" formatCode="0.00">
                        <c:v>0.26974136770114931</c:v>
                      </c:pt>
                      <c:pt idx="81" formatCode="0.00">
                        <c:v>0.23578227436781596</c:v>
                      </c:pt>
                      <c:pt idx="82" formatCode="0.00">
                        <c:v>0.2236456410344827</c:v>
                      </c:pt>
                      <c:pt idx="83" formatCode="0.00">
                        <c:v>0.22855945770114938</c:v>
                      </c:pt>
                      <c:pt idx="84" formatCode="0.00">
                        <c:v>0.21268915520114917</c:v>
                      </c:pt>
                      <c:pt idx="85" formatCode="0.00">
                        <c:v>0.18249850853448257</c:v>
                      </c:pt>
                      <c:pt idx="86" formatCode="0.00">
                        <c:v>0.14925447520114932</c:v>
                      </c:pt>
                      <c:pt idx="87" formatCode="0.00">
                        <c:v>0.13276356853448235</c:v>
                      </c:pt>
                      <c:pt idx="88" formatCode="0.00">
                        <c:v>0.12278717186781574</c:v>
                      </c:pt>
                      <c:pt idx="89" formatCode="0.00">
                        <c:v>0.12859518770114886</c:v>
                      </c:pt>
                      <c:pt idx="90" formatCode="0.00">
                        <c:v>0.13414375436781567</c:v>
                      </c:pt>
                      <c:pt idx="91" formatCode="0.00">
                        <c:v>0.13979465936781588</c:v>
                      </c:pt>
                      <c:pt idx="92" formatCode="0.00">
                        <c:v>0.16326104270114894</c:v>
                      </c:pt>
                      <c:pt idx="93" formatCode="0.00">
                        <c:v>0.19218119353448215</c:v>
                      </c:pt>
                      <c:pt idx="94" formatCode="0.00">
                        <c:v>0.20606955770114888</c:v>
                      </c:pt>
                      <c:pt idx="95" formatCode="0.00">
                        <c:v>0.2201825268678157</c:v>
                      </c:pt>
                      <c:pt idx="96" formatCode="0.00">
                        <c:v>0.21830839770114907</c:v>
                      </c:pt>
                      <c:pt idx="97" formatCode="0.00">
                        <c:v>0.23386556686781579</c:v>
                      </c:pt>
                      <c:pt idx="98" formatCode="0.00">
                        <c:v>0.18867038436781591</c:v>
                      </c:pt>
                      <c:pt idx="99" formatCode="0.00">
                        <c:v>0.13241513353448253</c:v>
                      </c:pt>
                      <c:pt idx="100" formatCode="0.00">
                        <c:v>9.9840335201149211E-2</c:v>
                      </c:pt>
                      <c:pt idx="101" formatCode="0.00">
                        <c:v>6.4797801034482516E-2</c:v>
                      </c:pt>
                      <c:pt idx="102" formatCode="0.00">
                        <c:v>4.2293617701149033E-2</c:v>
                      </c:pt>
                      <c:pt idx="103" formatCode="0.00">
                        <c:v>3.7013898534482559E-2</c:v>
                      </c:pt>
                      <c:pt idx="104" formatCode="0.00">
                        <c:v>2.7014046867815722E-2</c:v>
                      </c:pt>
                      <c:pt idx="105" formatCode="0.00">
                        <c:v>1.1597251034482392E-2</c:v>
                      </c:pt>
                      <c:pt idx="106" formatCode="0.00">
                        <c:v>-1.6439616465517615E-2</c:v>
                      </c:pt>
                      <c:pt idx="107" formatCode="0.00">
                        <c:v>-5.6437993965517519E-2</c:v>
                      </c:pt>
                      <c:pt idx="108" formatCode="0.00">
                        <c:v>-8.3657279798850959E-2</c:v>
                      </c:pt>
                      <c:pt idx="109" formatCode="0.00">
                        <c:v>-0.12709464146551752</c:v>
                      </c:pt>
                      <c:pt idx="110" formatCode="0.00">
                        <c:v>-0.13111060396551755</c:v>
                      </c:pt>
                      <c:pt idx="111" formatCode="0.00">
                        <c:v>-0.13711028813218418</c:v>
                      </c:pt>
                      <c:pt idx="112" formatCode="0.00">
                        <c:v>-0.13848671313218419</c:v>
                      </c:pt>
                      <c:pt idx="113" formatCode="0.00">
                        <c:v>-0.13326977729885081</c:v>
                      </c:pt>
                      <c:pt idx="114" formatCode="0.00">
                        <c:v>-0.12988553479885079</c:v>
                      </c:pt>
                      <c:pt idx="115" formatCode="0.00">
                        <c:v>-0.13400919813218415</c:v>
                      </c:pt>
                      <c:pt idx="116" formatCode="0.00">
                        <c:v>-0.14744148979885086</c:v>
                      </c:pt>
                      <c:pt idx="117" formatCode="0.00">
                        <c:v>-0.17605747813218431</c:v>
                      </c:pt>
                      <c:pt idx="118" formatCode="0.00">
                        <c:v>-0.19418212313218441</c:v>
                      </c:pt>
                      <c:pt idx="119" formatCode="0.00">
                        <c:v>-0.20328165146551758</c:v>
                      </c:pt>
                      <c:pt idx="120" formatCode="0.00">
                        <c:v>-0.20437339979885072</c:v>
                      </c:pt>
                      <c:pt idx="121" formatCode="0.00">
                        <c:v>-0.22882405896551739</c:v>
                      </c:pt>
                      <c:pt idx="122" formatCode="0.00">
                        <c:v>-0.26571317479885082</c:v>
                      </c:pt>
                      <c:pt idx="123" formatCode="0.00">
                        <c:v>-0.29052888813218425</c:v>
                      </c:pt>
                      <c:pt idx="124" formatCode="0.00">
                        <c:v>-0.30524322813218419</c:v>
                      </c:pt>
                      <c:pt idx="125" formatCode="0.00">
                        <c:v>-0.31920205979885097</c:v>
                      </c:pt>
                      <c:pt idx="126" formatCode="0.00">
                        <c:v>-0.32553741229885091</c:v>
                      </c:pt>
                      <c:pt idx="127" formatCode="0.00">
                        <c:v>-0.33451657646551747</c:v>
                      </c:pt>
                      <c:pt idx="128" formatCode="0.00">
                        <c:v>-0.34658808813218434</c:v>
                      </c:pt>
                      <c:pt idx="129" formatCode="0.00">
                        <c:v>-0.35489249813218426</c:v>
                      </c:pt>
                      <c:pt idx="130" formatCode="0.00">
                        <c:v>-0.35983430729885091</c:v>
                      </c:pt>
                      <c:pt idx="131" formatCode="0.00">
                        <c:v>-0.36925351979885079</c:v>
                      </c:pt>
                      <c:pt idx="132" formatCode="0.00">
                        <c:v>-0.37825571813218417</c:v>
                      </c:pt>
                      <c:pt idx="133" formatCode="0.00">
                        <c:v>-0.36852990896551763</c:v>
                      </c:pt>
                      <c:pt idx="134" formatCode="0.00">
                        <c:v>-0.37227661729885086</c:v>
                      </c:pt>
                      <c:pt idx="135" formatCode="0.00">
                        <c:v>-0.37921268063218427</c:v>
                      </c:pt>
                      <c:pt idx="136" formatCode="0.00">
                        <c:v>-0.39097178313218428</c:v>
                      </c:pt>
                      <c:pt idx="137" formatCode="0.00">
                        <c:v>-0.39975810396551748</c:v>
                      </c:pt>
                      <c:pt idx="138" formatCode="0.00">
                        <c:v>-0.40624943729885077</c:v>
                      </c:pt>
                      <c:pt idx="139" formatCode="0.00">
                        <c:v>-0.41010886896551735</c:v>
                      </c:pt>
                      <c:pt idx="140" formatCode="0.00">
                        <c:v>-0.40783734396551741</c:v>
                      </c:pt>
                      <c:pt idx="141" formatCode="0.00">
                        <c:v>-0.39207806979885085</c:v>
                      </c:pt>
                      <c:pt idx="142" formatCode="0.00">
                        <c:v>-0.3822714589655174</c:v>
                      </c:pt>
                      <c:pt idx="143" formatCode="0.00">
                        <c:v>-0.38052199313218404</c:v>
                      </c:pt>
                      <c:pt idx="144" formatCode="0.00">
                        <c:v>-0.3834135639655174</c:v>
                      </c:pt>
                      <c:pt idx="145" formatCode="0.00">
                        <c:v>-0.4070827772988509</c:v>
                      </c:pt>
                      <c:pt idx="146" formatCode="0.00">
                        <c:v>-0.42171621396551762</c:v>
                      </c:pt>
                      <c:pt idx="147" formatCode="0.00">
                        <c:v>-0.40876821313218425</c:v>
                      </c:pt>
                      <c:pt idx="148" formatCode="0.00">
                        <c:v>-0.39843465563218416</c:v>
                      </c:pt>
                      <c:pt idx="149" formatCode="0.00">
                        <c:v>-0.38964574646551753</c:v>
                      </c:pt>
                      <c:pt idx="150" formatCode="0.00">
                        <c:v>-0.38279611229885091</c:v>
                      </c:pt>
                      <c:pt idx="151" formatCode="0.00">
                        <c:v>-0.37691964896551744</c:v>
                      </c:pt>
                      <c:pt idx="152" formatCode="0.00">
                        <c:v>-0.35597001979885079</c:v>
                      </c:pt>
                      <c:pt idx="153" formatCode="0.00">
                        <c:v>-0.32499916313218424</c:v>
                      </c:pt>
                      <c:pt idx="154" formatCode="0.00">
                        <c:v>-0.29671511979885079</c:v>
                      </c:pt>
                      <c:pt idx="155" formatCode="0.00">
                        <c:v>-0.27141916229885077</c:v>
                      </c:pt>
                      <c:pt idx="156" formatCode="0.00">
                        <c:v>-0.25794579063218415</c:v>
                      </c:pt>
                      <c:pt idx="157" formatCode="0.00">
                        <c:v>-0.2178016256321843</c:v>
                      </c:pt>
                      <c:pt idx="158" formatCode="0.00">
                        <c:v>-0.173177317298851</c:v>
                      </c:pt>
                      <c:pt idx="159" formatCode="0.00">
                        <c:v>-0.15722021979885092</c:v>
                      </c:pt>
                      <c:pt idx="160" formatCode="0.00">
                        <c:v>-0.14391143146551755</c:v>
                      </c:pt>
                      <c:pt idx="161" formatCode="0.00">
                        <c:v>-0.1347180756321843</c:v>
                      </c:pt>
                      <c:pt idx="162" formatCode="0.00">
                        <c:v>-0.12920596979885091</c:v>
                      </c:pt>
                      <c:pt idx="163" formatCode="0.00">
                        <c:v>-0.11865825563218424</c:v>
                      </c:pt>
                      <c:pt idx="164" formatCode="0.00">
                        <c:v>-0.11860924563218411</c:v>
                      </c:pt>
                      <c:pt idx="165" formatCode="0.00">
                        <c:v>-0.14618971313218421</c:v>
                      </c:pt>
                      <c:pt idx="166" formatCode="0.00">
                        <c:v>-0.183152199798851</c:v>
                      </c:pt>
                      <c:pt idx="167" formatCode="0.00">
                        <c:v>-0.20717309479885071</c:v>
                      </c:pt>
                      <c:pt idx="168" formatCode="0.00">
                        <c:v>-0.22605160396551749</c:v>
                      </c:pt>
                      <c:pt idx="169" formatCode="0.00">
                        <c:v>-0.27293518646551751</c:v>
                      </c:pt>
                      <c:pt idx="170" formatCode="0.00">
                        <c:v>-0.32031030896551738</c:v>
                      </c:pt>
                      <c:pt idx="171" formatCode="0.00">
                        <c:v>-0.35735861896551757</c:v>
                      </c:pt>
                      <c:pt idx="172" formatCode="0.00">
                        <c:v>-0.37539773063218418</c:v>
                      </c:pt>
                      <c:pt idx="173" formatCode="0.00">
                        <c:v>-0.38225858813218416</c:v>
                      </c:pt>
                      <c:pt idx="174" formatCode="0.00">
                        <c:v>-0.38728072646551748</c:v>
                      </c:pt>
                      <c:pt idx="175" formatCode="0.00">
                        <c:v>-0.38504283479885093</c:v>
                      </c:pt>
                      <c:pt idx="176" formatCode="0.00">
                        <c:v>-0.36105249646551751</c:v>
                      </c:pt>
                      <c:pt idx="177" formatCode="0.00">
                        <c:v>-0.3082622789655175</c:v>
                      </c:pt>
                      <c:pt idx="178" formatCode="0.00">
                        <c:v>-0.25869855563218414</c:v>
                      </c:pt>
                      <c:pt idx="179" formatCode="0.00">
                        <c:v>-0.22491847229885087</c:v>
                      </c:pt>
                      <c:pt idx="180" formatCode="0.00">
                        <c:v>-0.2032931922988509</c:v>
                      </c:pt>
                      <c:pt idx="181" formatCode="0.00">
                        <c:v>-0.13460242563218416</c:v>
                      </c:pt>
                      <c:pt idx="182" formatCode="0.00">
                        <c:v>-8.8933485632184173E-2</c:v>
                      </c:pt>
                      <c:pt idx="183" formatCode="0.00">
                        <c:v>-5.7715612298850916E-2</c:v>
                      </c:pt>
                      <c:pt idx="184" formatCode="0.00">
                        <c:v>-4.5304058132184188E-2</c:v>
                      </c:pt>
                      <c:pt idx="185" formatCode="0.00">
                        <c:v>-4.6296768132184196E-2</c:v>
                      </c:pt>
                      <c:pt idx="186" formatCode="0.00">
                        <c:v>-4.8516613965517541E-2</c:v>
                      </c:pt>
                      <c:pt idx="187" formatCode="0.00">
                        <c:v>-5.5877874798850868E-2</c:v>
                      </c:pt>
                      <c:pt idx="188" formatCode="0.00">
                        <c:v>-8.7473584798850812E-2</c:v>
                      </c:pt>
                      <c:pt idx="189" formatCode="0.00">
                        <c:v>-0.14006384563218399</c:v>
                      </c:pt>
                      <c:pt idx="190" formatCode="0.00">
                        <c:v>-0.18447413396551748</c:v>
                      </c:pt>
                      <c:pt idx="191" formatCode="0.00">
                        <c:v>-0.21190248813218415</c:v>
                      </c:pt>
                      <c:pt idx="192" formatCode="0.00">
                        <c:v>-0.22561922563218417</c:v>
                      </c:pt>
                      <c:pt idx="193" formatCode="0.00">
                        <c:v>-0.26899448896551759</c:v>
                      </c:pt>
                      <c:pt idx="194" formatCode="0.00">
                        <c:v>-0.26359917646551745</c:v>
                      </c:pt>
                      <c:pt idx="195" formatCode="0.00">
                        <c:v>-0.24212729896551732</c:v>
                      </c:pt>
                      <c:pt idx="196" formatCode="0.00">
                        <c:v>-0.23396984646551744</c:v>
                      </c:pt>
                      <c:pt idx="197" formatCode="0.00">
                        <c:v>-0.2185246489655176</c:v>
                      </c:pt>
                      <c:pt idx="198" formatCode="0.00">
                        <c:v>-0.19076530313218421</c:v>
                      </c:pt>
                      <c:pt idx="199" formatCode="0.00">
                        <c:v>-0.18138430896551749</c:v>
                      </c:pt>
                      <c:pt idx="200" formatCode="0.00">
                        <c:v>-0.15473433979885087</c:v>
                      </c:pt>
                      <c:pt idx="201" formatCode="0.00">
                        <c:v>-0.10610080396551769</c:v>
                      </c:pt>
                      <c:pt idx="202" formatCode="0.00">
                        <c:v>-4.8798299798850975E-2</c:v>
                      </c:pt>
                      <c:pt idx="203" formatCode="0.00">
                        <c:v>-1.3796098132184298E-2</c:v>
                      </c:pt>
                      <c:pt idx="204" formatCode="0.00">
                        <c:v>2.3435267701149121E-2</c:v>
                      </c:pt>
                      <c:pt idx="205" formatCode="0.00">
                        <c:v>5.5210384367815779E-2</c:v>
                      </c:pt>
                      <c:pt idx="206" formatCode="0.00">
                        <c:v>2.9150737701149287E-2</c:v>
                      </c:pt>
                      <c:pt idx="207" formatCode="0.00">
                        <c:v>-6.1506297988509484E-3</c:v>
                      </c:pt>
                      <c:pt idx="208" formatCode="0.00">
                        <c:v>-2.5915301465517571E-2</c:v>
                      </c:pt>
                      <c:pt idx="209" formatCode="0.00">
                        <c:v>-5.0425983132184271E-2</c:v>
                      </c:pt>
                      <c:pt idx="210" formatCode="0.00">
                        <c:v>-8.1608140632184245E-2</c:v>
                      </c:pt>
                      <c:pt idx="211" formatCode="0.00">
                        <c:v>-8.12262764655175E-2</c:v>
                      </c:pt>
                      <c:pt idx="212" formatCode="0.00">
                        <c:v>-0.10770652146551762</c:v>
                      </c:pt>
                      <c:pt idx="213" formatCode="0.00">
                        <c:v>-0.1636065514655175</c:v>
                      </c:pt>
                      <c:pt idx="214" formatCode="0.00">
                        <c:v>-0.20724381646551748</c:v>
                      </c:pt>
                      <c:pt idx="215" formatCode="0.00">
                        <c:v>-0.23968127479885093</c:v>
                      </c:pt>
                      <c:pt idx="216" formatCode="0.00">
                        <c:v>-0.24529879396551746</c:v>
                      </c:pt>
                      <c:pt idx="217" formatCode="0.00">
                        <c:v>-0.2638069106321842</c:v>
                      </c:pt>
                      <c:pt idx="218" formatCode="0.00">
                        <c:v>-0.25545320063218424</c:v>
                      </c:pt>
                      <c:pt idx="219" formatCode="0.00">
                        <c:v>-0.24852032563218407</c:v>
                      </c:pt>
                      <c:pt idx="220" formatCode="0.00">
                        <c:v>-0.24242776313218417</c:v>
                      </c:pt>
                      <c:pt idx="221" formatCode="0.00">
                        <c:v>-0.23423682813218416</c:v>
                      </c:pt>
                      <c:pt idx="222" formatCode="0.00">
                        <c:v>-0.22148398979885064</c:v>
                      </c:pt>
                      <c:pt idx="223" formatCode="0.00">
                        <c:v>-0.21823596896551756</c:v>
                      </c:pt>
                      <c:pt idx="224" formatCode="0.00">
                        <c:v>-0.20154045229885087</c:v>
                      </c:pt>
                      <c:pt idx="225" formatCode="0.00">
                        <c:v>-0.18143401479885091</c:v>
                      </c:pt>
                      <c:pt idx="226" formatCode="0.00">
                        <c:v>-0.15843326813218439</c:v>
                      </c:pt>
                      <c:pt idx="227" formatCode="0.00">
                        <c:v>-0.13560364646551759</c:v>
                      </c:pt>
                      <c:pt idx="228" formatCode="0.00">
                        <c:v>-0.15369309979885093</c:v>
                      </c:pt>
                      <c:pt idx="229" formatCode="0.00">
                        <c:v>-0.1606431797988509</c:v>
                      </c:pt>
                      <c:pt idx="230" formatCode="0.00">
                        <c:v>-0.14487723479885084</c:v>
                      </c:pt>
                      <c:pt idx="231" formatCode="0.00">
                        <c:v>-0.11781948813218401</c:v>
                      </c:pt>
                      <c:pt idx="232" formatCode="0.00">
                        <c:v>-0.10356482813218426</c:v>
                      </c:pt>
                      <c:pt idx="233" formatCode="0.00">
                        <c:v>-9.6487626465517562E-2</c:v>
                      </c:pt>
                      <c:pt idx="234" formatCode="0.00">
                        <c:v>-0.10016953729885092</c:v>
                      </c:pt>
                      <c:pt idx="235" formatCode="0.00">
                        <c:v>-0.11857737813218427</c:v>
                      </c:pt>
                      <c:pt idx="236" formatCode="0.00">
                        <c:v>-0.12861332229885092</c:v>
                      </c:pt>
                      <c:pt idx="237" formatCode="0.00">
                        <c:v>-0.12684800729885082</c:v>
                      </c:pt>
                      <c:pt idx="238" formatCode="0.00">
                        <c:v>-0.15335361146551774</c:v>
                      </c:pt>
                      <c:pt idx="239" formatCode="0.00">
                        <c:v>-0.16563257563218425</c:v>
                      </c:pt>
                      <c:pt idx="240" formatCode="0.00">
                        <c:v>-0.17123922646551748</c:v>
                      </c:pt>
                      <c:pt idx="241" formatCode="0.00">
                        <c:v>-0.15997881646551748</c:v>
                      </c:pt>
                      <c:pt idx="242" formatCode="0.00">
                        <c:v>-1.6548225632184277E-2</c:v>
                      </c:pt>
                      <c:pt idx="243" formatCode="0.00">
                        <c:v>7.981785186781587E-2</c:v>
                      </c:pt>
                      <c:pt idx="244" formatCode="0.00">
                        <c:v>0.13862294520114893</c:v>
                      </c:pt>
                      <c:pt idx="245" formatCode="0.00">
                        <c:v>0.17201844936781585</c:v>
                      </c:pt>
                      <c:pt idx="246" formatCode="0.00">
                        <c:v>0.18789590770114928</c:v>
                      </c:pt>
                      <c:pt idx="247" formatCode="0.00">
                        <c:v>0.19692935353448249</c:v>
                      </c:pt>
                      <c:pt idx="248" formatCode="0.00">
                        <c:v>0.20898528436781572</c:v>
                      </c:pt>
                      <c:pt idx="249" formatCode="0.00">
                        <c:v>0.21986501020114901</c:v>
                      </c:pt>
                      <c:pt idx="250" formatCode="0.00">
                        <c:v>0.23576482186781589</c:v>
                      </c:pt>
                      <c:pt idx="251" formatCode="0.00">
                        <c:v>0.24027451936781574</c:v>
                      </c:pt>
                      <c:pt idx="252" formatCode="0.00">
                        <c:v>0.24733464936781591</c:v>
                      </c:pt>
                      <c:pt idx="253" formatCode="0.00">
                        <c:v>0.24498843186781571</c:v>
                      </c:pt>
                      <c:pt idx="254" formatCode="0.00">
                        <c:v>0.11170264103448257</c:v>
                      </c:pt>
                      <c:pt idx="255" formatCode="0.00">
                        <c:v>5.635872520114904E-2</c:v>
                      </c:pt>
                      <c:pt idx="256" formatCode="0.00">
                        <c:v>2.2187521034482183E-2</c:v>
                      </c:pt>
                      <c:pt idx="257" formatCode="0.00">
                        <c:v>1.0978986867815843E-2</c:v>
                      </c:pt>
                      <c:pt idx="258" formatCode="0.00">
                        <c:v>4.9510793678155807E-3</c:v>
                      </c:pt>
                      <c:pt idx="259" formatCode="0.00">
                        <c:v>6.9960235344823651E-3</c:v>
                      </c:pt>
                      <c:pt idx="260" formatCode="0.00">
                        <c:v>-1.0986456465517547E-2</c:v>
                      </c:pt>
                      <c:pt idx="261" formatCode="0.00">
                        <c:v>-3.6735255632184272E-2</c:v>
                      </c:pt>
                      <c:pt idx="262" formatCode="0.00">
                        <c:v>-4.3591209798850894E-2</c:v>
                      </c:pt>
                      <c:pt idx="263" formatCode="0.00">
                        <c:v>-4.6575073132184119E-2</c:v>
                      </c:pt>
                      <c:pt idx="264" formatCode="0.00">
                        <c:v>-6.1167522298850807E-2</c:v>
                      </c:pt>
                      <c:pt idx="265" formatCode="0.00">
                        <c:v>-8.6159720632184023E-2</c:v>
                      </c:pt>
                      <c:pt idx="266" formatCode="0.00">
                        <c:v>-0.10716019563218415</c:v>
                      </c:pt>
                      <c:pt idx="267" formatCode="0.00">
                        <c:v>-0.10528562979885081</c:v>
                      </c:pt>
                      <c:pt idx="268" formatCode="0.00">
                        <c:v>-9.9555218965517667E-2</c:v>
                      </c:pt>
                      <c:pt idx="269" formatCode="0.00">
                        <c:v>-0.10192199563218418</c:v>
                      </c:pt>
                      <c:pt idx="270" formatCode="0.00">
                        <c:v>-9.936128563218416E-2</c:v>
                      </c:pt>
                      <c:pt idx="271" formatCode="0.00">
                        <c:v>-9.8609788132184129E-2</c:v>
                      </c:pt>
                      <c:pt idx="272" formatCode="0.00">
                        <c:v>-7.0869848965517512E-2</c:v>
                      </c:pt>
                      <c:pt idx="273" formatCode="0.00">
                        <c:v>-2.896060146551771E-2</c:v>
                      </c:pt>
                      <c:pt idx="274" formatCode="0.00">
                        <c:v>1.9624186781563857E-4</c:v>
                      </c:pt>
                      <c:pt idx="275" formatCode="0.00">
                        <c:v>1.8759264367815609E-2</c:v>
                      </c:pt>
                      <c:pt idx="276" formatCode="0.00">
                        <c:v>7.0307189367815548E-2</c:v>
                      </c:pt>
                      <c:pt idx="277" formatCode="0.00">
                        <c:v>0.12533326436781578</c:v>
                      </c:pt>
                      <c:pt idx="278" formatCode="0.00">
                        <c:v>0.19544038686781584</c:v>
                      </c:pt>
                      <c:pt idx="279" formatCode="0.00">
                        <c:v>0.18093847770114913</c:v>
                      </c:pt>
                      <c:pt idx="280" formatCode="0.00">
                        <c:v>0.17170273770114908</c:v>
                      </c:pt>
                      <c:pt idx="281" formatCode="0.00">
                        <c:v>0.17312441770114906</c:v>
                      </c:pt>
                      <c:pt idx="282" formatCode="0.00">
                        <c:v>0.16867067936781566</c:v>
                      </c:pt>
                      <c:pt idx="283" formatCode="0.00">
                        <c:v>0.16198466020114899</c:v>
                      </c:pt>
                      <c:pt idx="284" formatCode="0.00">
                        <c:v>0.13787761436781554</c:v>
                      </c:pt>
                      <c:pt idx="285" formatCode="0.00">
                        <c:v>0.12076175770114905</c:v>
                      </c:pt>
                      <c:pt idx="286" formatCode="0.00">
                        <c:v>0.11565865686781573</c:v>
                      </c:pt>
                      <c:pt idx="287" formatCode="0.00">
                        <c:v>0.11827498270114911</c:v>
                      </c:pt>
                      <c:pt idx="288" formatCode="0.00">
                        <c:v>9.0042070201149071E-2</c:v>
                      </c:pt>
                      <c:pt idx="289" formatCode="0.00">
                        <c:v>5.9166963534482475E-2</c:v>
                      </c:pt>
                      <c:pt idx="290" formatCode="0.00">
                        <c:v>-9.8271314655176134E-3</c:v>
                      </c:pt>
                      <c:pt idx="291" formatCode="0.00">
                        <c:v>5.7034743678159305E-3</c:v>
                      </c:pt>
                      <c:pt idx="292" formatCode="0.00">
                        <c:v>1.3941631034482649E-2</c:v>
                      </c:pt>
                      <c:pt idx="293" formatCode="0.00">
                        <c:v>2.1305139367815862E-2</c:v>
                      </c:pt>
                      <c:pt idx="294" formatCode="0.00">
                        <c:v>2.5512785201149191E-2</c:v>
                      </c:pt>
                      <c:pt idx="295" formatCode="0.00">
                        <c:v>2.835178186781584E-2</c:v>
                      </c:pt>
                      <c:pt idx="296" formatCode="0.00">
                        <c:v>3.4170970201149231E-2</c:v>
                      </c:pt>
                      <c:pt idx="297" formatCode="0.00">
                        <c:v>6.5553839367815891E-2</c:v>
                      </c:pt>
                      <c:pt idx="298" formatCode="0.00">
                        <c:v>9.8251357701149233E-2</c:v>
                      </c:pt>
                      <c:pt idx="299" formatCode="0.00">
                        <c:v>0.11436609936781594</c:v>
                      </c:pt>
                      <c:pt idx="300" formatCode="0.00">
                        <c:v>0.12561096270114924</c:v>
                      </c:pt>
                      <c:pt idx="301" formatCode="0.00">
                        <c:v>0.18341028186781583</c:v>
                      </c:pt>
                      <c:pt idx="302" formatCode="0.00">
                        <c:v>0.27974403436781592</c:v>
                      </c:pt>
                      <c:pt idx="303" formatCode="0.00">
                        <c:v>0.26837128936781585</c:v>
                      </c:pt>
                      <c:pt idx="304" formatCode="0.00">
                        <c:v>0.27218498353448251</c:v>
                      </c:pt>
                      <c:pt idx="305" formatCode="0.00">
                        <c:v>0.28702956520114942</c:v>
                      </c:pt>
                      <c:pt idx="306" formatCode="0.00">
                        <c:v>0.29811562186781582</c:v>
                      </c:pt>
                      <c:pt idx="307" formatCode="0.00">
                        <c:v>0.30691034103448245</c:v>
                      </c:pt>
                      <c:pt idx="308" formatCode="0.00">
                        <c:v>0.29572695770114898</c:v>
                      </c:pt>
                      <c:pt idx="309" formatCode="0.00">
                        <c:v>0.25950926270114905</c:v>
                      </c:pt>
                      <c:pt idx="310" formatCode="0.00">
                        <c:v>0.22614967520114893</c:v>
                      </c:pt>
                      <c:pt idx="311" formatCode="0.00">
                        <c:v>0.20561818020114919</c:v>
                      </c:pt>
                      <c:pt idx="312" formatCode="0.00">
                        <c:v>0.20803923186781592</c:v>
                      </c:pt>
                      <c:pt idx="313" formatCode="0.00">
                        <c:v>0.17851413020114903</c:v>
                      </c:pt>
                      <c:pt idx="314" formatCode="0.00">
                        <c:v>0.10757848270114923</c:v>
                      </c:pt>
                      <c:pt idx="315" formatCode="0.00">
                        <c:v>6.6481626867815669E-2</c:v>
                      </c:pt>
                      <c:pt idx="316" formatCode="0.00">
                        <c:v>2.6276783534482373E-2</c:v>
                      </c:pt>
                      <c:pt idx="317" formatCode="0.00">
                        <c:v>-2.449056396551752E-2</c:v>
                      </c:pt>
                      <c:pt idx="318" formatCode="0.00">
                        <c:v>-5.3425938965517616E-2</c:v>
                      </c:pt>
                      <c:pt idx="319" formatCode="0.00">
                        <c:v>-6.229352313218417E-2</c:v>
                      </c:pt>
                      <c:pt idx="320" formatCode="0.00">
                        <c:v>-3.6945204798850773E-2</c:v>
                      </c:pt>
                      <c:pt idx="321" formatCode="0.00">
                        <c:v>-4.4276893965517594E-2</c:v>
                      </c:pt>
                      <c:pt idx="322" formatCode="0.00">
                        <c:v>-6.2402527298850652E-2</c:v>
                      </c:pt>
                      <c:pt idx="323" formatCode="0.00">
                        <c:v>-7.3433226465517532E-2</c:v>
                      </c:pt>
                      <c:pt idx="324" formatCode="0.00">
                        <c:v>-8.1574585632184227E-2</c:v>
                      </c:pt>
                      <c:pt idx="325" formatCode="0.00">
                        <c:v>-8.5883921465517488E-2</c:v>
                      </c:pt>
                      <c:pt idx="326" formatCode="0.00">
                        <c:v>-8.7074990632184268E-2</c:v>
                      </c:pt>
                      <c:pt idx="327" formatCode="0.00">
                        <c:v>-8.640663396551751E-2</c:v>
                      </c:pt>
                      <c:pt idx="328" formatCode="0.00">
                        <c:v>-8.5313603965517348E-2</c:v>
                      </c:pt>
                      <c:pt idx="329" formatCode="0.00">
                        <c:v>-8.0811476465517562E-2</c:v>
                      </c:pt>
                      <c:pt idx="330" formatCode="0.00">
                        <c:v>-7.5116392298850809E-2</c:v>
                      </c:pt>
                      <c:pt idx="331" formatCode="0.00">
                        <c:v>-8.2626114798850847E-2</c:v>
                      </c:pt>
                      <c:pt idx="332" formatCode="0.00">
                        <c:v>-0.11521835146551762</c:v>
                      </c:pt>
                      <c:pt idx="333" formatCode="0.00">
                        <c:v>-0.12909431979885089</c:v>
                      </c:pt>
                      <c:pt idx="334" formatCode="0.00">
                        <c:v>-0.14444116479885094</c:v>
                      </c:pt>
                      <c:pt idx="335" formatCode="0.00">
                        <c:v>-0.15452591813218408</c:v>
                      </c:pt>
                      <c:pt idx="336" formatCode="0.00">
                        <c:v>-0.17279370813218409</c:v>
                      </c:pt>
                      <c:pt idx="337" formatCode="0.00">
                        <c:v>-0.19619866396551755</c:v>
                      </c:pt>
                      <c:pt idx="338" formatCode="0.00">
                        <c:v>-0.20741349646551743</c:v>
                      </c:pt>
                      <c:pt idx="339" formatCode="0.00">
                        <c:v>-0.20108461563218416</c:v>
                      </c:pt>
                      <c:pt idx="340" formatCode="0.00">
                        <c:v>-0.18361278063218422</c:v>
                      </c:pt>
                      <c:pt idx="341" formatCode="0.00">
                        <c:v>-0.16934029396551742</c:v>
                      </c:pt>
                      <c:pt idx="342" formatCode="0.00">
                        <c:v>-0.16336736479885072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F22D-4F02-9B2B-8DFAE4E367D3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v>Irr Runoff Storage</c:v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'Indus-TSA'!$Q$2:$Q$349</c15:sqref>
                        </c15:formulaRef>
                      </c:ext>
                    </c:extLst>
                    <c:numCache>
                      <c:formatCode>General</c:formatCode>
                      <c:ptCount val="348"/>
                      <c:pt idx="6" formatCode="0.00">
                        <c:v>-9.9882778764367741E-2</c:v>
                      </c:pt>
                      <c:pt idx="7" formatCode="0.00">
                        <c:v>-0.10168363709770095</c:v>
                      </c:pt>
                      <c:pt idx="8" formatCode="0.00">
                        <c:v>-9.7910378764367645E-2</c:v>
                      </c:pt>
                      <c:pt idx="9" formatCode="0.00">
                        <c:v>-9.3475001264367641E-2</c:v>
                      </c:pt>
                      <c:pt idx="10" formatCode="0.00">
                        <c:v>-0.10106770959770112</c:v>
                      </c:pt>
                      <c:pt idx="11" formatCode="0.00">
                        <c:v>-0.1101863904310344</c:v>
                      </c:pt>
                      <c:pt idx="12" formatCode="0.00">
                        <c:v>-0.10910832876436777</c:v>
                      </c:pt>
                      <c:pt idx="13" formatCode="0.00">
                        <c:v>-8.4744428764367774E-2</c:v>
                      </c:pt>
                      <c:pt idx="14" formatCode="0.00">
                        <c:v>-6.456138959770108E-2</c:v>
                      </c:pt>
                      <c:pt idx="15" formatCode="0.00">
                        <c:v>-4.8966822931034382E-2</c:v>
                      </c:pt>
                      <c:pt idx="16" formatCode="0.00">
                        <c:v>-4.3041758764367666E-2</c:v>
                      </c:pt>
                      <c:pt idx="17" formatCode="0.00">
                        <c:v>-4.0485469597701051E-2</c:v>
                      </c:pt>
                      <c:pt idx="18" formatCode="0.00">
                        <c:v>-3.3110919597700961E-2</c:v>
                      </c:pt>
                      <c:pt idx="19" formatCode="0.00">
                        <c:v>-3.4559267931034476E-2</c:v>
                      </c:pt>
                      <c:pt idx="20" formatCode="0.00">
                        <c:v>-4.0782152097701085E-2</c:v>
                      </c:pt>
                      <c:pt idx="21" formatCode="0.00">
                        <c:v>-4.0589778764367646E-2</c:v>
                      </c:pt>
                      <c:pt idx="22" formatCode="0.00">
                        <c:v>-3.7998059597700973E-2</c:v>
                      </c:pt>
                      <c:pt idx="23" formatCode="0.00">
                        <c:v>-3.7872632097700976E-2</c:v>
                      </c:pt>
                      <c:pt idx="24" formatCode="0.00">
                        <c:v>-3.9501254597701041E-2</c:v>
                      </c:pt>
                      <c:pt idx="25" formatCode="0.00">
                        <c:v>-5.5313944597701115E-2</c:v>
                      </c:pt>
                      <c:pt idx="26" formatCode="0.00">
                        <c:v>-8.2324417931034399E-2</c:v>
                      </c:pt>
                      <c:pt idx="27" formatCode="0.00">
                        <c:v>-0.1112516887643677</c:v>
                      </c:pt>
                      <c:pt idx="28" formatCode="0.00">
                        <c:v>-0.11609932959770103</c:v>
                      </c:pt>
                      <c:pt idx="29" formatCode="0.00">
                        <c:v>-0.11899556126436772</c:v>
                      </c:pt>
                      <c:pt idx="30" formatCode="0.00">
                        <c:v>-0.12903295876436777</c:v>
                      </c:pt>
                      <c:pt idx="31" formatCode="0.00">
                        <c:v>-0.12574765043103436</c:v>
                      </c:pt>
                      <c:pt idx="32" formatCode="0.00">
                        <c:v>-0.10863126376436771</c:v>
                      </c:pt>
                      <c:pt idx="33" formatCode="0.00">
                        <c:v>-0.10905413543103432</c:v>
                      </c:pt>
                      <c:pt idx="34" formatCode="0.00">
                        <c:v>-0.10167929209770088</c:v>
                      </c:pt>
                      <c:pt idx="35" formatCode="0.00">
                        <c:v>-8.966718709770094E-2</c:v>
                      </c:pt>
                      <c:pt idx="36" formatCode="0.00">
                        <c:v>-8.8944743764367673E-2</c:v>
                      </c:pt>
                      <c:pt idx="37" formatCode="0.00">
                        <c:v>-9.2963755431034412E-2</c:v>
                      </c:pt>
                      <c:pt idx="38" formatCode="0.00">
                        <c:v>-5.9756549597701047E-2</c:v>
                      </c:pt>
                      <c:pt idx="39" formatCode="0.00">
                        <c:v>-2.7643524597701141E-2</c:v>
                      </c:pt>
                      <c:pt idx="40" formatCode="0.00">
                        <c:v>-1.8288347097700997E-2</c:v>
                      </c:pt>
                      <c:pt idx="41" formatCode="0.00">
                        <c:v>-1.1801292931034379E-2</c:v>
                      </c:pt>
                      <c:pt idx="42" formatCode="0.00">
                        <c:v>-2.3839429310342775E-3</c:v>
                      </c:pt>
                      <c:pt idx="43" formatCode="0.00">
                        <c:v>1.9457795689656887E-3</c:v>
                      </c:pt>
                      <c:pt idx="44" formatCode="0.00">
                        <c:v>-6.6777087643676847E-3</c:v>
                      </c:pt>
                      <c:pt idx="45" formatCode="0.00">
                        <c:v>6.5585956896563324E-4</c:v>
                      </c:pt>
                      <c:pt idx="46" formatCode="0.00">
                        <c:v>2.9828145689656527E-3</c:v>
                      </c:pt>
                      <c:pt idx="47" formatCode="0.00">
                        <c:v>-2.9310295977009737E-3</c:v>
                      </c:pt>
                      <c:pt idx="48" formatCode="0.00">
                        <c:v>8.0151970689656959E-3</c:v>
                      </c:pt>
                      <c:pt idx="49" formatCode="0.00">
                        <c:v>-9.7725670977010237E-3</c:v>
                      </c:pt>
                      <c:pt idx="50" formatCode="0.00">
                        <c:v>-4.249818959770113E-2</c:v>
                      </c:pt>
                      <c:pt idx="51" formatCode="0.00">
                        <c:v>-7.4132922097700948E-2</c:v>
                      </c:pt>
                      <c:pt idx="52" formatCode="0.00">
                        <c:v>-8.0757784597701054E-2</c:v>
                      </c:pt>
                      <c:pt idx="53" formatCode="0.00">
                        <c:v>-8.7203890431034325E-2</c:v>
                      </c:pt>
                      <c:pt idx="54" formatCode="0.00">
                        <c:v>-9.4164818764367664E-2</c:v>
                      </c:pt>
                      <c:pt idx="55" formatCode="0.00">
                        <c:v>-0.10257510459770092</c:v>
                      </c:pt>
                      <c:pt idx="56" formatCode="0.00">
                        <c:v>-9.9719279597700994E-2</c:v>
                      </c:pt>
                      <c:pt idx="57" formatCode="0.00">
                        <c:v>-0.10551738876436773</c:v>
                      </c:pt>
                      <c:pt idx="58" formatCode="0.00">
                        <c:v>-0.11508396376436775</c:v>
                      </c:pt>
                      <c:pt idx="59" formatCode="0.00">
                        <c:v>-0.11304863376436775</c:v>
                      </c:pt>
                      <c:pt idx="60" formatCode="0.00">
                        <c:v>-0.11343504543103433</c:v>
                      </c:pt>
                      <c:pt idx="61" formatCode="0.00">
                        <c:v>-9.2089862931034328E-2</c:v>
                      </c:pt>
                      <c:pt idx="62" formatCode="0.00">
                        <c:v>-0.1007245862643677</c:v>
                      </c:pt>
                      <c:pt idx="63" formatCode="0.00">
                        <c:v>-8.4150203764367826E-2</c:v>
                      </c:pt>
                      <c:pt idx="64" formatCode="0.00">
                        <c:v>-8.0245483764367742E-2</c:v>
                      </c:pt>
                      <c:pt idx="65" formatCode="0.00">
                        <c:v>-7.5505607931034335E-2</c:v>
                      </c:pt>
                      <c:pt idx="66" formatCode="0.00">
                        <c:v>-7.467009959770099E-2</c:v>
                      </c:pt>
                      <c:pt idx="67" formatCode="0.00">
                        <c:v>-7.0815824597700971E-2</c:v>
                      </c:pt>
                      <c:pt idx="68" formatCode="0.00">
                        <c:v>-7.2220711264367687E-2</c:v>
                      </c:pt>
                      <c:pt idx="69" formatCode="0.00">
                        <c:v>-7.1853273764367676E-2</c:v>
                      </c:pt>
                      <c:pt idx="70" formatCode="0.00">
                        <c:v>-5.4413138764367819E-2</c:v>
                      </c:pt>
                      <c:pt idx="71" formatCode="0.00">
                        <c:v>-5.4812256264367587E-2</c:v>
                      </c:pt>
                      <c:pt idx="72" formatCode="0.00">
                        <c:v>-6.8464765431034302E-2</c:v>
                      </c:pt>
                      <c:pt idx="73" formatCode="0.00">
                        <c:v>-7.0019313764367652E-2</c:v>
                      </c:pt>
                      <c:pt idx="74" formatCode="0.00">
                        <c:v>-5.3779872097700965E-2</c:v>
                      </c:pt>
                      <c:pt idx="75" formatCode="0.00">
                        <c:v>-5.5192313764367618E-2</c:v>
                      </c:pt>
                      <c:pt idx="76" formatCode="0.00">
                        <c:v>-5.5752154597700998E-2</c:v>
                      </c:pt>
                      <c:pt idx="77" formatCode="0.00">
                        <c:v>-5.333097209770099E-2</c:v>
                      </c:pt>
                      <c:pt idx="78" formatCode="0.00">
                        <c:v>-4.6702215431034366E-2</c:v>
                      </c:pt>
                      <c:pt idx="79" formatCode="0.00">
                        <c:v>-4.5299802097701125E-2</c:v>
                      </c:pt>
                      <c:pt idx="80" formatCode="0.00">
                        <c:v>-4.1441670431034416E-2</c:v>
                      </c:pt>
                      <c:pt idx="81" formatCode="0.00">
                        <c:v>-3.9825497931034293E-2</c:v>
                      </c:pt>
                      <c:pt idx="82" formatCode="0.00">
                        <c:v>-5.5282285431034417E-2</c:v>
                      </c:pt>
                      <c:pt idx="83" formatCode="0.00">
                        <c:v>-7.0139582931034283E-2</c:v>
                      </c:pt>
                      <c:pt idx="84" formatCode="0.00">
                        <c:v>-7.3901303764367654E-2</c:v>
                      </c:pt>
                      <c:pt idx="85" formatCode="0.00">
                        <c:v>-6.989049709770101E-2</c:v>
                      </c:pt>
                      <c:pt idx="86" formatCode="0.00">
                        <c:v>-7.044995376436769E-2</c:v>
                      </c:pt>
                      <c:pt idx="87" formatCode="0.00">
                        <c:v>-6.1402917097701071E-2</c:v>
                      </c:pt>
                      <c:pt idx="88" formatCode="0.00">
                        <c:v>-7.2872609597701032E-2</c:v>
                      </c:pt>
                      <c:pt idx="89" formatCode="0.00">
                        <c:v>-8.6224114597701074E-2</c:v>
                      </c:pt>
                      <c:pt idx="90" formatCode="0.00">
                        <c:v>-9.8829940431034324E-2</c:v>
                      </c:pt>
                      <c:pt idx="91" formatCode="0.00">
                        <c:v>-9.8039885431034368E-2</c:v>
                      </c:pt>
                      <c:pt idx="92" formatCode="0.00">
                        <c:v>-0.10204560043103433</c:v>
                      </c:pt>
                      <c:pt idx="93" formatCode="0.00">
                        <c:v>-0.10602001293103436</c:v>
                      </c:pt>
                      <c:pt idx="94" formatCode="0.00">
                        <c:v>-9.4767492931034369E-2</c:v>
                      </c:pt>
                      <c:pt idx="95" formatCode="0.00">
                        <c:v>-7.6979802931034347E-2</c:v>
                      </c:pt>
                      <c:pt idx="96" formatCode="0.00">
                        <c:v>-5.9050703764367718E-2</c:v>
                      </c:pt>
                      <c:pt idx="97" formatCode="0.00">
                        <c:v>-6.5456862097701185E-2</c:v>
                      </c:pt>
                      <c:pt idx="98" formatCode="0.00">
                        <c:v>-4.0223034597701157E-2</c:v>
                      </c:pt>
                      <c:pt idx="99" formatCode="0.00">
                        <c:v>-2.996441959770102E-2</c:v>
                      </c:pt>
                      <c:pt idx="100" formatCode="0.00">
                        <c:v>-2.2949961264367769E-2</c:v>
                      </c:pt>
                      <c:pt idx="101" formatCode="0.00">
                        <c:v>-1.0192565431034417E-2</c:v>
                      </c:pt>
                      <c:pt idx="102" formatCode="0.00">
                        <c:v>3.8877504022989395E-3</c:v>
                      </c:pt>
                      <c:pt idx="103" formatCode="0.00">
                        <c:v>1.39288456896558E-3</c:v>
                      </c:pt>
                      <c:pt idx="104" formatCode="0.00">
                        <c:v>-1.5783787643677272E-3</c:v>
                      </c:pt>
                      <c:pt idx="105" formatCode="0.00">
                        <c:v>8.0059212356322629E-3</c:v>
                      </c:pt>
                      <c:pt idx="106" formatCode="0.00">
                        <c:v>2.2652312068965674E-2</c:v>
                      </c:pt>
                      <c:pt idx="107" formatCode="0.00">
                        <c:v>3.1904949568965613E-2</c:v>
                      </c:pt>
                      <c:pt idx="108" formatCode="0.00">
                        <c:v>2.7356032902298932E-2</c:v>
                      </c:pt>
                      <c:pt idx="109" formatCode="0.00">
                        <c:v>4.2389064568965629E-2</c:v>
                      </c:pt>
                      <c:pt idx="110" formatCode="0.00">
                        <c:v>3.0768076235632269E-2</c:v>
                      </c:pt>
                      <c:pt idx="111" formatCode="0.00">
                        <c:v>4.0717844568965544E-2</c:v>
                      </c:pt>
                      <c:pt idx="112" formatCode="0.00">
                        <c:v>5.3967227068965617E-2</c:v>
                      </c:pt>
                      <c:pt idx="113" formatCode="0.00">
                        <c:v>5.9947922068965598E-2</c:v>
                      </c:pt>
                      <c:pt idx="114" formatCode="0.00">
                        <c:v>6.3577482068965629E-2</c:v>
                      </c:pt>
                      <c:pt idx="115" formatCode="0.00">
                        <c:v>6.6660357902298961E-2</c:v>
                      </c:pt>
                      <c:pt idx="116" formatCode="0.00">
                        <c:v>6.6626072902299049E-2</c:v>
                      </c:pt>
                      <c:pt idx="117" formatCode="0.00">
                        <c:v>6.7315172068965756E-2</c:v>
                      </c:pt>
                      <c:pt idx="118" formatCode="0.00">
                        <c:v>6.83392937356323E-2</c:v>
                      </c:pt>
                      <c:pt idx="119" formatCode="0.00">
                        <c:v>7.3432858735632323E-2</c:v>
                      </c:pt>
                      <c:pt idx="120" formatCode="0.00">
                        <c:v>8.3800192068965607E-2</c:v>
                      </c:pt>
                      <c:pt idx="121" formatCode="0.00">
                        <c:v>7.3792790402298913E-2</c:v>
                      </c:pt>
                      <c:pt idx="122" formatCode="0.00">
                        <c:v>7.966317206896556E-2</c:v>
                      </c:pt>
                      <c:pt idx="123" formatCode="0.00">
                        <c:v>7.7033435402299011E-2</c:v>
                      </c:pt>
                      <c:pt idx="124" formatCode="0.00">
                        <c:v>7.7776487068965672E-2</c:v>
                      </c:pt>
                      <c:pt idx="125" formatCode="0.00">
                        <c:v>7.8459010402299079E-2</c:v>
                      </c:pt>
                      <c:pt idx="126" formatCode="0.00">
                        <c:v>7.7960671235632217E-2</c:v>
                      </c:pt>
                      <c:pt idx="127" formatCode="0.00">
                        <c:v>8.0366857902298916E-2</c:v>
                      </c:pt>
                      <c:pt idx="128" formatCode="0.00">
                        <c:v>9.3597123735632448E-2</c:v>
                      </c:pt>
                      <c:pt idx="129" formatCode="0.00">
                        <c:v>9.7895542902299071E-2</c:v>
                      </c:pt>
                      <c:pt idx="130" formatCode="0.00">
                        <c:v>7.9973986235632344E-2</c:v>
                      </c:pt>
                      <c:pt idx="131" formatCode="0.00">
                        <c:v>6.9315468735632324E-2</c:v>
                      </c:pt>
                      <c:pt idx="132" formatCode="0.00">
                        <c:v>5.3621064568965648E-2</c:v>
                      </c:pt>
                      <c:pt idx="133" formatCode="0.00">
                        <c:v>3.7365947068965566E-2</c:v>
                      </c:pt>
                      <c:pt idx="134" formatCode="0.00">
                        <c:v>2.4826267902299026E-2</c:v>
                      </c:pt>
                      <c:pt idx="135" formatCode="0.00">
                        <c:v>1.8712475402298923E-2</c:v>
                      </c:pt>
                      <c:pt idx="136" formatCode="0.00">
                        <c:v>1.5195249568965563E-2</c:v>
                      </c:pt>
                      <c:pt idx="137" formatCode="0.00">
                        <c:v>1.0878462068965589E-2</c:v>
                      </c:pt>
                      <c:pt idx="138" formatCode="0.00">
                        <c:v>5.1058512356323416E-3</c:v>
                      </c:pt>
                      <c:pt idx="139" formatCode="0.00">
                        <c:v>1.0118687068965682E-2</c:v>
                      </c:pt>
                      <c:pt idx="140" formatCode="0.00">
                        <c:v>3.4812920689656357E-3</c:v>
                      </c:pt>
                      <c:pt idx="141" formatCode="0.00">
                        <c:v>-3.8883204310342645E-3</c:v>
                      </c:pt>
                      <c:pt idx="142" formatCode="0.00">
                        <c:v>1.0356608735632378E-2</c:v>
                      </c:pt>
                      <c:pt idx="143" formatCode="0.00">
                        <c:v>2.0348567068965595E-2</c:v>
                      </c:pt>
                      <c:pt idx="144" formatCode="0.00">
                        <c:v>2.1629187902298952E-2</c:v>
                      </c:pt>
                      <c:pt idx="145" formatCode="0.00">
                        <c:v>5.840340790229881E-2</c:v>
                      </c:pt>
                      <c:pt idx="146" formatCode="0.00">
                        <c:v>8.4873105402298865E-2</c:v>
                      </c:pt>
                      <c:pt idx="147" formatCode="0.00">
                        <c:v>7.5756127902298909E-2</c:v>
                      </c:pt>
                      <c:pt idx="148" formatCode="0.00">
                        <c:v>7.3228200402299048E-2</c:v>
                      </c:pt>
                      <c:pt idx="149" formatCode="0.00">
                        <c:v>7.1171150402298933E-2</c:v>
                      </c:pt>
                      <c:pt idx="150" formatCode="0.00">
                        <c:v>7.6029087902298897E-2</c:v>
                      </c:pt>
                      <c:pt idx="151" formatCode="0.00">
                        <c:v>7.0887551235632285E-2</c:v>
                      </c:pt>
                      <c:pt idx="152" formatCode="0.00">
                        <c:v>6.3221500402299013E-2</c:v>
                      </c:pt>
                      <c:pt idx="153" formatCode="0.00">
                        <c:v>5.6892846235632288E-2</c:v>
                      </c:pt>
                      <c:pt idx="154" formatCode="0.00">
                        <c:v>5.2056649568965607E-2</c:v>
                      </c:pt>
                      <c:pt idx="155" formatCode="0.00">
                        <c:v>4.3164987902299057E-2</c:v>
                      </c:pt>
                      <c:pt idx="156" formatCode="0.00">
                        <c:v>5.0937060402299061E-2</c:v>
                      </c:pt>
                      <c:pt idx="157" formatCode="0.00">
                        <c:v>2.9037097068965734E-2</c:v>
                      </c:pt>
                      <c:pt idx="158" formatCode="0.00">
                        <c:v>3.7653237356323199E-3</c:v>
                      </c:pt>
                      <c:pt idx="159" formatCode="0.00">
                        <c:v>3.0620779022989542E-3</c:v>
                      </c:pt>
                      <c:pt idx="160" formatCode="0.00">
                        <c:v>1.1820287356323345E-3</c:v>
                      </c:pt>
                      <c:pt idx="161" formatCode="0.00">
                        <c:v>2.7744754022989149E-3</c:v>
                      </c:pt>
                      <c:pt idx="162" formatCode="0.00">
                        <c:v>-5.4970745977009905E-3</c:v>
                      </c:pt>
                      <c:pt idx="163" formatCode="0.00">
                        <c:v>-8.0693095977010243E-3</c:v>
                      </c:pt>
                      <c:pt idx="164" formatCode="0.00">
                        <c:v>-1.5764937643676369E-3</c:v>
                      </c:pt>
                      <c:pt idx="165" formatCode="0.00">
                        <c:v>2.0163134568965679E-2</c:v>
                      </c:pt>
                      <c:pt idx="166" formatCode="0.00">
                        <c:v>3.2275413735632363E-2</c:v>
                      </c:pt>
                      <c:pt idx="167" formatCode="0.00">
                        <c:v>3.2590498735632467E-2</c:v>
                      </c:pt>
                      <c:pt idx="168" formatCode="0.00">
                        <c:v>2.753047706896572E-2</c:v>
                      </c:pt>
                      <c:pt idx="169" formatCode="0.00">
                        <c:v>4.8555622902298978E-2</c:v>
                      </c:pt>
                      <c:pt idx="170" formatCode="0.00">
                        <c:v>5.6207796235632324E-2</c:v>
                      </c:pt>
                      <c:pt idx="171" formatCode="0.00">
                        <c:v>8.2228944568965678E-2</c:v>
                      </c:pt>
                      <c:pt idx="172" formatCode="0.00">
                        <c:v>8.6179664568965642E-2</c:v>
                      </c:pt>
                      <c:pt idx="173" formatCode="0.00">
                        <c:v>8.6271396235632403E-2</c:v>
                      </c:pt>
                      <c:pt idx="174" formatCode="0.00">
                        <c:v>9.1497432068965656E-2</c:v>
                      </c:pt>
                      <c:pt idx="175" formatCode="0.00">
                        <c:v>8.5843697068965552E-2</c:v>
                      </c:pt>
                      <c:pt idx="176" formatCode="0.00">
                        <c:v>6.9354975402298957E-2</c:v>
                      </c:pt>
                      <c:pt idx="177" formatCode="0.00">
                        <c:v>4.0835776235632171E-2</c:v>
                      </c:pt>
                      <c:pt idx="178" formatCode="0.00">
                        <c:v>2.3528927068965588E-2</c:v>
                      </c:pt>
                      <c:pt idx="179" formatCode="0.00">
                        <c:v>1.2989335402298963E-2</c:v>
                      </c:pt>
                      <c:pt idx="180" formatCode="0.00">
                        <c:v>1.5426370402298994E-2</c:v>
                      </c:pt>
                      <c:pt idx="181" formatCode="0.00">
                        <c:v>-1.3497319597701063E-2</c:v>
                      </c:pt>
                      <c:pt idx="182" formatCode="0.00">
                        <c:v>-2.2750793103432088E-4</c:v>
                      </c:pt>
                      <c:pt idx="183" formatCode="0.00">
                        <c:v>-1.2789559597701006E-2</c:v>
                      </c:pt>
                      <c:pt idx="184" formatCode="0.00">
                        <c:v>-6.0821004310344096E-3</c:v>
                      </c:pt>
                      <c:pt idx="185" formatCode="0.00">
                        <c:v>-2.1648429310343609E-3</c:v>
                      </c:pt>
                      <c:pt idx="186" formatCode="0.00">
                        <c:v>2.2174206896563575E-4</c:v>
                      </c:pt>
                      <c:pt idx="187" formatCode="0.00">
                        <c:v>5.0133354022989796E-3</c:v>
                      </c:pt>
                      <c:pt idx="188" formatCode="0.00">
                        <c:v>3.2671912902298872E-2</c:v>
                      </c:pt>
                      <c:pt idx="189" formatCode="0.00">
                        <c:v>4.3524873735632186E-2</c:v>
                      </c:pt>
                      <c:pt idx="190" formatCode="0.00">
                        <c:v>5.0781317068965603E-2</c:v>
                      </c:pt>
                      <c:pt idx="191" formatCode="0.00">
                        <c:v>6.6918982068965516E-2</c:v>
                      </c:pt>
                      <c:pt idx="192" formatCode="0.00">
                        <c:v>7.1472583735632256E-2</c:v>
                      </c:pt>
                      <c:pt idx="193" formatCode="0.00">
                        <c:v>9.3600768735632167E-2</c:v>
                      </c:pt>
                      <c:pt idx="194" formatCode="0.00">
                        <c:v>7.3947056235632358E-2</c:v>
                      </c:pt>
                      <c:pt idx="195" formatCode="0.00">
                        <c:v>6.3212120402299066E-2</c:v>
                      </c:pt>
                      <c:pt idx="196" formatCode="0.00">
                        <c:v>5.9004668735632371E-2</c:v>
                      </c:pt>
                      <c:pt idx="197" formatCode="0.00">
                        <c:v>5.5543947902298996E-2</c:v>
                      </c:pt>
                      <c:pt idx="198" formatCode="0.00">
                        <c:v>3.3016447068965671E-2</c:v>
                      </c:pt>
                      <c:pt idx="199" formatCode="0.00">
                        <c:v>4.160329956896569E-2</c:v>
                      </c:pt>
                      <c:pt idx="200" formatCode="0.00">
                        <c:v>2.3043848735632366E-2</c:v>
                      </c:pt>
                      <c:pt idx="201" formatCode="0.00">
                        <c:v>1.0524547068965662E-2</c:v>
                      </c:pt>
                      <c:pt idx="202" formatCode="0.00">
                        <c:v>1.5471702902298934E-2</c:v>
                      </c:pt>
                      <c:pt idx="203" formatCode="0.00">
                        <c:v>1.6653037068965704E-2</c:v>
                      </c:pt>
                      <c:pt idx="204" formatCode="0.00">
                        <c:v>7.6588845689655738E-3</c:v>
                      </c:pt>
                      <c:pt idx="205" formatCode="0.00">
                        <c:v>-1.3292660431034387E-2</c:v>
                      </c:pt>
                      <c:pt idx="206" formatCode="0.00">
                        <c:v>-4.6816470977010249E-3</c:v>
                      </c:pt>
                      <c:pt idx="207" formatCode="0.00">
                        <c:v>5.6681437356322917E-3</c:v>
                      </c:pt>
                      <c:pt idx="208" formatCode="0.00">
                        <c:v>6.2840437356322942E-3</c:v>
                      </c:pt>
                      <c:pt idx="209" formatCode="0.00">
                        <c:v>1.0265743735632382E-2</c:v>
                      </c:pt>
                      <c:pt idx="210" formatCode="0.00">
                        <c:v>2.7967592902298999E-2</c:v>
                      </c:pt>
                      <c:pt idx="211" formatCode="0.00">
                        <c:v>1.6304589568965633E-2</c:v>
                      </c:pt>
                      <c:pt idx="212" formatCode="0.00">
                        <c:v>2.3995757068965617E-2</c:v>
                      </c:pt>
                      <c:pt idx="213" formatCode="0.00">
                        <c:v>5.4169391235632358E-2</c:v>
                      </c:pt>
                      <c:pt idx="214" formatCode="0.00">
                        <c:v>3.2964338735632426E-2</c:v>
                      </c:pt>
                      <c:pt idx="215" formatCode="0.00">
                        <c:v>2.5095978735632296E-2</c:v>
                      </c:pt>
                      <c:pt idx="216" formatCode="0.00">
                        <c:v>1.822543123563225E-2</c:v>
                      </c:pt>
                      <c:pt idx="217" formatCode="0.00">
                        <c:v>2.712379873563231E-2</c:v>
                      </c:pt>
                      <c:pt idx="218" formatCode="0.00">
                        <c:v>1.3764277068965658E-2</c:v>
                      </c:pt>
                      <c:pt idx="219" formatCode="0.00">
                        <c:v>1.3593927068965561E-2</c:v>
                      </c:pt>
                      <c:pt idx="220" formatCode="0.00">
                        <c:v>1.9733766235632277E-2</c:v>
                      </c:pt>
                      <c:pt idx="221" formatCode="0.00">
                        <c:v>2.7154981235632314E-2</c:v>
                      </c:pt>
                      <c:pt idx="222" formatCode="0.00">
                        <c:v>3.142911123563219E-2</c:v>
                      </c:pt>
                      <c:pt idx="223" formatCode="0.00">
                        <c:v>2.8552618735632307E-2</c:v>
                      </c:pt>
                      <c:pt idx="224" formatCode="0.00">
                        <c:v>3.021146540229902E-2</c:v>
                      </c:pt>
                      <c:pt idx="225" formatCode="0.00">
                        <c:v>1.6684918735632381E-2</c:v>
                      </c:pt>
                      <c:pt idx="226" formatCode="0.00">
                        <c:v>1.662164290229895E-2</c:v>
                      </c:pt>
                      <c:pt idx="227" formatCode="0.00">
                        <c:v>1.7491041235632387E-2</c:v>
                      </c:pt>
                      <c:pt idx="228" formatCode="0.00">
                        <c:v>3.7832645402299026E-2</c:v>
                      </c:pt>
                      <c:pt idx="229" formatCode="0.00">
                        <c:v>5.7476752068965631E-2</c:v>
                      </c:pt>
                      <c:pt idx="230" formatCode="0.00">
                        <c:v>8.5974070402298985E-2</c:v>
                      </c:pt>
                      <c:pt idx="231" formatCode="0.00">
                        <c:v>8.2290353735632316E-2</c:v>
                      </c:pt>
                      <c:pt idx="232" formatCode="0.00">
                        <c:v>8.5395795402299024E-2</c:v>
                      </c:pt>
                      <c:pt idx="233" formatCode="0.00">
                        <c:v>8.4259298735632315E-2</c:v>
                      </c:pt>
                      <c:pt idx="234" formatCode="0.00">
                        <c:v>8.7690951235632308E-2</c:v>
                      </c:pt>
                      <c:pt idx="235" formatCode="0.00">
                        <c:v>9.929625206896564E-2</c:v>
                      </c:pt>
                      <c:pt idx="236" formatCode="0.00">
                        <c:v>9.7801705402298933E-2</c:v>
                      </c:pt>
                      <c:pt idx="237" formatCode="0.00">
                        <c:v>0.10256653790229886</c:v>
                      </c:pt>
                      <c:pt idx="238" formatCode="0.00">
                        <c:v>0.13291357206896559</c:v>
                      </c:pt>
                      <c:pt idx="239" formatCode="0.00">
                        <c:v>0.13718940123563228</c:v>
                      </c:pt>
                      <c:pt idx="240" formatCode="0.00">
                        <c:v>0.13191509123563228</c:v>
                      </c:pt>
                      <c:pt idx="241" formatCode="0.00">
                        <c:v>0.11787140290229914</c:v>
                      </c:pt>
                      <c:pt idx="242" formatCode="0.00">
                        <c:v>6.5772270402299049E-2</c:v>
                      </c:pt>
                      <c:pt idx="243" formatCode="0.00">
                        <c:v>3.6754712902298925E-2</c:v>
                      </c:pt>
                      <c:pt idx="244" formatCode="0.00">
                        <c:v>1.7044410402299093E-2</c:v>
                      </c:pt>
                      <c:pt idx="245" formatCode="0.00">
                        <c:v>5.2703429022989967E-3</c:v>
                      </c:pt>
                      <c:pt idx="246" formatCode="0.00">
                        <c:v>-3.670845431034353E-3</c:v>
                      </c:pt>
                      <c:pt idx="247" formatCode="0.00">
                        <c:v>-6.5796237643676037E-3</c:v>
                      </c:pt>
                      <c:pt idx="248" formatCode="0.00">
                        <c:v>-1.1287906264367709E-2</c:v>
                      </c:pt>
                      <c:pt idx="249" formatCode="0.00">
                        <c:v>-2.0290623764367632E-2</c:v>
                      </c:pt>
                      <c:pt idx="250" formatCode="0.00">
                        <c:v>-4.545122876436769E-2</c:v>
                      </c:pt>
                      <c:pt idx="251" formatCode="0.00">
                        <c:v>-4.5199260431034394E-2</c:v>
                      </c:pt>
                      <c:pt idx="252" formatCode="0.00">
                        <c:v>-4.3062702097701022E-2</c:v>
                      </c:pt>
                      <c:pt idx="253" formatCode="0.00">
                        <c:v>-4.8799217097700964E-2</c:v>
                      </c:pt>
                      <c:pt idx="254" formatCode="0.00">
                        <c:v>-2.0489962097701042E-2</c:v>
                      </c:pt>
                      <c:pt idx="255" formatCode="0.00">
                        <c:v>-3.2636042931034392E-2</c:v>
                      </c:pt>
                      <c:pt idx="256" formatCode="0.00">
                        <c:v>-3.1455105431034358E-2</c:v>
                      </c:pt>
                      <c:pt idx="257" formatCode="0.00">
                        <c:v>-3.2247598764367669E-2</c:v>
                      </c:pt>
                      <c:pt idx="258" formatCode="0.00">
                        <c:v>-3.2659312931034412E-2</c:v>
                      </c:pt>
                      <c:pt idx="259" formatCode="0.00">
                        <c:v>-3.4483284597701003E-2</c:v>
                      </c:pt>
                      <c:pt idx="260" formatCode="0.00">
                        <c:v>-3.1222516264367672E-2</c:v>
                      </c:pt>
                      <c:pt idx="261" formatCode="0.00">
                        <c:v>-2.3582037931034305E-2</c:v>
                      </c:pt>
                      <c:pt idx="262" formatCode="0.00">
                        <c:v>-2.2219028764367765E-2</c:v>
                      </c:pt>
                      <c:pt idx="263" formatCode="0.00">
                        <c:v>-2.8538487097701015E-2</c:v>
                      </c:pt>
                      <c:pt idx="264" formatCode="0.00">
                        <c:v>-1.9761112097701039E-2</c:v>
                      </c:pt>
                      <c:pt idx="265" formatCode="0.00">
                        <c:v>5.3787312356323724E-3</c:v>
                      </c:pt>
                      <c:pt idx="266" formatCode="0.00">
                        <c:v>2.5348641235632297E-2</c:v>
                      </c:pt>
                      <c:pt idx="267" formatCode="0.00">
                        <c:v>3.3361602068965546E-2</c:v>
                      </c:pt>
                      <c:pt idx="268" formatCode="0.00">
                        <c:v>3.1818055402298984E-2</c:v>
                      </c:pt>
                      <c:pt idx="269" formatCode="0.00">
                        <c:v>3.0179592902298991E-2</c:v>
                      </c:pt>
                      <c:pt idx="270" formatCode="0.00">
                        <c:v>2.7077757068965647E-2</c:v>
                      </c:pt>
                      <c:pt idx="271" formatCode="0.00">
                        <c:v>2.8138797068965715E-2</c:v>
                      </c:pt>
                      <c:pt idx="272" formatCode="0.00">
                        <c:v>1.2474903735632203E-2</c:v>
                      </c:pt>
                      <c:pt idx="273" formatCode="0.00">
                        <c:v>-1.7771554310344051E-3</c:v>
                      </c:pt>
                      <c:pt idx="274" formatCode="0.00">
                        <c:v>1.1631312356321644E-3</c:v>
                      </c:pt>
                      <c:pt idx="275" formatCode="0.00">
                        <c:v>2.8671937356322674E-3</c:v>
                      </c:pt>
                      <c:pt idx="276" formatCode="0.00">
                        <c:v>-5.1744762643677333E-3</c:v>
                      </c:pt>
                      <c:pt idx="277" formatCode="0.00">
                        <c:v>-2.4007761264367655E-2</c:v>
                      </c:pt>
                      <c:pt idx="278" formatCode="0.00">
                        <c:v>-5.1869803764367672E-2</c:v>
                      </c:pt>
                      <c:pt idx="279" formatCode="0.00">
                        <c:v>-1.4141717931034359E-2</c:v>
                      </c:pt>
                      <c:pt idx="280" formatCode="0.00">
                        <c:v>-4.6548737643676841E-3</c:v>
                      </c:pt>
                      <c:pt idx="281" formatCode="0.00">
                        <c:v>2.1249704022989757E-3</c:v>
                      </c:pt>
                      <c:pt idx="282" formatCode="0.00">
                        <c:v>6.7353354022989809E-3</c:v>
                      </c:pt>
                      <c:pt idx="283" formatCode="0.00">
                        <c:v>9.5444245689656482E-3</c:v>
                      </c:pt>
                      <c:pt idx="284" formatCode="0.00">
                        <c:v>2.3996729568965591E-2</c:v>
                      </c:pt>
                      <c:pt idx="285" formatCode="0.00">
                        <c:v>2.3165987068965666E-2</c:v>
                      </c:pt>
                      <c:pt idx="286" formatCode="0.00">
                        <c:v>1.2968412068965707E-2</c:v>
                      </c:pt>
                      <c:pt idx="287" formatCode="0.00">
                        <c:v>-1.0918543103433098E-4</c:v>
                      </c:pt>
                      <c:pt idx="288" formatCode="0.00">
                        <c:v>-9.896799597700956E-3</c:v>
                      </c:pt>
                      <c:pt idx="289" formatCode="0.00">
                        <c:v>-7.520471264367723E-3</c:v>
                      </c:pt>
                      <c:pt idx="290" formatCode="0.00">
                        <c:v>1.6980763735632287E-2</c:v>
                      </c:pt>
                      <c:pt idx="291" formatCode="0.00">
                        <c:v>8.4428123563229374E-4</c:v>
                      </c:pt>
                      <c:pt idx="292" formatCode="0.00">
                        <c:v>-2.0491420977010177E-3</c:v>
                      </c:pt>
                      <c:pt idx="293" formatCode="0.00">
                        <c:v>-6.1997854310343881E-3</c:v>
                      </c:pt>
                      <c:pt idx="294" formatCode="0.00">
                        <c:v>-3.9841420977010378E-3</c:v>
                      </c:pt>
                      <c:pt idx="295" formatCode="0.00">
                        <c:v>-7.8351145977010317E-3</c:v>
                      </c:pt>
                      <c:pt idx="296" formatCode="0.00">
                        <c:v>-1.0671783764367726E-2</c:v>
                      </c:pt>
                      <c:pt idx="297" formatCode="0.00">
                        <c:v>-1.7559258764367702E-2</c:v>
                      </c:pt>
                      <c:pt idx="298" formatCode="0.00">
                        <c:v>-1.8691446264367695E-2</c:v>
                      </c:pt>
                      <c:pt idx="299" formatCode="0.00">
                        <c:v>-5.3816445977010741E-3</c:v>
                      </c:pt>
                      <c:pt idx="300" formatCode="0.00">
                        <c:v>-7.784459770099339E-5</c:v>
                      </c:pt>
                      <c:pt idx="301" formatCode="0.00">
                        <c:v>-1.8559655431034328E-2</c:v>
                      </c:pt>
                      <c:pt idx="302" formatCode="0.00">
                        <c:v>-5.1481903764367676E-2</c:v>
                      </c:pt>
                      <c:pt idx="303" formatCode="0.00">
                        <c:v>-4.116663459770098E-2</c:v>
                      </c:pt>
                      <c:pt idx="304" formatCode="0.00">
                        <c:v>-5.0475583764367782E-2</c:v>
                      </c:pt>
                      <c:pt idx="305" formatCode="0.00">
                        <c:v>-5.4865421264367775E-2</c:v>
                      </c:pt>
                      <c:pt idx="306" formatCode="0.00">
                        <c:v>-6.1338693764367735E-2</c:v>
                      </c:pt>
                      <c:pt idx="307" formatCode="0.00">
                        <c:v>-5.5833239597701034E-2</c:v>
                      </c:pt>
                      <c:pt idx="308" formatCode="0.00">
                        <c:v>-4.5832638764367717E-2</c:v>
                      </c:pt>
                      <c:pt idx="309" formatCode="0.00">
                        <c:v>-3.6562902097700967E-2</c:v>
                      </c:pt>
                      <c:pt idx="310" formatCode="0.00">
                        <c:v>-2.3289873764367641E-2</c:v>
                      </c:pt>
                      <c:pt idx="311" formatCode="0.00">
                        <c:v>-1.9669427931034322E-2</c:v>
                      </c:pt>
                      <c:pt idx="312" formatCode="0.00">
                        <c:v>-1.4975318764367751E-2</c:v>
                      </c:pt>
                      <c:pt idx="313" formatCode="0.00">
                        <c:v>-1.1260747931034376E-2</c:v>
                      </c:pt>
                      <c:pt idx="314" formatCode="0.00">
                        <c:v>1.9835329022989123E-3</c:v>
                      </c:pt>
                      <c:pt idx="315" formatCode="0.00">
                        <c:v>-9.9017931034395268E-5</c:v>
                      </c:pt>
                      <c:pt idx="316" formatCode="0.00">
                        <c:v>1.6428391235632334E-2</c:v>
                      </c:pt>
                      <c:pt idx="317" formatCode="0.00">
                        <c:v>2.5432417902298998E-2</c:v>
                      </c:pt>
                      <c:pt idx="318" formatCode="0.00">
                        <c:v>3.4665371235632292E-2</c:v>
                      </c:pt>
                      <c:pt idx="319" formatCode="0.00">
                        <c:v>2.7756719568965638E-2</c:v>
                      </c:pt>
                      <c:pt idx="320" formatCode="0.00">
                        <c:v>2.4692842068965604E-2</c:v>
                      </c:pt>
                      <c:pt idx="321" formatCode="0.00">
                        <c:v>3.641470873563224E-2</c:v>
                      </c:pt>
                      <c:pt idx="322" formatCode="0.00">
                        <c:v>4.8884799568965631E-2</c:v>
                      </c:pt>
                      <c:pt idx="323" formatCode="0.00">
                        <c:v>4.8965062068965559E-2</c:v>
                      </c:pt>
                      <c:pt idx="324" formatCode="0.00">
                        <c:v>4.0632357068965619E-2</c:v>
                      </c:pt>
                      <c:pt idx="325" formatCode="0.00">
                        <c:v>4.1349862902299028E-2</c:v>
                      </c:pt>
                      <c:pt idx="326" formatCode="0.00">
                        <c:v>5.4048737068965624E-2</c:v>
                      </c:pt>
                      <c:pt idx="327" formatCode="0.00">
                        <c:v>5.0959641235632347E-2</c:v>
                      </c:pt>
                      <c:pt idx="328" formatCode="0.00">
                        <c:v>5.1819214568965544E-2</c:v>
                      </c:pt>
                      <c:pt idx="329" formatCode="0.00">
                        <c:v>5.3967534568965636E-2</c:v>
                      </c:pt>
                      <c:pt idx="330" formatCode="0.00">
                        <c:v>4.8865367068965604E-2</c:v>
                      </c:pt>
                      <c:pt idx="331" formatCode="0.00">
                        <c:v>5.699232706896562E-2</c:v>
                      </c:pt>
                      <c:pt idx="332" formatCode="0.00">
                        <c:v>6.0729901235632378E-2</c:v>
                      </c:pt>
                      <c:pt idx="333" formatCode="0.00">
                        <c:v>6.1780465402298868E-2</c:v>
                      </c:pt>
                      <c:pt idx="334" formatCode="0.00">
                        <c:v>5.7276550402298954E-2</c:v>
                      </c:pt>
                      <c:pt idx="335" formatCode="0.00">
                        <c:v>5.5397042068965674E-2</c:v>
                      </c:pt>
                      <c:pt idx="336" formatCode="0.00">
                        <c:v>6.6413575402298974E-2</c:v>
                      </c:pt>
                      <c:pt idx="337" formatCode="0.00">
                        <c:v>6.5918812902298951E-2</c:v>
                      </c:pt>
                      <c:pt idx="338" formatCode="0.00">
                        <c:v>6.4847305402298883E-2</c:v>
                      </c:pt>
                      <c:pt idx="339" formatCode="0.00">
                        <c:v>7.7254692902299027E-2</c:v>
                      </c:pt>
                      <c:pt idx="340" formatCode="0.00">
                        <c:v>6.8310017902299069E-2</c:v>
                      </c:pt>
                      <c:pt idx="341" formatCode="0.00">
                        <c:v>6.5091093735632377E-2</c:v>
                      </c:pt>
                      <c:pt idx="342" formatCode="0.00">
                        <c:v>7.0199792902298941E-2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22D-4F02-9B2B-8DFAE4E367D3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v>Reservoirs</c:v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'Indus-TSA'!$T$2:$T$349</c15:sqref>
                        </c15:formulaRef>
                      </c:ext>
                    </c:extLst>
                    <c:numCache>
                      <c:formatCode>General</c:formatCode>
                      <c:ptCount val="348"/>
                      <c:pt idx="6" formatCode="0.00">
                        <c:v>1.3455001358046008</c:v>
                      </c:pt>
                      <c:pt idx="7" formatCode="0.00">
                        <c:v>1.3298945674712668</c:v>
                      </c:pt>
                      <c:pt idx="8" formatCode="0.00">
                        <c:v>1.3134174991379348</c:v>
                      </c:pt>
                      <c:pt idx="9" formatCode="0.00">
                        <c:v>1.2890287091379351</c:v>
                      </c:pt>
                      <c:pt idx="10" formatCode="0.00">
                        <c:v>1.3256969299712669</c:v>
                      </c:pt>
                      <c:pt idx="11" formatCode="0.00">
                        <c:v>1.3597953966379333</c:v>
                      </c:pt>
                      <c:pt idx="12" formatCode="0.00">
                        <c:v>1.3694614024712655</c:v>
                      </c:pt>
                      <c:pt idx="13" formatCode="0.00">
                        <c:v>1.1002280566379339</c:v>
                      </c:pt>
                      <c:pt idx="14" formatCode="0.00">
                        <c:v>0.95419874330460086</c:v>
                      </c:pt>
                      <c:pt idx="15" formatCode="0.00">
                        <c:v>0.86265029997126863</c:v>
                      </c:pt>
                      <c:pt idx="16" formatCode="0.00">
                        <c:v>0.82662131913793413</c:v>
                      </c:pt>
                      <c:pt idx="17" formatCode="0.00">
                        <c:v>0.80039444080460065</c:v>
                      </c:pt>
                      <c:pt idx="18" formatCode="0.00">
                        <c:v>0.78364648913793378</c:v>
                      </c:pt>
                      <c:pt idx="19" formatCode="0.00">
                        <c:v>0.72459191580460125</c:v>
                      </c:pt>
                      <c:pt idx="20" formatCode="0.00">
                        <c:v>0.71802034497126765</c:v>
                      </c:pt>
                      <c:pt idx="21" formatCode="0.00">
                        <c:v>0.68365024080460124</c:v>
                      </c:pt>
                      <c:pt idx="22" formatCode="0.00">
                        <c:v>0.61661083080460077</c:v>
                      </c:pt>
                      <c:pt idx="23" formatCode="0.00">
                        <c:v>0.57949040830460152</c:v>
                      </c:pt>
                      <c:pt idx="24" formatCode="0.00">
                        <c:v>0.51314916663793486</c:v>
                      </c:pt>
                      <c:pt idx="25" formatCode="0.00">
                        <c:v>0.59247365080460135</c:v>
                      </c:pt>
                      <c:pt idx="26" formatCode="0.00">
                        <c:v>0.74841712413793449</c:v>
                      </c:pt>
                      <c:pt idx="27" formatCode="0.00">
                        <c:v>0.92944016580460076</c:v>
                      </c:pt>
                      <c:pt idx="28" formatCode="0.00">
                        <c:v>1.0178241583046015</c:v>
                      </c:pt>
                      <c:pt idx="29" formatCode="0.00">
                        <c:v>1.0999417158046016</c:v>
                      </c:pt>
                      <c:pt idx="30" formatCode="0.00">
                        <c:v>1.1645914966379349</c:v>
                      </c:pt>
                      <c:pt idx="31" formatCode="0.00">
                        <c:v>1.2432827799712678</c:v>
                      </c:pt>
                      <c:pt idx="32" formatCode="0.00">
                        <c:v>1.1866175983045997</c:v>
                      </c:pt>
                      <c:pt idx="33" formatCode="0.00">
                        <c:v>1.1975413808046005</c:v>
                      </c:pt>
                      <c:pt idx="34" formatCode="0.00">
                        <c:v>1.1385752608046014</c:v>
                      </c:pt>
                      <c:pt idx="35" formatCode="0.00">
                        <c:v>1.0944667116379341</c:v>
                      </c:pt>
                      <c:pt idx="36" formatCode="0.00">
                        <c:v>1.1111844633046006</c:v>
                      </c:pt>
                      <c:pt idx="37" formatCode="0.00">
                        <c:v>1.2200203591379353</c:v>
                      </c:pt>
                      <c:pt idx="38" formatCode="0.00">
                        <c:v>1.0251219924712673</c:v>
                      </c:pt>
                      <c:pt idx="39" formatCode="0.00">
                        <c:v>0.75572195163793321</c:v>
                      </c:pt>
                      <c:pt idx="40" formatCode="0.00">
                        <c:v>0.57491205663793288</c:v>
                      </c:pt>
                      <c:pt idx="41" formatCode="0.00">
                        <c:v>0.4208585274712684</c:v>
                      </c:pt>
                      <c:pt idx="42" formatCode="0.00">
                        <c:v>0.27659315330460021</c:v>
                      </c:pt>
                      <c:pt idx="43" formatCode="0.00">
                        <c:v>9.3449875804600957E-2</c:v>
                      </c:pt>
                      <c:pt idx="44" formatCode="0.00">
                        <c:v>-1.6784027528733425E-2</c:v>
                      </c:pt>
                      <c:pt idx="45" formatCode="0.00">
                        <c:v>-0.18818004419539935</c:v>
                      </c:pt>
                      <c:pt idx="46" formatCode="0.00">
                        <c:v>-0.28544342086206687</c:v>
                      </c:pt>
                      <c:pt idx="47" formatCode="0.00">
                        <c:v>-0.35448002419540003</c:v>
                      </c:pt>
                      <c:pt idx="48" formatCode="0.00">
                        <c:v>-0.4618462875287328</c:v>
                      </c:pt>
                      <c:pt idx="49" formatCode="0.00">
                        <c:v>-0.40393020252873324</c:v>
                      </c:pt>
                      <c:pt idx="50" formatCode="0.00">
                        <c:v>-0.14772535919539997</c:v>
                      </c:pt>
                      <c:pt idx="51" formatCode="0.00">
                        <c:v>0.11896322663793324</c:v>
                      </c:pt>
                      <c:pt idx="52" formatCode="0.00">
                        <c:v>0.24537911497126697</c:v>
                      </c:pt>
                      <c:pt idx="53" formatCode="0.00">
                        <c:v>0.37118961913793402</c:v>
                      </c:pt>
                      <c:pt idx="54" formatCode="0.00">
                        <c:v>0.50790717747126646</c:v>
                      </c:pt>
                      <c:pt idx="55" formatCode="0.00">
                        <c:v>0.6731414049712674</c:v>
                      </c:pt>
                      <c:pt idx="56" formatCode="0.00">
                        <c:v>0.78944011997126662</c:v>
                      </c:pt>
                      <c:pt idx="57" formatCode="0.00">
                        <c:v>0.92586183997126703</c:v>
                      </c:pt>
                      <c:pt idx="58" formatCode="0.00">
                        <c:v>1.1086386091379348</c:v>
                      </c:pt>
                      <c:pt idx="59" formatCode="0.00">
                        <c:v>1.2342425233046006</c:v>
                      </c:pt>
                      <c:pt idx="60" formatCode="0.00">
                        <c:v>1.3542639258045996</c:v>
                      </c:pt>
                      <c:pt idx="61" formatCode="0.00">
                        <c:v>1.2648764291379342</c:v>
                      </c:pt>
                      <c:pt idx="62" formatCode="0.00">
                        <c:v>1.3242070516379352</c:v>
                      </c:pt>
                      <c:pt idx="63" formatCode="0.00">
                        <c:v>1.2779180841379354</c:v>
                      </c:pt>
                      <c:pt idx="64" formatCode="0.00">
                        <c:v>1.2803245224712692</c:v>
                      </c:pt>
                      <c:pt idx="65" formatCode="0.00">
                        <c:v>1.2691969708046011</c:v>
                      </c:pt>
                      <c:pt idx="66" formatCode="0.00">
                        <c:v>1.2392120591379348</c:v>
                      </c:pt>
                      <c:pt idx="67" formatCode="0.00">
                        <c:v>1.1964555416379339</c:v>
                      </c:pt>
                      <c:pt idx="68" formatCode="0.00">
                        <c:v>1.1894633608046012</c:v>
                      </c:pt>
                      <c:pt idx="69" formatCode="0.00">
                        <c:v>1.2475808699712676</c:v>
                      </c:pt>
                      <c:pt idx="70" formatCode="0.00">
                        <c:v>1.1920698724712668</c:v>
                      </c:pt>
                      <c:pt idx="71" formatCode="0.00">
                        <c:v>1.1460670874712671</c:v>
                      </c:pt>
                      <c:pt idx="72" formatCode="0.00">
                        <c:v>1.207794214137933</c:v>
                      </c:pt>
                      <c:pt idx="73" formatCode="0.00">
                        <c:v>1.3090548766379344</c:v>
                      </c:pt>
                      <c:pt idx="74" formatCode="0.00">
                        <c:v>1.2650765033046012</c:v>
                      </c:pt>
                      <c:pt idx="75" formatCode="0.00">
                        <c:v>1.2491034916379347</c:v>
                      </c:pt>
                      <c:pt idx="76" formatCode="0.00">
                        <c:v>1.2613542724712676</c:v>
                      </c:pt>
                      <c:pt idx="77" formatCode="0.00">
                        <c:v>1.2681595733046001</c:v>
                      </c:pt>
                      <c:pt idx="78" formatCode="0.00">
                        <c:v>1.2813193249712667</c:v>
                      </c:pt>
                      <c:pt idx="79" formatCode="0.00">
                        <c:v>1.2770207174712676</c:v>
                      </c:pt>
                      <c:pt idx="80" formatCode="0.00">
                        <c:v>1.2304530783045999</c:v>
                      </c:pt>
                      <c:pt idx="81" formatCode="0.00">
                        <c:v>1.1118942741379332</c:v>
                      </c:pt>
                      <c:pt idx="82" formatCode="0.00">
                        <c:v>1.0545654141379339</c:v>
                      </c:pt>
                      <c:pt idx="83" formatCode="0.00">
                        <c:v>1.0469622458046013</c:v>
                      </c:pt>
                      <c:pt idx="84" formatCode="0.00">
                        <c:v>0.93331049330460125</c:v>
                      </c:pt>
                      <c:pt idx="85" formatCode="0.00">
                        <c:v>0.73254512163793439</c:v>
                      </c:pt>
                      <c:pt idx="86" formatCode="0.00">
                        <c:v>0.53095863663793441</c:v>
                      </c:pt>
                      <c:pt idx="87" formatCode="0.00">
                        <c:v>0.44361438747126858</c:v>
                      </c:pt>
                      <c:pt idx="88" formatCode="0.00">
                        <c:v>0.40967272080460138</c:v>
                      </c:pt>
                      <c:pt idx="89" formatCode="0.00">
                        <c:v>0.37880597913793412</c:v>
                      </c:pt>
                      <c:pt idx="90" formatCode="0.00">
                        <c:v>0.32472616913793395</c:v>
                      </c:pt>
                      <c:pt idx="91" formatCode="0.00">
                        <c:v>0.28229298663793312</c:v>
                      </c:pt>
                      <c:pt idx="92" formatCode="0.00">
                        <c:v>0.29526812330460128</c:v>
                      </c:pt>
                      <c:pt idx="93" formatCode="0.00">
                        <c:v>0.36679019997126794</c:v>
                      </c:pt>
                      <c:pt idx="94" formatCode="0.00">
                        <c:v>0.36286320747126855</c:v>
                      </c:pt>
                      <c:pt idx="95" formatCode="0.00">
                        <c:v>0.38590691913793496</c:v>
                      </c:pt>
                      <c:pt idx="96" formatCode="0.00">
                        <c:v>0.39030633747126853</c:v>
                      </c:pt>
                      <c:pt idx="97" formatCode="0.00">
                        <c:v>0.44488476080460071</c:v>
                      </c:pt>
                      <c:pt idx="98" formatCode="0.00">
                        <c:v>0.32073647163793417</c:v>
                      </c:pt>
                      <c:pt idx="99" formatCode="0.00">
                        <c:v>0.13388556663793416</c:v>
                      </c:pt>
                      <c:pt idx="100" formatCode="0.00">
                        <c:v>-5.5352146695399007E-2</c:v>
                      </c:pt>
                      <c:pt idx="101" formatCode="0.00">
                        <c:v>-0.25010360836206491</c:v>
                      </c:pt>
                      <c:pt idx="102" formatCode="0.00">
                        <c:v>-0.42296152919539853</c:v>
                      </c:pt>
                      <c:pt idx="103" formatCode="0.00">
                        <c:v>-0.563651260028732</c:v>
                      </c:pt>
                      <c:pt idx="104" formatCode="0.00">
                        <c:v>-0.70255986502873213</c:v>
                      </c:pt>
                      <c:pt idx="105" formatCode="0.00">
                        <c:v>-0.88138611752873164</c:v>
                      </c:pt>
                      <c:pt idx="106" formatCode="0.00">
                        <c:v>-1.0675121808620656</c:v>
                      </c:pt>
                      <c:pt idx="107" formatCode="0.00">
                        <c:v>-1.2757340041953986</c:v>
                      </c:pt>
                      <c:pt idx="108" formatCode="0.00">
                        <c:v>-1.4317152666953987</c:v>
                      </c:pt>
                      <c:pt idx="109" formatCode="0.00">
                        <c:v>-1.6149235733620659</c:v>
                      </c:pt>
                      <c:pt idx="110" formatCode="0.00">
                        <c:v>-1.6469553483620665</c:v>
                      </c:pt>
                      <c:pt idx="111" formatCode="0.00">
                        <c:v>-1.7276299566953992</c:v>
                      </c:pt>
                      <c:pt idx="112" formatCode="0.00">
                        <c:v>-1.7492805091953993</c:v>
                      </c:pt>
                      <c:pt idx="113" formatCode="0.00">
                        <c:v>-1.7433164883620655</c:v>
                      </c:pt>
                      <c:pt idx="114" formatCode="0.00">
                        <c:v>-1.7283133033620661</c:v>
                      </c:pt>
                      <c:pt idx="115" formatCode="0.00">
                        <c:v>-1.7448127033620664</c:v>
                      </c:pt>
                      <c:pt idx="116" formatCode="0.00">
                        <c:v>-1.782143628362066</c:v>
                      </c:pt>
                      <c:pt idx="117" formatCode="0.00">
                        <c:v>-1.8662980358620671</c:v>
                      </c:pt>
                      <c:pt idx="118" formatCode="0.00">
                        <c:v>-1.903411245028733</c:v>
                      </c:pt>
                      <c:pt idx="119" formatCode="0.00">
                        <c:v>-1.9361540625287326</c:v>
                      </c:pt>
                      <c:pt idx="120" formatCode="0.00">
                        <c:v>-1.9337654058620664</c:v>
                      </c:pt>
                      <c:pt idx="121" formatCode="0.00">
                        <c:v>-1.961488082528732</c:v>
                      </c:pt>
                      <c:pt idx="122" formatCode="0.00">
                        <c:v>-2.0786310375287322</c:v>
                      </c:pt>
                      <c:pt idx="123" formatCode="0.00">
                        <c:v>-2.136630092528732</c:v>
                      </c:pt>
                      <c:pt idx="124" formatCode="0.00">
                        <c:v>-2.1989424575287333</c:v>
                      </c:pt>
                      <c:pt idx="125" formatCode="0.00">
                        <c:v>-2.2694322808620662</c:v>
                      </c:pt>
                      <c:pt idx="126" formatCode="0.00">
                        <c:v>-2.3232111083620661</c:v>
                      </c:pt>
                      <c:pt idx="127" formatCode="0.00">
                        <c:v>-2.3876973733620659</c:v>
                      </c:pt>
                      <c:pt idx="128" formatCode="0.00">
                        <c:v>-2.4724435158620657</c:v>
                      </c:pt>
                      <c:pt idx="129" formatCode="0.00">
                        <c:v>-2.5216631441953994</c:v>
                      </c:pt>
                      <c:pt idx="130" formatCode="0.00">
                        <c:v>-2.5264284658620659</c:v>
                      </c:pt>
                      <c:pt idx="131" formatCode="0.00">
                        <c:v>-2.5448115816953987</c:v>
                      </c:pt>
                      <c:pt idx="132" formatCode="0.00">
                        <c:v>-2.5478093183620651</c:v>
                      </c:pt>
                      <c:pt idx="133" formatCode="0.00">
                        <c:v>-2.5337036008620655</c:v>
                      </c:pt>
                      <c:pt idx="134" formatCode="0.00">
                        <c:v>-2.5513690666953992</c:v>
                      </c:pt>
                      <c:pt idx="135" formatCode="0.00">
                        <c:v>-2.5590255616953992</c:v>
                      </c:pt>
                      <c:pt idx="136" formatCode="0.00">
                        <c:v>-2.5906840716953994</c:v>
                      </c:pt>
                      <c:pt idx="137" formatCode="0.00">
                        <c:v>-2.6086168841953992</c:v>
                      </c:pt>
                      <c:pt idx="138" formatCode="0.00">
                        <c:v>-2.640251095862066</c:v>
                      </c:pt>
                      <c:pt idx="139" formatCode="0.00">
                        <c:v>-2.6803930958620659</c:v>
                      </c:pt>
                      <c:pt idx="140" formatCode="0.00">
                        <c:v>-2.6826581516953993</c:v>
                      </c:pt>
                      <c:pt idx="141" formatCode="0.00">
                        <c:v>-2.6362579816953993</c:v>
                      </c:pt>
                      <c:pt idx="142" formatCode="0.00">
                        <c:v>-2.6282496808620657</c:v>
                      </c:pt>
                      <c:pt idx="143" formatCode="0.00">
                        <c:v>-2.6297506050287325</c:v>
                      </c:pt>
                      <c:pt idx="144" formatCode="0.00">
                        <c:v>-2.6691433741953987</c:v>
                      </c:pt>
                      <c:pt idx="145" formatCode="0.00">
                        <c:v>-2.7883355375287326</c:v>
                      </c:pt>
                      <c:pt idx="146" formatCode="0.00">
                        <c:v>-2.8889069316953995</c:v>
                      </c:pt>
                      <c:pt idx="147" formatCode="0.00">
                        <c:v>-2.8322566508620661</c:v>
                      </c:pt>
                      <c:pt idx="148" formatCode="0.00">
                        <c:v>-2.7590776250287328</c:v>
                      </c:pt>
                      <c:pt idx="149" formatCode="0.00">
                        <c:v>-2.6791027950287325</c:v>
                      </c:pt>
                      <c:pt idx="150" formatCode="0.00">
                        <c:v>-2.5941525266953991</c:v>
                      </c:pt>
                      <c:pt idx="151" formatCode="0.00">
                        <c:v>-2.5088218808620657</c:v>
                      </c:pt>
                      <c:pt idx="152" formatCode="0.00">
                        <c:v>-2.3939419150287322</c:v>
                      </c:pt>
                      <c:pt idx="153" formatCode="0.00">
                        <c:v>-2.247907296695399</c:v>
                      </c:pt>
                      <c:pt idx="154" formatCode="0.00">
                        <c:v>-2.1175786216953991</c:v>
                      </c:pt>
                      <c:pt idx="155" formatCode="0.00">
                        <c:v>-2.0012715616953991</c:v>
                      </c:pt>
                      <c:pt idx="156" formatCode="0.00">
                        <c:v>-1.9197292883620665</c:v>
                      </c:pt>
                      <c:pt idx="157" formatCode="0.00">
                        <c:v>-1.7273290308620664</c:v>
                      </c:pt>
                      <c:pt idx="158" formatCode="0.00">
                        <c:v>-1.5079667316953995</c:v>
                      </c:pt>
                      <c:pt idx="159" formatCode="0.00">
                        <c:v>-1.4328974625287327</c:v>
                      </c:pt>
                      <c:pt idx="160" formatCode="0.00">
                        <c:v>-1.3301984208620654</c:v>
                      </c:pt>
                      <c:pt idx="161" formatCode="0.00">
                        <c:v>-1.2273167708620658</c:v>
                      </c:pt>
                      <c:pt idx="162" formatCode="0.00">
                        <c:v>-1.1252840100287322</c:v>
                      </c:pt>
                      <c:pt idx="163" formatCode="0.00">
                        <c:v>-0.9964106025287327</c:v>
                      </c:pt>
                      <c:pt idx="164" formatCode="0.00">
                        <c:v>-0.87572369419539875</c:v>
                      </c:pt>
                      <c:pt idx="165" formatCode="0.00">
                        <c:v>-0.87605968586206551</c:v>
                      </c:pt>
                      <c:pt idx="166" formatCode="0.00">
                        <c:v>-0.90935388669539918</c:v>
                      </c:pt>
                      <c:pt idx="167" formatCode="0.00">
                        <c:v>-0.90680725836206566</c:v>
                      </c:pt>
                      <c:pt idx="168" formatCode="0.00">
                        <c:v>-0.91481321502873225</c:v>
                      </c:pt>
                      <c:pt idx="169" formatCode="0.00">
                        <c:v>-1.0718149891954001</c:v>
                      </c:pt>
                      <c:pt idx="170" formatCode="0.00">
                        <c:v>-1.2492916733620669</c:v>
                      </c:pt>
                      <c:pt idx="171" formatCode="0.00">
                        <c:v>-1.3977471741953997</c:v>
                      </c:pt>
                      <c:pt idx="172" formatCode="0.00">
                        <c:v>-1.4870740125287321</c:v>
                      </c:pt>
                      <c:pt idx="173" formatCode="0.00">
                        <c:v>-1.5766272291953993</c:v>
                      </c:pt>
                      <c:pt idx="174" formatCode="0.00">
                        <c:v>-1.6679201866953992</c:v>
                      </c:pt>
                      <c:pt idx="175" formatCode="0.00">
                        <c:v>-1.7375971225287334</c:v>
                      </c:pt>
                      <c:pt idx="176" formatCode="0.00">
                        <c:v>-1.7466690283620654</c:v>
                      </c:pt>
                      <c:pt idx="177" formatCode="0.00">
                        <c:v>-1.6549143933620662</c:v>
                      </c:pt>
                      <c:pt idx="178" formatCode="0.00">
                        <c:v>-1.5619134650287321</c:v>
                      </c:pt>
                      <c:pt idx="179" formatCode="0.00">
                        <c:v>-1.4975497475287329</c:v>
                      </c:pt>
                      <c:pt idx="180" formatCode="0.00">
                        <c:v>-1.4569903366953993</c:v>
                      </c:pt>
                      <c:pt idx="181" formatCode="0.00">
                        <c:v>-1.2510382083620657</c:v>
                      </c:pt>
                      <c:pt idx="182" formatCode="0.00">
                        <c:v>-1.0624681466953989</c:v>
                      </c:pt>
                      <c:pt idx="183" formatCode="0.00">
                        <c:v>-0.90293472586206658</c:v>
                      </c:pt>
                      <c:pt idx="184" formatCode="0.00">
                        <c:v>-0.79771422919539869</c:v>
                      </c:pt>
                      <c:pt idx="185" formatCode="0.00">
                        <c:v>-0.6846066075287327</c:v>
                      </c:pt>
                      <c:pt idx="186" formatCode="0.00">
                        <c:v>-0.56896940419539899</c:v>
                      </c:pt>
                      <c:pt idx="187" formatCode="0.00">
                        <c:v>-0.46949475502873295</c:v>
                      </c:pt>
                      <c:pt idx="188" formatCode="0.00">
                        <c:v>-0.44395499919539994</c:v>
                      </c:pt>
                      <c:pt idx="189" formatCode="0.00">
                        <c:v>-0.4508216133620655</c:v>
                      </c:pt>
                      <c:pt idx="190" formatCode="0.00">
                        <c:v>-0.46351126336206594</c:v>
                      </c:pt>
                      <c:pt idx="191" formatCode="0.00">
                        <c:v>-0.47788055252873196</c:v>
                      </c:pt>
                      <c:pt idx="192" formatCode="0.00">
                        <c:v>-0.4270428566954001</c:v>
                      </c:pt>
                      <c:pt idx="193" formatCode="0.00">
                        <c:v>-0.43503242252873253</c:v>
                      </c:pt>
                      <c:pt idx="194" formatCode="0.00">
                        <c:v>-0.31637618419539937</c:v>
                      </c:pt>
                      <c:pt idx="195" formatCode="0.00">
                        <c:v>-0.19660943169539991</c:v>
                      </c:pt>
                      <c:pt idx="196" formatCode="0.00">
                        <c:v>-0.13043782586206554</c:v>
                      </c:pt>
                      <c:pt idx="197" formatCode="0.00">
                        <c:v>-3.8663919195399465E-2</c:v>
                      </c:pt>
                      <c:pt idx="198" formatCode="0.00">
                        <c:v>8.16004116379343E-2</c:v>
                      </c:pt>
                      <c:pt idx="199" formatCode="0.00">
                        <c:v>0.15361084913793466</c:v>
                      </c:pt>
                      <c:pt idx="200" formatCode="0.00">
                        <c:v>0.29163895413793472</c:v>
                      </c:pt>
                      <c:pt idx="201" formatCode="0.00">
                        <c:v>0.45799865747126756</c:v>
                      </c:pt>
                      <c:pt idx="202" formatCode="0.00">
                        <c:v>0.67750897497126683</c:v>
                      </c:pt>
                      <c:pt idx="203" formatCode="0.00">
                        <c:v>0.8484353874712669</c:v>
                      </c:pt>
                      <c:pt idx="204" formatCode="0.00">
                        <c:v>1.0354135683046</c:v>
                      </c:pt>
                      <c:pt idx="205" formatCode="0.00">
                        <c:v>1.2199336141379344</c:v>
                      </c:pt>
                      <c:pt idx="206" formatCode="0.00">
                        <c:v>1.1719194499712673</c:v>
                      </c:pt>
                      <c:pt idx="207" formatCode="0.00">
                        <c:v>1.1255697258046009</c:v>
                      </c:pt>
                      <c:pt idx="208" formatCode="0.00">
                        <c:v>1.0917579974712668</c:v>
                      </c:pt>
                      <c:pt idx="209" formatCode="0.00">
                        <c:v>1.0220933608045994</c:v>
                      </c:pt>
                      <c:pt idx="210" formatCode="0.00">
                        <c:v>0.93418608663793368</c:v>
                      </c:pt>
                      <c:pt idx="211" formatCode="0.00">
                        <c:v>0.92173785497126737</c:v>
                      </c:pt>
                      <c:pt idx="212" formatCode="0.00">
                        <c:v>0.81624653413793347</c:v>
                      </c:pt>
                      <c:pt idx="213" formatCode="0.00">
                        <c:v>0.61466722163793452</c:v>
                      </c:pt>
                      <c:pt idx="214" formatCode="0.00">
                        <c:v>0.46230852997126615</c:v>
                      </c:pt>
                      <c:pt idx="215" formatCode="0.00">
                        <c:v>0.32633022830460057</c:v>
                      </c:pt>
                      <c:pt idx="216" formatCode="0.00">
                        <c:v>0.28353409413793251</c:v>
                      </c:pt>
                      <c:pt idx="217" formatCode="0.00">
                        <c:v>0.25065664913793295</c:v>
                      </c:pt>
                      <c:pt idx="218" formatCode="0.00">
                        <c:v>0.31343353247126693</c:v>
                      </c:pt>
                      <c:pt idx="219" formatCode="0.00">
                        <c:v>0.30815434913793371</c:v>
                      </c:pt>
                      <c:pt idx="220" formatCode="0.00">
                        <c:v>0.31360523413793384</c:v>
                      </c:pt>
                      <c:pt idx="221" formatCode="0.00">
                        <c:v>0.33221737997126777</c:v>
                      </c:pt>
                      <c:pt idx="222" formatCode="0.00">
                        <c:v>0.37544091997126738</c:v>
                      </c:pt>
                      <c:pt idx="223" formatCode="0.00">
                        <c:v>0.39848232747126655</c:v>
                      </c:pt>
                      <c:pt idx="224" formatCode="0.00">
                        <c:v>0.45451061413793337</c:v>
                      </c:pt>
                      <c:pt idx="225" formatCode="0.00">
                        <c:v>0.54750170747126781</c:v>
                      </c:pt>
                      <c:pt idx="226" formatCode="0.00">
                        <c:v>0.63392848247126743</c:v>
                      </c:pt>
                      <c:pt idx="227" formatCode="0.00">
                        <c:v>0.71821743747126643</c:v>
                      </c:pt>
                      <c:pt idx="228" formatCode="0.00">
                        <c:v>0.63125632663793318</c:v>
                      </c:pt>
                      <c:pt idx="229" formatCode="0.00">
                        <c:v>0.44184695163793375</c:v>
                      </c:pt>
                      <c:pt idx="230" formatCode="0.00">
                        <c:v>0.39401795997126765</c:v>
                      </c:pt>
                      <c:pt idx="231" formatCode="0.00">
                        <c:v>0.44563295913793421</c:v>
                      </c:pt>
                      <c:pt idx="232" formatCode="0.00">
                        <c:v>0.47001666330460079</c:v>
                      </c:pt>
                      <c:pt idx="233" formatCode="0.00">
                        <c:v>0.49231774163793496</c:v>
                      </c:pt>
                      <c:pt idx="234" formatCode="0.00">
                        <c:v>0.4820372916379343</c:v>
                      </c:pt>
                      <c:pt idx="235" formatCode="0.00">
                        <c:v>0.42604226413793267</c:v>
                      </c:pt>
                      <c:pt idx="236" formatCode="0.00">
                        <c:v>0.40252445747126764</c:v>
                      </c:pt>
                      <c:pt idx="237" formatCode="0.00">
                        <c:v>0.40518500997126683</c:v>
                      </c:pt>
                      <c:pt idx="238" formatCode="0.00">
                        <c:v>0.30200869413793452</c:v>
                      </c:pt>
                      <c:pt idx="239" formatCode="0.00">
                        <c:v>0.27400210080460052</c:v>
                      </c:pt>
                      <c:pt idx="240" formatCode="0.00">
                        <c:v>0.26950290413793443</c:v>
                      </c:pt>
                      <c:pt idx="241" formatCode="0.00">
                        <c:v>0.29519612163793418</c:v>
                      </c:pt>
                      <c:pt idx="242" formatCode="0.00">
                        <c:v>0.65223016913793419</c:v>
                      </c:pt>
                      <c:pt idx="243" formatCode="0.00">
                        <c:v>0.79313471497126731</c:v>
                      </c:pt>
                      <c:pt idx="244" formatCode="0.00">
                        <c:v>0.86115946913793362</c:v>
                      </c:pt>
                      <c:pt idx="245" formatCode="0.00">
                        <c:v>0.91333868663793449</c:v>
                      </c:pt>
                      <c:pt idx="246" formatCode="0.00">
                        <c:v>0.94110531163793443</c:v>
                      </c:pt>
                      <c:pt idx="247" formatCode="0.00">
                        <c:v>0.99039370413793471</c:v>
                      </c:pt>
                      <c:pt idx="248" formatCode="0.00">
                        <c:v>1.0619503908046015</c:v>
                      </c:pt>
                      <c:pt idx="249" formatCode="0.00">
                        <c:v>1.1160424408045992</c:v>
                      </c:pt>
                      <c:pt idx="250" formatCode="0.00">
                        <c:v>1.2009340383045997</c:v>
                      </c:pt>
                      <c:pt idx="251" formatCode="0.00">
                        <c:v>1.2077537233045996</c:v>
                      </c:pt>
                      <c:pt idx="252" formatCode="0.00">
                        <c:v>1.246732419137933</c:v>
                      </c:pt>
                      <c:pt idx="253" formatCode="0.00">
                        <c:v>1.3395227049712677</c:v>
                      </c:pt>
                      <c:pt idx="254" formatCode="0.00">
                        <c:v>1.072643304971268</c:v>
                      </c:pt>
                      <c:pt idx="255" formatCode="0.00">
                        <c:v>1.0948414258046002</c:v>
                      </c:pt>
                      <c:pt idx="256" formatCode="0.00">
                        <c:v>1.0906407291379328</c:v>
                      </c:pt>
                      <c:pt idx="257" formatCode="0.00">
                        <c:v>1.0947328658045992</c:v>
                      </c:pt>
                      <c:pt idx="258" formatCode="0.00">
                        <c:v>1.0898867699712671</c:v>
                      </c:pt>
                      <c:pt idx="259" formatCode="0.00">
                        <c:v>1.093237981637933</c:v>
                      </c:pt>
                      <c:pt idx="260" formatCode="0.00">
                        <c:v>1.0138351774712664</c:v>
                      </c:pt>
                      <c:pt idx="261" formatCode="0.00">
                        <c:v>0.90154864913793364</c:v>
                      </c:pt>
                      <c:pt idx="262" formatCode="0.00">
                        <c:v>0.85982710663793238</c:v>
                      </c:pt>
                      <c:pt idx="263" formatCode="0.00">
                        <c:v>0.81520996997126538</c:v>
                      </c:pt>
                      <c:pt idx="264" formatCode="0.00">
                        <c:v>0.67917883913793187</c:v>
                      </c:pt>
                      <c:pt idx="265" formatCode="0.00">
                        <c:v>0.47506936913793485</c:v>
                      </c:pt>
                      <c:pt idx="266" formatCode="0.00">
                        <c:v>0.28122314330459997</c:v>
                      </c:pt>
                      <c:pt idx="267" formatCode="0.00">
                        <c:v>0.26762652913793339</c:v>
                      </c:pt>
                      <c:pt idx="268" formatCode="0.00">
                        <c:v>0.28759126330460028</c:v>
                      </c:pt>
                      <c:pt idx="269" formatCode="0.00">
                        <c:v>0.26302294413793437</c:v>
                      </c:pt>
                      <c:pt idx="270" formatCode="0.00">
                        <c:v>0.25881934580460086</c:v>
                      </c:pt>
                      <c:pt idx="271" formatCode="0.00">
                        <c:v>0.24365274497126865</c:v>
                      </c:pt>
                      <c:pt idx="272" formatCode="0.00">
                        <c:v>0.30810392330460168</c:v>
                      </c:pt>
                      <c:pt idx="273" formatCode="0.00">
                        <c:v>0.42878409663793438</c:v>
                      </c:pt>
                      <c:pt idx="274" formatCode="0.00">
                        <c:v>0.46854103080460074</c:v>
                      </c:pt>
                      <c:pt idx="275" formatCode="0.00">
                        <c:v>0.49037643747126758</c:v>
                      </c:pt>
                      <c:pt idx="276" formatCode="0.00">
                        <c:v>0.65203160497126778</c:v>
                      </c:pt>
                      <c:pt idx="277" formatCode="0.00">
                        <c:v>0.90099889497126728</c:v>
                      </c:pt>
                      <c:pt idx="278" formatCode="0.00">
                        <c:v>1.2166380733046003</c:v>
                      </c:pt>
                      <c:pt idx="279" formatCode="0.00">
                        <c:v>1.1448391924712675</c:v>
                      </c:pt>
                      <c:pt idx="280" formatCode="0.00">
                        <c:v>1.1161879949712672</c:v>
                      </c:pt>
                      <c:pt idx="281" formatCode="0.00">
                        <c:v>1.1478601549712675</c:v>
                      </c:pt>
                      <c:pt idx="282" formatCode="0.00">
                        <c:v>1.1515171383045999</c:v>
                      </c:pt>
                      <c:pt idx="283" formatCode="0.00">
                        <c:v>1.1466711616379337</c:v>
                      </c:pt>
                      <c:pt idx="284" formatCode="0.00">
                        <c:v>1.0881407508046008</c:v>
                      </c:pt>
                      <c:pt idx="285" formatCode="0.00">
                        <c:v>1.0504126799712674</c:v>
                      </c:pt>
                      <c:pt idx="286" formatCode="0.00">
                        <c:v>1.0621169658045995</c:v>
                      </c:pt>
                      <c:pt idx="287" formatCode="0.00">
                        <c:v>1.1190926483045995</c:v>
                      </c:pt>
                      <c:pt idx="288" formatCode="0.00">
                        <c:v>1.0474967408046014</c:v>
                      </c:pt>
                      <c:pt idx="289" formatCode="0.00">
                        <c:v>0.88967413163793463</c:v>
                      </c:pt>
                      <c:pt idx="290" formatCode="0.00">
                        <c:v>0.59205749080460102</c:v>
                      </c:pt>
                      <c:pt idx="291" formatCode="0.00">
                        <c:v>0.61907921663793353</c:v>
                      </c:pt>
                      <c:pt idx="292" formatCode="0.00">
                        <c:v>0.6549951874712665</c:v>
                      </c:pt>
                      <c:pt idx="293" formatCode="0.00">
                        <c:v>0.64753447413793364</c:v>
                      </c:pt>
                      <c:pt idx="294" formatCode="0.00">
                        <c:v>0.62965085580460034</c:v>
                      </c:pt>
                      <c:pt idx="295" formatCode="0.00">
                        <c:v>0.62201073247126626</c:v>
                      </c:pt>
                      <c:pt idx="296" formatCode="0.00">
                        <c:v>0.60382718330460161</c:v>
                      </c:pt>
                      <c:pt idx="297" formatCode="0.00">
                        <c:v>0.70152237497126801</c:v>
                      </c:pt>
                      <c:pt idx="298" formatCode="0.00">
                        <c:v>0.76812571747126679</c:v>
                      </c:pt>
                      <c:pt idx="299" formatCode="0.00">
                        <c:v>0.77932459580460112</c:v>
                      </c:pt>
                      <c:pt idx="300" formatCode="0.00">
                        <c:v>0.81056342997126674</c:v>
                      </c:pt>
                      <c:pt idx="301" formatCode="0.00">
                        <c:v>1.0070320216379338</c:v>
                      </c:pt>
                      <c:pt idx="302" formatCode="0.00">
                        <c:v>1.3609047974712682</c:v>
                      </c:pt>
                      <c:pt idx="303" formatCode="0.00">
                        <c:v>1.2880329541379334</c:v>
                      </c:pt>
                      <c:pt idx="304" formatCode="0.00">
                        <c:v>1.275482759137935</c:v>
                      </c:pt>
                      <c:pt idx="305" formatCode="0.00">
                        <c:v>1.3170944699712672</c:v>
                      </c:pt>
                      <c:pt idx="306" formatCode="0.00">
                        <c:v>1.3509497491379339</c:v>
                      </c:pt>
                      <c:pt idx="307" formatCode="0.00">
                        <c:v>1.3916559066379337</c:v>
                      </c:pt>
                      <c:pt idx="308" formatCode="0.00">
                        <c:v>1.3890404949712662</c:v>
                      </c:pt>
                      <c:pt idx="309" formatCode="0.00">
                        <c:v>1.2732505249712682</c:v>
                      </c:pt>
                      <c:pt idx="310" formatCode="0.00">
                        <c:v>1.1847806224712674</c:v>
                      </c:pt>
                      <c:pt idx="311" formatCode="0.00">
                        <c:v>1.1066238333046012</c:v>
                      </c:pt>
                      <c:pt idx="312" formatCode="0.00">
                        <c:v>1.0975308666379338</c:v>
                      </c:pt>
                      <c:pt idx="313" formatCode="0.00">
                        <c:v>1.0113063508045999</c:v>
                      </c:pt>
                      <c:pt idx="314" formatCode="0.00">
                        <c:v>0.76914992497126722</c:v>
                      </c:pt>
                      <c:pt idx="315" formatCode="0.00">
                        <c:v>0.67203230163793304</c:v>
                      </c:pt>
                      <c:pt idx="316" formatCode="0.00">
                        <c:v>0.50789227580459961</c:v>
                      </c:pt>
                      <c:pt idx="317" formatCode="0.00">
                        <c:v>0.29927434997126756</c:v>
                      </c:pt>
                      <c:pt idx="318" formatCode="0.00">
                        <c:v>0.13375121830460124</c:v>
                      </c:pt>
                      <c:pt idx="319" formatCode="0.00">
                        <c:v>-1.4457916695399753E-2</c:v>
                      </c:pt>
                      <c:pt idx="320" formatCode="0.00">
                        <c:v>-5.997655336206531E-2</c:v>
                      </c:pt>
                      <c:pt idx="321" formatCode="0.00">
                        <c:v>-0.20856149502873222</c:v>
                      </c:pt>
                      <c:pt idx="322" formatCode="0.00">
                        <c:v>-0.37700114169539933</c:v>
                      </c:pt>
                      <c:pt idx="323" formatCode="0.00">
                        <c:v>-0.44799226002873205</c:v>
                      </c:pt>
                      <c:pt idx="324" formatCode="0.00">
                        <c:v>-0.49868918919539862</c:v>
                      </c:pt>
                      <c:pt idx="325" formatCode="0.00">
                        <c:v>-0.49848943419539804</c:v>
                      </c:pt>
                      <c:pt idx="326" formatCode="0.00">
                        <c:v>-0.500069195862066</c:v>
                      </c:pt>
                      <c:pt idx="327" formatCode="0.00">
                        <c:v>-0.4669029058620664</c:v>
                      </c:pt>
                      <c:pt idx="328" formatCode="0.00">
                        <c:v>-0.45477757252873285</c:v>
                      </c:pt>
                      <c:pt idx="329" formatCode="0.00">
                        <c:v>-0.42028190086206596</c:v>
                      </c:pt>
                      <c:pt idx="330" formatCode="0.00">
                        <c:v>-0.38239850002873244</c:v>
                      </c:pt>
                      <c:pt idx="331" formatCode="0.00">
                        <c:v>-0.38901248919539899</c:v>
                      </c:pt>
                      <c:pt idx="332" formatCode="0.00">
                        <c:v>-0.48091532169539963</c:v>
                      </c:pt>
                      <c:pt idx="333" formatCode="0.00">
                        <c:v>-0.52180780336206567</c:v>
                      </c:pt>
                      <c:pt idx="334" formatCode="0.00">
                        <c:v>-0.57239315252873268</c:v>
                      </c:pt>
                      <c:pt idx="335" formatCode="0.00">
                        <c:v>-0.63486917169539936</c:v>
                      </c:pt>
                      <c:pt idx="336" formatCode="0.00">
                        <c:v>-0.76324813919540002</c:v>
                      </c:pt>
                      <c:pt idx="337" formatCode="0.00">
                        <c:v>-0.95433896169539967</c:v>
                      </c:pt>
                      <c:pt idx="338" formatCode="0.00">
                        <c:v>-1.066947195862066</c:v>
                      </c:pt>
                      <c:pt idx="339" formatCode="0.00">
                        <c:v>-1.0888502341953989</c:v>
                      </c:pt>
                      <c:pt idx="340" formatCode="0.00">
                        <c:v>-1.0094825966954</c:v>
                      </c:pt>
                      <c:pt idx="341" formatCode="0.00">
                        <c:v>-0.95753071169539972</c:v>
                      </c:pt>
                      <c:pt idx="342" formatCode="0.00">
                        <c:v>-0.8989794400287332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22D-4F02-9B2B-8DFAE4E367D3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v>Rice Paddy</c:v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'Indus-TSA'!$W$2:$W$349</c15:sqref>
                        </c15:formulaRef>
                      </c:ext>
                    </c:extLst>
                    <c:numCache>
                      <c:formatCode>General</c:formatCode>
                      <c:ptCount val="348"/>
                      <c:pt idx="6" formatCode="0.00">
                        <c:v>-8.5465851436781343E-3</c:v>
                      </c:pt>
                      <c:pt idx="7" formatCode="0.00">
                        <c:v>-8.4961759770114526E-3</c:v>
                      </c:pt>
                      <c:pt idx="8" formatCode="0.00">
                        <c:v>-8.4457668103447847E-3</c:v>
                      </c:pt>
                      <c:pt idx="9" formatCode="0.00">
                        <c:v>-8.3953576436781169E-3</c:v>
                      </c:pt>
                      <c:pt idx="10" formatCode="0.00">
                        <c:v>-8.3953576436781169E-3</c:v>
                      </c:pt>
                      <c:pt idx="11" formatCode="0.00">
                        <c:v>-8.3527901436781238E-3</c:v>
                      </c:pt>
                      <c:pt idx="12" formatCode="0.00">
                        <c:v>-8.3102226436781168E-3</c:v>
                      </c:pt>
                      <c:pt idx="13" formatCode="0.00">
                        <c:v>-8.18210514367812E-3</c:v>
                      </c:pt>
                      <c:pt idx="14" formatCode="0.00">
                        <c:v>-8.0964001436781147E-3</c:v>
                      </c:pt>
                      <c:pt idx="15" formatCode="0.00">
                        <c:v>-7.9562901436781297E-3</c:v>
                      </c:pt>
                      <c:pt idx="16" formatCode="0.00">
                        <c:v>-7.8162509770114547E-3</c:v>
                      </c:pt>
                      <c:pt idx="17" formatCode="0.00">
                        <c:v>-7.7269401436781265E-3</c:v>
                      </c:pt>
                      <c:pt idx="18" formatCode="0.00">
                        <c:v>-7.7269401436781265E-3</c:v>
                      </c:pt>
                      <c:pt idx="19" formatCode="0.00">
                        <c:v>-7.6769459770114484E-3</c:v>
                      </c:pt>
                      <c:pt idx="20" formatCode="0.00">
                        <c:v>-7.6269518103447842E-3</c:v>
                      </c:pt>
                      <c:pt idx="21" formatCode="0.00">
                        <c:v>-7.57695764367812E-3</c:v>
                      </c:pt>
                      <c:pt idx="22" formatCode="0.00">
                        <c:v>-7.57695764367812E-3</c:v>
                      </c:pt>
                      <c:pt idx="23" formatCode="0.00">
                        <c:v>-7.5343809770114373E-3</c:v>
                      </c:pt>
                      <c:pt idx="24" formatCode="0.00">
                        <c:v>-7.4918043103447823E-3</c:v>
                      </c:pt>
                      <c:pt idx="25" formatCode="0.00">
                        <c:v>-7.3634284770114494E-3</c:v>
                      </c:pt>
                      <c:pt idx="26" formatCode="0.00">
                        <c:v>-7.2782468103447934E-3</c:v>
                      </c:pt>
                      <c:pt idx="27" formatCode="0.00">
                        <c:v>-7.1384593103448052E-3</c:v>
                      </c:pt>
                      <c:pt idx="28" formatCode="0.00">
                        <c:v>-6.9987409770114473E-3</c:v>
                      </c:pt>
                      <c:pt idx="29" formatCode="0.00">
                        <c:v>-6.9090451436781136E-3</c:v>
                      </c:pt>
                      <c:pt idx="30" formatCode="0.00">
                        <c:v>-6.9090451436781136E-3</c:v>
                      </c:pt>
                      <c:pt idx="31" formatCode="0.00">
                        <c:v>-6.8593459770114468E-3</c:v>
                      </c:pt>
                      <c:pt idx="32" formatCode="0.00">
                        <c:v>-6.8096468103447799E-3</c:v>
                      </c:pt>
                      <c:pt idx="33" formatCode="0.00">
                        <c:v>-6.7599476436781131E-3</c:v>
                      </c:pt>
                      <c:pt idx="34" formatCode="0.00">
                        <c:v>-6.7599476436781131E-3</c:v>
                      </c:pt>
                      <c:pt idx="35" formatCode="0.00">
                        <c:v>-6.7173634770114482E-3</c:v>
                      </c:pt>
                      <c:pt idx="36" formatCode="0.00">
                        <c:v>-6.6747793103447556E-3</c:v>
                      </c:pt>
                      <c:pt idx="37" formatCode="0.00">
                        <c:v>-6.5469659770114458E-3</c:v>
                      </c:pt>
                      <c:pt idx="38" formatCode="0.00">
                        <c:v>-6.4617426436781172E-3</c:v>
                      </c:pt>
                      <c:pt idx="39" formatCode="0.00">
                        <c:v>-6.3222934770114508E-3</c:v>
                      </c:pt>
                      <c:pt idx="40" formatCode="0.00">
                        <c:v>-6.1829168103447879E-3</c:v>
                      </c:pt>
                      <c:pt idx="41" formatCode="0.00">
                        <c:v>-6.0927993103447875E-3</c:v>
                      </c:pt>
                      <c:pt idx="42" formatCode="0.00">
                        <c:v>-6.0927993103447875E-3</c:v>
                      </c:pt>
                      <c:pt idx="43" formatCode="0.00">
                        <c:v>-6.0434109770114569E-3</c:v>
                      </c:pt>
                      <c:pt idx="44" formatCode="0.00">
                        <c:v>-5.9940226436781402E-3</c:v>
                      </c:pt>
                      <c:pt idx="45" formatCode="0.00">
                        <c:v>-5.9446343103447957E-3</c:v>
                      </c:pt>
                      <c:pt idx="46" formatCode="0.00">
                        <c:v>-5.9446343103447957E-3</c:v>
                      </c:pt>
                      <c:pt idx="47" formatCode="0.00">
                        <c:v>-5.9020418103448019E-3</c:v>
                      </c:pt>
                      <c:pt idx="48" formatCode="0.00">
                        <c:v>-5.8594493103448081E-3</c:v>
                      </c:pt>
                      <c:pt idx="49" formatCode="0.00">
                        <c:v>-5.731930143678135E-3</c:v>
                      </c:pt>
                      <c:pt idx="50" formatCode="0.00">
                        <c:v>-5.6470193103447947E-3</c:v>
                      </c:pt>
                      <c:pt idx="51" formatCode="0.00">
                        <c:v>-5.5084559770114533E-3</c:v>
                      </c:pt>
                      <c:pt idx="52" formatCode="0.00">
                        <c:v>-5.3699626436781306E-3</c:v>
                      </c:pt>
                      <c:pt idx="53" formatCode="0.00">
                        <c:v>-5.2794068103447916E-3</c:v>
                      </c:pt>
                      <c:pt idx="54" formatCode="0.00">
                        <c:v>-5.2794068103447916E-3</c:v>
                      </c:pt>
                      <c:pt idx="55" formatCode="0.00">
                        <c:v>-5.2326859770114587E-3</c:v>
                      </c:pt>
                      <c:pt idx="56" formatCode="0.00">
                        <c:v>-5.1859651436781257E-3</c:v>
                      </c:pt>
                      <c:pt idx="57" formatCode="0.00">
                        <c:v>-5.1392443103447927E-3</c:v>
                      </c:pt>
                      <c:pt idx="58" formatCode="0.00">
                        <c:v>-5.1392443103447927E-3</c:v>
                      </c:pt>
                      <c:pt idx="59" formatCode="0.00">
                        <c:v>-5.0966426436781231E-3</c:v>
                      </c:pt>
                      <c:pt idx="60" formatCode="0.00">
                        <c:v>-5.0540409770114536E-3</c:v>
                      </c:pt>
                      <c:pt idx="61" formatCode="0.00">
                        <c:v>-4.9285751436781294E-3</c:v>
                      </c:pt>
                      <c:pt idx="62" formatCode="0.00">
                        <c:v>-4.8457359770114478E-3</c:v>
                      </c:pt>
                      <c:pt idx="63" formatCode="0.00">
                        <c:v>-4.7100051436781143E-3</c:v>
                      </c:pt>
                      <c:pt idx="64" formatCode="0.00">
                        <c:v>-4.5743451436781185E-3</c:v>
                      </c:pt>
                      <c:pt idx="65" formatCode="0.00">
                        <c:v>-4.4836293103447805E-3</c:v>
                      </c:pt>
                      <c:pt idx="66" formatCode="0.00">
                        <c:v>-4.4836293103447805E-3</c:v>
                      </c:pt>
                      <c:pt idx="67" formatCode="0.00">
                        <c:v>-4.4375559770114537E-3</c:v>
                      </c:pt>
                      <c:pt idx="68" formatCode="0.00">
                        <c:v>-4.3914826436781268E-3</c:v>
                      </c:pt>
                      <c:pt idx="69" formatCode="0.00">
                        <c:v>-4.3454093103447861E-3</c:v>
                      </c:pt>
                      <c:pt idx="70" formatCode="0.00">
                        <c:v>-4.3454093103447861E-3</c:v>
                      </c:pt>
                      <c:pt idx="71" formatCode="0.00">
                        <c:v>-4.3028001436781205E-3</c:v>
                      </c:pt>
                      <c:pt idx="72" formatCode="0.00">
                        <c:v>-4.2601909770114549E-3</c:v>
                      </c:pt>
                      <c:pt idx="73" formatCode="0.00">
                        <c:v>-4.1345834770114415E-3</c:v>
                      </c:pt>
                      <c:pt idx="74" formatCode="0.00">
                        <c:v>-4.0516201436781168E-3</c:v>
                      </c:pt>
                      <c:pt idx="75" formatCode="0.00">
                        <c:v>-3.9160609770114568E-3</c:v>
                      </c:pt>
                      <c:pt idx="76" formatCode="0.00">
                        <c:v>-3.7805734770114535E-3</c:v>
                      </c:pt>
                      <c:pt idx="77" formatCode="0.00">
                        <c:v>-3.6893368103447927E-3</c:v>
                      </c:pt>
                      <c:pt idx="78" formatCode="0.00">
                        <c:v>-3.6893368103447927E-3</c:v>
                      </c:pt>
                      <c:pt idx="79" formatCode="0.00">
                        <c:v>-3.643675143678124E-3</c:v>
                      </c:pt>
                      <c:pt idx="80" formatCode="0.00">
                        <c:v>-3.5980134770114552E-3</c:v>
                      </c:pt>
                      <c:pt idx="81" formatCode="0.00">
                        <c:v>-3.5523518103447865E-3</c:v>
                      </c:pt>
                      <c:pt idx="82" formatCode="0.00">
                        <c:v>-3.5523518103447865E-3</c:v>
                      </c:pt>
                      <c:pt idx="83" formatCode="0.00">
                        <c:v>-3.5097343103447781E-3</c:v>
                      </c:pt>
                      <c:pt idx="84" formatCode="0.00">
                        <c:v>-3.4671168103447836E-3</c:v>
                      </c:pt>
                      <c:pt idx="85" formatCode="0.00">
                        <c:v>-3.3421084770114545E-3</c:v>
                      </c:pt>
                      <c:pt idx="86" formatCode="0.00">
                        <c:v>-3.2597634770114431E-3</c:v>
                      </c:pt>
                      <c:pt idx="87" formatCode="0.00">
                        <c:v>-3.1249709770114625E-3</c:v>
                      </c:pt>
                      <c:pt idx="88" formatCode="0.00">
                        <c:v>-2.9902509770114577E-3</c:v>
                      </c:pt>
                      <c:pt idx="89" formatCode="0.00">
                        <c:v>-2.8984434770114448E-3</c:v>
                      </c:pt>
                      <c:pt idx="90" formatCode="0.00">
                        <c:v>-2.8984434770114448E-3</c:v>
                      </c:pt>
                      <c:pt idx="91" formatCode="0.00">
                        <c:v>-2.8531668103447955E-3</c:v>
                      </c:pt>
                      <c:pt idx="92" formatCode="0.00">
                        <c:v>-2.8078901436781184E-3</c:v>
                      </c:pt>
                      <c:pt idx="93" formatCode="0.00">
                        <c:v>-2.7626134770114413E-3</c:v>
                      </c:pt>
                      <c:pt idx="94" formatCode="0.00">
                        <c:v>-2.7626134770114413E-3</c:v>
                      </c:pt>
                      <c:pt idx="95" formatCode="0.00">
                        <c:v>-2.7199876436781179E-3</c:v>
                      </c:pt>
                      <c:pt idx="96" formatCode="0.00">
                        <c:v>-2.6773618103447944E-3</c:v>
                      </c:pt>
                      <c:pt idx="97" formatCode="0.00">
                        <c:v>-2.552295143678121E-3</c:v>
                      </c:pt>
                      <c:pt idx="98" formatCode="0.00">
                        <c:v>-2.4699109770114497E-3</c:v>
                      </c:pt>
                      <c:pt idx="99" formatCode="0.00">
                        <c:v>-2.335135143678127E-3</c:v>
                      </c:pt>
                      <c:pt idx="100" formatCode="0.00">
                        <c:v>-2.2004309770114611E-3</c:v>
                      </c:pt>
                      <c:pt idx="101" formatCode="0.00">
                        <c:v>-2.1079993103447908E-3</c:v>
                      </c:pt>
                      <c:pt idx="102" formatCode="0.00">
                        <c:v>-2.1079993103447908E-3</c:v>
                      </c:pt>
                      <c:pt idx="103" formatCode="0.00">
                        <c:v>-2.0630851436781172E-3</c:v>
                      </c:pt>
                      <c:pt idx="104" formatCode="0.00">
                        <c:v>-2.0181709770114437E-3</c:v>
                      </c:pt>
                      <c:pt idx="105" formatCode="0.00">
                        <c:v>-1.9732568103447701E-3</c:v>
                      </c:pt>
                      <c:pt idx="106" formatCode="0.00">
                        <c:v>-1.9732568103447701E-3</c:v>
                      </c:pt>
                      <c:pt idx="107" formatCode="0.00">
                        <c:v>-1.9307834770114357E-3</c:v>
                      </c:pt>
                      <c:pt idx="108" formatCode="0.00">
                        <c:v>-1.8881493103447694E-3</c:v>
                      </c:pt>
                      <c:pt idx="109" formatCode="0.00">
                        <c:v>-1.7629318103447728E-3</c:v>
                      </c:pt>
                      <c:pt idx="110" formatCode="0.00">
                        <c:v>-1.6804151436781295E-3</c:v>
                      </c:pt>
                      <c:pt idx="111" formatCode="0.00">
                        <c:v>-1.5476443103447923E-3</c:v>
                      </c:pt>
                      <c:pt idx="112" formatCode="0.00">
                        <c:v>-1.4149484770114573E-3</c:v>
                      </c:pt>
                      <c:pt idx="113" formatCode="0.00">
                        <c:v>-1.3240109770114444E-3</c:v>
                      </c:pt>
                      <c:pt idx="114" formatCode="0.00">
                        <c:v>-1.3240109770114444E-3</c:v>
                      </c:pt>
                      <c:pt idx="115" formatCode="0.00">
                        <c:v>-1.279438477011452E-3</c:v>
                      </c:pt>
                      <c:pt idx="116" formatCode="0.00">
                        <c:v>-1.2348659770114456E-3</c:v>
                      </c:pt>
                      <c:pt idx="117" formatCode="0.00">
                        <c:v>-1.1902934770114532E-3</c:v>
                      </c:pt>
                      <c:pt idx="118" formatCode="0.00">
                        <c:v>-1.1902934770114532E-3</c:v>
                      </c:pt>
                      <c:pt idx="119" formatCode="0.00">
                        <c:v>-1.1474909770114589E-3</c:v>
                      </c:pt>
                      <c:pt idx="120" formatCode="0.00">
                        <c:v>-1.1048493103447826E-3</c:v>
                      </c:pt>
                      <c:pt idx="121" formatCode="0.00">
                        <c:v>-9.8099347701145756E-4</c:v>
                      </c:pt>
                      <c:pt idx="122" formatCode="0.00">
                        <c:v>-8.9985847701146149E-4</c:v>
                      </c:pt>
                      <c:pt idx="123" formatCode="0.00">
                        <c:v>-7.7253431034478293E-4</c:v>
                      </c:pt>
                      <c:pt idx="124" formatCode="0.00">
                        <c:v>-6.4528347701145461E-4</c:v>
                      </c:pt>
                      <c:pt idx="125" formatCode="0.00">
                        <c:v>-5.5779847701144247E-4</c:v>
                      </c:pt>
                      <c:pt idx="126" formatCode="0.00">
                        <c:v>-5.5779847701144247E-4</c:v>
                      </c:pt>
                      <c:pt idx="127" formatCode="0.00">
                        <c:v>-6.6063014367810646E-4</c:v>
                      </c:pt>
                      <c:pt idx="128" formatCode="0.00">
                        <c:v>-7.6346181034477045E-4</c:v>
                      </c:pt>
                      <c:pt idx="129" formatCode="0.00">
                        <c:v>-8.6629347701143444E-4</c:v>
                      </c:pt>
                      <c:pt idx="130" formatCode="0.00">
                        <c:v>-8.6629347701143444E-4</c:v>
                      </c:pt>
                      <c:pt idx="131" formatCode="0.00">
                        <c:v>-8.8847847701144234E-4</c:v>
                      </c:pt>
                      <c:pt idx="132" formatCode="0.00">
                        <c:v>-9.1060847701145142E-4</c:v>
                      </c:pt>
                      <c:pt idx="133" formatCode="0.00">
                        <c:v>-1.6722468103447796E-3</c:v>
                      </c:pt>
                      <c:pt idx="134" formatCode="0.00">
                        <c:v>-2.4100601436781166E-3</c:v>
                      </c:pt>
                      <c:pt idx="135" formatCode="0.00">
                        <c:v>-3.3058568103447872E-3</c:v>
                      </c:pt>
                      <c:pt idx="136" formatCode="0.00">
                        <c:v>-4.2016401436781176E-3</c:v>
                      </c:pt>
                      <c:pt idx="137" formatCode="0.00">
                        <c:v>-4.5342376436781212E-3</c:v>
                      </c:pt>
                      <c:pt idx="138" formatCode="0.00">
                        <c:v>-4.5342376436781212E-3</c:v>
                      </c:pt>
                      <c:pt idx="139" formatCode="0.00">
                        <c:v>-4.7513926436781179E-3</c:v>
                      </c:pt>
                      <c:pt idx="140" formatCode="0.00">
                        <c:v>-4.9685476436781284E-3</c:v>
                      </c:pt>
                      <c:pt idx="141" formatCode="0.00">
                        <c:v>-5.1857026436781389E-3</c:v>
                      </c:pt>
                      <c:pt idx="142" formatCode="0.00">
                        <c:v>-5.1857026436781389E-3</c:v>
                      </c:pt>
                      <c:pt idx="143" formatCode="0.00">
                        <c:v>-5.48571597701146E-3</c:v>
                      </c:pt>
                      <c:pt idx="144" formatCode="0.00">
                        <c:v>-5.7857843103447937E-3</c:v>
                      </c:pt>
                      <c:pt idx="145" formatCode="0.00">
                        <c:v>-5.7548843103447794E-3</c:v>
                      </c:pt>
                      <c:pt idx="146" formatCode="0.00">
                        <c:v>-5.4230993103447783E-3</c:v>
                      </c:pt>
                      <c:pt idx="147" formatCode="0.00">
                        <c:v>-5.2348468103447926E-3</c:v>
                      </c:pt>
                      <c:pt idx="148" formatCode="0.00">
                        <c:v>-5.0465976436781246E-3</c:v>
                      </c:pt>
                      <c:pt idx="149" formatCode="0.00">
                        <c:v>-5.2018809770114499E-3</c:v>
                      </c:pt>
                      <c:pt idx="150" formatCode="0.00">
                        <c:v>-5.2018809770114499E-3</c:v>
                      </c:pt>
                      <c:pt idx="151" formatCode="0.00">
                        <c:v>-4.9030293103447947E-3</c:v>
                      </c:pt>
                      <c:pt idx="152" formatCode="0.00">
                        <c:v>-4.6041776436781257E-3</c:v>
                      </c:pt>
                      <c:pt idx="153" formatCode="0.00">
                        <c:v>-4.3053259770114705E-3</c:v>
                      </c:pt>
                      <c:pt idx="154" formatCode="0.00">
                        <c:v>-4.3053259770114705E-3</c:v>
                      </c:pt>
                      <c:pt idx="155" formatCode="0.00">
                        <c:v>-4.0824201436781282E-3</c:v>
                      </c:pt>
                      <c:pt idx="156" formatCode="0.00">
                        <c:v>-3.8595143103447999E-3</c:v>
                      </c:pt>
                      <c:pt idx="157" formatCode="0.00">
                        <c:v>-2.9107984770114642E-3</c:v>
                      </c:pt>
                      <c:pt idx="158" formatCode="0.00">
                        <c:v>-2.1809109770114521E-3</c:v>
                      </c:pt>
                      <c:pt idx="159" formatCode="0.00">
                        <c:v>-1.112228477011451E-3</c:v>
                      </c:pt>
                      <c:pt idx="160" formatCode="0.00">
                        <c:v>-4.3544310344784121E-5</c:v>
                      </c:pt>
                      <c:pt idx="161" formatCode="0.00">
                        <c:v>5.5454652298854434E-4</c:v>
                      </c:pt>
                      <c:pt idx="162" formatCode="0.00">
                        <c:v>5.5454652298854434E-4</c:v>
                      </c:pt>
                      <c:pt idx="163" formatCode="0.00">
                        <c:v>6.297681896551971E-4</c:v>
                      </c:pt>
                      <c:pt idx="164" formatCode="0.00">
                        <c:v>7.0498985632187761E-4</c:v>
                      </c:pt>
                      <c:pt idx="165" formatCode="0.00">
                        <c:v>7.8021152298854424E-4</c:v>
                      </c:pt>
                      <c:pt idx="166" formatCode="0.00">
                        <c:v>7.8021152298854424E-4</c:v>
                      </c:pt>
                      <c:pt idx="167" formatCode="0.00">
                        <c:v>7.9909902298853919E-4</c:v>
                      </c:pt>
                      <c:pt idx="168" formatCode="0.00">
                        <c:v>8.1798652298854801E-4</c:v>
                      </c:pt>
                      <c:pt idx="169" formatCode="0.00">
                        <c:v>1.0245081896552294E-3</c:v>
                      </c:pt>
                      <c:pt idx="170" formatCode="0.00">
                        <c:v>1.2427665229885615E-3</c:v>
                      </c:pt>
                      <c:pt idx="171" formatCode="0.00">
                        <c:v>1.4802790229885426E-3</c:v>
                      </c:pt>
                      <c:pt idx="172" formatCode="0.00">
                        <c:v>1.7177873563218732E-3</c:v>
                      </c:pt>
                      <c:pt idx="173" formatCode="0.00">
                        <c:v>1.9160598563218861E-3</c:v>
                      </c:pt>
                      <c:pt idx="174" formatCode="0.00">
                        <c:v>1.9160598563218861E-3</c:v>
                      </c:pt>
                      <c:pt idx="175" formatCode="0.00">
                        <c:v>2.265931522988554E-3</c:v>
                      </c:pt>
                      <c:pt idx="176" formatCode="0.00">
                        <c:v>2.615803189655222E-3</c:v>
                      </c:pt>
                      <c:pt idx="177" formatCode="0.00">
                        <c:v>2.9656748563218899E-3</c:v>
                      </c:pt>
                      <c:pt idx="178" formatCode="0.00">
                        <c:v>2.9656748563218899E-3</c:v>
                      </c:pt>
                      <c:pt idx="179" formatCode="0.00">
                        <c:v>3.2450490229885415E-3</c:v>
                      </c:pt>
                      <c:pt idx="180" formatCode="0.00">
                        <c:v>3.5244231896552208E-3</c:v>
                      </c:pt>
                      <c:pt idx="181" formatCode="0.00">
                        <c:v>4.0631115229885356E-3</c:v>
                      </c:pt>
                      <c:pt idx="182" formatCode="0.00">
                        <c:v>4.3226081896551999E-3</c:v>
                      </c:pt>
                      <c:pt idx="183" formatCode="0.00">
                        <c:v>4.8777306896552186E-3</c:v>
                      </c:pt>
                      <c:pt idx="184" formatCode="0.00">
                        <c:v>5.4328506896552248E-3</c:v>
                      </c:pt>
                      <c:pt idx="185" formatCode="0.00">
                        <c:v>6.0058881896552091E-3</c:v>
                      </c:pt>
                      <c:pt idx="186" formatCode="0.00">
                        <c:v>6.0058881896552091E-3</c:v>
                      </c:pt>
                      <c:pt idx="187" formatCode="0.00">
                        <c:v>5.9312323563218833E-3</c:v>
                      </c:pt>
                      <c:pt idx="188" formatCode="0.00">
                        <c:v>5.8565765229885297E-3</c:v>
                      </c:pt>
                      <c:pt idx="189" formatCode="0.00">
                        <c:v>5.7819206896552039E-3</c:v>
                      </c:pt>
                      <c:pt idx="190" formatCode="0.00">
                        <c:v>5.7819206896552039E-3</c:v>
                      </c:pt>
                      <c:pt idx="191" formatCode="0.00">
                        <c:v>5.7620256896552119E-3</c:v>
                      </c:pt>
                      <c:pt idx="192" formatCode="0.00">
                        <c:v>5.742130689655206E-3</c:v>
                      </c:pt>
                      <c:pt idx="193" formatCode="0.00">
                        <c:v>5.6448640229885549E-3</c:v>
                      </c:pt>
                      <c:pt idx="194" formatCode="0.00">
                        <c:v>5.5696140229885421E-3</c:v>
                      </c:pt>
                      <c:pt idx="195" formatCode="0.00">
                        <c:v>5.4253865229885456E-3</c:v>
                      </c:pt>
                      <c:pt idx="196" formatCode="0.00">
                        <c:v>5.2811581896552023E-3</c:v>
                      </c:pt>
                      <c:pt idx="197" formatCode="0.00">
                        <c:v>5.0860356896552106E-3</c:v>
                      </c:pt>
                      <c:pt idx="198" formatCode="0.00">
                        <c:v>5.0860356896552106E-3</c:v>
                      </c:pt>
                      <c:pt idx="199" formatCode="0.00">
                        <c:v>5.039601522988546E-3</c:v>
                      </c:pt>
                      <c:pt idx="200" formatCode="0.00">
                        <c:v>4.9931673563218815E-3</c:v>
                      </c:pt>
                      <c:pt idx="201" formatCode="0.00">
                        <c:v>4.9467331896552169E-3</c:v>
                      </c:pt>
                      <c:pt idx="202" formatCode="0.00">
                        <c:v>4.9467331896552169E-3</c:v>
                      </c:pt>
                      <c:pt idx="203" formatCode="0.00">
                        <c:v>4.9523290229885469E-3</c:v>
                      </c:pt>
                      <c:pt idx="204" formatCode="0.00">
                        <c:v>4.957924856321877E-3</c:v>
                      </c:pt>
                      <c:pt idx="205" formatCode="0.00">
                        <c:v>4.7088881896552165E-3</c:v>
                      </c:pt>
                      <c:pt idx="206" formatCode="0.00">
                        <c:v>4.4502090229885521E-3</c:v>
                      </c:pt>
                      <c:pt idx="207" formatCode="0.00">
                        <c:v>4.1185365229885612E-3</c:v>
                      </c:pt>
                      <c:pt idx="208" formatCode="0.00">
                        <c:v>3.7868606896552109E-3</c:v>
                      </c:pt>
                      <c:pt idx="209" formatCode="0.00">
                        <c:v>3.6345790229885405E-3</c:v>
                      </c:pt>
                      <c:pt idx="210" formatCode="0.00">
                        <c:v>3.6345790229885405E-3</c:v>
                      </c:pt>
                      <c:pt idx="211" formatCode="0.00">
                        <c:v>4.0868406896552162E-3</c:v>
                      </c:pt>
                      <c:pt idx="212" formatCode="0.00">
                        <c:v>4.539102356321878E-3</c:v>
                      </c:pt>
                      <c:pt idx="213" formatCode="0.00">
                        <c:v>4.9913640229885398E-3</c:v>
                      </c:pt>
                      <c:pt idx="214" formatCode="0.00">
                        <c:v>4.9913640229885398E-3</c:v>
                      </c:pt>
                      <c:pt idx="215" formatCode="0.00">
                        <c:v>5.1464348563218798E-3</c:v>
                      </c:pt>
                      <c:pt idx="216" formatCode="0.00">
                        <c:v>5.301505689655206E-3</c:v>
                      </c:pt>
                      <c:pt idx="217" formatCode="0.00">
                        <c:v>7.0214423563218775E-3</c:v>
                      </c:pt>
                      <c:pt idx="218" formatCode="0.00">
                        <c:v>8.5883690229885401E-3</c:v>
                      </c:pt>
                      <c:pt idx="219" formatCode="0.00">
                        <c:v>1.066465652298855E-2</c:v>
                      </c:pt>
                      <c:pt idx="220" formatCode="0.00">
                        <c:v>1.2740941522988533E-2</c:v>
                      </c:pt>
                      <c:pt idx="221" formatCode="0.00">
                        <c:v>1.390457568965521E-2</c:v>
                      </c:pt>
                      <c:pt idx="222" formatCode="0.00">
                        <c:v>1.390457568965521E-2</c:v>
                      </c:pt>
                      <c:pt idx="223" formatCode="0.00">
                        <c:v>1.3753894856321877E-2</c:v>
                      </c:pt>
                      <c:pt idx="224" formatCode="0.00">
                        <c:v>1.3603214022988544E-2</c:v>
                      </c:pt>
                      <c:pt idx="225" formatCode="0.00">
                        <c:v>1.3452533189655211E-2</c:v>
                      </c:pt>
                      <c:pt idx="226" formatCode="0.00">
                        <c:v>1.3452533189655211E-2</c:v>
                      </c:pt>
                      <c:pt idx="227" formatCode="0.00">
                        <c:v>1.3339060689655208E-2</c:v>
                      </c:pt>
                      <c:pt idx="228" formatCode="0.00">
                        <c:v>1.3225588189655205E-2</c:v>
                      </c:pt>
                      <c:pt idx="229" formatCode="0.00">
                        <c:v>1.2812419022988547E-2</c:v>
                      </c:pt>
                      <c:pt idx="230" formatCode="0.00">
                        <c:v>1.2512618189655197E-2</c:v>
                      </c:pt>
                      <c:pt idx="231" formatCode="0.00">
                        <c:v>1.2054427356321867E-2</c:v>
                      </c:pt>
                      <c:pt idx="232" formatCode="0.00">
                        <c:v>1.1596238189655203E-2</c:v>
                      </c:pt>
                      <c:pt idx="233" formatCode="0.00">
                        <c:v>1.1325690689655193E-2</c:v>
                      </c:pt>
                      <c:pt idx="234" formatCode="0.00">
                        <c:v>1.1325690689655193E-2</c:v>
                      </c:pt>
                      <c:pt idx="235" formatCode="0.00">
                        <c:v>1.0834864856321874E-2</c:v>
                      </c:pt>
                      <c:pt idx="236" formatCode="0.00">
                        <c:v>1.0344039022988541E-2</c:v>
                      </c:pt>
                      <c:pt idx="237" formatCode="0.00">
                        <c:v>9.8532131896552078E-3</c:v>
                      </c:pt>
                      <c:pt idx="238" formatCode="0.00">
                        <c:v>9.8532131896552078E-3</c:v>
                      </c:pt>
                      <c:pt idx="239" formatCode="0.00">
                        <c:v>9.719431522988542E-3</c:v>
                      </c:pt>
                      <c:pt idx="240" formatCode="0.00">
                        <c:v>9.5856498563218762E-3</c:v>
                      </c:pt>
                      <c:pt idx="241" formatCode="0.00">
                        <c:v>7.683637356321868E-3</c:v>
                      </c:pt>
                      <c:pt idx="242" formatCode="0.00">
                        <c:v>5.8818231896552026E-3</c:v>
                      </c:pt>
                      <c:pt idx="243" formatCode="0.00">
                        <c:v>3.5729365229885401E-3</c:v>
                      </c:pt>
                      <c:pt idx="244" formatCode="0.00">
                        <c:v>1.2640465229885461E-3</c:v>
                      </c:pt>
                      <c:pt idx="245" formatCode="0.00">
                        <c:v>-6.2838477011453731E-5</c:v>
                      </c:pt>
                      <c:pt idx="246" formatCode="0.00">
                        <c:v>-6.2838477011453731E-5</c:v>
                      </c:pt>
                      <c:pt idx="247" formatCode="0.00">
                        <c:v>2.2339568965522305E-4</c:v>
                      </c:pt>
                      <c:pt idx="248" formatCode="0.00">
                        <c:v>5.0962985632187208E-4</c:v>
                      </c:pt>
                      <c:pt idx="249" formatCode="0.00">
                        <c:v>7.9586402298854886E-4</c:v>
                      </c:pt>
                      <c:pt idx="250" formatCode="0.00">
                        <c:v>7.9586402298854886E-4</c:v>
                      </c:pt>
                      <c:pt idx="251" formatCode="0.00">
                        <c:v>9.4329652298853761E-4</c:v>
                      </c:pt>
                      <c:pt idx="252" formatCode="0.00">
                        <c:v>1.0907290229885402E-3</c:v>
                      </c:pt>
                      <c:pt idx="253" formatCode="0.00">
                        <c:v>1.9077840229885373E-3</c:v>
                      </c:pt>
                      <c:pt idx="254" formatCode="0.00">
                        <c:v>2.6229831896552036E-3</c:v>
                      </c:pt>
                      <c:pt idx="255" formatCode="0.00">
                        <c:v>3.6043923563218727E-3</c:v>
                      </c:pt>
                      <c:pt idx="256" formatCode="0.00">
                        <c:v>4.5858023563218747E-3</c:v>
                      </c:pt>
                      <c:pt idx="257" formatCode="0.00">
                        <c:v>5.2249115229885262E-3</c:v>
                      </c:pt>
                      <c:pt idx="258" formatCode="0.00">
                        <c:v>5.2249115229885262E-3</c:v>
                      </c:pt>
                      <c:pt idx="259" formatCode="0.00">
                        <c:v>5.2434798563218699E-3</c:v>
                      </c:pt>
                      <c:pt idx="260" formatCode="0.00">
                        <c:v>5.2620481896552135E-3</c:v>
                      </c:pt>
                      <c:pt idx="261" formatCode="0.00">
                        <c:v>5.2806165229885432E-3</c:v>
                      </c:pt>
                      <c:pt idx="262" formatCode="0.00">
                        <c:v>5.2806165229885432E-3</c:v>
                      </c:pt>
                      <c:pt idx="263" formatCode="0.00">
                        <c:v>5.2741148563218848E-3</c:v>
                      </c:pt>
                      <c:pt idx="264" formatCode="0.00">
                        <c:v>5.2676131896552125E-3</c:v>
                      </c:pt>
                      <c:pt idx="265" formatCode="0.00">
                        <c:v>5.3469040229885412E-3</c:v>
                      </c:pt>
                      <c:pt idx="266" formatCode="0.00">
                        <c:v>5.4561390229885404E-3</c:v>
                      </c:pt>
                      <c:pt idx="267" formatCode="0.00">
                        <c:v>5.5992381896552007E-3</c:v>
                      </c:pt>
                      <c:pt idx="268" formatCode="0.00">
                        <c:v>5.7423340229885433E-3</c:v>
                      </c:pt>
                      <c:pt idx="269" formatCode="0.00">
                        <c:v>5.8209815229885442E-3</c:v>
                      </c:pt>
                      <c:pt idx="270" formatCode="0.00">
                        <c:v>5.8209815229885442E-3</c:v>
                      </c:pt>
                      <c:pt idx="271" formatCode="0.00">
                        <c:v>5.6418881896552198E-3</c:v>
                      </c:pt>
                      <c:pt idx="272" formatCode="0.00">
                        <c:v>5.4627948563218814E-3</c:v>
                      </c:pt>
                      <c:pt idx="273" formatCode="0.00">
                        <c:v>5.283701522988557E-3</c:v>
                      </c:pt>
                      <c:pt idx="274" formatCode="0.00">
                        <c:v>5.283701522988557E-3</c:v>
                      </c:pt>
                      <c:pt idx="275" formatCode="0.00">
                        <c:v>5.1652990229885537E-3</c:v>
                      </c:pt>
                      <c:pt idx="276" formatCode="0.00">
                        <c:v>5.0468965229885643E-3</c:v>
                      </c:pt>
                      <c:pt idx="277" formatCode="0.00">
                        <c:v>4.7415131896552248E-3</c:v>
                      </c:pt>
                      <c:pt idx="278" formatCode="0.00">
                        <c:v>4.5305148563219017E-3</c:v>
                      </c:pt>
                      <c:pt idx="279" formatCode="0.00">
                        <c:v>4.1572256896551946E-3</c:v>
                      </c:pt>
                      <c:pt idx="280" formatCode="0.00">
                        <c:v>3.7839381896552088E-3</c:v>
                      </c:pt>
                      <c:pt idx="281" formatCode="0.00">
                        <c:v>3.4357098563218696E-3</c:v>
                      </c:pt>
                      <c:pt idx="282" formatCode="0.00">
                        <c:v>3.4357098563218696E-3</c:v>
                      </c:pt>
                      <c:pt idx="283" formatCode="0.00">
                        <c:v>3.256365689655219E-3</c:v>
                      </c:pt>
                      <c:pt idx="284" formatCode="0.00">
                        <c:v>3.0770215229885545E-3</c:v>
                      </c:pt>
                      <c:pt idx="285" formatCode="0.00">
                        <c:v>2.8976773563218899E-3</c:v>
                      </c:pt>
                      <c:pt idx="286" formatCode="0.00">
                        <c:v>2.8976773563218899E-3</c:v>
                      </c:pt>
                      <c:pt idx="287" formatCode="0.00">
                        <c:v>2.8030756896552239E-3</c:v>
                      </c:pt>
                      <c:pt idx="288" formatCode="0.00">
                        <c:v>2.7084740229885579E-3</c:v>
                      </c:pt>
                      <c:pt idx="289" formatCode="0.00">
                        <c:v>2.1462615229885518E-3</c:v>
                      </c:pt>
                      <c:pt idx="290" formatCode="0.00">
                        <c:v>1.6787331896552238E-3</c:v>
                      </c:pt>
                      <c:pt idx="291" formatCode="0.00">
                        <c:v>1.0379998563218862E-3</c:v>
                      </c:pt>
                      <c:pt idx="292" formatCode="0.00">
                        <c:v>3.9752318965520506E-4</c:v>
                      </c:pt>
                      <c:pt idx="293" formatCode="0.00">
                        <c:v>-1.5237643678125967E-5</c:v>
                      </c:pt>
                      <c:pt idx="294" formatCode="0.00">
                        <c:v>-1.5237643678125967E-5</c:v>
                      </c:pt>
                      <c:pt idx="295" formatCode="0.00">
                        <c:v>3.9683189655206896E-5</c:v>
                      </c:pt>
                      <c:pt idx="296" formatCode="0.00">
                        <c:v>9.460402298853976E-5</c:v>
                      </c:pt>
                      <c:pt idx="297" formatCode="0.00">
                        <c:v>1.4952485632187262E-4</c:v>
                      </c:pt>
                      <c:pt idx="298" formatCode="0.00">
                        <c:v>1.4952485632187262E-4</c:v>
                      </c:pt>
                      <c:pt idx="299" formatCode="0.00">
                        <c:v>1.9856152298854124E-4</c:v>
                      </c:pt>
                      <c:pt idx="300" formatCode="0.00">
                        <c:v>2.4759818965520985E-4</c:v>
                      </c:pt>
                      <c:pt idx="301" formatCode="0.00">
                        <c:v>2.6892652298854403E-4</c:v>
                      </c:pt>
                      <c:pt idx="302" formatCode="0.00">
                        <c:v>2.4417152298854272E-4</c:v>
                      </c:pt>
                      <c:pt idx="303" formatCode="0.00">
                        <c:v>2.6098735632189285E-4</c:v>
                      </c:pt>
                      <c:pt idx="304" formatCode="0.00">
                        <c:v>2.7754485632187909E-4</c:v>
                      </c:pt>
                      <c:pt idx="305" formatCode="0.00">
                        <c:v>3.4398652298854582E-4</c:v>
                      </c:pt>
                      <c:pt idx="306" formatCode="0.00">
                        <c:v>3.4398652298854582E-4</c:v>
                      </c:pt>
                      <c:pt idx="307" formatCode="0.00">
                        <c:v>3.6446152298855172E-4</c:v>
                      </c:pt>
                      <c:pt idx="308" formatCode="0.00">
                        <c:v>3.8493652298855763E-4</c:v>
                      </c:pt>
                      <c:pt idx="309" formatCode="0.00">
                        <c:v>4.0541152298854966E-4</c:v>
                      </c:pt>
                      <c:pt idx="310" formatCode="0.00">
                        <c:v>4.0541152298854966E-4</c:v>
                      </c:pt>
                      <c:pt idx="311" formatCode="0.00">
                        <c:v>4.2733485632188983E-4</c:v>
                      </c:pt>
                      <c:pt idx="312" formatCode="0.00">
                        <c:v>4.4925818965523001E-4</c:v>
                      </c:pt>
                      <c:pt idx="313" formatCode="0.00">
                        <c:v>4.7464235632189988E-4</c:v>
                      </c:pt>
                      <c:pt idx="314" formatCode="0.00">
                        <c:v>4.7893818965523416E-4</c:v>
                      </c:pt>
                      <c:pt idx="315" formatCode="0.00">
                        <c:v>4.9552235632187303E-4</c:v>
                      </c:pt>
                      <c:pt idx="316" formatCode="0.00">
                        <c:v>5.1210985632187123E-4</c:v>
                      </c:pt>
                      <c:pt idx="317" formatCode="0.00">
                        <c:v>5.3504735632187161E-4</c:v>
                      </c:pt>
                      <c:pt idx="318" formatCode="0.00">
                        <c:v>5.3504735632187161E-4</c:v>
                      </c:pt>
                      <c:pt idx="319" formatCode="0.00">
                        <c:v>5.5550818965520443E-4</c:v>
                      </c:pt>
                      <c:pt idx="320" formatCode="0.00">
                        <c:v>5.7596902298855113E-4</c:v>
                      </c:pt>
                      <c:pt idx="321" formatCode="0.00">
                        <c:v>5.9642985632187007E-4</c:v>
                      </c:pt>
                      <c:pt idx="322" formatCode="0.00">
                        <c:v>5.9642985632187007E-4</c:v>
                      </c:pt>
                      <c:pt idx="323" formatCode="0.00">
                        <c:v>6.1835235632186347E-4</c:v>
                      </c:pt>
                      <c:pt idx="324" formatCode="0.00">
                        <c:v>6.4027485632185688E-4</c:v>
                      </c:pt>
                      <c:pt idx="325" formatCode="0.00">
                        <c:v>6.6542568965520521E-4</c:v>
                      </c:pt>
                      <c:pt idx="326" formatCode="0.00">
                        <c:v>6.6973818965519738E-4</c:v>
                      </c:pt>
                      <c:pt idx="327" formatCode="0.00">
                        <c:v>6.8628152298853828E-4</c:v>
                      </c:pt>
                      <c:pt idx="328" formatCode="0.00">
                        <c:v>7.0282902298855754E-4</c:v>
                      </c:pt>
                      <c:pt idx="329" formatCode="0.00">
                        <c:v>7.2577068965520852E-4</c:v>
                      </c:pt>
                      <c:pt idx="330" formatCode="0.00">
                        <c:v>7.2577068965520852E-4</c:v>
                      </c:pt>
                      <c:pt idx="331" formatCode="0.00">
                        <c:v>7.4621652298853536E-4</c:v>
                      </c:pt>
                      <c:pt idx="332" formatCode="0.00">
                        <c:v>7.6666235632187607E-4</c:v>
                      </c:pt>
                      <c:pt idx="333" formatCode="0.00">
                        <c:v>7.8710818965520291E-4</c:v>
                      </c:pt>
                      <c:pt idx="334" formatCode="0.00">
                        <c:v>7.8710818965520291E-4</c:v>
                      </c:pt>
                      <c:pt idx="335" formatCode="0.00">
                        <c:v>8.0903152298854308E-4</c:v>
                      </c:pt>
                      <c:pt idx="336" formatCode="0.00">
                        <c:v>8.3095485632188326E-4</c:v>
                      </c:pt>
                      <c:pt idx="337" formatCode="0.00">
                        <c:v>8.5611568965521245E-4</c:v>
                      </c:pt>
                      <c:pt idx="338" formatCode="0.00">
                        <c:v>8.6044485632189027E-4</c:v>
                      </c:pt>
                      <c:pt idx="339" formatCode="0.00">
                        <c:v>8.7695235632187507E-4</c:v>
                      </c:pt>
                      <c:pt idx="340" formatCode="0.00">
                        <c:v>8.9346068965522052E-4</c:v>
                      </c:pt>
                      <c:pt idx="341" formatCode="0.00">
                        <c:v>9.1640652298853598E-4</c:v>
                      </c:pt>
                      <c:pt idx="342" formatCode="0.00">
                        <c:v>9.1640652298853598E-4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F22D-4F02-9B2B-8DFAE4E367D3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v>Snow</c:v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'Indus-TSA'!$Z$2:$Z$349</c15:sqref>
                        </c15:formulaRef>
                      </c:ext>
                    </c:extLst>
                    <c:numCache>
                      <c:formatCode>General</c:formatCode>
                      <c:ptCount val="348"/>
                      <c:pt idx="6" formatCode="0.00">
                        <c:v>0.5802342808620633</c:v>
                      </c:pt>
                      <c:pt idx="7" formatCode="0.00">
                        <c:v>0.59568801669539617</c:v>
                      </c:pt>
                      <c:pt idx="8" formatCode="0.00">
                        <c:v>0.59519647669539744</c:v>
                      </c:pt>
                      <c:pt idx="9" formatCode="0.00">
                        <c:v>0.66576273336206349</c:v>
                      </c:pt>
                      <c:pt idx="10" formatCode="0.00">
                        <c:v>0.70343350419539696</c:v>
                      </c:pt>
                      <c:pt idx="11" formatCode="0.00">
                        <c:v>0.85440722169539818</c:v>
                      </c:pt>
                      <c:pt idx="12" formatCode="0.00">
                        <c:v>1.0793487141953975</c:v>
                      </c:pt>
                      <c:pt idx="13" formatCode="0.00">
                        <c:v>1.3791705283620654</c:v>
                      </c:pt>
                      <c:pt idx="14" formatCode="0.00">
                        <c:v>1.4805580683620647</c:v>
                      </c:pt>
                      <c:pt idx="15" formatCode="0.00">
                        <c:v>1.5404458750287304</c:v>
                      </c:pt>
                      <c:pt idx="16" formatCode="0.00">
                        <c:v>1.6142592333620644</c:v>
                      </c:pt>
                      <c:pt idx="17" formatCode="0.00">
                        <c:v>1.6767555375287326</c:v>
                      </c:pt>
                      <c:pt idx="18" formatCode="0.00">
                        <c:v>1.7277640008620665</c:v>
                      </c:pt>
                      <c:pt idx="19" formatCode="0.00">
                        <c:v>1.6837394541953969</c:v>
                      </c:pt>
                      <c:pt idx="20" formatCode="0.00">
                        <c:v>1.7259800741953981</c:v>
                      </c:pt>
                      <c:pt idx="21" formatCode="0.00">
                        <c:v>1.7445304700287299</c:v>
                      </c:pt>
                      <c:pt idx="22" formatCode="0.00">
                        <c:v>1.8338579650287326</c:v>
                      </c:pt>
                      <c:pt idx="23" formatCode="0.00">
                        <c:v>1.900468619195399</c:v>
                      </c:pt>
                      <c:pt idx="24" formatCode="0.00">
                        <c:v>1.9640979283620652</c:v>
                      </c:pt>
                      <c:pt idx="25" formatCode="0.00">
                        <c:v>1.9335727208620668</c:v>
                      </c:pt>
                      <c:pt idx="26" formatCode="0.00">
                        <c:v>1.9205549875287318</c:v>
                      </c:pt>
                      <c:pt idx="27" formatCode="0.00">
                        <c:v>1.9291561766953986</c:v>
                      </c:pt>
                      <c:pt idx="28" formatCode="0.00">
                        <c:v>1.9344209358620645</c:v>
                      </c:pt>
                      <c:pt idx="29" formatCode="0.00">
                        <c:v>1.9433713283620637</c:v>
                      </c:pt>
                      <c:pt idx="30" formatCode="0.00">
                        <c:v>1.9398365341954005</c:v>
                      </c:pt>
                      <c:pt idx="31" formatCode="0.00">
                        <c:v>1.9631398041954</c:v>
                      </c:pt>
                      <c:pt idx="32" formatCode="0.00">
                        <c:v>1.7438655216953993</c:v>
                      </c:pt>
                      <c:pt idx="33" formatCode="0.00">
                        <c:v>1.5272053400287291</c:v>
                      </c:pt>
                      <c:pt idx="34" formatCode="0.00">
                        <c:v>1.2394671758620621</c:v>
                      </c:pt>
                      <c:pt idx="35" formatCode="0.00">
                        <c:v>0.86363263086206388</c:v>
                      </c:pt>
                      <c:pt idx="36" formatCode="0.00">
                        <c:v>0.49960060086206326</c:v>
                      </c:pt>
                      <c:pt idx="37" formatCode="0.00">
                        <c:v>0.33576491669539799</c:v>
                      </c:pt>
                      <c:pt idx="38" formatCode="0.00">
                        <c:v>0.36175770752873149</c:v>
                      </c:pt>
                      <c:pt idx="39" formatCode="0.00">
                        <c:v>0.39209305419539753</c:v>
                      </c:pt>
                      <c:pt idx="40" formatCode="0.00">
                        <c:v>0.41237393252873211</c:v>
                      </c:pt>
                      <c:pt idx="41" formatCode="0.00">
                        <c:v>0.45994157836206462</c:v>
                      </c:pt>
                      <c:pt idx="42" formatCode="0.00">
                        <c:v>0.50755718586206378</c:v>
                      </c:pt>
                      <c:pt idx="43" formatCode="0.00">
                        <c:v>0.49219555919539992</c:v>
                      </c:pt>
                      <c:pt idx="44" formatCode="0.00">
                        <c:v>0.65067246836206571</c:v>
                      </c:pt>
                      <c:pt idx="45" formatCode="0.00">
                        <c:v>0.73120732419539713</c:v>
                      </c:pt>
                      <c:pt idx="46" formatCode="0.00">
                        <c:v>0.84847127669539901</c:v>
                      </c:pt>
                      <c:pt idx="47" formatCode="0.00">
                        <c:v>1.086720181695398</c:v>
                      </c:pt>
                      <c:pt idx="48" formatCode="0.00">
                        <c:v>1.2973874741953981</c:v>
                      </c:pt>
                      <c:pt idx="49" formatCode="0.00">
                        <c:v>1.2939346958620632</c:v>
                      </c:pt>
                      <c:pt idx="50" formatCode="0.00">
                        <c:v>1.2401934791953977</c:v>
                      </c:pt>
                      <c:pt idx="51" formatCode="0.00">
                        <c:v>1.1990851491953975</c:v>
                      </c:pt>
                      <c:pt idx="52" formatCode="0.00">
                        <c:v>1.1676978991953959</c:v>
                      </c:pt>
                      <c:pt idx="53" formatCode="0.00">
                        <c:v>1.1176550316953975</c:v>
                      </c:pt>
                      <c:pt idx="54" formatCode="0.00">
                        <c:v>1.1009557975287318</c:v>
                      </c:pt>
                      <c:pt idx="55" formatCode="0.00">
                        <c:v>1.1382443833620641</c:v>
                      </c:pt>
                      <c:pt idx="56" formatCode="0.00">
                        <c:v>1.0483353066953995</c:v>
                      </c:pt>
                      <c:pt idx="57" formatCode="0.00">
                        <c:v>0.94493332752873194</c:v>
                      </c:pt>
                      <c:pt idx="58" formatCode="0.00">
                        <c:v>0.81507411836206423</c:v>
                      </c:pt>
                      <c:pt idx="59" formatCode="0.00">
                        <c:v>0.64638900002873179</c:v>
                      </c:pt>
                      <c:pt idx="60" formatCode="0.00">
                        <c:v>0.50743912836206384</c:v>
                      </c:pt>
                      <c:pt idx="61" formatCode="0.00">
                        <c:v>0.50139919086206497</c:v>
                      </c:pt>
                      <c:pt idx="62" formatCode="0.00">
                        <c:v>0.50249559836206359</c:v>
                      </c:pt>
                      <c:pt idx="63" formatCode="0.00">
                        <c:v>0.51531695502873021</c:v>
                      </c:pt>
                      <c:pt idx="64" formatCode="0.00">
                        <c:v>0.52712491336206391</c:v>
                      </c:pt>
                      <c:pt idx="65" formatCode="0.00">
                        <c:v>0.53529039169539772</c:v>
                      </c:pt>
                      <c:pt idx="66" formatCode="0.00">
                        <c:v>0.54370823586206463</c:v>
                      </c:pt>
                      <c:pt idx="67" formatCode="0.00">
                        <c:v>0.5055200166953977</c:v>
                      </c:pt>
                      <c:pt idx="68" formatCode="0.00">
                        <c:v>0.51991573002873004</c:v>
                      </c:pt>
                      <c:pt idx="69" formatCode="0.00">
                        <c:v>0.65228294419539701</c:v>
                      </c:pt>
                      <c:pt idx="70" formatCode="0.00">
                        <c:v>0.87793269836206456</c:v>
                      </c:pt>
                      <c:pt idx="71" formatCode="0.00">
                        <c:v>1.1544998391953971</c:v>
                      </c:pt>
                      <c:pt idx="72" formatCode="0.00">
                        <c:v>1.3965481033620648</c:v>
                      </c:pt>
                      <c:pt idx="73" formatCode="0.00">
                        <c:v>1.5580173250287306</c:v>
                      </c:pt>
                      <c:pt idx="74" formatCode="0.00">
                        <c:v>1.6149336408620627</c:v>
                      </c:pt>
                      <c:pt idx="75" formatCode="0.00">
                        <c:v>1.6362703950287312</c:v>
                      </c:pt>
                      <c:pt idx="76" formatCode="0.00">
                        <c:v>1.6667672708620653</c:v>
                      </c:pt>
                      <c:pt idx="77" formatCode="0.00">
                        <c:v>1.7068667725287323</c:v>
                      </c:pt>
                      <c:pt idx="78" formatCode="0.00">
                        <c:v>1.6955985541953993</c:v>
                      </c:pt>
                      <c:pt idx="79" formatCode="0.00">
                        <c:v>1.6211168291953992</c:v>
                      </c:pt>
                      <c:pt idx="80" formatCode="0.00">
                        <c:v>1.4910661700287324</c:v>
                      </c:pt>
                      <c:pt idx="81" formatCode="0.00">
                        <c:v>1.2753025216953997</c:v>
                      </c:pt>
                      <c:pt idx="82" formatCode="0.00">
                        <c:v>0.96708602919539821</c:v>
                      </c:pt>
                      <c:pt idx="83" formatCode="0.00">
                        <c:v>0.64325423252873115</c:v>
                      </c:pt>
                      <c:pt idx="84" formatCode="0.00">
                        <c:v>0.35077082336206544</c:v>
                      </c:pt>
                      <c:pt idx="85" formatCode="0.00">
                        <c:v>0.13328889252873211</c:v>
                      </c:pt>
                      <c:pt idx="86" formatCode="0.00">
                        <c:v>6.2564008362064882E-2</c:v>
                      </c:pt>
                      <c:pt idx="87" formatCode="0.00">
                        <c:v>2.5376670028730786E-2</c:v>
                      </c:pt>
                      <c:pt idx="88" formatCode="0.00">
                        <c:v>-9.7696466379346703E-3</c:v>
                      </c:pt>
                      <c:pt idx="89" formatCode="0.00">
                        <c:v>-1.9720124971266628E-2</c:v>
                      </c:pt>
                      <c:pt idx="90" formatCode="0.00">
                        <c:v>4.0042194195399006E-2</c:v>
                      </c:pt>
                      <c:pt idx="91" formatCode="0.00">
                        <c:v>0.17132945086206597</c:v>
                      </c:pt>
                      <c:pt idx="92" formatCode="0.00">
                        <c:v>0.38352953669539858</c:v>
                      </c:pt>
                      <c:pt idx="93" formatCode="0.00">
                        <c:v>0.66261604669539764</c:v>
                      </c:pt>
                      <c:pt idx="94" formatCode="0.00">
                        <c:v>0.82872902586206543</c:v>
                      </c:pt>
                      <c:pt idx="95" formatCode="0.00">
                        <c:v>0.93167316169539838</c:v>
                      </c:pt>
                      <c:pt idx="96" formatCode="0.00">
                        <c:v>1.0534157275287299</c:v>
                      </c:pt>
                      <c:pt idx="97" formatCode="0.00">
                        <c:v>1.1125181825287314</c:v>
                      </c:pt>
                      <c:pt idx="98" formatCode="0.00">
                        <c:v>1.1153860400287314</c:v>
                      </c:pt>
                      <c:pt idx="99" formatCode="0.00">
                        <c:v>1.1117544083620654</c:v>
                      </c:pt>
                      <c:pt idx="100" formatCode="0.00">
                        <c:v>1.1102779616954006</c:v>
                      </c:pt>
                      <c:pt idx="101" formatCode="0.00">
                        <c:v>1.0825530200287332</c:v>
                      </c:pt>
                      <c:pt idx="102" formatCode="0.00">
                        <c:v>0.9487723025287309</c:v>
                      </c:pt>
                      <c:pt idx="103" formatCode="0.00">
                        <c:v>0.79859371086206465</c:v>
                      </c:pt>
                      <c:pt idx="104" formatCode="0.00">
                        <c:v>0.61767883169539672</c:v>
                      </c:pt>
                      <c:pt idx="105" formatCode="0.00">
                        <c:v>0.40141688836206413</c:v>
                      </c:pt>
                      <c:pt idx="106" formatCode="0.00">
                        <c:v>0.29222022586206187</c:v>
                      </c:pt>
                      <c:pt idx="107" formatCode="0.00">
                        <c:v>0.2170810208620626</c:v>
                      </c:pt>
                      <c:pt idx="108" formatCode="0.00">
                        <c:v>0.13425448586206556</c:v>
                      </c:pt>
                      <c:pt idx="109" formatCode="0.00">
                        <c:v>0.11112406919539808</c:v>
                      </c:pt>
                      <c:pt idx="110" formatCode="0.00">
                        <c:v>0.10667533752873126</c:v>
                      </c:pt>
                      <c:pt idx="111" formatCode="0.00">
                        <c:v>0.10434511419539838</c:v>
                      </c:pt>
                      <c:pt idx="112" formatCode="0.00">
                        <c:v>7.5456451695398385E-2</c:v>
                      </c:pt>
                      <c:pt idx="113" formatCode="0.00">
                        <c:v>6.8110060028731212E-2</c:v>
                      </c:pt>
                      <c:pt idx="114" formatCode="0.00">
                        <c:v>8.8025322528730854E-2</c:v>
                      </c:pt>
                      <c:pt idx="115" formatCode="0.00">
                        <c:v>7.6976449195397478E-2</c:v>
                      </c:pt>
                      <c:pt idx="116" formatCode="0.00">
                        <c:v>5.7401886695398474E-2</c:v>
                      </c:pt>
                      <c:pt idx="117" formatCode="0.00">
                        <c:v>-5.584232913793663E-2</c:v>
                      </c:pt>
                      <c:pt idx="118" formatCode="0.00">
                        <c:v>-0.26661555913793578</c:v>
                      </c:pt>
                      <c:pt idx="119" formatCode="0.00">
                        <c:v>-0.56925790413793642</c:v>
                      </c:pt>
                      <c:pt idx="120" formatCode="0.00">
                        <c:v>-0.84966064330460256</c:v>
                      </c:pt>
                      <c:pt idx="121" formatCode="0.00">
                        <c:v>-0.97566724663793458</c:v>
                      </c:pt>
                      <c:pt idx="122" formatCode="0.00">
                        <c:v>-1.0054514491379347</c:v>
                      </c:pt>
                      <c:pt idx="123" formatCode="0.00">
                        <c:v>-1.0241438233046019</c:v>
                      </c:pt>
                      <c:pt idx="124" formatCode="0.00">
                        <c:v>-1.0329248591379336</c:v>
                      </c:pt>
                      <c:pt idx="125" formatCode="0.00">
                        <c:v>-1.0706542416379339</c:v>
                      </c:pt>
                      <c:pt idx="126" formatCode="0.00">
                        <c:v>-1.0794252633046</c:v>
                      </c:pt>
                      <c:pt idx="127" formatCode="0.00">
                        <c:v>-1.1093701599712684</c:v>
                      </c:pt>
                      <c:pt idx="128" formatCode="0.00">
                        <c:v>-1.2281947216379354</c:v>
                      </c:pt>
                      <c:pt idx="129" formatCode="0.00">
                        <c:v>-1.3602310891379368</c:v>
                      </c:pt>
                      <c:pt idx="130" formatCode="0.00">
                        <c:v>-1.451132463304603</c:v>
                      </c:pt>
                      <c:pt idx="131" formatCode="0.00">
                        <c:v>-1.4821798074712689</c:v>
                      </c:pt>
                      <c:pt idx="132" formatCode="0.00">
                        <c:v>-1.5441194449712672</c:v>
                      </c:pt>
                      <c:pt idx="133" formatCode="0.00">
                        <c:v>-1.5840324633046006</c:v>
                      </c:pt>
                      <c:pt idx="134" formatCode="0.00">
                        <c:v>-1.603023854137934</c:v>
                      </c:pt>
                      <c:pt idx="135" formatCode="0.00">
                        <c:v>-1.6177597516379354</c:v>
                      </c:pt>
                      <c:pt idx="136" formatCode="0.00">
                        <c:v>-1.644709673304602</c:v>
                      </c:pt>
                      <c:pt idx="137" formatCode="0.00">
                        <c:v>-1.6672253674712678</c:v>
                      </c:pt>
                      <c:pt idx="138" formatCode="0.00">
                        <c:v>-1.7131922316379367</c:v>
                      </c:pt>
                      <c:pt idx="139" formatCode="0.00">
                        <c:v>-1.7594266799712699</c:v>
                      </c:pt>
                      <c:pt idx="140" formatCode="0.00">
                        <c:v>-1.7403794199712692</c:v>
                      </c:pt>
                      <c:pt idx="141" formatCode="0.00">
                        <c:v>-1.6540726099712693</c:v>
                      </c:pt>
                      <c:pt idx="142" formatCode="0.00">
                        <c:v>-1.5658578158046002</c:v>
                      </c:pt>
                      <c:pt idx="143" formatCode="0.00">
                        <c:v>-1.419078834971268</c:v>
                      </c:pt>
                      <c:pt idx="144" formatCode="0.00">
                        <c:v>-1.2544724224712667</c:v>
                      </c:pt>
                      <c:pt idx="145" formatCode="0.00">
                        <c:v>-1.1828196124712687</c:v>
                      </c:pt>
                      <c:pt idx="146" formatCode="0.00">
                        <c:v>-1.1744629224712693</c:v>
                      </c:pt>
                      <c:pt idx="147" formatCode="0.00">
                        <c:v>-1.1728775583046005</c:v>
                      </c:pt>
                      <c:pt idx="148" formatCode="0.00">
                        <c:v>-1.1679455124712685</c:v>
                      </c:pt>
                      <c:pt idx="149" formatCode="0.00">
                        <c:v>-1.1829770091379359</c:v>
                      </c:pt>
                      <c:pt idx="150" formatCode="0.00">
                        <c:v>-1.2027830366379355</c:v>
                      </c:pt>
                      <c:pt idx="151" formatCode="0.00">
                        <c:v>-1.2423736341379357</c:v>
                      </c:pt>
                      <c:pt idx="152" formatCode="0.00">
                        <c:v>-1.2606347483046036</c:v>
                      </c:pt>
                      <c:pt idx="153" formatCode="0.00">
                        <c:v>-1.1966232541379345</c:v>
                      </c:pt>
                      <c:pt idx="154" formatCode="0.00">
                        <c:v>-1.1174023233046029</c:v>
                      </c:pt>
                      <c:pt idx="155" formatCode="0.00">
                        <c:v>-0.9659412783046033</c:v>
                      </c:pt>
                      <c:pt idx="156" formatCode="0.00">
                        <c:v>-0.8043305158046028</c:v>
                      </c:pt>
                      <c:pt idx="157" formatCode="0.00">
                        <c:v>-0.7533245166379352</c:v>
                      </c:pt>
                      <c:pt idx="158" formatCode="0.00">
                        <c:v>-0.74907553997126719</c:v>
                      </c:pt>
                      <c:pt idx="159" formatCode="0.00">
                        <c:v>-0.74706106163793429</c:v>
                      </c:pt>
                      <c:pt idx="160" formatCode="0.00">
                        <c:v>-0.74186425247126841</c:v>
                      </c:pt>
                      <c:pt idx="161" formatCode="0.00">
                        <c:v>-0.72256510330460166</c:v>
                      </c:pt>
                      <c:pt idx="162" formatCode="0.00">
                        <c:v>-0.69038642330460043</c:v>
                      </c:pt>
                      <c:pt idx="163" formatCode="0.00">
                        <c:v>-0.59226470080460025</c:v>
                      </c:pt>
                      <c:pt idx="164" formatCode="0.00">
                        <c:v>-0.49742004163793574</c:v>
                      </c:pt>
                      <c:pt idx="165" formatCode="0.00">
                        <c:v>-0.60755480163793685</c:v>
                      </c:pt>
                      <c:pt idx="166" formatCode="0.00">
                        <c:v>-0.77904578830460025</c:v>
                      </c:pt>
                      <c:pt idx="167" formatCode="0.00">
                        <c:v>-0.99805534663793516</c:v>
                      </c:pt>
                      <c:pt idx="168" formatCode="0.00">
                        <c:v>-1.1779474891379351</c:v>
                      </c:pt>
                      <c:pt idx="169" formatCode="0.00">
                        <c:v>-1.2252955908046026</c:v>
                      </c:pt>
                      <c:pt idx="170" formatCode="0.00">
                        <c:v>-1.2140571749712681</c:v>
                      </c:pt>
                      <c:pt idx="171" formatCode="0.00">
                        <c:v>-1.2037335316379352</c:v>
                      </c:pt>
                      <c:pt idx="172" formatCode="0.00">
                        <c:v>-1.1739689983046038</c:v>
                      </c:pt>
                      <c:pt idx="173" formatCode="0.00">
                        <c:v>-1.143741893304604</c:v>
                      </c:pt>
                      <c:pt idx="174" formatCode="0.00">
                        <c:v>-1.1115126283046024</c:v>
                      </c:pt>
                      <c:pt idx="175" formatCode="0.00">
                        <c:v>-1.0346743733046022</c:v>
                      </c:pt>
                      <c:pt idx="176" formatCode="0.00">
                        <c:v>-0.83480418413793522</c:v>
                      </c:pt>
                      <c:pt idx="177" formatCode="0.00">
                        <c:v>-0.55452995247126857</c:v>
                      </c:pt>
                      <c:pt idx="178" formatCode="0.00">
                        <c:v>-0.22392293580460176</c:v>
                      </c:pt>
                      <c:pt idx="179" formatCode="0.00">
                        <c:v>9.2553647528731631E-2</c:v>
                      </c:pt>
                      <c:pt idx="180" formatCode="0.00">
                        <c:v>0.40000068336206596</c:v>
                      </c:pt>
                      <c:pt idx="181" formatCode="0.00">
                        <c:v>0.51364313752873159</c:v>
                      </c:pt>
                      <c:pt idx="182" formatCode="0.00">
                        <c:v>0.53067671502873104</c:v>
                      </c:pt>
                      <c:pt idx="183" formatCode="0.00">
                        <c:v>0.54088436836206455</c:v>
                      </c:pt>
                      <c:pt idx="184" formatCode="0.00">
                        <c:v>0.52482262502873134</c:v>
                      </c:pt>
                      <c:pt idx="185" formatCode="0.00">
                        <c:v>0.49668792086206714</c:v>
                      </c:pt>
                      <c:pt idx="186" formatCode="0.00">
                        <c:v>0.44137326086206663</c:v>
                      </c:pt>
                      <c:pt idx="187" formatCode="0.00">
                        <c:v>0.37943116086206707</c:v>
                      </c:pt>
                      <c:pt idx="188" formatCode="0.00">
                        <c:v>0.1713950558620656</c:v>
                      </c:pt>
                      <c:pt idx="189" formatCode="0.00">
                        <c:v>-1.8465684971268104E-2</c:v>
                      </c:pt>
                      <c:pt idx="190" formatCode="0.00">
                        <c:v>-0.18709461580460207</c:v>
                      </c:pt>
                      <c:pt idx="191" formatCode="0.00">
                        <c:v>-0.46259467497126927</c:v>
                      </c:pt>
                      <c:pt idx="192" formatCode="0.00">
                        <c:v>-0.79750880330460205</c:v>
                      </c:pt>
                      <c:pt idx="193" formatCode="0.00">
                        <c:v>-0.93151621747126789</c:v>
                      </c:pt>
                      <c:pt idx="194" formatCode="0.00">
                        <c:v>-0.95956743497126773</c:v>
                      </c:pt>
                      <c:pt idx="195" formatCode="0.00">
                        <c:v>-0.97568902163793503</c:v>
                      </c:pt>
                      <c:pt idx="196" formatCode="0.00">
                        <c:v>-0.99276388413793448</c:v>
                      </c:pt>
                      <c:pt idx="197" formatCode="0.00">
                        <c:v>-0.98618778247126748</c:v>
                      </c:pt>
                      <c:pt idx="198" formatCode="0.00">
                        <c:v>-0.86387829663793525</c:v>
                      </c:pt>
                      <c:pt idx="199" formatCode="0.00">
                        <c:v>-0.8284408724712673</c:v>
                      </c:pt>
                      <c:pt idx="200" formatCode="0.00">
                        <c:v>-0.81965284330460264</c:v>
                      </c:pt>
                      <c:pt idx="201" formatCode="0.00">
                        <c:v>-0.72135214830460193</c:v>
                      </c:pt>
                      <c:pt idx="202" formatCode="0.00">
                        <c:v>-0.70460546830460302</c:v>
                      </c:pt>
                      <c:pt idx="203" formatCode="0.00">
                        <c:v>-0.73074250247127104</c:v>
                      </c:pt>
                      <c:pt idx="204" formatCode="0.00">
                        <c:v>-0.77139461830460299</c:v>
                      </c:pt>
                      <c:pt idx="205" formatCode="0.00">
                        <c:v>-0.81072295497126845</c:v>
                      </c:pt>
                      <c:pt idx="206" formatCode="0.00">
                        <c:v>-0.82110524997126966</c:v>
                      </c:pt>
                      <c:pt idx="207" formatCode="0.00">
                        <c:v>-0.83251194913793647</c:v>
                      </c:pt>
                      <c:pt idx="208" formatCode="0.00">
                        <c:v>-0.84043376413793602</c:v>
                      </c:pt>
                      <c:pt idx="209" formatCode="0.00">
                        <c:v>-0.88637086580460256</c:v>
                      </c:pt>
                      <c:pt idx="210" formatCode="0.00">
                        <c:v>-1.0278195224712707</c:v>
                      </c:pt>
                      <c:pt idx="211" formatCode="0.00">
                        <c:v>-1.0624780333046022</c:v>
                      </c:pt>
                      <c:pt idx="212" formatCode="0.00">
                        <c:v>-1.0264249324712669</c:v>
                      </c:pt>
                      <c:pt idx="213" formatCode="0.00">
                        <c:v>-1.174450921637936</c:v>
                      </c:pt>
                      <c:pt idx="214" formatCode="0.00">
                        <c:v>-1.2732634224712687</c:v>
                      </c:pt>
                      <c:pt idx="215" formatCode="0.00">
                        <c:v>-1.2667127924712691</c:v>
                      </c:pt>
                      <c:pt idx="216" formatCode="0.00">
                        <c:v>-1.3389848549712671</c:v>
                      </c:pt>
                      <c:pt idx="217" formatCode="0.00">
                        <c:v>-1.3673670774712683</c:v>
                      </c:pt>
                      <c:pt idx="218" formatCode="0.00">
                        <c:v>-1.3810449124712676</c:v>
                      </c:pt>
                      <c:pt idx="219" formatCode="0.00">
                        <c:v>-1.3785927774712672</c:v>
                      </c:pt>
                      <c:pt idx="220" formatCode="0.00">
                        <c:v>-1.365620502471268</c:v>
                      </c:pt>
                      <c:pt idx="221" formatCode="0.00">
                        <c:v>-1.3243678891379354</c:v>
                      </c:pt>
                      <c:pt idx="222" formatCode="0.00">
                        <c:v>-1.2477790991379347</c:v>
                      </c:pt>
                      <c:pt idx="223" formatCode="0.00">
                        <c:v>-1.1626418116379345</c:v>
                      </c:pt>
                      <c:pt idx="224" formatCode="0.00">
                        <c:v>-1.0075251741379336</c:v>
                      </c:pt>
                      <c:pt idx="225" formatCode="0.00">
                        <c:v>-0.73922758163793567</c:v>
                      </c:pt>
                      <c:pt idx="226" formatCode="0.00">
                        <c:v>-0.41305944163793562</c:v>
                      </c:pt>
                      <c:pt idx="227" formatCode="0.00">
                        <c:v>-7.4907112471267467E-2</c:v>
                      </c:pt>
                      <c:pt idx="228" formatCode="0.00">
                        <c:v>0.37516771919539771</c:v>
                      </c:pt>
                      <c:pt idx="229" formatCode="0.00">
                        <c:v>0.68392069336206518</c:v>
                      </c:pt>
                      <c:pt idx="230" formatCode="0.00">
                        <c:v>0.74087313002873145</c:v>
                      </c:pt>
                      <c:pt idx="231" formatCode="0.00">
                        <c:v>0.7663661950287306</c:v>
                      </c:pt>
                      <c:pt idx="232" formatCode="0.00">
                        <c:v>0.77585517502873103</c:v>
                      </c:pt>
                      <c:pt idx="233" formatCode="0.00">
                        <c:v>0.79123090836206522</c:v>
                      </c:pt>
                      <c:pt idx="234" formatCode="0.00">
                        <c:v>0.80366809252872962</c:v>
                      </c:pt>
                      <c:pt idx="235" formatCode="0.00">
                        <c:v>0.68985516919539869</c:v>
                      </c:pt>
                      <c:pt idx="236" formatCode="0.00">
                        <c:v>0.56844591252873045</c:v>
                      </c:pt>
                      <c:pt idx="237" formatCode="0.00">
                        <c:v>0.43871950252873049</c:v>
                      </c:pt>
                      <c:pt idx="238" formatCode="0.00">
                        <c:v>0.20407461252873027</c:v>
                      </c:pt>
                      <c:pt idx="239" formatCode="0.00">
                        <c:v>1.1893263362065198E-2</c:v>
                      </c:pt>
                      <c:pt idx="240" formatCode="0.00">
                        <c:v>-4.1414269971269846E-2</c:v>
                      </c:pt>
                      <c:pt idx="241" formatCode="0.00">
                        <c:v>-3.675310804602816E-3</c:v>
                      </c:pt>
                      <c:pt idx="242" formatCode="0.00">
                        <c:v>4.4026167528732785E-2</c:v>
                      </c:pt>
                      <c:pt idx="243" formatCode="0.00">
                        <c:v>6.5488091695398154E-2</c:v>
                      </c:pt>
                      <c:pt idx="244" formatCode="0.00">
                        <c:v>9.695620502873048E-2</c:v>
                      </c:pt>
                      <c:pt idx="245" formatCode="0.00">
                        <c:v>0.10874540752873152</c:v>
                      </c:pt>
                      <c:pt idx="246" formatCode="0.00">
                        <c:v>5.5976025028728671E-2</c:v>
                      </c:pt>
                      <c:pt idx="247" formatCode="0.00">
                        <c:v>4.4461281695395982E-2</c:v>
                      </c:pt>
                      <c:pt idx="248" formatCode="0.00">
                        <c:v>4.4366629195396357E-2</c:v>
                      </c:pt>
                      <c:pt idx="249" formatCode="0.00">
                        <c:v>0.11623957919539585</c:v>
                      </c:pt>
                      <c:pt idx="250" formatCode="0.00">
                        <c:v>0.24548700586206351</c:v>
                      </c:pt>
                      <c:pt idx="251" formatCode="0.00">
                        <c:v>0.28943597419539735</c:v>
                      </c:pt>
                      <c:pt idx="252" formatCode="0.00">
                        <c:v>0.1751896858620654</c:v>
                      </c:pt>
                      <c:pt idx="253" formatCode="0.00">
                        <c:v>1.2591200287310755E-3</c:v>
                      </c:pt>
                      <c:pt idx="254" formatCode="0.00">
                        <c:v>-3.7394690804601893E-2</c:v>
                      </c:pt>
                      <c:pt idx="255" formatCode="0.00">
                        <c:v>-5.4542509971268416E-2</c:v>
                      </c:pt>
                      <c:pt idx="256" formatCode="0.00">
                        <c:v>-7.473874913793388E-2</c:v>
                      </c:pt>
                      <c:pt idx="257" formatCode="0.00">
                        <c:v>-6.8006682471269286E-2</c:v>
                      </c:pt>
                      <c:pt idx="258" formatCode="0.00">
                        <c:v>-4.2931803304602667E-2</c:v>
                      </c:pt>
                      <c:pt idx="259" formatCode="0.00">
                        <c:v>-2.0468316379371743E-3</c:v>
                      </c:pt>
                      <c:pt idx="260" formatCode="0.00">
                        <c:v>-6.9749433046037979E-3</c:v>
                      </c:pt>
                      <c:pt idx="261" formatCode="0.00">
                        <c:v>-6.600062830460196E-2</c:v>
                      </c:pt>
                      <c:pt idx="262" formatCode="0.00">
                        <c:v>-0.15543763580460279</c:v>
                      </c:pt>
                      <c:pt idx="263" formatCode="0.00">
                        <c:v>-0.18070134247126823</c:v>
                      </c:pt>
                      <c:pt idx="264" formatCode="0.00">
                        <c:v>-0.15610822830460158</c:v>
                      </c:pt>
                      <c:pt idx="265" formatCode="0.00">
                        <c:v>-0.10916957080460143</c:v>
                      </c:pt>
                      <c:pt idx="266" formatCode="0.00">
                        <c:v>-9.2985797471268228E-2</c:v>
                      </c:pt>
                      <c:pt idx="267" formatCode="0.00">
                        <c:v>-8.3105969971269289E-2</c:v>
                      </c:pt>
                      <c:pt idx="268" formatCode="0.00">
                        <c:v>-6.7412702471267849E-2</c:v>
                      </c:pt>
                      <c:pt idx="269" formatCode="0.00">
                        <c:v>-7.4346073304601745E-2</c:v>
                      </c:pt>
                      <c:pt idx="270" formatCode="0.00">
                        <c:v>-3.6625035804602746E-2</c:v>
                      </c:pt>
                      <c:pt idx="271" formatCode="0.00">
                        <c:v>9.0699508620648572E-3</c:v>
                      </c:pt>
                      <c:pt idx="272" formatCode="0.00">
                        <c:v>8.9269430862065846E-2</c:v>
                      </c:pt>
                      <c:pt idx="273" formatCode="0.00">
                        <c:v>0.17529180752873152</c:v>
                      </c:pt>
                      <c:pt idx="274" formatCode="0.00">
                        <c:v>0.26561136169539701</c:v>
                      </c:pt>
                      <c:pt idx="275" formatCode="0.00">
                        <c:v>0.31202700836206354</c:v>
                      </c:pt>
                      <c:pt idx="276" formatCode="0.00">
                        <c:v>0.24674092836206363</c:v>
                      </c:pt>
                      <c:pt idx="277" formatCode="0.00">
                        <c:v>0.18258026419539775</c:v>
                      </c:pt>
                      <c:pt idx="278" formatCode="0.00">
                        <c:v>0.15420483752873082</c:v>
                      </c:pt>
                      <c:pt idx="279" formatCode="0.00">
                        <c:v>0.14218929586206563</c:v>
                      </c:pt>
                      <c:pt idx="280" formatCode="0.00">
                        <c:v>0.11167179669539884</c:v>
                      </c:pt>
                      <c:pt idx="281" formatCode="0.00">
                        <c:v>9.9721899195397867E-2</c:v>
                      </c:pt>
                      <c:pt idx="282" formatCode="0.00">
                        <c:v>3.7812422528730849E-2</c:v>
                      </c:pt>
                      <c:pt idx="283" formatCode="0.00">
                        <c:v>-4.6228219137935511E-2</c:v>
                      </c:pt>
                      <c:pt idx="284" formatCode="0.00">
                        <c:v>-0.18077267163793387</c:v>
                      </c:pt>
                      <c:pt idx="285" formatCode="0.00">
                        <c:v>-0.27289443163793514</c:v>
                      </c:pt>
                      <c:pt idx="286" formatCode="0.00">
                        <c:v>-0.27611602330460094</c:v>
                      </c:pt>
                      <c:pt idx="287" formatCode="0.00">
                        <c:v>-0.28515288163793251</c:v>
                      </c:pt>
                      <c:pt idx="288" formatCode="0.00">
                        <c:v>-0.22069117330460131</c:v>
                      </c:pt>
                      <c:pt idx="289" formatCode="0.00">
                        <c:v>-0.19650352913793512</c:v>
                      </c:pt>
                      <c:pt idx="290" formatCode="0.00">
                        <c:v>-0.18510048580460037</c:v>
                      </c:pt>
                      <c:pt idx="291" formatCode="0.00">
                        <c:v>-0.1617343524712691</c:v>
                      </c:pt>
                      <c:pt idx="292" formatCode="0.00">
                        <c:v>-0.12307986580460017</c:v>
                      </c:pt>
                      <c:pt idx="293" formatCode="0.00">
                        <c:v>-8.2514374971268012E-2</c:v>
                      </c:pt>
                      <c:pt idx="294" formatCode="0.00">
                        <c:v>-3.9532710804602189E-2</c:v>
                      </c:pt>
                      <c:pt idx="295" formatCode="0.00">
                        <c:v>-2.1919379137935735E-2</c:v>
                      </c:pt>
                      <c:pt idx="296" formatCode="0.00">
                        <c:v>-1.5145271637935664E-2</c:v>
                      </c:pt>
                      <c:pt idx="297" formatCode="0.00">
                        <c:v>9.4372302528734409E-2</c:v>
                      </c:pt>
                      <c:pt idx="298" formatCode="0.00">
                        <c:v>0.19795126752873138</c:v>
                      </c:pt>
                      <c:pt idx="299" formatCode="0.00">
                        <c:v>0.33027079669539816</c:v>
                      </c:pt>
                      <c:pt idx="300" formatCode="0.00">
                        <c:v>0.48329602669539895</c:v>
                      </c:pt>
                      <c:pt idx="301" formatCode="0.00">
                        <c:v>0.56285249169539675</c:v>
                      </c:pt>
                      <c:pt idx="302" formatCode="0.00">
                        <c:v>0.57587110002873132</c:v>
                      </c:pt>
                      <c:pt idx="303" formatCode="0.00">
                        <c:v>0.58177573502873337</c:v>
                      </c:pt>
                      <c:pt idx="304" formatCode="0.00">
                        <c:v>0.60818349336206623</c:v>
                      </c:pt>
                      <c:pt idx="305" formatCode="0.00">
                        <c:v>0.68179272669539692</c:v>
                      </c:pt>
                      <c:pt idx="306" formatCode="0.00">
                        <c:v>0.77958233252873121</c:v>
                      </c:pt>
                      <c:pt idx="307" formatCode="0.00">
                        <c:v>0.87578454752873114</c:v>
                      </c:pt>
                      <c:pt idx="308" formatCode="0.00">
                        <c:v>0.88526327586206399</c:v>
                      </c:pt>
                      <c:pt idx="309" formatCode="0.00">
                        <c:v>0.71593665252873251</c:v>
                      </c:pt>
                      <c:pt idx="310" formatCode="0.00">
                        <c:v>0.57202775419539975</c:v>
                      </c:pt>
                      <c:pt idx="311" formatCode="0.00">
                        <c:v>0.39827393669540001</c:v>
                      </c:pt>
                      <c:pt idx="312" formatCode="0.00">
                        <c:v>0.16204340419539953</c:v>
                      </c:pt>
                      <c:pt idx="313" formatCode="0.00">
                        <c:v>2.0632934195399244E-2</c:v>
                      </c:pt>
                      <c:pt idx="314" formatCode="0.00">
                        <c:v>9.1345252873153981E-4</c:v>
                      </c:pt>
                      <c:pt idx="315" formatCode="0.00">
                        <c:v>-2.1843481637935369E-2</c:v>
                      </c:pt>
                      <c:pt idx="316" formatCode="0.00">
                        <c:v>-8.0558229137936976E-2</c:v>
                      </c:pt>
                      <c:pt idx="317" formatCode="0.00">
                        <c:v>-0.21794522663793714</c:v>
                      </c:pt>
                      <c:pt idx="318" formatCode="0.00">
                        <c:v>-0.37648551497126981</c:v>
                      </c:pt>
                      <c:pt idx="319" formatCode="0.00">
                        <c:v>-0.48025473830460186</c:v>
                      </c:pt>
                      <c:pt idx="320" formatCode="0.00">
                        <c:v>-0.39235990080460148</c:v>
                      </c:pt>
                      <c:pt idx="321" formatCode="0.00">
                        <c:v>-0.33116555997126795</c:v>
                      </c:pt>
                      <c:pt idx="322" formatCode="0.00">
                        <c:v>-0.36228125080460138</c:v>
                      </c:pt>
                      <c:pt idx="323" formatCode="0.00">
                        <c:v>-0.38037952580460122</c:v>
                      </c:pt>
                      <c:pt idx="324" formatCode="0.00">
                        <c:v>-0.38584296663793616</c:v>
                      </c:pt>
                      <c:pt idx="325" formatCode="0.00">
                        <c:v>-0.39629575413793638</c:v>
                      </c:pt>
                      <c:pt idx="326" formatCode="0.00">
                        <c:v>-0.41909715330460173</c:v>
                      </c:pt>
                      <c:pt idx="327" formatCode="0.00">
                        <c:v>-0.43437255247126849</c:v>
                      </c:pt>
                      <c:pt idx="328" formatCode="0.00">
                        <c:v>-0.44709409080460283</c:v>
                      </c:pt>
                      <c:pt idx="329" formatCode="0.00">
                        <c:v>-0.4607055666379356</c:v>
                      </c:pt>
                      <c:pt idx="330" formatCode="0.00">
                        <c:v>-0.4586730483046022</c:v>
                      </c:pt>
                      <c:pt idx="331" formatCode="0.00">
                        <c:v>-0.53180937830460273</c:v>
                      </c:pt>
                      <c:pt idx="332" formatCode="0.00">
                        <c:v>-0.78997187747126851</c:v>
                      </c:pt>
                      <c:pt idx="333" formatCode="0.00">
                        <c:v>-1.038692603304602</c:v>
                      </c:pt>
                      <c:pt idx="334" formatCode="0.00">
                        <c:v>-1.2989693974712697</c:v>
                      </c:pt>
                      <c:pt idx="335" formatCode="0.00">
                        <c:v>-1.4741535674712676</c:v>
                      </c:pt>
                      <c:pt idx="336" formatCode="0.00">
                        <c:v>-1.5868398841379356</c:v>
                      </c:pt>
                      <c:pt idx="337" formatCode="0.00">
                        <c:v>-1.6079450141379343</c:v>
                      </c:pt>
                      <c:pt idx="338" formatCode="0.00">
                        <c:v>-1.6166700208046016</c:v>
                      </c:pt>
                      <c:pt idx="339" formatCode="0.00">
                        <c:v>-1.6201454874712677</c:v>
                      </c:pt>
                      <c:pt idx="340" formatCode="0.00">
                        <c:v>-1.5791746058046012</c:v>
                      </c:pt>
                      <c:pt idx="341" formatCode="0.00">
                        <c:v>-1.4878822641379355</c:v>
                      </c:pt>
                      <c:pt idx="342" formatCode="0.00">
                        <c:v>-1.3998819274712684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F22D-4F02-9B2B-8DFAE4E367D3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v>Soil Moisture</c:v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'Indus-TSA'!$AC$2:$AC$349</c15:sqref>
                        </c15:formulaRef>
                      </c:ext>
                    </c:extLst>
                    <c:numCache>
                      <c:formatCode>General</c:formatCode>
                      <c:ptCount val="348"/>
                      <c:pt idx="6" formatCode="0.00">
                        <c:v>-2.3771952212645164E-2</c:v>
                      </c:pt>
                      <c:pt idx="7" formatCode="0.00">
                        <c:v>-1.7130465545978968E-2</c:v>
                      </c:pt>
                      <c:pt idx="8" formatCode="0.00">
                        <c:v>-2.261935804597881E-2</c:v>
                      </c:pt>
                      <c:pt idx="9" formatCode="0.00">
                        <c:v>-2.793873471264563E-2</c:v>
                      </c:pt>
                      <c:pt idx="10" formatCode="0.00">
                        <c:v>-2.4963906379312117E-2</c:v>
                      </c:pt>
                      <c:pt idx="11" formatCode="0.00">
                        <c:v>-2.8379550545978738E-2</c:v>
                      </c:pt>
                      <c:pt idx="12" formatCode="0.00">
                        <c:v>-3.0206253879311973E-2</c:v>
                      </c:pt>
                      <c:pt idx="13" formatCode="0.00">
                        <c:v>-6.8182042212645122E-2</c:v>
                      </c:pt>
                      <c:pt idx="14" formatCode="0.00">
                        <c:v>-9.8553211379311723E-2</c:v>
                      </c:pt>
                      <c:pt idx="15" formatCode="0.00">
                        <c:v>-0.10222332721264538</c:v>
                      </c:pt>
                      <c:pt idx="16" formatCode="0.00">
                        <c:v>-0.10432951637931209</c:v>
                      </c:pt>
                      <c:pt idx="17" formatCode="0.00">
                        <c:v>-0.11235620554597903</c:v>
                      </c:pt>
                      <c:pt idx="18" formatCode="0.00">
                        <c:v>-0.11052072054597906</c:v>
                      </c:pt>
                      <c:pt idx="19" formatCode="0.00">
                        <c:v>-0.11459304887931188</c:v>
                      </c:pt>
                      <c:pt idx="20" formatCode="0.00">
                        <c:v>-9.0727726379312035E-2</c:v>
                      </c:pt>
                      <c:pt idx="21" formatCode="0.00">
                        <c:v>-8.6437622212645504E-2</c:v>
                      </c:pt>
                      <c:pt idx="22" formatCode="0.00">
                        <c:v>-9.0152143879312252E-2</c:v>
                      </c:pt>
                      <c:pt idx="23" formatCode="0.00">
                        <c:v>-9.1082214712645548E-2</c:v>
                      </c:pt>
                      <c:pt idx="24" formatCode="0.00">
                        <c:v>-9.6431691379312401E-2</c:v>
                      </c:pt>
                      <c:pt idx="25" formatCode="0.00">
                        <c:v>-6.5020262212645452E-2</c:v>
                      </c:pt>
                      <c:pt idx="26" formatCode="0.00">
                        <c:v>-9.7519747126453282E-3</c:v>
                      </c:pt>
                      <c:pt idx="27" formatCode="0.00">
                        <c:v>2.1038512787354691E-2</c:v>
                      </c:pt>
                      <c:pt idx="28" formatCode="0.00">
                        <c:v>3.3318936954021883E-2</c:v>
                      </c:pt>
                      <c:pt idx="29" formatCode="0.00">
                        <c:v>5.4365536120688507E-2</c:v>
                      </c:pt>
                      <c:pt idx="30" formatCode="0.00">
                        <c:v>4.8512400287354929E-2</c:v>
                      </c:pt>
                      <c:pt idx="31" formatCode="0.00">
                        <c:v>5.2464824454021564E-2</c:v>
                      </c:pt>
                      <c:pt idx="32" formatCode="0.00">
                        <c:v>1.6227186954021811E-2</c:v>
                      </c:pt>
                      <c:pt idx="33" formatCode="0.00">
                        <c:v>5.2361102873548226E-3</c:v>
                      </c:pt>
                      <c:pt idx="34" formatCode="0.00">
                        <c:v>-2.4595255459782805E-3</c:v>
                      </c:pt>
                      <c:pt idx="35" formatCode="0.00">
                        <c:v>5.1005094540212959E-3</c:v>
                      </c:pt>
                      <c:pt idx="36" formatCode="0.00">
                        <c:v>1.5020391120688092E-2</c:v>
                      </c:pt>
                      <c:pt idx="37" formatCode="0.00">
                        <c:v>3.8033923620687915E-2</c:v>
                      </c:pt>
                      <c:pt idx="38" formatCode="0.00">
                        <c:v>-3.6052822212645719E-2</c:v>
                      </c:pt>
                      <c:pt idx="39" formatCode="0.00">
                        <c:v>-8.1420360545978898E-2</c:v>
                      </c:pt>
                      <c:pt idx="40" formatCode="0.00">
                        <c:v>-9.8849653045978592E-2</c:v>
                      </c:pt>
                      <c:pt idx="41" formatCode="0.00">
                        <c:v>-0.10413475721264565</c:v>
                      </c:pt>
                      <c:pt idx="42" formatCode="0.00">
                        <c:v>-0.10755874637931218</c:v>
                      </c:pt>
                      <c:pt idx="43" formatCode="0.00">
                        <c:v>-0.13130245554597852</c:v>
                      </c:pt>
                      <c:pt idx="44" formatCode="0.00">
                        <c:v>-0.12318160054597849</c:v>
                      </c:pt>
                      <c:pt idx="45" formatCode="0.00">
                        <c:v>-0.13304501721264517</c:v>
                      </c:pt>
                      <c:pt idx="46" formatCode="0.00">
                        <c:v>-0.133121191379312</c:v>
                      </c:pt>
                      <c:pt idx="47" formatCode="0.00">
                        <c:v>-0.14099262054597839</c:v>
                      </c:pt>
                      <c:pt idx="48" formatCode="0.00">
                        <c:v>-0.14442402054597814</c:v>
                      </c:pt>
                      <c:pt idx="49" formatCode="0.00">
                        <c:v>-9.6832235545978751E-2</c:v>
                      </c:pt>
                      <c:pt idx="50" formatCode="0.00">
                        <c:v>-8.1938897126447863E-3</c:v>
                      </c:pt>
                      <c:pt idx="51" formatCode="0.00">
                        <c:v>5.1078936120688478E-2</c:v>
                      </c:pt>
                      <c:pt idx="52" formatCode="0.00">
                        <c:v>6.4920684454021327E-2</c:v>
                      </c:pt>
                      <c:pt idx="53" formatCode="0.00">
                        <c:v>6.8949521120687862E-2</c:v>
                      </c:pt>
                      <c:pt idx="54" formatCode="0.00">
                        <c:v>8.3302776954021329E-2</c:v>
                      </c:pt>
                      <c:pt idx="55" formatCode="0.00">
                        <c:v>0.10881491612068794</c:v>
                      </c:pt>
                      <c:pt idx="56" formatCode="0.00">
                        <c:v>0.11269217862068803</c:v>
                      </c:pt>
                      <c:pt idx="57" formatCode="0.00">
                        <c:v>0.12493964195402141</c:v>
                      </c:pt>
                      <c:pt idx="58" formatCode="0.00">
                        <c:v>0.14000614612068762</c:v>
                      </c:pt>
                      <c:pt idx="59" formatCode="0.00">
                        <c:v>0.15006540362068765</c:v>
                      </c:pt>
                      <c:pt idx="60" formatCode="0.00">
                        <c:v>0.15445025945402069</c:v>
                      </c:pt>
                      <c:pt idx="61" formatCode="0.00">
                        <c:v>0.10838733362068798</c:v>
                      </c:pt>
                      <c:pt idx="62" formatCode="0.00">
                        <c:v>0.12015299278735458</c:v>
                      </c:pt>
                      <c:pt idx="63" formatCode="0.00">
                        <c:v>0.10269548778735382</c:v>
                      </c:pt>
                      <c:pt idx="64" formatCode="0.00">
                        <c:v>0.10323930112068824</c:v>
                      </c:pt>
                      <c:pt idx="65" formatCode="0.00">
                        <c:v>0.10370167445402156</c:v>
                      </c:pt>
                      <c:pt idx="66" formatCode="0.00">
                        <c:v>0.10297398112068823</c:v>
                      </c:pt>
                      <c:pt idx="67" formatCode="0.00">
                        <c:v>9.7266418620688189E-2</c:v>
                      </c:pt>
                      <c:pt idx="68" formatCode="0.00">
                        <c:v>0.10495819945402163</c:v>
                      </c:pt>
                      <c:pt idx="69" formatCode="0.00">
                        <c:v>0.1210021402873549</c:v>
                      </c:pt>
                      <c:pt idx="70" formatCode="0.00">
                        <c:v>0.11006516528735499</c:v>
                      </c:pt>
                      <c:pt idx="71" formatCode="0.00">
                        <c:v>0.10048236695402135</c:v>
                      </c:pt>
                      <c:pt idx="72" formatCode="0.00">
                        <c:v>0.11589455862068787</c:v>
                      </c:pt>
                      <c:pt idx="73" formatCode="0.00">
                        <c:v>9.8065060287354733E-2</c:v>
                      </c:pt>
                      <c:pt idx="74" formatCode="0.00">
                        <c:v>6.4712287787354494E-2</c:v>
                      </c:pt>
                      <c:pt idx="75" formatCode="0.00">
                        <c:v>5.311133612068808E-2</c:v>
                      </c:pt>
                      <c:pt idx="76" formatCode="0.00">
                        <c:v>6.2167903620687692E-2</c:v>
                      </c:pt>
                      <c:pt idx="77" formatCode="0.00">
                        <c:v>5.782743362068743E-2</c:v>
                      </c:pt>
                      <c:pt idx="78" formatCode="0.00">
                        <c:v>4.8507750287354323E-2</c:v>
                      </c:pt>
                      <c:pt idx="79" formatCode="0.00">
                        <c:v>3.2283127787354093E-2</c:v>
                      </c:pt>
                      <c:pt idx="80" formatCode="0.00">
                        <c:v>1.2393792787354307E-2</c:v>
                      </c:pt>
                      <c:pt idx="81" formatCode="0.00">
                        <c:v>-5.4910972126456237E-3</c:v>
                      </c:pt>
                      <c:pt idx="82" formatCode="0.00">
                        <c:v>1.8676127873544779E-3</c:v>
                      </c:pt>
                      <c:pt idx="83" formatCode="0.00">
                        <c:v>1.5641730287355049E-2</c:v>
                      </c:pt>
                      <c:pt idx="84" formatCode="0.00">
                        <c:v>2.7943452787355216E-2</c:v>
                      </c:pt>
                      <c:pt idx="85" formatCode="0.00">
                        <c:v>3.1825463620687611E-2</c:v>
                      </c:pt>
                      <c:pt idx="86" formatCode="0.00">
                        <c:v>1.85669661206882E-2</c:v>
                      </c:pt>
                      <c:pt idx="87" formatCode="0.00">
                        <c:v>9.7811419540212441E-3</c:v>
                      </c:pt>
                      <c:pt idx="88" formatCode="0.00">
                        <c:v>1.6866942787354677E-2</c:v>
                      </c:pt>
                      <c:pt idx="89" formatCode="0.00">
                        <c:v>3.9660593620687745E-2</c:v>
                      </c:pt>
                      <c:pt idx="90" formatCode="0.00">
                        <c:v>6.2014242787354679E-2</c:v>
                      </c:pt>
                      <c:pt idx="91" formatCode="0.00">
                        <c:v>7.643600362068792E-2</c:v>
                      </c:pt>
                      <c:pt idx="92" formatCode="0.00">
                        <c:v>9.0903143620688187E-2</c:v>
                      </c:pt>
                      <c:pt idx="93" formatCode="0.00">
                        <c:v>0.1012358469540211</c:v>
                      </c:pt>
                      <c:pt idx="94" formatCode="0.00">
                        <c:v>9.8241071120687362E-2</c:v>
                      </c:pt>
                      <c:pt idx="95" formatCode="0.00">
                        <c:v>9.6975147787353944E-2</c:v>
                      </c:pt>
                      <c:pt idx="96" formatCode="0.00">
                        <c:v>7.3111316120687331E-2</c:v>
                      </c:pt>
                      <c:pt idx="97" formatCode="0.00">
                        <c:v>7.795188945402165E-2</c:v>
                      </c:pt>
                      <c:pt idx="98" formatCode="0.00">
                        <c:v>4.223084612068817E-2</c:v>
                      </c:pt>
                      <c:pt idx="99" formatCode="0.00">
                        <c:v>2.8070391954021279E-2</c:v>
                      </c:pt>
                      <c:pt idx="100" formatCode="0.00">
                        <c:v>8.1231411206883486E-3</c:v>
                      </c:pt>
                      <c:pt idx="101" formatCode="0.00">
                        <c:v>-1.3850846379311665E-2</c:v>
                      </c:pt>
                      <c:pt idx="102" formatCode="0.00">
                        <c:v>-4.3596504712645423E-2</c:v>
                      </c:pt>
                      <c:pt idx="103" formatCode="0.00">
                        <c:v>-4.1472453045978686E-2</c:v>
                      </c:pt>
                      <c:pt idx="104" formatCode="0.00">
                        <c:v>-4.799479054597855E-2</c:v>
                      </c:pt>
                      <c:pt idx="105" formatCode="0.00">
                        <c:v>-6.4856805545978613E-2</c:v>
                      </c:pt>
                      <c:pt idx="106" formatCode="0.00">
                        <c:v>-8.2713701379311999E-2</c:v>
                      </c:pt>
                      <c:pt idx="107" formatCode="0.00">
                        <c:v>-9.2361786379311805E-2</c:v>
                      </c:pt>
                      <c:pt idx="108" formatCode="0.00">
                        <c:v>-0.10379965971264493</c:v>
                      </c:pt>
                      <c:pt idx="109" formatCode="0.00">
                        <c:v>-0.13372466887931145</c:v>
                      </c:pt>
                      <c:pt idx="110" formatCode="0.00">
                        <c:v>-0.10843229221264528</c:v>
                      </c:pt>
                      <c:pt idx="111" formatCode="0.00">
                        <c:v>-0.10928614887931198</c:v>
                      </c:pt>
                      <c:pt idx="112" formatCode="0.00">
                        <c:v>-0.11380255221264557</c:v>
                      </c:pt>
                      <c:pt idx="113" formatCode="0.00">
                        <c:v>-0.11747503304597862</c:v>
                      </c:pt>
                      <c:pt idx="114" formatCode="0.00">
                        <c:v>-0.11533707387931225</c:v>
                      </c:pt>
                      <c:pt idx="115" formatCode="0.00">
                        <c:v>-0.12781796887931218</c:v>
                      </c:pt>
                      <c:pt idx="116" formatCode="0.00">
                        <c:v>-0.13040550637931236</c:v>
                      </c:pt>
                      <c:pt idx="117" formatCode="0.00">
                        <c:v>-0.13807795471264583</c:v>
                      </c:pt>
                      <c:pt idx="118" formatCode="0.00">
                        <c:v>-0.13877550804597893</c:v>
                      </c:pt>
                      <c:pt idx="119" formatCode="0.00">
                        <c:v>-0.13214256387931211</c:v>
                      </c:pt>
                      <c:pt idx="120" formatCode="0.00">
                        <c:v>-0.12496211137931246</c:v>
                      </c:pt>
                      <c:pt idx="121" formatCode="0.00">
                        <c:v>-0.11001012721264525</c:v>
                      </c:pt>
                      <c:pt idx="122" formatCode="0.00">
                        <c:v>-0.12143305971264517</c:v>
                      </c:pt>
                      <c:pt idx="123" formatCode="0.00">
                        <c:v>-0.12600994137931165</c:v>
                      </c:pt>
                      <c:pt idx="124" formatCode="0.00">
                        <c:v>-0.13424849554597884</c:v>
                      </c:pt>
                      <c:pt idx="125" formatCode="0.00">
                        <c:v>-0.14511025971264546</c:v>
                      </c:pt>
                      <c:pt idx="126" formatCode="0.00">
                        <c:v>-0.14496112887931245</c:v>
                      </c:pt>
                      <c:pt idx="127" formatCode="0.00">
                        <c:v>-0.15745614971264521</c:v>
                      </c:pt>
                      <c:pt idx="128" formatCode="0.00">
                        <c:v>-0.1819592613793124</c:v>
                      </c:pt>
                      <c:pt idx="129" formatCode="0.00">
                        <c:v>-0.19387421054597898</c:v>
                      </c:pt>
                      <c:pt idx="130" formatCode="0.00">
                        <c:v>-0.1883185013793125</c:v>
                      </c:pt>
                      <c:pt idx="131" formatCode="0.00">
                        <c:v>-0.19030488554597857</c:v>
                      </c:pt>
                      <c:pt idx="132" formatCode="0.00">
                        <c:v>-0.16837488637931175</c:v>
                      </c:pt>
                      <c:pt idx="133" formatCode="0.00">
                        <c:v>-0.14578683221264521</c:v>
                      </c:pt>
                      <c:pt idx="134" formatCode="0.00">
                        <c:v>-0.14979647637931182</c:v>
                      </c:pt>
                      <c:pt idx="135" formatCode="0.00">
                        <c:v>-0.16191739887931167</c:v>
                      </c:pt>
                      <c:pt idx="136" formatCode="0.00">
                        <c:v>-0.17166450637931163</c:v>
                      </c:pt>
                      <c:pt idx="137" formatCode="0.00">
                        <c:v>-0.16113553471264508</c:v>
                      </c:pt>
                      <c:pt idx="138" formatCode="0.00">
                        <c:v>-0.16652830471264535</c:v>
                      </c:pt>
                      <c:pt idx="139" formatCode="0.00">
                        <c:v>-0.16792760304597865</c:v>
                      </c:pt>
                      <c:pt idx="140" formatCode="0.00">
                        <c:v>-0.15864825221264578</c:v>
                      </c:pt>
                      <c:pt idx="141" formatCode="0.00">
                        <c:v>-0.14304925971264559</c:v>
                      </c:pt>
                      <c:pt idx="142" formatCode="0.00">
                        <c:v>-0.14583881721264591</c:v>
                      </c:pt>
                      <c:pt idx="143" formatCode="0.00">
                        <c:v>-0.15582195971264534</c:v>
                      </c:pt>
                      <c:pt idx="144" formatCode="0.00">
                        <c:v>-0.18674747221264543</c:v>
                      </c:pt>
                      <c:pt idx="145" formatCode="0.00">
                        <c:v>-0.25363947971264533</c:v>
                      </c:pt>
                      <c:pt idx="146" formatCode="0.00">
                        <c:v>-0.27185551304597855</c:v>
                      </c:pt>
                      <c:pt idx="147" formatCode="0.00">
                        <c:v>-0.2457670363793123</c:v>
                      </c:pt>
                      <c:pt idx="148" formatCode="0.00">
                        <c:v>-0.23222488054597923</c:v>
                      </c:pt>
                      <c:pt idx="149" formatCode="0.00">
                        <c:v>-0.23565023054597933</c:v>
                      </c:pt>
                      <c:pt idx="150" formatCode="0.00">
                        <c:v>-0.222714671379312</c:v>
                      </c:pt>
                      <c:pt idx="151" formatCode="0.00">
                        <c:v>-0.21747200637931163</c:v>
                      </c:pt>
                      <c:pt idx="152" formatCode="0.00">
                        <c:v>-0.18783371637931223</c:v>
                      </c:pt>
                      <c:pt idx="153" formatCode="0.00">
                        <c:v>-0.16364734304597883</c:v>
                      </c:pt>
                      <c:pt idx="154" formatCode="0.00">
                        <c:v>-0.15043456221264551</c:v>
                      </c:pt>
                      <c:pt idx="155" formatCode="0.00">
                        <c:v>-0.14944719137931228</c:v>
                      </c:pt>
                      <c:pt idx="156" formatCode="0.00">
                        <c:v>-0.14890347721264563</c:v>
                      </c:pt>
                      <c:pt idx="157" formatCode="0.00">
                        <c:v>-8.8684587212645383E-2</c:v>
                      </c:pt>
                      <c:pt idx="158" formatCode="0.00">
                        <c:v>-5.6717623045978716E-2</c:v>
                      </c:pt>
                      <c:pt idx="159" formatCode="0.00">
                        <c:v>-4.9768318045978699E-2</c:v>
                      </c:pt>
                      <c:pt idx="160" formatCode="0.00">
                        <c:v>-3.314823887931162E-2</c:v>
                      </c:pt>
                      <c:pt idx="161" formatCode="0.00">
                        <c:v>-1.7321963879312285E-2</c:v>
                      </c:pt>
                      <c:pt idx="162" formatCode="0.00">
                        <c:v>-1.6549408045979153E-2</c:v>
                      </c:pt>
                      <c:pt idx="163" formatCode="0.00">
                        <c:v>-1.3757538793126578E-3</c:v>
                      </c:pt>
                      <c:pt idx="164" formatCode="0.00">
                        <c:v>-9.6597463793126614E-3</c:v>
                      </c:pt>
                      <c:pt idx="165" formatCode="0.00">
                        <c:v>-4.0270546379312044E-2</c:v>
                      </c:pt>
                      <c:pt idx="166" formatCode="0.00">
                        <c:v>-5.3914407212645621E-2</c:v>
                      </c:pt>
                      <c:pt idx="167" formatCode="0.00">
                        <c:v>-5.2436093045978627E-2</c:v>
                      </c:pt>
                      <c:pt idx="168" formatCode="0.00">
                        <c:v>-5.1941096379312324E-2</c:v>
                      </c:pt>
                      <c:pt idx="169" formatCode="0.00">
                        <c:v>-9.8172823045978408E-2</c:v>
                      </c:pt>
                      <c:pt idx="170" formatCode="0.00">
                        <c:v>-0.12594326304597869</c:v>
                      </c:pt>
                      <c:pt idx="171" formatCode="0.00">
                        <c:v>-0.17078353887931152</c:v>
                      </c:pt>
                      <c:pt idx="172" formatCode="0.00">
                        <c:v>-0.17600875971264474</c:v>
                      </c:pt>
                      <c:pt idx="173" formatCode="0.00">
                        <c:v>-0.18903171887931203</c:v>
                      </c:pt>
                      <c:pt idx="174" formatCode="0.00">
                        <c:v>-0.18661773054597885</c:v>
                      </c:pt>
                      <c:pt idx="175" formatCode="0.00">
                        <c:v>-0.17260529471264485</c:v>
                      </c:pt>
                      <c:pt idx="176" formatCode="0.00">
                        <c:v>-0.13635525971264562</c:v>
                      </c:pt>
                      <c:pt idx="177" formatCode="0.00">
                        <c:v>-8.1980148045978307E-2</c:v>
                      </c:pt>
                      <c:pt idx="178" formatCode="0.00">
                        <c:v>-6.6694020545978283E-2</c:v>
                      </c:pt>
                      <c:pt idx="179" formatCode="0.00">
                        <c:v>-6.0359973879311912E-2</c:v>
                      </c:pt>
                      <c:pt idx="180" formatCode="0.00">
                        <c:v>-5.0534188045978645E-2</c:v>
                      </c:pt>
                      <c:pt idx="181" formatCode="0.00">
                        <c:v>3.1489736206880004E-3</c:v>
                      </c:pt>
                      <c:pt idx="182" formatCode="0.00">
                        <c:v>9.4552644540213393E-3</c:v>
                      </c:pt>
                      <c:pt idx="183" formatCode="0.00">
                        <c:v>3.2663445287354875E-2</c:v>
                      </c:pt>
                      <c:pt idx="184" formatCode="0.00">
                        <c:v>2.3234387787354649E-2</c:v>
                      </c:pt>
                      <c:pt idx="185" formatCode="0.00">
                        <c:v>2.0822872787354729E-2</c:v>
                      </c:pt>
                      <c:pt idx="186" formatCode="0.00">
                        <c:v>6.6174761206876376E-3</c:v>
                      </c:pt>
                      <c:pt idx="187" formatCode="0.00">
                        <c:v>-7.3471372126454604E-3</c:v>
                      </c:pt>
                      <c:pt idx="188" formatCode="0.00">
                        <c:v>-5.8995138045978557E-2</c:v>
                      </c:pt>
                      <c:pt idx="189" formatCode="0.00">
                        <c:v>-0.10554465637931232</c:v>
                      </c:pt>
                      <c:pt idx="190" formatCode="0.00">
                        <c:v>-0.11815640304597919</c:v>
                      </c:pt>
                      <c:pt idx="191" formatCode="0.00">
                        <c:v>-0.11788792387931224</c:v>
                      </c:pt>
                      <c:pt idx="192" formatCode="0.00">
                        <c:v>-0.12255657721264557</c:v>
                      </c:pt>
                      <c:pt idx="193" formatCode="0.00">
                        <c:v>-0.14693422137931211</c:v>
                      </c:pt>
                      <c:pt idx="194" formatCode="0.00">
                        <c:v>-9.4605575545978926E-2</c:v>
                      </c:pt>
                      <c:pt idx="195" formatCode="0.00">
                        <c:v>-5.9734314712645009E-2</c:v>
                      </c:pt>
                      <c:pt idx="196" formatCode="0.00">
                        <c:v>-4.8083951379311873E-2</c:v>
                      </c:pt>
                      <c:pt idx="197" formatCode="0.00">
                        <c:v>-2.3023367212645418E-2</c:v>
                      </c:pt>
                      <c:pt idx="198" formatCode="0.00">
                        <c:v>7.172683620687792E-3</c:v>
                      </c:pt>
                      <c:pt idx="199" formatCode="0.00">
                        <c:v>-1.0184247126452384E-3</c:v>
                      </c:pt>
                      <c:pt idx="200" formatCode="0.00">
                        <c:v>3.8085361120688166E-2</c:v>
                      </c:pt>
                      <c:pt idx="201" formatCode="0.00">
                        <c:v>8.0090204454021485E-2</c:v>
                      </c:pt>
                      <c:pt idx="202" formatCode="0.00">
                        <c:v>9.3203027787354564E-2</c:v>
                      </c:pt>
                      <c:pt idx="203" formatCode="0.00">
                        <c:v>0.10140681278735508</c:v>
                      </c:pt>
                      <c:pt idx="204" formatCode="0.00">
                        <c:v>0.1221337919540213</c:v>
                      </c:pt>
                      <c:pt idx="205" formatCode="0.00">
                        <c:v>0.13697932278735481</c:v>
                      </c:pt>
                      <c:pt idx="206" formatCode="0.00">
                        <c:v>9.7346486120687636E-2</c:v>
                      </c:pt>
                      <c:pt idx="207" formatCode="0.00">
                        <c:v>6.7342202787354033E-2</c:v>
                      </c:pt>
                      <c:pt idx="208" formatCode="0.00">
                        <c:v>5.4821869454021233E-2</c:v>
                      </c:pt>
                      <c:pt idx="209" formatCode="0.00">
                        <c:v>3.2093764454021123E-2</c:v>
                      </c:pt>
                      <c:pt idx="210" formatCode="0.00">
                        <c:v>8.6231836206875911E-3</c:v>
                      </c:pt>
                      <c:pt idx="211" formatCode="0.00">
                        <c:v>2.255072278735426E-2</c:v>
                      </c:pt>
                      <c:pt idx="212" formatCode="0.00">
                        <c:v>-1.388303304597871E-2</c:v>
                      </c:pt>
                      <c:pt idx="213" formatCode="0.00">
                        <c:v>-7.0657967212645278E-2</c:v>
                      </c:pt>
                      <c:pt idx="214" formatCode="0.00">
                        <c:v>-7.6796788879312405E-2</c:v>
                      </c:pt>
                      <c:pt idx="215" formatCode="0.00">
                        <c:v>-9.0717891379311855E-2</c:v>
                      </c:pt>
                      <c:pt idx="216" formatCode="0.00">
                        <c:v>-8.0966055545978577E-2</c:v>
                      </c:pt>
                      <c:pt idx="217" formatCode="0.00">
                        <c:v>-9.2966139712645113E-2</c:v>
                      </c:pt>
                      <c:pt idx="218" formatCode="0.00">
                        <c:v>-7.4049135545978917E-2</c:v>
                      </c:pt>
                      <c:pt idx="219" formatCode="0.00">
                        <c:v>-7.1827828879312161E-2</c:v>
                      </c:pt>
                      <c:pt idx="220" formatCode="0.00">
                        <c:v>-6.9464325545978589E-2</c:v>
                      </c:pt>
                      <c:pt idx="221" formatCode="0.00">
                        <c:v>-6.622115721264521E-2</c:v>
                      </c:pt>
                      <c:pt idx="222" formatCode="0.00">
                        <c:v>-4.0888884712645179E-2</c:v>
                      </c:pt>
                      <c:pt idx="223" formatCode="0.00">
                        <c:v>-3.0219136379312062E-2</c:v>
                      </c:pt>
                      <c:pt idx="224" formatCode="0.00">
                        <c:v>-1.991466554597876E-2</c:v>
                      </c:pt>
                      <c:pt idx="225" formatCode="0.00">
                        <c:v>-7.4947463793120228E-3</c:v>
                      </c:pt>
                      <c:pt idx="226" formatCode="0.00">
                        <c:v>-3.6227097126455554E-3</c:v>
                      </c:pt>
                      <c:pt idx="227" formatCode="0.00">
                        <c:v>-5.9255947126457542E-3</c:v>
                      </c:pt>
                      <c:pt idx="228" formatCode="0.00">
                        <c:v>-4.4004538045979036E-2</c:v>
                      </c:pt>
                      <c:pt idx="229" formatCode="0.00">
                        <c:v>-6.9057403045978738E-2</c:v>
                      </c:pt>
                      <c:pt idx="230" formatCode="0.00">
                        <c:v>-0.10155021887931204</c:v>
                      </c:pt>
                      <c:pt idx="231" formatCode="0.00">
                        <c:v>-0.10026917637931243</c:v>
                      </c:pt>
                      <c:pt idx="232" formatCode="0.00">
                        <c:v>-0.10494440554597873</c:v>
                      </c:pt>
                      <c:pt idx="233" formatCode="0.00">
                        <c:v>-0.10264150054597909</c:v>
                      </c:pt>
                      <c:pt idx="234" formatCode="0.00">
                        <c:v>-0.12104046137931235</c:v>
                      </c:pt>
                      <c:pt idx="235" formatCode="0.00">
                        <c:v>-0.15469109887931198</c:v>
                      </c:pt>
                      <c:pt idx="236" formatCode="0.00">
                        <c:v>-0.16001826387931173</c:v>
                      </c:pt>
                      <c:pt idx="237" formatCode="0.00">
                        <c:v>-0.15963305887931201</c:v>
                      </c:pt>
                      <c:pt idx="238" formatCode="0.00">
                        <c:v>-0.17443221637931217</c:v>
                      </c:pt>
                      <c:pt idx="239" formatCode="0.00">
                        <c:v>-0.1686822947126454</c:v>
                      </c:pt>
                      <c:pt idx="240" formatCode="0.00">
                        <c:v>-0.17466960137931187</c:v>
                      </c:pt>
                      <c:pt idx="241" formatCode="0.00">
                        <c:v>-0.14283287387931232</c:v>
                      </c:pt>
                      <c:pt idx="242" formatCode="0.00">
                        <c:v>-3.2867371379312171E-2</c:v>
                      </c:pt>
                      <c:pt idx="243" formatCode="0.00">
                        <c:v>3.3039261206879722E-3</c:v>
                      </c:pt>
                      <c:pt idx="244" formatCode="0.00">
                        <c:v>2.6173472787354601E-2</c:v>
                      </c:pt>
                      <c:pt idx="245" formatCode="0.00">
                        <c:v>3.7846306954020914E-2</c:v>
                      </c:pt>
                      <c:pt idx="246" formatCode="0.00">
                        <c:v>3.0370851954021116E-2</c:v>
                      </c:pt>
                      <c:pt idx="247" formatCode="0.00">
                        <c:v>4.5885901954021424E-2</c:v>
                      </c:pt>
                      <c:pt idx="248" formatCode="0.00">
                        <c:v>7.2168411120687725E-2</c:v>
                      </c:pt>
                      <c:pt idx="249" formatCode="0.00">
                        <c:v>9.3372604454021069E-2</c:v>
                      </c:pt>
                      <c:pt idx="250" formatCode="0.00">
                        <c:v>0.11379148695402064</c:v>
                      </c:pt>
                      <c:pt idx="251" formatCode="0.00">
                        <c:v>0.12010242612068778</c:v>
                      </c:pt>
                      <c:pt idx="252" formatCode="0.00">
                        <c:v>0.15076162528735404</c:v>
                      </c:pt>
                      <c:pt idx="253" formatCode="0.00">
                        <c:v>0.15145085362068711</c:v>
                      </c:pt>
                      <c:pt idx="254" formatCode="0.00">
                        <c:v>7.8490476954021116E-2</c:v>
                      </c:pt>
                      <c:pt idx="255" formatCode="0.00">
                        <c:v>0.11189905862068761</c:v>
                      </c:pt>
                      <c:pt idx="256" formatCode="0.00">
                        <c:v>0.12276125028735496</c:v>
                      </c:pt>
                      <c:pt idx="257" formatCode="0.00">
                        <c:v>0.12721965778735456</c:v>
                      </c:pt>
                      <c:pt idx="258" formatCode="0.00">
                        <c:v>0.13118875028735477</c:v>
                      </c:pt>
                      <c:pt idx="259" formatCode="0.00">
                        <c:v>0.13714722778735489</c:v>
                      </c:pt>
                      <c:pt idx="260" formatCode="0.00">
                        <c:v>0.11750771528735493</c:v>
                      </c:pt>
                      <c:pt idx="261" formatCode="0.00">
                        <c:v>0.10077949278735465</c:v>
                      </c:pt>
                      <c:pt idx="262" formatCode="0.00">
                        <c:v>9.6689680287354474E-2</c:v>
                      </c:pt>
                      <c:pt idx="263" formatCode="0.00">
                        <c:v>9.2322408620687746E-2</c:v>
                      </c:pt>
                      <c:pt idx="264" formatCode="0.00">
                        <c:v>7.0787567787354622E-2</c:v>
                      </c:pt>
                      <c:pt idx="265" formatCode="0.00">
                        <c:v>4.5659282787354538E-2</c:v>
                      </c:pt>
                      <c:pt idx="266" formatCode="0.00">
                        <c:v>2.3082176120687858E-2</c:v>
                      </c:pt>
                      <c:pt idx="267" formatCode="0.00">
                        <c:v>2.9466350287354448E-2</c:v>
                      </c:pt>
                      <c:pt idx="268" formatCode="0.00">
                        <c:v>2.9060462787354524E-2</c:v>
                      </c:pt>
                      <c:pt idx="269" formatCode="0.00">
                        <c:v>2.497941278735416E-2</c:v>
                      </c:pt>
                      <c:pt idx="270" formatCode="0.00">
                        <c:v>4.0324926954021123E-2</c:v>
                      </c:pt>
                      <c:pt idx="271" formatCode="0.00">
                        <c:v>4.3987870287354625E-2</c:v>
                      </c:pt>
                      <c:pt idx="272" formatCode="0.00">
                        <c:v>8.2929095287354482E-2</c:v>
                      </c:pt>
                      <c:pt idx="273" formatCode="0.00">
                        <c:v>0.11114631195402103</c:v>
                      </c:pt>
                      <c:pt idx="274" formatCode="0.00">
                        <c:v>0.11955561278735427</c:v>
                      </c:pt>
                      <c:pt idx="275" formatCode="0.00">
                        <c:v>0.12679735862068764</c:v>
                      </c:pt>
                      <c:pt idx="276" formatCode="0.00">
                        <c:v>0.16717034612068771</c:v>
                      </c:pt>
                      <c:pt idx="277" formatCode="0.00">
                        <c:v>0.19616478778735447</c:v>
                      </c:pt>
                      <c:pt idx="278" formatCode="0.00">
                        <c:v>0.24233001528735487</c:v>
                      </c:pt>
                      <c:pt idx="279" formatCode="0.00">
                        <c:v>0.18628335112068806</c:v>
                      </c:pt>
                      <c:pt idx="280" formatCode="0.00">
                        <c:v>0.18552468278735512</c:v>
                      </c:pt>
                      <c:pt idx="281" formatCode="0.00">
                        <c:v>0.20104865278735451</c:v>
                      </c:pt>
                      <c:pt idx="282" formatCode="0.00">
                        <c:v>0.1922916577873548</c:v>
                      </c:pt>
                      <c:pt idx="283" formatCode="0.00">
                        <c:v>0.18481824862068796</c:v>
                      </c:pt>
                      <c:pt idx="284" formatCode="0.00">
                        <c:v>0.15868586362068759</c:v>
                      </c:pt>
                      <c:pt idx="285" formatCode="0.00">
                        <c:v>0.163915832787354</c:v>
                      </c:pt>
                      <c:pt idx="286" formatCode="0.00">
                        <c:v>0.17193581695402127</c:v>
                      </c:pt>
                      <c:pt idx="287" formatCode="0.00">
                        <c:v>0.18355419278735452</c:v>
                      </c:pt>
                      <c:pt idx="288" formatCode="0.00">
                        <c:v>0.15906441278735484</c:v>
                      </c:pt>
                      <c:pt idx="289" formatCode="0.00">
                        <c:v>0.14483640612068838</c:v>
                      </c:pt>
                      <c:pt idx="290" formatCode="0.00">
                        <c:v>8.8778953620688217E-2</c:v>
                      </c:pt>
                      <c:pt idx="291" formatCode="0.00">
                        <c:v>9.7211580287354771E-2</c:v>
                      </c:pt>
                      <c:pt idx="292" formatCode="0.00">
                        <c:v>9.7423156954021373E-2</c:v>
                      </c:pt>
                      <c:pt idx="293" formatCode="0.00">
                        <c:v>8.326266278735428E-2</c:v>
                      </c:pt>
                      <c:pt idx="294" formatCode="0.00">
                        <c:v>8.5600754454020933E-2</c:v>
                      </c:pt>
                      <c:pt idx="295" formatCode="0.00">
                        <c:v>8.8413001120687618E-2</c:v>
                      </c:pt>
                      <c:pt idx="296" formatCode="0.00">
                        <c:v>9.0626936120687951E-2</c:v>
                      </c:pt>
                      <c:pt idx="297" formatCode="0.00">
                        <c:v>0.11189514528735511</c:v>
                      </c:pt>
                      <c:pt idx="298" formatCode="0.00">
                        <c:v>0.13038394945402176</c:v>
                      </c:pt>
                      <c:pt idx="299" formatCode="0.00">
                        <c:v>0.13077430028735426</c:v>
                      </c:pt>
                      <c:pt idx="300" formatCode="0.00">
                        <c:v>0.14162759112068768</c:v>
                      </c:pt>
                      <c:pt idx="301" formatCode="0.00">
                        <c:v>0.19080285362068761</c:v>
                      </c:pt>
                      <c:pt idx="302" formatCode="0.00">
                        <c:v>0.25327166028735437</c:v>
                      </c:pt>
                      <c:pt idx="303" formatCode="0.00">
                        <c:v>0.23802536778735428</c:v>
                      </c:pt>
                      <c:pt idx="304" formatCode="0.00">
                        <c:v>0.24303764195402078</c:v>
                      </c:pt>
                      <c:pt idx="305" formatCode="0.00">
                        <c:v>0.25968053028735438</c:v>
                      </c:pt>
                      <c:pt idx="306" formatCode="0.00">
                        <c:v>0.26447435278735432</c:v>
                      </c:pt>
                      <c:pt idx="307" formatCode="0.00">
                        <c:v>0.26068816695402086</c:v>
                      </c:pt>
                      <c:pt idx="308" formatCode="0.00">
                        <c:v>0.23531629695402101</c:v>
                      </c:pt>
                      <c:pt idx="309" formatCode="0.00">
                        <c:v>0.2086515236206874</c:v>
                      </c:pt>
                      <c:pt idx="310" formatCode="0.00">
                        <c:v>0.18375259778735442</c:v>
                      </c:pt>
                      <c:pt idx="311" formatCode="0.00">
                        <c:v>0.18312943112068769</c:v>
                      </c:pt>
                      <c:pt idx="312" formatCode="0.00">
                        <c:v>0.17868880528735476</c:v>
                      </c:pt>
                      <c:pt idx="313" formatCode="0.00">
                        <c:v>0.15541124445402144</c:v>
                      </c:pt>
                      <c:pt idx="314" formatCode="0.00">
                        <c:v>0.12869209112068791</c:v>
                      </c:pt>
                      <c:pt idx="315" formatCode="0.00">
                        <c:v>0.12069620778735457</c:v>
                      </c:pt>
                      <c:pt idx="316" formatCode="0.00">
                        <c:v>9.1967106954021549E-2</c:v>
                      </c:pt>
                      <c:pt idx="317" formatCode="0.00">
                        <c:v>6.5734268620687875E-2</c:v>
                      </c:pt>
                      <c:pt idx="318" formatCode="0.00">
                        <c:v>4.4862847787353832E-2</c:v>
                      </c:pt>
                      <c:pt idx="319" formatCode="0.00">
                        <c:v>5.2592258620687282E-2</c:v>
                      </c:pt>
                      <c:pt idx="320" formatCode="0.00">
                        <c:v>7.8669708620687562E-2</c:v>
                      </c:pt>
                      <c:pt idx="321" formatCode="0.00">
                        <c:v>6.0083490287354824E-2</c:v>
                      </c:pt>
                      <c:pt idx="322" formatCode="0.00">
                        <c:v>5.5013936120687834E-2</c:v>
                      </c:pt>
                      <c:pt idx="323" formatCode="0.00">
                        <c:v>4.8889021954021228E-2</c:v>
                      </c:pt>
                      <c:pt idx="324" formatCode="0.00">
                        <c:v>5.7108800287354544E-2</c:v>
                      </c:pt>
                      <c:pt idx="325" formatCode="0.00">
                        <c:v>6.374178362068772E-2</c:v>
                      </c:pt>
                      <c:pt idx="326" formatCode="0.00">
                        <c:v>5.6927641954021002E-2</c:v>
                      </c:pt>
                      <c:pt idx="327" formatCode="0.00">
                        <c:v>6.5575779454021266E-2</c:v>
                      </c:pt>
                      <c:pt idx="328" formatCode="0.00">
                        <c:v>6.7714274454021339E-2</c:v>
                      </c:pt>
                      <c:pt idx="329" formatCode="0.00">
                        <c:v>7.8829129454021096E-2</c:v>
                      </c:pt>
                      <c:pt idx="330" formatCode="0.00">
                        <c:v>9.78530052873543E-2</c:v>
                      </c:pt>
                      <c:pt idx="331" formatCode="0.00">
                        <c:v>8.3142539454021058E-2</c:v>
                      </c:pt>
                      <c:pt idx="332" formatCode="0.00">
                        <c:v>6.2985003620687596E-2</c:v>
                      </c:pt>
                      <c:pt idx="333" formatCode="0.00">
                        <c:v>5.322011362068757E-2</c:v>
                      </c:pt>
                      <c:pt idx="334" formatCode="0.00">
                        <c:v>4.619006362068756E-2</c:v>
                      </c:pt>
                      <c:pt idx="335" formatCode="0.00">
                        <c:v>4.0063163620687625E-2</c:v>
                      </c:pt>
                      <c:pt idx="336" formatCode="0.00">
                        <c:v>2.7249556120688023E-2</c:v>
                      </c:pt>
                      <c:pt idx="337" formatCode="0.00">
                        <c:v>2.1094801120688178E-2</c:v>
                      </c:pt>
                      <c:pt idx="338" formatCode="0.00">
                        <c:v>1.7169855287355151E-2</c:v>
                      </c:pt>
                      <c:pt idx="339" formatCode="0.00">
                        <c:v>1.5023173620688279E-2</c:v>
                      </c:pt>
                      <c:pt idx="340" formatCode="0.00">
                        <c:v>3.3833743620687695E-2</c:v>
                      </c:pt>
                      <c:pt idx="341" formatCode="0.00">
                        <c:v>3.7609737787354547E-2</c:v>
                      </c:pt>
                      <c:pt idx="342" formatCode="0.00">
                        <c:v>4.5393945287354409E-2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F22D-4F02-9B2B-8DFAE4E367D3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v>Runoff Storage</c:v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'Indus-TSA'!$AF$2:$AF$349</c15:sqref>
                        </c15:formulaRef>
                      </c:ext>
                    </c:extLst>
                    <c:numCache>
                      <c:formatCode>General</c:formatCode>
                      <c:ptCount val="348"/>
                      <c:pt idx="6" formatCode="0.00">
                        <c:v>4.4751227183908046E-2</c:v>
                      </c:pt>
                      <c:pt idx="7" formatCode="0.00">
                        <c:v>4.5613434683908036E-2</c:v>
                      </c:pt>
                      <c:pt idx="8" formatCode="0.00">
                        <c:v>4.6503603850574712E-2</c:v>
                      </c:pt>
                      <c:pt idx="9" formatCode="0.00">
                        <c:v>4.0017460517241379E-2</c:v>
                      </c:pt>
                      <c:pt idx="10" formatCode="0.00">
                        <c:v>4.5583030517241371E-2</c:v>
                      </c:pt>
                      <c:pt idx="11" formatCode="0.00">
                        <c:v>4.7159227183908067E-2</c:v>
                      </c:pt>
                      <c:pt idx="12" formatCode="0.00">
                        <c:v>4.1941581350574728E-2</c:v>
                      </c:pt>
                      <c:pt idx="13" formatCode="0.00">
                        <c:v>2.2736458017241404E-2</c:v>
                      </c:pt>
                      <c:pt idx="14" formatCode="0.00">
                        <c:v>2.3584796350574713E-2</c:v>
                      </c:pt>
                      <c:pt idx="15" formatCode="0.00">
                        <c:v>1.6018523850574728E-2</c:v>
                      </c:pt>
                      <c:pt idx="16" formatCode="0.00">
                        <c:v>1.5951387183908053E-2</c:v>
                      </c:pt>
                      <c:pt idx="17" formatCode="0.00">
                        <c:v>1.5944903850574704E-2</c:v>
                      </c:pt>
                      <c:pt idx="18" formatCode="0.00">
                        <c:v>1.3851944683908046E-2</c:v>
                      </c:pt>
                      <c:pt idx="19" formatCode="0.00">
                        <c:v>1.5652680517241363E-2</c:v>
                      </c:pt>
                      <c:pt idx="20" formatCode="0.00">
                        <c:v>1.6900441350574696E-2</c:v>
                      </c:pt>
                      <c:pt idx="21" formatCode="0.00">
                        <c:v>1.9012224683908036E-2</c:v>
                      </c:pt>
                      <c:pt idx="22" formatCode="0.00">
                        <c:v>1.5571606350574724E-2</c:v>
                      </c:pt>
                      <c:pt idx="23" formatCode="0.00">
                        <c:v>1.3108530517241396E-2</c:v>
                      </c:pt>
                      <c:pt idx="24" formatCode="0.00">
                        <c:v>1.462303968390806E-2</c:v>
                      </c:pt>
                      <c:pt idx="25" formatCode="0.00">
                        <c:v>2.3292338850574718E-2</c:v>
                      </c:pt>
                      <c:pt idx="26" formatCode="0.00">
                        <c:v>3.3881458850574725E-2</c:v>
                      </c:pt>
                      <c:pt idx="27" formatCode="0.00">
                        <c:v>5.0121958017241383E-2</c:v>
                      </c:pt>
                      <c:pt idx="28" formatCode="0.00">
                        <c:v>5.02454505172414E-2</c:v>
                      </c:pt>
                      <c:pt idx="29" formatCode="0.00">
                        <c:v>5.0352783017241401E-2</c:v>
                      </c:pt>
                      <c:pt idx="30" formatCode="0.00">
                        <c:v>5.0265543017241385E-2</c:v>
                      </c:pt>
                      <c:pt idx="31" formatCode="0.00">
                        <c:v>4.7104364683908037E-2</c:v>
                      </c:pt>
                      <c:pt idx="32" formatCode="0.00">
                        <c:v>4.2671813017241392E-2</c:v>
                      </c:pt>
                      <c:pt idx="33" formatCode="0.00">
                        <c:v>4.2377685517241373E-2</c:v>
                      </c:pt>
                      <c:pt idx="34" formatCode="0.00">
                        <c:v>3.9863926350574716E-2</c:v>
                      </c:pt>
                      <c:pt idx="35" formatCode="0.00">
                        <c:v>4.1816263850574728E-2</c:v>
                      </c:pt>
                      <c:pt idx="36" formatCode="0.00">
                        <c:v>4.1071988850574712E-2</c:v>
                      </c:pt>
                      <c:pt idx="37" formatCode="0.00">
                        <c:v>6.8622376350574735E-2</c:v>
                      </c:pt>
                      <c:pt idx="38" formatCode="0.00">
                        <c:v>4.4130585517241402E-2</c:v>
                      </c:pt>
                      <c:pt idx="39" formatCode="0.00">
                        <c:v>2.5349832183908072E-2</c:v>
                      </c:pt>
                      <c:pt idx="40" formatCode="0.00">
                        <c:v>2.5231311350574728E-2</c:v>
                      </c:pt>
                      <c:pt idx="41" formatCode="0.00">
                        <c:v>2.5568523017241399E-2</c:v>
                      </c:pt>
                      <c:pt idx="42" formatCode="0.00">
                        <c:v>2.5485709683908064E-2</c:v>
                      </c:pt>
                      <c:pt idx="43" formatCode="0.00">
                        <c:v>2.5394862183908073E-2</c:v>
                      </c:pt>
                      <c:pt idx="44" formatCode="0.00">
                        <c:v>2.5618747183908067E-2</c:v>
                      </c:pt>
                      <c:pt idx="45" formatCode="0.00">
                        <c:v>2.0192902183908068E-2</c:v>
                      </c:pt>
                      <c:pt idx="46" formatCode="0.00">
                        <c:v>2.2787104683908058E-2</c:v>
                      </c:pt>
                      <c:pt idx="47" formatCode="0.00">
                        <c:v>1.9291127183908047E-2</c:v>
                      </c:pt>
                      <c:pt idx="48" formatCode="0.00">
                        <c:v>2.275910468390803E-2</c:v>
                      </c:pt>
                      <c:pt idx="49" formatCode="0.00">
                        <c:v>1.7958968850574714E-2</c:v>
                      </c:pt>
                      <c:pt idx="50" formatCode="0.00">
                        <c:v>3.9770118017241382E-2</c:v>
                      </c:pt>
                      <c:pt idx="51" formatCode="0.00">
                        <c:v>4.761210135057474E-2</c:v>
                      </c:pt>
                      <c:pt idx="52" formatCode="0.00">
                        <c:v>4.7727742183908059E-2</c:v>
                      </c:pt>
                      <c:pt idx="53" formatCode="0.00">
                        <c:v>4.7284558850574712E-2</c:v>
                      </c:pt>
                      <c:pt idx="54" formatCode="0.00">
                        <c:v>4.8825766350574715E-2</c:v>
                      </c:pt>
                      <c:pt idx="55" formatCode="0.00">
                        <c:v>4.8557330517241384E-2</c:v>
                      </c:pt>
                      <c:pt idx="56" formatCode="0.00">
                        <c:v>5.0234310517241379E-2</c:v>
                      </c:pt>
                      <c:pt idx="57" formatCode="0.00">
                        <c:v>5.4924423850574736E-2</c:v>
                      </c:pt>
                      <c:pt idx="58" formatCode="0.00">
                        <c:v>5.8127821350574718E-2</c:v>
                      </c:pt>
                      <c:pt idx="59" formatCode="0.00">
                        <c:v>5.8085880517241381E-2</c:v>
                      </c:pt>
                      <c:pt idx="60" formatCode="0.00">
                        <c:v>5.4781056350574717E-2</c:v>
                      </c:pt>
                      <c:pt idx="61" formatCode="0.00">
                        <c:v>5.1459065517241373E-2</c:v>
                      </c:pt>
                      <c:pt idx="62" formatCode="0.00">
                        <c:v>7.1522840517241379E-2</c:v>
                      </c:pt>
                      <c:pt idx="63" formatCode="0.00">
                        <c:v>7.4905788850574737E-2</c:v>
                      </c:pt>
                      <c:pt idx="64" formatCode="0.00">
                        <c:v>7.5161817183908061E-2</c:v>
                      </c:pt>
                      <c:pt idx="65" formatCode="0.00">
                        <c:v>7.5244585517241377E-2</c:v>
                      </c:pt>
                      <c:pt idx="66" formatCode="0.00">
                        <c:v>7.3967968850574703E-2</c:v>
                      </c:pt>
                      <c:pt idx="67" formatCode="0.00">
                        <c:v>7.4302060517241378E-2</c:v>
                      </c:pt>
                      <c:pt idx="68" formatCode="0.00">
                        <c:v>7.408292135057469E-2</c:v>
                      </c:pt>
                      <c:pt idx="69" formatCode="0.00">
                        <c:v>7.6377569683908061E-2</c:v>
                      </c:pt>
                      <c:pt idx="70" formatCode="0.00">
                        <c:v>7.1553657183908034E-2</c:v>
                      </c:pt>
                      <c:pt idx="71" formatCode="0.00">
                        <c:v>7.2026123850574705E-2</c:v>
                      </c:pt>
                      <c:pt idx="72" formatCode="0.00">
                        <c:v>8.3790593017241385E-2</c:v>
                      </c:pt>
                      <c:pt idx="73" formatCode="0.00">
                        <c:v>6.3522828017241392E-2</c:v>
                      </c:pt>
                      <c:pt idx="74" formatCode="0.00">
                        <c:v>5.789048718390806E-2</c:v>
                      </c:pt>
                      <c:pt idx="75" formatCode="0.00">
                        <c:v>5.0243681350574734E-2</c:v>
                      </c:pt>
                      <c:pt idx="76" formatCode="0.00">
                        <c:v>5.0259085517241384E-2</c:v>
                      </c:pt>
                      <c:pt idx="77" formatCode="0.00">
                        <c:v>5.0240111350574726E-2</c:v>
                      </c:pt>
                      <c:pt idx="78" formatCode="0.00">
                        <c:v>5.003253968390807E-2</c:v>
                      </c:pt>
                      <c:pt idx="79" formatCode="0.00">
                        <c:v>4.9560328850574722E-2</c:v>
                      </c:pt>
                      <c:pt idx="80" formatCode="0.00">
                        <c:v>4.708658885057472E-2</c:v>
                      </c:pt>
                      <c:pt idx="81" formatCode="0.00">
                        <c:v>4.035429468390804E-2</c:v>
                      </c:pt>
                      <c:pt idx="82" formatCode="0.00">
                        <c:v>4.1416468017241373E-2</c:v>
                      </c:pt>
                      <c:pt idx="83" formatCode="0.00">
                        <c:v>3.9588253017241379E-2</c:v>
                      </c:pt>
                      <c:pt idx="84" formatCode="0.00">
                        <c:v>2.8124648017241377E-2</c:v>
                      </c:pt>
                      <c:pt idx="85" formatCode="0.00">
                        <c:v>2.2843893017241393E-2</c:v>
                      </c:pt>
                      <c:pt idx="86" formatCode="0.00">
                        <c:v>1.6954517183908058E-2</c:v>
                      </c:pt>
                      <c:pt idx="87" formatCode="0.00">
                        <c:v>2.0105626350574737E-2</c:v>
                      </c:pt>
                      <c:pt idx="88" formatCode="0.00">
                        <c:v>2.00724130172414E-2</c:v>
                      </c:pt>
                      <c:pt idx="89" formatCode="0.00">
                        <c:v>2.0288578850574737E-2</c:v>
                      </c:pt>
                      <c:pt idx="90" formatCode="0.00">
                        <c:v>2.0372338017241393E-2</c:v>
                      </c:pt>
                      <c:pt idx="91" formatCode="0.00">
                        <c:v>2.0524228017241408E-2</c:v>
                      </c:pt>
                      <c:pt idx="92" formatCode="0.00">
                        <c:v>2.7142174683908074E-2</c:v>
                      </c:pt>
                      <c:pt idx="93" formatCode="0.00">
                        <c:v>2.8360176350574723E-2</c:v>
                      </c:pt>
                      <c:pt idx="94" formatCode="0.00">
                        <c:v>3.1534796350574726E-2</c:v>
                      </c:pt>
                      <c:pt idx="95" formatCode="0.00">
                        <c:v>3.5828531350574733E-2</c:v>
                      </c:pt>
                      <c:pt idx="96" formatCode="0.00">
                        <c:v>3.2749928850574719E-2</c:v>
                      </c:pt>
                      <c:pt idx="97" formatCode="0.00">
                        <c:v>3.7712231350574721E-2</c:v>
                      </c:pt>
                      <c:pt idx="98" formatCode="0.00">
                        <c:v>5.6429671839080681E-3</c:v>
                      </c:pt>
                      <c:pt idx="99" formatCode="0.00">
                        <c:v>-2.0814328160919382E-3</c:v>
                      </c:pt>
                      <c:pt idx="100" formatCode="0.00">
                        <c:v>-1.8767453160919295E-3</c:v>
                      </c:pt>
                      <c:pt idx="101" formatCode="0.00">
                        <c:v>-2.1019036494252796E-3</c:v>
                      </c:pt>
                      <c:pt idx="102" formatCode="0.00">
                        <c:v>-2.1853653160919528E-3</c:v>
                      </c:pt>
                      <c:pt idx="103" formatCode="0.00">
                        <c:v>-6.1715114942526017E-4</c:v>
                      </c:pt>
                      <c:pt idx="104" formatCode="0.00">
                        <c:v>-6.6660528160919219E-3</c:v>
                      </c:pt>
                      <c:pt idx="105" formatCode="0.00">
                        <c:v>-7.8793111494252499E-3</c:v>
                      </c:pt>
                      <c:pt idx="106" formatCode="0.00">
                        <c:v>-1.3274604482758592E-2</c:v>
                      </c:pt>
                      <c:pt idx="107" formatCode="0.00">
                        <c:v>-1.8181486149425261E-2</c:v>
                      </c:pt>
                      <c:pt idx="108" formatCode="0.00">
                        <c:v>-1.7971662816091916E-2</c:v>
                      </c:pt>
                      <c:pt idx="109" formatCode="0.00">
                        <c:v>-2.97541969827586E-2</c:v>
                      </c:pt>
                      <c:pt idx="110" formatCode="0.00">
                        <c:v>-2.6956437816091937E-2</c:v>
                      </c:pt>
                      <c:pt idx="111" formatCode="0.00">
                        <c:v>-2.7150626982758615E-2</c:v>
                      </c:pt>
                      <c:pt idx="112" formatCode="0.00">
                        <c:v>-2.7640130316091929E-2</c:v>
                      </c:pt>
                      <c:pt idx="113" formatCode="0.00">
                        <c:v>-2.7222781982758605E-2</c:v>
                      </c:pt>
                      <c:pt idx="114" formatCode="0.00">
                        <c:v>-2.7222143649425282E-2</c:v>
                      </c:pt>
                      <c:pt idx="115" formatCode="0.00">
                        <c:v>-2.8304650316091938E-2</c:v>
                      </c:pt>
                      <c:pt idx="116" formatCode="0.00">
                        <c:v>-2.8928876149425277E-2</c:v>
                      </c:pt>
                      <c:pt idx="117" formatCode="0.00">
                        <c:v>-3.0005406982758602E-2</c:v>
                      </c:pt>
                      <c:pt idx="118" formatCode="0.00">
                        <c:v>-3.1182782816091943E-2</c:v>
                      </c:pt>
                      <c:pt idx="119" formatCode="0.00">
                        <c:v>-3.0383742816091942E-2</c:v>
                      </c:pt>
                      <c:pt idx="120" formatCode="0.00">
                        <c:v>-3.2411276982758599E-2</c:v>
                      </c:pt>
                      <c:pt idx="121" formatCode="0.00">
                        <c:v>-4.6396022816091939E-2</c:v>
                      </c:pt>
                      <c:pt idx="122" formatCode="0.00">
                        <c:v>-5.2189892816091946E-2</c:v>
                      </c:pt>
                      <c:pt idx="123" formatCode="0.00">
                        <c:v>-5.1869801149425278E-2</c:v>
                      </c:pt>
                      <c:pt idx="124" formatCode="0.00">
                        <c:v>-5.1700663649425278E-2</c:v>
                      </c:pt>
                      <c:pt idx="125" formatCode="0.00">
                        <c:v>-5.1983153649425275E-2</c:v>
                      </c:pt>
                      <c:pt idx="126" formatCode="0.00">
                        <c:v>-5.1795533649425275E-2</c:v>
                      </c:pt>
                      <c:pt idx="127" formatCode="0.00">
                        <c:v>-5.2536966149425275E-2</c:v>
                      </c:pt>
                      <c:pt idx="128" formatCode="0.00">
                        <c:v>-5.2710202816091942E-2</c:v>
                      </c:pt>
                      <c:pt idx="129" formatCode="0.00">
                        <c:v>-5.3713448649425274E-2</c:v>
                      </c:pt>
                      <c:pt idx="130" formatCode="0.00">
                        <c:v>-5.4778713649425277E-2</c:v>
                      </c:pt>
                      <c:pt idx="131" formatCode="0.00">
                        <c:v>-5.7066104482758617E-2</c:v>
                      </c:pt>
                      <c:pt idx="132" formatCode="0.00">
                        <c:v>-5.6584998649425261E-2</c:v>
                      </c:pt>
                      <c:pt idx="133" formatCode="0.00">
                        <c:v>-5.1825876149425278E-2</c:v>
                      </c:pt>
                      <c:pt idx="134" formatCode="0.00">
                        <c:v>-5.1167587816091938E-2</c:v>
                      </c:pt>
                      <c:pt idx="135" formatCode="0.00">
                        <c:v>-5.1759022816091939E-2</c:v>
                      </c:pt>
                      <c:pt idx="136" formatCode="0.00">
                        <c:v>-5.1891388649425274E-2</c:v>
                      </c:pt>
                      <c:pt idx="137" formatCode="0.00">
                        <c:v>-5.1721379482758609E-2</c:v>
                      </c:pt>
                      <c:pt idx="138" formatCode="0.00">
                        <c:v>-5.1791700316091933E-2</c:v>
                      </c:pt>
                      <c:pt idx="139" formatCode="0.00">
                        <c:v>-5.1673695316091936E-2</c:v>
                      </c:pt>
                      <c:pt idx="140" formatCode="0.00">
                        <c:v>-5.0761336149425275E-2</c:v>
                      </c:pt>
                      <c:pt idx="141" formatCode="0.00">
                        <c:v>-4.9927829482758604E-2</c:v>
                      </c:pt>
                      <c:pt idx="142" formatCode="0.00">
                        <c:v>-4.9469327816091938E-2</c:v>
                      </c:pt>
                      <c:pt idx="143" formatCode="0.00">
                        <c:v>-4.9923346982758604E-2</c:v>
                      </c:pt>
                      <c:pt idx="144" formatCode="0.00">
                        <c:v>-4.9577441149425271E-2</c:v>
                      </c:pt>
                      <c:pt idx="145" formatCode="0.00">
                        <c:v>-5.4543477816091937E-2</c:v>
                      </c:pt>
                      <c:pt idx="146" formatCode="0.00">
                        <c:v>-5.1757058649425279E-2</c:v>
                      </c:pt>
                      <c:pt idx="147" formatCode="0.00">
                        <c:v>-5.0239693649425272E-2</c:v>
                      </c:pt>
                      <c:pt idx="148" formatCode="0.00">
                        <c:v>-5.0239836149425274E-2</c:v>
                      </c:pt>
                      <c:pt idx="149" formatCode="0.00">
                        <c:v>-5.0451825316091943E-2</c:v>
                      </c:pt>
                      <c:pt idx="150" formatCode="0.00">
                        <c:v>-5.0404633649425275E-2</c:v>
                      </c:pt>
                      <c:pt idx="151" formatCode="0.00">
                        <c:v>-5.0488737816091943E-2</c:v>
                      </c:pt>
                      <c:pt idx="152" formatCode="0.00">
                        <c:v>-4.0396499482758606E-2</c:v>
                      </c:pt>
                      <c:pt idx="153" formatCode="0.00">
                        <c:v>-3.595789781609194E-2</c:v>
                      </c:pt>
                      <c:pt idx="154" formatCode="0.00">
                        <c:v>-3.2688156149425281E-2</c:v>
                      </c:pt>
                      <c:pt idx="155" formatCode="0.00">
                        <c:v>-3.1667226149425284E-2</c:v>
                      </c:pt>
                      <c:pt idx="156" formatCode="0.00">
                        <c:v>-3.1565761982758608E-2</c:v>
                      </c:pt>
                      <c:pt idx="157" formatCode="0.00">
                        <c:v>-1.6947755316091939E-2</c:v>
                      </c:pt>
                      <c:pt idx="158" formatCode="0.00">
                        <c:v>-1.6347876149425289E-2</c:v>
                      </c:pt>
                      <c:pt idx="159" formatCode="0.00">
                        <c:v>-1.6106199482758612E-2</c:v>
                      </c:pt>
                      <c:pt idx="160" formatCode="0.00">
                        <c:v>-1.6043101982758615E-2</c:v>
                      </c:pt>
                      <c:pt idx="161" formatCode="0.00">
                        <c:v>-1.5951082816091949E-2</c:v>
                      </c:pt>
                      <c:pt idx="162" formatCode="0.00">
                        <c:v>-1.5913810316091931E-2</c:v>
                      </c:pt>
                      <c:pt idx="163" formatCode="0.00">
                        <c:v>-1.4435870316091948E-2</c:v>
                      </c:pt>
                      <c:pt idx="164" formatCode="0.00">
                        <c:v>-2.4852731982758607E-2</c:v>
                      </c:pt>
                      <c:pt idx="165" formatCode="0.00">
                        <c:v>-2.964110864942527E-2</c:v>
                      </c:pt>
                      <c:pt idx="166" formatCode="0.00">
                        <c:v>-3.2465160316091937E-2</c:v>
                      </c:pt>
                      <c:pt idx="167" formatCode="0.00">
                        <c:v>-3.3141535316091937E-2</c:v>
                      </c:pt>
                      <c:pt idx="168" formatCode="0.00">
                        <c:v>-3.6413968649425268E-2</c:v>
                      </c:pt>
                      <c:pt idx="169" formatCode="0.00">
                        <c:v>-5.123382781609194E-2</c:v>
                      </c:pt>
                      <c:pt idx="170" formatCode="0.00">
                        <c:v>-5.4317427816091939E-2</c:v>
                      </c:pt>
                      <c:pt idx="171" formatCode="0.00">
                        <c:v>-5.6179858649425277E-2</c:v>
                      </c:pt>
                      <c:pt idx="172" formatCode="0.00">
                        <c:v>-5.5031710316091935E-2</c:v>
                      </c:pt>
                      <c:pt idx="173" formatCode="0.00">
                        <c:v>-5.5108630316091936E-2</c:v>
                      </c:pt>
                      <c:pt idx="174" formatCode="0.00">
                        <c:v>-5.4980706982758608E-2</c:v>
                      </c:pt>
                      <c:pt idx="175" formatCode="0.00">
                        <c:v>-5.5374256149425274E-2</c:v>
                      </c:pt>
                      <c:pt idx="176" formatCode="0.00">
                        <c:v>-4.8762361149425275E-2</c:v>
                      </c:pt>
                      <c:pt idx="177" formatCode="0.00">
                        <c:v>-4.1010080316091942E-2</c:v>
                      </c:pt>
                      <c:pt idx="178" formatCode="0.00">
                        <c:v>-4.0666456982758607E-2</c:v>
                      </c:pt>
                      <c:pt idx="179" formatCode="0.00">
                        <c:v>-4.0001277816091939E-2</c:v>
                      </c:pt>
                      <c:pt idx="180" formatCode="0.00">
                        <c:v>-3.5046432816091946E-2</c:v>
                      </c:pt>
                      <c:pt idx="181" formatCode="0.00">
                        <c:v>-1.5059151149425284E-2</c:v>
                      </c:pt>
                      <c:pt idx="182" formatCode="0.00">
                        <c:v>-1.3876260316091946E-2</c:v>
                      </c:pt>
                      <c:pt idx="183" formatCode="0.00">
                        <c:v>-1.2898951982758616E-2</c:v>
                      </c:pt>
                      <c:pt idx="184" formatCode="0.00">
                        <c:v>-1.4006114482758611E-2</c:v>
                      </c:pt>
                      <c:pt idx="185" formatCode="0.00">
                        <c:v>-1.3943216982758619E-2</c:v>
                      </c:pt>
                      <c:pt idx="186" formatCode="0.00">
                        <c:v>-1.4110553649425289E-2</c:v>
                      </c:pt>
                      <c:pt idx="187" formatCode="0.00">
                        <c:v>-1.3838375316091944E-2</c:v>
                      </c:pt>
                      <c:pt idx="188" formatCode="0.00">
                        <c:v>-2.0013746149425277E-2</c:v>
                      </c:pt>
                      <c:pt idx="189" formatCode="0.00">
                        <c:v>-2.8238082816091949E-2</c:v>
                      </c:pt>
                      <c:pt idx="190" formatCode="0.00">
                        <c:v>-2.9206911982758613E-2</c:v>
                      </c:pt>
                      <c:pt idx="191" formatCode="0.00">
                        <c:v>-2.6622995316091948E-2</c:v>
                      </c:pt>
                      <c:pt idx="192" formatCode="0.00">
                        <c:v>-3.1278621982758589E-2</c:v>
                      </c:pt>
                      <c:pt idx="193" formatCode="0.00">
                        <c:v>-4.3278888649425272E-2</c:v>
                      </c:pt>
                      <c:pt idx="194" formatCode="0.00">
                        <c:v>-3.7941488649425273E-2</c:v>
                      </c:pt>
                      <c:pt idx="195" formatCode="0.00">
                        <c:v>-3.3640048649425276E-2</c:v>
                      </c:pt>
                      <c:pt idx="196" formatCode="0.00">
                        <c:v>-3.3614866149425278E-2</c:v>
                      </c:pt>
                      <c:pt idx="197" formatCode="0.00">
                        <c:v>-3.3207976982758611E-2</c:v>
                      </c:pt>
                      <c:pt idx="198" formatCode="0.00">
                        <c:v>-3.129612948275861E-2</c:v>
                      </c:pt>
                      <c:pt idx="199" formatCode="0.00">
                        <c:v>-3.257912114942528E-2</c:v>
                      </c:pt>
                      <c:pt idx="200" formatCode="0.00">
                        <c:v>-2.5161049482758616E-2</c:v>
                      </c:pt>
                      <c:pt idx="201" formatCode="0.00">
                        <c:v>-1.5581737816091956E-2</c:v>
                      </c:pt>
                      <c:pt idx="202" formatCode="0.00">
                        <c:v>-9.8909436494252906E-3</c:v>
                      </c:pt>
                      <c:pt idx="203" formatCode="0.00">
                        <c:v>-1.0147415316091951E-2</c:v>
                      </c:pt>
                      <c:pt idx="204" formatCode="0.00">
                        <c:v>-1.3901361494252779E-3</c:v>
                      </c:pt>
                      <c:pt idx="205" formatCode="0.00">
                        <c:v>-6.528209482758604E-3</c:v>
                      </c:pt>
                      <c:pt idx="206" formatCode="0.00">
                        <c:v>-1.2704391149425273E-2</c:v>
                      </c:pt>
                      <c:pt idx="207" formatCode="0.00">
                        <c:v>-1.7920630316091951E-2</c:v>
                      </c:pt>
                      <c:pt idx="208" formatCode="0.00">
                        <c:v>-1.7970370316091944E-2</c:v>
                      </c:pt>
                      <c:pt idx="209" formatCode="0.00">
                        <c:v>-1.8380579482758619E-2</c:v>
                      </c:pt>
                      <c:pt idx="210" formatCode="0.00">
                        <c:v>-2.0267789482758619E-2</c:v>
                      </c:pt>
                      <c:pt idx="211" formatCode="0.00">
                        <c:v>-1.7106659482758607E-2</c:v>
                      </c:pt>
                      <c:pt idx="212" formatCode="0.00">
                        <c:v>-2.5159225316091945E-2</c:v>
                      </c:pt>
                      <c:pt idx="213" formatCode="0.00">
                        <c:v>-3.4542951149425273E-2</c:v>
                      </c:pt>
                      <c:pt idx="214" formatCode="0.00">
                        <c:v>-3.7018050316091941E-2</c:v>
                      </c:pt>
                      <c:pt idx="215" formatCode="0.00">
                        <c:v>-3.8896452816091949E-2</c:v>
                      </c:pt>
                      <c:pt idx="216" formatCode="0.00">
                        <c:v>-3.5019803649425273E-2</c:v>
                      </c:pt>
                      <c:pt idx="217" formatCode="0.00">
                        <c:v>-3.7489249482758606E-2</c:v>
                      </c:pt>
                      <c:pt idx="218" formatCode="0.00">
                        <c:v>-3.251497364942528E-2</c:v>
                      </c:pt>
                      <c:pt idx="219" formatCode="0.00">
                        <c:v>-3.0754622816091939E-2</c:v>
                      </c:pt>
                      <c:pt idx="220" formatCode="0.00">
                        <c:v>-3.067644114942527E-2</c:v>
                      </c:pt>
                      <c:pt idx="221" formatCode="0.00">
                        <c:v>-3.0548597816091948E-2</c:v>
                      </c:pt>
                      <c:pt idx="222" formatCode="0.00">
                        <c:v>-2.9329287816091947E-2</c:v>
                      </c:pt>
                      <c:pt idx="223" formatCode="0.00">
                        <c:v>-3.1328303649425286E-2</c:v>
                      </c:pt>
                      <c:pt idx="224" formatCode="0.00">
                        <c:v>-3.0066066149425287E-2</c:v>
                      </c:pt>
                      <c:pt idx="225" formatCode="0.00">
                        <c:v>-2.9267251149425279E-2</c:v>
                      </c:pt>
                      <c:pt idx="226" formatCode="0.00">
                        <c:v>-2.792705531609195E-2</c:v>
                      </c:pt>
                      <c:pt idx="227" formatCode="0.00">
                        <c:v>-2.6375041982758599E-2</c:v>
                      </c:pt>
                      <c:pt idx="228" formatCode="0.00">
                        <c:v>-3.7933035316091927E-2</c:v>
                      </c:pt>
                      <c:pt idx="229" formatCode="0.00">
                        <c:v>-2.6049087816091936E-2</c:v>
                      </c:pt>
                      <c:pt idx="230" formatCode="0.00">
                        <c:v>-2.0760078649425279E-2</c:v>
                      </c:pt>
                      <c:pt idx="231" formatCode="0.00">
                        <c:v>-1.76391044827586E-2</c:v>
                      </c:pt>
                      <c:pt idx="232" formatCode="0.00">
                        <c:v>-1.7581412816091935E-2</c:v>
                      </c:pt>
                      <c:pt idx="233" formatCode="0.00">
                        <c:v>-1.7621704482758613E-2</c:v>
                      </c:pt>
                      <c:pt idx="234" formatCode="0.00">
                        <c:v>-1.8836321982758614E-2</c:v>
                      </c:pt>
                      <c:pt idx="235" formatCode="0.00">
                        <c:v>-1.9885061982758606E-2</c:v>
                      </c:pt>
                      <c:pt idx="236" formatCode="0.00">
                        <c:v>-1.565521114942528E-2</c:v>
                      </c:pt>
                      <c:pt idx="237" formatCode="0.00">
                        <c:v>-1.4185551982758615E-2</c:v>
                      </c:pt>
                      <c:pt idx="238" formatCode="0.00">
                        <c:v>-1.8083360316091937E-2</c:v>
                      </c:pt>
                      <c:pt idx="239" formatCode="0.00">
                        <c:v>-1.8349713649425281E-2</c:v>
                      </c:pt>
                      <c:pt idx="240" formatCode="0.00">
                        <c:v>-2.0485011982758622E-2</c:v>
                      </c:pt>
                      <c:pt idx="241" formatCode="0.00">
                        <c:v>-9.1904011494252646E-3</c:v>
                      </c:pt>
                      <c:pt idx="242" formatCode="0.00">
                        <c:v>3.4287207183908056E-2</c:v>
                      </c:pt>
                      <c:pt idx="243" formatCode="0.00">
                        <c:v>3.5918433017241402E-2</c:v>
                      </c:pt>
                      <c:pt idx="244" formatCode="0.00">
                        <c:v>3.6125668017241389E-2</c:v>
                      </c:pt>
                      <c:pt idx="245" formatCode="0.00">
                        <c:v>3.6122048017241393E-2</c:v>
                      </c:pt>
                      <c:pt idx="246" formatCode="0.00">
                        <c:v>3.6228801350574741E-2</c:v>
                      </c:pt>
                      <c:pt idx="247" formatCode="0.00">
                        <c:v>3.6240318017241396E-2</c:v>
                      </c:pt>
                      <c:pt idx="248" formatCode="0.00">
                        <c:v>3.5453689683908066E-2</c:v>
                      </c:pt>
                      <c:pt idx="249" formatCode="0.00">
                        <c:v>3.5357406350574744E-2</c:v>
                      </c:pt>
                      <c:pt idx="250" formatCode="0.00">
                        <c:v>3.6319623850574759E-2</c:v>
                      </c:pt>
                      <c:pt idx="251" formatCode="0.00">
                        <c:v>3.5726534683908073E-2</c:v>
                      </c:pt>
                      <c:pt idx="252" formatCode="0.00">
                        <c:v>4.0217420517241406E-2</c:v>
                      </c:pt>
                      <c:pt idx="253" formatCode="0.00">
                        <c:v>2.4463889683908058E-2</c:v>
                      </c:pt>
                      <c:pt idx="254" formatCode="0.00">
                        <c:v>-1.1544376149425273E-2</c:v>
                      </c:pt>
                      <c:pt idx="255" formatCode="0.00">
                        <c:v>-7.0875461494252778E-3</c:v>
                      </c:pt>
                      <c:pt idx="256" formatCode="0.00">
                        <c:v>-7.1219294827586099E-3</c:v>
                      </c:pt>
                      <c:pt idx="257" formatCode="0.00">
                        <c:v>-7.0605769827586096E-3</c:v>
                      </c:pt>
                      <c:pt idx="258" formatCode="0.00">
                        <c:v>-7.0862503160919466E-3</c:v>
                      </c:pt>
                      <c:pt idx="259" formatCode="0.00">
                        <c:v>-6.6808703160919358E-3</c:v>
                      </c:pt>
                      <c:pt idx="260" formatCode="0.00">
                        <c:v>-1.0700079482758598E-2</c:v>
                      </c:pt>
                      <c:pt idx="261" formatCode="0.00">
                        <c:v>-1.1130766982758611E-2</c:v>
                      </c:pt>
                      <c:pt idx="262" formatCode="0.00">
                        <c:v>-9.5393269827585975E-3</c:v>
                      </c:pt>
                      <c:pt idx="263" formatCode="0.00">
                        <c:v>-1.1248189482758589E-2</c:v>
                      </c:pt>
                      <c:pt idx="264" formatCode="0.00">
                        <c:v>-1.6125764482758584E-2</c:v>
                      </c:pt>
                      <c:pt idx="265" formatCode="0.00">
                        <c:v>-1.9859681149425268E-2</c:v>
                      </c:pt>
                      <c:pt idx="266" formatCode="0.00">
                        <c:v>-2.4961121149425274E-2</c:v>
                      </c:pt>
                      <c:pt idx="267" formatCode="0.00">
                        <c:v>-1.9439760316091931E-2</c:v>
                      </c:pt>
                      <c:pt idx="268" formatCode="0.00">
                        <c:v>-1.9242443649425262E-2</c:v>
                      </c:pt>
                      <c:pt idx="269" formatCode="0.00">
                        <c:v>-1.928966198275861E-2</c:v>
                      </c:pt>
                      <c:pt idx="270" formatCode="0.00">
                        <c:v>-1.8928136982758595E-2</c:v>
                      </c:pt>
                      <c:pt idx="271" formatCode="0.00">
                        <c:v>-1.9130719482758601E-2</c:v>
                      </c:pt>
                      <c:pt idx="272" formatCode="0.00">
                        <c:v>-1.1608158649425271E-2</c:v>
                      </c:pt>
                      <c:pt idx="273" formatCode="0.00">
                        <c:v>-8.0255794827586019E-3</c:v>
                      </c:pt>
                      <c:pt idx="274" formatCode="0.00">
                        <c:v>-8.7458861494252721E-3</c:v>
                      </c:pt>
                      <c:pt idx="275" formatCode="0.00">
                        <c:v>-6.2625836494252657E-3</c:v>
                      </c:pt>
                      <c:pt idx="276" formatCode="0.00">
                        <c:v>7.9686413505747344E-3</c:v>
                      </c:pt>
                      <c:pt idx="277" formatCode="0.00">
                        <c:v>1.4005689683908057E-2</c:v>
                      </c:pt>
                      <c:pt idx="278" formatCode="0.00">
                        <c:v>3.5087484683908071E-2</c:v>
                      </c:pt>
                      <c:pt idx="279" formatCode="0.00">
                        <c:v>2.2319615517241403E-2</c:v>
                      </c:pt>
                      <c:pt idx="280" formatCode="0.00">
                        <c:v>2.2170252183908071E-2</c:v>
                      </c:pt>
                      <c:pt idx="281" formatCode="0.00">
                        <c:v>2.2406344683908078E-2</c:v>
                      </c:pt>
                      <c:pt idx="282" formatCode="0.00">
                        <c:v>2.2052456350574748E-2</c:v>
                      </c:pt>
                      <c:pt idx="283" formatCode="0.00">
                        <c:v>2.1995880517241412E-2</c:v>
                      </c:pt>
                      <c:pt idx="284" formatCode="0.00">
                        <c:v>1.489957885057476E-2</c:v>
                      </c:pt>
                      <c:pt idx="285" formatCode="0.00">
                        <c:v>1.8449601350574746E-2</c:v>
                      </c:pt>
                      <c:pt idx="286" formatCode="0.00">
                        <c:v>1.7630309683908066E-2</c:v>
                      </c:pt>
                      <c:pt idx="287" formatCode="0.00">
                        <c:v>1.8246605517241388E-2</c:v>
                      </c:pt>
                      <c:pt idx="288" formatCode="0.00">
                        <c:v>7.8437396839080575E-3</c:v>
                      </c:pt>
                      <c:pt idx="289" formatCode="0.00">
                        <c:v>5.2347638505747252E-3</c:v>
                      </c:pt>
                      <c:pt idx="290" formatCode="0.00">
                        <c:v>-2.2465121149425282E-2</c:v>
                      </c:pt>
                      <c:pt idx="291" formatCode="0.00">
                        <c:v>1.901813135057473E-2</c:v>
                      </c:pt>
                      <c:pt idx="292" formatCode="0.00">
                        <c:v>2.0315621350574714E-2</c:v>
                      </c:pt>
                      <c:pt idx="293" formatCode="0.00">
                        <c:v>2.0124460517241399E-2</c:v>
                      </c:pt>
                      <c:pt idx="294" formatCode="0.00">
                        <c:v>2.0136164683908067E-2</c:v>
                      </c:pt>
                      <c:pt idx="295" formatCode="0.00">
                        <c:v>2.0134301350574729E-2</c:v>
                      </c:pt>
                      <c:pt idx="296" formatCode="0.00">
                        <c:v>2.5912477183908059E-2</c:v>
                      </c:pt>
                      <c:pt idx="297" formatCode="0.00">
                        <c:v>2.9221630517241387E-2</c:v>
                      </c:pt>
                      <c:pt idx="298" formatCode="0.00">
                        <c:v>3.4498951350574736E-2</c:v>
                      </c:pt>
                      <c:pt idx="299" formatCode="0.00">
                        <c:v>3.4096708017241406E-2</c:v>
                      </c:pt>
                      <c:pt idx="300" formatCode="0.00">
                        <c:v>3.4407411350574749E-2</c:v>
                      </c:pt>
                      <c:pt idx="301" formatCode="0.00">
                        <c:v>6.1878460517241426E-2</c:v>
                      </c:pt>
                      <c:pt idx="302" formatCode="0.00">
                        <c:v>7.5626673850574741E-2</c:v>
                      </c:pt>
                      <c:pt idx="303" formatCode="0.00">
                        <c:v>3.6035698017241394E-2</c:v>
                      </c:pt>
                      <c:pt idx="304" formatCode="0.00">
                        <c:v>3.6112685517241408E-2</c:v>
                      </c:pt>
                      <c:pt idx="305" formatCode="0.00">
                        <c:v>3.66305088505747E-2</c:v>
                      </c:pt>
                      <c:pt idx="306" formatCode="0.00">
                        <c:v>3.6764813850574701E-2</c:v>
                      </c:pt>
                      <c:pt idx="307" formatCode="0.00">
                        <c:v>3.6847013850574706E-2</c:v>
                      </c:pt>
                      <c:pt idx="308" formatCode="0.00">
                        <c:v>3.0124558850574717E-2</c:v>
                      </c:pt>
                      <c:pt idx="309" formatCode="0.00">
                        <c:v>2.4733091350574721E-2</c:v>
                      </c:pt>
                      <c:pt idx="310" formatCode="0.00">
                        <c:v>2.1210672183908055E-2</c:v>
                      </c:pt>
                      <c:pt idx="311" formatCode="0.00">
                        <c:v>2.1630328850574712E-2</c:v>
                      </c:pt>
                      <c:pt idx="312" formatCode="0.00">
                        <c:v>2.7071411350574726E-2</c:v>
                      </c:pt>
                      <c:pt idx="313" formatCode="0.00">
                        <c:v>3.1541871839080582E-3</c:v>
                      </c:pt>
                      <c:pt idx="314" formatCode="0.00">
                        <c:v>-9.5892044827586148E-3</c:v>
                      </c:pt>
                      <c:pt idx="315" formatCode="0.00">
                        <c:v>-1.4364141982758621E-2</c:v>
                      </c:pt>
                      <c:pt idx="316" formatCode="0.00">
                        <c:v>-1.585268531609195E-2</c:v>
                      </c:pt>
                      <c:pt idx="317" formatCode="0.00">
                        <c:v>-1.6304806982758616E-2</c:v>
                      </c:pt>
                      <c:pt idx="318" formatCode="0.00">
                        <c:v>-1.6334772816091955E-2</c:v>
                      </c:pt>
                      <c:pt idx="319" formatCode="0.00">
                        <c:v>-1.2853653649425284E-2</c:v>
                      </c:pt>
                      <c:pt idx="320" formatCode="0.00">
                        <c:v>-9.5181994827586158E-3</c:v>
                      </c:pt>
                      <c:pt idx="321" formatCode="0.00">
                        <c:v>-1.5211454482758624E-2</c:v>
                      </c:pt>
                      <c:pt idx="322" formatCode="0.00">
                        <c:v>-1.3830781149425292E-2</c:v>
                      </c:pt>
                      <c:pt idx="323" formatCode="0.00">
                        <c:v>-1.4520484482758611E-2</c:v>
                      </c:pt>
                      <c:pt idx="324" formatCode="0.00">
                        <c:v>-1.6801155316091942E-2</c:v>
                      </c:pt>
                      <c:pt idx="325" formatCode="0.00">
                        <c:v>-1.5361381149425285E-2</c:v>
                      </c:pt>
                      <c:pt idx="326" formatCode="0.00">
                        <c:v>-1.4092682816091939E-2</c:v>
                      </c:pt>
                      <c:pt idx="327" formatCode="0.00">
                        <c:v>-1.3817236149425288E-2</c:v>
                      </c:pt>
                      <c:pt idx="328" formatCode="0.00">
                        <c:v>-1.3834785316091947E-2</c:v>
                      </c:pt>
                      <c:pt idx="329" formatCode="0.00">
                        <c:v>-1.3642854482758621E-2</c:v>
                      </c:pt>
                      <c:pt idx="330" formatCode="0.00">
                        <c:v>-1.3483481149425283E-2</c:v>
                      </c:pt>
                      <c:pt idx="331" formatCode="0.00">
                        <c:v>-1.7097671149425273E-2</c:v>
                      </c:pt>
                      <c:pt idx="332" formatCode="0.00">
                        <c:v>-1.9969434482758619E-2</c:v>
                      </c:pt>
                      <c:pt idx="333" formatCode="0.00">
                        <c:v>-2.0281179482758621E-2</c:v>
                      </c:pt>
                      <c:pt idx="334" formatCode="0.00">
                        <c:v>-2.3459757816091942E-2</c:v>
                      </c:pt>
                      <c:pt idx="335" formatCode="0.00">
                        <c:v>-2.4966496982758615E-2</c:v>
                      </c:pt>
                      <c:pt idx="336" formatCode="0.00">
                        <c:v>-2.8355699482758616E-2</c:v>
                      </c:pt>
                      <c:pt idx="337" formatCode="0.00">
                        <c:v>-2.8421902816091936E-2</c:v>
                      </c:pt>
                      <c:pt idx="338" formatCode="0.00">
                        <c:v>-2.8411598649425267E-2</c:v>
                      </c:pt>
                      <c:pt idx="339" formatCode="0.00">
                        <c:v>-2.0502293649425268E-2</c:v>
                      </c:pt>
                      <c:pt idx="340" formatCode="0.00">
                        <c:v>-1.8625042816091952E-2</c:v>
                      </c:pt>
                      <c:pt idx="341" formatCode="0.00">
                        <c:v>-1.8623837816091948E-2</c:v>
                      </c:pt>
                      <c:pt idx="342" formatCode="0.00">
                        <c:v>-1.8768656149425286E-2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F22D-4F02-9B2B-8DFAE4E367D3}"/>
                  </c:ext>
                </c:extLst>
              </c15:ser>
            </c15:filteredLineSeries>
          </c:ext>
        </c:extLst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Storage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 TWS Trend Contributors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Contributions</c:v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BA-47EF-9439-64FC5B3CFF4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4BA-47EF-9439-64FC5B3CFF4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4BA-47EF-9439-64FC5B3CFF4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BA-47EF-9439-64FC5B3CFF4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BA-47EF-9439-64FC5B3CFF4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4BA-47EF-9439-64FC5B3CFF4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4BA-47EF-9439-64FC5B3CFF4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4BA-47EF-9439-64FC5B3CFF4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4BA-47EF-9439-64FC5B3CFF4E}"/>
              </c:ext>
            </c:extLst>
          </c:dPt>
          <c:cat>
            <c:strRef>
              <c:f>'Brahmaputra-TSA'!$E$358:$M$358</c:f>
              <c:strCache>
                <c:ptCount val="9"/>
                <c:pt idx="0">
                  <c:v>Aquifers</c:v>
                </c:pt>
                <c:pt idx="1">
                  <c:v>Glaciers</c:v>
                </c:pt>
                <c:pt idx="2">
                  <c:v>Ground Water</c:v>
                </c:pt>
                <c:pt idx="3">
                  <c:v>Irr Runoff Storage</c:v>
                </c:pt>
                <c:pt idx="4">
                  <c:v>Reservoirs+</c:v>
                </c:pt>
                <c:pt idx="5">
                  <c:v>Rice Paddy</c:v>
                </c:pt>
                <c:pt idx="6">
                  <c:v>Snow</c:v>
                </c:pt>
                <c:pt idx="7">
                  <c:v>Soil Moisture</c:v>
                </c:pt>
                <c:pt idx="8">
                  <c:v>Runoff Storage</c:v>
                </c:pt>
              </c:strCache>
            </c:strRef>
          </c:cat>
          <c:val>
            <c:numRef>
              <c:f>'Indus-TSA'!$E$353:$M$353</c:f>
              <c:numCache>
                <c:formatCode>0.0000</c:formatCode>
                <c:ptCount val="9"/>
                <c:pt idx="0">
                  <c:v>67.025574043568227</c:v>
                </c:pt>
                <c:pt idx="1">
                  <c:v>29.146172254392649</c:v>
                </c:pt>
                <c:pt idx="2">
                  <c:v>0.68832167656501064</c:v>
                </c:pt>
                <c:pt idx="3">
                  <c:v>-0.27339418213083305</c:v>
                </c:pt>
                <c:pt idx="4">
                  <c:v>-0.44825946455132082</c:v>
                </c:pt>
                <c:pt idx="5">
                  <c:v>-3.4234544527059117E-2</c:v>
                </c:pt>
                <c:pt idx="6">
                  <c:v>4.2254363624828821</c:v>
                </c:pt>
                <c:pt idx="7">
                  <c:v>-0.43977599222869374</c:v>
                </c:pt>
                <c:pt idx="8">
                  <c:v>0.11013921433117337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4BA-47EF-9439-64FC5B3CF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20272000"/>
        <c:axId val="220265280"/>
      </c:barChart>
      <c:catAx>
        <c:axId val="220272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65280"/>
        <c:crosses val="autoZero"/>
        <c:auto val="1"/>
        <c:lblAlgn val="ctr"/>
        <c:lblOffset val="100"/>
        <c:noMultiLvlLbl val="0"/>
      </c:catAx>
      <c:valAx>
        <c:axId val="220265280"/>
        <c:scaling>
          <c:orientation val="minMax"/>
          <c:min val="-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Trend Contribution to TWS,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200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100" b="1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'Indus-TSA'!$D$350</c:f>
          <c:strCache>
            <c:ptCount val="1"/>
            <c:pt idx="0">
              <c:v>TWS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'Indus-TSA'!$G$14:$G$25</c:f>
              <c:numCache>
                <c:formatCode>0.00</c:formatCode>
                <c:ptCount val="12"/>
                <c:pt idx="0">
                  <c:v>-2.1900282007046861</c:v>
                </c:pt>
                <c:pt idx="1">
                  <c:v>-0.69278409335395197</c:v>
                </c:pt>
                <c:pt idx="2">
                  <c:v>0.99009095234010092</c:v>
                </c:pt>
                <c:pt idx="3">
                  <c:v>2.407671926921263</c:v>
                </c:pt>
                <c:pt idx="4">
                  <c:v>3.180119153044787</c:v>
                </c:pt>
                <c:pt idx="5">
                  <c:v>3.1004560202752152</c:v>
                </c:pt>
                <c:pt idx="6">
                  <c:v>2.190028200704687</c:v>
                </c:pt>
                <c:pt idx="7">
                  <c:v>0.69278409335395374</c:v>
                </c:pt>
                <c:pt idx="8">
                  <c:v>-0.99009095234010014</c:v>
                </c:pt>
                <c:pt idx="9">
                  <c:v>-2.4076719269212616</c:v>
                </c:pt>
                <c:pt idx="10">
                  <c:v>-3.1801191530447865</c:v>
                </c:pt>
                <c:pt idx="11">
                  <c:v>-3.1004560202752156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9A-482F-ADA6-DB0063A69CDD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'Indus-TSA'!$E$14:$E$25</c:f>
              <c:numCache>
                <c:formatCode>0.00</c:formatCode>
                <c:ptCount val="12"/>
                <c:pt idx="0">
                  <c:v>-2.9115972892857132</c:v>
                </c:pt>
                <c:pt idx="1">
                  <c:v>-0.42567143738095259</c:v>
                </c:pt>
                <c:pt idx="2">
                  <c:v>1.7726173383333335</c:v>
                </c:pt>
                <c:pt idx="3">
                  <c:v>3.1407904284523811</c:v>
                </c:pt>
                <c:pt idx="4">
                  <c:v>2.5263573912797606</c:v>
                </c:pt>
                <c:pt idx="5">
                  <c:v>1.4884468018154766</c:v>
                </c:pt>
                <c:pt idx="6">
                  <c:v>1.9669899127678572</c:v>
                </c:pt>
                <c:pt idx="7">
                  <c:v>1.7473477882142856</c:v>
                </c:pt>
                <c:pt idx="8">
                  <c:v>-0.16994869681547603</c:v>
                </c:pt>
                <c:pt idx="9">
                  <c:v>-2.9457578467261909</c:v>
                </c:pt>
                <c:pt idx="10">
                  <c:v>-3.5697580191071441</c:v>
                </c:pt>
                <c:pt idx="11">
                  <c:v>-3.4801343082440477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9A-482F-ADA6-DB0063A69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'Indus-TSA'!$G$37</c:f>
          <c:strCache>
            <c:ptCount val="1"/>
            <c:pt idx="0">
              <c:v>Aquifers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'Indus-TSA'!$G$38:$G$49</c:f>
              <c:numCache>
                <c:formatCode>0.00</c:formatCode>
                <c:ptCount val="12"/>
                <c:pt idx="0">
                  <c:v>-8.9021160663140614E-2</c:v>
                </c:pt>
                <c:pt idx="1">
                  <c:v>-0.32342450166325348</c:v>
                </c:pt>
                <c:pt idx="2">
                  <c:v>-0.47116650863025927</c:v>
                </c:pt>
                <c:pt idx="3">
                  <c:v>-0.49265983010919556</c:v>
                </c:pt>
                <c:pt idx="4">
                  <c:v>-0.38214534796711885</c:v>
                </c:pt>
                <c:pt idx="5">
                  <c:v>-0.16923532844594236</c:v>
                </c:pt>
                <c:pt idx="6">
                  <c:v>8.902116066314042E-2</c:v>
                </c:pt>
                <c:pt idx="7">
                  <c:v>0.32342450166325326</c:v>
                </c:pt>
                <c:pt idx="8">
                  <c:v>0.47116650863025927</c:v>
                </c:pt>
                <c:pt idx="9">
                  <c:v>0.49265983010919556</c:v>
                </c:pt>
                <c:pt idx="10">
                  <c:v>0.38214534796711885</c:v>
                </c:pt>
                <c:pt idx="11">
                  <c:v>0.16923532844594219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A2-4B51-90E4-7BC1F6C91B6B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'Indus-TSA'!$I$14:$I$25</c:f>
              <c:numCache>
                <c:formatCode>0.00</c:formatCode>
                <c:ptCount val="12"/>
                <c:pt idx="0">
                  <c:v>-0.39337085511897385</c:v>
                </c:pt>
                <c:pt idx="1">
                  <c:v>-0.27306910913694082</c:v>
                </c:pt>
                <c:pt idx="2">
                  <c:v>-0.14866638139847055</c:v>
                </c:pt>
                <c:pt idx="3">
                  <c:v>-0.35107930526828568</c:v>
                </c:pt>
                <c:pt idx="4">
                  <c:v>-0.45535786940445178</c:v>
                </c:pt>
                <c:pt idx="5">
                  <c:v>-0.44638061523755823</c:v>
                </c:pt>
                <c:pt idx="6">
                  <c:v>-0.1231013713095308</c:v>
                </c:pt>
                <c:pt idx="7">
                  <c:v>0.30438886375077345</c:v>
                </c:pt>
                <c:pt idx="8">
                  <c:v>0.56428019148734165</c:v>
                </c:pt>
                <c:pt idx="9">
                  <c:v>0.67293512288642887</c:v>
                </c:pt>
                <c:pt idx="10">
                  <c:v>0.72864568809472985</c:v>
                </c:pt>
                <c:pt idx="11">
                  <c:v>-0.44556318029754038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A2-4B51-90E4-7BC1F6C91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'Indus-TSA'!$G$61</c:f>
          <c:strCache>
            <c:ptCount val="1"/>
            <c:pt idx="0">
              <c:v>Glaciers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'Indus-TSA'!$G$62:$G$73</c:f>
              <c:numCache>
                <c:formatCode>0.00</c:formatCode>
                <c:ptCount val="12"/>
                <c:pt idx="0">
                  <c:v>-0.10832994194600656</c:v>
                </c:pt>
                <c:pt idx="1">
                  <c:v>0.27429535761348628</c:v>
                </c:pt>
                <c:pt idx="2">
                  <c:v>0.58342343761283955</c:v>
                </c:pt>
                <c:pt idx="3">
                  <c:v>0.73622367865844285</c:v>
                </c:pt>
                <c:pt idx="4">
                  <c:v>0.69175337955884608</c:v>
                </c:pt>
                <c:pt idx="5">
                  <c:v>0.46192832104495674</c:v>
                </c:pt>
                <c:pt idx="6">
                  <c:v>0.10832994194600687</c:v>
                </c:pt>
                <c:pt idx="7">
                  <c:v>-0.27429535761348622</c:v>
                </c:pt>
                <c:pt idx="8">
                  <c:v>-0.58342343761283932</c:v>
                </c:pt>
                <c:pt idx="9">
                  <c:v>-0.73622367865844274</c:v>
                </c:pt>
                <c:pt idx="10">
                  <c:v>-0.69175337955884619</c:v>
                </c:pt>
                <c:pt idx="11">
                  <c:v>-0.46192832104495729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3F-4A94-BCE7-80FDFFDC9DE9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'Indus-TSA'!$L$14:$L$25</c:f>
              <c:numCache>
                <c:formatCode>0.00</c:formatCode>
                <c:ptCount val="12"/>
                <c:pt idx="0">
                  <c:v>-0.13915016446424033</c:v>
                </c:pt>
                <c:pt idx="1">
                  <c:v>0.12104588446425169</c:v>
                </c:pt>
                <c:pt idx="2">
                  <c:v>0.40447307758932993</c:v>
                </c:pt>
                <c:pt idx="3">
                  <c:v>0.63605862616071818</c:v>
                </c:pt>
                <c:pt idx="4">
                  <c:v>0.8001232152678881</c:v>
                </c:pt>
                <c:pt idx="5">
                  <c:v>0.84019806285715504</c:v>
                </c:pt>
                <c:pt idx="6">
                  <c:v>0.17507643994048294</c:v>
                </c:pt>
                <c:pt idx="7">
                  <c:v>-0.76863316086308942</c:v>
                </c:pt>
                <c:pt idx="8">
                  <c:v>-0.73743248026778474</c:v>
                </c:pt>
                <c:pt idx="9">
                  <c:v>-0.62443569854167436</c:v>
                </c:pt>
                <c:pt idx="10">
                  <c:v>-0.50716400184529675</c:v>
                </c:pt>
                <c:pt idx="11">
                  <c:v>-0.34169206232144234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3F-4A94-BCE7-80FDFFDC9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'Indus-TSA'!$G$85</c:f>
          <c:strCache>
            <c:ptCount val="1"/>
            <c:pt idx="0">
              <c:v>Ground Water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'Indus-TSA'!$G$86:$G$97</c:f>
              <c:numCache>
                <c:formatCode>0.00</c:formatCode>
                <c:ptCount val="12"/>
                <c:pt idx="0">
                  <c:v>-0.67263633740726114</c:v>
                </c:pt>
                <c:pt idx="1">
                  <c:v>-0.66899938975710949</c:v>
                </c:pt>
                <c:pt idx="2">
                  <c:v>-0.4861045958846264</c:v>
                </c:pt>
                <c:pt idx="3">
                  <c:v>-0.17295846810780044</c:v>
                </c:pt>
                <c:pt idx="4">
                  <c:v>0.18653174152263469</c:v>
                </c:pt>
                <c:pt idx="5">
                  <c:v>0.49604092164930896</c:v>
                </c:pt>
                <c:pt idx="6">
                  <c:v>0.67263633740726114</c:v>
                </c:pt>
                <c:pt idx="7">
                  <c:v>0.66899938975710949</c:v>
                </c:pt>
                <c:pt idx="8">
                  <c:v>0.48610459588462662</c:v>
                </c:pt>
                <c:pt idx="9">
                  <c:v>0.17295846810780055</c:v>
                </c:pt>
                <c:pt idx="10">
                  <c:v>-0.18653174152263449</c:v>
                </c:pt>
                <c:pt idx="11">
                  <c:v>-0.49604092164930874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FE-43DD-BE0F-1E8717880270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'Indus-TSA'!$O$14:$O$25</c:f>
              <c:numCache>
                <c:formatCode>0.00</c:formatCode>
                <c:ptCount val="12"/>
                <c:pt idx="0">
                  <c:v>-0.63024716369047629</c:v>
                </c:pt>
                <c:pt idx="1">
                  <c:v>-0.54973218991071426</c:v>
                </c:pt>
                <c:pt idx="2">
                  <c:v>-0.39400179642857136</c:v>
                </c:pt>
                <c:pt idx="3">
                  <c:v>-0.13855851791666673</c:v>
                </c:pt>
                <c:pt idx="4">
                  <c:v>-0.10338196336309502</c:v>
                </c:pt>
                <c:pt idx="5">
                  <c:v>0.36573792788690507</c:v>
                </c:pt>
                <c:pt idx="6">
                  <c:v>0.82044285833333364</c:v>
                </c:pt>
                <c:pt idx="7">
                  <c:v>0.9251789839880955</c:v>
                </c:pt>
                <c:pt idx="8">
                  <c:v>0.52414154517857137</c:v>
                </c:pt>
                <c:pt idx="9">
                  <c:v>-4.6015853988095268E-2</c:v>
                </c:pt>
                <c:pt idx="10">
                  <c:v>-0.27201306354166643</c:v>
                </c:pt>
                <c:pt idx="11">
                  <c:v>-0.5169500352678571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FE-43DD-BE0F-1E8717880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'Indus-TSA'!$G$109</c:f>
          <c:strCache>
            <c:ptCount val="1"/>
            <c:pt idx="0">
              <c:v>Irr Runoff Storage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'Indus-TSA'!$G$110:$G$121</c:f>
              <c:numCache>
                <c:formatCode>0.00</c:formatCode>
                <c:ptCount val="12"/>
                <c:pt idx="0">
                  <c:v>-0.13403454011578383</c:v>
                </c:pt>
                <c:pt idx="1">
                  <c:v>-0.17387988345612537</c:v>
                </c:pt>
                <c:pt idx="2">
                  <c:v>-0.1671342524443804</c:v>
                </c:pt>
                <c:pt idx="3">
                  <c:v>-0.1156051334625843</c:v>
                </c:pt>
                <c:pt idx="4">
                  <c:v>-3.3099712328596612E-2</c:v>
                </c:pt>
                <c:pt idx="5">
                  <c:v>5.8274749993541028E-2</c:v>
                </c:pt>
                <c:pt idx="6">
                  <c:v>0.13403454011578378</c:v>
                </c:pt>
                <c:pt idx="7">
                  <c:v>0.17387988345612537</c:v>
                </c:pt>
                <c:pt idx="8">
                  <c:v>0.1671342524443804</c:v>
                </c:pt>
                <c:pt idx="9">
                  <c:v>0.11560513346258437</c:v>
                </c:pt>
                <c:pt idx="10">
                  <c:v>3.3099712328596639E-2</c:v>
                </c:pt>
                <c:pt idx="11">
                  <c:v>-5.8274749993540979E-2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D5-4CBC-BE8E-52BD52EDEAC0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'Indus-TSA'!$R$14:$R$25</c:f>
              <c:numCache>
                <c:formatCode>0.00</c:formatCode>
                <c:ptCount val="12"/>
                <c:pt idx="0">
                  <c:v>-0.33677367514880951</c:v>
                </c:pt>
                <c:pt idx="1">
                  <c:v>-0.2936607723809524</c:v>
                </c:pt>
                <c:pt idx="2">
                  <c:v>-0.28105722928571436</c:v>
                </c:pt>
                <c:pt idx="3">
                  <c:v>4.7137904732142966E-2</c:v>
                </c:pt>
                <c:pt idx="4">
                  <c:v>0.13874429791666643</c:v>
                </c:pt>
                <c:pt idx="5">
                  <c:v>-9.3634842857143186E-3</c:v>
                </c:pt>
                <c:pt idx="6">
                  <c:v>9.4670911398809454E-2</c:v>
                </c:pt>
                <c:pt idx="7">
                  <c:v>1.6816573690476178E-2</c:v>
                </c:pt>
                <c:pt idx="8">
                  <c:v>0.24324861071428594</c:v>
                </c:pt>
                <c:pt idx="9">
                  <c:v>0.14251123116071418</c:v>
                </c:pt>
                <c:pt idx="10">
                  <c:v>-3.8654924107142885E-2</c:v>
                </c:pt>
                <c:pt idx="11">
                  <c:v>0.2758142312202384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FD5-4CBC-BE8E-52BD52EDE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'Indus-TSA'!$G$133</c:f>
          <c:strCache>
            <c:ptCount val="1"/>
            <c:pt idx="0">
              <c:v>Reservoirs+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'Indus-TSA'!$G$134:$G$145</c:f>
              <c:numCache>
                <c:formatCode>0.00</c:formatCode>
                <c:ptCount val="12"/>
                <c:pt idx="0">
                  <c:v>-1.286370539124575</c:v>
                </c:pt>
                <c:pt idx="1">
                  <c:v>-1.7616375625736167</c:v>
                </c:pt>
                <c:pt idx="2">
                  <c:v>-1.7648752237747265</c:v>
                </c:pt>
                <c:pt idx="3">
                  <c:v>-1.2952159940237014</c:v>
                </c:pt>
                <c:pt idx="4">
                  <c:v>-0.47850468465015167</c:v>
                </c:pt>
                <c:pt idx="5">
                  <c:v>0.46642156854991512</c:v>
                </c:pt>
                <c:pt idx="6">
                  <c:v>1.2863705391245746</c:v>
                </c:pt>
                <c:pt idx="7">
                  <c:v>1.7616375625736165</c:v>
                </c:pt>
                <c:pt idx="8">
                  <c:v>1.7648752237747265</c:v>
                </c:pt>
                <c:pt idx="9">
                  <c:v>1.2952159940237014</c:v>
                </c:pt>
                <c:pt idx="10">
                  <c:v>0.47850468465015211</c:v>
                </c:pt>
                <c:pt idx="11">
                  <c:v>-0.46642156854991451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15-4C23-A542-79421AD84459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'Indus-TSA'!$U$14:$U$25</c:f>
              <c:numCache>
                <c:formatCode>0.00</c:formatCode>
                <c:ptCount val="12"/>
                <c:pt idx="0">
                  <c:v>-0.83735311690476166</c:v>
                </c:pt>
                <c:pt idx="1">
                  <c:v>-1.1284273598214289</c:v>
                </c:pt>
                <c:pt idx="2">
                  <c:v>-1.2460367708035722</c:v>
                </c:pt>
                <c:pt idx="3">
                  <c:v>-1.2516972193154769</c:v>
                </c:pt>
                <c:pt idx="4">
                  <c:v>-1.5361059226785709</c:v>
                </c:pt>
                <c:pt idx="5">
                  <c:v>-0.8371478433035735</c:v>
                </c:pt>
                <c:pt idx="6">
                  <c:v>1.7990590514880962</c:v>
                </c:pt>
                <c:pt idx="7">
                  <c:v>3.6617751977976187</c:v>
                </c:pt>
                <c:pt idx="8">
                  <c:v>2.2162659018154773</c:v>
                </c:pt>
                <c:pt idx="9">
                  <c:v>7.3723279255951901E-2</c:v>
                </c:pt>
                <c:pt idx="10">
                  <c:v>-0.51119059562499913</c:v>
                </c:pt>
                <c:pt idx="11">
                  <c:v>-0.50768902354166556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15-4C23-A542-79421AD84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'Indus-TSA'!$G$157</c:f>
          <c:strCache>
            <c:ptCount val="1"/>
            <c:pt idx="0">
              <c:v>Rice Paddy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'Indus-TSA'!$G$158:$G$169</c:f>
              <c:numCache>
                <c:formatCode>0.00</c:formatCode>
                <c:ptCount val="12"/>
                <c:pt idx="0">
                  <c:v>-3.1335585337148378E-2</c:v>
                </c:pt>
                <c:pt idx="1">
                  <c:v>-5.3895615711440713E-2</c:v>
                </c:pt>
                <c:pt idx="2">
                  <c:v>-6.2014359380274386E-2</c:v>
                </c:pt>
                <c:pt idx="3">
                  <c:v>-5.3516405534030129E-2</c:v>
                </c:pt>
                <c:pt idx="4">
                  <c:v>-3.067877404312604E-2</c:v>
                </c:pt>
                <c:pt idx="5">
                  <c:v>3.7921017741058356E-4</c:v>
                </c:pt>
                <c:pt idx="6">
                  <c:v>3.1335585337148357E-2</c:v>
                </c:pt>
                <c:pt idx="7">
                  <c:v>5.3895615711440713E-2</c:v>
                </c:pt>
                <c:pt idx="8">
                  <c:v>6.2014359380274386E-2</c:v>
                </c:pt>
                <c:pt idx="9">
                  <c:v>5.3516405534030129E-2</c:v>
                </c:pt>
                <c:pt idx="10">
                  <c:v>3.0678774043126023E-2</c:v>
                </c:pt>
                <c:pt idx="11">
                  <c:v>-3.7921017741060351E-4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7D-4D27-9060-7678DEC6D008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'Indus-TSA'!$X$14:$X$25</c:f>
              <c:numCache>
                <c:formatCode>0.00</c:formatCode>
                <c:ptCount val="12"/>
                <c:pt idx="0">
                  <c:v>-2.3229864166666676E-2</c:v>
                </c:pt>
                <c:pt idx="1">
                  <c:v>-2.3280202053571432E-2</c:v>
                </c:pt>
                <c:pt idx="2">
                  <c:v>-2.3312426726190473E-2</c:v>
                </c:pt>
                <c:pt idx="3">
                  <c:v>-7.2630390416666663E-2</c:v>
                </c:pt>
                <c:pt idx="4">
                  <c:v>-3.9640604285714282E-2</c:v>
                </c:pt>
                <c:pt idx="5">
                  <c:v>-3.9679677708333333E-2</c:v>
                </c:pt>
                <c:pt idx="6">
                  <c:v>6.3956218720238101E-2</c:v>
                </c:pt>
                <c:pt idx="7">
                  <c:v>3.3499074464285739E-2</c:v>
                </c:pt>
                <c:pt idx="8">
                  <c:v>8.6521461220238155E-2</c:v>
                </c:pt>
                <c:pt idx="9">
                  <c:v>8.6516122976190463E-2</c:v>
                </c:pt>
                <c:pt idx="10">
                  <c:v>2.3683410833333321E-2</c:v>
                </c:pt>
                <c:pt idx="11">
                  <c:v>-7.2473393809523806E-2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7D-4D27-9060-7678DEC6D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Indus-Aquifer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'Indus-TSA'!$H$2:$H$349</c:f>
              <c:numCache>
                <c:formatCode>General</c:formatCode>
                <c:ptCount val="348"/>
                <c:pt idx="6" formatCode="0.00">
                  <c:v>10.27835188218296</c:v>
                </c:pt>
                <c:pt idx="7" formatCode="0.00">
                  <c:v>10.274791498016384</c:v>
                </c:pt>
                <c:pt idx="8" formatCode="0.00">
                  <c:v>10.27249250718387</c:v>
                </c:pt>
                <c:pt idx="9" formatCode="0.00">
                  <c:v>10.264476556350019</c:v>
                </c:pt>
                <c:pt idx="10" formatCode="0.00">
                  <c:v>10.260936517183382</c:v>
                </c:pt>
                <c:pt idx="11" formatCode="0.00">
                  <c:v>10.262604811349775</c:v>
                </c:pt>
                <c:pt idx="12" formatCode="0.00">
                  <c:v>10.260305820516351</c:v>
                </c:pt>
                <c:pt idx="13" formatCode="0.00">
                  <c:v>10.230581698849619</c:v>
                </c:pt>
                <c:pt idx="14" formatCode="0.00">
                  <c:v>10.189525383849741</c:v>
                </c:pt>
                <c:pt idx="15" formatCode="0.00">
                  <c:v>10.136139967182771</c:v>
                </c:pt>
                <c:pt idx="16" formatCode="0.00">
                  <c:v>10.085785963849503</c:v>
                </c:pt>
                <c:pt idx="17" formatCode="0.00">
                  <c:v>10.037547844683104</c:v>
                </c:pt>
                <c:pt idx="18" formatCode="0.00">
                  <c:v>9.970368483016955</c:v>
                </c:pt>
                <c:pt idx="19" formatCode="0.00">
                  <c:v>9.9027618755162621</c:v>
                </c:pt>
                <c:pt idx="20" formatCode="0.00">
                  <c:v>9.847423333849747</c:v>
                </c:pt>
                <c:pt idx="21" formatCode="0.00">
                  <c:v>9.7903961530164452</c:v>
                </c:pt>
                <c:pt idx="22" formatCode="0.00">
                  <c:v>9.7323313738497745</c:v>
                </c:pt>
                <c:pt idx="23" formatCode="0.00">
                  <c:v>9.6745717713488375</c:v>
                </c:pt>
                <c:pt idx="24" formatCode="0.00">
                  <c:v>9.6205556580157463</c:v>
                </c:pt>
                <c:pt idx="25" formatCode="0.00">
                  <c:v>9.5810048771827496</c:v>
                </c:pt>
                <c:pt idx="26" formatCode="0.00">
                  <c:v>9.5626332946826551</c:v>
                </c:pt>
                <c:pt idx="27" formatCode="0.00">
                  <c:v>9.5652578063495639</c:v>
                </c:pt>
                <c:pt idx="28" formatCode="0.00">
                  <c:v>9.560069818016018</c:v>
                </c:pt>
                <c:pt idx="29" formatCode="0.00">
                  <c:v>9.5540273380165672</c:v>
                </c:pt>
                <c:pt idx="30" formatCode="0.00">
                  <c:v>9.5721751246828717</c:v>
                </c:pt>
                <c:pt idx="31" formatCode="0.00">
                  <c:v>9.5876983988500797</c:v>
                </c:pt>
                <c:pt idx="32" formatCode="0.00">
                  <c:v>9.5769562113500797</c:v>
                </c:pt>
                <c:pt idx="33" formatCode="0.00">
                  <c:v>9.5667836855168389</c:v>
                </c:pt>
                <c:pt idx="34" formatCode="0.00">
                  <c:v>9.5427358346832989</c:v>
                </c:pt>
                <c:pt idx="35" formatCode="0.00">
                  <c:v>9.5135203396830548</c:v>
                </c:pt>
                <c:pt idx="36" formatCode="0.00">
                  <c:v>9.484772781349875</c:v>
                </c:pt>
                <c:pt idx="37" formatCode="0.00">
                  <c:v>9.4884755805164787</c:v>
                </c:pt>
                <c:pt idx="38" formatCode="0.00">
                  <c:v>9.4666860296829327</c:v>
                </c:pt>
                <c:pt idx="39" formatCode="0.00">
                  <c:v>9.4140330355162405</c:v>
                </c:pt>
                <c:pt idx="40" formatCode="0.00">
                  <c:v>9.3680939071828107</c:v>
                </c:pt>
                <c:pt idx="41" formatCode="0.00">
                  <c:v>9.3251861921830823</c:v>
                </c:pt>
                <c:pt idx="42" formatCode="0.00">
                  <c:v>9.256338535516079</c:v>
                </c:pt>
                <c:pt idx="43" formatCode="0.00">
                  <c:v>9.1837880796833815</c:v>
                </c:pt>
                <c:pt idx="44" formatCode="0.00">
                  <c:v>9.1158356055161676</c:v>
                </c:pt>
                <c:pt idx="45" formatCode="0.00">
                  <c:v>9.0396433846831314</c:v>
                </c:pt>
                <c:pt idx="46" formatCode="0.00">
                  <c:v>8.9551096930163112</c:v>
                </c:pt>
                <c:pt idx="47" formatCode="0.00">
                  <c:v>8.8707997971828263</c:v>
                </c:pt>
                <c:pt idx="48" formatCode="0.00">
                  <c:v>8.7783518805163112</c:v>
                </c:pt>
                <c:pt idx="49" formatCode="0.00">
                  <c:v>8.6973175380162502</c:v>
                </c:pt>
                <c:pt idx="50" formatCode="0.00">
                  <c:v>8.6469431896830429</c:v>
                </c:pt>
                <c:pt idx="51" formatCode="0.00">
                  <c:v>8.6248484630164057</c:v>
                </c:pt>
                <c:pt idx="52" formatCode="0.00">
                  <c:v>8.5942088146830429</c:v>
                </c:pt>
                <c:pt idx="53" formatCode="0.00">
                  <c:v>8.5603139580157404</c:v>
                </c:pt>
                <c:pt idx="54" formatCode="0.00">
                  <c:v>8.543163079682472</c:v>
                </c:pt>
                <c:pt idx="55" formatCode="0.00">
                  <c:v>8.5282908471826886</c:v>
                </c:pt>
                <c:pt idx="56" formatCode="0.00">
                  <c:v>8.5154938096829937</c:v>
                </c:pt>
                <c:pt idx="57" formatCode="0.00">
                  <c:v>8.5056874946831158</c:v>
                </c:pt>
                <c:pt idx="58" formatCode="0.00">
                  <c:v>8.5106109971829937</c:v>
                </c:pt>
                <c:pt idx="59" formatCode="0.00">
                  <c:v>8.5165720980162405</c:v>
                </c:pt>
                <c:pt idx="60" formatCode="0.00">
                  <c:v>8.523814936349936</c:v>
                </c:pt>
                <c:pt idx="61" formatCode="0.00">
                  <c:v>8.5105703080166677</c:v>
                </c:pt>
                <c:pt idx="62" formatCode="0.00">
                  <c:v>8.5203766230165456</c:v>
                </c:pt>
                <c:pt idx="63" formatCode="0.00">
                  <c:v>8.519908686349936</c:v>
                </c:pt>
                <c:pt idx="64" formatCode="0.00">
                  <c:v>8.5227569938497254</c:v>
                </c:pt>
                <c:pt idx="65" formatCode="0.00">
                  <c:v>8.5226145788496979</c:v>
                </c:pt>
                <c:pt idx="66" formatCode="0.00">
                  <c:v>8.5304881138495148</c:v>
                </c:pt>
                <c:pt idx="67" formatCode="0.00">
                  <c:v>8.5358185171830883</c:v>
                </c:pt>
                <c:pt idx="68" formatCode="0.00">
                  <c:v>8.5418609971829937</c:v>
                </c:pt>
                <c:pt idx="69" formatCode="0.00">
                  <c:v>8.5572418571832713</c:v>
                </c:pt>
                <c:pt idx="70" formatCode="0.00">
                  <c:v>8.5502024688507845</c:v>
                </c:pt>
                <c:pt idx="71" formatCode="0.00">
                  <c:v>8.5401927030170555</c:v>
                </c:pt>
                <c:pt idx="72" formatCode="0.00">
                  <c:v>8.5488393505161184</c:v>
                </c:pt>
                <c:pt idx="73" formatCode="0.00">
                  <c:v>8.5496734971829937</c:v>
                </c:pt>
                <c:pt idx="74" formatCode="0.00">
                  <c:v>8.5258290963492982</c:v>
                </c:pt>
                <c:pt idx="75" formatCode="0.00">
                  <c:v>8.4958201446829662</c:v>
                </c:pt>
                <c:pt idx="76" formatCode="0.00">
                  <c:v>8.4687612255156637</c:v>
                </c:pt>
                <c:pt idx="77" formatCode="0.00">
                  <c:v>8.4422719671829327</c:v>
                </c:pt>
                <c:pt idx="78" formatCode="0.00">
                  <c:v>8.3990590763501132</c:v>
                </c:pt>
                <c:pt idx="79" formatCode="0.00">
                  <c:v>8.3550323838503573</c:v>
                </c:pt>
                <c:pt idx="80" formatCode="0.00">
                  <c:v>8.3049428663498475</c:v>
                </c:pt>
                <c:pt idx="81" formatCode="0.00">
                  <c:v>8.2467763621830272</c:v>
                </c:pt>
                <c:pt idx="82" formatCode="0.00">
                  <c:v>8.2117625280166067</c:v>
                </c:pt>
                <c:pt idx="83" formatCode="0.00">
                  <c:v>8.1869822546827891</c:v>
                </c:pt>
                <c:pt idx="84" formatCode="0.00">
                  <c:v>8.157970210516396</c:v>
                </c:pt>
                <c:pt idx="85" formatCode="0.00">
                  <c:v>8.1157949180164906</c:v>
                </c:pt>
                <c:pt idx="86" formatCode="0.00">
                  <c:v>8.079580724682728</c:v>
                </c:pt>
                <c:pt idx="87" formatCode="0.00">
                  <c:v>8.0486562455162129</c:v>
                </c:pt>
                <c:pt idx="88" formatCode="0.00">
                  <c:v>8.020274898016396</c:v>
                </c:pt>
                <c:pt idx="89" formatCode="0.00">
                  <c:v>7.9971832638489104</c:v>
                </c:pt>
                <c:pt idx="90" formatCode="0.00">
                  <c:v>8.0097361613493376</c:v>
                </c:pt>
                <c:pt idx="91" formatCode="0.00">
                  <c:v>8.0216176713497589</c:v>
                </c:pt>
                <c:pt idx="92" formatCode="0.00">
                  <c:v>8.0428375605160909</c:v>
                </c:pt>
                <c:pt idx="93" formatCode="0.00">
                  <c:v>8.070120275516274</c:v>
                </c:pt>
                <c:pt idx="94" formatCode="0.00">
                  <c:v>8.0843414671830942</c:v>
                </c:pt>
                <c:pt idx="95" formatCode="0.00">
                  <c:v>8.0901804971827005</c:v>
                </c:pt>
                <c:pt idx="96" formatCode="0.00">
                  <c:v>8.0763662063495758</c:v>
                </c:pt>
                <c:pt idx="97" formatCode="0.00">
                  <c:v>8.074616531349875</c:v>
                </c:pt>
                <c:pt idx="98" formatCode="0.00">
                  <c:v>8.0299998321829662</c:v>
                </c:pt>
                <c:pt idx="99" formatCode="0.00">
                  <c:v>7.9753326771829052</c:v>
                </c:pt>
                <c:pt idx="100" formatCode="0.00">
                  <c:v>7.9242665963497529</c:v>
                </c:pt>
                <c:pt idx="101" formatCode="0.00">
                  <c:v>7.8717356721831493</c:v>
                </c:pt>
                <c:pt idx="102" formatCode="0.00">
                  <c:v>7.7585154571834209</c:v>
                </c:pt>
                <c:pt idx="103" formatCode="0.00">
                  <c:v>7.655935704683543</c:v>
                </c:pt>
                <c:pt idx="104" formatCode="0.00">
                  <c:v>7.5544952746831768</c:v>
                </c:pt>
                <c:pt idx="105" formatCode="0.00">
                  <c:v>7.4472565046830823</c:v>
                </c:pt>
                <c:pt idx="106" formatCode="0.00">
                  <c:v>7.3147288346835921</c:v>
                </c:pt>
                <c:pt idx="107" formatCode="0.00">
                  <c:v>7.164134758849741</c:v>
                </c:pt>
                <c:pt idx="108" formatCode="0.00">
                  <c:v>7.0228790621827102</c:v>
                </c:pt>
                <c:pt idx="109" formatCode="0.00">
                  <c:v>6.8641062763495029</c:v>
                </c:pt>
                <c:pt idx="110" formatCode="0.00">
                  <c:v>6.7244171488500797</c:v>
                </c:pt>
                <c:pt idx="111" formatCode="0.00">
                  <c:v>6.5752472271828992</c:v>
                </c:pt>
                <c:pt idx="112" formatCode="0.00">
                  <c:v>6.4294138938498691</c:v>
                </c:pt>
                <c:pt idx="113" formatCode="0.00">
                  <c:v>6.2885244080162011</c:v>
                </c:pt>
                <c:pt idx="114" formatCode="0.00">
                  <c:v>6.1451121355162286</c:v>
                </c:pt>
                <c:pt idx="115" formatCode="0.00">
                  <c:v>6.0006419205160455</c:v>
                </c:pt>
                <c:pt idx="116" formatCode="0.00">
                  <c:v>5.8519806255162621</c:v>
                </c:pt>
                <c:pt idx="117" formatCode="0.00">
                  <c:v>5.6942657821828107</c:v>
                </c:pt>
                <c:pt idx="118" formatCode="0.00">
                  <c:v>5.5243439071828107</c:v>
                </c:pt>
                <c:pt idx="119" formatCode="0.00">
                  <c:v>5.3614817655166007</c:v>
                </c:pt>
                <c:pt idx="120" formatCode="0.00">
                  <c:v>5.1957102813494203</c:v>
                </c:pt>
                <c:pt idx="121" formatCode="0.00">
                  <c:v>5.0419830671826276</c:v>
                </c:pt>
                <c:pt idx="122" formatCode="0.00">
                  <c:v>4.884532708849747</c:v>
                </c:pt>
                <c:pt idx="123" formatCode="0.00">
                  <c:v>4.7371531513495029</c:v>
                </c:pt>
                <c:pt idx="124" formatCode="0.00">
                  <c:v>4.5910756771831984</c:v>
                </c:pt>
                <c:pt idx="125" formatCode="0.00">
                  <c:v>4.4442657813497135</c:v>
                </c:pt>
                <c:pt idx="126" formatCode="0.00">
                  <c:v>4.2973745055164727</c:v>
                </c:pt>
                <c:pt idx="127" formatCode="0.00">
                  <c:v>4.1475942321826551</c:v>
                </c:pt>
                <c:pt idx="128" formatCode="0.00">
                  <c:v>3.9837148371834701</c:v>
                </c:pt>
                <c:pt idx="129" formatCode="0.00">
                  <c:v>3.8104563738497745</c:v>
                </c:pt>
                <c:pt idx="130" formatCode="0.00">
                  <c:v>3.6553660421827772</c:v>
                </c:pt>
                <c:pt idx="131" formatCode="0.00">
                  <c:v>3.4931752863494694</c:v>
                </c:pt>
                <c:pt idx="132" formatCode="0.00">
                  <c:v>3.3367625263495029</c:v>
                </c:pt>
                <c:pt idx="133" formatCode="0.00">
                  <c:v>3.1967885680164727</c:v>
                </c:pt>
                <c:pt idx="134" formatCode="0.00">
                  <c:v>3.0690216413499911</c:v>
                </c:pt>
                <c:pt idx="135" formatCode="0.00">
                  <c:v>2.9336660096828382</c:v>
                </c:pt>
                <c:pt idx="136" formatCode="0.00">
                  <c:v>2.7963979438495699</c:v>
                </c:pt>
                <c:pt idx="137" formatCode="0.00">
                  <c:v>2.6613474880164176</c:v>
                </c:pt>
                <c:pt idx="138" formatCode="0.00">
                  <c:v>2.5310170846832989</c:v>
                </c:pt>
                <c:pt idx="139" formatCode="0.00">
                  <c:v>2.4000966746830272</c:v>
                </c:pt>
                <c:pt idx="140" formatCode="0.00">
                  <c:v>2.2733876905163015</c:v>
                </c:pt>
                <c:pt idx="141" formatCode="0.00">
                  <c:v>2.1583364205166617</c:v>
                </c:pt>
                <c:pt idx="142" formatCode="0.00">
                  <c:v>2.0329295196829662</c:v>
                </c:pt>
                <c:pt idx="143" formatCode="0.00">
                  <c:v>1.8997304638496644</c:v>
                </c:pt>
                <c:pt idx="144" formatCode="0.00">
                  <c:v>1.7698883413495423</c:v>
                </c:pt>
                <c:pt idx="145" formatCode="0.00">
                  <c:v>1.5972809196832713</c:v>
                </c:pt>
                <c:pt idx="146" formatCode="0.00">
                  <c:v>1.4086415963492982</c:v>
                </c:pt>
                <c:pt idx="147" formatCode="0.00">
                  <c:v>1.2418935496830272</c:v>
                </c:pt>
                <c:pt idx="148" formatCode="0.00">
                  <c:v>1.0734161730156302</c:v>
                </c:pt>
                <c:pt idx="149" formatCode="0.00">
                  <c:v>0.9069529571829662</c:v>
                </c:pt>
                <c:pt idx="150" formatCode="0.00">
                  <c:v>0.7248443955163566</c:v>
                </c:pt>
                <c:pt idx="151" formatCode="0.00">
                  <c:v>0.54763899218278311</c:v>
                </c:pt>
                <c:pt idx="152" formatCode="0.00">
                  <c:v>0.39208072384963089</c:v>
                </c:pt>
                <c:pt idx="153" formatCode="0.00">
                  <c:v>0.25859683718317683</c:v>
                </c:pt>
                <c:pt idx="154" formatCode="0.00">
                  <c:v>0.14057518968320437</c:v>
                </c:pt>
                <c:pt idx="155" formatCode="0.00">
                  <c:v>3.7466465516445169E-2</c:v>
                </c:pt>
                <c:pt idx="156" formatCode="0.00">
                  <c:v>-7.6974452816557459E-2</c:v>
                </c:pt>
                <c:pt idx="157" formatCode="0.00">
                  <c:v>-0.15640153615004238</c:v>
                </c:pt>
                <c:pt idx="158" formatCode="0.00">
                  <c:v>-0.21641943948361586</c:v>
                </c:pt>
                <c:pt idx="159" formatCode="0.00">
                  <c:v>-0.28565365198392101</c:v>
                </c:pt>
                <c:pt idx="160" formatCode="0.00">
                  <c:v>-0.35633236281728387</c:v>
                </c:pt>
                <c:pt idx="161" formatCode="0.00">
                  <c:v>-0.42973731115080227</c:v>
                </c:pt>
                <c:pt idx="162" formatCode="0.00">
                  <c:v>-0.47551367781761655</c:v>
                </c:pt>
                <c:pt idx="163" formatCode="0.00">
                  <c:v>-0.52055762365080227</c:v>
                </c:pt>
                <c:pt idx="164" formatCode="0.00">
                  <c:v>-0.57101335281686261</c:v>
                </c:pt>
                <c:pt idx="165" formatCode="0.00">
                  <c:v>-0.65550635448335015</c:v>
                </c:pt>
                <c:pt idx="166" formatCode="0.00">
                  <c:v>-0.75120947948335015</c:v>
                </c:pt>
                <c:pt idx="167" formatCode="0.00">
                  <c:v>-0.83576351531655746</c:v>
                </c:pt>
                <c:pt idx="168" formatCode="0.00">
                  <c:v>-0.91340023365091838</c:v>
                </c:pt>
                <c:pt idx="169" formatCode="0.00">
                  <c:v>-1.0457244519834603</c:v>
                </c:pt>
                <c:pt idx="170" formatCode="0.00">
                  <c:v>-1.1875701553171893</c:v>
                </c:pt>
                <c:pt idx="171" formatCode="0.00">
                  <c:v>-1.3481739961503081</c:v>
                </c:pt>
                <c:pt idx="172" formatCode="0.00">
                  <c:v>-1.5001108453170673</c:v>
                </c:pt>
                <c:pt idx="173" formatCode="0.00">
                  <c:v>-1.6501759494835824</c:v>
                </c:pt>
                <c:pt idx="174" formatCode="0.00">
                  <c:v>-1.8272185928167346</c:v>
                </c:pt>
                <c:pt idx="175" formatCode="0.00">
                  <c:v>-1.9962859753168232</c:v>
                </c:pt>
                <c:pt idx="176" formatCode="0.00">
                  <c:v>-2.1407561903170063</c:v>
                </c:pt>
                <c:pt idx="177" formatCode="0.00">
                  <c:v>-2.2401010794842477</c:v>
                </c:pt>
                <c:pt idx="178" formatCode="0.00">
                  <c:v>-2.3208099011503691</c:v>
                </c:pt>
                <c:pt idx="179" formatCode="0.00">
                  <c:v>-2.399972498650186</c:v>
                </c:pt>
                <c:pt idx="180" formatCode="0.00">
                  <c:v>-2.4863372453169177</c:v>
                </c:pt>
                <c:pt idx="181" formatCode="0.00">
                  <c:v>-2.5197641661497983</c:v>
                </c:pt>
                <c:pt idx="182" formatCode="0.00">
                  <c:v>-2.5896494194830666</c:v>
                </c:pt>
                <c:pt idx="183" formatCode="0.00">
                  <c:v>-2.6543263403168567</c:v>
                </c:pt>
                <c:pt idx="184" formatCode="0.00">
                  <c:v>-2.7289723361495817</c:v>
                </c:pt>
                <c:pt idx="185" formatCode="0.00">
                  <c:v>-2.8009734753168232</c:v>
                </c:pt>
                <c:pt idx="186" formatCode="0.00">
                  <c:v>-2.8720997778173114</c:v>
                </c:pt>
                <c:pt idx="187" formatCode="0.00">
                  <c:v>-2.94778337198386</c:v>
                </c:pt>
                <c:pt idx="188" formatCode="0.00">
                  <c:v>-3.0641367244838875</c:v>
                </c:pt>
                <c:pt idx="189" formatCode="0.00">
                  <c:v>-3.2059417369841867</c:v>
                </c:pt>
                <c:pt idx="190" formatCode="0.00">
                  <c:v>-3.3549285536505522</c:v>
                </c:pt>
                <c:pt idx="191" formatCode="0.00">
                  <c:v>-3.5113413144836159</c:v>
                </c:pt>
                <c:pt idx="192" formatCode="0.00">
                  <c:v>-3.6614064186501309</c:v>
                </c:pt>
                <c:pt idx="193" formatCode="0.00">
                  <c:v>-3.8103322003166795</c:v>
                </c:pt>
                <c:pt idx="194" formatCode="0.00">
                  <c:v>-3.9002369861505031</c:v>
                </c:pt>
                <c:pt idx="195" formatCode="0.00">
                  <c:v>-3.9673553128172898</c:v>
                </c:pt>
                <c:pt idx="196" formatCode="0.00">
                  <c:v>-4.03408708365032</c:v>
                </c:pt>
                <c:pt idx="197" formatCode="0.00">
                  <c:v>-4.0972991603171067</c:v>
                </c:pt>
                <c:pt idx="198" formatCode="0.00">
                  <c:v>-4.0920501369832891</c:v>
                </c:pt>
                <c:pt idx="199" formatCode="0.00">
                  <c:v>-4.0982146878168351</c:v>
                </c:pt>
                <c:pt idx="200" formatCode="0.00">
                  <c:v>-4.0776254953170792</c:v>
                </c:pt>
                <c:pt idx="201" formatCode="0.00">
                  <c:v>-4.0318694736502039</c:v>
                </c:pt>
                <c:pt idx="202" formatCode="0.00">
                  <c:v>-3.9740284903168686</c:v>
                </c:pt>
                <c:pt idx="203" formatCode="0.00">
                  <c:v>-3.9193613353168075</c:v>
                </c:pt>
                <c:pt idx="204" formatCode="0.00">
                  <c:v>-3.855823736982984</c:v>
                </c:pt>
                <c:pt idx="205" formatCode="0.00">
                  <c:v>-3.7860605528171618</c:v>
                </c:pt>
                <c:pt idx="206" formatCode="0.00">
                  <c:v>-3.7458587294836434</c:v>
                </c:pt>
                <c:pt idx="207" formatCode="0.00">
                  <c:v>-3.7170297903167011</c:v>
                </c:pt>
                <c:pt idx="208" formatCode="0.00">
                  <c:v>-3.6835214894840647</c:v>
                </c:pt>
                <c:pt idx="209" formatCode="0.00">
                  <c:v>-3.6607757211504577</c:v>
                </c:pt>
                <c:pt idx="210" formatCode="0.00">
                  <c:v>-3.689909835317394</c:v>
                </c:pt>
                <c:pt idx="211" formatCode="0.00">
                  <c:v>-3.7061451861504793</c:v>
                </c:pt>
                <c:pt idx="212" formatCode="0.00">
                  <c:v>-3.7403045286496308</c:v>
                </c:pt>
                <c:pt idx="213" formatCode="0.00">
                  <c:v>-3.8225595736503237</c:v>
                </c:pt>
                <c:pt idx="214" formatCode="0.00">
                  <c:v>-3.9071543003169609</c:v>
                </c:pt>
                <c:pt idx="215" formatCode="0.00">
                  <c:v>-3.9884124386503572</c:v>
                </c:pt>
                <c:pt idx="216" formatCode="0.00">
                  <c:v>-4.0565276736501801</c:v>
                </c:pt>
                <c:pt idx="217" formatCode="0.00">
                  <c:v>-4.1280812219838481</c:v>
                </c:pt>
                <c:pt idx="218" formatCode="0.00">
                  <c:v>-4.1720468794837871</c:v>
                </c:pt>
                <c:pt idx="219" formatCode="0.00">
                  <c:v>-4.2108245486501801</c:v>
                </c:pt>
                <c:pt idx="220" formatCode="0.00">
                  <c:v>-4.249927738650058</c:v>
                </c:pt>
                <c:pt idx="221" formatCode="0.00">
                  <c:v>-4.2911671594833933</c:v>
                </c:pt>
                <c:pt idx="222" formatCode="0.00">
                  <c:v>-4.3278289436502746</c:v>
                </c:pt>
                <c:pt idx="223" formatCode="0.00">
                  <c:v>-4.3680918019831552</c:v>
                </c:pt>
                <c:pt idx="224" formatCode="0.00">
                  <c:v>-4.401376306982911</c:v>
                </c:pt>
                <c:pt idx="225" formatCode="0.00">
                  <c:v>-4.4187102919836434</c:v>
                </c:pt>
                <c:pt idx="226" formatCode="0.00">
                  <c:v>-4.4218637744838816</c:v>
                </c:pt>
                <c:pt idx="227" formatCode="0.00">
                  <c:v>-4.4272145228164845</c:v>
                </c:pt>
                <c:pt idx="228" formatCode="0.00">
                  <c:v>-4.4680470419834819</c:v>
                </c:pt>
                <c:pt idx="229" formatCode="0.00">
                  <c:v>-4.5446258178167227</c:v>
                </c:pt>
                <c:pt idx="230" formatCode="0.00">
                  <c:v>-4.6459441769834484</c:v>
                </c:pt>
                <c:pt idx="231" formatCode="0.00">
                  <c:v>-4.7400196978169333</c:v>
                </c:pt>
                <c:pt idx="232" formatCode="0.00">
                  <c:v>-4.8392628619831157</c:v>
                </c:pt>
                <c:pt idx="233" formatCode="0.00">
                  <c:v>-4.9360442744832653</c:v>
                </c:pt>
                <c:pt idx="234" formatCode="0.00">
                  <c:v>-5.0409840528168388</c:v>
                </c:pt>
                <c:pt idx="235" formatCode="0.00">
                  <c:v>-5.1541839228166282</c:v>
                </c:pt>
                <c:pt idx="236" formatCode="0.00">
                  <c:v>-5.2751556028169944</c:v>
                </c:pt>
                <c:pt idx="237" formatCode="0.00">
                  <c:v>-5.3999928419839307</c:v>
                </c:pt>
                <c:pt idx="238" formatCode="0.00">
                  <c:v>-5.569202640317144</c:v>
                </c:pt>
                <c:pt idx="239" formatCode="0.00">
                  <c:v>-5.7299488969842969</c:v>
                </c:pt>
                <c:pt idx="240" formatCode="0.00">
                  <c:v>-5.883879561150934</c:v>
                </c:pt>
                <c:pt idx="241" formatCode="0.00">
                  <c:v>-6.0174041386503632</c:v>
                </c:pt>
                <c:pt idx="242" formatCode="0.00">
                  <c:v>-6.0714202519839091</c:v>
                </c:pt>
                <c:pt idx="243" formatCode="0.00">
                  <c:v>-6.1243377328169117</c:v>
                </c:pt>
                <c:pt idx="244" formatCode="0.00">
                  <c:v>-6.1761769261506743</c:v>
                </c:pt>
                <c:pt idx="245" formatCode="0.00">
                  <c:v>-6.2294809628169787</c:v>
                </c:pt>
                <c:pt idx="246" formatCode="0.00">
                  <c:v>-6.2714121153171618</c:v>
                </c:pt>
                <c:pt idx="247" formatCode="0.00">
                  <c:v>-6.3154184628174335</c:v>
                </c:pt>
                <c:pt idx="248" formatCode="0.00">
                  <c:v>-6.3577565161499479</c:v>
                </c:pt>
                <c:pt idx="249" formatCode="0.00">
                  <c:v>-6.3912444719840096</c:v>
                </c:pt>
                <c:pt idx="250" formatCode="0.00">
                  <c:v>-6.4126881569836769</c:v>
                </c:pt>
                <c:pt idx="251" formatCode="0.00">
                  <c:v>-6.4379363661496427</c:v>
                </c:pt>
                <c:pt idx="252" formatCode="0.00">
                  <c:v>-6.4594003961497037</c:v>
                </c:pt>
                <c:pt idx="253" formatCode="0.00">
                  <c:v>-6.468759119482911</c:v>
                </c:pt>
                <c:pt idx="254" formatCode="0.00">
                  <c:v>-6.540353357816457</c:v>
                </c:pt>
                <c:pt idx="255" formatCode="0.00">
                  <c:v>-6.5909515019834544</c:v>
                </c:pt>
                <c:pt idx="256" formatCode="0.00">
                  <c:v>-6.648914555317333</c:v>
                </c:pt>
                <c:pt idx="257" formatCode="0.00">
                  <c:v>-6.7081186569839701</c:v>
                </c:pt>
                <c:pt idx="258" formatCode="0.00">
                  <c:v>-6.7618092494835764</c:v>
                </c:pt>
                <c:pt idx="259" formatCode="0.00">
                  <c:v>-6.8118784228167897</c:v>
                </c:pt>
                <c:pt idx="260" formatCode="0.00">
                  <c:v>-6.8651417694841257</c:v>
                </c:pt>
                <c:pt idx="261" formatCode="0.00">
                  <c:v>-6.9261362361507963</c:v>
                </c:pt>
                <c:pt idx="262" formatCode="0.00">
                  <c:v>-6.9805999403170063</c:v>
                </c:pt>
                <c:pt idx="263" formatCode="0.00">
                  <c:v>-7.0292042703172228</c:v>
                </c:pt>
                <c:pt idx="264" formatCode="0.00">
                  <c:v>-7.0921315161508574</c:v>
                </c:pt>
                <c:pt idx="265" formatCode="0.00">
                  <c:v>-7.1932260803173449</c:v>
                </c:pt>
                <c:pt idx="266" formatCode="0.00">
                  <c:v>-7.3068531961498593</c:v>
                </c:pt>
                <c:pt idx="267" formatCode="0.00">
                  <c:v>-7.4095753644828619</c:v>
                </c:pt>
                <c:pt idx="268" formatCode="0.00">
                  <c:v>-7.5010467186502865</c:v>
                </c:pt>
                <c:pt idx="269" formatCode="0.00">
                  <c:v>-7.5899342511502255</c:v>
                </c:pt>
                <c:pt idx="270" formatCode="0.00">
                  <c:v>-7.6832366603171067</c:v>
                </c:pt>
                <c:pt idx="271" formatCode="0.00">
                  <c:v>-7.7757659569838324</c:v>
                </c:pt>
                <c:pt idx="272" formatCode="0.00">
                  <c:v>-7.8457529361503475</c:v>
                </c:pt>
                <c:pt idx="273" formatCode="0.00">
                  <c:v>-7.8934213928173449</c:v>
                </c:pt>
                <c:pt idx="274" formatCode="0.00">
                  <c:v>-7.9202768619838935</c:v>
                </c:pt>
                <c:pt idx="275" formatCode="0.00">
                  <c:v>-7.9479461328169236</c:v>
                </c:pt>
                <c:pt idx="276" formatCode="0.00">
                  <c:v>-7.9542530994835943</c:v>
                </c:pt>
                <c:pt idx="277" formatCode="0.00">
                  <c:v>-7.9241627669839545</c:v>
                </c:pt>
                <c:pt idx="278" formatCode="0.00">
                  <c:v>-7.8578175519837714</c:v>
                </c:pt>
                <c:pt idx="279" formatCode="0.00">
                  <c:v>-7.8333424544839545</c:v>
                </c:pt>
                <c:pt idx="280" formatCode="0.00">
                  <c:v>-7.810759446150314</c:v>
                </c:pt>
                <c:pt idx="281" formatCode="0.00">
                  <c:v>-7.7878305719837044</c:v>
                </c:pt>
                <c:pt idx="282" formatCode="0.00">
                  <c:v>-7.7529388069838205</c:v>
                </c:pt>
                <c:pt idx="283" formatCode="0.00">
                  <c:v>-7.7246388394837595</c:v>
                </c:pt>
                <c:pt idx="284" formatCode="0.00">
                  <c:v>-7.7208343144839091</c:v>
                </c:pt>
                <c:pt idx="285" formatCode="0.00">
                  <c:v>-7.7166432336503021</c:v>
                </c:pt>
                <c:pt idx="286" formatCode="0.00">
                  <c:v>-7.7047006878169668</c:v>
                </c:pt>
                <c:pt idx="287" formatCode="0.00">
                  <c:v>-7.6943857461506013</c:v>
                </c:pt>
                <c:pt idx="288" formatCode="0.00">
                  <c:v>-7.6935922886505068</c:v>
                </c:pt>
                <c:pt idx="289" formatCode="0.00">
                  <c:v>-7.7133676794842359</c:v>
                </c:pt>
                <c:pt idx="290" formatCode="0.00">
                  <c:v>-7.7794484094838481</c:v>
                </c:pt>
                <c:pt idx="291" formatCode="0.00">
                  <c:v>-7.8088470094835429</c:v>
                </c:pt>
                <c:pt idx="292" formatCode="0.00">
                  <c:v>-7.8386932011499084</c:v>
                </c:pt>
                <c:pt idx="293" formatCode="0.00">
                  <c:v>-7.8712249394834544</c:v>
                </c:pt>
                <c:pt idx="294" formatCode="0.00">
                  <c:v>-7.8993214569832162</c:v>
                </c:pt>
                <c:pt idx="295" formatCode="0.00">
                  <c:v>-7.9264210661503967</c:v>
                </c:pt>
                <c:pt idx="296" formatCode="0.00">
                  <c:v>-7.9459523161503967</c:v>
                </c:pt>
                <c:pt idx="297" formatCode="0.00">
                  <c:v>-7.9520354869841867</c:v>
                </c:pt>
                <c:pt idx="298" formatCode="0.00">
                  <c:v>-7.9464609428168842</c:v>
                </c:pt>
                <c:pt idx="299" formatCode="0.00">
                  <c:v>-7.9454640353169452</c:v>
                </c:pt>
                <c:pt idx="300" formatCode="0.00">
                  <c:v>-7.9396656953167621</c:v>
                </c:pt>
                <c:pt idx="301" formatCode="0.00">
                  <c:v>-7.9028411511503691</c:v>
                </c:pt>
                <c:pt idx="302" formatCode="0.00">
                  <c:v>-7.840158045316457</c:v>
                </c:pt>
                <c:pt idx="303" formatCode="0.00">
                  <c:v>-7.8260996144831552</c:v>
                </c:pt>
                <c:pt idx="304" formatCode="0.00">
                  <c:v>-7.810169438650064</c:v>
                </c:pt>
                <c:pt idx="305" formatCode="0.00">
                  <c:v>-7.791574061150186</c:v>
                </c:pt>
                <c:pt idx="306" formatCode="0.00">
                  <c:v>-7.7755218144839091</c:v>
                </c:pt>
                <c:pt idx="307" formatCode="0.00">
                  <c:v>-7.7595306036505463</c:v>
                </c:pt>
                <c:pt idx="308" formatCode="0.00">
                  <c:v>-7.7536305386506683</c:v>
                </c:pt>
                <c:pt idx="309" formatCode="0.00">
                  <c:v>-7.7631316778165456</c:v>
                </c:pt>
                <c:pt idx="310" formatCode="0.00">
                  <c:v>-7.798145512816518</c:v>
                </c:pt>
                <c:pt idx="311" formatCode="0.00">
                  <c:v>-7.8348479869832772</c:v>
                </c:pt>
                <c:pt idx="312" formatCode="0.00">
                  <c:v>-7.8710011453172228</c:v>
                </c:pt>
                <c:pt idx="313" formatCode="0.00">
                  <c:v>-7.9196665103168016</c:v>
                </c:pt>
                <c:pt idx="314" formatCode="0.00">
                  <c:v>-7.9777109436499813</c:v>
                </c:pt>
                <c:pt idx="315" formatCode="0.00">
                  <c:v>-8.0313405011502255</c:v>
                </c:pt>
                <c:pt idx="316" formatCode="0.00">
                  <c:v>-8.0918263411504086</c:v>
                </c:pt>
                <c:pt idx="317" formatCode="0.00">
                  <c:v>-8.1545094469834112</c:v>
                </c:pt>
                <c:pt idx="318" formatCode="0.00">
                  <c:v>-8.2429290436498377</c:v>
                </c:pt>
                <c:pt idx="319" formatCode="0.00">
                  <c:v>-8.3212168044838108</c:v>
                </c:pt>
                <c:pt idx="320" formatCode="0.00">
                  <c:v>-8.3778370844838719</c:v>
                </c:pt>
                <c:pt idx="321" formatCode="0.00">
                  <c:v>-8.4564096753169906</c:v>
                </c:pt>
                <c:pt idx="322" formatCode="0.00">
                  <c:v>-8.5536997144836278</c:v>
                </c:pt>
                <c:pt idx="323" formatCode="0.00">
                  <c:v>-8.6430144928167465</c:v>
                </c:pt>
                <c:pt idx="324" formatCode="0.00">
                  <c:v>-8.7267140369831395</c:v>
                </c:pt>
                <c:pt idx="325" formatCode="0.00">
                  <c:v>-8.8046559311501369</c:v>
                </c:pt>
                <c:pt idx="326" formatCode="0.00">
                  <c:v>-8.8841643953169296</c:v>
                </c:pt>
                <c:pt idx="327" formatCode="0.00">
                  <c:v>-8.962777676150381</c:v>
                </c:pt>
                <c:pt idx="328" formatCode="0.00">
                  <c:v>-9.0437713286496546</c:v>
                </c:pt>
                <c:pt idx="329" formatCode="0.00">
                  <c:v>-9.1202483794836553</c:v>
                </c:pt>
                <c:pt idx="330" formatCode="0.00">
                  <c:v>-9.1758514069833836</c:v>
                </c:pt>
                <c:pt idx="331" formatCode="0.00">
                  <c:v>-9.2409962636497767</c:v>
                </c:pt>
                <c:pt idx="332" formatCode="0.00">
                  <c:v>-9.3265472069838324</c:v>
                </c:pt>
                <c:pt idx="333" formatCode="0.00">
                  <c:v>-9.4076629303172012</c:v>
                </c:pt>
                <c:pt idx="334" formatCode="0.00">
                  <c:v>-9.4845061919836553</c:v>
                </c:pt>
                <c:pt idx="335" formatCode="0.00">
                  <c:v>-9.5599659903168686</c:v>
                </c:pt>
                <c:pt idx="336" formatCode="0.00">
                  <c:v>-9.6510914786499598</c:v>
                </c:pt>
                <c:pt idx="337" formatCode="0.00">
                  <c:v>-9.7408131586503259</c:v>
                </c:pt>
                <c:pt idx="338" formatCode="0.00">
                  <c:v>-9.8259165111508082</c:v>
                </c:pt>
                <c:pt idx="339" formatCode="0.00">
                  <c:v>-9.9064218819844427</c:v>
                </c:pt>
                <c:pt idx="340" formatCode="0.00">
                  <c:v>-9.9747812569835332</c:v>
                </c:pt>
                <c:pt idx="341" formatCode="0.00">
                  <c:v>-10.046558600316985</c:v>
                </c:pt>
                <c:pt idx="342" formatCode="0.00">
                  <c:v>-10.127918463650531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60-4B39-A122-1BD767C3EBBE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'Indus-TSA'!$U$366:$U$713</c:f>
              <c:numCache>
                <c:formatCode>General</c:formatCode>
                <c:ptCount val="348"/>
                <c:pt idx="6" formatCode="0.0000">
                  <c:v>10.155250510873429</c:v>
                </c:pt>
                <c:pt idx="7" formatCode="0.0000">
                  <c:v>10.579180361767158</c:v>
                </c:pt>
                <c:pt idx="8" formatCode="0.0000">
                  <c:v>10.836772698671211</c:v>
                </c:pt>
                <c:pt idx="9" formatCode="0.0000">
                  <c:v>10.937411679236448</c:v>
                </c:pt>
                <c:pt idx="10" formatCode="0.0000">
                  <c:v>10.989582205278111</c:v>
                </c:pt>
                <c:pt idx="11" formatCode="0.0000">
                  <c:v>9.8170416310522342</c:v>
                </c:pt>
                <c:pt idx="12" formatCode="0.0000">
                  <c:v>9.8669349653973768</c:v>
                </c:pt>
                <c:pt idx="13" formatCode="0.0000">
                  <c:v>9.9575125897126782</c:v>
                </c:pt>
                <c:pt idx="14" formatCode="0.0000">
                  <c:v>10.04085900245127</c:v>
                </c:pt>
                <c:pt idx="15" formatCode="0.0000">
                  <c:v>9.7850606619144855</c:v>
                </c:pt>
                <c:pt idx="16" formatCode="0.0000">
                  <c:v>9.6304280944450511</c:v>
                </c:pt>
                <c:pt idx="17" formatCode="0.0000">
                  <c:v>9.5911672294455457</c:v>
                </c:pt>
                <c:pt idx="18" formatCode="0.0000">
                  <c:v>9.8472671117074242</c:v>
                </c:pt>
                <c:pt idx="19" formatCode="0.0000">
                  <c:v>10.207150739267036</c:v>
                </c:pt>
                <c:pt idx="20" formatCode="0.0000">
                  <c:v>10.411703525337089</c:v>
                </c:pt>
                <c:pt idx="21" formatCode="0.0000">
                  <c:v>10.463331275902874</c:v>
                </c:pt>
                <c:pt idx="22" formatCode="0.0000">
                  <c:v>10.460977061944504</c:v>
                </c:pt>
                <c:pt idx="23" formatCode="0.0000">
                  <c:v>9.2290085910512971</c:v>
                </c:pt>
                <c:pt idx="24" formatCode="0.0000">
                  <c:v>9.2271848028967725</c:v>
                </c:pt>
                <c:pt idx="25" formatCode="0.0000">
                  <c:v>9.3079357680458088</c:v>
                </c:pt>
                <c:pt idx="26" formatCode="0.0000">
                  <c:v>9.4139669132841846</c:v>
                </c:pt>
                <c:pt idx="27" formatCode="0.0000">
                  <c:v>9.2141785010812782</c:v>
                </c:pt>
                <c:pt idx="28" formatCode="0.0000">
                  <c:v>9.1047119486115662</c:v>
                </c:pt>
                <c:pt idx="29" formatCode="0.0000">
                  <c:v>9.107646722779009</c:v>
                </c:pt>
                <c:pt idx="30" formatCode="0.0000">
                  <c:v>9.4490737533733409</c:v>
                </c:pt>
                <c:pt idx="31" formatCode="0.0000">
                  <c:v>9.8920872626008531</c:v>
                </c:pt>
                <c:pt idx="32" formatCode="0.0000">
                  <c:v>10.141236402837421</c:v>
                </c:pt>
                <c:pt idx="33" formatCode="0.0000">
                  <c:v>10.239718808403268</c:v>
                </c:pt>
                <c:pt idx="34" formatCode="0.0000">
                  <c:v>10.271381522778029</c:v>
                </c:pt>
                <c:pt idx="35" formatCode="0.0000">
                  <c:v>9.0679571593855144</c:v>
                </c:pt>
                <c:pt idx="36" formatCode="0.0000">
                  <c:v>9.0914019262309012</c:v>
                </c:pt>
                <c:pt idx="37" formatCode="0.0000">
                  <c:v>9.2154064713795378</c:v>
                </c:pt>
                <c:pt idx="38" formatCode="0.0000">
                  <c:v>9.3180196482844622</c:v>
                </c:pt>
                <c:pt idx="39" formatCode="0.0000">
                  <c:v>9.0629537302479548</c:v>
                </c:pt>
                <c:pt idx="40" formatCode="0.0000">
                  <c:v>8.9127360377783589</c:v>
                </c:pt>
                <c:pt idx="41" formatCode="0.0000">
                  <c:v>8.8788055769455241</c:v>
                </c:pt>
                <c:pt idx="42" formatCode="0.0000">
                  <c:v>9.1332371642065482</c:v>
                </c:pt>
                <c:pt idx="43" formatCode="0.0000">
                  <c:v>9.488176943434155</c:v>
                </c:pt>
                <c:pt idx="44" formatCode="0.0000">
                  <c:v>9.6801157970035092</c:v>
                </c:pt>
                <c:pt idx="45" formatCode="0.0000">
                  <c:v>9.7125785075695603</c:v>
                </c:pt>
                <c:pt idx="46" formatCode="0.0000">
                  <c:v>9.6837553811110411</c:v>
                </c:pt>
                <c:pt idx="47" formatCode="0.0000">
                  <c:v>8.4252366168852859</c:v>
                </c:pt>
                <c:pt idx="48" formatCode="0.0000">
                  <c:v>8.3849810253973374</c:v>
                </c:pt>
                <c:pt idx="49" formatCode="0.0000">
                  <c:v>8.4242484288793094</c:v>
                </c:pt>
                <c:pt idx="50" formatCode="0.0000">
                  <c:v>8.4982768082845723</c:v>
                </c:pt>
                <c:pt idx="51" formatCode="0.0000">
                  <c:v>8.2737691577481201</c:v>
                </c:pt>
                <c:pt idx="52" formatCode="0.0000">
                  <c:v>8.1388509452785911</c:v>
                </c:pt>
                <c:pt idx="53" formatCode="0.0000">
                  <c:v>8.1139333427781821</c:v>
                </c:pt>
                <c:pt idx="54" formatCode="0.0000">
                  <c:v>8.4200617083729412</c:v>
                </c:pt>
                <c:pt idx="55" formatCode="0.0000">
                  <c:v>8.832679710933462</c:v>
                </c:pt>
                <c:pt idx="56" formatCode="0.0000">
                  <c:v>9.0797740011703354</c:v>
                </c:pt>
                <c:pt idx="57" formatCode="0.0000">
                  <c:v>9.1786226175695447</c:v>
                </c:pt>
                <c:pt idx="58" formatCode="0.0000">
                  <c:v>9.2392566852777236</c:v>
                </c:pt>
                <c:pt idx="59" formatCode="0.0000">
                  <c:v>8.0710089177187001</c:v>
                </c:pt>
                <c:pt idx="60" formatCode="0.0000">
                  <c:v>8.1304440812309622</c:v>
                </c:pt>
                <c:pt idx="61" formatCode="0.0000">
                  <c:v>8.2375011988797269</c:v>
                </c:pt>
                <c:pt idx="62" formatCode="0.0000">
                  <c:v>8.3717102416180751</c:v>
                </c:pt>
                <c:pt idx="63" formatCode="0.0000">
                  <c:v>8.1688293810816504</c:v>
                </c:pt>
                <c:pt idx="64" formatCode="0.0000">
                  <c:v>8.0673991244452736</c:v>
                </c:pt>
                <c:pt idx="65" formatCode="0.0000">
                  <c:v>8.0762339636121396</c:v>
                </c:pt>
                <c:pt idx="66" formatCode="0.0000">
                  <c:v>8.407386742539984</c:v>
                </c:pt>
                <c:pt idx="67" formatCode="0.0000">
                  <c:v>8.8402073809338617</c:v>
                </c:pt>
                <c:pt idx="68" formatCode="0.0000">
                  <c:v>9.1061411886703354</c:v>
                </c:pt>
                <c:pt idx="69" formatCode="0.0000">
                  <c:v>9.2301769800697002</c:v>
                </c:pt>
                <c:pt idx="70" formatCode="0.0000">
                  <c:v>9.2788481569455143</c:v>
                </c:pt>
                <c:pt idx="71" formatCode="0.0000">
                  <c:v>8.0946295227195151</c:v>
                </c:pt>
                <c:pt idx="72" formatCode="0.0000">
                  <c:v>8.1554684953971446</c:v>
                </c:pt>
                <c:pt idx="73" formatCode="0.0000">
                  <c:v>8.2766043880460529</c:v>
                </c:pt>
                <c:pt idx="74" formatCode="0.0000">
                  <c:v>8.3771627149508276</c:v>
                </c:pt>
                <c:pt idx="75" formatCode="0.0000">
                  <c:v>8.1447408394146805</c:v>
                </c:pt>
                <c:pt idx="76" formatCode="0.0000">
                  <c:v>8.0134033561112119</c:v>
                </c:pt>
                <c:pt idx="77" formatCode="0.0000">
                  <c:v>7.9958913519453745</c:v>
                </c:pt>
                <c:pt idx="78" formatCode="0.0000">
                  <c:v>8.2759577050405824</c:v>
                </c:pt>
                <c:pt idx="79" formatCode="0.0000">
                  <c:v>8.6594212476011307</c:v>
                </c:pt>
                <c:pt idx="80" formatCode="0.0000">
                  <c:v>8.8692230578371891</c:v>
                </c:pt>
                <c:pt idx="81" formatCode="0.0000">
                  <c:v>8.9197114850694561</c:v>
                </c:pt>
                <c:pt idx="82" formatCode="0.0000">
                  <c:v>8.9404082161113365</c:v>
                </c:pt>
                <c:pt idx="83" formatCode="0.0000">
                  <c:v>7.7414190743852487</c:v>
                </c:pt>
                <c:pt idx="84" formatCode="0.0000">
                  <c:v>7.7645993553974222</c:v>
                </c:pt>
                <c:pt idx="85" formatCode="0.0000">
                  <c:v>7.8427258088795497</c:v>
                </c:pt>
                <c:pt idx="86" formatCode="0.0000">
                  <c:v>7.9309143432842575</c:v>
                </c:pt>
                <c:pt idx="87" formatCode="0.0000">
                  <c:v>7.6975769402479273</c:v>
                </c:pt>
                <c:pt idx="88" formatCode="0.0000">
                  <c:v>7.5649170286119443</c:v>
                </c:pt>
                <c:pt idx="89" formatCode="0.0000">
                  <c:v>7.5508026486113522</c:v>
                </c:pt>
                <c:pt idx="90" formatCode="0.0000">
                  <c:v>7.8866347900398068</c:v>
                </c:pt>
                <c:pt idx="91" formatCode="0.0000">
                  <c:v>8.3260065351005323</c:v>
                </c:pt>
                <c:pt idx="92" formatCode="0.0000">
                  <c:v>8.6071177520034325</c:v>
                </c:pt>
                <c:pt idx="93" formatCode="0.0000">
                  <c:v>8.7430553984027028</c:v>
                </c:pt>
                <c:pt idx="94" formatCode="0.0000">
                  <c:v>8.8129871552778241</c:v>
                </c:pt>
                <c:pt idx="95" formatCode="0.0000">
                  <c:v>7.6446173168851601</c:v>
                </c:pt>
                <c:pt idx="96" formatCode="0.0000">
                  <c:v>7.682995351230602</c:v>
                </c:pt>
                <c:pt idx="97" formatCode="0.0000">
                  <c:v>7.8015474222129342</c:v>
                </c:pt>
                <c:pt idx="98" formatCode="0.0000">
                  <c:v>7.8813334507844957</c:v>
                </c:pt>
                <c:pt idx="99" formatCode="0.0000">
                  <c:v>7.6242533719146195</c:v>
                </c:pt>
                <c:pt idx="100" formatCode="0.0000">
                  <c:v>7.4689087269453012</c:v>
                </c:pt>
                <c:pt idx="101" formatCode="0.0000">
                  <c:v>7.4253550569455911</c:v>
                </c:pt>
                <c:pt idx="102" formatCode="0.0000">
                  <c:v>7.6354140858738901</c:v>
                </c:pt>
                <c:pt idx="103" formatCode="0.0000">
                  <c:v>7.9603245684343165</c:v>
                </c:pt>
                <c:pt idx="104" formatCode="0.0000">
                  <c:v>8.1187754661705185</c:v>
                </c:pt>
                <c:pt idx="105" formatCode="0.0000">
                  <c:v>8.1201916275695112</c:v>
                </c:pt>
                <c:pt idx="106" formatCode="0.0000">
                  <c:v>8.043374522778322</c:v>
                </c:pt>
                <c:pt idx="107" formatCode="0.0000">
                  <c:v>6.7185715785522007</c:v>
                </c:pt>
                <c:pt idx="108" formatCode="0.0000">
                  <c:v>6.6295082070637363</c:v>
                </c:pt>
                <c:pt idx="109" formatCode="0.0000">
                  <c:v>6.5910371672125621</c:v>
                </c:pt>
                <c:pt idx="110" formatCode="0.0000">
                  <c:v>6.5757507674516091</c:v>
                </c:pt>
                <c:pt idx="111" formatCode="0.0000">
                  <c:v>6.2241679219146135</c:v>
                </c:pt>
                <c:pt idx="112" formatCode="0.0000">
                  <c:v>5.9740560244454173</c:v>
                </c:pt>
                <c:pt idx="113" formatCode="0.0000">
                  <c:v>5.8421437927786428</c:v>
                </c:pt>
                <c:pt idx="114" formatCode="0.0000">
                  <c:v>6.0220107642066978</c:v>
                </c:pt>
                <c:pt idx="115" formatCode="0.0000">
                  <c:v>6.305030784266819</c:v>
                </c:pt>
                <c:pt idx="116" formatCode="0.0000">
                  <c:v>6.4162608170036037</c:v>
                </c:pt>
                <c:pt idx="117" formatCode="0.0000">
                  <c:v>6.3672009050692395</c:v>
                </c:pt>
                <c:pt idx="118" formatCode="0.0000">
                  <c:v>6.2529895952775405</c:v>
                </c:pt>
                <c:pt idx="119" formatCode="0.0000">
                  <c:v>4.9159185852190603</c:v>
                </c:pt>
                <c:pt idx="120" formatCode="0.0000">
                  <c:v>4.8023394262304464</c:v>
                </c:pt>
                <c:pt idx="121" formatCode="0.0000">
                  <c:v>4.7689139580456867</c:v>
                </c:pt>
                <c:pt idx="122" formatCode="0.0000">
                  <c:v>4.7358663274512764</c:v>
                </c:pt>
                <c:pt idx="123" formatCode="0.0000">
                  <c:v>4.3860738460812172</c:v>
                </c:pt>
                <c:pt idx="124" formatCode="0.0000">
                  <c:v>4.1357178077787466</c:v>
                </c:pt>
                <c:pt idx="125" formatCode="0.0000">
                  <c:v>3.9978851661121553</c:v>
                </c:pt>
                <c:pt idx="126" formatCode="0.0000">
                  <c:v>4.1742731342069419</c:v>
                </c:pt>
                <c:pt idx="127" formatCode="0.0000">
                  <c:v>4.4519830959334286</c:v>
                </c:pt>
                <c:pt idx="128" formatCode="0.0000">
                  <c:v>4.5479950286708117</c:v>
                </c:pt>
                <c:pt idx="129" formatCode="0.0000">
                  <c:v>4.4833914967362034</c:v>
                </c:pt>
                <c:pt idx="130" formatCode="0.0000">
                  <c:v>4.384011730277507</c:v>
                </c:pt>
                <c:pt idx="131" formatCode="0.0000">
                  <c:v>3.047612106051929</c:v>
                </c:pt>
                <c:pt idx="132" formatCode="0.0000">
                  <c:v>2.943391671230529</c:v>
                </c:pt>
                <c:pt idx="133" formatCode="0.0000">
                  <c:v>2.9237194588795319</c:v>
                </c:pt>
                <c:pt idx="134" formatCode="0.0000">
                  <c:v>2.9203552599515206</c:v>
                </c:pt>
                <c:pt idx="135" formatCode="0.0000">
                  <c:v>2.5825867044145525</c:v>
                </c:pt>
                <c:pt idx="136" formatCode="0.0000">
                  <c:v>2.3410400744451181</c:v>
                </c:pt>
                <c:pt idx="137" formatCode="0.0000">
                  <c:v>2.2149668727788594</c:v>
                </c:pt>
                <c:pt idx="138" formatCode="0.0000">
                  <c:v>2.4079157133737681</c:v>
                </c:pt>
                <c:pt idx="139" formatCode="0.0000">
                  <c:v>2.7044855384338007</c:v>
                </c:pt>
                <c:pt idx="140" formatCode="0.0000">
                  <c:v>2.8376678820036432</c:v>
                </c:pt>
                <c:pt idx="141" formatCode="0.0000">
                  <c:v>2.8312715434030906</c:v>
                </c:pt>
                <c:pt idx="142" formatCode="0.0000">
                  <c:v>2.7615752077776961</c:v>
                </c:pt>
                <c:pt idx="143" formatCode="0.0000">
                  <c:v>1.454167283552124</c:v>
                </c:pt>
                <c:pt idx="144" formatCode="0.0000">
                  <c:v>1.3765174862305685</c:v>
                </c:pt>
                <c:pt idx="145" formatCode="0.0000">
                  <c:v>1.3242118105463305</c:v>
                </c:pt>
                <c:pt idx="146" formatCode="0.0000">
                  <c:v>1.2599752149508276</c:v>
                </c:pt>
                <c:pt idx="147" formatCode="0.0000">
                  <c:v>0.89081424441474155</c:v>
                </c:pt>
                <c:pt idx="148" formatCode="0.0000">
                  <c:v>0.61805830361117842</c:v>
                </c:pt>
                <c:pt idx="149" formatCode="0.0000">
                  <c:v>0.46057234194540797</c:v>
                </c:pt>
                <c:pt idx="150" formatCode="0.0000">
                  <c:v>0.60174302420682579</c:v>
                </c:pt>
                <c:pt idx="151" formatCode="0.0000">
                  <c:v>0.85202785593355657</c:v>
                </c:pt>
                <c:pt idx="152" formatCode="0.0000">
                  <c:v>0.95636091533697254</c:v>
                </c:pt>
                <c:pt idx="153" formatCode="0.0000">
                  <c:v>0.9315319600696057</c:v>
                </c:pt>
                <c:pt idx="154" formatCode="0.0000">
                  <c:v>0.86922087777793422</c:v>
                </c:pt>
                <c:pt idx="155" formatCode="0.0000">
                  <c:v>-0.40809671478109522</c:v>
                </c:pt>
                <c:pt idx="156" formatCode="0.0000">
                  <c:v>-0.47034530793553131</c:v>
                </c:pt>
                <c:pt idx="157" formatCode="0.0000">
                  <c:v>-0.4294706452869832</c:v>
                </c:pt>
                <c:pt idx="158" formatCode="0.0000">
                  <c:v>-0.36508582088208641</c:v>
                </c:pt>
                <c:pt idx="159" formatCode="0.0000">
                  <c:v>-0.63673295725220669</c:v>
                </c:pt>
                <c:pt idx="160" formatCode="0.0000">
                  <c:v>-0.81169023222173564</c:v>
                </c:pt>
                <c:pt idx="161" formatCode="0.0000">
                  <c:v>-0.8761179263883605</c:v>
                </c:pt>
                <c:pt idx="162" formatCode="0.0000">
                  <c:v>-0.59861504912714736</c:v>
                </c:pt>
                <c:pt idx="163" formatCode="0.0000">
                  <c:v>-0.21616875990002882</c:v>
                </c:pt>
                <c:pt idx="164" formatCode="0.0000">
                  <c:v>-6.7331613295209536E-3</c:v>
                </c:pt>
                <c:pt idx="165" formatCode="0.0000">
                  <c:v>1.742876840307872E-2</c:v>
                </c:pt>
                <c:pt idx="166" formatCode="0.0000">
                  <c:v>-2.2563791388620302E-2</c:v>
                </c:pt>
                <c:pt idx="167" formatCode="0.0000">
                  <c:v>-1.2813266956140978</c:v>
                </c:pt>
                <c:pt idx="168" formatCode="0.0000">
                  <c:v>-1.3067710887698922</c:v>
                </c:pt>
                <c:pt idx="169" formatCode="0.0000">
                  <c:v>-1.3187935611204011</c:v>
                </c:pt>
                <c:pt idx="170" formatCode="0.0000">
                  <c:v>-1.3362365367156599</c:v>
                </c:pt>
                <c:pt idx="171" formatCode="0.0000">
                  <c:v>-1.6992533014185938</c:v>
                </c:pt>
                <c:pt idx="172" formatCode="0.0000">
                  <c:v>-1.9554687147215191</c:v>
                </c:pt>
                <c:pt idx="173" formatCode="0.0000">
                  <c:v>-2.0965565647211406</c:v>
                </c:pt>
                <c:pt idx="174" formatCode="0.0000">
                  <c:v>-1.9503199641262654</c:v>
                </c:pt>
                <c:pt idx="175" formatCode="0.0000">
                  <c:v>-1.6918971115660497</c:v>
                </c:pt>
                <c:pt idx="176" formatCode="0.0000">
                  <c:v>-1.5764759988296646</c:v>
                </c:pt>
                <c:pt idx="177" formatCode="0.0000">
                  <c:v>-1.5671659565978189</c:v>
                </c:pt>
                <c:pt idx="178" formatCode="0.0000">
                  <c:v>-1.5921642130556393</c:v>
                </c:pt>
                <c:pt idx="179" formatCode="0.0000">
                  <c:v>-2.8455356789477264</c:v>
                </c:pt>
                <c:pt idx="180" formatCode="0.0000">
                  <c:v>-2.8797081004358915</c:v>
                </c:pt>
                <c:pt idx="181" formatCode="0.0000">
                  <c:v>-2.7928332752867391</c:v>
                </c:pt>
                <c:pt idx="182" formatCode="0.0000">
                  <c:v>-2.7383158008815371</c:v>
                </c:pt>
                <c:pt idx="183" formatCode="0.0000">
                  <c:v>-3.0054056455851423</c:v>
                </c:pt>
                <c:pt idx="184" formatCode="0.0000">
                  <c:v>-3.1843302055540335</c:v>
                </c:pt>
                <c:pt idx="185" formatCode="0.0000">
                  <c:v>-3.2473540905543814</c:v>
                </c:pt>
                <c:pt idx="186" formatCode="0.0000">
                  <c:v>-2.9952011491268422</c:v>
                </c:pt>
                <c:pt idx="187" formatCode="0.0000">
                  <c:v>-2.6433945082330865</c:v>
                </c:pt>
                <c:pt idx="188" formatCode="0.0000">
                  <c:v>-2.4998565329965459</c:v>
                </c:pt>
                <c:pt idx="189" formatCode="0.0000">
                  <c:v>-2.5330066140977578</c:v>
                </c:pt>
                <c:pt idx="190" formatCode="0.0000">
                  <c:v>-2.6262828655558224</c:v>
                </c:pt>
                <c:pt idx="191" formatCode="0.0000">
                  <c:v>-3.9569044947811562</c:v>
                </c:pt>
                <c:pt idx="192" formatCode="0.0000">
                  <c:v>-4.0547772737691048</c:v>
                </c:pt>
                <c:pt idx="193" formatCode="0.0000">
                  <c:v>-4.0834013094536203</c:v>
                </c:pt>
                <c:pt idx="194" formatCode="0.0000">
                  <c:v>-4.0489033675489736</c:v>
                </c:pt>
                <c:pt idx="195" formatCode="0.0000">
                  <c:v>-4.3184346180855755</c:v>
                </c:pt>
                <c:pt idx="196" formatCode="0.0000">
                  <c:v>-4.4894449530547718</c:v>
                </c:pt>
                <c:pt idx="197" formatCode="0.0000">
                  <c:v>-4.543679775554665</c:v>
                </c:pt>
                <c:pt idx="198" formatCode="0.0000">
                  <c:v>-4.2151515082928199</c:v>
                </c:pt>
                <c:pt idx="199" formatCode="0.0000">
                  <c:v>-3.7938258240660616</c:v>
                </c:pt>
                <c:pt idx="200" formatCode="0.0000">
                  <c:v>-3.5133453038297375</c:v>
                </c:pt>
                <c:pt idx="201" formatCode="0.0000">
                  <c:v>-3.358934350763775</c:v>
                </c:pt>
                <c:pt idx="202" formatCode="0.0000">
                  <c:v>-3.2453828022221387</c:v>
                </c:pt>
                <c:pt idx="203" formatCode="0.0000">
                  <c:v>-4.3649245156143479</c:v>
                </c:pt>
                <c:pt idx="204" formatCode="0.0000">
                  <c:v>-4.2491945921019578</c:v>
                </c:pt>
                <c:pt idx="205" formatCode="0.0000">
                  <c:v>-4.0591296619541026</c:v>
                </c:pt>
                <c:pt idx="206" formatCode="0.0000">
                  <c:v>-3.8945251108821139</c:v>
                </c:pt>
                <c:pt idx="207" formatCode="0.0000">
                  <c:v>-4.0681090955849868</c:v>
                </c:pt>
                <c:pt idx="208" formatCode="0.0000">
                  <c:v>-4.1388793588885164</c:v>
                </c:pt>
                <c:pt idx="209" formatCode="0.0000">
                  <c:v>-4.1071563363880159</c:v>
                </c:pt>
                <c:pt idx="210" formatCode="0.0000">
                  <c:v>-3.8130112066269248</c:v>
                </c:pt>
                <c:pt idx="211" formatCode="0.0000">
                  <c:v>-3.4017563223997058</c:v>
                </c:pt>
                <c:pt idx="212" formatCode="0.0000">
                  <c:v>-3.1760243371622892</c:v>
                </c:pt>
                <c:pt idx="213" formatCode="0.0000">
                  <c:v>-3.1496244507638949</c:v>
                </c:pt>
                <c:pt idx="214" formatCode="0.0000">
                  <c:v>-3.178508612222231</c:v>
                </c:pt>
                <c:pt idx="215" formatCode="0.0000">
                  <c:v>-4.4339756189478976</c:v>
                </c:pt>
                <c:pt idx="216" formatCode="0.0000">
                  <c:v>-4.4498985287691539</c:v>
                </c:pt>
                <c:pt idx="217" formatCode="0.0000">
                  <c:v>-4.4011503311207889</c:v>
                </c:pt>
                <c:pt idx="218" formatCode="0.0000">
                  <c:v>-4.3207132608822576</c:v>
                </c:pt>
                <c:pt idx="219" formatCode="0.0000">
                  <c:v>-4.5619038539184658</c:v>
                </c:pt>
                <c:pt idx="220" formatCode="0.0000">
                  <c:v>-4.7052856080545098</c:v>
                </c:pt>
                <c:pt idx="221" formatCode="0.0000">
                  <c:v>-4.7375477747209516</c:v>
                </c:pt>
                <c:pt idx="222" formatCode="0.0000">
                  <c:v>-4.4509303149598054</c:v>
                </c:pt>
                <c:pt idx="223" formatCode="0.0000">
                  <c:v>-4.0637029382323817</c:v>
                </c:pt>
                <c:pt idx="224" formatCode="0.0000">
                  <c:v>-3.8370961154955694</c:v>
                </c:pt>
                <c:pt idx="225" formatCode="0.0000">
                  <c:v>-3.7457751690972145</c:v>
                </c:pt>
                <c:pt idx="226" formatCode="0.0000">
                  <c:v>-3.6932180863891517</c:v>
                </c:pt>
                <c:pt idx="227" formatCode="0.0000">
                  <c:v>-4.8727777031140249</c:v>
                </c:pt>
                <c:pt idx="228" formatCode="0.0000">
                  <c:v>-4.8614178971024558</c:v>
                </c:pt>
                <c:pt idx="229" formatCode="0.0000">
                  <c:v>-4.8176949269536635</c:v>
                </c:pt>
                <c:pt idx="230" formatCode="0.0000">
                  <c:v>-4.794610558381919</c:v>
                </c:pt>
                <c:pt idx="231" formatCode="0.0000">
                  <c:v>-5.091099003085219</c:v>
                </c:pt>
                <c:pt idx="232" formatCode="0.0000">
                  <c:v>-5.2946207313875675</c:v>
                </c:pt>
                <c:pt idx="233" formatCode="0.0000">
                  <c:v>-5.3824248897208236</c:v>
                </c:pt>
                <c:pt idx="234" formatCode="0.0000">
                  <c:v>-5.1640854241263696</c:v>
                </c:pt>
                <c:pt idx="235" formatCode="0.0000">
                  <c:v>-4.8497950590658547</c:v>
                </c:pt>
                <c:pt idx="236" formatCode="0.0000">
                  <c:v>-4.7108754113296527</c:v>
                </c:pt>
                <c:pt idx="237" formatCode="0.0000">
                  <c:v>-4.7270577190975018</c:v>
                </c:pt>
                <c:pt idx="238" formatCode="0.0000">
                  <c:v>-4.8405569522224141</c:v>
                </c:pt>
                <c:pt idx="239" formatCode="0.0000">
                  <c:v>-6.1755120772818373</c:v>
                </c:pt>
                <c:pt idx="240" formatCode="0.0000">
                  <c:v>-6.2772504162699079</c:v>
                </c:pt>
                <c:pt idx="241" formatCode="0.0000">
                  <c:v>-6.290473247787304</c:v>
                </c:pt>
                <c:pt idx="242" formatCode="0.0000">
                  <c:v>-6.2200866333823797</c:v>
                </c:pt>
                <c:pt idx="243" formatCode="0.0000">
                  <c:v>-6.4754170380851974</c:v>
                </c:pt>
                <c:pt idx="244" formatCode="0.0000">
                  <c:v>-6.631534795555126</c:v>
                </c:pt>
                <c:pt idx="245" formatCode="0.0000">
                  <c:v>-6.6758615780545369</c:v>
                </c:pt>
                <c:pt idx="246" formatCode="0.0000">
                  <c:v>-6.3945134866266926</c:v>
                </c:pt>
                <c:pt idx="247" formatCode="0.0000">
                  <c:v>-6.01102959906666</c:v>
                </c:pt>
                <c:pt idx="248" formatCode="0.0000">
                  <c:v>-5.7934763246626062</c:v>
                </c:pt>
                <c:pt idx="249" formatCode="0.0000">
                  <c:v>-5.7183093490975807</c:v>
                </c:pt>
                <c:pt idx="250" formatCode="0.0000">
                  <c:v>-5.684042468888947</c:v>
                </c:pt>
                <c:pt idx="251" formatCode="0.0000">
                  <c:v>-6.8834995464471831</c:v>
                </c:pt>
                <c:pt idx="252" formatCode="0.0000">
                  <c:v>-6.8527712512686776</c:v>
                </c:pt>
                <c:pt idx="253" formatCode="0.0000">
                  <c:v>-6.7418282286198519</c:v>
                </c:pt>
                <c:pt idx="254" formatCode="0.0000">
                  <c:v>-6.6890197392149275</c:v>
                </c:pt>
                <c:pt idx="255" formatCode="0.0000">
                  <c:v>-6.94203080725174</c:v>
                </c:pt>
                <c:pt idx="256" formatCode="0.0000">
                  <c:v>-7.1042724247217848</c:v>
                </c:pt>
                <c:pt idx="257" formatCode="0.0000">
                  <c:v>-7.1544992722215284</c:v>
                </c:pt>
                <c:pt idx="258" formatCode="0.0000">
                  <c:v>-6.8849106207931072</c:v>
                </c:pt>
                <c:pt idx="259" formatCode="0.0000">
                  <c:v>-6.5074895590660162</c:v>
                </c:pt>
                <c:pt idx="260" formatCode="0.0000">
                  <c:v>-6.300861577996784</c:v>
                </c:pt>
                <c:pt idx="261" formatCode="0.0000">
                  <c:v>-6.2532011132643675</c:v>
                </c:pt>
                <c:pt idx="262" formatCode="0.0000">
                  <c:v>-6.2519542522222764</c:v>
                </c:pt>
                <c:pt idx="263" formatCode="0.0000">
                  <c:v>-7.4747674506147632</c:v>
                </c:pt>
                <c:pt idx="264" formatCode="0.0000">
                  <c:v>-7.4855023712698312</c:v>
                </c:pt>
                <c:pt idx="265" formatCode="0.0000">
                  <c:v>-7.4662951894542857</c:v>
                </c:pt>
                <c:pt idx="266" formatCode="0.0000">
                  <c:v>-7.4555195775483298</c:v>
                </c:pt>
                <c:pt idx="267" formatCode="0.0000">
                  <c:v>-7.7606546697511476</c:v>
                </c:pt>
                <c:pt idx="268" formatCode="0.0000">
                  <c:v>-7.9564045880547383</c:v>
                </c:pt>
                <c:pt idx="269" formatCode="0.0000">
                  <c:v>-8.0363148663877837</c:v>
                </c:pt>
                <c:pt idx="270" formatCode="0.0000">
                  <c:v>-7.8063380316266375</c:v>
                </c:pt>
                <c:pt idx="271" formatCode="0.0000">
                  <c:v>-7.471377093233059</c:v>
                </c:pt>
                <c:pt idx="272" formatCode="0.0000">
                  <c:v>-7.2814727446630059</c:v>
                </c:pt>
                <c:pt idx="273" formatCode="0.0000">
                  <c:v>-7.220486269930916</c:v>
                </c:pt>
                <c:pt idx="274" formatCode="0.0000">
                  <c:v>-7.1916311738891636</c:v>
                </c:pt>
                <c:pt idx="275" formatCode="0.0000">
                  <c:v>-8.393509313114464</c:v>
                </c:pt>
                <c:pt idx="276" formatCode="0.0000">
                  <c:v>-8.3476239546025681</c:v>
                </c:pt>
                <c:pt idx="277" formatCode="0.0000">
                  <c:v>-8.1972318761208953</c:v>
                </c:pt>
                <c:pt idx="278" formatCode="0.0000">
                  <c:v>-8.006483933382242</c:v>
                </c:pt>
                <c:pt idx="279" formatCode="0.0000">
                  <c:v>-8.1844217597522402</c:v>
                </c:pt>
                <c:pt idx="280" formatCode="0.0000">
                  <c:v>-8.2661173155547658</c:v>
                </c:pt>
                <c:pt idx="281" formatCode="0.0000">
                  <c:v>-8.2342111872212627</c:v>
                </c:pt>
                <c:pt idx="282" formatCode="0.0000">
                  <c:v>-7.8760401782933513</c:v>
                </c:pt>
                <c:pt idx="283" formatCode="0.0000">
                  <c:v>-7.4202499757329861</c:v>
                </c:pt>
                <c:pt idx="284" formatCode="0.0000">
                  <c:v>-7.1565541229965675</c:v>
                </c:pt>
                <c:pt idx="285" formatCode="0.0000">
                  <c:v>-7.0437081107638733</c:v>
                </c:pt>
                <c:pt idx="286" formatCode="0.0000">
                  <c:v>-6.976054999722237</c:v>
                </c:pt>
                <c:pt idx="287" formatCode="0.0000">
                  <c:v>-8.1399489264481417</c:v>
                </c:pt>
                <c:pt idx="288" formatCode="0.0000">
                  <c:v>-8.0869631437694807</c:v>
                </c:pt>
                <c:pt idx="289" formatCode="0.0000">
                  <c:v>-7.9864367886211767</c:v>
                </c:pt>
                <c:pt idx="290" formatCode="0.0000">
                  <c:v>-7.9281147908823186</c:v>
                </c:pt>
                <c:pt idx="291" formatCode="0.0000">
                  <c:v>-8.1599263147518286</c:v>
                </c:pt>
                <c:pt idx="292" formatCode="0.0000">
                  <c:v>-8.2940510705543602</c:v>
                </c:pt>
                <c:pt idx="293" formatCode="0.0000">
                  <c:v>-8.3176055547210126</c:v>
                </c:pt>
                <c:pt idx="294" formatCode="0.0000">
                  <c:v>-8.022422828292747</c:v>
                </c:pt>
                <c:pt idx="295" formatCode="0.0000">
                  <c:v>-7.6220322023996232</c:v>
                </c:pt>
                <c:pt idx="296" formatCode="0.0000">
                  <c:v>-7.381672124663055</c:v>
                </c:pt>
                <c:pt idx="297" formatCode="0.0000">
                  <c:v>-7.2791003640977578</c:v>
                </c:pt>
                <c:pt idx="298" formatCode="0.0000">
                  <c:v>-7.2178152547221544</c:v>
                </c:pt>
                <c:pt idx="299" formatCode="0.0000">
                  <c:v>-8.3910272156144856</c:v>
                </c:pt>
                <c:pt idx="300" formatCode="0.0000">
                  <c:v>-8.333036550435736</c:v>
                </c:pt>
                <c:pt idx="301" formatCode="0.0000">
                  <c:v>-8.1759102602873099</c:v>
                </c:pt>
                <c:pt idx="302" formatCode="0.0000">
                  <c:v>-7.9888244267149275</c:v>
                </c:pt>
                <c:pt idx="303" formatCode="0.0000">
                  <c:v>-8.1771789197514408</c:v>
                </c:pt>
                <c:pt idx="304" formatCode="0.0000">
                  <c:v>-8.2655273080545157</c:v>
                </c:pt>
                <c:pt idx="305" formatCode="0.0000">
                  <c:v>-8.2379546763877443</c:v>
                </c:pt>
                <c:pt idx="306" formatCode="0.0000">
                  <c:v>-7.8986231857934399</c:v>
                </c:pt>
                <c:pt idx="307" formatCode="0.0000">
                  <c:v>-7.4551417398997728</c:v>
                </c:pt>
                <c:pt idx="308" formatCode="0.0000">
                  <c:v>-7.1893503471633267</c:v>
                </c:pt>
                <c:pt idx="309" formatCode="0.0000">
                  <c:v>-7.0901965549301167</c:v>
                </c:pt>
                <c:pt idx="310" formatCode="0.0000">
                  <c:v>-7.0694998247217882</c:v>
                </c:pt>
                <c:pt idx="311" formatCode="0.0000">
                  <c:v>-8.2804111672808176</c:v>
                </c:pt>
                <c:pt idx="312" formatCode="0.0000">
                  <c:v>-8.2643720004361967</c:v>
                </c:pt>
                <c:pt idx="313" formatCode="0.0000">
                  <c:v>-8.1927356194537424</c:v>
                </c:pt>
                <c:pt idx="314" formatCode="0.0000">
                  <c:v>-8.1263773250484519</c:v>
                </c:pt>
                <c:pt idx="315" formatCode="0.0000">
                  <c:v>-8.3824198064185111</c:v>
                </c:pt>
                <c:pt idx="316" formatCode="0.0000">
                  <c:v>-8.5471842105548603</c:v>
                </c:pt>
                <c:pt idx="317" formatCode="0.0000">
                  <c:v>-8.6008900622209694</c:v>
                </c:pt>
                <c:pt idx="318" formatCode="0.0000">
                  <c:v>-8.3660304149593685</c:v>
                </c:pt>
                <c:pt idx="319" formatCode="0.0000">
                  <c:v>-8.0168279407330374</c:v>
                </c:pt>
                <c:pt idx="320" formatCode="0.0000">
                  <c:v>-7.8135568929965302</c:v>
                </c:pt>
                <c:pt idx="321" formatCode="0.0000">
                  <c:v>-7.7834745524305617</c:v>
                </c:pt>
                <c:pt idx="322" formatCode="0.0000">
                  <c:v>-7.8250540263888979</c:v>
                </c:pt>
                <c:pt idx="323" formatCode="0.0000">
                  <c:v>-9.0885776731142869</c:v>
                </c:pt>
                <c:pt idx="324" formatCode="0.0000">
                  <c:v>-9.1200848921021134</c:v>
                </c:pt>
                <c:pt idx="325" formatCode="0.0000">
                  <c:v>-9.0777250402870777</c:v>
                </c:pt>
                <c:pt idx="326" formatCode="0.0000">
                  <c:v>-9.0328307767154001</c:v>
                </c:pt>
                <c:pt idx="327" formatCode="0.0000">
                  <c:v>-9.3138569814186667</c:v>
                </c:pt>
                <c:pt idx="328" formatCode="0.0000">
                  <c:v>-9.4991291980541064</c:v>
                </c:pt>
                <c:pt idx="329" formatCode="0.0000">
                  <c:v>-9.5666289947212135</c:v>
                </c:pt>
                <c:pt idx="330" formatCode="0.0000">
                  <c:v>-9.2989527782929144</c:v>
                </c:pt>
                <c:pt idx="331" formatCode="0.0000">
                  <c:v>-8.9366073998990032</c:v>
                </c:pt>
                <c:pt idx="332" formatCode="0.0000">
                  <c:v>-8.7622670154964908</c:v>
                </c:pt>
                <c:pt idx="333" formatCode="0.0000">
                  <c:v>-8.7347278074307724</c:v>
                </c:pt>
                <c:pt idx="334" formatCode="0.0000">
                  <c:v>-8.7558605038889255</c:v>
                </c:pt>
                <c:pt idx="335" formatCode="0.0000">
                  <c:v>-10.005529170614409</c:v>
                </c:pt>
                <c:pt idx="336" formatCode="0.0000">
                  <c:v>-10.044462333768934</c:v>
                </c:pt>
                <c:pt idx="337" formatCode="0.0000">
                  <c:v>-10.013882267787267</c:v>
                </c:pt>
                <c:pt idx="338" formatCode="0.0000">
                  <c:v>-9.9745828925492788</c:v>
                </c:pt>
                <c:pt idx="339" formatCode="0.0000">
                  <c:v>-10.257501187252728</c:v>
                </c:pt>
                <c:pt idx="340" formatCode="0.0000">
                  <c:v>-10.430139126387985</c:v>
                </c:pt>
                <c:pt idx="341" formatCode="0.0000">
                  <c:v>-10.492939215554543</c:v>
                </c:pt>
                <c:pt idx="342" formatCode="0.0000">
                  <c:v>-10.251019834960061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60-4B39-A122-1BD767C3EBBE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'Indus-TSA'!$J$2:$J$349</c:f>
              <c:numCache>
                <c:formatCode>General</c:formatCode>
                <c:ptCount val="348"/>
                <c:pt idx="6" formatCode="0.00">
                  <c:v>0.13976397130954865</c:v>
                </c:pt>
                <c:pt idx="7" formatCode="0.00">
                  <c:v>1.710365041572004E-2</c:v>
                </c:pt>
                <c:pt idx="8" formatCode="0.00">
                  <c:v>3.0507403511819575E-2</c:v>
                </c:pt>
                <c:pt idx="9" formatCode="0.00">
                  <c:v>-7.0375717053593689E-2</c:v>
                </c:pt>
                <c:pt idx="10" formatCode="0.00">
                  <c:v>-0.19114975309503279</c:v>
                </c:pt>
                <c:pt idx="11" formatCode="0.00">
                  <c:v>-3.7166088691265031E-3</c:v>
                </c:pt>
                <c:pt idx="12" formatCode="0.00">
                  <c:v>-4.3111893214245356E-2</c:v>
                </c:pt>
                <c:pt idx="13" formatCode="0.00">
                  <c:v>-2.5046937529623392E-2</c:v>
                </c:pt>
                <c:pt idx="14" formatCode="0.00">
                  <c:v>-3.1687402683928667E-3</c:v>
                </c:pt>
                <c:pt idx="15" formatCode="0.00">
                  <c:v>0.31464132026849256</c:v>
                </c:pt>
                <c:pt idx="16" formatCode="0.00">
                  <c:v>0.40140278773787941</c:v>
                </c:pt>
                <c:pt idx="17" formatCode="0.00">
                  <c:v>0.36961873273730816</c:v>
                </c:pt>
                <c:pt idx="18" formatCode="0.00">
                  <c:v>9.1057910475683457E-2</c:v>
                </c:pt>
                <c:pt idx="19" formatCode="0.00">
                  <c:v>-0.10354250708405743</c:v>
                </c:pt>
                <c:pt idx="20" formatCode="0.00">
                  <c:v>-0.18504842315405767</c:v>
                </c:pt>
                <c:pt idx="21" formatCode="0.00">
                  <c:v>-0.20054335371969501</c:v>
                </c:pt>
                <c:pt idx="22" formatCode="0.00">
                  <c:v>-0.24140203976139674</c:v>
                </c:pt>
                <c:pt idx="23" formatCode="0.00">
                  <c:v>-0.22183590886834281</c:v>
                </c:pt>
                <c:pt idx="24" formatCode="0.00">
                  <c:v>-0.21464102071377056</c:v>
                </c:pt>
                <c:pt idx="25" formatCode="0.00">
                  <c:v>-3.9532615862754028E-2</c:v>
                </c:pt>
                <c:pt idx="26" formatCode="0.00">
                  <c:v>-6.060282110092885E-2</c:v>
                </c:pt>
                <c:pt idx="27" formatCode="0.00">
                  <c:v>0.18874613110165228</c:v>
                </c:pt>
                <c:pt idx="28" formatCode="0.00">
                  <c:v>0.23400370357148859</c:v>
                </c:pt>
                <c:pt idx="29" formatCode="0.00">
                  <c:v>0.20494587940402198</c:v>
                </c:pt>
                <c:pt idx="30" formatCode="0.00">
                  <c:v>1.4641898809713894E-2</c:v>
                </c:pt>
                <c:pt idx="31" formatCode="0.00">
                  <c:v>-8.9380204176450206E-3</c:v>
                </c:pt>
                <c:pt idx="32" formatCode="0.00">
                  <c:v>0.11691283934578678</c:v>
                </c:pt>
                <c:pt idx="33" formatCode="0.00">
                  <c:v>-3.9186746220366331E-2</c:v>
                </c:pt>
                <c:pt idx="34" formatCode="0.00">
                  <c:v>-0.12431626059515111</c:v>
                </c:pt>
                <c:pt idx="35" formatCode="0.00">
                  <c:v>0.15698896279764085</c:v>
                </c:pt>
                <c:pt idx="36" formatCode="0.00">
                  <c:v>0.10742114595223029</c:v>
                </c:pt>
                <c:pt idx="37" formatCode="0.00">
                  <c:v>-7.5909569196483062E-2</c:v>
                </c:pt>
                <c:pt idx="38" formatCode="0.00">
                  <c:v>-8.6725866101460269E-2</c:v>
                </c:pt>
                <c:pt idx="39" formatCode="0.00">
                  <c:v>5.1396691935224226E-2</c:v>
                </c:pt>
                <c:pt idx="40" formatCode="0.00">
                  <c:v>7.5393674404494959E-2</c:v>
                </c:pt>
                <c:pt idx="41" formatCode="0.00">
                  <c:v>8.8816325237530691E-2</c:v>
                </c:pt>
                <c:pt idx="42" formatCode="0.00">
                  <c:v>0.37491207797665993</c:v>
                </c:pt>
                <c:pt idx="43" formatCode="0.00">
                  <c:v>0.13349768874877554</c:v>
                </c:pt>
                <c:pt idx="44" formatCode="0.00">
                  <c:v>-5.3802484820607788E-2</c:v>
                </c:pt>
                <c:pt idx="45" formatCode="0.00">
                  <c:v>-6.3315985386452667E-2</c:v>
                </c:pt>
                <c:pt idx="46" formatCode="0.00">
                  <c:v>-5.1582698928086756E-2</c:v>
                </c:pt>
                <c:pt idx="47" formatCode="0.00">
                  <c:v>-2.6462374702077796E-2</c:v>
                </c:pt>
                <c:pt idx="48" formatCode="0.00">
                  <c:v>-5.6763423214306385E-2</c:v>
                </c:pt>
                <c:pt idx="49" formatCode="0.00">
                  <c:v>-0.10018121669645552</c:v>
                </c:pt>
                <c:pt idx="50" formatCode="0.00">
                  <c:v>-0.18128967610164182</c:v>
                </c:pt>
                <c:pt idx="51" formatCode="0.00">
                  <c:v>-0.17382303556496481</c:v>
                </c:pt>
                <c:pt idx="52" formatCode="0.00">
                  <c:v>-0.16243998309573726</c:v>
                </c:pt>
                <c:pt idx="53" formatCode="0.00">
                  <c:v>-0.25568644059512735</c:v>
                </c:pt>
                <c:pt idx="54" formatCode="0.00">
                  <c:v>0.1156754238099893</c:v>
                </c:pt>
                <c:pt idx="55" formatCode="0.00">
                  <c:v>0.18450274124961652</c:v>
                </c:pt>
                <c:pt idx="56" formatCode="0.00">
                  <c:v>0.28140259101292031</c:v>
                </c:pt>
                <c:pt idx="57" formatCode="0.00">
                  <c:v>0.10296412461366344</c:v>
                </c:pt>
                <c:pt idx="58" formatCode="0.00">
                  <c:v>-1.3822283094668819E-2</c:v>
                </c:pt>
                <c:pt idx="59" formatCode="0.00">
                  <c:v>0.12195478446437846</c:v>
                </c:pt>
                <c:pt idx="60" formatCode="0.00">
                  <c:v>1.9306730951939244E-2</c:v>
                </c:pt>
                <c:pt idx="61" formatCode="0.00">
                  <c:v>-6.699843669684924E-2</c:v>
                </c:pt>
                <c:pt idx="62" formatCode="0.00">
                  <c:v>-0.17239888943504411</c:v>
                </c:pt>
                <c:pt idx="63" formatCode="0.00">
                  <c:v>-9.801228898595582E-3</c:v>
                </c:pt>
                <c:pt idx="64" formatCode="0.00">
                  <c:v>-1.9454952262094594E-2</c:v>
                </c:pt>
                <c:pt idx="65" formatCode="0.00">
                  <c:v>-0.1310730014292858</c:v>
                </c:pt>
                <c:pt idx="66" formatCode="0.00">
                  <c:v>-3.0585150356728263E-2</c:v>
                </c:pt>
                <c:pt idx="67" formatCode="0.00">
                  <c:v>0.29465085124911639</c:v>
                </c:pt>
                <c:pt idx="68" formatCode="0.00">
                  <c:v>0.24942016351269558</c:v>
                </c:pt>
                <c:pt idx="69" formatCode="0.00">
                  <c:v>8.5589452113254083E-2</c:v>
                </c:pt>
                <c:pt idx="70" formatCode="0.00">
                  <c:v>-5.5122734762335313E-2</c:v>
                </c:pt>
                <c:pt idx="71" formatCode="0.00">
                  <c:v>0.19281659946364016</c:v>
                </c:pt>
                <c:pt idx="72" formatCode="0.00">
                  <c:v>5.8247156785910192E-2</c:v>
                </c:pt>
                <c:pt idx="73" formatCode="0.00">
                  <c:v>-3.3591865862945269E-2</c:v>
                </c:pt>
                <c:pt idx="74" formatCode="0.00">
                  <c:v>6.7189572323513858E-3</c:v>
                </c:pt>
                <c:pt idx="75" formatCode="0.00">
                  <c:v>-7.0185347231472406E-2</c:v>
                </c:pt>
                <c:pt idx="76" formatCode="0.00">
                  <c:v>-8.5576373928233807E-2</c:v>
                </c:pt>
                <c:pt idx="77" formatCode="0.00">
                  <c:v>5.3029380237603618E-2</c:v>
                </c:pt>
                <c:pt idx="78" formatCode="0.00">
                  <c:v>0.11085364714244861</c:v>
                </c:pt>
                <c:pt idx="79" formatCode="0.00">
                  <c:v>0.18930417458204829</c:v>
                </c:pt>
                <c:pt idx="80" formatCode="0.00">
                  <c:v>0.12623087434576519</c:v>
                </c:pt>
                <c:pt idx="81" formatCode="0.00">
                  <c:v>7.1347917113598669E-2</c:v>
                </c:pt>
                <c:pt idx="82" formatCode="0.00">
                  <c:v>-3.4553893928205071E-2</c:v>
                </c:pt>
                <c:pt idx="83" formatCode="0.00">
                  <c:v>2.7472357797705627E-2</c:v>
                </c:pt>
                <c:pt idx="84" formatCode="0.00">
                  <c:v>-7.920401321416648E-2</c:v>
                </c:pt>
                <c:pt idx="85" formatCode="0.00">
                  <c:v>-0.2007874966966483</c:v>
                </c:pt>
                <c:pt idx="86" formatCode="0.00">
                  <c:v>-0.24503072110110224</c:v>
                </c:pt>
                <c:pt idx="87" formatCode="0.00">
                  <c:v>-4.3187458064949169E-2</c:v>
                </c:pt>
                <c:pt idx="88" formatCode="0.00">
                  <c:v>6.5546673571134306E-2</c:v>
                </c:pt>
                <c:pt idx="89" formatCode="0.00">
                  <c:v>0.14997355357172637</c:v>
                </c:pt>
                <c:pt idx="90" formatCode="0.00">
                  <c:v>-5.9269478565511236E-3</c:v>
                </c:pt>
                <c:pt idx="91" formatCode="0.00">
                  <c:v>8.814856708249863E-2</c:v>
                </c:pt>
                <c:pt idx="92" formatCode="0.00">
                  <c:v>1.7242430179521762E-2</c:v>
                </c:pt>
                <c:pt idx="93" formatCode="0.00">
                  <c:v>-9.257216621972475E-2</c:v>
                </c:pt>
                <c:pt idx="94" formatCode="0.00">
                  <c:v>-0.18423244309497022</c:v>
                </c:pt>
                <c:pt idx="95" formatCode="0.00">
                  <c:v>0.27490888529791846</c:v>
                </c:pt>
                <c:pt idx="96" formatCode="0.00">
                  <c:v>0.14497811095225188</c:v>
                </c:pt>
                <c:pt idx="97" formatCode="0.00">
                  <c:v>9.502955997004392E-2</c:v>
                </c:pt>
                <c:pt idx="98" formatCode="0.00">
                  <c:v>0.13194275139858291</c:v>
                </c:pt>
                <c:pt idx="99" formatCode="0.00">
                  <c:v>0.2007904102683824</c:v>
                </c:pt>
                <c:pt idx="100" formatCode="0.00">
                  <c:v>0.23162333523760026</c:v>
                </c:pt>
                <c:pt idx="101" formatCode="0.00">
                  <c:v>0.10964965523726278</c:v>
                </c:pt>
                <c:pt idx="102" formatCode="0.00">
                  <c:v>0.22429765630931797</c:v>
                </c:pt>
                <c:pt idx="103" formatCode="0.00">
                  <c:v>-8.1569856251462625E-2</c:v>
                </c:pt>
                <c:pt idx="104" formatCode="0.00">
                  <c:v>-0.15042114398738704</c:v>
                </c:pt>
                <c:pt idx="105" formatCode="0.00">
                  <c:v>-8.2501365386633552E-2</c:v>
                </c:pt>
                <c:pt idx="106" formatCode="0.00">
                  <c:v>-4.499090059516675E-2</c:v>
                </c:pt>
                <c:pt idx="107" formatCode="0.00">
                  <c:v>-0.15768795636904542</c:v>
                </c:pt>
                <c:pt idx="108" formatCode="0.00">
                  <c:v>-3.2491774880782032E-2</c:v>
                </c:pt>
                <c:pt idx="109" formatCode="0.00">
                  <c:v>8.8254654970569391E-2</c:v>
                </c:pt>
                <c:pt idx="110" formatCode="0.00">
                  <c:v>0.1506601947312447</c:v>
                </c:pt>
                <c:pt idx="111" formatCode="0.00">
                  <c:v>1.0543820268594573E-2</c:v>
                </c:pt>
                <c:pt idx="112" formatCode="0.00">
                  <c:v>-8.0652872262362507E-2</c:v>
                </c:pt>
                <c:pt idx="113" formatCode="0.00">
                  <c:v>-2.2074405956118426E-3</c:v>
                </c:pt>
                <c:pt idx="114" formatCode="0.00">
                  <c:v>-6.7572452023796359E-2</c:v>
                </c:pt>
                <c:pt idx="115" formatCode="0.00">
                  <c:v>-0.10254560208386465</c:v>
                </c:pt>
                <c:pt idx="116" formatCode="0.00">
                  <c:v>-0.2379455548207261</c:v>
                </c:pt>
                <c:pt idx="117" formatCode="0.00">
                  <c:v>-7.9510642886361893E-2</c:v>
                </c:pt>
                <c:pt idx="118" formatCode="0.00">
                  <c:v>5.4720196905691409E-2</c:v>
                </c:pt>
                <c:pt idx="119" formatCode="0.00">
                  <c:v>-7.5982233036029356E-2</c:v>
                </c:pt>
                <c:pt idx="120" formatCode="0.00">
                  <c:v>6.103442595258457E-2</c:v>
                </c:pt>
                <c:pt idx="121" formatCode="0.00">
                  <c:v>0.12644232413731515</c:v>
                </c:pt>
                <c:pt idx="122" formatCode="0.00">
                  <c:v>9.796651473197926E-2</c:v>
                </c:pt>
                <c:pt idx="123" formatCode="0.00">
                  <c:v>-0.19042460389800908</c:v>
                </c:pt>
                <c:pt idx="124" formatCode="0.00">
                  <c:v>-0.19666035559566808</c:v>
                </c:pt>
                <c:pt idx="125" formatCode="0.00">
                  <c:v>-0.14720662392892336</c:v>
                </c:pt>
                <c:pt idx="126" formatCode="0.00">
                  <c:v>-6.4561392023733788E-2</c:v>
                </c:pt>
                <c:pt idx="127" formatCode="0.00">
                  <c:v>-0.13890221375049805</c:v>
                </c:pt>
                <c:pt idx="128" formatCode="0.00">
                  <c:v>-0.13823445648768029</c:v>
                </c:pt>
                <c:pt idx="129" formatCode="0.00">
                  <c:v>5.1369075446928036E-2</c:v>
                </c:pt>
                <c:pt idx="130" formatCode="0.00">
                  <c:v>0.1619793119057249</c:v>
                </c:pt>
                <c:pt idx="131" formatCode="0.00">
                  <c:v>2.9628936131302908E-2</c:v>
                </c:pt>
                <c:pt idx="132" formatCode="0.00">
                  <c:v>0.12261890095260242</c:v>
                </c:pt>
                <c:pt idx="133" formatCode="0.00">
                  <c:v>5.0840833037000266E-3</c:v>
                </c:pt>
                <c:pt idx="134" formatCode="0.00">
                  <c:v>-0.16562397776851867</c:v>
                </c:pt>
                <c:pt idx="135" formatCode="0.00">
                  <c:v>-0.24802144223167488</c:v>
                </c:pt>
                <c:pt idx="136" formatCode="0.00">
                  <c:v>-0.34827169226218757</c:v>
                </c:pt>
                <c:pt idx="137" formatCode="0.00">
                  <c:v>-0.24124145059568036</c:v>
                </c:pt>
                <c:pt idx="138" formatCode="0.00">
                  <c:v>2.2108528809440031E-2</c:v>
                </c:pt>
                <c:pt idx="139" formatCode="0.00">
                  <c:v>7.5392223749076948E-2</c:v>
                </c:pt>
                <c:pt idx="140" formatCode="0.00">
                  <c:v>-5.2174889820435055E-2</c:v>
                </c:pt>
                <c:pt idx="141" formatCode="0.00">
                  <c:v>5.6272238779911277E-2</c:v>
                </c:pt>
                <c:pt idx="142" formatCode="0.00">
                  <c:v>0.16381036440543539</c:v>
                </c:pt>
                <c:pt idx="143" formatCode="0.00">
                  <c:v>5.9108918630954577E-2</c:v>
                </c:pt>
                <c:pt idx="144" formatCode="0.00">
                  <c:v>0.11844816595248631</c:v>
                </c:pt>
                <c:pt idx="145" formatCode="0.00">
                  <c:v>8.4083921636647574E-2</c:v>
                </c:pt>
                <c:pt idx="146" formatCode="0.00">
                  <c:v>0.11414082723240426</c:v>
                </c:pt>
                <c:pt idx="147" formatCode="0.00">
                  <c:v>-6.1131792231662985E-2</c:v>
                </c:pt>
                <c:pt idx="148" formatCode="0.00">
                  <c:v>-0.22367859142832458</c:v>
                </c:pt>
                <c:pt idx="149" formatCode="0.00">
                  <c:v>-4.4952389762329403E-2</c:v>
                </c:pt>
                <c:pt idx="150" formatCode="0.00">
                  <c:v>-0.24300784202387149</c:v>
                </c:pt>
                <c:pt idx="151" formatCode="0.00">
                  <c:v>-0.33582197375062606</c:v>
                </c:pt>
                <c:pt idx="152" formatCode="0.00">
                  <c:v>-0.17184448315401823</c:v>
                </c:pt>
                <c:pt idx="153" formatCode="0.00">
                  <c:v>-6.571669788672807E-2</c:v>
                </c:pt>
                <c:pt idx="154" formatCode="0.00">
                  <c:v>5.860610440504388E-2</c:v>
                </c:pt>
                <c:pt idx="155" formatCode="0.00">
                  <c:v>-0.26392982303605095</c:v>
                </c:pt>
                <c:pt idx="156" formatCode="0.00">
                  <c:v>-0.16115387988156726</c:v>
                </c:pt>
                <c:pt idx="157" formatCode="0.00">
                  <c:v>-2.8932842530139169E-2</c:v>
                </c:pt>
                <c:pt idx="158" formatCode="0.00">
                  <c:v>0.13739522306514118</c:v>
                </c:pt>
                <c:pt idx="159" formatCode="0.00">
                  <c:v>5.0155639435160992E-2</c:v>
                </c:pt>
                <c:pt idx="160" formatCode="0.00">
                  <c:v>-3.123474559515671E-2</c:v>
                </c:pt>
                <c:pt idx="161" formatCode="0.00">
                  <c:v>-8.1553141428685194E-2</c:v>
                </c:pt>
                <c:pt idx="162" formatCode="0.00">
                  <c:v>4.2252313101016625E-3</c:v>
                </c:pt>
                <c:pt idx="163" formatCode="0.00">
                  <c:v>1.2159802083260729E-2</c:v>
                </c:pt>
                <c:pt idx="164" formatCode="0.00">
                  <c:v>-3.9560956487548538E-2</c:v>
                </c:pt>
                <c:pt idx="165" formatCode="0.00">
                  <c:v>2.4196377989937901E-4</c:v>
                </c:pt>
                <c:pt idx="166" formatCode="0.00">
                  <c:v>6.9531393571651279E-2</c:v>
                </c:pt>
                <c:pt idx="167" formatCode="0.00">
                  <c:v>5.9983757796999271E-2</c:v>
                </c:pt>
                <c:pt idx="168" formatCode="0.00">
                  <c:v>0.13474455095274607</c:v>
                </c:pt>
                <c:pt idx="169" formatCode="0.00">
                  <c:v>0.25492132330327877</c:v>
                </c:pt>
                <c:pt idx="170" formatCode="0.00">
                  <c:v>9.4629918898590404E-2</c:v>
                </c:pt>
                <c:pt idx="171" formatCode="0.00">
                  <c:v>-3.5761516398451931E-2</c:v>
                </c:pt>
                <c:pt idx="172" formatCode="0.00">
                  <c:v>9.789530690477477E-2</c:v>
                </c:pt>
                <c:pt idx="173" formatCode="0.00">
                  <c:v>0.20724487690404203</c:v>
                </c:pt>
                <c:pt idx="174" formatCode="0.00">
                  <c:v>-0.23196047369083317</c:v>
                </c:pt>
                <c:pt idx="175" formatCode="0.00">
                  <c:v>-0.21426028625091931</c:v>
                </c:pt>
                <c:pt idx="176" formatCode="0.00">
                  <c:v>-0.39706420898710348</c:v>
                </c:pt>
                <c:pt idx="177" formatCode="0.00">
                  <c:v>-0.23840550121894921</c:v>
                </c:pt>
                <c:pt idx="178" formatCode="0.00">
                  <c:v>-0.16164943476132976</c:v>
                </c:pt>
                <c:pt idx="179" formatCode="0.00">
                  <c:v>-0.50031897886901788</c:v>
                </c:pt>
                <c:pt idx="180" formatCode="0.00">
                  <c:v>-0.32112702738095322</c:v>
                </c:pt>
                <c:pt idx="181" formatCode="0.00">
                  <c:v>-4.6815425303066149E-3</c:v>
                </c:pt>
                <c:pt idx="182" formatCode="0.00">
                  <c:v>0.30457051306439098</c:v>
                </c:pt>
                <c:pt idx="183" formatCode="0.00">
                  <c:v>0.30188496776827378</c:v>
                </c:pt>
                <c:pt idx="184" formatCode="0.00">
                  <c:v>0.37680562773721249</c:v>
                </c:pt>
                <c:pt idx="185" formatCode="0.00">
                  <c:v>0.32166544273741238</c:v>
                </c:pt>
                <c:pt idx="186" formatCode="0.00">
                  <c:v>0.41179766130971984</c:v>
                </c:pt>
                <c:pt idx="187" formatCode="0.00">
                  <c:v>-0.10138592958401205</c:v>
                </c:pt>
                <c:pt idx="188" formatCode="0.00">
                  <c:v>-0.24980672482024602</c:v>
                </c:pt>
                <c:pt idx="189" formatCode="0.00">
                  <c:v>-0.16831679371898645</c:v>
                </c:pt>
                <c:pt idx="190" formatCode="0.00">
                  <c:v>8.4555477387766587E-3</c:v>
                </c:pt>
                <c:pt idx="191" formatCode="0.00">
                  <c:v>-0.24246579303598992</c:v>
                </c:pt>
                <c:pt idx="192" formatCode="0.00">
                  <c:v>-5.4260984047687089E-2</c:v>
                </c:pt>
                <c:pt idx="193" formatCode="0.00">
                  <c:v>-0.11035373836330109</c:v>
                </c:pt>
                <c:pt idx="194" formatCode="0.00">
                  <c:v>-8.6502070268124953E-2</c:v>
                </c:pt>
                <c:pt idx="195" formatCode="0.00">
                  <c:v>-0.17292785973131686</c:v>
                </c:pt>
                <c:pt idx="196" formatCode="0.00">
                  <c:v>-0.19503275476199633</c:v>
                </c:pt>
                <c:pt idx="197" formatCode="0.00">
                  <c:v>-0.18279012226230407</c:v>
                </c:pt>
                <c:pt idx="198" formatCode="0.00">
                  <c:v>-0.15536135952424956</c:v>
                </c:pt>
                <c:pt idx="199" formatCode="0.00">
                  <c:v>-2.9812043751007877E-2</c:v>
                </c:pt>
                <c:pt idx="200" formatCode="0.00">
                  <c:v>-4.1737873987131024E-2</c:v>
                </c:pt>
                <c:pt idx="201" formatCode="0.00">
                  <c:v>-0.14317030705296929</c:v>
                </c:pt>
                <c:pt idx="202" formatCode="0.00">
                  <c:v>-0.13098943559498366</c:v>
                </c:pt>
                <c:pt idx="203" formatCode="0.00">
                  <c:v>0.22854250779755603</c:v>
                </c:pt>
                <c:pt idx="204" formatCode="0.00">
                  <c:v>6.6181724284888332E-2</c:v>
                </c:pt>
                <c:pt idx="205" formatCode="0.00">
                  <c:v>0.11244492413698026</c:v>
                </c:pt>
                <c:pt idx="206" formatCode="0.00">
                  <c:v>0.30819193306524539</c:v>
                </c:pt>
                <c:pt idx="207" formatCode="0.00">
                  <c:v>0.27083841776811823</c:v>
                </c:pt>
                <c:pt idx="208" formatCode="0.00">
                  <c:v>0.11040751107157121</c:v>
                </c:pt>
                <c:pt idx="209" formatCode="0.00">
                  <c:v>0.14313761857101781</c:v>
                </c:pt>
                <c:pt idx="210" formatCode="0.00">
                  <c:v>0.27965654881018054</c:v>
                </c:pt>
                <c:pt idx="211" formatCode="0.00">
                  <c:v>6.0540334582583455E-2</c:v>
                </c:pt>
                <c:pt idx="212" formatCode="0.00">
                  <c:v>-3.3111570654455136E-2</c:v>
                </c:pt>
                <c:pt idx="213" formatCode="0.00">
                  <c:v>4.9619402946973423E-2</c:v>
                </c:pt>
                <c:pt idx="214" formatCode="0.00">
                  <c:v>7.5085594405209122E-2</c:v>
                </c:pt>
                <c:pt idx="215" formatCode="0.00">
                  <c:v>-5.2015758868947159E-2</c:v>
                </c:pt>
                <c:pt idx="216" formatCode="0.00">
                  <c:v>7.2061450952332962E-2</c:v>
                </c:pt>
                <c:pt idx="217" formatCode="0.00">
                  <c:v>4.4553483303843677E-2</c:v>
                </c:pt>
                <c:pt idx="218" formatCode="0.00">
                  <c:v>-0.2526804569347405</c:v>
                </c:pt>
                <c:pt idx="219" formatCode="0.00">
                  <c:v>-0.25050354389850327</c:v>
                </c:pt>
                <c:pt idx="220" formatCode="0.00">
                  <c:v>-0.29828389976228209</c:v>
                </c:pt>
                <c:pt idx="221" formatCode="0.00">
                  <c:v>-4.3853763096194598E-2</c:v>
                </c:pt>
                <c:pt idx="222" formatCode="0.00">
                  <c:v>5.8933077142683032E-2</c:v>
                </c:pt>
                <c:pt idx="223" formatCode="0.00">
                  <c:v>0.19489906041553695</c:v>
                </c:pt>
                <c:pt idx="224" formatCode="0.00">
                  <c:v>0.16262817767847082</c:v>
                </c:pt>
                <c:pt idx="225" formatCode="0.00">
                  <c:v>0.17653184128039356</c:v>
                </c:pt>
                <c:pt idx="226" formatCode="0.00">
                  <c:v>9.4922018572106026E-2</c:v>
                </c:pt>
                <c:pt idx="227" formatCode="0.00">
                  <c:v>-5.3155084703121247E-2</c:v>
                </c:pt>
                <c:pt idx="228" formatCode="0.00">
                  <c:v>4.2651928561099339E-4</c:v>
                </c:pt>
                <c:pt idx="229" formatCode="0.00">
                  <c:v>6.1684019136919233E-2</c:v>
                </c:pt>
                <c:pt idx="230" formatCode="0.00">
                  <c:v>1.32090205647728E-2</c:v>
                </c:pt>
                <c:pt idx="231" formatCode="0.00">
                  <c:v>0.24084981526812044</c:v>
                </c:pt>
                <c:pt idx="232" formatCode="0.00">
                  <c:v>0.22684224357044513</c:v>
                </c:pt>
                <c:pt idx="233" formatCode="0.00">
                  <c:v>0.11103312190380166</c:v>
                </c:pt>
                <c:pt idx="234" formatCode="0.00">
                  <c:v>-0.14685712369055182</c:v>
                </c:pt>
                <c:pt idx="235" formatCode="0.00">
                  <c:v>-0.23482912875124384</c:v>
                </c:pt>
                <c:pt idx="236" formatCode="0.00">
                  <c:v>-9.2498776487445866E-2</c:v>
                </c:pt>
                <c:pt idx="237" formatCode="0.00">
                  <c:v>-3.3103578719419602E-2</c:v>
                </c:pt>
                <c:pt idx="238" formatCode="0.00">
                  <c:v>8.088393440539221E-2</c:v>
                </c:pt>
                <c:pt idx="239" formatCode="0.00">
                  <c:v>-9.6980505350074964E-3</c:v>
                </c:pt>
                <c:pt idx="240" formatCode="0.00">
                  <c:v>5.7860598452862178E-2</c:v>
                </c:pt>
                <c:pt idx="241" formatCode="0.00">
                  <c:v>8.2802179970258294E-2</c:v>
                </c:pt>
                <c:pt idx="242" formatCode="0.00">
                  <c:v>-5.9361774434364634E-2</c:v>
                </c:pt>
                <c:pt idx="243" formatCode="0.00">
                  <c:v>-0.40534972973182448</c:v>
                </c:pt>
                <c:pt idx="244" formatCode="0.00">
                  <c:v>-0.36519877226191966</c:v>
                </c:pt>
                <c:pt idx="245" formatCode="0.00">
                  <c:v>-0.44269815976258542</c:v>
                </c:pt>
                <c:pt idx="246" formatCode="0.00">
                  <c:v>-0.51872399119019974</c:v>
                </c:pt>
                <c:pt idx="247" formatCode="0.00">
                  <c:v>0.27821205124973858</c:v>
                </c:pt>
                <c:pt idx="248" formatCode="0.00">
                  <c:v>0.35509236684583811</c:v>
                </c:pt>
                <c:pt idx="249" formatCode="0.00">
                  <c:v>0.33607773128051122</c:v>
                </c:pt>
                <c:pt idx="250" formatCode="0.00">
                  <c:v>0.28472101107217895</c:v>
                </c:pt>
                <c:pt idx="251" formatCode="0.00">
                  <c:v>0.195115588630415</c:v>
                </c:pt>
                <c:pt idx="252" formatCode="0.00">
                  <c:v>0.10530526345155522</c:v>
                </c:pt>
                <c:pt idx="253" formatCode="0.00">
                  <c:v>2.6100520803083782E-2</c:v>
                </c:pt>
                <c:pt idx="254" formatCode="0.00">
                  <c:v>7.7158613980827795E-3</c:v>
                </c:pt>
                <c:pt idx="255" formatCode="0.00">
                  <c:v>-0.19606018056538232</c:v>
                </c:pt>
                <c:pt idx="256" formatCode="0.00">
                  <c:v>-0.19543965309503619</c:v>
                </c:pt>
                <c:pt idx="257" formatCode="0.00">
                  <c:v>-0.22162882559541686</c:v>
                </c:pt>
                <c:pt idx="258" formatCode="0.00">
                  <c:v>-0.14063153702363707</c:v>
                </c:pt>
                <c:pt idx="259" formatCode="0.00">
                  <c:v>-8.4458848750728066E-2</c:v>
                </c:pt>
                <c:pt idx="260" formatCode="0.00">
                  <c:v>0.25529989017968546</c:v>
                </c:pt>
                <c:pt idx="261" formatCode="0.00">
                  <c:v>0.17541285544757557</c:v>
                </c:pt>
                <c:pt idx="262" formatCode="0.00">
                  <c:v>0.14218357440540785</c:v>
                </c:pt>
                <c:pt idx="263" formatCode="0.00">
                  <c:v>0.14209638279771752</c:v>
                </c:pt>
                <c:pt idx="264" formatCode="0.00">
                  <c:v>0.13720630345278551</c:v>
                </c:pt>
                <c:pt idx="265" formatCode="0.00">
                  <c:v>0.11140732163721623</c:v>
                </c:pt>
                <c:pt idx="266" formatCode="0.00">
                  <c:v>4.2282099731437484E-2</c:v>
                </c:pt>
                <c:pt idx="267" formatCode="0.00">
                  <c:v>-3.1000768065950979E-2</c:v>
                </c:pt>
                <c:pt idx="268" formatCode="0.00">
                  <c:v>7.3440550237592106E-2</c:v>
                </c:pt>
                <c:pt idx="269" formatCode="0.00">
                  <c:v>-9.4940181429137738E-2</c:v>
                </c:pt>
                <c:pt idx="270" formatCode="0.00">
                  <c:v>-0.43233889619023103</c:v>
                </c:pt>
                <c:pt idx="271" formatCode="0.00">
                  <c:v>-0.48409670458386245</c:v>
                </c:pt>
                <c:pt idx="272" formatCode="0.00">
                  <c:v>3.245036846237781E-3</c:v>
                </c:pt>
                <c:pt idx="273" formatCode="0.00">
                  <c:v>4.504176211412414E-2</c:v>
                </c:pt>
                <c:pt idx="274" formatCode="0.00">
                  <c:v>1.5210106072117924E-2</c:v>
                </c:pt>
                <c:pt idx="275" formatCode="0.00">
                  <c:v>-5.879066470242833E-2</c:v>
                </c:pt>
                <c:pt idx="276" formatCode="0.00">
                  <c:v>-0.11102367321427664</c:v>
                </c:pt>
                <c:pt idx="277" formatCode="0.00">
                  <c:v>2.5002583038258308E-3</c:v>
                </c:pt>
                <c:pt idx="278" formatCode="0.00">
                  <c:v>2.1224975565473869E-2</c:v>
                </c:pt>
                <c:pt idx="279" formatCode="0.00">
                  <c:v>7.0500691935194482E-2</c:v>
                </c:pt>
                <c:pt idx="280" formatCode="0.00">
                  <c:v>5.1122027737619646E-2</c:v>
                </c:pt>
                <c:pt idx="281" formatCode="0.00">
                  <c:v>2.7272539404293639E-2</c:v>
                </c:pt>
                <c:pt idx="282" formatCode="0.00">
                  <c:v>-1.5527595237472269E-3</c:v>
                </c:pt>
                <c:pt idx="283" formatCode="0.00">
                  <c:v>0.26091875791598795</c:v>
                </c:pt>
                <c:pt idx="284" formatCode="0.00">
                  <c:v>0.17202758517942129</c:v>
                </c:pt>
                <c:pt idx="285" formatCode="0.00">
                  <c:v>0.13925970294712897</c:v>
                </c:pt>
                <c:pt idx="286" formatCode="0.00">
                  <c:v>7.4780421905416006E-2</c:v>
                </c:pt>
                <c:pt idx="287" formatCode="0.00">
                  <c:v>0.10635012863122029</c:v>
                </c:pt>
                <c:pt idx="288" formatCode="0.00">
                  <c:v>-3.2084874047541234E-2</c:v>
                </c:pt>
                <c:pt idx="289" formatCode="0.00">
                  <c:v>-0.16264052919586902</c:v>
                </c:pt>
                <c:pt idx="290" formatCode="0.00">
                  <c:v>-6.8511969348037383E-3</c:v>
                </c:pt>
                <c:pt idx="291" formatCode="0.00">
                  <c:v>0.18931579693480671</c:v>
                </c:pt>
                <c:pt idx="292" formatCode="0.00">
                  <c:v>0.20283508273723783</c:v>
                </c:pt>
                <c:pt idx="293" formatCode="0.00">
                  <c:v>0.1201883969042683</c:v>
                </c:pt>
                <c:pt idx="294" formatCode="0.00">
                  <c:v>-9.2474799524097762E-2</c:v>
                </c:pt>
                <c:pt idx="295" formatCode="0.00">
                  <c:v>-0.33026777541726915</c:v>
                </c:pt>
                <c:pt idx="296" formatCode="0.00">
                  <c:v>4.4362386845932633E-2</c:v>
                </c:pt>
                <c:pt idx="297" formatCode="0.00">
                  <c:v>1.6497656280989759E-2</c:v>
                </c:pt>
                <c:pt idx="298" formatCode="0.00">
                  <c:v>-7.3840183094944223E-2</c:v>
                </c:pt>
                <c:pt idx="299" formatCode="0.00">
                  <c:v>2.0270207797693729E-2</c:v>
                </c:pt>
                <c:pt idx="300" formatCode="0.00">
                  <c:v>-0.11120677738108498</c:v>
                </c:pt>
                <c:pt idx="301" formatCode="0.00">
                  <c:v>-0.20754205752973576</c:v>
                </c:pt>
                <c:pt idx="302" formatCode="0.00">
                  <c:v>-1.9139611102218623E-2</c:v>
                </c:pt>
                <c:pt idx="303" formatCode="0.00">
                  <c:v>0.27346293193431848</c:v>
                </c:pt>
                <c:pt idx="304" formatCode="0.00">
                  <c:v>0.18627421023757051</c:v>
                </c:pt>
                <c:pt idx="305" formatCode="0.00">
                  <c:v>0.11011759857092329</c:v>
                </c:pt>
                <c:pt idx="306" formatCode="0.00">
                  <c:v>0.22562008797649469</c:v>
                </c:pt>
                <c:pt idx="307" formatCode="0.00">
                  <c:v>0.25503903208300471</c:v>
                </c:pt>
                <c:pt idx="308" formatCode="0.00">
                  <c:v>2.0741779346280964E-2</c:v>
                </c:pt>
                <c:pt idx="309" formatCode="0.00">
                  <c:v>1.8755957113171462E-2</c:v>
                </c:pt>
                <c:pt idx="310" formatCode="0.00">
                  <c:v>9.8891690504387952E-4</c:v>
                </c:pt>
                <c:pt idx="311" formatCode="0.00">
                  <c:v>0.10228111946389618</c:v>
                </c:pt>
                <c:pt idx="312" formatCode="0.00">
                  <c:v>1.2023202619275253E-2</c:v>
                </c:pt>
                <c:pt idx="313" formatCode="0.00">
                  <c:v>-0.11991591836340376</c:v>
                </c:pt>
                <c:pt idx="314" formatCode="0.00">
                  <c:v>4.3996172316838056E-3</c:v>
                </c:pt>
                <c:pt idx="315" formatCode="0.00">
                  <c:v>5.853779860171926E-2</c:v>
                </c:pt>
                <c:pt idx="316" formatCode="0.00">
                  <c:v>2.7501422737714165E-2</c:v>
                </c:pt>
                <c:pt idx="317" formatCode="0.00">
                  <c:v>3.9215084404077061E-2</c:v>
                </c:pt>
                <c:pt idx="318" formatCode="0.00">
                  <c:v>0.10904293714247615</c:v>
                </c:pt>
                <c:pt idx="319" formatCode="0.00">
                  <c:v>0.1201920329162931</c:v>
                </c:pt>
                <c:pt idx="320" formatCode="0.00">
                  <c:v>1.3936351797383395E-3</c:v>
                </c:pt>
                <c:pt idx="321" formatCode="0.00">
                  <c:v>-1.3796125386306812E-2</c:v>
                </c:pt>
                <c:pt idx="322" formatCode="0.00">
                  <c:v>4.3458485720293538E-3</c:v>
                </c:pt>
                <c:pt idx="323" formatCode="0.00">
                  <c:v>-0.15058753470248121</c:v>
                </c:pt>
                <c:pt idx="324" formatCode="0.00">
                  <c:v>-7.1717035714755184E-2</c:v>
                </c:pt>
                <c:pt idx="325" formatCode="0.00">
                  <c:v>8.5630142470108694E-2</c:v>
                </c:pt>
                <c:pt idx="326" formatCode="0.00">
                  <c:v>-3.2018021101521299E-2</c:v>
                </c:pt>
                <c:pt idx="327" formatCode="0.00">
                  <c:v>-0.17750549639822566</c:v>
                </c:pt>
                <c:pt idx="328" formatCode="0.00">
                  <c:v>-9.2330929762738378E-2</c:v>
                </c:pt>
                <c:pt idx="329" formatCode="0.00">
                  <c:v>5.5948690442164661E-4</c:v>
                </c:pt>
                <c:pt idx="330" formatCode="0.00">
                  <c:v>0.10666257047614636</c:v>
                </c:pt>
                <c:pt idx="331" formatCode="0.00">
                  <c:v>8.5869922082110861E-2</c:v>
                </c:pt>
                <c:pt idx="332" formatCode="0.00">
                  <c:v>6.7443876796460245E-3</c:v>
                </c:pt>
                <c:pt idx="333" formatCode="0.00">
                  <c:v>-3.4466700386019511E-2</c:v>
                </c:pt>
                <c:pt idx="334" formatCode="0.00">
                  <c:v>1.7427716071779287E-2</c:v>
                </c:pt>
                <c:pt idx="335" formatCode="0.00">
                  <c:v>9.9127632797262777E-2</c:v>
                </c:pt>
                <c:pt idx="336" formatCode="0.00">
                  <c:v>7.0922125952165516E-2</c:v>
                </c:pt>
                <c:pt idx="337" formatCode="0.00">
                  <c:v>-4.8239500297313498E-3</c:v>
                </c:pt>
                <c:pt idx="338" formatCode="0.00">
                  <c:v>-6.3654585267613584E-2</c:v>
                </c:pt>
                <c:pt idx="339" formatCode="0.00">
                  <c:v>-0.15598043056434108</c:v>
                </c:pt>
                <c:pt idx="340" formatCode="0.00">
                  <c:v>-6.6838581428783073E-2</c:v>
                </c:pt>
                <c:pt idx="341" formatCode="0.00">
                  <c:v>-0.16663615226252659</c:v>
                </c:pt>
                <c:pt idx="342" formatCode="0.00">
                  <c:v>-1.7930532857008075E-2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60-4B39-A122-1BD767C3E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Aquifwer Storage Normalized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'Indus-TSA'!$G$181</c:f>
          <c:strCache>
            <c:ptCount val="1"/>
            <c:pt idx="0">
              <c:v>Snow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'Indus-TSA'!$G$182:$G$193</c:f>
              <c:numCache>
                <c:formatCode>0.00</c:formatCode>
                <c:ptCount val="12"/>
                <c:pt idx="0">
                  <c:v>0.44986092544675954</c:v>
                </c:pt>
                <c:pt idx="1">
                  <c:v>2.2877253735609346</c:v>
                </c:pt>
                <c:pt idx="2">
                  <c:v>3.5125956553252684</c:v>
                </c:pt>
                <c:pt idx="3">
                  <c:v>3.7962687679081273</c:v>
                </c:pt>
                <c:pt idx="4">
                  <c:v>3.0627347298785104</c:v>
                </c:pt>
                <c:pt idx="5">
                  <c:v>1.5085433943471944</c:v>
                </c:pt>
                <c:pt idx="6">
                  <c:v>-0.44986092544675838</c:v>
                </c:pt>
                <c:pt idx="7">
                  <c:v>-2.2877253735609333</c:v>
                </c:pt>
                <c:pt idx="8">
                  <c:v>-3.512595655325268</c:v>
                </c:pt>
                <c:pt idx="9">
                  <c:v>-3.7962687679081273</c:v>
                </c:pt>
                <c:pt idx="10">
                  <c:v>-3.0627347298785117</c:v>
                </c:pt>
                <c:pt idx="11">
                  <c:v>-1.5085433943471949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09-4334-8348-A527FEF0522A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'Indus-TSA'!$AA$14:$AA$25</c:f>
              <c:numCache>
                <c:formatCode>0.00</c:formatCode>
                <c:ptCount val="12"/>
                <c:pt idx="0">
                  <c:v>-0.27041996994047501</c:v>
                </c:pt>
                <c:pt idx="1">
                  <c:v>1.7558755634523777</c:v>
                </c:pt>
                <c:pt idx="2">
                  <c:v>3.4705398341666633</c:v>
                </c:pt>
                <c:pt idx="3">
                  <c:v>4.3501304162797645</c:v>
                </c:pt>
                <c:pt idx="4">
                  <c:v>3.7907389094047605</c:v>
                </c:pt>
                <c:pt idx="5">
                  <c:v>1.7242862690476208</c:v>
                </c:pt>
                <c:pt idx="6">
                  <c:v>-1.4646424845833312</c:v>
                </c:pt>
                <c:pt idx="7">
                  <c:v>-3.1178156839880966</c:v>
                </c:pt>
                <c:pt idx="8">
                  <c:v>-3.2922003180654746</c:v>
                </c:pt>
                <c:pt idx="9">
                  <c:v>-3.0015759469047625</c:v>
                </c:pt>
                <c:pt idx="10">
                  <c:v>-2.4656964049702372</c:v>
                </c:pt>
                <c:pt idx="11">
                  <c:v>-1.703961671160716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09-4334-8348-A527FEF05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'Indus-TSA'!$G$205</c:f>
          <c:strCache>
            <c:ptCount val="1"/>
            <c:pt idx="0">
              <c:v>Soil Moisture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'Indus-TSA'!$G$206:$G$217</c:f>
              <c:numCache>
                <c:formatCode>0.00</c:formatCode>
                <c:ptCount val="12"/>
                <c:pt idx="0">
                  <c:v>-0.22239756716588796</c:v>
                </c:pt>
                <c:pt idx="1">
                  <c:v>-0.19271535582366797</c:v>
                </c:pt>
                <c:pt idx="2">
                  <c:v>-0.11139522051941968</c:v>
                </c:pt>
                <c:pt idx="3">
                  <c:v>-2.2682583630609157E-4</c:v>
                </c:pt>
                <c:pt idx="4">
                  <c:v>0.11100234664646826</c:v>
                </c:pt>
                <c:pt idx="5">
                  <c:v>0.19248852998736188</c:v>
                </c:pt>
                <c:pt idx="6">
                  <c:v>0.22239756716588796</c:v>
                </c:pt>
                <c:pt idx="7">
                  <c:v>0.192715355823668</c:v>
                </c:pt>
                <c:pt idx="8">
                  <c:v>0.11139522051941979</c:v>
                </c:pt>
                <c:pt idx="9">
                  <c:v>2.2682583630620836E-4</c:v>
                </c:pt>
                <c:pt idx="10">
                  <c:v>-0.11100234664646821</c:v>
                </c:pt>
                <c:pt idx="11">
                  <c:v>-0.19248852998736185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C0-4680-8065-55385B1C87FE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'Indus-TSA'!$AD$14:$AD$25</c:f>
              <c:numCache>
                <c:formatCode>0.00</c:formatCode>
                <c:ptCount val="12"/>
                <c:pt idx="0">
                  <c:v>-0.21379957645833381</c:v>
                </c:pt>
                <c:pt idx="1">
                  <c:v>3.5075825297621321E-3</c:v>
                </c:pt>
                <c:pt idx="2">
                  <c:v>1.3288629910713556E-2</c:v>
                </c:pt>
                <c:pt idx="3">
                  <c:v>-5.6000804821429107E-2</c:v>
                </c:pt>
                <c:pt idx="4">
                  <c:v>-3.8706940357142727E-2</c:v>
                </c:pt>
                <c:pt idx="5">
                  <c:v>-0.14073229485119043</c:v>
                </c:pt>
                <c:pt idx="6">
                  <c:v>0.38190007651785818</c:v>
                </c:pt>
                <c:pt idx="7">
                  <c:v>0.54602282654761813</c:v>
                </c:pt>
                <c:pt idx="8">
                  <c:v>0.22230336464285827</c:v>
                </c:pt>
                <c:pt idx="9">
                  <c:v>-0.17453537592261892</c:v>
                </c:pt>
                <c:pt idx="10">
                  <c:v>-0.45004948389880894</c:v>
                </c:pt>
                <c:pt idx="11">
                  <c:v>-9.3014441964285766E-2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C0-4680-8065-55385B1C8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'Indus-TSA'!$G$229</c:f>
          <c:strCache>
            <c:ptCount val="1"/>
            <c:pt idx="0">
              <c:v>Runoff Storage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'Indus-TSA'!$G$230:$G$241</c:f>
              <c:numCache>
                <c:formatCode>0.00</c:formatCode>
                <c:ptCount val="12"/>
                <c:pt idx="0">
                  <c:v>-9.5762235023786599E-2</c:v>
                </c:pt>
                <c:pt idx="1">
                  <c:v>-8.024383718189898E-2</c:v>
                </c:pt>
                <c:pt idx="2">
                  <c:v>-4.322416796954702E-2</c:v>
                </c:pt>
                <c:pt idx="3">
                  <c:v>5.377382143752254E-3</c:v>
                </c:pt>
                <c:pt idx="4">
                  <c:v>5.2538067054239579E-2</c:v>
                </c:pt>
                <c:pt idx="5">
                  <c:v>8.5621219325651227E-2</c:v>
                </c:pt>
                <c:pt idx="6">
                  <c:v>9.5762235023786599E-2</c:v>
                </c:pt>
                <c:pt idx="7">
                  <c:v>8.024383718189898E-2</c:v>
                </c:pt>
                <c:pt idx="8">
                  <c:v>4.3224167969547055E-2</c:v>
                </c:pt>
                <c:pt idx="9">
                  <c:v>-5.3773821437522124E-3</c:v>
                </c:pt>
                <c:pt idx="10">
                  <c:v>-5.2538067054239537E-2</c:v>
                </c:pt>
                <c:pt idx="11">
                  <c:v>-8.5621219325651213E-2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C3-4CA0-B1F5-7628649B08CD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'Indus-TSA'!$AG$14:$AG$25</c:f>
              <c:numCache>
                <c:formatCode>0.00</c:formatCode>
                <c:ptCount val="12"/>
                <c:pt idx="0">
                  <c:v>-6.7250286041666663E-2</c:v>
                </c:pt>
                <c:pt idx="1">
                  <c:v>-3.7923187380952378E-2</c:v>
                </c:pt>
                <c:pt idx="2">
                  <c:v>-2.2603289434523804E-2</c:v>
                </c:pt>
                <c:pt idx="3">
                  <c:v>-2.2552960833333358E-2</c:v>
                </c:pt>
                <c:pt idx="4">
                  <c:v>-3.0040667202380952E-2</c:v>
                </c:pt>
                <c:pt idx="5">
                  <c:v>3.1537172827380958E-2</c:v>
                </c:pt>
                <c:pt idx="6">
                  <c:v>0.21962261613095235</c:v>
                </c:pt>
                <c:pt idx="7">
                  <c:v>0.14610215586309522</c:v>
                </c:pt>
                <c:pt idx="8">
                  <c:v>2.9234067857142887E-3</c:v>
                </c:pt>
                <c:pt idx="9">
                  <c:v>-7.4909249077380946E-2</c:v>
                </c:pt>
                <c:pt idx="10">
                  <c:v>-7.7334496339285713E-2</c:v>
                </c:pt>
                <c:pt idx="11">
                  <c:v>-7.4602463452380946E-2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C3-4CA0-B1F5-7628649B0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 TWS Seasonal Contributors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Contributions</c:v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E8-48D1-AC8F-4EBFD6E1D7B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9E8-48D1-AC8F-4EBFD6E1D7B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9E8-48D1-AC8F-4EBFD6E1D7B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E8-48D1-AC8F-4EBFD6E1D7B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E8-48D1-AC8F-4EBFD6E1D7B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9E8-48D1-AC8F-4EBFD6E1D7B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9E8-48D1-AC8F-4EBFD6E1D7B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9E8-48D1-AC8F-4EBFD6E1D7B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9E8-48D1-AC8F-4EBFD6E1D7B2}"/>
              </c:ext>
            </c:extLst>
          </c:dPt>
          <c:cat>
            <c:strRef>
              <c:f>'Brahmaputra-TSA'!$E$358:$M$358</c:f>
              <c:strCache>
                <c:ptCount val="9"/>
                <c:pt idx="0">
                  <c:v>Aquifers</c:v>
                </c:pt>
                <c:pt idx="1">
                  <c:v>Glaciers</c:v>
                </c:pt>
                <c:pt idx="2">
                  <c:v>Ground Water</c:v>
                </c:pt>
                <c:pt idx="3">
                  <c:v>Irr Runoff Storage</c:v>
                </c:pt>
                <c:pt idx="4">
                  <c:v>Reservoirs+</c:v>
                </c:pt>
                <c:pt idx="5">
                  <c:v>Rice Paddy</c:v>
                </c:pt>
                <c:pt idx="6">
                  <c:v>Snow</c:v>
                </c:pt>
                <c:pt idx="7">
                  <c:v>Soil Moisture</c:v>
                </c:pt>
                <c:pt idx="8">
                  <c:v>Runoff Storage</c:v>
                </c:pt>
              </c:strCache>
            </c:strRef>
          </c:cat>
          <c:val>
            <c:numRef>
              <c:f>'Indus-TSA'!$Q$356:$Y$356</c:f>
              <c:numCache>
                <c:formatCode>0.00</c:formatCode>
                <c:ptCount val="9"/>
                <c:pt idx="0">
                  <c:v>-9.3570690019664013</c:v>
                </c:pt>
                <c:pt idx="1">
                  <c:v>18.973003782694388</c:v>
                </c:pt>
                <c:pt idx="2">
                  <c:v>9.9750265616520846</c:v>
                </c:pt>
                <c:pt idx="3">
                  <c:v>0.14349130406873628</c:v>
                </c:pt>
                <c:pt idx="4">
                  <c:v>-2.8439948074140418</c:v>
                </c:pt>
                <c:pt idx="5">
                  <c:v>-0.56852185191957227</c:v>
                </c:pt>
                <c:pt idx="6">
                  <c:v>76.983656856229018</c:v>
                </c:pt>
                <c:pt idx="7">
                  <c:v>4.5927110227501382</c:v>
                </c:pt>
                <c:pt idx="8">
                  <c:v>2.1020174166170928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9E8-48D1-AC8F-4EBFD6E1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20272000"/>
        <c:axId val="220265280"/>
      </c:barChart>
      <c:catAx>
        <c:axId val="220272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65280"/>
        <c:crosses val="autoZero"/>
        <c:auto val="1"/>
        <c:lblAlgn val="ctr"/>
        <c:lblOffset val="100"/>
        <c:noMultiLvlLbl val="0"/>
      </c:catAx>
      <c:valAx>
        <c:axId val="220265280"/>
        <c:scaling>
          <c:orientation val="minMax"/>
          <c:max val="80"/>
          <c:min val="-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Seasonal Contribution to TWS,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200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100" b="1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'Indus-TSA'!$D$350</c:f>
          <c:strCache>
            <c:ptCount val="1"/>
            <c:pt idx="0">
              <c:v>TWS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'Indus-TSA'!$G$14:$G$25</c:f>
              <c:numCache>
                <c:formatCode>0.00</c:formatCode>
                <c:ptCount val="12"/>
                <c:pt idx="0">
                  <c:v>-2.1900282007046861</c:v>
                </c:pt>
                <c:pt idx="1">
                  <c:v>-0.69278409335395197</c:v>
                </c:pt>
                <c:pt idx="2">
                  <c:v>0.99009095234010092</c:v>
                </c:pt>
                <c:pt idx="3">
                  <c:v>2.407671926921263</c:v>
                </c:pt>
                <c:pt idx="4">
                  <c:v>3.180119153044787</c:v>
                </c:pt>
                <c:pt idx="5">
                  <c:v>3.1004560202752152</c:v>
                </c:pt>
                <c:pt idx="6">
                  <c:v>2.190028200704687</c:v>
                </c:pt>
                <c:pt idx="7">
                  <c:v>0.69278409335395374</c:v>
                </c:pt>
                <c:pt idx="8">
                  <c:v>-0.99009095234010014</c:v>
                </c:pt>
                <c:pt idx="9">
                  <c:v>-2.4076719269212616</c:v>
                </c:pt>
                <c:pt idx="10">
                  <c:v>-3.1801191530447865</c:v>
                </c:pt>
                <c:pt idx="11">
                  <c:v>-3.1004560202752156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2D-4416-97A5-1EE1CFB8441E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'Indus-TSA'!$E$14:$E$25</c:f>
              <c:numCache>
                <c:formatCode>0.00</c:formatCode>
                <c:ptCount val="12"/>
                <c:pt idx="0">
                  <c:v>-2.9115972892857132</c:v>
                </c:pt>
                <c:pt idx="1">
                  <c:v>-0.42567143738095259</c:v>
                </c:pt>
                <c:pt idx="2">
                  <c:v>1.7726173383333335</c:v>
                </c:pt>
                <c:pt idx="3">
                  <c:v>3.1407904284523811</c:v>
                </c:pt>
                <c:pt idx="4">
                  <c:v>2.5263573912797606</c:v>
                </c:pt>
                <c:pt idx="5">
                  <c:v>1.4884468018154766</c:v>
                </c:pt>
                <c:pt idx="6">
                  <c:v>1.9669899127678572</c:v>
                </c:pt>
                <c:pt idx="7">
                  <c:v>1.7473477882142856</c:v>
                </c:pt>
                <c:pt idx="8">
                  <c:v>-0.16994869681547603</c:v>
                </c:pt>
                <c:pt idx="9">
                  <c:v>-2.9457578467261909</c:v>
                </c:pt>
                <c:pt idx="10">
                  <c:v>-3.5697580191071441</c:v>
                </c:pt>
                <c:pt idx="11">
                  <c:v>-3.4801343082440477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2D-4416-97A5-1EE1CFB84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  <c:max val="15"/>
          <c:min val="-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'Indus-TSA'!$G$37</c:f>
          <c:strCache>
            <c:ptCount val="1"/>
            <c:pt idx="0">
              <c:v>Aquifers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'Indus-TSA'!$G$38:$G$49</c:f>
              <c:numCache>
                <c:formatCode>0.00</c:formatCode>
                <c:ptCount val="12"/>
                <c:pt idx="0">
                  <c:v>-8.9021160663140614E-2</c:v>
                </c:pt>
                <c:pt idx="1">
                  <c:v>-0.32342450166325348</c:v>
                </c:pt>
                <c:pt idx="2">
                  <c:v>-0.47116650863025927</c:v>
                </c:pt>
                <c:pt idx="3">
                  <c:v>-0.49265983010919556</c:v>
                </c:pt>
                <c:pt idx="4">
                  <c:v>-0.38214534796711885</c:v>
                </c:pt>
                <c:pt idx="5">
                  <c:v>-0.16923532844594236</c:v>
                </c:pt>
                <c:pt idx="6">
                  <c:v>8.902116066314042E-2</c:v>
                </c:pt>
                <c:pt idx="7">
                  <c:v>0.32342450166325326</c:v>
                </c:pt>
                <c:pt idx="8">
                  <c:v>0.47116650863025927</c:v>
                </c:pt>
                <c:pt idx="9">
                  <c:v>0.49265983010919556</c:v>
                </c:pt>
                <c:pt idx="10">
                  <c:v>0.38214534796711885</c:v>
                </c:pt>
                <c:pt idx="11">
                  <c:v>0.16923532844594219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CEA-4C3E-A9D6-7611DFA3C264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'Indus-TSA'!$I$14:$I$25</c:f>
              <c:numCache>
                <c:formatCode>0.00</c:formatCode>
                <c:ptCount val="12"/>
                <c:pt idx="0">
                  <c:v>-0.39337085511897385</c:v>
                </c:pt>
                <c:pt idx="1">
                  <c:v>-0.27306910913694082</c:v>
                </c:pt>
                <c:pt idx="2">
                  <c:v>-0.14866638139847055</c:v>
                </c:pt>
                <c:pt idx="3">
                  <c:v>-0.35107930526828568</c:v>
                </c:pt>
                <c:pt idx="4">
                  <c:v>-0.45535786940445178</c:v>
                </c:pt>
                <c:pt idx="5">
                  <c:v>-0.44638061523755823</c:v>
                </c:pt>
                <c:pt idx="6">
                  <c:v>-0.1231013713095308</c:v>
                </c:pt>
                <c:pt idx="7">
                  <c:v>0.30438886375077345</c:v>
                </c:pt>
                <c:pt idx="8">
                  <c:v>0.56428019148734165</c:v>
                </c:pt>
                <c:pt idx="9">
                  <c:v>0.67293512288642887</c:v>
                </c:pt>
                <c:pt idx="10">
                  <c:v>0.72864568809472985</c:v>
                </c:pt>
                <c:pt idx="11">
                  <c:v>-0.44556318029754038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CEA-4C3E-A9D6-7611DFA3C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  <c:max val="4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'Indus-TSA'!$G$85</c:f>
          <c:strCache>
            <c:ptCount val="1"/>
            <c:pt idx="0">
              <c:v>Ground Water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'Indus-TSA'!$G$86:$G$97</c:f>
              <c:numCache>
                <c:formatCode>0.00</c:formatCode>
                <c:ptCount val="12"/>
                <c:pt idx="0">
                  <c:v>-0.67263633740726114</c:v>
                </c:pt>
                <c:pt idx="1">
                  <c:v>-0.66899938975710949</c:v>
                </c:pt>
                <c:pt idx="2">
                  <c:v>-0.4861045958846264</c:v>
                </c:pt>
                <c:pt idx="3">
                  <c:v>-0.17295846810780044</c:v>
                </c:pt>
                <c:pt idx="4">
                  <c:v>0.18653174152263469</c:v>
                </c:pt>
                <c:pt idx="5">
                  <c:v>0.49604092164930896</c:v>
                </c:pt>
                <c:pt idx="6">
                  <c:v>0.67263633740726114</c:v>
                </c:pt>
                <c:pt idx="7">
                  <c:v>0.66899938975710949</c:v>
                </c:pt>
                <c:pt idx="8">
                  <c:v>0.48610459588462662</c:v>
                </c:pt>
                <c:pt idx="9">
                  <c:v>0.17295846810780055</c:v>
                </c:pt>
                <c:pt idx="10">
                  <c:v>-0.18653174152263449</c:v>
                </c:pt>
                <c:pt idx="11">
                  <c:v>-0.49604092164930874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43-4EA6-A656-449ED3FD8E2A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'Indus-TSA'!$O$14:$O$25</c:f>
              <c:numCache>
                <c:formatCode>0.00</c:formatCode>
                <c:ptCount val="12"/>
                <c:pt idx="0">
                  <c:v>-0.63024716369047629</c:v>
                </c:pt>
                <c:pt idx="1">
                  <c:v>-0.54973218991071426</c:v>
                </c:pt>
                <c:pt idx="2">
                  <c:v>-0.39400179642857136</c:v>
                </c:pt>
                <c:pt idx="3">
                  <c:v>-0.13855851791666673</c:v>
                </c:pt>
                <c:pt idx="4">
                  <c:v>-0.10338196336309502</c:v>
                </c:pt>
                <c:pt idx="5">
                  <c:v>0.36573792788690507</c:v>
                </c:pt>
                <c:pt idx="6">
                  <c:v>0.82044285833333364</c:v>
                </c:pt>
                <c:pt idx="7">
                  <c:v>0.9251789839880955</c:v>
                </c:pt>
                <c:pt idx="8">
                  <c:v>0.52414154517857137</c:v>
                </c:pt>
                <c:pt idx="9">
                  <c:v>-4.6015853988095268E-2</c:v>
                </c:pt>
                <c:pt idx="10">
                  <c:v>-0.27201306354166643</c:v>
                </c:pt>
                <c:pt idx="11">
                  <c:v>-0.5169500352678571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43-4EA6-A656-449ED3FD8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  <c:max val="5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'Indus-TSA'!$G$109</c:f>
          <c:strCache>
            <c:ptCount val="1"/>
            <c:pt idx="0">
              <c:v>Irr Runoff Storage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'Indus-TSA'!$G$110:$G$121</c:f>
              <c:numCache>
                <c:formatCode>0.00</c:formatCode>
                <c:ptCount val="12"/>
                <c:pt idx="0">
                  <c:v>-0.13403454011578383</c:v>
                </c:pt>
                <c:pt idx="1">
                  <c:v>-0.17387988345612537</c:v>
                </c:pt>
                <c:pt idx="2">
                  <c:v>-0.1671342524443804</c:v>
                </c:pt>
                <c:pt idx="3">
                  <c:v>-0.1156051334625843</c:v>
                </c:pt>
                <c:pt idx="4">
                  <c:v>-3.3099712328596612E-2</c:v>
                </c:pt>
                <c:pt idx="5">
                  <c:v>5.8274749993541028E-2</c:v>
                </c:pt>
                <c:pt idx="6">
                  <c:v>0.13403454011578378</c:v>
                </c:pt>
                <c:pt idx="7">
                  <c:v>0.17387988345612537</c:v>
                </c:pt>
                <c:pt idx="8">
                  <c:v>0.1671342524443804</c:v>
                </c:pt>
                <c:pt idx="9">
                  <c:v>0.11560513346258437</c:v>
                </c:pt>
                <c:pt idx="10">
                  <c:v>3.3099712328596639E-2</c:v>
                </c:pt>
                <c:pt idx="11">
                  <c:v>-5.8274749993540979E-2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26-4B42-9264-A7D9F265AB4B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'Indus-TSA'!$R$14:$R$25</c:f>
              <c:numCache>
                <c:formatCode>0.00</c:formatCode>
                <c:ptCount val="12"/>
                <c:pt idx="0">
                  <c:v>-0.33677367514880951</c:v>
                </c:pt>
                <c:pt idx="1">
                  <c:v>-0.2936607723809524</c:v>
                </c:pt>
                <c:pt idx="2">
                  <c:v>-0.28105722928571436</c:v>
                </c:pt>
                <c:pt idx="3">
                  <c:v>4.7137904732142966E-2</c:v>
                </c:pt>
                <c:pt idx="4">
                  <c:v>0.13874429791666643</c:v>
                </c:pt>
                <c:pt idx="5">
                  <c:v>-9.3634842857143186E-3</c:v>
                </c:pt>
                <c:pt idx="6">
                  <c:v>9.4670911398809454E-2</c:v>
                </c:pt>
                <c:pt idx="7">
                  <c:v>1.6816573690476178E-2</c:v>
                </c:pt>
                <c:pt idx="8">
                  <c:v>0.24324861071428594</c:v>
                </c:pt>
                <c:pt idx="9">
                  <c:v>0.14251123116071418</c:v>
                </c:pt>
                <c:pt idx="10">
                  <c:v>-3.8654924107142885E-2</c:v>
                </c:pt>
                <c:pt idx="11">
                  <c:v>0.2758142312202384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26-4B42-9264-A7D9F265A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  <c:max val="0.60000000000000009"/>
          <c:min val="-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'Indus-TSA'!$G$133</c:f>
          <c:strCache>
            <c:ptCount val="1"/>
            <c:pt idx="0">
              <c:v>Reservoirs+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'Indus-TSA'!$G$134:$G$145</c:f>
              <c:numCache>
                <c:formatCode>0.00</c:formatCode>
                <c:ptCount val="12"/>
                <c:pt idx="0">
                  <c:v>-1.286370539124575</c:v>
                </c:pt>
                <c:pt idx="1">
                  <c:v>-1.7616375625736167</c:v>
                </c:pt>
                <c:pt idx="2">
                  <c:v>-1.7648752237747265</c:v>
                </c:pt>
                <c:pt idx="3">
                  <c:v>-1.2952159940237014</c:v>
                </c:pt>
                <c:pt idx="4">
                  <c:v>-0.47850468465015167</c:v>
                </c:pt>
                <c:pt idx="5">
                  <c:v>0.46642156854991512</c:v>
                </c:pt>
                <c:pt idx="6">
                  <c:v>1.2863705391245746</c:v>
                </c:pt>
                <c:pt idx="7">
                  <c:v>1.7616375625736165</c:v>
                </c:pt>
                <c:pt idx="8">
                  <c:v>1.7648752237747265</c:v>
                </c:pt>
                <c:pt idx="9">
                  <c:v>1.2952159940237014</c:v>
                </c:pt>
                <c:pt idx="10">
                  <c:v>0.47850468465015211</c:v>
                </c:pt>
                <c:pt idx="11">
                  <c:v>-0.46642156854991451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20-4EC2-B9F3-2831F9728047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'Indus-TSA'!$U$14:$U$25</c:f>
              <c:numCache>
                <c:formatCode>0.00</c:formatCode>
                <c:ptCount val="12"/>
                <c:pt idx="0">
                  <c:v>-0.83735311690476166</c:v>
                </c:pt>
                <c:pt idx="1">
                  <c:v>-1.1284273598214289</c:v>
                </c:pt>
                <c:pt idx="2">
                  <c:v>-1.2460367708035722</c:v>
                </c:pt>
                <c:pt idx="3">
                  <c:v>-1.2516972193154769</c:v>
                </c:pt>
                <c:pt idx="4">
                  <c:v>-1.5361059226785709</c:v>
                </c:pt>
                <c:pt idx="5">
                  <c:v>-0.8371478433035735</c:v>
                </c:pt>
                <c:pt idx="6">
                  <c:v>1.7990590514880962</c:v>
                </c:pt>
                <c:pt idx="7">
                  <c:v>3.6617751977976187</c:v>
                </c:pt>
                <c:pt idx="8">
                  <c:v>2.2162659018154773</c:v>
                </c:pt>
                <c:pt idx="9">
                  <c:v>7.3723279255951901E-2</c:v>
                </c:pt>
                <c:pt idx="10">
                  <c:v>-0.51119059562499913</c:v>
                </c:pt>
                <c:pt idx="11">
                  <c:v>-0.50768902354166556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120-4EC2-B9F3-2831F9728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  <c:max val="8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'Indus-TSA'!$G$157</c:f>
          <c:strCache>
            <c:ptCount val="1"/>
            <c:pt idx="0">
              <c:v>Rice Paddy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'Indus-TSA'!$G$158:$G$169</c:f>
              <c:numCache>
                <c:formatCode>0.00</c:formatCode>
                <c:ptCount val="12"/>
                <c:pt idx="0">
                  <c:v>-3.1335585337148378E-2</c:v>
                </c:pt>
                <c:pt idx="1">
                  <c:v>-5.3895615711440713E-2</c:v>
                </c:pt>
                <c:pt idx="2">
                  <c:v>-6.2014359380274386E-2</c:v>
                </c:pt>
                <c:pt idx="3">
                  <c:v>-5.3516405534030129E-2</c:v>
                </c:pt>
                <c:pt idx="4">
                  <c:v>-3.067877404312604E-2</c:v>
                </c:pt>
                <c:pt idx="5">
                  <c:v>3.7921017741058356E-4</c:v>
                </c:pt>
                <c:pt idx="6">
                  <c:v>3.1335585337148357E-2</c:v>
                </c:pt>
                <c:pt idx="7">
                  <c:v>5.3895615711440713E-2</c:v>
                </c:pt>
                <c:pt idx="8">
                  <c:v>6.2014359380274386E-2</c:v>
                </c:pt>
                <c:pt idx="9">
                  <c:v>5.3516405534030129E-2</c:v>
                </c:pt>
                <c:pt idx="10">
                  <c:v>3.0678774043126023E-2</c:v>
                </c:pt>
                <c:pt idx="11">
                  <c:v>-3.7921017741060351E-4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AD-4320-B4E4-5CB626050F80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'Indus-TSA'!$X$14:$X$25</c:f>
              <c:numCache>
                <c:formatCode>0.00</c:formatCode>
                <c:ptCount val="12"/>
                <c:pt idx="0">
                  <c:v>-2.3229864166666676E-2</c:v>
                </c:pt>
                <c:pt idx="1">
                  <c:v>-2.3280202053571432E-2</c:v>
                </c:pt>
                <c:pt idx="2">
                  <c:v>-2.3312426726190473E-2</c:v>
                </c:pt>
                <c:pt idx="3">
                  <c:v>-7.2630390416666663E-2</c:v>
                </c:pt>
                <c:pt idx="4">
                  <c:v>-3.9640604285714282E-2</c:v>
                </c:pt>
                <c:pt idx="5">
                  <c:v>-3.9679677708333333E-2</c:v>
                </c:pt>
                <c:pt idx="6">
                  <c:v>6.3956218720238101E-2</c:v>
                </c:pt>
                <c:pt idx="7">
                  <c:v>3.3499074464285739E-2</c:v>
                </c:pt>
                <c:pt idx="8">
                  <c:v>8.6521461220238155E-2</c:v>
                </c:pt>
                <c:pt idx="9">
                  <c:v>8.6516122976190463E-2</c:v>
                </c:pt>
                <c:pt idx="10">
                  <c:v>2.3683410833333321E-2</c:v>
                </c:pt>
                <c:pt idx="11">
                  <c:v>-7.2473393809523806E-2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AD-4320-B4E4-5CB626050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  <c:min val="-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Indus-Glaciers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'Indus-TSA'!$K$2:$K$349</c:f>
              <c:numCache>
                <c:formatCode>General</c:formatCode>
                <c:ptCount val="348"/>
                <c:pt idx="6" formatCode="0.00">
                  <c:v>2.8237995725860401</c:v>
                </c:pt>
                <c:pt idx="7" formatCode="0.00">
                  <c:v>2.7629526084193685</c:v>
                </c:pt>
                <c:pt idx="8" formatCode="0.00">
                  <c:v>2.702588839252769</c:v>
                </c:pt>
                <c:pt idx="9" formatCode="0.00">
                  <c:v>2.6454192425860583</c:v>
                </c:pt>
                <c:pt idx="10" formatCode="0.00">
                  <c:v>2.5910877809194517</c:v>
                </c:pt>
                <c:pt idx="11" formatCode="0.00">
                  <c:v>2.5544005659194227</c:v>
                </c:pt>
                <c:pt idx="12" formatCode="0.00">
                  <c:v>2.5216806359194948</c:v>
                </c:pt>
                <c:pt idx="13" formatCode="0.00">
                  <c:v>2.5424402184194719</c:v>
                </c:pt>
                <c:pt idx="14" formatCode="0.00">
                  <c:v>2.6167861250860938</c:v>
                </c:pt>
                <c:pt idx="15" formatCode="0.00">
                  <c:v>2.7085372234194551</c:v>
                </c:pt>
                <c:pt idx="16" formatCode="0.00">
                  <c:v>2.7989430050860733</c:v>
                </c:pt>
                <c:pt idx="17" formatCode="0.00">
                  <c:v>2.8895598675860583</c:v>
                </c:pt>
                <c:pt idx="18" formatCode="0.00">
                  <c:v>2.9689437175861144</c:v>
                </c:pt>
                <c:pt idx="19" formatCode="0.00">
                  <c:v>3.0398462242527557</c:v>
                </c:pt>
                <c:pt idx="20" formatCode="0.00">
                  <c:v>3.1043654700861225</c:v>
                </c:pt>
                <c:pt idx="21" formatCode="0.00">
                  <c:v>3.1796370767527833</c:v>
                </c:pt>
                <c:pt idx="22" formatCode="0.00">
                  <c:v>3.2493493975861156</c:v>
                </c:pt>
                <c:pt idx="23" formatCode="0.00">
                  <c:v>3.3129149700861262</c:v>
                </c:pt>
                <c:pt idx="24" formatCode="0.00">
                  <c:v>3.3771264975861186</c:v>
                </c:pt>
                <c:pt idx="25" formatCode="0.00">
                  <c:v>3.4332686684194869</c:v>
                </c:pt>
                <c:pt idx="26" formatCode="0.00">
                  <c:v>3.4611032425860913</c:v>
                </c:pt>
                <c:pt idx="27" formatCode="0.00">
                  <c:v>3.5031412067527299</c:v>
                </c:pt>
                <c:pt idx="28" formatCode="0.00">
                  <c:v>3.5484725259194079</c:v>
                </c:pt>
                <c:pt idx="29" formatCode="0.00">
                  <c:v>3.5949813142527773</c:v>
                </c:pt>
                <c:pt idx="30" formatCode="0.00">
                  <c:v>3.6360020259194243</c:v>
                </c:pt>
                <c:pt idx="31" formatCode="0.00">
                  <c:v>3.6918085034194519</c:v>
                </c:pt>
                <c:pt idx="32" formatCode="0.00">
                  <c:v>3.7476276975860969</c:v>
                </c:pt>
                <c:pt idx="33" formatCode="0.00">
                  <c:v>3.7938465692527643</c:v>
                </c:pt>
                <c:pt idx="34" formatCode="0.00">
                  <c:v>3.8314594842528322</c:v>
                </c:pt>
                <c:pt idx="35" formatCode="0.00">
                  <c:v>3.8745452175861033</c:v>
                </c:pt>
                <c:pt idx="36" formatCode="0.00">
                  <c:v>3.9181116034194474</c:v>
                </c:pt>
                <c:pt idx="37" formatCode="0.00">
                  <c:v>3.9751387850861306</c:v>
                </c:pt>
                <c:pt idx="38" formatCode="0.00">
                  <c:v>4.0649393017527586</c:v>
                </c:pt>
                <c:pt idx="39" formatCode="0.00">
                  <c:v>4.1401753042527503</c:v>
                </c:pt>
                <c:pt idx="40" formatCode="0.00">
                  <c:v>4.2126494659194691</c:v>
                </c:pt>
                <c:pt idx="41" formatCode="0.00">
                  <c:v>4.295985342586107</c:v>
                </c:pt>
                <c:pt idx="42" formatCode="0.00">
                  <c:v>4.3756158759194363</c:v>
                </c:pt>
                <c:pt idx="43" formatCode="0.00">
                  <c:v>4.439346751752737</c:v>
                </c:pt>
                <c:pt idx="44" formatCode="0.00">
                  <c:v>4.5074899600861045</c:v>
                </c:pt>
                <c:pt idx="45" formatCode="0.00">
                  <c:v>4.5662719017527706</c:v>
                </c:pt>
                <c:pt idx="46" formatCode="0.00">
                  <c:v>4.6476190492527962</c:v>
                </c:pt>
                <c:pt idx="47" formatCode="0.00">
                  <c:v>4.7183689684194405</c:v>
                </c:pt>
                <c:pt idx="48" formatCode="0.00">
                  <c:v>4.7874607650861662</c:v>
                </c:pt>
                <c:pt idx="49" formatCode="0.00">
                  <c:v>4.7743229475861426</c:v>
                </c:pt>
                <c:pt idx="50" formatCode="0.00">
                  <c:v>4.6801482450861158</c:v>
                </c:pt>
                <c:pt idx="51" formatCode="0.00">
                  <c:v>4.5926136584193955</c:v>
                </c:pt>
                <c:pt idx="52" formatCode="0.00">
                  <c:v>4.5070728867527237</c:v>
                </c:pt>
                <c:pt idx="53" formatCode="0.00">
                  <c:v>4.4082722275861101</c:v>
                </c:pt>
                <c:pt idx="54" formatCode="0.00">
                  <c:v>4.3217777817527576</c:v>
                </c:pt>
                <c:pt idx="55" formatCode="0.00">
                  <c:v>4.2391616117527633</c:v>
                </c:pt>
                <c:pt idx="56" formatCode="0.00">
                  <c:v>4.152064444252801</c:v>
                </c:pt>
                <c:pt idx="57" formatCode="0.00">
                  <c:v>4.0698958650860959</c:v>
                </c:pt>
                <c:pt idx="58" formatCode="0.00">
                  <c:v>3.9822264925861646</c:v>
                </c:pt>
                <c:pt idx="59" formatCode="0.00">
                  <c:v>3.9015812492527857</c:v>
                </c:pt>
                <c:pt idx="60" formatCode="0.00">
                  <c:v>3.8235986642528133</c:v>
                </c:pt>
                <c:pt idx="61" formatCode="0.00">
                  <c:v>3.7930887150861281</c:v>
                </c:pt>
                <c:pt idx="62" formatCode="0.00">
                  <c:v>3.8059773050861168</c:v>
                </c:pt>
                <c:pt idx="63" formatCode="0.00">
                  <c:v>3.8224898584194875</c:v>
                </c:pt>
                <c:pt idx="64" formatCode="0.00">
                  <c:v>3.8413649809194794</c:v>
                </c:pt>
                <c:pt idx="65" formatCode="0.00">
                  <c:v>3.8618295600861643</c:v>
                </c:pt>
                <c:pt idx="66" formatCode="0.00">
                  <c:v>3.8734364125861021</c:v>
                </c:pt>
                <c:pt idx="67" formatCode="0.00">
                  <c:v>3.8741205142528088</c:v>
                </c:pt>
                <c:pt idx="68" formatCode="0.00">
                  <c:v>3.8781717225861598</c:v>
                </c:pt>
                <c:pt idx="69" formatCode="0.00">
                  <c:v>3.8991551009194723</c:v>
                </c:pt>
                <c:pt idx="70" formatCode="0.00">
                  <c:v>3.9191771750860767</c:v>
                </c:pt>
                <c:pt idx="71" formatCode="0.00">
                  <c:v>3.9444330142526951</c:v>
                </c:pt>
                <c:pt idx="72" formatCode="0.00">
                  <c:v>3.9734984642527706</c:v>
                </c:pt>
                <c:pt idx="73" formatCode="0.00">
                  <c:v>4.0213958034194093</c:v>
                </c:pt>
                <c:pt idx="74" formatCode="0.00">
                  <c:v>4.0753864850860282</c:v>
                </c:pt>
                <c:pt idx="75" formatCode="0.00">
                  <c:v>4.1101027734194417</c:v>
                </c:pt>
                <c:pt idx="76" formatCode="0.00">
                  <c:v>4.1464746400861259</c:v>
                </c:pt>
                <c:pt idx="77" formatCode="0.00">
                  <c:v>4.1854048975861247</c:v>
                </c:pt>
                <c:pt idx="78" formatCode="0.00">
                  <c:v>4.2164387317528167</c:v>
                </c:pt>
                <c:pt idx="79" formatCode="0.00">
                  <c:v>4.2554529125861222</c:v>
                </c:pt>
                <c:pt idx="80" formatCode="0.00">
                  <c:v>4.284007193419427</c:v>
                </c:pt>
                <c:pt idx="81" formatCode="0.00">
                  <c:v>4.2973866084194015</c:v>
                </c:pt>
                <c:pt idx="82" formatCode="0.00">
                  <c:v>4.2983784300860748</c:v>
                </c:pt>
                <c:pt idx="83" formatCode="0.00">
                  <c:v>4.2910974442527277</c:v>
                </c:pt>
                <c:pt idx="84" formatCode="0.00">
                  <c:v>4.2802662475860416</c:v>
                </c:pt>
                <c:pt idx="85" formatCode="0.00">
                  <c:v>4.1976348184193739</c:v>
                </c:pt>
                <c:pt idx="86" formatCode="0.00">
                  <c:v>4.1340311000860765</c:v>
                </c:pt>
                <c:pt idx="87" formatCode="0.00">
                  <c:v>4.0768615034194227</c:v>
                </c:pt>
                <c:pt idx="88" formatCode="0.00">
                  <c:v>4.0142877525860854</c:v>
                </c:pt>
                <c:pt idx="89" formatCode="0.00">
                  <c:v>3.9579701050860763</c:v>
                </c:pt>
                <c:pt idx="90" formatCode="0.00">
                  <c:v>3.9085799475861336</c:v>
                </c:pt>
                <c:pt idx="91" formatCode="0.00">
                  <c:v>3.8521224284194204</c:v>
                </c:pt>
                <c:pt idx="92" formatCode="0.00">
                  <c:v>3.8118036209194202</c:v>
                </c:pt>
                <c:pt idx="93" formatCode="0.00">
                  <c:v>3.7646056434194293</c:v>
                </c:pt>
                <c:pt idx="94" formatCode="0.00">
                  <c:v>3.7240808425860905</c:v>
                </c:pt>
                <c:pt idx="95" formatCode="0.00">
                  <c:v>3.6883447584194187</c:v>
                </c:pt>
                <c:pt idx="96" formatCode="0.00">
                  <c:v>3.6565174675860703</c:v>
                </c:pt>
                <c:pt idx="97" formatCode="0.00">
                  <c:v>3.6640832842527971</c:v>
                </c:pt>
                <c:pt idx="98" formatCode="0.00">
                  <c:v>3.6162749542527877</c:v>
                </c:pt>
                <c:pt idx="99" formatCode="0.00">
                  <c:v>3.5724720567527584</c:v>
                </c:pt>
                <c:pt idx="100" formatCode="0.00">
                  <c:v>3.5327356267528103</c:v>
                </c:pt>
                <c:pt idx="101" formatCode="0.00">
                  <c:v>3.4812194117527611</c:v>
                </c:pt>
                <c:pt idx="102" formatCode="0.00">
                  <c:v>3.4211150417527278</c:v>
                </c:pt>
                <c:pt idx="103" formatCode="0.00">
                  <c:v>3.368726532586038</c:v>
                </c:pt>
                <c:pt idx="104" formatCode="0.00">
                  <c:v>3.3089171659194108</c:v>
                </c:pt>
                <c:pt idx="105" formatCode="0.00">
                  <c:v>3.2625787667527675</c:v>
                </c:pt>
                <c:pt idx="106" formatCode="0.00">
                  <c:v>3.2236001900861311</c:v>
                </c:pt>
                <c:pt idx="107" formatCode="0.00">
                  <c:v>3.1779713250861619</c:v>
                </c:pt>
                <c:pt idx="108" formatCode="0.00">
                  <c:v>3.1257455759194954</c:v>
                </c:pt>
                <c:pt idx="109" formatCode="0.00">
                  <c:v>3.0899077667528445</c:v>
                </c:pt>
                <c:pt idx="110" formatCode="0.00">
                  <c:v>3.087351920086121</c:v>
                </c:pt>
                <c:pt idx="111" formatCode="0.00">
                  <c:v>3.0725839559194128</c:v>
                </c:pt>
                <c:pt idx="112" formatCode="0.00">
                  <c:v>3.0499144817527508</c:v>
                </c:pt>
                <c:pt idx="113" formatCode="0.00">
                  <c:v>3.041679821752723</c:v>
                </c:pt>
                <c:pt idx="114" formatCode="0.00">
                  <c:v>3.0315988484194349</c:v>
                </c:pt>
                <c:pt idx="115" formatCode="0.00">
                  <c:v>3.0243636392527833</c:v>
                </c:pt>
                <c:pt idx="116" formatCode="0.00">
                  <c:v>3.0087335525860794</c:v>
                </c:pt>
                <c:pt idx="117" formatCode="0.00">
                  <c:v>2.9775420442527434</c:v>
                </c:pt>
                <c:pt idx="118" formatCode="0.00">
                  <c:v>2.9280730500861409</c:v>
                </c:pt>
                <c:pt idx="119" formatCode="0.00">
                  <c:v>2.8719893709194366</c:v>
                </c:pt>
                <c:pt idx="120" formatCode="0.00">
                  <c:v>2.813209972586094</c:v>
                </c:pt>
                <c:pt idx="121" formatCode="0.00">
                  <c:v>2.705676199252764</c:v>
                </c:pt>
                <c:pt idx="122" formatCode="0.00">
                  <c:v>2.6071934317527621</c:v>
                </c:pt>
                <c:pt idx="123" formatCode="0.00">
                  <c:v>2.5221002509194363</c:v>
                </c:pt>
                <c:pt idx="124" formatCode="0.00">
                  <c:v>2.4404046942527771</c:v>
                </c:pt>
                <c:pt idx="125" formatCode="0.00">
                  <c:v>2.3543171500861035</c:v>
                </c:pt>
                <c:pt idx="126" formatCode="0.00">
                  <c:v>2.2768381050860853</c:v>
                </c:pt>
                <c:pt idx="127" formatCode="0.00">
                  <c:v>2.1943567200860912</c:v>
                </c:pt>
                <c:pt idx="128" formatCode="0.00">
                  <c:v>2.1132486275861311</c:v>
                </c:pt>
                <c:pt idx="129" formatCode="0.00">
                  <c:v>2.0268279325861158</c:v>
                </c:pt>
                <c:pt idx="130" formatCode="0.00">
                  <c:v>1.9440133984194858</c:v>
                </c:pt>
                <c:pt idx="131" formatCode="0.00">
                  <c:v>1.8605147609194432</c:v>
                </c:pt>
                <c:pt idx="132" formatCode="0.00">
                  <c:v>1.7680439559194383</c:v>
                </c:pt>
                <c:pt idx="133" formatCode="0.00">
                  <c:v>1.6561461692527928</c:v>
                </c:pt>
                <c:pt idx="134" formatCode="0.00">
                  <c:v>1.5230310359194164</c:v>
                </c:pt>
                <c:pt idx="135" formatCode="0.00">
                  <c:v>1.394000172586118</c:v>
                </c:pt>
                <c:pt idx="136" formatCode="0.00">
                  <c:v>1.264933705919475</c:v>
                </c:pt>
                <c:pt idx="137" formatCode="0.00">
                  <c:v>1.1340921325861473</c:v>
                </c:pt>
                <c:pt idx="138" formatCode="0.00">
                  <c:v>1.0060276592528226</c:v>
                </c:pt>
                <c:pt idx="139" formatCode="0.00">
                  <c:v>0.86916649425273818</c:v>
                </c:pt>
                <c:pt idx="140" formatCode="0.00">
                  <c:v>0.73715762341947766</c:v>
                </c:pt>
                <c:pt idx="141" formatCode="0.00">
                  <c:v>0.61074364258610103</c:v>
                </c:pt>
                <c:pt idx="142" formatCode="0.00">
                  <c:v>0.49742424508610839</c:v>
                </c:pt>
                <c:pt idx="143" formatCode="0.00">
                  <c:v>0.38787631258611555</c:v>
                </c:pt>
                <c:pt idx="144" formatCode="0.00">
                  <c:v>0.29031670175277213</c:v>
                </c:pt>
                <c:pt idx="145" formatCode="0.00">
                  <c:v>0.26973513841943486</c:v>
                </c:pt>
                <c:pt idx="146" formatCode="0.00">
                  <c:v>0.23613782841937336</c:v>
                </c:pt>
                <c:pt idx="147" formatCode="0.00">
                  <c:v>0.20596103008608679</c:v>
                </c:pt>
                <c:pt idx="148" formatCode="0.00">
                  <c:v>0.17238406425275343</c:v>
                </c:pt>
                <c:pt idx="149" formatCode="0.00">
                  <c:v>0.13369794758608577</c:v>
                </c:pt>
                <c:pt idx="150" formatCode="0.00">
                  <c:v>9.6074860086105218E-2</c:v>
                </c:pt>
                <c:pt idx="151" formatCode="0.00">
                  <c:v>6.3680450919434861E-2</c:v>
                </c:pt>
                <c:pt idx="152" formatCode="0.00">
                  <c:v>4.8325022586084287E-2</c:v>
                </c:pt>
                <c:pt idx="153" formatCode="0.00">
                  <c:v>4.0540496752782929E-2</c:v>
                </c:pt>
                <c:pt idx="154" formatCode="0.00">
                  <c:v>3.600100758615099E-2</c:v>
                </c:pt>
                <c:pt idx="155" formatCode="0.00">
                  <c:v>4.0896535919443977E-2</c:v>
                </c:pt>
                <c:pt idx="156" formatCode="0.00">
                  <c:v>4.4606965086074979E-2</c:v>
                </c:pt>
                <c:pt idx="157" formatCode="0.00">
                  <c:v>1.9717337586143913E-2</c:v>
                </c:pt>
                <c:pt idx="158" formatCode="0.00">
                  <c:v>1.6525707586083627E-2</c:v>
                </c:pt>
                <c:pt idx="159" formatCode="0.00">
                  <c:v>6.9559034194526248E-3</c:v>
                </c:pt>
                <c:pt idx="160" formatCode="0.00">
                  <c:v>-1.8306157472238738E-3</c:v>
                </c:pt>
                <c:pt idx="161" formatCode="0.00">
                  <c:v>-4.9459515805665433E-3</c:v>
                </c:pt>
                <c:pt idx="162" formatCode="0.00">
                  <c:v>-9.0734540805215147E-3</c:v>
                </c:pt>
                <c:pt idx="163" formatCode="0.00">
                  <c:v>-1.4762439080527656E-2</c:v>
                </c:pt>
                <c:pt idx="164" formatCode="0.00">
                  <c:v>-3.9903836580606367E-2</c:v>
                </c:pt>
                <c:pt idx="165" formatCode="0.00">
                  <c:v>-7.687842574722481E-2</c:v>
                </c:pt>
                <c:pt idx="166" formatCode="0.00">
                  <c:v>-0.11825771908058869</c:v>
                </c:pt>
                <c:pt idx="167" formatCode="0.00">
                  <c:v>-0.16873125074721429</c:v>
                </c:pt>
                <c:pt idx="168" formatCode="0.00">
                  <c:v>-0.2174627365805577</c:v>
                </c:pt>
                <c:pt idx="169" formatCode="0.00">
                  <c:v>-0.23330135991386669</c:v>
                </c:pt>
                <c:pt idx="170" formatCode="0.00">
                  <c:v>-0.22429358824723522</c:v>
                </c:pt>
                <c:pt idx="171" formatCode="0.00">
                  <c:v>-0.22178351741388269</c:v>
                </c:pt>
                <c:pt idx="172" formatCode="0.00">
                  <c:v>-0.20891527241388985</c:v>
                </c:pt>
                <c:pt idx="173" formatCode="0.00">
                  <c:v>-0.19925900241389627</c:v>
                </c:pt>
                <c:pt idx="174" formatCode="0.00">
                  <c:v>-0.18409939491391469</c:v>
                </c:pt>
                <c:pt idx="175" formatCode="0.00">
                  <c:v>-0.16014055324723131</c:v>
                </c:pt>
                <c:pt idx="176" formatCode="0.00">
                  <c:v>-0.11885281324725838</c:v>
                </c:pt>
                <c:pt idx="177" formatCode="0.00">
                  <c:v>-7.0525684913889108E-2</c:v>
                </c:pt>
                <c:pt idx="178" formatCode="0.00">
                  <c:v>-2.1595834080585519E-2</c:v>
                </c:pt>
                <c:pt idx="179" formatCode="0.00">
                  <c:v>3.4080944252764311E-2</c:v>
                </c:pt>
                <c:pt idx="180" formatCode="0.00">
                  <c:v>8.7588430919424809E-2</c:v>
                </c:pt>
                <c:pt idx="181" formatCode="0.00">
                  <c:v>0.13049360258611387</c:v>
                </c:pt>
                <c:pt idx="182" formatCode="0.00">
                  <c:v>0.16136213258613452</c:v>
                </c:pt>
                <c:pt idx="183" formatCode="0.00">
                  <c:v>0.18908735258611387</c:v>
                </c:pt>
                <c:pt idx="184" formatCode="0.00">
                  <c:v>0.20979861591945337</c:v>
                </c:pt>
                <c:pt idx="185" formatCode="0.00">
                  <c:v>0.2303191442528032</c:v>
                </c:pt>
                <c:pt idx="186" formatCode="0.00">
                  <c:v>0.23750603341943588</c:v>
                </c:pt>
                <c:pt idx="187" formatCode="0.00">
                  <c:v>0.24093163175280097</c:v>
                </c:pt>
                <c:pt idx="188" formatCode="0.00">
                  <c:v>0.23866570091945505</c:v>
                </c:pt>
                <c:pt idx="189" formatCode="0.00">
                  <c:v>0.23010806341943635</c:v>
                </c:pt>
                <c:pt idx="190" formatCode="0.00">
                  <c:v>0.21607252008612932</c:v>
                </c:pt>
                <c:pt idx="191" formatCode="0.00">
                  <c:v>0.1902648217527485</c:v>
                </c:pt>
                <c:pt idx="192" formatCode="0.00">
                  <c:v>0.16770724508614876</c:v>
                </c:pt>
                <c:pt idx="193" formatCode="0.00">
                  <c:v>0.10187320008611778</c:v>
                </c:pt>
                <c:pt idx="194" formatCode="0.00">
                  <c:v>-4.3864632472150333E-3</c:v>
                </c:pt>
                <c:pt idx="195" formatCode="0.00">
                  <c:v>-0.10118567824724778</c:v>
                </c:pt>
                <c:pt idx="196" formatCode="0.00">
                  <c:v>-0.20030168574726304</c:v>
                </c:pt>
                <c:pt idx="197" formatCode="0.00">
                  <c:v>-0.29327603074722219</c:v>
                </c:pt>
                <c:pt idx="198" formatCode="0.00">
                  <c:v>-0.37199103741386352</c:v>
                </c:pt>
                <c:pt idx="199" formatCode="0.00">
                  <c:v>-0.43481655824723475</c:v>
                </c:pt>
                <c:pt idx="200" formatCode="0.00">
                  <c:v>-0.50503750491390065</c:v>
                </c:pt>
                <c:pt idx="201" formatCode="0.00">
                  <c:v>-0.56017259658062812</c:v>
                </c:pt>
                <c:pt idx="202" formatCode="0.00">
                  <c:v>-0.62615668658060031</c:v>
                </c:pt>
                <c:pt idx="203" formatCode="0.00">
                  <c:v>-0.68483690324723057</c:v>
                </c:pt>
                <c:pt idx="204" formatCode="0.00">
                  <c:v>-0.75747128241391692</c:v>
                </c:pt>
                <c:pt idx="205" formatCode="0.00">
                  <c:v>-0.8208257749138852</c:v>
                </c:pt>
                <c:pt idx="206" formatCode="0.00">
                  <c:v>-0.88885962908057081</c:v>
                </c:pt>
                <c:pt idx="207" formatCode="0.00">
                  <c:v>-0.9580887549138879</c:v>
                </c:pt>
                <c:pt idx="208" formatCode="0.00">
                  <c:v>-1.0276586607471927</c:v>
                </c:pt>
                <c:pt idx="209" formatCode="0.00">
                  <c:v>-1.1082555849138771</c:v>
                </c:pt>
                <c:pt idx="210" formatCode="0.00">
                  <c:v>-1.1959631040805334</c:v>
                </c:pt>
                <c:pt idx="211" formatCode="0.00">
                  <c:v>-1.310884674080512</c:v>
                </c:pt>
                <c:pt idx="212" formatCode="0.00">
                  <c:v>-1.4289546407472926</c:v>
                </c:pt>
                <c:pt idx="213" formatCode="0.00">
                  <c:v>-1.5688675632472382</c:v>
                </c:pt>
                <c:pt idx="214" formatCode="0.00">
                  <c:v>-1.6978475640805186</c:v>
                </c:pt>
                <c:pt idx="215" formatCode="0.00">
                  <c:v>-1.8317586965805503</c:v>
                </c:pt>
                <c:pt idx="216" formatCode="0.00">
                  <c:v>-1.9809591357471845</c:v>
                </c:pt>
                <c:pt idx="217" formatCode="0.00">
                  <c:v>-2.1730800057472379</c:v>
                </c:pt>
                <c:pt idx="218" formatCode="0.00">
                  <c:v>-2.3393601165805649</c:v>
                </c:pt>
                <c:pt idx="219" formatCode="0.00">
                  <c:v>-2.4973801357472212</c:v>
                </c:pt>
                <c:pt idx="220" formatCode="0.00">
                  <c:v>-2.6533097007472293</c:v>
                </c:pt>
                <c:pt idx="221" formatCode="0.00">
                  <c:v>-2.8049896932472507</c:v>
                </c:pt>
                <c:pt idx="222" formatCode="0.00">
                  <c:v>-2.9487910649138485</c:v>
                </c:pt>
                <c:pt idx="223" formatCode="0.00">
                  <c:v>-3.0687073449138893</c:v>
                </c:pt>
                <c:pt idx="224" formatCode="0.00">
                  <c:v>-3.1772481982471845</c:v>
                </c:pt>
                <c:pt idx="225" formatCode="0.00">
                  <c:v>-3.2758250624139009</c:v>
                </c:pt>
                <c:pt idx="226" formatCode="0.00">
                  <c:v>-3.3679932349139108</c:v>
                </c:pt>
                <c:pt idx="227" formatCode="0.00">
                  <c:v>-3.4570180965805548</c:v>
                </c:pt>
                <c:pt idx="228" formatCode="0.00">
                  <c:v>-3.5123769832471794</c:v>
                </c:pt>
                <c:pt idx="229" formatCode="0.00">
                  <c:v>-3.4702474665805312</c:v>
                </c:pt>
                <c:pt idx="230" formatCode="0.00">
                  <c:v>-3.413222829080496</c:v>
                </c:pt>
                <c:pt idx="231" formatCode="0.00">
                  <c:v>-3.3591939999138845</c:v>
                </c:pt>
                <c:pt idx="232" formatCode="0.00">
                  <c:v>-3.3060069474138913</c:v>
                </c:pt>
                <c:pt idx="233" formatCode="0.00">
                  <c:v>-3.2457728774138559</c:v>
                </c:pt>
                <c:pt idx="234" formatCode="0.00">
                  <c:v>-3.1935166107472241</c:v>
                </c:pt>
                <c:pt idx="235" formatCode="0.00">
                  <c:v>-3.1436712332472325</c:v>
                </c:pt>
                <c:pt idx="236" formatCode="0.00">
                  <c:v>-3.086839873247186</c:v>
                </c:pt>
                <c:pt idx="237" formatCode="0.00">
                  <c:v>-3.0319718107472227</c:v>
                </c:pt>
                <c:pt idx="238" formatCode="0.00">
                  <c:v>-2.9793595057471975</c:v>
                </c:pt>
                <c:pt idx="239" formatCode="0.00">
                  <c:v>-2.9118063040805282</c:v>
                </c:pt>
                <c:pt idx="240" formatCode="0.00">
                  <c:v>-2.8437012424138857</c:v>
                </c:pt>
                <c:pt idx="241" formatCode="0.00">
                  <c:v>-2.7612300307472424</c:v>
                </c:pt>
                <c:pt idx="242" formatCode="0.00">
                  <c:v>-2.6965937999138987</c:v>
                </c:pt>
                <c:pt idx="243" formatCode="0.00">
                  <c:v>-2.6304367774138768</c:v>
                </c:pt>
                <c:pt idx="244" formatCode="0.00">
                  <c:v>-2.5662176207472385</c:v>
                </c:pt>
                <c:pt idx="245" formatCode="0.00">
                  <c:v>-2.5126211240805674</c:v>
                </c:pt>
                <c:pt idx="246" formatCode="0.00">
                  <c:v>-2.4659775490805487</c:v>
                </c:pt>
                <c:pt idx="247" formatCode="0.00">
                  <c:v>-2.4324183857472121</c:v>
                </c:pt>
                <c:pt idx="248" formatCode="0.00">
                  <c:v>-2.3965297140805433</c:v>
                </c:pt>
                <c:pt idx="249" formatCode="0.00">
                  <c:v>-2.3569433290805364</c:v>
                </c:pt>
                <c:pt idx="250" formatCode="0.00">
                  <c:v>-2.3233816224138764</c:v>
                </c:pt>
                <c:pt idx="251" formatCode="0.00">
                  <c:v>-2.3085780532472313</c:v>
                </c:pt>
                <c:pt idx="252" formatCode="0.00">
                  <c:v>-2.303267994913881</c:v>
                </c:pt>
                <c:pt idx="253" formatCode="0.00">
                  <c:v>-2.3352605890805762</c:v>
                </c:pt>
                <c:pt idx="254" formatCode="0.00">
                  <c:v>-2.3682704365805876</c:v>
                </c:pt>
                <c:pt idx="255" formatCode="0.00">
                  <c:v>-2.4116969499139032</c:v>
                </c:pt>
                <c:pt idx="256" formatCode="0.00">
                  <c:v>-2.4505559990805637</c:v>
                </c:pt>
                <c:pt idx="257" formatCode="0.00">
                  <c:v>-2.4820679415805671</c:v>
                </c:pt>
                <c:pt idx="258" formatCode="0.00">
                  <c:v>-2.5110214940805236</c:v>
                </c:pt>
                <c:pt idx="259" formatCode="0.00">
                  <c:v>-2.5421290782472852</c:v>
                </c:pt>
                <c:pt idx="260" formatCode="0.00">
                  <c:v>-2.585125802413927</c:v>
                </c:pt>
                <c:pt idx="261" formatCode="0.00">
                  <c:v>-2.6195445440805543</c:v>
                </c:pt>
                <c:pt idx="262" formatCode="0.00">
                  <c:v>-2.6590927824139499</c:v>
                </c:pt>
                <c:pt idx="263" formatCode="0.00">
                  <c:v>-2.6941422215805915</c:v>
                </c:pt>
                <c:pt idx="264" formatCode="0.00">
                  <c:v>-2.7243978565805946</c:v>
                </c:pt>
                <c:pt idx="265" formatCode="0.00">
                  <c:v>-2.737624684080572</c:v>
                </c:pt>
                <c:pt idx="266" formatCode="0.00">
                  <c:v>-2.7567108857472249</c:v>
                </c:pt>
                <c:pt idx="267" formatCode="0.00">
                  <c:v>-2.7689840382472539</c:v>
                </c:pt>
                <c:pt idx="268" formatCode="0.00">
                  <c:v>-2.7834519140806151</c:v>
                </c:pt>
                <c:pt idx="269" formatCode="0.00">
                  <c:v>-2.8008901665805297</c:v>
                </c:pt>
                <c:pt idx="270" formatCode="0.00">
                  <c:v>-2.8117315357471853</c:v>
                </c:pt>
                <c:pt idx="271" formatCode="0.00">
                  <c:v>-2.8191549365805599</c:v>
                </c:pt>
                <c:pt idx="272" formatCode="0.00">
                  <c:v>-2.8255941457472318</c:v>
                </c:pt>
                <c:pt idx="273" formatCode="0.00">
                  <c:v>-2.8452906990805786</c:v>
                </c:pt>
                <c:pt idx="274" formatCode="0.00">
                  <c:v>-2.8618388557472372</c:v>
                </c:pt>
                <c:pt idx="275" formatCode="0.00">
                  <c:v>-2.8745494265805291</c:v>
                </c:pt>
                <c:pt idx="276" formatCode="0.00">
                  <c:v>-2.8870641765805658</c:v>
                </c:pt>
                <c:pt idx="277" formatCode="0.00">
                  <c:v>-2.9227671990805675</c:v>
                </c:pt>
                <c:pt idx="278" formatCode="0.00">
                  <c:v>-2.9704610874139235</c:v>
                </c:pt>
                <c:pt idx="279" formatCode="0.00">
                  <c:v>-3.0312063265805591</c:v>
                </c:pt>
                <c:pt idx="280" formatCode="0.00">
                  <c:v>-3.0919363065805783</c:v>
                </c:pt>
                <c:pt idx="281" formatCode="0.00">
                  <c:v>-3.1545049715805362</c:v>
                </c:pt>
                <c:pt idx="282" formatCode="0.00">
                  <c:v>-3.2224879632472039</c:v>
                </c:pt>
                <c:pt idx="283" formatCode="0.00">
                  <c:v>-3.2926020990805114</c:v>
                </c:pt>
                <c:pt idx="284" formatCode="0.00">
                  <c:v>-3.3666173982471719</c:v>
                </c:pt>
                <c:pt idx="285" formatCode="0.00">
                  <c:v>-3.4254502024139128</c:v>
                </c:pt>
                <c:pt idx="286" formatCode="0.00">
                  <c:v>-3.4816406932472432</c:v>
                </c:pt>
                <c:pt idx="287" formatCode="0.00">
                  <c:v>-3.5388916699139372</c:v>
                </c:pt>
                <c:pt idx="288" formatCode="0.00">
                  <c:v>-3.5984568965806147</c:v>
                </c:pt>
                <c:pt idx="289" formatCode="0.00">
                  <c:v>-3.6475266190805087</c:v>
                </c:pt>
                <c:pt idx="290" formatCode="0.00">
                  <c:v>-3.6427887649138597</c:v>
                </c:pt>
                <c:pt idx="291" formatCode="0.00">
                  <c:v>-3.624506193247214</c:v>
                </c:pt>
                <c:pt idx="292" formatCode="0.00">
                  <c:v>-3.6035609624138942</c:v>
                </c:pt>
                <c:pt idx="293" formatCode="0.00">
                  <c:v>-3.5785899540805985</c:v>
                </c:pt>
                <c:pt idx="294" formatCode="0.00">
                  <c:v>-3.5558670740805383</c:v>
                </c:pt>
                <c:pt idx="295" formatCode="0.00">
                  <c:v>-3.5331085907471902</c:v>
                </c:pt>
                <c:pt idx="296" formatCode="0.00">
                  <c:v>-3.5046458632471627</c:v>
                </c:pt>
                <c:pt idx="297" formatCode="0.00">
                  <c:v>-3.4804123632471828</c:v>
                </c:pt>
                <c:pt idx="298" formatCode="0.00">
                  <c:v>-3.4536840507471993</c:v>
                </c:pt>
                <c:pt idx="299" formatCode="0.00">
                  <c:v>-3.4285375665805304</c:v>
                </c:pt>
                <c:pt idx="300" formatCode="0.00">
                  <c:v>-3.397679209080593</c:v>
                </c:pt>
                <c:pt idx="301" formatCode="0.00">
                  <c:v>-3.3807851865805674</c:v>
                </c:pt>
                <c:pt idx="302" formatCode="0.00">
                  <c:v>-3.3818329565805243</c:v>
                </c:pt>
                <c:pt idx="303" formatCode="0.00">
                  <c:v>-3.3790609432472252</c:v>
                </c:pt>
                <c:pt idx="304" formatCode="0.00">
                  <c:v>-3.3743586932472454</c:v>
                </c:pt>
                <c:pt idx="305" formatCode="0.00">
                  <c:v>-3.3635732724139302</c:v>
                </c:pt>
                <c:pt idx="306" formatCode="0.00">
                  <c:v>-3.3493622532471932</c:v>
                </c:pt>
                <c:pt idx="307" formatCode="0.00">
                  <c:v>-3.3328853040804916</c:v>
                </c:pt>
                <c:pt idx="308" formatCode="0.00">
                  <c:v>-3.3335465182472035</c:v>
                </c:pt>
                <c:pt idx="309" formatCode="0.00">
                  <c:v>-3.3331548765805792</c:v>
                </c:pt>
                <c:pt idx="310" formatCode="0.00">
                  <c:v>-3.3292308249139069</c:v>
                </c:pt>
                <c:pt idx="311" formatCode="0.00">
                  <c:v>-3.3278651632472247</c:v>
                </c:pt>
                <c:pt idx="312" formatCode="0.00">
                  <c:v>-3.3406062515805957</c:v>
                </c:pt>
                <c:pt idx="313" formatCode="0.00">
                  <c:v>-3.3708924049138886</c:v>
                </c:pt>
                <c:pt idx="314" formatCode="0.00">
                  <c:v>-3.4117910457472362</c:v>
                </c:pt>
                <c:pt idx="315" formatCode="0.00">
                  <c:v>-3.475918649913865</c:v>
                </c:pt>
                <c:pt idx="316" formatCode="0.00">
                  <c:v>-3.5457352390805568</c:v>
                </c:pt>
                <c:pt idx="317" formatCode="0.00">
                  <c:v>-3.6195191132471791</c:v>
                </c:pt>
                <c:pt idx="318" formatCode="0.00">
                  <c:v>-3.6983434749138269</c:v>
                </c:pt>
                <c:pt idx="319" formatCode="0.00">
                  <c:v>-3.7802984307472229</c:v>
                </c:pt>
                <c:pt idx="320" formatCode="0.00">
                  <c:v>-3.8469437349138502</c:v>
                </c:pt>
                <c:pt idx="321" formatCode="0.00">
                  <c:v>-3.9203512257471971</c:v>
                </c:pt>
                <c:pt idx="322" formatCode="0.00">
                  <c:v>-3.9923167615805255</c:v>
                </c:pt>
                <c:pt idx="323" formatCode="0.00">
                  <c:v>-4.0671763807471848</c:v>
                </c:pt>
                <c:pt idx="324" formatCode="0.00">
                  <c:v>-4.135695973247266</c:v>
                </c:pt>
                <c:pt idx="325" formatCode="0.00">
                  <c:v>-4.2323197115806011</c:v>
                </c:pt>
                <c:pt idx="326" formatCode="0.00">
                  <c:v>-4.3488231099139512</c:v>
                </c:pt>
                <c:pt idx="327" formatCode="0.00">
                  <c:v>-4.4528041274138559</c:v>
                </c:pt>
                <c:pt idx="328" formatCode="0.00">
                  <c:v>-4.556815663247221</c:v>
                </c:pt>
                <c:pt idx="329" formatCode="0.00">
                  <c:v>-4.667385935747177</c:v>
                </c:pt>
                <c:pt idx="330" formatCode="0.00">
                  <c:v>-4.7693019307472468</c:v>
                </c:pt>
                <c:pt idx="331" formatCode="0.00">
                  <c:v>-4.8529455257472591</c:v>
                </c:pt>
                <c:pt idx="332" formatCode="0.00">
                  <c:v>-4.9479772640805777</c:v>
                </c:pt>
                <c:pt idx="333" formatCode="0.00">
                  <c:v>-5.048428415747253</c:v>
                </c:pt>
                <c:pt idx="334" formatCode="0.00">
                  <c:v>-5.1560537407472111</c:v>
                </c:pt>
                <c:pt idx="335" formatCode="0.00">
                  <c:v>-5.2554037157472067</c:v>
                </c:pt>
                <c:pt idx="336" formatCode="0.00">
                  <c:v>-5.3520834032472067</c:v>
                </c:pt>
                <c:pt idx="337" formatCode="0.00">
                  <c:v>-5.414184131580555</c:v>
                </c:pt>
                <c:pt idx="338" formatCode="0.00">
                  <c:v>-5.519853789080571</c:v>
                </c:pt>
                <c:pt idx="339" formatCode="0.00">
                  <c:v>-5.6211772349138869</c:v>
                </c:pt>
                <c:pt idx="340" formatCode="0.00">
                  <c:v>-5.7187622765806054</c:v>
                </c:pt>
                <c:pt idx="341" formatCode="0.00">
                  <c:v>-5.8079575274139188</c:v>
                </c:pt>
                <c:pt idx="342" formatCode="0.00">
                  <c:v>-5.9062266724139363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5C-4F09-86D4-E9022FBBCFA7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'Indus-TSA'!$V$366:$V$713</c:f>
              <c:numCache>
                <c:formatCode>General</c:formatCode>
                <c:ptCount val="348"/>
                <c:pt idx="6" formatCode="0.0000">
                  <c:v>2.998876012526523</c:v>
                </c:pt>
                <c:pt idx="7" formatCode="0.0000">
                  <c:v>1.9943194475562791</c:v>
                </c:pt>
                <c:pt idx="8" formatCode="0.0000">
                  <c:v>1.9651563589849843</c:v>
                </c:pt>
                <c:pt idx="9" formatCode="0.0000">
                  <c:v>2.020983544044384</c:v>
                </c:pt>
                <c:pt idx="10" formatCode="0.0000">
                  <c:v>2.0839237790741549</c:v>
                </c:pt>
                <c:pt idx="11" formatCode="0.0000">
                  <c:v>2.2127085035979803</c:v>
                </c:pt>
                <c:pt idx="12" formatCode="0.0000">
                  <c:v>2.3825304714552544</c:v>
                </c:pt>
                <c:pt idx="13" formatCode="0.0000">
                  <c:v>2.6634861028837236</c:v>
                </c:pt>
                <c:pt idx="14" formatCode="0.0000">
                  <c:v>3.0212592026754237</c:v>
                </c:pt>
                <c:pt idx="15" formatCode="0.0000">
                  <c:v>3.3445958495801733</c:v>
                </c:pt>
                <c:pt idx="16" formatCode="0.0000">
                  <c:v>3.5990662203539614</c:v>
                </c:pt>
                <c:pt idx="17" formatCode="0.0000">
                  <c:v>3.7297579304432134</c:v>
                </c:pt>
                <c:pt idx="18" formatCode="0.0000">
                  <c:v>3.1440201575265974</c:v>
                </c:pt>
                <c:pt idx="19" formatCode="0.0000">
                  <c:v>2.2712130633896663</c:v>
                </c:pt>
                <c:pt idx="20" formatCode="0.0000">
                  <c:v>2.3669329898183378</c:v>
                </c:pt>
                <c:pt idx="21" formatCode="0.0000">
                  <c:v>2.5552013782111089</c:v>
                </c:pt>
                <c:pt idx="22" formatCode="0.0000">
                  <c:v>2.7421853957408189</c:v>
                </c:pt>
                <c:pt idx="23" formatCode="0.0000">
                  <c:v>2.9712229077646839</c:v>
                </c:pt>
                <c:pt idx="24" formatCode="0.0000">
                  <c:v>3.2379763331218783</c:v>
                </c:pt>
                <c:pt idx="25" formatCode="0.0000">
                  <c:v>3.5543145528837385</c:v>
                </c:pt>
                <c:pt idx="26" formatCode="0.0000">
                  <c:v>3.8655763201754212</c:v>
                </c:pt>
                <c:pt idx="27" formatCode="0.0000">
                  <c:v>4.1391998329134481</c:v>
                </c:pt>
                <c:pt idx="28" formatCode="0.0000">
                  <c:v>4.348595741187296</c:v>
                </c:pt>
                <c:pt idx="29" formatCode="0.0000">
                  <c:v>4.4351793771099324</c:v>
                </c:pt>
                <c:pt idx="30" formatCode="0.0000">
                  <c:v>3.8110784658599073</c:v>
                </c:pt>
                <c:pt idx="31" formatCode="0.0000">
                  <c:v>2.9231753425563625</c:v>
                </c:pt>
                <c:pt idx="32" formatCode="0.0000">
                  <c:v>3.0101952173183122</c:v>
                </c:pt>
                <c:pt idx="33" formatCode="0.0000">
                  <c:v>3.16941087071109</c:v>
                </c:pt>
                <c:pt idx="34" formatCode="0.0000">
                  <c:v>3.3242954824075355</c:v>
                </c:pt>
                <c:pt idx="35" formatCode="0.0000">
                  <c:v>3.5328531552646609</c:v>
                </c:pt>
                <c:pt idx="36" formatCode="0.0000">
                  <c:v>3.7789614389552071</c:v>
                </c:pt>
                <c:pt idx="37" formatCode="0.0000">
                  <c:v>4.0961846695503823</c:v>
                </c:pt>
                <c:pt idx="38" formatCode="0.0000">
                  <c:v>4.4694123793420886</c:v>
                </c:pt>
                <c:pt idx="39" formatCode="0.0000">
                  <c:v>4.7762339304134684</c:v>
                </c:pt>
                <c:pt idx="40" formatCode="0.0000">
                  <c:v>5.0127726811873572</c:v>
                </c:pt>
                <c:pt idx="41" formatCode="0.0000">
                  <c:v>5.136183405443262</c:v>
                </c:pt>
                <c:pt idx="42" formatCode="0.0000">
                  <c:v>4.5506923158599193</c:v>
                </c:pt>
                <c:pt idx="43" formatCode="0.0000">
                  <c:v>3.6707135908896475</c:v>
                </c:pt>
                <c:pt idx="44" formatCode="0.0000">
                  <c:v>3.7700574798183197</c:v>
                </c:pt>
                <c:pt idx="45" formatCode="0.0000">
                  <c:v>3.9418362032110963</c:v>
                </c:pt>
                <c:pt idx="46" formatCode="0.0000">
                  <c:v>4.1404550474074995</c:v>
                </c:pt>
                <c:pt idx="47" formatCode="0.0000">
                  <c:v>4.3766769060979982</c:v>
                </c:pt>
                <c:pt idx="48" formatCode="0.0000">
                  <c:v>4.6483106006219259</c:v>
                </c:pt>
                <c:pt idx="49" formatCode="0.0000">
                  <c:v>4.8953688320503943</c:v>
                </c:pt>
                <c:pt idx="50" formatCode="0.0000">
                  <c:v>5.0846213226754458</c:v>
                </c:pt>
                <c:pt idx="51" formatCode="0.0000">
                  <c:v>5.2286722845801137</c:v>
                </c:pt>
                <c:pt idx="52" formatCode="0.0000">
                  <c:v>5.3071961020206118</c:v>
                </c:pt>
                <c:pt idx="53" formatCode="0.0000">
                  <c:v>5.2484702904432652</c:v>
                </c:pt>
                <c:pt idx="54" formatCode="0.0000">
                  <c:v>4.4968542216932406</c:v>
                </c:pt>
                <c:pt idx="55" formatCode="0.0000">
                  <c:v>3.4705284508896739</c:v>
                </c:pt>
                <c:pt idx="56" formatCode="0.0000">
                  <c:v>3.4146319639850162</c:v>
                </c:pt>
                <c:pt idx="57" formatCode="0.0000">
                  <c:v>3.4454601665444216</c:v>
                </c:pt>
                <c:pt idx="58" formatCode="0.0000">
                  <c:v>3.4750624907408678</c:v>
                </c:pt>
                <c:pt idx="59" formatCode="0.0000">
                  <c:v>3.5598891869313434</c:v>
                </c:pt>
                <c:pt idx="60" formatCode="0.0000">
                  <c:v>3.6844484997885729</c:v>
                </c:pt>
                <c:pt idx="61" formatCode="0.0000">
                  <c:v>3.9141345995503798</c:v>
                </c:pt>
                <c:pt idx="62" formatCode="0.0000">
                  <c:v>4.2104503826754467</c:v>
                </c:pt>
                <c:pt idx="63" formatCode="0.0000">
                  <c:v>4.4585484845802057</c:v>
                </c:pt>
                <c:pt idx="64" formatCode="0.0000">
                  <c:v>4.6414881961873675</c:v>
                </c:pt>
                <c:pt idx="65" formatCode="0.0000">
                  <c:v>4.7020276229433193</c:v>
                </c:pt>
                <c:pt idx="66" formatCode="0.0000">
                  <c:v>4.048512852526585</c:v>
                </c:pt>
                <c:pt idx="67" formatCode="0.0000">
                  <c:v>3.1054873533897194</c:v>
                </c:pt>
                <c:pt idx="68" formatCode="0.0000">
                  <c:v>3.1407392423183751</c:v>
                </c:pt>
                <c:pt idx="69" formatCode="0.0000">
                  <c:v>3.2747194023777979</c:v>
                </c:pt>
                <c:pt idx="70" formatCode="0.0000">
                  <c:v>3.4120131732407799</c:v>
                </c:pt>
                <c:pt idx="71" formatCode="0.0000">
                  <c:v>3.6027409519312528</c:v>
                </c:pt>
                <c:pt idx="72" formatCode="0.0000">
                  <c:v>3.8343482997885303</c:v>
                </c:pt>
                <c:pt idx="73" formatCode="0.0000">
                  <c:v>4.142441687883661</c:v>
                </c:pt>
                <c:pt idx="74" formatCode="0.0000">
                  <c:v>4.4798595626753581</c:v>
                </c:pt>
                <c:pt idx="75" formatCode="0.0000">
                  <c:v>4.7461613995801599</c:v>
                </c:pt>
                <c:pt idx="76" formatCode="0.0000">
                  <c:v>4.946597855354014</c:v>
                </c:pt>
                <c:pt idx="77" formatCode="0.0000">
                  <c:v>5.0256029604432797</c:v>
                </c:pt>
                <c:pt idx="78" formatCode="0.0000">
                  <c:v>4.3915151716932996</c:v>
                </c:pt>
                <c:pt idx="79" formatCode="0.0000">
                  <c:v>3.4868197517230328</c:v>
                </c:pt>
                <c:pt idx="80" formatCode="0.0000">
                  <c:v>3.5465747131516423</c:v>
                </c:pt>
                <c:pt idx="81" formatCode="0.0000">
                  <c:v>3.6729509098777271</c:v>
                </c:pt>
                <c:pt idx="82" formatCode="0.0000">
                  <c:v>3.791214428240778</c:v>
                </c:pt>
                <c:pt idx="83" formatCode="0.0000">
                  <c:v>3.9494053819312853</c:v>
                </c:pt>
                <c:pt idx="84" formatCode="0.0000">
                  <c:v>4.1411160831218012</c:v>
                </c:pt>
                <c:pt idx="85" formatCode="0.0000">
                  <c:v>4.3186807028836256</c:v>
                </c:pt>
                <c:pt idx="86" formatCode="0.0000">
                  <c:v>4.5385041776754065</c:v>
                </c:pt>
                <c:pt idx="87" formatCode="0.0000">
                  <c:v>4.7129201295801408</c:v>
                </c:pt>
                <c:pt idx="88" formatCode="0.0000">
                  <c:v>4.8144109678539735</c:v>
                </c:pt>
                <c:pt idx="89" formatCode="0.0000">
                  <c:v>4.7981681679432313</c:v>
                </c:pt>
                <c:pt idx="90" formatCode="0.0000">
                  <c:v>4.0836563875266165</c:v>
                </c:pt>
                <c:pt idx="91" formatCode="0.0000">
                  <c:v>3.083489267556331</c:v>
                </c:pt>
                <c:pt idx="92" formatCode="0.0000">
                  <c:v>3.0743711406516354</c:v>
                </c:pt>
                <c:pt idx="93" formatCode="0.0000">
                  <c:v>3.1401699448777549</c:v>
                </c:pt>
                <c:pt idx="94" formatCode="0.0000">
                  <c:v>3.2169168407407938</c:v>
                </c:pt>
                <c:pt idx="95" formatCode="0.0000">
                  <c:v>3.3466526960979763</c:v>
                </c:pt>
                <c:pt idx="96" formatCode="0.0000">
                  <c:v>3.51736730312183</c:v>
                </c:pt>
                <c:pt idx="97" formatCode="0.0000">
                  <c:v>3.7851291687170487</c:v>
                </c:pt>
                <c:pt idx="98" formatCode="0.0000">
                  <c:v>4.0207480318421176</c:v>
                </c:pt>
                <c:pt idx="99" formatCode="0.0000">
                  <c:v>4.2085306829134765</c:v>
                </c:pt>
                <c:pt idx="100" formatCode="0.0000">
                  <c:v>4.3328588420206984</c:v>
                </c:pt>
                <c:pt idx="101" formatCode="0.0000">
                  <c:v>4.3214174746099161</c:v>
                </c:pt>
                <c:pt idx="102" formatCode="0.0000">
                  <c:v>3.5961914816932108</c:v>
                </c:pt>
                <c:pt idx="103" formatCode="0.0000">
                  <c:v>2.6000933717229486</c:v>
                </c:pt>
                <c:pt idx="104" formatCode="0.0000">
                  <c:v>2.571484685651626</c:v>
                </c:pt>
                <c:pt idx="105" formatCode="0.0000">
                  <c:v>2.6381430682110931</c:v>
                </c:pt>
                <c:pt idx="106" formatCode="0.0000">
                  <c:v>2.7164361882408343</c:v>
                </c:pt>
                <c:pt idx="107" formatCode="0.0000">
                  <c:v>2.8362792627647195</c:v>
                </c:pt>
                <c:pt idx="108" formatCode="0.0000">
                  <c:v>2.9865954114552551</c:v>
                </c:pt>
                <c:pt idx="109" formatCode="0.0000">
                  <c:v>3.2109536512170962</c:v>
                </c:pt>
                <c:pt idx="110" formatCode="0.0000">
                  <c:v>3.491824997675451</c:v>
                </c:pt>
                <c:pt idx="111" formatCode="0.0000">
                  <c:v>3.708642582080131</c:v>
                </c:pt>
                <c:pt idx="112" formatCode="0.0000">
                  <c:v>3.8500376970206389</c:v>
                </c:pt>
                <c:pt idx="113" formatCode="0.0000">
                  <c:v>3.881877884609878</c:v>
                </c:pt>
                <c:pt idx="114" formatCode="0.0000">
                  <c:v>3.2066752883599179</c:v>
                </c:pt>
                <c:pt idx="115" formatCode="0.0000">
                  <c:v>2.2557304783896939</c:v>
                </c:pt>
                <c:pt idx="116" formatCode="0.0000">
                  <c:v>2.2713010723182947</c:v>
                </c:pt>
                <c:pt idx="117" formatCode="0.0000">
                  <c:v>2.353106345711069</c:v>
                </c:pt>
                <c:pt idx="118" formatCode="0.0000">
                  <c:v>2.4209090482408442</c:v>
                </c:pt>
                <c:pt idx="119" formatCode="0.0000">
                  <c:v>2.5302973085979943</c:v>
                </c:pt>
                <c:pt idx="120" formatCode="0.0000">
                  <c:v>2.6740598081218536</c:v>
                </c:pt>
                <c:pt idx="121" formatCode="0.0000">
                  <c:v>2.8267220837170157</c:v>
                </c:pt>
                <c:pt idx="122" formatCode="0.0000">
                  <c:v>3.011666509342092</c:v>
                </c:pt>
                <c:pt idx="123" formatCode="0.0000">
                  <c:v>3.1581588770801545</c:v>
                </c:pt>
                <c:pt idx="124" formatCode="0.0000">
                  <c:v>3.2405279095206652</c:v>
                </c:pt>
                <c:pt idx="125" formatCode="0.0000">
                  <c:v>3.1945152129432586</c:v>
                </c:pt>
                <c:pt idx="126" formatCode="0.0000">
                  <c:v>2.4519145450265682</c:v>
                </c:pt>
                <c:pt idx="127" formatCode="0.0000">
                  <c:v>1.4257235592230018</c:v>
                </c:pt>
                <c:pt idx="128" formatCode="0.0000">
                  <c:v>1.3758161473183463</c:v>
                </c:pt>
                <c:pt idx="129" formatCode="0.0000">
                  <c:v>1.4023922340444415</c:v>
                </c:pt>
                <c:pt idx="130" formatCode="0.0000">
                  <c:v>1.4368493965741891</c:v>
                </c:pt>
                <c:pt idx="131" formatCode="0.0000">
                  <c:v>1.5188226985980009</c:v>
                </c:pt>
                <c:pt idx="132" formatCode="0.0000">
                  <c:v>1.628893791455198</c:v>
                </c:pt>
                <c:pt idx="133" formatCode="0.0000">
                  <c:v>1.7771920537170445</c:v>
                </c:pt>
                <c:pt idx="134" formatCode="0.0000">
                  <c:v>1.9275041135087463</c:v>
                </c:pt>
                <c:pt idx="135" formatCode="0.0000">
                  <c:v>2.0300587987468361</c:v>
                </c:pt>
                <c:pt idx="136" formatCode="0.0000">
                  <c:v>2.0650569211873631</c:v>
                </c:pt>
                <c:pt idx="137" formatCode="0.0000">
                  <c:v>1.9742901954433023</c:v>
                </c:pt>
                <c:pt idx="138" formatCode="0.0000">
                  <c:v>1.1811040991933055</c:v>
                </c:pt>
                <c:pt idx="139" formatCode="0.0000">
                  <c:v>0.10053333338964876</c:v>
                </c:pt>
                <c:pt idx="140" formatCode="0.0000">
                  <c:v>-2.7485684830708124E-4</c:v>
                </c:pt>
                <c:pt idx="141" formatCode="0.0000">
                  <c:v>-1.3692055955573323E-2</c:v>
                </c:pt>
                <c:pt idx="142" formatCode="0.0000">
                  <c:v>-9.7397567591883671E-3</c:v>
                </c:pt>
                <c:pt idx="143" formatCode="0.0000">
                  <c:v>4.618425026467321E-2</c:v>
                </c:pt>
                <c:pt idx="144" formatCode="0.0000">
                  <c:v>0.1511665372885318</c:v>
                </c:pt>
                <c:pt idx="145" formatCode="0.0000">
                  <c:v>0.39078102288368655</c:v>
                </c:pt>
                <c:pt idx="146" formatCode="0.0000">
                  <c:v>0.6406109060087033</c:v>
                </c:pt>
                <c:pt idx="147" formatCode="0.0000">
                  <c:v>0.84201965624680497</c:v>
                </c:pt>
                <c:pt idx="148" formatCode="0.0000">
                  <c:v>0.97250727952064153</c:v>
                </c:pt>
                <c:pt idx="149" formatCode="0.0000">
                  <c:v>0.97389601044324081</c:v>
                </c:pt>
                <c:pt idx="150" formatCode="0.0000">
                  <c:v>0.27115130002658816</c:v>
                </c:pt>
                <c:pt idx="151" formatCode="0.0000">
                  <c:v>-0.70495270994365455</c:v>
                </c:pt>
                <c:pt idx="152" formatCode="0.0000">
                  <c:v>-0.68910745768170045</c:v>
                </c:pt>
                <c:pt idx="153" formatCode="0.0000">
                  <c:v>-0.58389520178889143</c:v>
                </c:pt>
                <c:pt idx="154" formatCode="0.0000">
                  <c:v>-0.47116299425914576</c:v>
                </c:pt>
                <c:pt idx="155" formatCode="0.0000">
                  <c:v>-0.30079552640199836</c:v>
                </c:pt>
                <c:pt idx="156" formatCode="0.0000">
                  <c:v>-9.4543199378165355E-2</c:v>
                </c:pt>
                <c:pt idx="157" formatCode="0.0000">
                  <c:v>0.1407632220503956</c:v>
                </c:pt>
                <c:pt idx="158" formatCode="0.0000">
                  <c:v>0.42099878517541356</c:v>
                </c:pt>
                <c:pt idx="159" formatCode="0.0000">
                  <c:v>0.6430145295801708</c:v>
                </c:pt>
                <c:pt idx="160" formatCode="0.0000">
                  <c:v>0.79829259952066423</c:v>
                </c:pt>
                <c:pt idx="161" formatCode="0.0000">
                  <c:v>0.83525211127658849</c:v>
                </c:pt>
                <c:pt idx="162" formatCode="0.0000">
                  <c:v>0.16600298585996143</c:v>
                </c:pt>
                <c:pt idx="163" formatCode="0.0000">
                  <c:v>-0.78339559994361707</c:v>
                </c:pt>
                <c:pt idx="164" formatCode="0.0000">
                  <c:v>-0.77733631684839111</c:v>
                </c:pt>
                <c:pt idx="165" formatCode="0.0000">
                  <c:v>-0.70131412428889917</c:v>
                </c:pt>
                <c:pt idx="166" formatCode="0.0000">
                  <c:v>-0.62542172092588544</c:v>
                </c:pt>
                <c:pt idx="167" formatCode="0.0000">
                  <c:v>-0.51042331306865663</c:v>
                </c:pt>
                <c:pt idx="168" formatCode="0.0000">
                  <c:v>-0.35661290104479804</c:v>
                </c:pt>
                <c:pt idx="169" formatCode="0.0000">
                  <c:v>-0.11225547544961501</c:v>
                </c:pt>
                <c:pt idx="170" formatCode="0.0000">
                  <c:v>0.18017948934209471</c:v>
                </c:pt>
                <c:pt idx="171" formatCode="0.0000">
                  <c:v>0.41427510874683549</c:v>
                </c:pt>
                <c:pt idx="172" formatCode="0.0000">
                  <c:v>0.59120794285399825</c:v>
                </c:pt>
                <c:pt idx="173" formatCode="0.0000">
                  <c:v>0.64093906044325877</c:v>
                </c:pt>
                <c:pt idx="174" formatCode="0.0000">
                  <c:v>-9.0229549734317516E-3</c:v>
                </c:pt>
                <c:pt idx="175" formatCode="0.0000">
                  <c:v>-0.92877371411032073</c:v>
                </c:pt>
                <c:pt idx="176" formatCode="0.0000">
                  <c:v>-0.85628529351504312</c:v>
                </c:pt>
                <c:pt idx="177" formatCode="0.0000">
                  <c:v>-0.69496138345556346</c:v>
                </c:pt>
                <c:pt idx="178" formatCode="0.0000">
                  <c:v>-0.52875983592588227</c:v>
                </c:pt>
                <c:pt idx="179" formatCode="0.0000">
                  <c:v>-0.30761111806867802</c:v>
                </c:pt>
                <c:pt idx="180" formatCode="0.0000">
                  <c:v>-5.1561733544815525E-2</c:v>
                </c:pt>
                <c:pt idx="181" formatCode="0.0000">
                  <c:v>0.25153948705036555</c:v>
                </c:pt>
                <c:pt idx="182" formatCode="0.0000">
                  <c:v>0.56583521017546445</c:v>
                </c:pt>
                <c:pt idx="183" formatCode="0.0000">
                  <c:v>0.82514597874683204</c:v>
                </c:pt>
                <c:pt idx="184" formatCode="0.0000">
                  <c:v>1.0099218311873415</c:v>
                </c:pt>
                <c:pt idx="185" formatCode="0.0000">
                  <c:v>1.0705172071099582</c:v>
                </c:pt>
                <c:pt idx="186" formatCode="0.0000">
                  <c:v>0.41258247335991882</c:v>
                </c:pt>
                <c:pt idx="187" formatCode="0.0000">
                  <c:v>-0.52770152911028845</c:v>
                </c:pt>
                <c:pt idx="188" formatCode="0.0000">
                  <c:v>-0.49876677934832969</c:v>
                </c:pt>
                <c:pt idx="189" formatCode="0.0000">
                  <c:v>-0.39432763512223801</c:v>
                </c:pt>
                <c:pt idx="190" formatCode="0.0000">
                  <c:v>-0.29109148175916744</c:v>
                </c:pt>
                <c:pt idx="191" formatCode="0.0000">
                  <c:v>-0.15142724056869383</c:v>
                </c:pt>
                <c:pt idx="192" formatCode="0.0000">
                  <c:v>2.8557080621908426E-2</c:v>
                </c:pt>
                <c:pt idx="193" formatCode="0.0000">
                  <c:v>0.22291908455036946</c:v>
                </c:pt>
                <c:pt idx="194" formatCode="0.0000">
                  <c:v>0.4000866143421149</c:v>
                </c:pt>
                <c:pt idx="195" formatCode="0.0000">
                  <c:v>0.5348729479134704</c:v>
                </c:pt>
                <c:pt idx="196" formatCode="0.0000">
                  <c:v>0.59982152952062506</c:v>
                </c:pt>
                <c:pt idx="197" formatCode="0.0000">
                  <c:v>0.54692203210993284</c:v>
                </c:pt>
                <c:pt idx="198" formatCode="0.0000">
                  <c:v>-0.19691459747338058</c:v>
                </c:pt>
                <c:pt idx="199" formatCode="0.0000">
                  <c:v>-1.2034497191103242</c:v>
                </c:pt>
                <c:pt idx="200" formatCode="0.0000">
                  <c:v>-1.2424699851816854</c:v>
                </c:pt>
                <c:pt idx="201" formatCode="0.0000">
                  <c:v>-1.1846082951223025</c:v>
                </c:pt>
                <c:pt idx="202" formatCode="0.0000">
                  <c:v>-1.1333206884258971</c:v>
                </c:pt>
                <c:pt idx="203" formatCode="0.0000">
                  <c:v>-1.0265289655686729</c:v>
                </c:pt>
                <c:pt idx="204" formatCode="0.0000">
                  <c:v>-0.89662144687815726</c:v>
                </c:pt>
                <c:pt idx="205" formatCode="0.0000">
                  <c:v>-0.69977989044963351</c:v>
                </c:pt>
                <c:pt idx="206" formatCode="0.0000">
                  <c:v>-0.48438655149124088</c:v>
                </c:pt>
                <c:pt idx="207" formatCode="0.0000">
                  <c:v>-0.32203012875316972</c:v>
                </c:pt>
                <c:pt idx="208" formatCode="0.0000">
                  <c:v>-0.2275354454793046</c:v>
                </c:pt>
                <c:pt idx="209" formatCode="0.0000">
                  <c:v>-0.26805752205672206</c:v>
                </c:pt>
                <c:pt idx="210" formatCode="0.0000">
                  <c:v>-1.0208866641400505</c:v>
                </c:pt>
                <c:pt idx="211" formatCode="0.0000">
                  <c:v>-2.0795178349436014</c:v>
                </c:pt>
                <c:pt idx="212" formatCode="0.0000">
                  <c:v>-2.1663871210150774</c:v>
                </c:pt>
                <c:pt idx="213" formatCode="0.0000">
                  <c:v>-2.1933032617889126</c:v>
                </c:pt>
                <c:pt idx="214" formatCode="0.0000">
                  <c:v>-2.2050115659258154</c:v>
                </c:pt>
                <c:pt idx="215" formatCode="0.0000">
                  <c:v>-2.1734507589019927</c:v>
                </c:pt>
                <c:pt idx="216" formatCode="0.0000">
                  <c:v>-2.1201093002114249</c:v>
                </c:pt>
                <c:pt idx="217" formatCode="0.0000">
                  <c:v>-2.0520341212829862</c:v>
                </c:pt>
                <c:pt idx="218" formatCode="0.0000">
                  <c:v>-1.9348870389912349</c:v>
                </c:pt>
                <c:pt idx="219" formatCode="0.0000">
                  <c:v>-1.861321509586503</c:v>
                </c:pt>
                <c:pt idx="220" formatCode="0.0000">
                  <c:v>-1.8531864854793412</c:v>
                </c:pt>
                <c:pt idx="221" formatCode="0.0000">
                  <c:v>-1.9647916303900956</c:v>
                </c:pt>
                <c:pt idx="222" formatCode="0.0000">
                  <c:v>-2.7737146249733655</c:v>
                </c:pt>
                <c:pt idx="223" formatCode="0.0000">
                  <c:v>-3.8373405057769787</c:v>
                </c:pt>
                <c:pt idx="224" formatCode="0.0000">
                  <c:v>-3.9146806785149693</c:v>
                </c:pt>
                <c:pt idx="225" formatCode="0.0000">
                  <c:v>-3.9002607609555753</c:v>
                </c:pt>
                <c:pt idx="226" formatCode="0.0000">
                  <c:v>-3.8751572367592075</c:v>
                </c:pt>
                <c:pt idx="227" formatCode="0.0000">
                  <c:v>-3.7987101589019971</c:v>
                </c:pt>
                <c:pt idx="228" formatCode="0.0000">
                  <c:v>-3.6515271477114197</c:v>
                </c:pt>
                <c:pt idx="229" formatCode="0.0000">
                  <c:v>-3.3492015821162795</c:v>
                </c:pt>
                <c:pt idx="230" formatCode="0.0000">
                  <c:v>-3.0087497514911661</c:v>
                </c:pt>
                <c:pt idx="231" formatCode="0.0000">
                  <c:v>-2.7231353737531663</c:v>
                </c:pt>
                <c:pt idx="232" formatCode="0.0000">
                  <c:v>-2.5058837321460032</c:v>
                </c:pt>
                <c:pt idx="233" formatCode="0.0000">
                  <c:v>-2.4055748145567009</c:v>
                </c:pt>
                <c:pt idx="234" formatCode="0.0000">
                  <c:v>-3.0184401708067412</c:v>
                </c:pt>
                <c:pt idx="235" formatCode="0.0000">
                  <c:v>-3.9123043941103219</c:v>
                </c:pt>
                <c:pt idx="236" formatCode="0.0000">
                  <c:v>-3.8242723535149707</c:v>
                </c:pt>
                <c:pt idx="237" formatCode="0.0000">
                  <c:v>-3.656407509288897</c:v>
                </c:pt>
                <c:pt idx="238" formatCode="0.0000">
                  <c:v>-3.4865235075924943</c:v>
                </c:pt>
                <c:pt idx="239" formatCode="0.0000">
                  <c:v>-3.2534983664019705</c:v>
                </c:pt>
                <c:pt idx="240" formatCode="0.0000">
                  <c:v>-2.982851406878126</c:v>
                </c:pt>
                <c:pt idx="241" formatCode="0.0000">
                  <c:v>-2.6401841462829907</c:v>
                </c:pt>
                <c:pt idx="242" formatCode="0.0000">
                  <c:v>-2.2921207223245688</c:v>
                </c:pt>
                <c:pt idx="243" formatCode="0.0000">
                  <c:v>-1.9943781512531586</c:v>
                </c:pt>
                <c:pt idx="244" formatCode="0.0000">
                  <c:v>-1.7660944054793504</c:v>
                </c:pt>
                <c:pt idx="245" formatCode="0.0000">
                  <c:v>-1.6724230612234123</c:v>
                </c:pt>
                <c:pt idx="246" formatCode="0.0000">
                  <c:v>-2.2909011091400657</c:v>
                </c:pt>
                <c:pt idx="247" formatCode="0.0000">
                  <c:v>-3.2010515466103016</c:v>
                </c:pt>
                <c:pt idx="248" formatCode="0.0000">
                  <c:v>-3.133962194348328</c:v>
                </c:pt>
                <c:pt idx="249" formatCode="0.0000">
                  <c:v>-2.9813790276222107</c:v>
                </c:pt>
                <c:pt idx="250" formatCode="0.0000">
                  <c:v>-2.8305456242591731</c:v>
                </c:pt>
                <c:pt idx="251" formatCode="0.0000">
                  <c:v>-2.6502701155686736</c:v>
                </c:pt>
                <c:pt idx="252" formatCode="0.0000">
                  <c:v>-2.4424181593781213</c:v>
                </c:pt>
                <c:pt idx="253" formatCode="0.0000">
                  <c:v>-2.2142147046163245</c:v>
                </c:pt>
                <c:pt idx="254" formatCode="0.0000">
                  <c:v>-1.9637973589912576</c:v>
                </c:pt>
                <c:pt idx="255" formatCode="0.0000">
                  <c:v>-1.775638323753185</c:v>
                </c:pt>
                <c:pt idx="256" formatCode="0.0000">
                  <c:v>-1.6504327838126756</c:v>
                </c:pt>
                <c:pt idx="257" formatCode="0.0000">
                  <c:v>-1.6418698787234121</c:v>
                </c:pt>
                <c:pt idx="258" formatCode="0.0000">
                  <c:v>-2.3359450541400406</c:v>
                </c:pt>
                <c:pt idx="259" formatCode="0.0000">
                  <c:v>-3.3107622391103746</c:v>
                </c:pt>
                <c:pt idx="260" formatCode="0.0000">
                  <c:v>-3.3225582826817117</c:v>
                </c:pt>
                <c:pt idx="261" formatCode="0.0000">
                  <c:v>-3.2439802426222286</c:v>
                </c:pt>
                <c:pt idx="262" formatCode="0.0000">
                  <c:v>-3.1662567842592466</c:v>
                </c:pt>
                <c:pt idx="263" formatCode="0.0000">
                  <c:v>-3.0358342839020338</c:v>
                </c:pt>
                <c:pt idx="264" formatCode="0.0000">
                  <c:v>-2.863548021044835</c:v>
                </c:pt>
                <c:pt idx="265" formatCode="0.0000">
                  <c:v>-2.6165787996163203</c:v>
                </c:pt>
                <c:pt idx="266" formatCode="0.0000">
                  <c:v>-2.352237808157895</c:v>
                </c:pt>
                <c:pt idx="267" formatCode="0.0000">
                  <c:v>-2.1329254120865357</c:v>
                </c:pt>
                <c:pt idx="268" formatCode="0.0000">
                  <c:v>-1.983328698812727</c:v>
                </c:pt>
                <c:pt idx="269" formatCode="0.0000">
                  <c:v>-1.9606921037233747</c:v>
                </c:pt>
                <c:pt idx="270" formatCode="0.0000">
                  <c:v>-2.6366550958067023</c:v>
                </c:pt>
                <c:pt idx="271" formatCode="0.0000">
                  <c:v>-3.5877880974436493</c:v>
                </c:pt>
                <c:pt idx="272" formatCode="0.0000">
                  <c:v>-3.5630266260150165</c:v>
                </c:pt>
                <c:pt idx="273" formatCode="0.0000">
                  <c:v>-3.469726397622253</c:v>
                </c:pt>
                <c:pt idx="274" formatCode="0.0000">
                  <c:v>-3.3690028575925339</c:v>
                </c:pt>
                <c:pt idx="275" formatCode="0.0000">
                  <c:v>-3.2162414889019715</c:v>
                </c:pt>
                <c:pt idx="276" formatCode="0.0000">
                  <c:v>-3.0262143410448061</c:v>
                </c:pt>
                <c:pt idx="277" formatCode="0.0000">
                  <c:v>-2.8017213146163158</c:v>
                </c:pt>
                <c:pt idx="278" formatCode="0.0000">
                  <c:v>-2.5659880098245935</c:v>
                </c:pt>
                <c:pt idx="279" formatCode="0.0000">
                  <c:v>-2.3951477004198409</c:v>
                </c:pt>
                <c:pt idx="280" formatCode="0.0000">
                  <c:v>-2.2918130913126902</c:v>
                </c:pt>
                <c:pt idx="281" formatCode="0.0000">
                  <c:v>-2.3143069087233812</c:v>
                </c:pt>
                <c:pt idx="282" formatCode="0.0000">
                  <c:v>-3.0474115233067209</c:v>
                </c:pt>
                <c:pt idx="283" formatCode="0.0000">
                  <c:v>-4.0612352599436008</c:v>
                </c:pt>
                <c:pt idx="284" formatCode="0.0000">
                  <c:v>-4.1040498785149566</c:v>
                </c:pt>
                <c:pt idx="285" formatCode="0.0000">
                  <c:v>-4.0498859009555872</c:v>
                </c:pt>
                <c:pt idx="286" formatCode="0.0000">
                  <c:v>-3.98880469509254</c:v>
                </c:pt>
                <c:pt idx="287" formatCode="0.0000">
                  <c:v>-3.8805837322353796</c:v>
                </c:pt>
                <c:pt idx="288" formatCode="0.0000">
                  <c:v>-3.7376070610448551</c:v>
                </c:pt>
                <c:pt idx="289" formatCode="0.0000">
                  <c:v>-3.526480734616257</c:v>
                </c:pt>
                <c:pt idx="290" formatCode="0.0000">
                  <c:v>-3.2383156873245298</c:v>
                </c:pt>
                <c:pt idx="291" formatCode="0.0000">
                  <c:v>-2.9884475670864958</c:v>
                </c:pt>
                <c:pt idx="292" formatCode="0.0000">
                  <c:v>-2.8034377471460061</c:v>
                </c:pt>
                <c:pt idx="293" formatCode="0.0000">
                  <c:v>-2.7383918912234435</c:v>
                </c:pt>
                <c:pt idx="294" formatCode="0.0000">
                  <c:v>-3.3807906341400553</c:v>
                </c:pt>
                <c:pt idx="295" formatCode="0.0000">
                  <c:v>-4.3017417516102796</c:v>
                </c:pt>
                <c:pt idx="296" formatCode="0.0000">
                  <c:v>-4.2420783435149474</c:v>
                </c:pt>
                <c:pt idx="297" formatCode="0.0000">
                  <c:v>-4.1048480617888572</c:v>
                </c:pt>
                <c:pt idx="298" formatCode="0.0000">
                  <c:v>-3.9608480525924961</c:v>
                </c:pt>
                <c:pt idx="299" formatCode="0.0000">
                  <c:v>-3.7702296289019728</c:v>
                </c:pt>
                <c:pt idx="300" formatCode="0.0000">
                  <c:v>-3.5368293735448333</c:v>
                </c:pt>
                <c:pt idx="301" formatCode="0.0000">
                  <c:v>-3.2597393021163157</c:v>
                </c:pt>
                <c:pt idx="302" formatCode="0.0000">
                  <c:v>-2.9773598789911944</c:v>
                </c:pt>
                <c:pt idx="303" formatCode="0.0000">
                  <c:v>-2.743002317086507</c:v>
                </c:pt>
                <c:pt idx="304" formatCode="0.0000">
                  <c:v>-2.5742354779793573</c:v>
                </c:pt>
                <c:pt idx="305" formatCode="0.0000">
                  <c:v>-2.5233752095567752</c:v>
                </c:pt>
                <c:pt idx="306" formatCode="0.0000">
                  <c:v>-3.1742858133067102</c:v>
                </c:pt>
                <c:pt idx="307" formatCode="0.0000">
                  <c:v>-4.101518464943581</c:v>
                </c:pt>
                <c:pt idx="308" formatCode="0.0000">
                  <c:v>-4.0709789985149882</c:v>
                </c:pt>
                <c:pt idx="309" formatCode="0.0000">
                  <c:v>-3.9575905751222535</c:v>
                </c:pt>
                <c:pt idx="310" formatCode="0.0000">
                  <c:v>-3.8363948267592036</c:v>
                </c:pt>
                <c:pt idx="311" formatCode="0.0000">
                  <c:v>-3.669557225568667</c:v>
                </c:pt>
                <c:pt idx="312" formatCode="0.0000">
                  <c:v>-3.479756416044836</c:v>
                </c:pt>
                <c:pt idx="313" formatCode="0.0000">
                  <c:v>-3.249846520449637</c:v>
                </c:pt>
                <c:pt idx="314" formatCode="0.0000">
                  <c:v>-3.0073179681579063</c:v>
                </c:pt>
                <c:pt idx="315" formatCode="0.0000">
                  <c:v>-2.8398600237531468</c:v>
                </c:pt>
                <c:pt idx="316" formatCode="0.0000">
                  <c:v>-2.7456120238126687</c:v>
                </c:pt>
                <c:pt idx="317" formatCode="0.0000">
                  <c:v>-2.7793210503900241</c:v>
                </c:pt>
                <c:pt idx="318" formatCode="0.0000">
                  <c:v>-3.5232670349733439</c:v>
                </c:pt>
                <c:pt idx="319" formatCode="0.0000">
                  <c:v>-4.5489315916103124</c:v>
                </c:pt>
                <c:pt idx="320" formatCode="0.0000">
                  <c:v>-4.584376215181635</c:v>
                </c:pt>
                <c:pt idx="321" formatCode="0.0000">
                  <c:v>-4.5447869242888714</c:v>
                </c:pt>
                <c:pt idx="322" formatCode="0.0000">
                  <c:v>-4.4994807634258223</c:v>
                </c:pt>
                <c:pt idx="323" formatCode="0.0000">
                  <c:v>-4.4088684430686271</c:v>
                </c:pt>
                <c:pt idx="324" formatCode="0.0000">
                  <c:v>-4.2748461377115063</c:v>
                </c:pt>
                <c:pt idx="325" formatCode="0.0000">
                  <c:v>-4.1112738271163494</c:v>
                </c:pt>
                <c:pt idx="326" formatCode="0.0000">
                  <c:v>-3.9443500323246212</c:v>
                </c:pt>
                <c:pt idx="327" formatCode="0.0000">
                  <c:v>-3.8167455012531377</c:v>
                </c:pt>
                <c:pt idx="328" formatCode="0.0000">
                  <c:v>-3.7566924479793329</c:v>
                </c:pt>
                <c:pt idx="329" formatCode="0.0000">
                  <c:v>-3.8271878728900219</c:v>
                </c:pt>
                <c:pt idx="330" formatCode="0.0000">
                  <c:v>-4.5942254908067639</c:v>
                </c:pt>
                <c:pt idx="331" formatCode="0.0000">
                  <c:v>-5.6215786866103485</c:v>
                </c:pt>
                <c:pt idx="332" formatCode="0.0000">
                  <c:v>-5.6854097443483624</c:v>
                </c:pt>
                <c:pt idx="333" formatCode="0.0000">
                  <c:v>-5.6728641142889273</c:v>
                </c:pt>
                <c:pt idx="334" formatCode="0.0000">
                  <c:v>-5.6632177425925079</c:v>
                </c:pt>
                <c:pt idx="335" formatCode="0.0000">
                  <c:v>-5.597095778068649</c:v>
                </c:pt>
                <c:pt idx="336" formatCode="0.0000">
                  <c:v>-5.491233567711447</c:v>
                </c:pt>
                <c:pt idx="337" formatCode="0.0000">
                  <c:v>-5.2931382471163033</c:v>
                </c:pt>
                <c:pt idx="338" formatCode="0.0000">
                  <c:v>-5.1153807114912411</c:v>
                </c:pt>
                <c:pt idx="339" formatCode="0.0000">
                  <c:v>-4.9851186087531687</c:v>
                </c:pt>
                <c:pt idx="340" formatCode="0.0000">
                  <c:v>-4.9186390613127173</c:v>
                </c:pt>
                <c:pt idx="341" formatCode="0.0000">
                  <c:v>-4.9677594645567638</c:v>
                </c:pt>
                <c:pt idx="342" formatCode="0.0000">
                  <c:v>-5.7311502324734533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5C-4F09-86D4-E9022FBBCFA7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'Indus-TSA'!$M$2:$M$349</c:f>
              <c:numCache>
                <c:formatCode>General</c:formatCode>
                <c:ptCount val="348"/>
                <c:pt idx="6" formatCode="0.00">
                  <c:v>1.1040095892894897E-2</c:v>
                </c:pt>
                <c:pt idx="7" formatCode="0.00">
                  <c:v>-0.15310450913682416</c:v>
                </c:pt>
                <c:pt idx="8" formatCode="0.00">
                  <c:v>-0.34006691056555383</c:v>
                </c:pt>
                <c:pt idx="9" formatCode="0.00">
                  <c:v>-0.30827812562495183</c:v>
                </c:pt>
                <c:pt idx="10" formatCode="0.00">
                  <c:v>-0.33008067065469504</c:v>
                </c:pt>
                <c:pt idx="11" formatCode="0.00">
                  <c:v>-0.10489200517855579</c:v>
                </c:pt>
                <c:pt idx="12" formatCode="0.00">
                  <c:v>1.0350726964190926E-2</c:v>
                </c:pt>
                <c:pt idx="13" formatCode="0.00">
                  <c:v>-6.3531944642818416E-3</c:v>
                </c:pt>
                <c:pt idx="14" formatCode="0.00">
                  <c:v>-4.1586014255983628E-2</c:v>
                </c:pt>
                <c:pt idx="15" formatCode="0.00">
                  <c:v>-0.12206377116075373</c:v>
                </c:pt>
                <c:pt idx="16" formatCode="0.00">
                  <c:v>-0.1336447419345177</c:v>
                </c:pt>
                <c:pt idx="17" formatCode="0.00">
                  <c:v>-0.23781667202376866</c:v>
                </c:pt>
                <c:pt idx="18" formatCode="0.00">
                  <c:v>0.11501094089283015</c:v>
                </c:pt>
                <c:pt idx="19" formatCode="0.00">
                  <c:v>0.46215275502976283</c:v>
                </c:pt>
                <c:pt idx="20" formatCode="0.00">
                  <c:v>0.35916963860108808</c:v>
                </c:pt>
                <c:pt idx="21" formatCode="0.00">
                  <c:v>0.24237342020830965</c:v>
                </c:pt>
                <c:pt idx="22" formatCode="0.00">
                  <c:v>9.9060062678631766E-2</c:v>
                </c:pt>
                <c:pt idx="23" formatCode="0.00">
                  <c:v>8.9199790654731714E-2</c:v>
                </c:pt>
                <c:pt idx="24" formatCode="0.00">
                  <c:v>5.7349452975472559E-3</c:v>
                </c:pt>
                <c:pt idx="25" formatCode="0.00">
                  <c:v>-0.12295069446429352</c:v>
                </c:pt>
                <c:pt idx="26" formatCode="0.00">
                  <c:v>1.7356148244004999E-2</c:v>
                </c:pt>
                <c:pt idx="27" formatCode="0.00">
                  <c:v>-8.011990449398354E-2</c:v>
                </c:pt>
                <c:pt idx="28" formatCode="0.00">
                  <c:v>-0.12038739276783872</c:v>
                </c:pt>
                <c:pt idx="29" formatCode="0.00">
                  <c:v>-0.17269978869046554</c:v>
                </c:pt>
                <c:pt idx="30" formatCode="0.00">
                  <c:v>0.12165868255954138</c:v>
                </c:pt>
                <c:pt idx="31" formatCode="0.00">
                  <c:v>0.14420536586305843</c:v>
                </c:pt>
                <c:pt idx="32" formatCode="0.00">
                  <c:v>0.22036298110111829</c:v>
                </c:pt>
                <c:pt idx="33" formatCode="0.00">
                  <c:v>0.17213975770835077</c:v>
                </c:pt>
                <c:pt idx="34" formatCode="0.00">
                  <c:v>7.5055436011894017E-2</c:v>
                </c:pt>
                <c:pt idx="35" formatCode="0.00">
                  <c:v>1.9818083154802935E-2</c:v>
                </c:pt>
                <c:pt idx="36" formatCode="0.00">
                  <c:v>0.13442756946420786</c:v>
                </c:pt>
                <c:pt idx="37" formatCode="0.00">
                  <c:v>5.0095188690306713E-3</c:v>
                </c:pt>
                <c:pt idx="38" formatCode="0.00">
                  <c:v>-3.1853450922653792E-2</c:v>
                </c:pt>
                <c:pt idx="39" formatCode="0.00">
                  <c:v>-0.2657990219940416</c:v>
                </c:pt>
                <c:pt idx="40" formatCode="0.00">
                  <c:v>-0.26753553276790853</c:v>
                </c:pt>
                <c:pt idx="41" formatCode="0.00">
                  <c:v>-0.35090718702383583</c:v>
                </c:pt>
                <c:pt idx="42" formatCode="0.00">
                  <c:v>6.6371012559500286E-2</c:v>
                </c:pt>
                <c:pt idx="43" formatCode="0.00">
                  <c:v>0.47427331752976443</c:v>
                </c:pt>
                <c:pt idx="44" formatCode="0.00">
                  <c:v>0.36333274860112397</c:v>
                </c:pt>
                <c:pt idx="45" formatCode="0.00">
                  <c:v>0.2694043652083451</c:v>
                </c:pt>
                <c:pt idx="46" formatCode="0.00">
                  <c:v>0.25892639101192572</c:v>
                </c:pt>
                <c:pt idx="47" formatCode="0.00">
                  <c:v>0.13156073232141807</c:v>
                </c:pt>
                <c:pt idx="48" formatCode="0.00">
                  <c:v>2.9848917797494323E-2</c:v>
                </c:pt>
                <c:pt idx="49" formatCode="0.00">
                  <c:v>2.3543856369030891E-2</c:v>
                </c:pt>
                <c:pt idx="50" formatCode="0.00">
                  <c:v>5.8320905743983076E-2</c:v>
                </c:pt>
                <c:pt idx="51" formatCode="0.00">
                  <c:v>0.25792839383933597</c:v>
                </c:pt>
                <c:pt idx="52" formatCode="0.00">
                  <c:v>0.28704007639885276</c:v>
                </c:pt>
                <c:pt idx="53" formatCode="0.00">
                  <c:v>0.36590748797618744</c:v>
                </c:pt>
                <c:pt idx="54" formatCode="0.00">
                  <c:v>-3.7444703273820323E-2</c:v>
                </c:pt>
                <c:pt idx="55" formatCode="0.00">
                  <c:v>-0.4556379724702424</c:v>
                </c:pt>
                <c:pt idx="56" formatCode="0.00">
                  <c:v>-0.33165677556559103</c:v>
                </c:pt>
                <c:pt idx="57" formatCode="0.00">
                  <c:v>-0.26070885812498545</c:v>
                </c:pt>
                <c:pt idx="58" formatCode="0.00">
                  <c:v>-0.26128896232143006</c:v>
                </c:pt>
                <c:pt idx="59" formatCode="0.00">
                  <c:v>-8.9584898511930078E-2</c:v>
                </c:pt>
                <c:pt idx="60" formatCode="0.00">
                  <c:v>2.3169786308585572E-3</c:v>
                </c:pt>
                <c:pt idx="61" formatCode="0.00">
                  <c:v>-4.0387921130957238E-2</c:v>
                </c:pt>
                <c:pt idx="62" formatCode="0.00">
                  <c:v>-5.3531104256023809E-2</c:v>
                </c:pt>
                <c:pt idx="63" formatCode="0.00">
                  <c:v>-2.3980276160784797E-2</c:v>
                </c:pt>
                <c:pt idx="64" formatCode="0.00">
                  <c:v>-1.4994937767937699E-2</c:v>
                </c:pt>
                <c:pt idx="65" formatCode="0.00">
                  <c:v>-2.3440864523877281E-2</c:v>
                </c:pt>
                <c:pt idx="66" formatCode="0.00">
                  <c:v>4.4777275892840862E-2</c:v>
                </c:pt>
                <c:pt idx="67" formatCode="0.00">
                  <c:v>6.406620502974647E-2</c:v>
                </c:pt>
                <c:pt idx="68" formatCode="0.00">
                  <c:v>0.14038658610104449</c:v>
                </c:pt>
                <c:pt idx="69" formatCode="0.00">
                  <c:v>0.13653337604165472</c:v>
                </c:pt>
                <c:pt idx="70" formatCode="0.00">
                  <c:v>4.7335305178648923E-2</c:v>
                </c:pt>
                <c:pt idx="71" formatCode="0.00">
                  <c:v>6.8455664882094425E-3</c:v>
                </c:pt>
                <c:pt idx="72" formatCode="0.00">
                  <c:v>-0.13937360136907273</c:v>
                </c:pt>
                <c:pt idx="73" formatCode="0.00">
                  <c:v>-0.22008050946419644</c:v>
                </c:pt>
                <c:pt idx="74" formatCode="0.00">
                  <c:v>-7.113974425590186E-2</c:v>
                </c:pt>
                <c:pt idx="75" formatCode="0.00">
                  <c:v>-7.1328301160747287E-2</c:v>
                </c:pt>
                <c:pt idx="76" formatCode="0.00">
                  <c:v>-1.7034526934594396E-2</c:v>
                </c:pt>
                <c:pt idx="77" formatCode="0.00">
                  <c:v>1.7691979761593757E-3</c:v>
                </c:pt>
                <c:pt idx="78" formatCode="0.00">
                  <c:v>0.27654302672613085</c:v>
                </c:pt>
                <c:pt idx="79" formatCode="0.00">
                  <c:v>0.33062198669642839</c:v>
                </c:pt>
                <c:pt idx="80" formatCode="0.00">
                  <c:v>0.15114657526777364</c:v>
                </c:pt>
                <c:pt idx="81" formatCode="0.00">
                  <c:v>0.17476426854170768</c:v>
                </c:pt>
                <c:pt idx="82" formatCode="0.00">
                  <c:v>0.13529714017863625</c:v>
                </c:pt>
                <c:pt idx="83" formatCode="0.00">
                  <c:v>3.2587146488140206E-2</c:v>
                </c:pt>
                <c:pt idx="84" formatCode="0.00">
                  <c:v>2.2028785297663944E-2</c:v>
                </c:pt>
                <c:pt idx="85" formatCode="0.00">
                  <c:v>-5.3668154464162399E-2</c:v>
                </c:pt>
                <c:pt idx="86" formatCode="0.00">
                  <c:v>3.0768620744026975E-2</c:v>
                </c:pt>
                <c:pt idx="87" formatCode="0.00">
                  <c:v>-2.6185171160705067E-2</c:v>
                </c:pt>
                <c:pt idx="88" formatCode="0.00">
                  <c:v>2.7780530565451045E-2</c:v>
                </c:pt>
                <c:pt idx="89" formatCode="0.00">
                  <c:v>9.9229630476202146E-2</c:v>
                </c:pt>
                <c:pt idx="90" formatCode="0.00">
                  <c:v>-0.40717533910719794</c:v>
                </c:pt>
                <c:pt idx="91" formatCode="0.00">
                  <c:v>-2.9292149136892931E-2</c:v>
                </c:pt>
                <c:pt idx="92" formatCode="0.00">
                  <c:v>-6.2685012232179815E-2</c:v>
                </c:pt>
                <c:pt idx="93" formatCode="0.00">
                  <c:v>-4.3339776458310553E-2</c:v>
                </c:pt>
                <c:pt idx="94" formatCode="0.00">
                  <c:v>3.3782957678624825E-2</c:v>
                </c:pt>
                <c:pt idx="95" formatCode="0.00">
                  <c:v>4.2657942321454811E-2</c:v>
                </c:pt>
                <c:pt idx="96" formatCode="0.00">
                  <c:v>-3.1712664702411075E-2</c:v>
                </c:pt>
                <c:pt idx="97" formatCode="0.00">
                  <c:v>-3.9423102975888469E-3</c:v>
                </c:pt>
                <c:pt idx="98" formatCode="0.00">
                  <c:v>-1.7850963422688437E-2</c:v>
                </c:pt>
                <c:pt idx="99" formatCode="0.00">
                  <c:v>-8.0933344940490315E-3</c:v>
                </c:pt>
                <c:pt idx="100" formatCode="0.00">
                  <c:v>8.049964639872087E-2</c:v>
                </c:pt>
                <c:pt idx="101" formatCode="0.00">
                  <c:v>0.19405283380950777</c:v>
                </c:pt>
                <c:pt idx="102" formatCode="0.00">
                  <c:v>0.17107936672624646</c:v>
                </c:pt>
                <c:pt idx="103" formatCode="0.00">
                  <c:v>-0.11959621330350956</c:v>
                </c:pt>
                <c:pt idx="104" formatCode="0.00">
                  <c:v>-8.5433327232181E-2</c:v>
                </c:pt>
                <c:pt idx="105" formatCode="0.00">
                  <c:v>-1.8150059791651074E-2</c:v>
                </c:pt>
                <c:pt idx="106" formatCode="0.00">
                  <c:v>-8.3930969821381041E-2</c:v>
                </c:pt>
                <c:pt idx="107" formatCode="0.00">
                  <c:v>-0.16822106434528905</c:v>
                </c:pt>
                <c:pt idx="108" formatCode="0.00">
                  <c:v>-0.12960288303582956</c:v>
                </c:pt>
                <c:pt idx="109" formatCode="0.00">
                  <c:v>-0.1474791927976753</c:v>
                </c:pt>
                <c:pt idx="110" formatCode="0.00">
                  <c:v>-4.4988719256025433E-2</c:v>
                </c:pt>
                <c:pt idx="111" formatCode="0.00">
                  <c:v>2.4051846339318672E-2</c:v>
                </c:pt>
                <c:pt idx="112" formatCode="0.00">
                  <c:v>1.5774411398808752E-2</c:v>
                </c:pt>
                <c:pt idx="113" formatCode="0.00">
                  <c:v>6.8834338095484782E-3</c:v>
                </c:pt>
                <c:pt idx="114" formatCode="0.00">
                  <c:v>0.13054185005950103</c:v>
                </c:pt>
                <c:pt idx="115" formatCode="0.00">
                  <c:v>0.19409652002974553</c:v>
                </c:pt>
                <c:pt idx="116" formatCode="0.00">
                  <c:v>3.7534716101163212E-2</c:v>
                </c:pt>
                <c:pt idx="117" formatCode="0.00">
                  <c:v>-5.1470272916276372E-3</c:v>
                </c:pt>
                <c:pt idx="118" formatCode="0.00">
                  <c:v>0.11278025017861637</c:v>
                </c:pt>
                <c:pt idx="119" formatCode="0.00">
                  <c:v>1.6789209821467921E-2</c:v>
                </c:pt>
                <c:pt idx="120" formatCode="0.00">
                  <c:v>9.6110210297581489E-2</c:v>
                </c:pt>
                <c:pt idx="121" formatCode="0.00">
                  <c:v>4.9191334702413769E-2</c:v>
                </c:pt>
                <c:pt idx="122" formatCode="0.00">
                  <c:v>6.0871669077357637E-2</c:v>
                </c:pt>
                <c:pt idx="123" formatCode="0.00">
                  <c:v>-1.9092378660729992E-2</c:v>
                </c:pt>
                <c:pt idx="124" formatCode="0.00">
                  <c:v>-4.7719951101214519E-2</c:v>
                </c:pt>
                <c:pt idx="125" formatCode="0.00">
                  <c:v>-1.1106674523830407E-2</c:v>
                </c:pt>
                <c:pt idx="126" formatCode="0.00">
                  <c:v>-0.40510268660710835</c:v>
                </c:pt>
                <c:pt idx="127" formatCode="0.00">
                  <c:v>-0.15768977080358582</c:v>
                </c:pt>
                <c:pt idx="128" formatCode="0.00">
                  <c:v>-8.8098528898910899E-2</c:v>
                </c:pt>
                <c:pt idx="129" formatCode="0.00">
                  <c:v>-3.4779595625025195E-2</c:v>
                </c:pt>
                <c:pt idx="130" formatCode="0.00">
                  <c:v>6.3789371845246023E-2</c:v>
                </c:pt>
                <c:pt idx="131" formatCode="0.00">
                  <c:v>9.851527982141306E-2</c:v>
                </c:pt>
                <c:pt idx="132" formatCode="0.00">
                  <c:v>0.15149960696425069</c:v>
                </c:pt>
                <c:pt idx="133" formatCode="0.00">
                  <c:v>0.12542425470240914</c:v>
                </c:pt>
                <c:pt idx="134" formatCode="0.00">
                  <c:v>0.10798572491069081</c:v>
                </c:pt>
                <c:pt idx="135" formatCode="0.00">
                  <c:v>0.11523328967263069</c:v>
                </c:pt>
                <c:pt idx="136" formatCode="0.00">
                  <c:v>0.12576738723208791</c:v>
                </c:pt>
                <c:pt idx="137" formatCode="0.00">
                  <c:v>9.9468682976123546E-2</c:v>
                </c:pt>
                <c:pt idx="138" formatCode="0.00">
                  <c:v>-0.47706568077387601</c:v>
                </c:pt>
                <c:pt idx="139" formatCode="0.00">
                  <c:v>-0.42988114497018159</c:v>
                </c:pt>
                <c:pt idx="140" formatCode="0.00">
                  <c:v>-0.260377884732236</c:v>
                </c:pt>
                <c:pt idx="141" formatCode="0.00">
                  <c:v>-0.16749290562501074</c:v>
                </c:pt>
                <c:pt idx="142" formatCode="0.00">
                  <c:v>-5.9720354821365618E-2</c:v>
                </c:pt>
                <c:pt idx="143" formatCode="0.00">
                  <c:v>3.4380048154787346E-2</c:v>
                </c:pt>
                <c:pt idx="144" formatCode="0.00">
                  <c:v>-1.3107118869072565E-2</c:v>
                </c:pt>
                <c:pt idx="145" formatCode="0.00">
                  <c:v>-7.2271164464268622E-2</c:v>
                </c:pt>
                <c:pt idx="146" formatCode="0.00">
                  <c:v>-0.12208883758927414</c:v>
                </c:pt>
                <c:pt idx="147" formatCode="0.00">
                  <c:v>-5.6560337827363583E-2</c:v>
                </c:pt>
                <c:pt idx="148" formatCode="0.00">
                  <c:v>-9.625816110121832E-2</c:v>
                </c:pt>
                <c:pt idx="149" formatCode="0.00">
                  <c:v>-7.0852462023822227E-2</c:v>
                </c:pt>
                <c:pt idx="150" formatCode="0.00">
                  <c:v>0.18590835839285091</c:v>
                </c:pt>
                <c:pt idx="151" formatCode="0.00">
                  <c:v>-2.7562821636877288E-2</c:v>
                </c:pt>
                <c:pt idx="152" formatCode="0.00">
                  <c:v>6.6333136101150103E-2</c:v>
                </c:pt>
                <c:pt idx="153" formatCode="0.00">
                  <c:v>-2.1334979169296275E-4</c:v>
                </c:pt>
                <c:pt idx="154" formatCode="0.00">
                  <c:v>-6.253051732142012E-2</c:v>
                </c:pt>
                <c:pt idx="155" formatCode="0.00">
                  <c:v>-7.0117225178535136E-2</c:v>
                </c:pt>
                <c:pt idx="156" formatCode="0.00">
                  <c:v>-0.1561302922024197</c:v>
                </c:pt>
                <c:pt idx="157" formatCode="0.00">
                  <c:v>-6.5185036309571842E-3</c:v>
                </c:pt>
                <c:pt idx="158" formatCode="0.00">
                  <c:v>4.1089732440013904E-3</c:v>
                </c:pt>
                <c:pt idx="159" formatCode="0.00">
                  <c:v>8.7970918839289425E-2</c:v>
                </c:pt>
                <c:pt idx="160" formatCode="0.00">
                  <c:v>0.13670285889878642</c:v>
                </c:pt>
                <c:pt idx="161" formatCode="0.00">
                  <c:v>0.11231658714285686</c:v>
                </c:pt>
                <c:pt idx="162" formatCode="0.00">
                  <c:v>-7.6188574405477993E-3</c:v>
                </c:pt>
                <c:pt idx="163" formatCode="0.00">
                  <c:v>1.2580508363043919E-2</c:v>
                </c:pt>
                <c:pt idx="164" formatCode="0.00">
                  <c:v>3.9724345267813987E-2</c:v>
                </c:pt>
                <c:pt idx="165" formatCode="0.00">
                  <c:v>1.1767342708367323E-2</c:v>
                </c:pt>
                <c:pt idx="166" formatCode="0.00">
                  <c:v>5.4344179345321209E-2</c:v>
                </c:pt>
                <c:pt idx="167" formatCode="0.00">
                  <c:v>8.9980531488095039E-2</c:v>
                </c:pt>
                <c:pt idx="168" formatCode="0.00">
                  <c:v>3.7671589464252975E-2</c:v>
                </c:pt>
                <c:pt idx="169" formatCode="0.00">
                  <c:v>-5.5196576130924768E-2</c:v>
                </c:pt>
                <c:pt idx="170" formatCode="0.00">
                  <c:v>-0.19876680092266952</c:v>
                </c:pt>
                <c:pt idx="171" formatCode="0.00">
                  <c:v>-0.17984118032740071</c:v>
                </c:pt>
                <c:pt idx="172" formatCode="0.00">
                  <c:v>-0.26189486443456644</c:v>
                </c:pt>
                <c:pt idx="173" formatCode="0.00">
                  <c:v>-0.27814819202382068</c:v>
                </c:pt>
                <c:pt idx="174" formatCode="0.00">
                  <c:v>-2.2656396607146689E-2</c:v>
                </c:pt>
                <c:pt idx="175" formatCode="0.00">
                  <c:v>0.26605188252977996</c:v>
                </c:pt>
                <c:pt idx="176" formatCode="0.00">
                  <c:v>0.14879417193446898</c:v>
                </c:pt>
                <c:pt idx="177" formatCode="0.00">
                  <c:v>0.15983354187500254</c:v>
                </c:pt>
                <c:pt idx="178" formatCode="0.00">
                  <c:v>7.3557534345297881E-2</c:v>
                </c:pt>
                <c:pt idx="179" formatCode="0.00">
                  <c:v>6.9083626488122718E-2</c:v>
                </c:pt>
                <c:pt idx="180" formatCode="0.00">
                  <c:v>2.0126521964243693E-2</c:v>
                </c:pt>
                <c:pt idx="181" formatCode="0.00">
                  <c:v>7.6461341369054026E-2</c:v>
                </c:pt>
                <c:pt idx="182" formatCode="0.00">
                  <c:v>-4.49698175600588E-3</c:v>
                </c:pt>
                <c:pt idx="183" formatCode="0.00">
                  <c:v>-3.5538403274131269E-3</c:v>
                </c:pt>
                <c:pt idx="184" formatCode="0.00">
                  <c:v>-1.2487412767882233E-2</c:v>
                </c:pt>
                <c:pt idx="185" formatCode="0.00">
                  <c:v>-6.5636498690537337E-2</c:v>
                </c:pt>
                <c:pt idx="186" formatCode="0.00">
                  <c:v>7.0600235059544048E-2</c:v>
                </c:pt>
                <c:pt idx="187" formatCode="0.00">
                  <c:v>0.23540205752971133</c:v>
                </c:pt>
                <c:pt idx="188" formatCode="0.00">
                  <c:v>0.1239782977677919</c:v>
                </c:pt>
                <c:pt idx="189" formatCode="0.00">
                  <c:v>0.10773495354169427</c:v>
                </c:pt>
                <c:pt idx="190" formatCode="0.00">
                  <c:v>8.2135520178610477E-2</c:v>
                </c:pt>
                <c:pt idx="191" formatCode="0.00">
                  <c:v>-8.5758101187138891E-4</c:v>
                </c:pt>
                <c:pt idx="192" formatCode="0.00">
                  <c:v>-1.8885112202440268E-2</c:v>
                </c:pt>
                <c:pt idx="193" formatCode="0.00">
                  <c:v>7.7890573869069613E-2</c:v>
                </c:pt>
                <c:pt idx="194" formatCode="0.00">
                  <c:v>5.8559964077346649E-2</c:v>
                </c:pt>
                <c:pt idx="195" formatCode="0.00">
                  <c:v>0.11829267050597991</c:v>
                </c:pt>
                <c:pt idx="196" formatCode="0.00">
                  <c:v>8.792050889883285E-2</c:v>
                </c:pt>
                <c:pt idx="197" formatCode="0.00">
                  <c:v>0.18726775630949533</c:v>
                </c:pt>
                <c:pt idx="198" formatCode="0.00">
                  <c:v>-0.10991123410718728</c:v>
                </c:pt>
                <c:pt idx="199" formatCode="0.00">
                  <c:v>-0.36396571247024667</c:v>
                </c:pt>
                <c:pt idx="200" formatCode="0.00">
                  <c:v>-0.29390907639884745</c:v>
                </c:pt>
                <c:pt idx="201" formatCode="0.00">
                  <c:v>-0.29137647645825382</c:v>
                </c:pt>
                <c:pt idx="202" formatCode="0.00">
                  <c:v>-0.19132741315468138</c:v>
                </c:pt>
                <c:pt idx="203" formatCode="0.00">
                  <c:v>-7.0335936011872491E-2</c:v>
                </c:pt>
                <c:pt idx="204" formatCode="0.00">
                  <c:v>0.15238716529762542</c:v>
                </c:pt>
                <c:pt idx="205" formatCode="0.00">
                  <c:v>0.15793818886908184</c:v>
                </c:pt>
                <c:pt idx="206" formatCode="0.00">
                  <c:v>0.28141202991065484</c:v>
                </c:pt>
                <c:pt idx="207" formatCode="0.00">
                  <c:v>0.18338666717261276</c:v>
                </c:pt>
                <c:pt idx="208" formatCode="0.00">
                  <c:v>0.21111488389874467</c:v>
                </c:pt>
                <c:pt idx="209" formatCode="0.00">
                  <c:v>0.13063476047614131</c:v>
                </c:pt>
                <c:pt idx="210" formatCode="0.00">
                  <c:v>-4.619307744053458E-2</c:v>
                </c:pt>
                <c:pt idx="211" formatCode="0.00">
                  <c:v>-0.30430384663696941</c:v>
                </c:pt>
                <c:pt idx="212" formatCode="0.00">
                  <c:v>-0.20074145056548787</c:v>
                </c:pt>
                <c:pt idx="213" formatCode="0.00">
                  <c:v>-0.11752037979164243</c:v>
                </c:pt>
                <c:pt idx="214" formatCode="0.00">
                  <c:v>-8.6799625654748525E-2</c:v>
                </c:pt>
                <c:pt idx="215" formatCode="0.00">
                  <c:v>2.4095627321457869E-2</c:v>
                </c:pt>
                <c:pt idx="216" formatCode="0.00">
                  <c:v>-3.1838213691344208E-3</c:v>
                </c:pt>
                <c:pt idx="217" formatCode="0.00">
                  <c:v>9.3352819702431589E-2</c:v>
                </c:pt>
                <c:pt idx="218" formatCode="0.00">
                  <c:v>5.295744741067665E-2</c:v>
                </c:pt>
                <c:pt idx="219" formatCode="0.00">
                  <c:v>0.17491803800595562</c:v>
                </c:pt>
                <c:pt idx="220" formatCode="0.00">
                  <c:v>0.22983233389879842</c:v>
                </c:pt>
                <c:pt idx="221" formatCode="0.00">
                  <c:v>3.6963598809563791E-2</c:v>
                </c:pt>
                <c:pt idx="222" formatCode="0.00">
                  <c:v>-0.59881555660717822</c:v>
                </c:pt>
                <c:pt idx="223" formatCode="0.00">
                  <c:v>-0.54184250580357229</c:v>
                </c:pt>
                <c:pt idx="224" formatCode="0.00">
                  <c:v>-0.34868812306558539</c:v>
                </c:pt>
                <c:pt idx="225" formatCode="0.00">
                  <c:v>-0.28171766062496317</c:v>
                </c:pt>
                <c:pt idx="226" formatCode="0.00">
                  <c:v>-0.23681386482132893</c:v>
                </c:pt>
                <c:pt idx="227" formatCode="0.00">
                  <c:v>-7.6261432678563779E-2</c:v>
                </c:pt>
                <c:pt idx="228" formatCode="0.00">
                  <c:v>8.9238666130881938E-2</c:v>
                </c:pt>
                <c:pt idx="229" formatCode="0.00">
                  <c:v>8.8030040535727494E-2</c:v>
                </c:pt>
                <c:pt idx="230" formatCode="0.00">
                  <c:v>-5.6102210089420623E-2</c:v>
                </c:pt>
                <c:pt idx="231" formatCode="0.00">
                  <c:v>-6.9286167827385725E-2</c:v>
                </c:pt>
                <c:pt idx="232" formatCode="0.00">
                  <c:v>-0.18576875943455207</c:v>
                </c:pt>
                <c:pt idx="233" formatCode="0.00">
                  <c:v>-0.18655985702383759</c:v>
                </c:pt>
                <c:pt idx="234" formatCode="0.00">
                  <c:v>0.15146418922620342</c:v>
                </c:pt>
                <c:pt idx="235" formatCode="0.00">
                  <c:v>0.21741703252973821</c:v>
                </c:pt>
                <c:pt idx="236" formatCode="0.00">
                  <c:v>0.20924950193443692</c:v>
                </c:pt>
                <c:pt idx="237" formatCode="0.00">
                  <c:v>0.11267371770833279</c:v>
                </c:pt>
                <c:pt idx="238" formatCode="0.00">
                  <c:v>9.7361246011928415E-2</c:v>
                </c:pt>
                <c:pt idx="239" formatCode="0.00">
                  <c:v>5.6019748213884668E-3</c:v>
                </c:pt>
                <c:pt idx="240" formatCode="0.00">
                  <c:v>1.8707455297544584E-2</c:v>
                </c:pt>
                <c:pt idx="241" formatCode="0.00">
                  <c:v>6.0988924702428449E-2</c:v>
                </c:pt>
                <c:pt idx="242" formatCode="0.00">
                  <c:v>-0.11431448925600307</c:v>
                </c:pt>
                <c:pt idx="243" formatCode="0.00">
                  <c:v>-0.16669573032737617</c:v>
                </c:pt>
                <c:pt idx="244" formatCode="0.00">
                  <c:v>-0.11491966610122972</c:v>
                </c:pt>
                <c:pt idx="245" formatCode="0.00">
                  <c:v>-0.10245087035713141</c:v>
                </c:pt>
                <c:pt idx="246" formatCode="0.00">
                  <c:v>0.41357966755953157</c:v>
                </c:pt>
                <c:pt idx="247" formatCode="0.00">
                  <c:v>0.2817989550297284</c:v>
                </c:pt>
                <c:pt idx="248" formatCode="0.00">
                  <c:v>0.31282361276777237</c:v>
                </c:pt>
                <c:pt idx="249" formatCode="0.00">
                  <c:v>0.20827511604164783</c:v>
                </c:pt>
                <c:pt idx="250" formatCode="0.00">
                  <c:v>8.4541322678603592E-2</c:v>
                </c:pt>
                <c:pt idx="251" formatCode="0.00">
                  <c:v>-3.7903376011911405E-2</c:v>
                </c:pt>
                <c:pt idx="252" formatCode="0.00">
                  <c:v>-0.11901583220242173</c:v>
                </c:pt>
                <c:pt idx="253" formatCode="0.00">
                  <c:v>6.5683543035788716E-2</c:v>
                </c:pt>
                <c:pt idx="254" formatCode="0.00">
                  <c:v>3.2398767410711571E-2</c:v>
                </c:pt>
                <c:pt idx="255" formatCode="0.00">
                  <c:v>1.7304922172627357E-2</c:v>
                </c:pt>
                <c:pt idx="256" formatCode="0.00">
                  <c:v>-5.2938457767879754E-2</c:v>
                </c:pt>
                <c:pt idx="257" formatCode="0.00">
                  <c:v>-6.9283352857155478E-2</c:v>
                </c:pt>
                <c:pt idx="258" formatCode="0.00">
                  <c:v>7.4712482559505133E-2</c:v>
                </c:pt>
                <c:pt idx="259" formatCode="0.00">
                  <c:v>-4.6085224701641891E-3</c:v>
                </c:pt>
                <c:pt idx="260" formatCode="0.00">
                  <c:v>-1.9698458898858462E-2</c:v>
                </c:pt>
                <c:pt idx="261" formatCode="0.00">
                  <c:v>4.5677410416828934E-3</c:v>
                </c:pt>
                <c:pt idx="262" formatCode="0.00">
                  <c:v>4.210917267869263E-2</c:v>
                </c:pt>
                <c:pt idx="263" formatCode="0.00">
                  <c:v>2.1816232145965841E-4</c:v>
                </c:pt>
                <c:pt idx="264" formatCode="0.00">
                  <c:v>-7.1176980535710754E-2</c:v>
                </c:pt>
                <c:pt idx="265" formatCode="0.00">
                  <c:v>-4.7913051964258102E-2</c:v>
                </c:pt>
                <c:pt idx="266" formatCode="0.00">
                  <c:v>7.8143165773099099E-3</c:v>
                </c:pt>
                <c:pt idx="267" formatCode="0.00">
                  <c:v>-9.9986849494030139E-2</c:v>
                </c:pt>
                <c:pt idx="268" formatCode="0.00">
                  <c:v>-0.14063581276781179</c:v>
                </c:pt>
                <c:pt idx="269" formatCode="0.00">
                  <c:v>-0.11352874785717404</c:v>
                </c:pt>
                <c:pt idx="270" formatCode="0.00">
                  <c:v>0.21670059422615395</c:v>
                </c:pt>
                <c:pt idx="271" formatCode="0.00">
                  <c:v>4.3382915863105609E-2</c:v>
                </c:pt>
                <c:pt idx="272" formatCode="0.00">
                  <c:v>7.3492054434439069E-2</c:v>
                </c:pt>
                <c:pt idx="273" formatCode="0.00">
                  <c:v>5.6699386041714206E-2</c:v>
                </c:pt>
                <c:pt idx="274" formatCode="0.00">
                  <c:v>3.5596216011981596E-2</c:v>
                </c:pt>
                <c:pt idx="275" formatCode="0.00">
                  <c:v>5.0528937321416834E-2</c:v>
                </c:pt>
                <c:pt idx="276" formatCode="0.00">
                  <c:v>2.4085294642191002E-3</c:v>
                </c:pt>
                <c:pt idx="277" formatCode="0.00">
                  <c:v>5.9958953035732065E-2</c:v>
                </c:pt>
                <c:pt idx="278" formatCode="0.00">
                  <c:v>-1.4794121755983269E-2</c:v>
                </c:pt>
                <c:pt idx="279" formatCode="0.00">
                  <c:v>-3.6342441160741146E-2</c:v>
                </c:pt>
                <c:pt idx="280" formatCode="0.00">
                  <c:v>1.5321729732136191E-2</c:v>
                </c:pt>
                <c:pt idx="281" formatCode="0.00">
                  <c:v>8.990905714284736E-2</c:v>
                </c:pt>
                <c:pt idx="282" formatCode="0.00">
                  <c:v>0.19902075172615241</c:v>
                </c:pt>
                <c:pt idx="283" formatCode="0.00">
                  <c:v>-5.549658163698723E-2</c:v>
                </c:pt>
                <c:pt idx="284" formatCode="0.00">
                  <c:v>-0.11442756306558977</c:v>
                </c:pt>
                <c:pt idx="285" formatCode="0.00">
                  <c:v>-9.1900870624954223E-2</c:v>
                </c:pt>
                <c:pt idx="286" formatCode="0.00">
                  <c:v>-9.5425926488019286E-2</c:v>
                </c:pt>
                <c:pt idx="287" formatCode="0.00">
                  <c:v>-0.10092471934518699</c:v>
                </c:pt>
                <c:pt idx="288" formatCode="0.00">
                  <c:v>-0.12756838053570618</c:v>
                </c:pt>
                <c:pt idx="289" formatCode="0.00">
                  <c:v>-0.10346521696430955</c:v>
                </c:pt>
                <c:pt idx="290" formatCode="0.00">
                  <c:v>-4.8460094256029151E-2</c:v>
                </c:pt>
                <c:pt idx="291" formatCode="0.00">
                  <c:v>-0.11732846449405088</c:v>
                </c:pt>
                <c:pt idx="292" formatCode="0.00">
                  <c:v>-0.16006533443453463</c:v>
                </c:pt>
                <c:pt idx="293" formatCode="0.00">
                  <c:v>-0.20078868035710684</c:v>
                </c:pt>
                <c:pt idx="294" formatCode="0.00">
                  <c:v>-5.6436807440491066E-2</c:v>
                </c:pt>
                <c:pt idx="295" formatCode="0.00">
                  <c:v>0.24186416002970645</c:v>
                </c:pt>
                <c:pt idx="296" formatCode="0.00">
                  <c:v>0.24299176193437688</c:v>
                </c:pt>
                <c:pt idx="297" formatCode="0.00">
                  <c:v>0.2144040602083237</c:v>
                </c:pt>
                <c:pt idx="298" formatCode="0.00">
                  <c:v>0.17626953101193976</c:v>
                </c:pt>
                <c:pt idx="299" formatCode="0.00">
                  <c:v>6.1395737321390698E-2</c:v>
                </c:pt>
                <c:pt idx="300" formatCode="0.00">
                  <c:v>-5.5244268035721689E-2</c:v>
                </c:pt>
                <c:pt idx="301" formatCode="0.00">
                  <c:v>-2.8653919464261435E-2</c:v>
                </c:pt>
                <c:pt idx="302" formatCode="0.00">
                  <c:v>-1.861390258937945E-2</c:v>
                </c:pt>
                <c:pt idx="303" formatCode="0.00">
                  <c:v>-4.2033964494066822E-2</c:v>
                </c:pt>
                <c:pt idx="304" formatCode="0.00">
                  <c:v>-8.7509793601213914E-2</c:v>
                </c:pt>
                <c:pt idx="305" formatCode="0.00">
                  <c:v>-4.5505072023786397E-2</c:v>
                </c:pt>
                <c:pt idx="306" formatCode="0.00">
                  <c:v>-6.0213358273870199E-2</c:v>
                </c:pt>
                <c:pt idx="307" formatCode="0.00">
                  <c:v>2.9067633363013101E-2</c:v>
                </c:pt>
                <c:pt idx="308" formatCode="0.00">
                  <c:v>0.10515657693440517</c:v>
                </c:pt>
                <c:pt idx="309" formatCode="0.00">
                  <c:v>0.12357357354170517</c:v>
                </c:pt>
                <c:pt idx="310" formatCode="0.00">
                  <c:v>0.18124135517865625</c:v>
                </c:pt>
                <c:pt idx="311" formatCode="0.00">
                  <c:v>0.13125556398813387</c:v>
                </c:pt>
                <c:pt idx="312" formatCode="0.00">
                  <c:v>8.5406164464302492E-2</c:v>
                </c:pt>
                <c:pt idx="313" formatCode="0.00">
                  <c:v>-4.6481271130915047E-2</c:v>
                </c:pt>
                <c:pt idx="314" formatCode="0.00">
                  <c:v>1.6043886577335797E-2</c:v>
                </c:pt>
                <c:pt idx="315" formatCode="0.00">
                  <c:v>0.10191236217258393</c:v>
                </c:pt>
                <c:pt idx="316" formatCode="0.00">
                  <c:v>0.10025469223211303</c:v>
                </c:pt>
                <c:pt idx="317" formatCode="0.00">
                  <c:v>5.7547708809465803E-2</c:v>
                </c:pt>
                <c:pt idx="318" formatCode="0.00">
                  <c:v>-7.4665976607207085E-2</c:v>
                </c:pt>
                <c:pt idx="319" formatCode="0.00">
                  <c:v>-1.4302929970256173E-2</c:v>
                </c:pt>
                <c:pt idx="320" formatCode="0.00">
                  <c:v>-0.15097745639894811</c:v>
                </c:pt>
                <c:pt idx="321" formatCode="0.00">
                  <c:v>-0.12702914729169379</c:v>
                </c:pt>
                <c:pt idx="322" formatCode="0.00">
                  <c:v>-4.1079198154761798E-2</c:v>
                </c:pt>
                <c:pt idx="323" formatCode="0.00">
                  <c:v>-7.5325558511906365E-2</c:v>
                </c:pt>
                <c:pt idx="324" formatCode="0.00">
                  <c:v>-0.10296358386904103</c:v>
                </c:pt>
                <c:pt idx="325" formatCode="0.00">
                  <c:v>1.520238553581521E-2</c:v>
                </c:pt>
                <c:pt idx="326" formatCode="0.00">
                  <c:v>7.2186060744058977E-2</c:v>
                </c:pt>
                <c:pt idx="327" formatCode="0.00">
                  <c:v>0.21521140967257679</c:v>
                </c:pt>
                <c:pt idx="328" formatCode="0.00">
                  <c:v>0.21301968639875213</c:v>
                </c:pt>
                <c:pt idx="329" formatCode="0.00">
                  <c:v>0.28317942130945539</c:v>
                </c:pt>
                <c:pt idx="330" formatCode="0.00">
                  <c:v>-0.1631923807738076</c:v>
                </c:pt>
                <c:pt idx="331" formatCode="0.00">
                  <c:v>-0.33969661497019388</c:v>
                </c:pt>
                <c:pt idx="332" formatCode="0.00">
                  <c:v>-0.29771613723221435</c:v>
                </c:pt>
                <c:pt idx="333" formatCode="0.00">
                  <c:v>-0.24709038729162103</c:v>
                </c:pt>
                <c:pt idx="334" formatCode="0.00">
                  <c:v>-0.20418548898805966</c:v>
                </c:pt>
                <c:pt idx="335" formatCode="0.00">
                  <c:v>-0.11009016351192713</c:v>
                </c:pt>
                <c:pt idx="336" formatCode="0.00">
                  <c:v>0.10970070613086591</c:v>
                </c:pt>
                <c:pt idx="337" formatCode="0.00">
                  <c:v>5.6685945535718929E-2</c:v>
                </c:pt>
                <c:pt idx="338" formatCode="0.00">
                  <c:v>3.780291991068907E-2</c:v>
                </c:pt>
                <c:pt idx="339" formatCode="0.00">
                  <c:v>9.2080617172598522E-2</c:v>
                </c:pt>
                <c:pt idx="340" formatCode="0.00">
                  <c:v>0.18276659973213327</c:v>
                </c:pt>
                <c:pt idx="341" formatCode="0.00">
                  <c:v>0.26359476297619722</c:v>
                </c:pt>
                <c:pt idx="342" formatCode="0.00">
                  <c:v>0.22852362089287226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5C-4F09-86D4-E9022FBBC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Glacier Storage Normalized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'Indus-TSA'!$G$205</c:f>
          <c:strCache>
            <c:ptCount val="1"/>
            <c:pt idx="0">
              <c:v>Soil Moisture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'Indus-TSA'!$G$206:$G$217</c:f>
              <c:numCache>
                <c:formatCode>0.00</c:formatCode>
                <c:ptCount val="12"/>
                <c:pt idx="0">
                  <c:v>-0.22239756716588796</c:v>
                </c:pt>
                <c:pt idx="1">
                  <c:v>-0.19271535582366797</c:v>
                </c:pt>
                <c:pt idx="2">
                  <c:v>-0.11139522051941968</c:v>
                </c:pt>
                <c:pt idx="3">
                  <c:v>-2.2682583630609157E-4</c:v>
                </c:pt>
                <c:pt idx="4">
                  <c:v>0.11100234664646826</c:v>
                </c:pt>
                <c:pt idx="5">
                  <c:v>0.19248852998736188</c:v>
                </c:pt>
                <c:pt idx="6">
                  <c:v>0.22239756716588796</c:v>
                </c:pt>
                <c:pt idx="7">
                  <c:v>0.192715355823668</c:v>
                </c:pt>
                <c:pt idx="8">
                  <c:v>0.11139522051941979</c:v>
                </c:pt>
                <c:pt idx="9">
                  <c:v>2.2682583630620836E-4</c:v>
                </c:pt>
                <c:pt idx="10">
                  <c:v>-0.11100234664646821</c:v>
                </c:pt>
                <c:pt idx="11">
                  <c:v>-0.19248852998736185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81-4EAC-9DC6-4E692ACF54FA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'Indus-TSA'!$AD$14:$AD$25</c:f>
              <c:numCache>
                <c:formatCode>0.00</c:formatCode>
                <c:ptCount val="12"/>
                <c:pt idx="0">
                  <c:v>-0.21379957645833381</c:v>
                </c:pt>
                <c:pt idx="1">
                  <c:v>3.5075825297621321E-3</c:v>
                </c:pt>
                <c:pt idx="2">
                  <c:v>1.3288629910713556E-2</c:v>
                </c:pt>
                <c:pt idx="3">
                  <c:v>-5.6000804821429107E-2</c:v>
                </c:pt>
                <c:pt idx="4">
                  <c:v>-3.8706940357142727E-2</c:v>
                </c:pt>
                <c:pt idx="5">
                  <c:v>-0.14073229485119043</c:v>
                </c:pt>
                <c:pt idx="6">
                  <c:v>0.38190007651785818</c:v>
                </c:pt>
                <c:pt idx="7">
                  <c:v>0.54602282654761813</c:v>
                </c:pt>
                <c:pt idx="8">
                  <c:v>0.22230336464285827</c:v>
                </c:pt>
                <c:pt idx="9">
                  <c:v>-0.17453537592261892</c:v>
                </c:pt>
                <c:pt idx="10">
                  <c:v>-0.45004948389880894</c:v>
                </c:pt>
                <c:pt idx="11">
                  <c:v>-9.3014441964285766E-2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81-4EAC-9DC6-4E692ACF5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  <c:max val="5"/>
          <c:min val="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'Indus-TSA'!$G$229</c:f>
          <c:strCache>
            <c:ptCount val="1"/>
            <c:pt idx="0">
              <c:v>Runoff Storage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'Indus-TSA'!$G$230:$G$241</c:f>
              <c:numCache>
                <c:formatCode>0.00</c:formatCode>
                <c:ptCount val="12"/>
                <c:pt idx="0">
                  <c:v>-9.5762235023786599E-2</c:v>
                </c:pt>
                <c:pt idx="1">
                  <c:v>-8.024383718189898E-2</c:v>
                </c:pt>
                <c:pt idx="2">
                  <c:v>-4.322416796954702E-2</c:v>
                </c:pt>
                <c:pt idx="3">
                  <c:v>5.377382143752254E-3</c:v>
                </c:pt>
                <c:pt idx="4">
                  <c:v>5.2538067054239579E-2</c:v>
                </c:pt>
                <c:pt idx="5">
                  <c:v>8.5621219325651227E-2</c:v>
                </c:pt>
                <c:pt idx="6">
                  <c:v>9.5762235023786599E-2</c:v>
                </c:pt>
                <c:pt idx="7">
                  <c:v>8.024383718189898E-2</c:v>
                </c:pt>
                <c:pt idx="8">
                  <c:v>4.3224167969547055E-2</c:v>
                </c:pt>
                <c:pt idx="9">
                  <c:v>-5.3773821437522124E-3</c:v>
                </c:pt>
                <c:pt idx="10">
                  <c:v>-5.2538067054239537E-2</c:v>
                </c:pt>
                <c:pt idx="11">
                  <c:v>-8.5621219325651213E-2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FF-4DDE-8C60-7B96A8ABE130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'Indus-TSA'!$AG$14:$AG$25</c:f>
              <c:numCache>
                <c:formatCode>0.00</c:formatCode>
                <c:ptCount val="12"/>
                <c:pt idx="0">
                  <c:v>-6.7250286041666663E-2</c:v>
                </c:pt>
                <c:pt idx="1">
                  <c:v>-3.7923187380952378E-2</c:v>
                </c:pt>
                <c:pt idx="2">
                  <c:v>-2.2603289434523804E-2</c:v>
                </c:pt>
                <c:pt idx="3">
                  <c:v>-2.2552960833333358E-2</c:v>
                </c:pt>
                <c:pt idx="4">
                  <c:v>-3.0040667202380952E-2</c:v>
                </c:pt>
                <c:pt idx="5">
                  <c:v>3.1537172827380958E-2</c:v>
                </c:pt>
                <c:pt idx="6">
                  <c:v>0.21962261613095235</c:v>
                </c:pt>
                <c:pt idx="7">
                  <c:v>0.14610215586309522</c:v>
                </c:pt>
                <c:pt idx="8">
                  <c:v>2.9234067857142887E-3</c:v>
                </c:pt>
                <c:pt idx="9">
                  <c:v>-7.4909249077380946E-2</c:v>
                </c:pt>
                <c:pt idx="10">
                  <c:v>-7.7334496339285713E-2</c:v>
                </c:pt>
                <c:pt idx="11">
                  <c:v>-7.4602463452380946E-2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FF-4DDE-8C60-7B96A8ABE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  <c:max val="2"/>
          <c:min val="-1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Ganges-TWS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'Ganges-TSA'!$D$2:$D$349</c:f>
              <c:numCache>
                <c:formatCode>General</c:formatCode>
                <c:ptCount val="348"/>
                <c:pt idx="6" formatCode="0.00">
                  <c:v>18.148180166666666</c:v>
                </c:pt>
                <c:pt idx="7" formatCode="0.00">
                  <c:v>18.463194608333335</c:v>
                </c:pt>
                <c:pt idx="8" formatCode="0.00">
                  <c:v>18.610461154999999</c:v>
                </c:pt>
                <c:pt idx="9" formatCode="0.00">
                  <c:v>18.7321711375</c:v>
                </c:pt>
                <c:pt idx="10" formatCode="0.00">
                  <c:v>18.86223777</c:v>
                </c:pt>
                <c:pt idx="11" formatCode="0.00">
                  <c:v>18.842105029166667</c:v>
                </c:pt>
                <c:pt idx="12" formatCode="0.00">
                  <c:v>18.786358950833336</c:v>
                </c:pt>
                <c:pt idx="13" formatCode="0.00">
                  <c:v>17.604925750000003</c:v>
                </c:pt>
                <c:pt idx="14" formatCode="0.00">
                  <c:v>16.840169388333333</c:v>
                </c:pt>
                <c:pt idx="15" formatCode="0.00">
                  <c:v>16.458510834166667</c:v>
                </c:pt>
                <c:pt idx="16" formatCode="0.00">
                  <c:v>15.804774401666668</c:v>
                </c:pt>
                <c:pt idx="17" formatCode="0.00">
                  <c:v>15.428358831666669</c:v>
                </c:pt>
                <c:pt idx="18" formatCode="0.00">
                  <c:v>15.148158191666667</c:v>
                </c:pt>
                <c:pt idx="19" formatCode="0.00">
                  <c:v>14.860127567500001</c:v>
                </c:pt>
                <c:pt idx="20" formatCode="0.00">
                  <c:v>14.701407233333333</c:v>
                </c:pt>
                <c:pt idx="21" formatCode="0.00">
                  <c:v>14.416634479166667</c:v>
                </c:pt>
                <c:pt idx="22" formatCode="0.00">
                  <c:v>14.081236520833334</c:v>
                </c:pt>
                <c:pt idx="23" formatCode="0.00">
                  <c:v>13.855068921666666</c:v>
                </c:pt>
                <c:pt idx="24" formatCode="0.00">
                  <c:v>13.431589165833335</c:v>
                </c:pt>
                <c:pt idx="25" formatCode="0.00">
                  <c:v>12.966781735</c:v>
                </c:pt>
                <c:pt idx="26" formatCode="0.00">
                  <c:v>12.283563255833334</c:v>
                </c:pt>
                <c:pt idx="27" formatCode="0.00">
                  <c:v>11.571476578333332</c:v>
                </c:pt>
                <c:pt idx="28" formatCode="0.00">
                  <c:v>11.213000973333331</c:v>
                </c:pt>
                <c:pt idx="29" formatCode="0.00">
                  <c:v>10.861121376666667</c:v>
                </c:pt>
                <c:pt idx="30" formatCode="0.00">
                  <c:v>10.462650935000001</c:v>
                </c:pt>
                <c:pt idx="31" formatCode="0.00">
                  <c:v>10.082861741666665</c:v>
                </c:pt>
                <c:pt idx="32" formatCode="0.00">
                  <c:v>9.6108621758333328</c:v>
                </c:pt>
                <c:pt idx="33" formatCode="0.00">
                  <c:v>9.2903438616666651</c:v>
                </c:pt>
                <c:pt idx="34" formatCode="0.00">
                  <c:v>9.0850870416666663</c:v>
                </c:pt>
                <c:pt idx="35" formatCode="0.00">
                  <c:v>8.8396032858333324</c:v>
                </c:pt>
                <c:pt idx="36" formatCode="0.00">
                  <c:v>8.7557128475000017</c:v>
                </c:pt>
                <c:pt idx="37" formatCode="0.00">
                  <c:v>9.0782053675000025</c:v>
                </c:pt>
                <c:pt idx="38" formatCode="0.00">
                  <c:v>8.9206119583333336</c:v>
                </c:pt>
                <c:pt idx="39" formatCode="0.00">
                  <c:v>9.2218868933333322</c:v>
                </c:pt>
                <c:pt idx="40" formatCode="0.00">
                  <c:v>9.4487583041666667</c:v>
                </c:pt>
                <c:pt idx="41" formatCode="0.00">
                  <c:v>9.5428037841666669</c:v>
                </c:pt>
                <c:pt idx="42" formatCode="0.00">
                  <c:v>9.5881655416666671</c:v>
                </c:pt>
                <c:pt idx="43" formatCode="0.00">
                  <c:v>9.645324925833334</c:v>
                </c:pt>
                <c:pt idx="44" formatCode="0.00">
                  <c:v>9.7881938025000004</c:v>
                </c:pt>
                <c:pt idx="45" formatCode="0.00">
                  <c:v>9.7626602850000008</c:v>
                </c:pt>
                <c:pt idx="46" formatCode="0.00">
                  <c:v>9.6785824300000005</c:v>
                </c:pt>
                <c:pt idx="47" formatCode="0.00">
                  <c:v>9.5810394983333307</c:v>
                </c:pt>
                <c:pt idx="48" formatCode="0.00">
                  <c:v>9.6038564349999991</c:v>
                </c:pt>
                <c:pt idx="49" formatCode="0.00">
                  <c:v>9.9387115149999978</c:v>
                </c:pt>
                <c:pt idx="50" formatCode="0.00">
                  <c:v>11.042005569999999</c:v>
                </c:pt>
                <c:pt idx="51" formatCode="0.00">
                  <c:v>11.0957211175</c:v>
                </c:pt>
                <c:pt idx="52" formatCode="0.00">
                  <c:v>10.957416168333332</c:v>
                </c:pt>
                <c:pt idx="53" formatCode="0.00">
                  <c:v>10.988010199166666</c:v>
                </c:pt>
                <c:pt idx="54" formatCode="0.00">
                  <c:v>11.037172149999998</c:v>
                </c:pt>
                <c:pt idx="55" formatCode="0.00">
                  <c:v>11.128923685833334</c:v>
                </c:pt>
                <c:pt idx="56" formatCode="0.00">
                  <c:v>11.153760464166668</c:v>
                </c:pt>
                <c:pt idx="57" formatCode="0.00">
                  <c:v>11.26033649</c:v>
                </c:pt>
                <c:pt idx="58" formatCode="0.00">
                  <c:v>11.360497069166668</c:v>
                </c:pt>
                <c:pt idx="59" formatCode="0.00">
                  <c:v>11.394645960833335</c:v>
                </c:pt>
                <c:pt idx="60" formatCode="0.00">
                  <c:v>11.268264960833335</c:v>
                </c:pt>
                <c:pt idx="61" formatCode="0.00">
                  <c:v>10.757301679999999</c:v>
                </c:pt>
                <c:pt idx="62" formatCode="0.00">
                  <c:v>10.168458652499998</c:v>
                </c:pt>
                <c:pt idx="63" formatCode="0.00">
                  <c:v>10.192645580833334</c:v>
                </c:pt>
                <c:pt idx="64" formatCode="0.00">
                  <c:v>10.111545991666668</c:v>
                </c:pt>
                <c:pt idx="65" formatCode="0.00">
                  <c:v>10.038788270833335</c:v>
                </c:pt>
                <c:pt idx="66" formatCode="0.00">
                  <c:v>9.9529516608333335</c:v>
                </c:pt>
                <c:pt idx="67" formatCode="0.00">
                  <c:v>9.879118235</c:v>
                </c:pt>
                <c:pt idx="68" formatCode="0.00">
                  <c:v>9.8439462500000001</c:v>
                </c:pt>
                <c:pt idx="69" formatCode="0.00">
                  <c:v>9.8297558541666668</c:v>
                </c:pt>
                <c:pt idx="70" formatCode="0.00">
                  <c:v>9.7487759308333342</c:v>
                </c:pt>
                <c:pt idx="71" formatCode="0.00">
                  <c:v>9.7128338433333337</c:v>
                </c:pt>
                <c:pt idx="72" formatCode="0.00">
                  <c:v>9.7990871683333349</c:v>
                </c:pt>
                <c:pt idx="73" formatCode="0.00">
                  <c:v>10.223094265833334</c:v>
                </c:pt>
                <c:pt idx="74" formatCode="0.00">
                  <c:v>10.784388344166667</c:v>
                </c:pt>
                <c:pt idx="75" formatCode="0.00">
                  <c:v>11.073850275</c:v>
                </c:pt>
                <c:pt idx="76" formatCode="0.00">
                  <c:v>11.487208963333336</c:v>
                </c:pt>
                <c:pt idx="77" formatCode="0.00">
                  <c:v>11.690278173333333</c:v>
                </c:pt>
                <c:pt idx="78" formatCode="0.00">
                  <c:v>11.875276964166666</c:v>
                </c:pt>
                <c:pt idx="79" formatCode="0.00">
                  <c:v>11.9325902475</c:v>
                </c:pt>
                <c:pt idx="80" formatCode="0.00">
                  <c:v>11.95607706</c:v>
                </c:pt>
                <c:pt idx="81" formatCode="0.00">
                  <c:v>11.902965268333334</c:v>
                </c:pt>
                <c:pt idx="82" formatCode="0.00">
                  <c:v>11.996028900833332</c:v>
                </c:pt>
                <c:pt idx="83" formatCode="0.00">
                  <c:v>12.1295873925</c:v>
                </c:pt>
                <c:pt idx="84" formatCode="0.00">
                  <c:v>12.159370720833332</c:v>
                </c:pt>
                <c:pt idx="85" formatCode="0.00">
                  <c:v>12.340853830833332</c:v>
                </c:pt>
                <c:pt idx="86" formatCode="0.00">
                  <c:v>12.048685372499998</c:v>
                </c:pt>
                <c:pt idx="87" formatCode="0.00">
                  <c:v>11.735918661666666</c:v>
                </c:pt>
                <c:pt idx="88" formatCode="0.00">
                  <c:v>11.471175174166667</c:v>
                </c:pt>
                <c:pt idx="89" formatCode="0.00">
                  <c:v>11.470919589166668</c:v>
                </c:pt>
                <c:pt idx="90" formatCode="0.00">
                  <c:v>11.720734815000002</c:v>
                </c:pt>
                <c:pt idx="91" formatCode="0.00">
                  <c:v>11.8798775075</c:v>
                </c:pt>
                <c:pt idx="92" formatCode="0.00">
                  <c:v>12.00558418</c:v>
                </c:pt>
                <c:pt idx="93" formatCode="0.00">
                  <c:v>12.244834204166667</c:v>
                </c:pt>
                <c:pt idx="94" formatCode="0.00">
                  <c:v>12.452452580000001</c:v>
                </c:pt>
                <c:pt idx="95" formatCode="0.00">
                  <c:v>12.623132030000001</c:v>
                </c:pt>
                <c:pt idx="96" formatCode="0.00">
                  <c:v>12.664818405833332</c:v>
                </c:pt>
                <c:pt idx="97" formatCode="0.00">
                  <c:v>12.795272786666667</c:v>
                </c:pt>
                <c:pt idx="98" formatCode="0.00">
                  <c:v>12.743157346666665</c:v>
                </c:pt>
                <c:pt idx="99" formatCode="0.00">
                  <c:v>12.499313155833335</c:v>
                </c:pt>
                <c:pt idx="100" formatCode="0.00">
                  <c:v>12.640599846666667</c:v>
                </c:pt>
                <c:pt idx="101" formatCode="0.00">
                  <c:v>12.564750869999999</c:v>
                </c:pt>
                <c:pt idx="102" formatCode="0.00">
                  <c:v>12.194183269999998</c:v>
                </c:pt>
                <c:pt idx="103" formatCode="0.00">
                  <c:v>11.922394037499998</c:v>
                </c:pt>
                <c:pt idx="104" formatCode="0.00">
                  <c:v>11.672799984999999</c:v>
                </c:pt>
                <c:pt idx="105" formatCode="0.00">
                  <c:v>11.293698449999999</c:v>
                </c:pt>
                <c:pt idx="106" formatCode="0.00">
                  <c:v>10.803773179166667</c:v>
                </c:pt>
                <c:pt idx="107" formatCode="0.00">
                  <c:v>10.367069410000001</c:v>
                </c:pt>
                <c:pt idx="108" formatCode="0.00">
                  <c:v>10.202369696666668</c:v>
                </c:pt>
                <c:pt idx="109" formatCode="0.00">
                  <c:v>9.5623316833333352</c:v>
                </c:pt>
                <c:pt idx="110" formatCode="0.00">
                  <c:v>9.3100091683333357</c:v>
                </c:pt>
                <c:pt idx="111" formatCode="0.00">
                  <c:v>9.2980499333333331</c:v>
                </c:pt>
                <c:pt idx="112" formatCode="0.00">
                  <c:v>9.2857902916666664</c:v>
                </c:pt>
                <c:pt idx="113" formatCode="0.00">
                  <c:v>9.1047856083333336</c:v>
                </c:pt>
                <c:pt idx="114" formatCode="0.00">
                  <c:v>8.9739461408333323</c:v>
                </c:pt>
                <c:pt idx="115" formatCode="0.00">
                  <c:v>8.8033634683333339</c:v>
                </c:pt>
                <c:pt idx="116" formatCode="0.00">
                  <c:v>8.6950470074999995</c:v>
                </c:pt>
                <c:pt idx="117" formatCode="0.00">
                  <c:v>8.6165824400000002</c:v>
                </c:pt>
                <c:pt idx="118" formatCode="0.00">
                  <c:v>8.5896907391666666</c:v>
                </c:pt>
                <c:pt idx="119" formatCode="0.00">
                  <c:v>8.644022866666667</c:v>
                </c:pt>
                <c:pt idx="120" formatCode="0.00">
                  <c:v>9.0007066775000002</c:v>
                </c:pt>
                <c:pt idx="121" formatCode="0.00">
                  <c:v>9.2266639124999994</c:v>
                </c:pt>
                <c:pt idx="122" formatCode="0.00">
                  <c:v>9.0033648858333333</c:v>
                </c:pt>
                <c:pt idx="123" formatCode="0.00">
                  <c:v>8.8054973333333351</c:v>
                </c:pt>
                <c:pt idx="124" formatCode="0.00">
                  <c:v>8.165661816666665</c:v>
                </c:pt>
                <c:pt idx="125" formatCode="0.00">
                  <c:v>7.843040550833333</c:v>
                </c:pt>
                <c:pt idx="126" formatCode="0.00">
                  <c:v>7.5731356991666674</c:v>
                </c:pt>
                <c:pt idx="127" formatCode="0.00">
                  <c:v>7.3447734275000007</c:v>
                </c:pt>
                <c:pt idx="128" formatCode="0.00">
                  <c:v>7.0127645091666659</c:v>
                </c:pt>
                <c:pt idx="129" formatCode="0.00">
                  <c:v>6.7119870941666662</c:v>
                </c:pt>
                <c:pt idx="130" formatCode="0.00">
                  <c:v>6.4413739383333342</c:v>
                </c:pt>
                <c:pt idx="131" formatCode="0.00">
                  <c:v>6.1999853966666656</c:v>
                </c:pt>
                <c:pt idx="132" formatCode="0.00">
                  <c:v>5.790153455833333</c:v>
                </c:pt>
                <c:pt idx="133" formatCode="0.00">
                  <c:v>5.7007636549999985</c:v>
                </c:pt>
                <c:pt idx="134" formatCode="0.00">
                  <c:v>5.5176600933333324</c:v>
                </c:pt>
                <c:pt idx="135" formatCode="0.00">
                  <c:v>4.9490221658333331</c:v>
                </c:pt>
                <c:pt idx="136" formatCode="0.00">
                  <c:v>4.9226313749999999</c:v>
                </c:pt>
                <c:pt idx="137" formatCode="0.00">
                  <c:v>4.7458592975</c:v>
                </c:pt>
                <c:pt idx="138" formatCode="0.00">
                  <c:v>4.5763557324999997</c:v>
                </c:pt>
                <c:pt idx="139" formatCode="0.00">
                  <c:v>4.4244127591666667</c:v>
                </c:pt>
                <c:pt idx="140" formatCode="0.00">
                  <c:v>4.4266500691666666</c:v>
                </c:pt>
                <c:pt idx="141" formatCode="0.00">
                  <c:v>4.4399070358333335</c:v>
                </c:pt>
                <c:pt idx="142" formatCode="0.00">
                  <c:v>4.4065733366666668</c:v>
                </c:pt>
                <c:pt idx="143" formatCode="0.00">
                  <c:v>4.266012470833334</c:v>
                </c:pt>
                <c:pt idx="144" formatCode="0.00">
                  <c:v>3.8008299275000006</c:v>
                </c:pt>
                <c:pt idx="145" formatCode="0.00">
                  <c:v>2.6552710733333336</c:v>
                </c:pt>
                <c:pt idx="146" formatCode="0.00">
                  <c:v>1.9161477291666664</c:v>
                </c:pt>
                <c:pt idx="147" formatCode="0.00">
                  <c:v>1.7102093108333334</c:v>
                </c:pt>
                <c:pt idx="148" formatCode="0.00">
                  <c:v>1.2230959541666668</c:v>
                </c:pt>
                <c:pt idx="149" formatCode="0.00">
                  <c:v>0.8640425808333333</c:v>
                </c:pt>
                <c:pt idx="150" formatCode="0.00">
                  <c:v>0.49308885750000025</c:v>
                </c:pt>
                <c:pt idx="151" formatCode="0.00">
                  <c:v>0.12692271750000014</c:v>
                </c:pt>
                <c:pt idx="152" formatCode="0.00">
                  <c:v>-0.15944854333333333</c:v>
                </c:pt>
                <c:pt idx="153" formatCode="0.00">
                  <c:v>-0.4533278533333332</c:v>
                </c:pt>
                <c:pt idx="154" formatCode="0.00">
                  <c:v>-0.75685731416666613</c:v>
                </c:pt>
                <c:pt idx="155" formatCode="0.00">
                  <c:v>-1.0940577966666665</c:v>
                </c:pt>
                <c:pt idx="156" formatCode="0.00">
                  <c:v>-1.4019260983333333</c:v>
                </c:pt>
                <c:pt idx="157" formatCode="0.00">
                  <c:v>-0.95411018333333308</c:v>
                </c:pt>
                <c:pt idx="158" formatCode="0.00">
                  <c:v>-0.74106816249999996</c:v>
                </c:pt>
                <c:pt idx="159" formatCode="0.00">
                  <c:v>-0.22597277000000027</c:v>
                </c:pt>
                <c:pt idx="160" formatCode="0.00">
                  <c:v>0.31049895416666606</c:v>
                </c:pt>
                <c:pt idx="161" formatCode="0.00">
                  <c:v>0.5875983449999993</c:v>
                </c:pt>
                <c:pt idx="162" formatCode="0.00">
                  <c:v>0.80513499833333313</c:v>
                </c:pt>
                <c:pt idx="163" formatCode="0.00">
                  <c:v>1.0339388908333329</c:v>
                </c:pt>
                <c:pt idx="164" formatCode="0.00">
                  <c:v>1.0732314250000001</c:v>
                </c:pt>
                <c:pt idx="165" formatCode="0.00">
                  <c:v>1.0044399158333335</c:v>
                </c:pt>
                <c:pt idx="166" formatCode="0.00">
                  <c:v>0.95947286000000009</c:v>
                </c:pt>
                <c:pt idx="167" formatCode="0.00">
                  <c:v>0.95811514583333313</c:v>
                </c:pt>
                <c:pt idx="168" formatCode="0.00">
                  <c:v>1.1809912574999997</c:v>
                </c:pt>
                <c:pt idx="169" formatCode="0.00">
                  <c:v>0.92019844583333266</c:v>
                </c:pt>
                <c:pt idx="170" formatCode="0.00">
                  <c:v>0.79176982749999991</c:v>
                </c:pt>
                <c:pt idx="171" formatCode="0.00">
                  <c:v>6.5104966666666694E-2</c:v>
                </c:pt>
                <c:pt idx="172" formatCode="0.00">
                  <c:v>-0.42571822250000002</c:v>
                </c:pt>
                <c:pt idx="173" formatCode="0.00">
                  <c:v>-0.72923819666666623</c:v>
                </c:pt>
                <c:pt idx="174" formatCode="0.00">
                  <c:v>-0.9866094091666664</c:v>
                </c:pt>
                <c:pt idx="175" formatCode="0.00">
                  <c:v>-1.2463499008333339</c:v>
                </c:pt>
                <c:pt idx="176" formatCode="0.00">
                  <c:v>-1.3907186683333335</c:v>
                </c:pt>
                <c:pt idx="177" formatCode="0.00">
                  <c:v>-1.4312697341666667</c:v>
                </c:pt>
                <c:pt idx="178" formatCode="0.00">
                  <c:v>-1.4895974883333334</c:v>
                </c:pt>
                <c:pt idx="179" formatCode="0.00">
                  <c:v>-1.6015011558333334</c:v>
                </c:pt>
                <c:pt idx="180" formatCode="0.00">
                  <c:v>-2.0962432708333334</c:v>
                </c:pt>
                <c:pt idx="181" formatCode="0.00">
                  <c:v>-1.7694918000000002</c:v>
                </c:pt>
                <c:pt idx="182" formatCode="0.00">
                  <c:v>-1.8667552149999995</c:v>
                </c:pt>
                <c:pt idx="183" formatCode="0.00">
                  <c:v>-2.0063140474999996</c:v>
                </c:pt>
                <c:pt idx="184" formatCode="0.00">
                  <c:v>-2.2153100708333331</c:v>
                </c:pt>
                <c:pt idx="185" formatCode="0.00">
                  <c:v>-2.3711184500000004</c:v>
                </c:pt>
                <c:pt idx="186" formatCode="0.00">
                  <c:v>-2.5448847249999997</c:v>
                </c:pt>
                <c:pt idx="187" formatCode="0.00">
                  <c:v>-2.7705001466666661</c:v>
                </c:pt>
                <c:pt idx="188" formatCode="0.00">
                  <c:v>-3.1517792975000005</c:v>
                </c:pt>
                <c:pt idx="189" formatCode="0.00">
                  <c:v>-3.4555591383333333</c:v>
                </c:pt>
                <c:pt idx="190" formatCode="0.00">
                  <c:v>-3.6987877325</c:v>
                </c:pt>
                <c:pt idx="191" formatCode="0.00">
                  <c:v>-3.8739009341666666</c:v>
                </c:pt>
                <c:pt idx="192" formatCode="0.00">
                  <c:v>-3.7511992900000002</c:v>
                </c:pt>
                <c:pt idx="193" formatCode="0.00">
                  <c:v>-4.3386115283333337</c:v>
                </c:pt>
                <c:pt idx="194" formatCode="0.00">
                  <c:v>-4.5899603816666668</c:v>
                </c:pt>
                <c:pt idx="195" formatCode="0.00">
                  <c:v>-4.5585569983333327</c:v>
                </c:pt>
                <c:pt idx="196" formatCode="0.00">
                  <c:v>-4.7644697124999995</c:v>
                </c:pt>
                <c:pt idx="197" formatCode="0.00">
                  <c:v>-4.9134345149999996</c:v>
                </c:pt>
                <c:pt idx="198" formatCode="0.00">
                  <c:v>-5.044412860833333</c:v>
                </c:pt>
                <c:pt idx="199" formatCode="0.00">
                  <c:v>-5.1758720175000006</c:v>
                </c:pt>
                <c:pt idx="200" formatCode="0.00">
                  <c:v>-5.0842602349999995</c:v>
                </c:pt>
                <c:pt idx="201" formatCode="0.00">
                  <c:v>-4.9688899616666662</c:v>
                </c:pt>
                <c:pt idx="202" formatCode="0.00">
                  <c:v>-4.9527448116666664</c:v>
                </c:pt>
                <c:pt idx="203" formatCode="0.00">
                  <c:v>-4.9906528883333339</c:v>
                </c:pt>
                <c:pt idx="204" formatCode="0.00">
                  <c:v>-5.1699731441666676</c:v>
                </c:pt>
                <c:pt idx="205" formatCode="0.00">
                  <c:v>-5.2191923400000002</c:v>
                </c:pt>
                <c:pt idx="206" formatCode="0.00">
                  <c:v>-5.0343059241666657</c:v>
                </c:pt>
                <c:pt idx="207" formatCode="0.00">
                  <c:v>-4.9921949649999986</c:v>
                </c:pt>
                <c:pt idx="208" formatCode="0.00">
                  <c:v>-4.8059191741666654</c:v>
                </c:pt>
                <c:pt idx="209" formatCode="0.00">
                  <c:v>-4.8386940199999993</c:v>
                </c:pt>
                <c:pt idx="210" formatCode="0.00">
                  <c:v>-4.8713432191666675</c:v>
                </c:pt>
                <c:pt idx="211" formatCode="0.00">
                  <c:v>-4.8730554616666666</c:v>
                </c:pt>
                <c:pt idx="212" formatCode="0.00">
                  <c:v>-5.0472522616666664</c:v>
                </c:pt>
                <c:pt idx="213" formatCode="0.00">
                  <c:v>-5.3725291924999992</c:v>
                </c:pt>
                <c:pt idx="214" formatCode="0.00">
                  <c:v>-5.5966465516666659</c:v>
                </c:pt>
                <c:pt idx="215" formatCode="0.00">
                  <c:v>-5.8194236799999999</c:v>
                </c:pt>
                <c:pt idx="216" formatCode="0.00">
                  <c:v>-5.3916207199999997</c:v>
                </c:pt>
                <c:pt idx="217" formatCode="0.00">
                  <c:v>-4.6365655858333339</c:v>
                </c:pt>
                <c:pt idx="218" formatCode="0.00">
                  <c:v>-4.1150573691666663</c:v>
                </c:pt>
                <c:pt idx="219" formatCode="0.00">
                  <c:v>-4.0588426391666657</c:v>
                </c:pt>
                <c:pt idx="220" formatCode="0.00">
                  <c:v>-4.0538397633333316</c:v>
                </c:pt>
                <c:pt idx="221" formatCode="0.00">
                  <c:v>-3.9532276791666661</c:v>
                </c:pt>
                <c:pt idx="222" formatCode="0.00">
                  <c:v>-3.8847126966666661</c:v>
                </c:pt>
                <c:pt idx="223" formatCode="0.00">
                  <c:v>-3.8526689216666661</c:v>
                </c:pt>
                <c:pt idx="224" formatCode="0.00">
                  <c:v>-3.8586258891666669</c:v>
                </c:pt>
                <c:pt idx="225" formatCode="0.00">
                  <c:v>-3.858811934999999</c:v>
                </c:pt>
                <c:pt idx="226" formatCode="0.00">
                  <c:v>-3.883312781666667</c:v>
                </c:pt>
                <c:pt idx="227" formatCode="0.00">
                  <c:v>-3.8907942775</c:v>
                </c:pt>
                <c:pt idx="228" formatCode="0.00">
                  <c:v>-4.694563785833334</c:v>
                </c:pt>
                <c:pt idx="229" formatCode="0.00">
                  <c:v>-5.978451530000001</c:v>
                </c:pt>
                <c:pt idx="230" formatCode="0.00">
                  <c:v>-7.147078175833335</c:v>
                </c:pt>
                <c:pt idx="231" formatCode="0.00">
                  <c:v>-7.5852503575000005</c:v>
                </c:pt>
                <c:pt idx="232" formatCode="0.00">
                  <c:v>-7.8332907358333346</c:v>
                </c:pt>
                <c:pt idx="233" formatCode="0.00">
                  <c:v>-8.1980884475000018</c:v>
                </c:pt>
                <c:pt idx="234" formatCode="0.00">
                  <c:v>-8.5102212033333355</c:v>
                </c:pt>
                <c:pt idx="235" formatCode="0.00">
                  <c:v>-8.8083862066666665</c:v>
                </c:pt>
                <c:pt idx="236" formatCode="0.00">
                  <c:v>-9.0547447600000002</c:v>
                </c:pt>
                <c:pt idx="237" formatCode="0.00">
                  <c:v>-9.3032805525000004</c:v>
                </c:pt>
                <c:pt idx="238" formatCode="0.00">
                  <c:v>-9.6298576591666674</c:v>
                </c:pt>
                <c:pt idx="239" formatCode="0.00">
                  <c:v>-9.952728389999999</c:v>
                </c:pt>
                <c:pt idx="240" formatCode="0.00">
                  <c:v>-10.247290412500002</c:v>
                </c:pt>
                <c:pt idx="241" formatCode="0.00">
                  <c:v>-10.360454280833334</c:v>
                </c:pt>
                <c:pt idx="242" formatCode="0.00">
                  <c:v>-10.224526544166666</c:v>
                </c:pt>
                <c:pt idx="243" formatCode="0.00">
                  <c:v>-9.6904199716666657</c:v>
                </c:pt>
                <c:pt idx="244" formatCode="0.00">
                  <c:v>-9.8043088908333331</c:v>
                </c:pt>
                <c:pt idx="245" formatCode="0.00">
                  <c:v>-9.7790535283333337</c:v>
                </c:pt>
                <c:pt idx="246" formatCode="0.00">
                  <c:v>-9.8443446941666668</c:v>
                </c:pt>
                <c:pt idx="247" formatCode="0.00">
                  <c:v>-9.9151326008333331</c:v>
                </c:pt>
                <c:pt idx="248" formatCode="0.00">
                  <c:v>-9.9780072358333332</c:v>
                </c:pt>
                <c:pt idx="249" formatCode="0.00">
                  <c:v>-9.9766943441666669</c:v>
                </c:pt>
                <c:pt idx="250" formatCode="0.00">
                  <c:v>-9.9221346366666676</c:v>
                </c:pt>
                <c:pt idx="251" formatCode="0.00">
                  <c:v>-9.8557374466666676</c:v>
                </c:pt>
                <c:pt idx="252" formatCode="0.00">
                  <c:v>-9.4425623400000003</c:v>
                </c:pt>
                <c:pt idx="253" formatCode="0.00">
                  <c:v>-8.6246671066666671</c:v>
                </c:pt>
                <c:pt idx="254" formatCode="0.00">
                  <c:v>-7.7735718674999994</c:v>
                </c:pt>
                <c:pt idx="255" formatCode="0.00">
                  <c:v>-7.5628211283333338</c:v>
                </c:pt>
                <c:pt idx="256" formatCode="0.00">
                  <c:v>-7.3544085308333349</c:v>
                </c:pt>
                <c:pt idx="257" formatCode="0.00">
                  <c:v>-7.1672159716666668</c:v>
                </c:pt>
                <c:pt idx="258" formatCode="0.00">
                  <c:v>-6.9728249600000014</c:v>
                </c:pt>
                <c:pt idx="259" formatCode="0.00">
                  <c:v>-6.7155191000000007</c:v>
                </c:pt>
                <c:pt idx="260" formatCode="0.00">
                  <c:v>-6.5213451283333344</c:v>
                </c:pt>
                <c:pt idx="261" formatCode="0.00">
                  <c:v>-6.3894898783333325</c:v>
                </c:pt>
                <c:pt idx="262" formatCode="0.00">
                  <c:v>-6.2278302408333337</c:v>
                </c:pt>
                <c:pt idx="263" formatCode="0.00">
                  <c:v>-6.1676999624999995</c:v>
                </c:pt>
                <c:pt idx="264" formatCode="0.00">
                  <c:v>-6.5074639225000013</c:v>
                </c:pt>
                <c:pt idx="265" formatCode="0.00">
                  <c:v>-7.2592412333333316</c:v>
                </c:pt>
                <c:pt idx="266" formatCode="0.00">
                  <c:v>-7.8129627008333324</c:v>
                </c:pt>
                <c:pt idx="267" formatCode="0.00">
                  <c:v>-8.0748664633333327</c:v>
                </c:pt>
                <c:pt idx="268" formatCode="0.00">
                  <c:v>-8.314265489166667</c:v>
                </c:pt>
                <c:pt idx="269" formatCode="0.00">
                  <c:v>-8.6245455341666659</c:v>
                </c:pt>
                <c:pt idx="270" formatCode="0.00">
                  <c:v>-8.9165257208333326</c:v>
                </c:pt>
                <c:pt idx="271" formatCode="0.00">
                  <c:v>-9.236106911666667</c:v>
                </c:pt>
                <c:pt idx="272" formatCode="0.00">
                  <c:v>-9.2993959974999996</c:v>
                </c:pt>
                <c:pt idx="273" formatCode="0.00">
                  <c:v>-9.3603986500000023</c:v>
                </c:pt>
                <c:pt idx="274" formatCode="0.00">
                  <c:v>-9.506056109166666</c:v>
                </c:pt>
                <c:pt idx="275" formatCode="0.00">
                  <c:v>-9.6284660891666665</c:v>
                </c:pt>
                <c:pt idx="276" formatCode="0.00">
                  <c:v>-9.0431374299999998</c:v>
                </c:pt>
                <c:pt idx="277" formatCode="0.00">
                  <c:v>-8.2029675233333332</c:v>
                </c:pt>
                <c:pt idx="278" formatCode="0.00">
                  <c:v>-7.6488583075000003</c:v>
                </c:pt>
                <c:pt idx="279" formatCode="0.00">
                  <c:v>-8.0182420800000003</c:v>
                </c:pt>
                <c:pt idx="280" formatCode="0.00">
                  <c:v>-7.6516793433333321</c:v>
                </c:pt>
                <c:pt idx="281" formatCode="0.00">
                  <c:v>-7.4489341041666677</c:v>
                </c:pt>
                <c:pt idx="282" formatCode="0.00">
                  <c:v>-7.2668348416666673</c:v>
                </c:pt>
                <c:pt idx="283" formatCode="0.00">
                  <c:v>-7.0499925875000002</c:v>
                </c:pt>
                <c:pt idx="284" formatCode="0.00">
                  <c:v>-7.0069473850000001</c:v>
                </c:pt>
                <c:pt idx="285" formatCode="0.00">
                  <c:v>-6.851895040833333</c:v>
                </c:pt>
                <c:pt idx="286" formatCode="0.00">
                  <c:v>-6.7331749866666657</c:v>
                </c:pt>
                <c:pt idx="287" formatCode="0.00">
                  <c:v>-6.6338353424999994</c:v>
                </c:pt>
                <c:pt idx="288" formatCode="0.00">
                  <c:v>-7.1644280225000001</c:v>
                </c:pt>
                <c:pt idx="289" formatCode="0.00">
                  <c:v>-8.1557583683333323</c:v>
                </c:pt>
                <c:pt idx="290" formatCode="0.00">
                  <c:v>-9.1459772766666649</c:v>
                </c:pt>
                <c:pt idx="291" formatCode="0.00">
                  <c:v>-9.7206332666666668</c:v>
                </c:pt>
                <c:pt idx="292" formatCode="0.00">
                  <c:v>-10.515114795000001</c:v>
                </c:pt>
                <c:pt idx="293" formatCode="0.00">
                  <c:v>-11.046104720833332</c:v>
                </c:pt>
                <c:pt idx="294" formatCode="0.00">
                  <c:v>-11.470305970833332</c:v>
                </c:pt>
                <c:pt idx="295" formatCode="0.00">
                  <c:v>-11.839976680000001</c:v>
                </c:pt>
                <c:pt idx="296" formatCode="0.00">
                  <c:v>-12.245493225000002</c:v>
                </c:pt>
                <c:pt idx="297" formatCode="0.00">
                  <c:v>-12.480444244166664</c:v>
                </c:pt>
                <c:pt idx="298" formatCode="0.00">
                  <c:v>-12.556598475833331</c:v>
                </c:pt>
                <c:pt idx="299" formatCode="0.00">
                  <c:v>-12.669751774166665</c:v>
                </c:pt>
                <c:pt idx="300" formatCode="0.00">
                  <c:v>-12.791604013333334</c:v>
                </c:pt>
                <c:pt idx="301" formatCode="0.00">
                  <c:v>-12.567323377499998</c:v>
                </c:pt>
                <c:pt idx="302" formatCode="0.00">
                  <c:v>-12.595435927499999</c:v>
                </c:pt>
                <c:pt idx="303" formatCode="0.00">
                  <c:v>-12.934942494166664</c:v>
                </c:pt>
                <c:pt idx="304" formatCode="0.00">
                  <c:v>-13.253858258333333</c:v>
                </c:pt>
                <c:pt idx="305" formatCode="0.00">
                  <c:v>-13.395950804166665</c:v>
                </c:pt>
                <c:pt idx="306" formatCode="0.00">
                  <c:v>-13.589206308333331</c:v>
                </c:pt>
                <c:pt idx="307" formatCode="0.00">
                  <c:v>-13.895360241666666</c:v>
                </c:pt>
                <c:pt idx="308" formatCode="0.00">
                  <c:v>-14.239369164166666</c:v>
                </c:pt>
                <c:pt idx="309" formatCode="0.00">
                  <c:v>-14.820123284999999</c:v>
                </c:pt>
                <c:pt idx="310" formatCode="0.00">
                  <c:v>-15.489771615</c:v>
                </c:pt>
                <c:pt idx="311" formatCode="0.00">
                  <c:v>-15.990182649166668</c:v>
                </c:pt>
                <c:pt idx="312" formatCode="0.00">
                  <c:v>-16.33252439</c:v>
                </c:pt>
                <c:pt idx="313" formatCode="0.00">
                  <c:v>-16.2005037375</c:v>
                </c:pt>
                <c:pt idx="314" formatCode="0.00">
                  <c:v>-15.691992303333336</c:v>
                </c:pt>
                <c:pt idx="315" formatCode="0.00">
                  <c:v>-14.96697117916667</c:v>
                </c:pt>
                <c:pt idx="316" formatCode="0.00">
                  <c:v>-14.441084882500002</c:v>
                </c:pt>
                <c:pt idx="317" formatCode="0.00">
                  <c:v>-14.284641683333335</c:v>
                </c:pt>
                <c:pt idx="318" formatCode="0.00">
                  <c:v>-14.155663112500001</c:v>
                </c:pt>
                <c:pt idx="319" formatCode="0.00">
                  <c:v>-14.045244156666667</c:v>
                </c:pt>
                <c:pt idx="320" formatCode="0.00">
                  <c:v>-13.919306535833334</c:v>
                </c:pt>
                <c:pt idx="321" formatCode="0.00">
                  <c:v>-13.806115408333334</c:v>
                </c:pt>
                <c:pt idx="322" formatCode="0.00">
                  <c:v>-13.6966719025</c:v>
                </c:pt>
                <c:pt idx="323" formatCode="0.00">
                  <c:v>-13.6321998625</c:v>
                </c:pt>
                <c:pt idx="324" formatCode="0.00">
                  <c:v>-13.627282240833333</c:v>
                </c:pt>
                <c:pt idx="325" formatCode="0.00">
                  <c:v>-13.963015356666666</c:v>
                </c:pt>
                <c:pt idx="326" formatCode="0.00">
                  <c:v>-14.735964178333335</c:v>
                </c:pt>
                <c:pt idx="327" formatCode="0.00">
                  <c:v>-15.543870527500003</c:v>
                </c:pt>
                <c:pt idx="328" formatCode="0.00">
                  <c:v>-16.065620580000001</c:v>
                </c:pt>
                <c:pt idx="329" formatCode="0.00">
                  <c:v>-16.402637480833334</c:v>
                </c:pt>
                <c:pt idx="330" formatCode="0.00">
                  <c:v>-16.697019735000001</c:v>
                </c:pt>
                <c:pt idx="331" formatCode="0.00">
                  <c:v>-16.991221109166666</c:v>
                </c:pt>
                <c:pt idx="332" formatCode="0.00">
                  <c:v>-17.293906210833335</c:v>
                </c:pt>
                <c:pt idx="333" formatCode="0.00">
                  <c:v>-17.61582835416667</c:v>
                </c:pt>
                <c:pt idx="334" formatCode="0.00">
                  <c:v>-17.857494512500001</c:v>
                </c:pt>
                <c:pt idx="335" formatCode="0.00">
                  <c:v>-18.061556656666667</c:v>
                </c:pt>
                <c:pt idx="336" formatCode="0.00">
                  <c:v>-18.310224532500001</c:v>
                </c:pt>
                <c:pt idx="337" formatCode="0.00">
                  <c:v>-18.7414128375</c:v>
                </c:pt>
                <c:pt idx="338" formatCode="0.00">
                  <c:v>-18.534413160833335</c:v>
                </c:pt>
                <c:pt idx="339" formatCode="0.00">
                  <c:v>-17.901315735000001</c:v>
                </c:pt>
                <c:pt idx="340" formatCode="0.00">
                  <c:v>-17.84852048416667</c:v>
                </c:pt>
                <c:pt idx="341" formatCode="0.00">
                  <c:v>-17.825605438333337</c:v>
                </c:pt>
                <c:pt idx="342" formatCode="0.00">
                  <c:v>-17.794210639166668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B-497B-A8B8-EF0BD56F7564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'Ganges-TSA'!$T$366:$T$713</c:f>
              <c:numCache>
                <c:formatCode>General</c:formatCode>
                <c:ptCount val="348"/>
                <c:pt idx="6" formatCode="0.0000">
                  <c:v>24.763764007380953</c:v>
                </c:pt>
                <c:pt idx="7" formatCode="0.0000">
                  <c:v>33.321512399494047</c:v>
                </c:pt>
                <c:pt idx="8" formatCode="0.0000">
                  <c:v>32.026365564672616</c:v>
                </c:pt>
                <c:pt idx="9" formatCode="0.0000">
                  <c:v>23.553305380238093</c:v>
                </c:pt>
                <c:pt idx="10" formatCode="0.0000">
                  <c:v>18.874698561845239</c:v>
                </c:pt>
                <c:pt idx="11" formatCode="0.0000">
                  <c:v>16.314300660386905</c:v>
                </c:pt>
                <c:pt idx="12" formatCode="0.0000">
                  <c:v>14.552544934880954</c:v>
                </c:pt>
                <c:pt idx="13" formatCode="0.0000">
                  <c:v>12.350304149940481</c:v>
                </c:pt>
                <c:pt idx="14" formatCode="0.0000">
                  <c:v>10.406628096636904</c:v>
                </c:pt>
                <c:pt idx="15" formatCode="0.0000">
                  <c:v>8.5543325169047613</c:v>
                </c:pt>
                <c:pt idx="16" formatCode="0.0000">
                  <c:v>7.3575128226785758</c:v>
                </c:pt>
                <c:pt idx="17" formatCode="0.0000">
                  <c:v>9.7444955469047638</c:v>
                </c:pt>
                <c:pt idx="18" formatCode="0.0000">
                  <c:v>21.763742032380954</c:v>
                </c:pt>
                <c:pt idx="19" formatCode="0.0000">
                  <c:v>29.718445358660716</c:v>
                </c:pt>
                <c:pt idx="20" formatCode="0.0000">
                  <c:v>28.117311643005952</c:v>
                </c:pt>
                <c:pt idx="21" formatCode="0.0000">
                  <c:v>19.237768721904764</c:v>
                </c:pt>
                <c:pt idx="22" formatCode="0.0000">
                  <c:v>14.093697312678572</c:v>
                </c:pt>
                <c:pt idx="23" formatCode="0.0000">
                  <c:v>11.327264552886904</c:v>
                </c:pt>
                <c:pt idx="24" formatCode="0.0000">
                  <c:v>9.1977751498809539</c:v>
                </c:pt>
                <c:pt idx="25" formatCode="0.0000">
                  <c:v>7.7121601349404765</c:v>
                </c:pt>
                <c:pt idx="26" formatCode="0.0000">
                  <c:v>5.8500219641369045</c:v>
                </c:pt>
                <c:pt idx="27" formatCode="0.0000">
                  <c:v>3.6672982610714273</c:v>
                </c:pt>
                <c:pt idx="28" formatCode="0.0000">
                  <c:v>2.7657393943452391</c:v>
                </c:pt>
                <c:pt idx="29" formatCode="0.0000">
                  <c:v>5.1772580919047613</c:v>
                </c:pt>
                <c:pt idx="30" formatCode="0.0000">
                  <c:v>17.078234775714286</c:v>
                </c:pt>
                <c:pt idx="31" formatCode="0.0000">
                  <c:v>24.941179532827377</c:v>
                </c:pt>
                <c:pt idx="32" formatCode="0.0000">
                  <c:v>23.026766585505953</c:v>
                </c:pt>
                <c:pt idx="33" formatCode="0.0000">
                  <c:v>14.11147810440476</c:v>
                </c:pt>
                <c:pt idx="34" formatCode="0.0000">
                  <c:v>9.0975478335119035</c:v>
                </c:pt>
                <c:pt idx="35" formatCode="0.0000">
                  <c:v>6.3117989170535704</c:v>
                </c:pt>
                <c:pt idx="36" formatCode="0.0000">
                  <c:v>4.5218988315476203</c:v>
                </c:pt>
                <c:pt idx="37" formatCode="0.0000">
                  <c:v>3.8235837674404793</c:v>
                </c:pt>
                <c:pt idx="38" formatCode="0.0000">
                  <c:v>2.487070666636904</c:v>
                </c:pt>
                <c:pt idx="39" formatCode="0.0000">
                  <c:v>1.3177085760714276</c:v>
                </c:pt>
                <c:pt idx="40" formatCode="0.0000">
                  <c:v>1.0014967251785745</c:v>
                </c:pt>
                <c:pt idx="41" formatCode="0.0000">
                  <c:v>3.8589404994047616</c:v>
                </c:pt>
                <c:pt idx="42" formatCode="0.0000">
                  <c:v>16.203749382380952</c:v>
                </c:pt>
                <c:pt idx="43" formatCode="0.0000">
                  <c:v>24.503642716994047</c:v>
                </c:pt>
                <c:pt idx="44" formatCode="0.0000">
                  <c:v>23.204098212172617</c:v>
                </c:pt>
                <c:pt idx="45" formatCode="0.0000">
                  <c:v>14.583794527738096</c:v>
                </c:pt>
                <c:pt idx="46" formatCode="0.0000">
                  <c:v>9.6910432218452378</c:v>
                </c:pt>
                <c:pt idx="47" formatCode="0.0000">
                  <c:v>7.0532351295535687</c:v>
                </c:pt>
                <c:pt idx="48" formatCode="0.0000">
                  <c:v>5.3700424190476177</c:v>
                </c:pt>
                <c:pt idx="49" formatCode="0.0000">
                  <c:v>4.6840899149404747</c:v>
                </c:pt>
                <c:pt idx="50" formatCode="0.0000">
                  <c:v>4.6084642783035692</c:v>
                </c:pt>
                <c:pt idx="51" formatCode="0.0000">
                  <c:v>3.1915428002380954</c:v>
                </c:pt>
                <c:pt idx="52" formatCode="0.0000">
                  <c:v>2.5101545893452393</c:v>
                </c:pt>
                <c:pt idx="53" formatCode="0.0000">
                  <c:v>5.304146914404761</c:v>
                </c:pt>
                <c:pt idx="54" formatCode="0.0000">
                  <c:v>17.652755990714283</c:v>
                </c:pt>
                <c:pt idx="55" formatCode="0.0000">
                  <c:v>25.987241476994047</c:v>
                </c:pt>
                <c:pt idx="56" formatCode="0.0000">
                  <c:v>24.569664873839287</c:v>
                </c:pt>
                <c:pt idx="57" formatCode="0.0000">
                  <c:v>16.081470732738097</c:v>
                </c:pt>
                <c:pt idx="58" formatCode="0.0000">
                  <c:v>11.372957861011905</c:v>
                </c:pt>
                <c:pt idx="59" formatCode="0.0000">
                  <c:v>8.8668415920535733</c:v>
                </c:pt>
                <c:pt idx="60" formatCode="0.0000">
                  <c:v>7.0344509448809536</c:v>
                </c:pt>
                <c:pt idx="61" formatCode="0.0000">
                  <c:v>5.5026800799404763</c:v>
                </c:pt>
                <c:pt idx="62" formatCode="0.0000">
                  <c:v>3.7349173608035686</c:v>
                </c:pt>
                <c:pt idx="63" formatCode="0.0000">
                  <c:v>2.2884672635714294</c:v>
                </c:pt>
                <c:pt idx="64" formatCode="0.0000">
                  <c:v>1.6642844126785761</c:v>
                </c:pt>
                <c:pt idx="65" formatCode="0.0000">
                  <c:v>4.3549249860714294</c:v>
                </c:pt>
                <c:pt idx="66" formatCode="0.0000">
                  <c:v>16.568535501547618</c:v>
                </c:pt>
                <c:pt idx="67" formatCode="0.0000">
                  <c:v>24.737436026160715</c:v>
                </c:pt>
                <c:pt idx="68" formatCode="0.0000">
                  <c:v>23.259850659672619</c:v>
                </c:pt>
                <c:pt idx="69" formatCode="0.0000">
                  <c:v>14.650890096904762</c:v>
                </c:pt>
                <c:pt idx="70" formatCode="0.0000">
                  <c:v>9.7612367226785715</c:v>
                </c:pt>
                <c:pt idx="71" formatCode="0.0000">
                  <c:v>7.1850294745535717</c:v>
                </c:pt>
                <c:pt idx="72" formatCode="0.0000">
                  <c:v>5.5652731523809535</c:v>
                </c:pt>
                <c:pt idx="73" formatCode="0.0000">
                  <c:v>4.9684726657738105</c:v>
                </c:pt>
                <c:pt idx="74" formatCode="0.0000">
                  <c:v>4.350847052470237</c:v>
                </c:pt>
                <c:pt idx="75" formatCode="0.0000">
                  <c:v>3.1696719577380952</c:v>
                </c:pt>
                <c:pt idx="76" formatCode="0.0000">
                  <c:v>3.0399473843452434</c:v>
                </c:pt>
                <c:pt idx="77" formatCode="0.0000">
                  <c:v>6.0064148885714275</c:v>
                </c:pt>
                <c:pt idx="78" formatCode="0.0000">
                  <c:v>18.490860804880953</c:v>
                </c:pt>
                <c:pt idx="79" formatCode="0.0000">
                  <c:v>26.790908038660714</c:v>
                </c:pt>
                <c:pt idx="80" formatCode="0.0000">
                  <c:v>25.371981469672619</c:v>
                </c:pt>
                <c:pt idx="81" formatCode="0.0000">
                  <c:v>16.724099511071429</c:v>
                </c:pt>
                <c:pt idx="82" formatCode="0.0000">
                  <c:v>12.00848969267857</c:v>
                </c:pt>
                <c:pt idx="83" formatCode="0.0000">
                  <c:v>9.6017830237202375</c:v>
                </c:pt>
                <c:pt idx="84" formatCode="0.0000">
                  <c:v>7.9255567048809503</c:v>
                </c:pt>
                <c:pt idx="85" formatCode="0.0000">
                  <c:v>7.0862322307738088</c:v>
                </c:pt>
                <c:pt idx="86" formatCode="0.0000">
                  <c:v>5.6151440808035682</c:v>
                </c:pt>
                <c:pt idx="87" formatCode="0.0000">
                  <c:v>3.8317403444047615</c:v>
                </c:pt>
                <c:pt idx="88" formatCode="0.0000">
                  <c:v>3.0239135951785752</c:v>
                </c:pt>
                <c:pt idx="89" formatCode="0.0000">
                  <c:v>5.7870563044047625</c:v>
                </c:pt>
                <c:pt idx="90" formatCode="0.0000">
                  <c:v>18.336318655714287</c:v>
                </c:pt>
                <c:pt idx="91" formatCode="0.0000">
                  <c:v>26.738195298660713</c:v>
                </c:pt>
                <c:pt idx="92" formatCode="0.0000">
                  <c:v>25.42148858967262</c:v>
                </c:pt>
                <c:pt idx="93" formatCode="0.0000">
                  <c:v>17.065968446904762</c:v>
                </c:pt>
                <c:pt idx="94" formatCode="0.0000">
                  <c:v>12.464913371845238</c:v>
                </c:pt>
                <c:pt idx="95" formatCode="0.0000">
                  <c:v>10.095327661220239</c:v>
                </c:pt>
                <c:pt idx="96" formatCode="0.0000">
                  <c:v>8.4310043898809504</c:v>
                </c:pt>
                <c:pt idx="97" formatCode="0.0000">
                  <c:v>7.5406511866071435</c:v>
                </c:pt>
                <c:pt idx="98" formatCode="0.0000">
                  <c:v>6.3096160549702356</c:v>
                </c:pt>
                <c:pt idx="99" formatCode="0.0000">
                  <c:v>4.5951348385714299</c:v>
                </c:pt>
                <c:pt idx="100" formatCode="0.0000">
                  <c:v>4.1933382676785751</c:v>
                </c:pt>
                <c:pt idx="101" formatCode="0.0000">
                  <c:v>6.880887585238094</c:v>
                </c:pt>
                <c:pt idx="102" formatCode="0.0000">
                  <c:v>18.809767110714283</c:v>
                </c:pt>
                <c:pt idx="103" formatCode="0.0000">
                  <c:v>26.780711828660714</c:v>
                </c:pt>
                <c:pt idx="104" formatCode="0.0000">
                  <c:v>25.088704394672618</c:v>
                </c:pt>
                <c:pt idx="105" formatCode="0.0000">
                  <c:v>16.114832692738094</c:v>
                </c:pt>
                <c:pt idx="106" formatCode="0.0000">
                  <c:v>10.816233971011904</c:v>
                </c:pt>
                <c:pt idx="107" formatCode="0.0000">
                  <c:v>7.8392650412202389</c:v>
                </c:pt>
                <c:pt idx="108" formatCode="0.0000">
                  <c:v>5.968555680714287</c:v>
                </c:pt>
                <c:pt idx="109" formatCode="0.0000">
                  <c:v>4.307710083273812</c:v>
                </c:pt>
                <c:pt idx="110" formatCode="0.0000">
                  <c:v>2.8764678766369061</c:v>
                </c:pt>
                <c:pt idx="111" formatCode="0.0000">
                  <c:v>1.3938716160714284</c:v>
                </c:pt>
                <c:pt idx="112" formatCode="0.0000">
                  <c:v>0.8385287126785741</c:v>
                </c:pt>
                <c:pt idx="113" formatCode="0.0000">
                  <c:v>3.4209223235714283</c:v>
                </c:pt>
                <c:pt idx="114" formatCode="0.0000">
                  <c:v>15.589529981547617</c:v>
                </c:pt>
                <c:pt idx="115" formatCode="0.0000">
                  <c:v>23.661681259494046</c:v>
                </c:pt>
                <c:pt idx="116" formatCode="0.0000">
                  <c:v>22.110951417172618</c:v>
                </c:pt>
                <c:pt idx="117" formatCode="0.0000">
                  <c:v>13.437716682738095</c:v>
                </c:pt>
                <c:pt idx="118" formatCode="0.0000">
                  <c:v>8.6021515310119039</c:v>
                </c:pt>
                <c:pt idx="119" formatCode="0.0000">
                  <c:v>6.116218497886905</c:v>
                </c:pt>
                <c:pt idx="120" formatCode="0.0000">
                  <c:v>4.7668926615476188</c:v>
                </c:pt>
                <c:pt idx="121" formatCode="0.0000">
                  <c:v>3.9720423124404762</c:v>
                </c:pt>
                <c:pt idx="122" formatCode="0.0000">
                  <c:v>2.5698235941369036</c:v>
                </c:pt>
                <c:pt idx="123" formatCode="0.0000">
                  <c:v>0.90131901607143039</c:v>
                </c:pt>
                <c:pt idx="124" formatCode="0.0000">
                  <c:v>-0.28159976232142725</c:v>
                </c:pt>
                <c:pt idx="125" formatCode="0.0000">
                  <c:v>2.1591772660714277</c:v>
                </c:pt>
                <c:pt idx="126" formatCode="0.0000">
                  <c:v>14.188719539880953</c:v>
                </c:pt>
                <c:pt idx="127" formatCode="0.0000">
                  <c:v>22.203091218660713</c:v>
                </c:pt>
                <c:pt idx="128" formatCode="0.0000">
                  <c:v>20.428668918839286</c:v>
                </c:pt>
                <c:pt idx="129" formatCode="0.0000">
                  <c:v>11.533121336904761</c:v>
                </c:pt>
                <c:pt idx="130" formatCode="0.0000">
                  <c:v>6.4538347301785723</c:v>
                </c:pt>
                <c:pt idx="131" formatCode="0.0000">
                  <c:v>3.6721810278869036</c:v>
                </c:pt>
                <c:pt idx="132" formatCode="0.0000">
                  <c:v>1.5563394398809516</c:v>
                </c:pt>
                <c:pt idx="133" formatCode="0.0000">
                  <c:v>0.44614205494047532</c:v>
                </c:pt>
                <c:pt idx="134" formatCode="0.0000">
                  <c:v>-0.91588119836309723</c:v>
                </c:pt>
                <c:pt idx="135" formatCode="0.0000">
                  <c:v>-2.9551561514285716</c:v>
                </c:pt>
                <c:pt idx="136" formatCode="0.0000">
                  <c:v>-3.5246302039880923</c:v>
                </c:pt>
                <c:pt idx="137" formatCode="0.0000">
                  <c:v>-0.93800398726190526</c:v>
                </c:pt>
                <c:pt idx="138" formatCode="0.0000">
                  <c:v>11.191939573214285</c:v>
                </c:pt>
                <c:pt idx="139" formatCode="0.0000">
                  <c:v>19.282730550327379</c:v>
                </c:pt>
                <c:pt idx="140" formatCode="0.0000">
                  <c:v>17.842554478839286</c:v>
                </c:pt>
                <c:pt idx="141" formatCode="0.0000">
                  <c:v>9.2610412785714296</c:v>
                </c:pt>
                <c:pt idx="142" formatCode="0.0000">
                  <c:v>4.419034128511905</c:v>
                </c:pt>
                <c:pt idx="143" formatCode="0.0000">
                  <c:v>1.738208102053572</c:v>
                </c:pt>
                <c:pt idx="144" formatCode="0.0000">
                  <c:v>-0.43298408845238079</c:v>
                </c:pt>
                <c:pt idx="145" formatCode="0.0000">
                  <c:v>-2.5993505267261896</c:v>
                </c:pt>
                <c:pt idx="146" formatCode="0.0000">
                  <c:v>-4.5173935625297634</c:v>
                </c:pt>
                <c:pt idx="147" formatCode="0.0000">
                  <c:v>-6.1939690064285715</c:v>
                </c:pt>
                <c:pt idx="148" formatCode="0.0000">
                  <c:v>-7.2241656248214259</c:v>
                </c:pt>
                <c:pt idx="149" formatCode="0.0000">
                  <c:v>-4.8198207039285723</c:v>
                </c:pt>
                <c:pt idx="150" formatCode="0.0000">
                  <c:v>7.1086726982142858</c:v>
                </c:pt>
                <c:pt idx="151" formatCode="0.0000">
                  <c:v>14.985240508660713</c:v>
                </c:pt>
                <c:pt idx="152" formatCode="0.0000">
                  <c:v>13.256455866339286</c:v>
                </c:pt>
                <c:pt idx="153" formatCode="0.0000">
                  <c:v>4.3678063894047616</c:v>
                </c:pt>
                <c:pt idx="154" formatCode="0.0000">
                  <c:v>-0.74439652232142806</c:v>
                </c:pt>
                <c:pt idx="155" formatCode="0.0000">
                  <c:v>-3.6218621654464282</c:v>
                </c:pt>
                <c:pt idx="156" formatCode="0.0000">
                  <c:v>-5.6357401142857144</c:v>
                </c:pt>
                <c:pt idx="157" formatCode="0.0000">
                  <c:v>-6.2087317833928566</c:v>
                </c:pt>
                <c:pt idx="158" formatCode="0.0000">
                  <c:v>-7.17460945419643</c:v>
                </c:pt>
                <c:pt idx="159" formatCode="0.0000">
                  <c:v>-8.1301510872619041</c:v>
                </c:pt>
                <c:pt idx="160" formatCode="0.0000">
                  <c:v>-8.1367626248214258</c:v>
                </c:pt>
                <c:pt idx="161" formatCode="0.0000">
                  <c:v>-5.0962649397619062</c:v>
                </c:pt>
                <c:pt idx="162" formatCode="0.0000">
                  <c:v>7.4207188390476189</c:v>
                </c:pt>
                <c:pt idx="163" formatCode="0.0000">
                  <c:v>15.892256681994047</c:v>
                </c:pt>
                <c:pt idx="164" formatCode="0.0000">
                  <c:v>14.489135834672618</c:v>
                </c:pt>
                <c:pt idx="165" formatCode="0.0000">
                  <c:v>5.8255741585714285</c:v>
                </c:pt>
                <c:pt idx="166" formatCode="0.0000">
                  <c:v>0.97193365184523817</c:v>
                </c:pt>
                <c:pt idx="167" formatCode="0.0000">
                  <c:v>-1.5696892229464288</c:v>
                </c:pt>
                <c:pt idx="168" formatCode="0.0000">
                  <c:v>-3.0528227584523817</c:v>
                </c:pt>
                <c:pt idx="169" formatCode="0.0000">
                  <c:v>-4.3344231542261902</c:v>
                </c:pt>
                <c:pt idx="170" formatCode="0.0000">
                  <c:v>-5.6417714641964301</c:v>
                </c:pt>
                <c:pt idx="171" formatCode="0.0000">
                  <c:v>-7.8390733505952381</c:v>
                </c:pt>
                <c:pt idx="172" formatCode="0.0000">
                  <c:v>-8.8729798014880927</c:v>
                </c:pt>
                <c:pt idx="173" formatCode="0.0000">
                  <c:v>-6.4131014814285718</c:v>
                </c:pt>
                <c:pt idx="174" formatCode="0.0000">
                  <c:v>5.6289744315476193</c:v>
                </c:pt>
                <c:pt idx="175" formatCode="0.0000">
                  <c:v>13.61196789032738</c:v>
                </c:pt>
                <c:pt idx="176" formatCode="0.0000">
                  <c:v>12.025185741339286</c:v>
                </c:pt>
                <c:pt idx="177" formatCode="0.0000">
                  <c:v>3.3898645085714287</c:v>
                </c:pt>
                <c:pt idx="178" formatCode="0.0000">
                  <c:v>-1.4771366964880954</c:v>
                </c:pt>
                <c:pt idx="179" formatCode="0.0000">
                  <c:v>-4.1293055246130956</c:v>
                </c:pt>
                <c:pt idx="180" formatCode="0.0000">
                  <c:v>-6.3300572867857152</c:v>
                </c:pt>
                <c:pt idx="181" formatCode="0.0000">
                  <c:v>-7.0241134000595231</c:v>
                </c:pt>
                <c:pt idx="182" formatCode="0.0000">
                  <c:v>-8.30029650669643</c:v>
                </c:pt>
                <c:pt idx="183" formatCode="0.0000">
                  <c:v>-9.9104923647619039</c:v>
                </c:pt>
                <c:pt idx="184" formatCode="0.0000">
                  <c:v>-10.662571649821425</c:v>
                </c:pt>
                <c:pt idx="185" formatCode="0.0000">
                  <c:v>-8.0549817347619062</c:v>
                </c:pt>
                <c:pt idx="186" formatCode="0.0000">
                  <c:v>4.0706991157142856</c:v>
                </c:pt>
                <c:pt idx="187" formatCode="0.0000">
                  <c:v>12.087817644494047</c:v>
                </c:pt>
                <c:pt idx="188" formatCode="0.0000">
                  <c:v>10.264125112172618</c:v>
                </c:pt>
                <c:pt idx="189" formatCode="0.0000">
                  <c:v>1.3655751044047619</c:v>
                </c:pt>
                <c:pt idx="190" formatCode="0.0000">
                  <c:v>-3.6863269406547619</c:v>
                </c:pt>
                <c:pt idx="191" formatCode="0.0000">
                  <c:v>-6.4017053029464286</c:v>
                </c:pt>
                <c:pt idx="192" formatCode="0.0000">
                  <c:v>-7.985013305952382</c:v>
                </c:pt>
                <c:pt idx="193" formatCode="0.0000">
                  <c:v>-9.5932331283928569</c:v>
                </c:pt>
                <c:pt idx="194" formatCode="0.0000">
                  <c:v>-11.023501673363096</c:v>
                </c:pt>
                <c:pt idx="195" formatCode="0.0000">
                  <c:v>-12.462735315595237</c:v>
                </c:pt>
                <c:pt idx="196" formatCode="0.0000">
                  <c:v>-13.211731291488093</c:v>
                </c:pt>
                <c:pt idx="197" formatCode="0.0000">
                  <c:v>-10.597297799761904</c:v>
                </c:pt>
                <c:pt idx="198" formatCode="0.0000">
                  <c:v>1.5711709798809528</c:v>
                </c:pt>
                <c:pt idx="199" formatCode="0.0000">
                  <c:v>9.6824457736607137</c:v>
                </c:pt>
                <c:pt idx="200" formatCode="0.0000">
                  <c:v>8.3316441746726184</c:v>
                </c:pt>
                <c:pt idx="201" formatCode="0.0000">
                  <c:v>-0.14775571892857098</c:v>
                </c:pt>
                <c:pt idx="202" formatCode="0.0000">
                  <c:v>-4.9402840198214282</c:v>
                </c:pt>
                <c:pt idx="203" formatCode="0.0000">
                  <c:v>-7.5184572571130959</c:v>
                </c:pt>
                <c:pt idx="204" formatCode="0.0000">
                  <c:v>-9.4037871601190481</c:v>
                </c:pt>
                <c:pt idx="205" formatCode="0.0000">
                  <c:v>-10.473813940059523</c:v>
                </c:pt>
                <c:pt idx="206" formatCode="0.0000">
                  <c:v>-11.467847215863095</c:v>
                </c:pt>
                <c:pt idx="207" formatCode="0.0000">
                  <c:v>-12.896373282261903</c:v>
                </c:pt>
                <c:pt idx="208" formatCode="0.0000">
                  <c:v>-13.253180753154759</c:v>
                </c:pt>
                <c:pt idx="209" formatCode="0.0000">
                  <c:v>-10.522557304761904</c:v>
                </c:pt>
                <c:pt idx="210" formatCode="0.0000">
                  <c:v>1.7442406215476183</c:v>
                </c:pt>
                <c:pt idx="211" formatCode="0.0000">
                  <c:v>9.9852623294940468</c:v>
                </c:pt>
                <c:pt idx="212" formatCode="0.0000">
                  <c:v>8.3686521480059533</c:v>
                </c:pt>
                <c:pt idx="213" formatCode="0.0000">
                  <c:v>-0.55139494976190395</c:v>
                </c:pt>
                <c:pt idx="214" formatCode="0.0000">
                  <c:v>-5.5841857598214277</c:v>
                </c:pt>
                <c:pt idx="215" formatCode="0.0000">
                  <c:v>-8.3472280487797619</c:v>
                </c:pt>
                <c:pt idx="216" formatCode="0.0000">
                  <c:v>-9.625434735952382</c:v>
                </c:pt>
                <c:pt idx="217" formatCode="0.0000">
                  <c:v>-9.8911871858928571</c:v>
                </c:pt>
                <c:pt idx="218" formatCode="0.0000">
                  <c:v>-10.548598660863096</c:v>
                </c:pt>
                <c:pt idx="219" formatCode="0.0000">
                  <c:v>-11.96302095642857</c:v>
                </c:pt>
                <c:pt idx="220" formatCode="0.0000">
                  <c:v>-12.501101342321423</c:v>
                </c:pt>
                <c:pt idx="221" formatCode="0.0000">
                  <c:v>-9.6370909639285713</c:v>
                </c:pt>
                <c:pt idx="222" formatCode="0.0000">
                  <c:v>2.7308711440476197</c:v>
                </c:pt>
                <c:pt idx="223" formatCode="0.0000">
                  <c:v>11.005648869494047</c:v>
                </c:pt>
                <c:pt idx="224" formatCode="0.0000">
                  <c:v>9.5572785205059514</c:v>
                </c:pt>
                <c:pt idx="225" formatCode="0.0000">
                  <c:v>0.96232230773809624</c:v>
                </c:pt>
                <c:pt idx="226" formatCode="0.0000">
                  <c:v>-3.8708519898214289</c:v>
                </c:pt>
                <c:pt idx="227" formatCode="0.0000">
                  <c:v>-6.4185986462797615</c:v>
                </c:pt>
                <c:pt idx="228" formatCode="0.0000">
                  <c:v>-8.9283778017857145</c:v>
                </c:pt>
                <c:pt idx="229" formatCode="0.0000">
                  <c:v>-11.233073130059523</c:v>
                </c:pt>
                <c:pt idx="230" formatCode="0.0000">
                  <c:v>-13.580619467529765</c:v>
                </c:pt>
                <c:pt idx="231" formatCode="0.0000">
                  <c:v>-15.489428674761905</c:v>
                </c:pt>
                <c:pt idx="232" formatCode="0.0000">
                  <c:v>-16.280552314821428</c:v>
                </c:pt>
                <c:pt idx="233" formatCode="0.0000">
                  <c:v>-13.881951732261907</c:v>
                </c:pt>
                <c:pt idx="234" formatCode="0.0000">
                  <c:v>-1.8946373626190498</c:v>
                </c:pt>
                <c:pt idx="235" formatCode="0.0000">
                  <c:v>6.0499315844940469</c:v>
                </c:pt>
                <c:pt idx="236" formatCode="0.0000">
                  <c:v>4.3611596496726186</c:v>
                </c:pt>
                <c:pt idx="237" formatCode="0.0000">
                  <c:v>-4.4821463097619052</c:v>
                </c:pt>
                <c:pt idx="238" formatCode="0.0000">
                  <c:v>-9.6173968673214301</c:v>
                </c:pt>
                <c:pt idx="239" formatCode="0.0000">
                  <c:v>-12.480532758779761</c:v>
                </c:pt>
                <c:pt idx="240" formatCode="0.0000">
                  <c:v>-14.481104428452383</c:v>
                </c:pt>
                <c:pt idx="241" formatCode="0.0000">
                  <c:v>-15.615075880892856</c:v>
                </c:pt>
                <c:pt idx="242" formatCode="0.0000">
                  <c:v>-16.658067835863097</c:v>
                </c:pt>
                <c:pt idx="243" formatCode="0.0000">
                  <c:v>-17.594598288928569</c:v>
                </c:pt>
                <c:pt idx="244" formatCode="0.0000">
                  <c:v>-18.251570469821424</c:v>
                </c:pt>
                <c:pt idx="245" formatCode="0.0000">
                  <c:v>-15.462916813095239</c:v>
                </c:pt>
                <c:pt idx="246" formatCode="0.0000">
                  <c:v>-3.2287608534523811</c:v>
                </c:pt>
                <c:pt idx="247" formatCode="0.0000">
                  <c:v>4.9431851903273802</c:v>
                </c:pt>
                <c:pt idx="248" formatCode="0.0000">
                  <c:v>3.4378971738392856</c:v>
                </c:pt>
                <c:pt idx="249" formatCode="0.0000">
                  <c:v>-5.1555601014285717</c:v>
                </c:pt>
                <c:pt idx="250" formatCode="0.0000">
                  <c:v>-9.9096738448214303</c:v>
                </c:pt>
                <c:pt idx="251" formatCode="0.0000">
                  <c:v>-12.38354181544643</c:v>
                </c:pt>
                <c:pt idx="252" formatCode="0.0000">
                  <c:v>-13.676376355952382</c:v>
                </c:pt>
                <c:pt idx="253" formatCode="0.0000">
                  <c:v>-13.879288706726189</c:v>
                </c:pt>
                <c:pt idx="254" formatCode="0.0000">
                  <c:v>-14.207113159196428</c:v>
                </c:pt>
                <c:pt idx="255" formatCode="0.0000">
                  <c:v>-15.466999445595238</c:v>
                </c:pt>
                <c:pt idx="256" formatCode="0.0000">
                  <c:v>-15.801670109821426</c:v>
                </c:pt>
                <c:pt idx="257" formatCode="0.0000">
                  <c:v>-12.851079256428573</c:v>
                </c:pt>
                <c:pt idx="258" formatCode="0.0000">
                  <c:v>-0.35724111928571567</c:v>
                </c:pt>
                <c:pt idx="259" formatCode="0.0000">
                  <c:v>8.1427986911607135</c:v>
                </c:pt>
                <c:pt idx="260" formatCode="0.0000">
                  <c:v>6.8945592813392844</c:v>
                </c:pt>
                <c:pt idx="261" formatCode="0.0000">
                  <c:v>-1.5683556355952373</c:v>
                </c:pt>
                <c:pt idx="262" formatCode="0.0000">
                  <c:v>-6.2153694489880955</c:v>
                </c:pt>
                <c:pt idx="263" formatCode="0.0000">
                  <c:v>-8.6955043312797606</c:v>
                </c:pt>
                <c:pt idx="264" formatCode="0.0000">
                  <c:v>-10.741277938452383</c:v>
                </c:pt>
                <c:pt idx="265" formatCode="0.0000">
                  <c:v>-12.513862833392855</c:v>
                </c:pt>
                <c:pt idx="266" formatCode="0.0000">
                  <c:v>-14.246503992529762</c:v>
                </c:pt>
                <c:pt idx="267" formatCode="0.0000">
                  <c:v>-15.979044780595238</c:v>
                </c:pt>
                <c:pt idx="268" formatCode="0.0000">
                  <c:v>-16.761527068154759</c:v>
                </c:pt>
                <c:pt idx="269" formatCode="0.0000">
                  <c:v>-14.308408818928571</c:v>
                </c:pt>
                <c:pt idx="270" formatCode="0.0000">
                  <c:v>-2.3009418801190469</c:v>
                </c:pt>
                <c:pt idx="271" formatCode="0.0000">
                  <c:v>5.6222108794940464</c:v>
                </c:pt>
                <c:pt idx="272" formatCode="0.0000">
                  <c:v>4.1165084121726192</c:v>
                </c:pt>
                <c:pt idx="273" formatCode="0.0000">
                  <c:v>-4.5392644072619071</c:v>
                </c:pt>
                <c:pt idx="274" formatCode="0.0000">
                  <c:v>-9.4935953173214287</c:v>
                </c:pt>
                <c:pt idx="275" formatCode="0.0000">
                  <c:v>-12.156270457946428</c:v>
                </c:pt>
                <c:pt idx="276" formatCode="0.0000">
                  <c:v>-13.276951445952381</c:v>
                </c:pt>
                <c:pt idx="277" formatCode="0.0000">
                  <c:v>-13.457589123392857</c:v>
                </c:pt>
                <c:pt idx="278" formatCode="0.0000">
                  <c:v>-14.08239959919643</c:v>
                </c:pt>
                <c:pt idx="279" formatCode="0.0000">
                  <c:v>-15.922420397261906</c:v>
                </c:pt>
                <c:pt idx="280" formatCode="0.0000">
                  <c:v>-16.098940922321425</c:v>
                </c:pt>
                <c:pt idx="281" formatCode="0.0000">
                  <c:v>-13.132797388928573</c:v>
                </c:pt>
                <c:pt idx="282" formatCode="0.0000">
                  <c:v>-0.65125100095238153</c:v>
                </c:pt>
                <c:pt idx="283" formatCode="0.0000">
                  <c:v>7.8083252036607131</c:v>
                </c:pt>
                <c:pt idx="284" formatCode="0.0000">
                  <c:v>6.4089570246726186</c:v>
                </c:pt>
                <c:pt idx="285" formatCode="0.0000">
                  <c:v>-2.0307607980952378</c:v>
                </c:pt>
                <c:pt idx="286" formatCode="0.0000">
                  <c:v>-6.7207141948214275</c:v>
                </c:pt>
                <c:pt idx="287" formatCode="0.0000">
                  <c:v>-9.1616397112797614</c:v>
                </c:pt>
                <c:pt idx="288" formatCode="0.0000">
                  <c:v>-11.398242038452381</c:v>
                </c:pt>
                <c:pt idx="289" formatCode="0.0000">
                  <c:v>-13.410379968392856</c:v>
                </c:pt>
                <c:pt idx="290" formatCode="0.0000">
                  <c:v>-15.579518568363095</c:v>
                </c:pt>
                <c:pt idx="291" formatCode="0.0000">
                  <c:v>-17.624811583928572</c:v>
                </c:pt>
                <c:pt idx="292" formatCode="0.0000">
                  <c:v>-18.962376373988093</c:v>
                </c:pt>
                <c:pt idx="293" formatCode="0.0000">
                  <c:v>-16.729968005595239</c:v>
                </c:pt>
                <c:pt idx="294" formatCode="0.0000">
                  <c:v>-4.854722130119046</c:v>
                </c:pt>
                <c:pt idx="295" formatCode="0.0000">
                  <c:v>3.0183411111607121</c:v>
                </c:pt>
                <c:pt idx="296" formatCode="0.0000">
                  <c:v>1.1704111846726164</c:v>
                </c:pt>
                <c:pt idx="297" formatCode="0.0000">
                  <c:v>-7.6593100014285689</c:v>
                </c:pt>
                <c:pt idx="298" formatCode="0.0000">
                  <c:v>-12.544137683988094</c:v>
                </c:pt>
                <c:pt idx="299" formatCode="0.0000">
                  <c:v>-15.197556142946427</c:v>
                </c:pt>
                <c:pt idx="300" formatCode="0.0000">
                  <c:v>-17.025418029285717</c:v>
                </c:pt>
                <c:pt idx="301" formatCode="0.0000">
                  <c:v>-17.821944977559522</c:v>
                </c:pt>
                <c:pt idx="302" formatCode="0.0000">
                  <c:v>-19.028977219196427</c:v>
                </c:pt>
                <c:pt idx="303" formatCode="0.0000">
                  <c:v>-20.839120811428568</c:v>
                </c:pt>
                <c:pt idx="304" formatCode="0.0000">
                  <c:v>-21.701119837321425</c:v>
                </c:pt>
                <c:pt idx="305" formatCode="0.0000">
                  <c:v>-19.079814088928572</c:v>
                </c:pt>
                <c:pt idx="306" formatCode="0.0000">
                  <c:v>-6.9736224676190455</c:v>
                </c:pt>
                <c:pt idx="307" formatCode="0.0000">
                  <c:v>0.96295754949404788</c:v>
                </c:pt>
                <c:pt idx="308" formatCode="0.0000">
                  <c:v>-0.82346475449404721</c:v>
                </c:pt>
                <c:pt idx="309" formatCode="0.0000">
                  <c:v>-9.9989890422619041</c:v>
                </c:pt>
                <c:pt idx="310" formatCode="0.0000">
                  <c:v>-15.477310823154763</c:v>
                </c:pt>
                <c:pt idx="311" formatCode="0.0000">
                  <c:v>-18.517987017946432</c:v>
                </c:pt>
                <c:pt idx="312" formatCode="0.0000">
                  <c:v>-20.566338405952379</c:v>
                </c:pt>
                <c:pt idx="313" formatCode="0.0000">
                  <c:v>-21.455125337559522</c:v>
                </c:pt>
                <c:pt idx="314" formatCode="0.0000">
                  <c:v>-22.125533595029765</c:v>
                </c:pt>
                <c:pt idx="315" formatCode="0.0000">
                  <c:v>-22.871149496428576</c:v>
                </c:pt>
                <c:pt idx="316" formatCode="0.0000">
                  <c:v>-22.888346461488094</c:v>
                </c:pt>
                <c:pt idx="317" formatCode="0.0000">
                  <c:v>-19.968504968095239</c:v>
                </c:pt>
                <c:pt idx="318" formatCode="0.0000">
                  <c:v>-7.5400792717857152</c:v>
                </c:pt>
                <c:pt idx="319" formatCode="0.0000">
                  <c:v>0.8130736344940459</c:v>
                </c:pt>
                <c:pt idx="320" formatCode="0.0000">
                  <c:v>-0.50340212616071511</c:v>
                </c:pt>
                <c:pt idx="321" formatCode="0.0000">
                  <c:v>-8.9849811655952383</c:v>
                </c:pt>
                <c:pt idx="322" formatCode="0.0000">
                  <c:v>-13.684211110654763</c:v>
                </c:pt>
                <c:pt idx="323" formatCode="0.0000">
                  <c:v>-16.160004231279764</c:v>
                </c:pt>
                <c:pt idx="324" formatCode="0.0000">
                  <c:v>-17.861096256785714</c:v>
                </c:pt>
                <c:pt idx="325" formatCode="0.0000">
                  <c:v>-19.217636956726189</c:v>
                </c:pt>
                <c:pt idx="326" formatCode="0.0000">
                  <c:v>-21.169505470029765</c:v>
                </c:pt>
                <c:pt idx="327" formatCode="0.0000">
                  <c:v>-23.448048844761907</c:v>
                </c:pt>
                <c:pt idx="328" formatCode="0.0000">
                  <c:v>-24.512882158988091</c:v>
                </c:pt>
                <c:pt idx="329" formatCode="0.0000">
                  <c:v>-22.08650076559524</c:v>
                </c:pt>
                <c:pt idx="330" formatCode="0.0000">
                  <c:v>-10.081435894285715</c:v>
                </c:pt>
                <c:pt idx="331" formatCode="0.0000">
                  <c:v>-2.1329033180059529</c:v>
                </c:pt>
                <c:pt idx="332" formatCode="0.0000">
                  <c:v>-3.8780018011607158</c:v>
                </c:pt>
                <c:pt idx="333" formatCode="0.0000">
                  <c:v>-12.794694111428575</c:v>
                </c:pt>
                <c:pt idx="334" formatCode="0.0000">
                  <c:v>-17.845033720654762</c:v>
                </c:pt>
                <c:pt idx="335" formatCode="0.0000">
                  <c:v>-20.589361025446429</c:v>
                </c:pt>
                <c:pt idx="336" formatCode="0.0000">
                  <c:v>-22.544038548452384</c:v>
                </c:pt>
                <c:pt idx="337" formatCode="0.0000">
                  <c:v>-23.996034437559523</c:v>
                </c:pt>
                <c:pt idx="338" formatCode="0.0000">
                  <c:v>-24.967954452529764</c:v>
                </c:pt>
                <c:pt idx="339" formatCode="0.0000">
                  <c:v>-25.805494052261906</c:v>
                </c:pt>
                <c:pt idx="340" formatCode="0.0000">
                  <c:v>-26.295782063154761</c:v>
                </c:pt>
                <c:pt idx="341" formatCode="0.0000">
                  <c:v>-23.509468723095242</c:v>
                </c:pt>
                <c:pt idx="342" formatCode="0.0000">
                  <c:v>-11.178626798452381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B-497B-A8B8-EF0BD56F7564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'Ganges-TSA'!$F$2:$F$349</c:f>
              <c:numCache>
                <c:formatCode>General</c:formatCode>
                <c:ptCount val="348"/>
                <c:pt idx="6" formatCode="0.00">
                  <c:v>6.3346952326190484</c:v>
                </c:pt>
                <c:pt idx="7" formatCode="0.00">
                  <c:v>4.1297548405059512</c:v>
                </c:pt>
                <c:pt idx="8" formatCode="0.00">
                  <c:v>2.5789467853273802</c:v>
                </c:pt>
                <c:pt idx="9" formatCode="0.00">
                  <c:v>1.7118580397619052</c:v>
                </c:pt>
                <c:pt idx="10" formatCode="0.00">
                  <c:v>-0.88640587184523667</c:v>
                </c:pt>
                <c:pt idx="11" formatCode="0.00">
                  <c:v>-1.2243138603869053</c:v>
                </c:pt>
                <c:pt idx="12" formatCode="0.00">
                  <c:v>-0.97936378488095421</c:v>
                </c:pt>
                <c:pt idx="13" formatCode="0.00">
                  <c:v>-0.95902683994048044</c:v>
                </c:pt>
                <c:pt idx="14" formatCode="0.00">
                  <c:v>0.48649362336309654</c:v>
                </c:pt>
                <c:pt idx="15" formatCode="0.00">
                  <c:v>0.91707632309523834</c:v>
                </c:pt>
                <c:pt idx="16" formatCode="0.00">
                  <c:v>0.60201180732142401</c:v>
                </c:pt>
                <c:pt idx="17" formatCode="0.00">
                  <c:v>0.90481647309523616</c:v>
                </c:pt>
                <c:pt idx="18" formatCode="0.00">
                  <c:v>-4.8424812023809514</c:v>
                </c:pt>
                <c:pt idx="19" formatCode="0.00">
                  <c:v>-1.4442544586607138</c:v>
                </c:pt>
                <c:pt idx="20" formatCode="0.00">
                  <c:v>1.9080980569940493</c:v>
                </c:pt>
                <c:pt idx="21" formatCode="0.00">
                  <c:v>-1.817442491904762</c:v>
                </c:pt>
                <c:pt idx="22" formatCode="0.00">
                  <c:v>-0.62239146267857215</c:v>
                </c:pt>
                <c:pt idx="23" formatCode="0.00">
                  <c:v>0.40031456711309588</c:v>
                </c:pt>
                <c:pt idx="24" formatCode="0.00">
                  <c:v>0.91903851011904614</c:v>
                </c:pt>
                <c:pt idx="25" formatCode="0.00">
                  <c:v>1.7744731650595229</c:v>
                </c:pt>
                <c:pt idx="26" formatCode="0.00">
                  <c:v>1.625826705863096</c:v>
                </c:pt>
                <c:pt idx="27" formatCode="0.00">
                  <c:v>1.7793350789285727</c:v>
                </c:pt>
                <c:pt idx="28" formatCode="0.00">
                  <c:v>2.4797740456547608</c:v>
                </c:pt>
                <c:pt idx="29" formatCode="0.00">
                  <c:v>0.39029685809523862</c:v>
                </c:pt>
                <c:pt idx="30" formatCode="0.00">
                  <c:v>-5.7346631157142864</c:v>
                </c:pt>
                <c:pt idx="31" formatCode="0.00">
                  <c:v>-4.8656103828273789</c:v>
                </c:pt>
                <c:pt idx="32" formatCode="0.00">
                  <c:v>-1.546397015505951</c:v>
                </c:pt>
                <c:pt idx="33" formatCode="0.00">
                  <c:v>-0.99285913440476037</c:v>
                </c:pt>
                <c:pt idx="34" formatCode="0.00">
                  <c:v>0.15120285648809531</c:v>
                </c:pt>
                <c:pt idx="35" formatCode="0.00">
                  <c:v>0.63413490294642916</c:v>
                </c:pt>
                <c:pt idx="36" formatCode="0.00">
                  <c:v>1.0374445084523796</c:v>
                </c:pt>
                <c:pt idx="37" formatCode="0.00">
                  <c:v>-9.4525744047935234E-4</c:v>
                </c:pt>
                <c:pt idx="38" formatCode="0.00">
                  <c:v>1.1425582333630961</c:v>
                </c:pt>
                <c:pt idx="39" formatCode="0.00">
                  <c:v>1.6658429239285724</c:v>
                </c:pt>
                <c:pt idx="40" formatCode="0.00">
                  <c:v>1.2982116448214249</c:v>
                </c:pt>
                <c:pt idx="41" formatCode="0.00">
                  <c:v>0.70192919059523806</c:v>
                </c:pt>
                <c:pt idx="42" formatCode="0.00">
                  <c:v>-0.99026748238095319</c:v>
                </c:pt>
                <c:pt idx="43" formatCode="0.00">
                  <c:v>-6.3191944769940491</c:v>
                </c:pt>
                <c:pt idx="44" formatCode="0.00">
                  <c:v>1.8915705778273821</c:v>
                </c:pt>
                <c:pt idx="45" formatCode="0.00">
                  <c:v>1.2572813722619038</c:v>
                </c:pt>
                <c:pt idx="46" formatCode="0.00">
                  <c:v>0.68625322815476075</c:v>
                </c:pt>
                <c:pt idx="47" formatCode="0.00">
                  <c:v>0.43703978044643144</c:v>
                </c:pt>
                <c:pt idx="48" formatCode="0.00">
                  <c:v>0.87521353095238208</c:v>
                </c:pt>
                <c:pt idx="49" formatCode="0.00">
                  <c:v>0.85297511505952528</c:v>
                </c:pt>
                <c:pt idx="50" formatCode="0.00">
                  <c:v>-1.2852375883035689</c:v>
                </c:pt>
                <c:pt idx="51" formatCode="0.00">
                  <c:v>-1.2169255602380948</c:v>
                </c:pt>
                <c:pt idx="52" formatCode="0.00">
                  <c:v>-1.3809613993452388</c:v>
                </c:pt>
                <c:pt idx="53" formatCode="0.00">
                  <c:v>-0.46947398440476107</c:v>
                </c:pt>
                <c:pt idx="54" formatCode="0.00">
                  <c:v>1.5789868692857167</c:v>
                </c:pt>
                <c:pt idx="55" formatCode="0.00">
                  <c:v>5.4367354230059508</c:v>
                </c:pt>
                <c:pt idx="56" formatCode="0.00">
                  <c:v>1.1705904861607124</c:v>
                </c:pt>
                <c:pt idx="57" formatCode="0.00">
                  <c:v>-1.9000542227380954</c:v>
                </c:pt>
                <c:pt idx="58" formatCode="0.00">
                  <c:v>-0.62853304101190488</c:v>
                </c:pt>
                <c:pt idx="59" formatCode="0.00">
                  <c:v>-0.78662327205357307</c:v>
                </c:pt>
                <c:pt idx="60" formatCode="0.00">
                  <c:v>0.31182343511904609</c:v>
                </c:pt>
                <c:pt idx="61" formatCode="0.00">
                  <c:v>0.33242629005952384</c:v>
                </c:pt>
                <c:pt idx="62" formatCode="0.00">
                  <c:v>0.86722163919643158</c:v>
                </c:pt>
                <c:pt idx="63" formatCode="0.00">
                  <c:v>0.88807692642857017</c:v>
                </c:pt>
                <c:pt idx="64" formatCode="0.00">
                  <c:v>-0.12530452267857584</c:v>
                </c:pt>
                <c:pt idx="65" formatCode="0.00">
                  <c:v>-1.0368240560714295</c:v>
                </c:pt>
                <c:pt idx="66" formatCode="0.00">
                  <c:v>-3.4683520115476201</c:v>
                </c:pt>
                <c:pt idx="67" formatCode="0.00">
                  <c:v>-0.37957545616071364</c:v>
                </c:pt>
                <c:pt idx="68" formatCode="0.00">
                  <c:v>2.7706478403273795</c:v>
                </c:pt>
                <c:pt idx="69" formatCode="0.00">
                  <c:v>-1.4426686569047611</c:v>
                </c:pt>
                <c:pt idx="70" formatCode="0.00">
                  <c:v>0.11009544732142833</c:v>
                </c:pt>
                <c:pt idx="71" formatCode="0.00">
                  <c:v>-0.13485047455357169</c:v>
                </c:pt>
                <c:pt idx="72" formatCode="0.00">
                  <c:v>0.89500011761904652</c:v>
                </c:pt>
                <c:pt idx="73" formatCode="0.00">
                  <c:v>0.44456988422618959</c:v>
                </c:pt>
                <c:pt idx="74" formatCode="0.00">
                  <c:v>8.100719752976282E-2</c:v>
                </c:pt>
                <c:pt idx="75" formatCode="0.00">
                  <c:v>-0.96488684773809563</c:v>
                </c:pt>
                <c:pt idx="76" formatCode="0.00">
                  <c:v>-1.9322725443452438</c:v>
                </c:pt>
                <c:pt idx="77" formatCode="0.00">
                  <c:v>-1.6532740585714274</c:v>
                </c:pt>
                <c:pt idx="78" formatCode="0.00">
                  <c:v>-0.30259214488095321</c:v>
                </c:pt>
                <c:pt idx="79" formatCode="0.00">
                  <c:v>4.302481471339286</c:v>
                </c:pt>
                <c:pt idx="80" formatCode="0.00">
                  <c:v>4.1320602003273823</c:v>
                </c:pt>
                <c:pt idx="81" formatCode="0.00">
                  <c:v>1.4444261889285706</c:v>
                </c:pt>
                <c:pt idx="82" formatCode="0.00">
                  <c:v>0.29967299732142932</c:v>
                </c:pt>
                <c:pt idx="83" formatCode="0.00">
                  <c:v>-0.33161853372023664</c:v>
                </c:pt>
                <c:pt idx="84" formatCode="0.00">
                  <c:v>-0.77752403488095023</c:v>
                </c:pt>
                <c:pt idx="85" formatCode="0.00">
                  <c:v>-1.3913479307738088</c:v>
                </c:pt>
                <c:pt idx="86" formatCode="0.00">
                  <c:v>-1.8206313308035673</c:v>
                </c:pt>
                <c:pt idx="87" formatCode="0.00">
                  <c:v>-0.5101916444047605</c:v>
                </c:pt>
                <c:pt idx="88" formatCode="0.00">
                  <c:v>-0.31353685517857421</c:v>
                </c:pt>
                <c:pt idx="89" formatCode="0.00">
                  <c:v>-1.0765155344047628</c:v>
                </c:pt>
                <c:pt idx="90" formatCode="0.00">
                  <c:v>2.0297473242857107</c:v>
                </c:pt>
                <c:pt idx="91" formatCode="0.00">
                  <c:v>0.84917271133928551</c:v>
                </c:pt>
                <c:pt idx="92" formatCode="0.00">
                  <c:v>0.3293525503273802</c:v>
                </c:pt>
                <c:pt idx="93" formatCode="0.00">
                  <c:v>-2.0743645969047613</c:v>
                </c:pt>
                <c:pt idx="94" formatCode="0.00">
                  <c:v>-0.159817701845239</c:v>
                </c:pt>
                <c:pt idx="95" formatCode="0.00">
                  <c:v>2.1726195387797613</c:v>
                </c:pt>
                <c:pt idx="96" formatCode="0.00">
                  <c:v>0.62674059011905037</c:v>
                </c:pt>
                <c:pt idx="97" formatCode="0.00">
                  <c:v>-0.33728681660714344</c:v>
                </c:pt>
                <c:pt idx="98" formatCode="0.00">
                  <c:v>0.35589698502976486</c:v>
                </c:pt>
                <c:pt idx="99" formatCode="0.00">
                  <c:v>1.2178343714285704</c:v>
                </c:pt>
                <c:pt idx="100" formatCode="0.00">
                  <c:v>0.56519187232142531</c:v>
                </c:pt>
                <c:pt idx="101" formatCode="0.00">
                  <c:v>-1.6701103052380937</c:v>
                </c:pt>
                <c:pt idx="102" formatCode="0.00">
                  <c:v>3.121751439285716</c:v>
                </c:pt>
                <c:pt idx="103" formatCode="0.00">
                  <c:v>0.18127090133928725</c:v>
                </c:pt>
                <c:pt idx="104" formatCode="0.00">
                  <c:v>-2.2639935446726192</c:v>
                </c:pt>
                <c:pt idx="105" formatCode="0.00">
                  <c:v>0.57221144726190687</c:v>
                </c:pt>
                <c:pt idx="106" formatCode="0.00">
                  <c:v>0.57867397898809536</c:v>
                </c:pt>
                <c:pt idx="107" formatCode="0.00">
                  <c:v>-1.812904122023884E-2</c:v>
                </c:pt>
                <c:pt idx="108" formatCode="0.00">
                  <c:v>-0.17228149071428689</c:v>
                </c:pt>
                <c:pt idx="109" formatCode="0.00">
                  <c:v>-9.9474343273811883E-2</c:v>
                </c:pt>
                <c:pt idx="110" formatCode="0.00">
                  <c:v>-0.76017325663690638</c:v>
                </c:pt>
                <c:pt idx="111" formatCode="0.00">
                  <c:v>-1.4600056560714281</c:v>
                </c:pt>
                <c:pt idx="112" formatCode="0.00">
                  <c:v>-1.3204438026785734</c:v>
                </c:pt>
                <c:pt idx="113" formatCode="0.00">
                  <c:v>-0.18654160357142846</c:v>
                </c:pt>
                <c:pt idx="114" formatCode="0.00">
                  <c:v>-1.3384675915476185</c:v>
                </c:pt>
                <c:pt idx="115" formatCode="0.00">
                  <c:v>0.27243129050595094</c:v>
                </c:pt>
                <c:pt idx="116" formatCode="0.00">
                  <c:v>0.57024861282738115</c:v>
                </c:pt>
                <c:pt idx="117" formatCode="0.00">
                  <c:v>3.1022117572619052</c:v>
                </c:pt>
                <c:pt idx="118" formatCode="0.00">
                  <c:v>0.62070021898809558</c:v>
                </c:pt>
                <c:pt idx="119" formatCode="0.00">
                  <c:v>0.13484389211309544</c:v>
                </c:pt>
                <c:pt idx="120" formatCode="0.00">
                  <c:v>-1.0176105415476187</c:v>
                </c:pt>
                <c:pt idx="121" formatCode="0.00">
                  <c:v>-1.0636041024404763</c:v>
                </c:pt>
                <c:pt idx="122" formatCode="0.00">
                  <c:v>-1.3951037841369036</c:v>
                </c:pt>
                <c:pt idx="123" formatCode="0.00">
                  <c:v>-1.2901534660714296</c:v>
                </c:pt>
                <c:pt idx="124" formatCode="0.00">
                  <c:v>0.45167020232142718</c:v>
                </c:pt>
                <c:pt idx="125" formatCode="0.00">
                  <c:v>5.3554091839285727</c:v>
                </c:pt>
                <c:pt idx="126" formatCode="0.00">
                  <c:v>2.7738296701190466</c:v>
                </c:pt>
                <c:pt idx="127" formatCode="0.00">
                  <c:v>-0.94856698866071376</c:v>
                </c:pt>
                <c:pt idx="128" formatCode="0.00">
                  <c:v>-0.12187951883928427</c:v>
                </c:pt>
                <c:pt idx="129" formatCode="0.00">
                  <c:v>-2.6712190969047622</c:v>
                </c:pt>
                <c:pt idx="130" formatCode="0.00">
                  <c:v>-1.1024381701785717</c:v>
                </c:pt>
                <c:pt idx="131" formatCode="0.00">
                  <c:v>-0.65997685788690363</c:v>
                </c:pt>
                <c:pt idx="132" formatCode="0.00">
                  <c:v>-0.54740457988095148</c:v>
                </c:pt>
                <c:pt idx="133" formatCode="0.00">
                  <c:v>-1.5218108649404751</c:v>
                </c:pt>
                <c:pt idx="134" formatCode="0.00">
                  <c:v>-1.5187279716369027</c:v>
                </c:pt>
                <c:pt idx="135" formatCode="0.00">
                  <c:v>-0.68103616857142857</c:v>
                </c:pt>
                <c:pt idx="136" formatCode="0.00">
                  <c:v>0.79803814398809259</c:v>
                </c:pt>
                <c:pt idx="137" formatCode="0.00">
                  <c:v>3.5346071472619052</c:v>
                </c:pt>
                <c:pt idx="138" formatCode="0.00">
                  <c:v>4.6979320267857139</c:v>
                </c:pt>
                <c:pt idx="139" formatCode="0.00">
                  <c:v>-0.22544906032737977</c:v>
                </c:pt>
                <c:pt idx="140" formatCode="0.00">
                  <c:v>-4.3594202088392837</c:v>
                </c:pt>
                <c:pt idx="141" formatCode="0.00">
                  <c:v>-0.71582852857142942</c:v>
                </c:pt>
                <c:pt idx="142" formatCode="0.00">
                  <c:v>-1.188902498511905</c:v>
                </c:pt>
                <c:pt idx="143" formatCode="0.00">
                  <c:v>-0.7600467120535721</c:v>
                </c:pt>
                <c:pt idx="144" formatCode="0.00">
                  <c:v>-0.38139673154761944</c:v>
                </c:pt>
                <c:pt idx="145" formatCode="0.00">
                  <c:v>1.5505294367261895</c:v>
                </c:pt>
                <c:pt idx="146" formatCode="0.00">
                  <c:v>2.2418679925297633</c:v>
                </c:pt>
                <c:pt idx="147" formatCode="0.00">
                  <c:v>2.1577722964285719</c:v>
                </c:pt>
                <c:pt idx="148" formatCode="0.00">
                  <c:v>2.8108431748214251</c:v>
                </c:pt>
                <c:pt idx="149" formatCode="0.00">
                  <c:v>1.8342333439285721</c:v>
                </c:pt>
                <c:pt idx="150" formatCode="0.00">
                  <c:v>-4.9655073482142864</c:v>
                </c:pt>
                <c:pt idx="151" formatCode="0.00">
                  <c:v>-4.7974391486607129</c:v>
                </c:pt>
                <c:pt idx="152" formatCode="0.00">
                  <c:v>-2.2445826163392848</c:v>
                </c:pt>
                <c:pt idx="153" formatCode="0.00">
                  <c:v>-1.6679539194047619</c:v>
                </c:pt>
                <c:pt idx="154" formatCode="0.00">
                  <c:v>-0.33411232767857185</c:v>
                </c:pt>
                <c:pt idx="155" formatCode="0.00">
                  <c:v>0.14857887544642878</c:v>
                </c:pt>
                <c:pt idx="156" formatCode="0.00">
                  <c:v>0.42736561428571473</c:v>
                </c:pt>
                <c:pt idx="157" formatCode="0.00">
                  <c:v>1.7234555633928559</c:v>
                </c:pt>
                <c:pt idx="158" formatCode="0.00">
                  <c:v>1.3725321641964294</c:v>
                </c:pt>
                <c:pt idx="159" formatCode="0.00">
                  <c:v>0.45160084726190508</c:v>
                </c:pt>
                <c:pt idx="160" formatCode="0.00">
                  <c:v>-0.32296561517857469</c:v>
                </c:pt>
                <c:pt idx="161" formatCode="0.00">
                  <c:v>-1.5837420402380937</c:v>
                </c:pt>
                <c:pt idx="162" formatCode="0.00">
                  <c:v>9.6237490952381322E-2</c:v>
                </c:pt>
                <c:pt idx="163" formatCode="0.00">
                  <c:v>-3.1479510719940471</c:v>
                </c:pt>
                <c:pt idx="164" formatCode="0.00">
                  <c:v>2.7038821253273806</c:v>
                </c:pt>
                <c:pt idx="165" formatCode="0.00">
                  <c:v>3.3119390014285699</c:v>
                </c:pt>
                <c:pt idx="166" formatCode="0.00">
                  <c:v>1.2747501881547623</c:v>
                </c:pt>
                <c:pt idx="167" formatCode="0.00">
                  <c:v>0.70684577294642903</c:v>
                </c:pt>
                <c:pt idx="168" formatCode="0.00">
                  <c:v>0.59009496845238152</c:v>
                </c:pt>
                <c:pt idx="169" formatCode="0.00">
                  <c:v>0.32065734422619041</c:v>
                </c:pt>
                <c:pt idx="170" formatCode="0.00">
                  <c:v>-0.98580393580356951</c:v>
                </c:pt>
                <c:pt idx="171" formatCode="0.00">
                  <c:v>-0.37908155940476274</c:v>
                </c:pt>
                <c:pt idx="172" formatCode="0.00">
                  <c:v>0.3969589914880931</c:v>
                </c:pt>
                <c:pt idx="173" formatCode="0.00">
                  <c:v>2.4076078414285713</c:v>
                </c:pt>
                <c:pt idx="174" formatCode="0.00">
                  <c:v>-1.2415318415476193</c:v>
                </c:pt>
                <c:pt idx="175" formatCode="0.00">
                  <c:v>-2.4088057003273793</c:v>
                </c:pt>
                <c:pt idx="176" formatCode="0.00">
                  <c:v>-3.5521461113392849</c:v>
                </c:pt>
                <c:pt idx="177" formatCode="0.00">
                  <c:v>-0.14222961857142824</c:v>
                </c:pt>
                <c:pt idx="178" formatCode="0.00">
                  <c:v>8.1580846488095313E-2</c:v>
                </c:pt>
                <c:pt idx="179" formatCode="0.00">
                  <c:v>0.17800752461309521</c:v>
                </c:pt>
                <c:pt idx="180" formatCode="0.00">
                  <c:v>0.75044359678571437</c:v>
                </c:pt>
                <c:pt idx="181" formatCode="0.00">
                  <c:v>1.2779223800595227</c:v>
                </c:pt>
                <c:pt idx="182" formatCode="0.00">
                  <c:v>1.186108316696429</c:v>
                </c:pt>
                <c:pt idx="183" formatCode="0.00">
                  <c:v>0.99240440476190539</c:v>
                </c:pt>
                <c:pt idx="184" formatCode="0.00">
                  <c:v>0.84370682982142498</c:v>
                </c:pt>
                <c:pt idx="185" formatCode="0.00">
                  <c:v>-1.8874172852380937</c:v>
                </c:pt>
                <c:pt idx="186" formatCode="0.00">
                  <c:v>4.2377611242857141</c:v>
                </c:pt>
                <c:pt idx="187" formatCode="0.00">
                  <c:v>-2.0518164344940466</c:v>
                </c:pt>
                <c:pt idx="188" formatCode="0.00">
                  <c:v>-3.4657914721726186</c:v>
                </c:pt>
                <c:pt idx="189" formatCode="0.00">
                  <c:v>-0.62589249440476191</c:v>
                </c:pt>
                <c:pt idx="190" formatCode="0.00">
                  <c:v>0.42107054065476185</c:v>
                </c:pt>
                <c:pt idx="191" formatCode="0.00">
                  <c:v>0.36521200294642853</c:v>
                </c:pt>
                <c:pt idx="192" formatCode="0.00">
                  <c:v>-0.3019854440476184</c:v>
                </c:pt>
                <c:pt idx="193" formatCode="0.00">
                  <c:v>-0.72830770160714309</c:v>
                </c:pt>
                <c:pt idx="194" formatCode="0.00">
                  <c:v>0.26395539336309604</c:v>
                </c:pt>
                <c:pt idx="195" formatCode="0.00">
                  <c:v>0.62590422559523695</c:v>
                </c:pt>
                <c:pt idx="196" formatCode="0.00">
                  <c:v>1.2915080514880914</c:v>
                </c:pt>
                <c:pt idx="197" formatCode="0.00">
                  <c:v>2.1273185097619054</c:v>
                </c:pt>
                <c:pt idx="198" formatCode="0.00">
                  <c:v>-0.31165759988095321</c:v>
                </c:pt>
                <c:pt idx="199" formatCode="0.00">
                  <c:v>-2.6626308036607131</c:v>
                </c:pt>
                <c:pt idx="200" formatCode="0.00">
                  <c:v>-1.1564699346726197</c:v>
                </c:pt>
                <c:pt idx="201" formatCode="0.00">
                  <c:v>-1.5835142410714291</c:v>
                </c:pt>
                <c:pt idx="202" formatCode="0.00">
                  <c:v>-0.11255001017857132</c:v>
                </c:pt>
                <c:pt idx="203" formatCode="0.00">
                  <c:v>-8.9776192886904305E-2</c:v>
                </c:pt>
                <c:pt idx="204" formatCode="0.00">
                  <c:v>-0.46072146988095053</c:v>
                </c:pt>
                <c:pt idx="205" formatCode="0.00">
                  <c:v>1.2516145000595227</c:v>
                </c:pt>
                <c:pt idx="206" formatCode="0.00">
                  <c:v>2.092744215863096</c:v>
                </c:pt>
                <c:pt idx="207" formatCode="0.00">
                  <c:v>1.2532839922619026</c:v>
                </c:pt>
                <c:pt idx="208" formatCode="0.00">
                  <c:v>0.87806059315475782</c:v>
                </c:pt>
                <c:pt idx="209" formatCode="0.00">
                  <c:v>-9.9265055238094924E-2</c:v>
                </c:pt>
                <c:pt idx="210" formatCode="0.00">
                  <c:v>-1.0753575915476183</c:v>
                </c:pt>
                <c:pt idx="211" formatCode="0.00">
                  <c:v>-0.746810369494046</c:v>
                </c:pt>
                <c:pt idx="212" formatCode="0.00">
                  <c:v>-0.68814639800595323</c:v>
                </c:pt>
                <c:pt idx="213" formatCode="0.00">
                  <c:v>1.055434479761904</c:v>
                </c:pt>
                <c:pt idx="214" formatCode="0.00">
                  <c:v>0.13805357982142766</c:v>
                </c:pt>
                <c:pt idx="215" formatCode="0.00">
                  <c:v>0.3472042087797611</c:v>
                </c:pt>
                <c:pt idx="216" formatCode="0.00">
                  <c:v>-0.25962080404761867</c:v>
                </c:pt>
                <c:pt idx="217" formatCode="0.00">
                  <c:v>-1.4213738541071432</c:v>
                </c:pt>
                <c:pt idx="218" formatCode="0.00">
                  <c:v>-2.7298275091369026</c:v>
                </c:pt>
                <c:pt idx="219" formatCode="0.00">
                  <c:v>-2.3694766435714287</c:v>
                </c:pt>
                <c:pt idx="220" formatCode="0.00">
                  <c:v>-2.5473443576785773</c:v>
                </c:pt>
                <c:pt idx="221" formatCode="0.00">
                  <c:v>4.1489041239285713</c:v>
                </c:pt>
                <c:pt idx="222" formatCode="0.00">
                  <c:v>6.9986734959523806</c:v>
                </c:pt>
                <c:pt idx="223" formatCode="0.00">
                  <c:v>4.490901690505952</c:v>
                </c:pt>
                <c:pt idx="224" formatCode="0.00">
                  <c:v>-1.2021960105059506</c:v>
                </c:pt>
                <c:pt idx="225" formatCode="0.00">
                  <c:v>-0.3982482677380963</c:v>
                </c:pt>
                <c:pt idx="226" formatCode="0.00">
                  <c:v>-0.36793518017857113</c:v>
                </c:pt>
                <c:pt idx="227" formatCode="0.00">
                  <c:v>-0.75924540372023808</c:v>
                </c:pt>
                <c:pt idx="228" formatCode="0.00">
                  <c:v>-0.57215243821428441</c:v>
                </c:pt>
                <c:pt idx="229" formatCode="0.00">
                  <c:v>-0.15097151994047575</c:v>
                </c:pt>
                <c:pt idx="230" formatCode="0.00">
                  <c:v>0.29996074752976476</c:v>
                </c:pt>
                <c:pt idx="231" formatCode="0.00">
                  <c:v>0.86292091476190436</c:v>
                </c:pt>
                <c:pt idx="232" formatCode="0.00">
                  <c:v>1.1423286648214264</c:v>
                </c:pt>
                <c:pt idx="233" formatCode="0.00">
                  <c:v>-1.2514692077380936</c:v>
                </c:pt>
                <c:pt idx="234" formatCode="0.00">
                  <c:v>-3.7824709273809498</c:v>
                </c:pt>
                <c:pt idx="235" formatCode="0.00">
                  <c:v>-4.5769007744940478</c:v>
                </c:pt>
                <c:pt idx="236" formatCode="0.00">
                  <c:v>-1.2641433196726179</c:v>
                </c:pt>
                <c:pt idx="237" formatCode="0.00">
                  <c:v>2.0697358097619052</c:v>
                </c:pt>
                <c:pt idx="238" formatCode="0.00">
                  <c:v>1.0010371573214301</c:v>
                </c:pt>
                <c:pt idx="239" formatCode="0.00">
                  <c:v>1.5570956387797619</c:v>
                </c:pt>
                <c:pt idx="240" formatCode="0.00">
                  <c:v>1.4025941484523834</c:v>
                </c:pt>
                <c:pt idx="241" formatCode="0.00">
                  <c:v>1.2747285908928569</c:v>
                </c:pt>
                <c:pt idx="242" formatCode="0.00">
                  <c:v>0.394979605863095</c:v>
                </c:pt>
                <c:pt idx="243" formatCode="0.00">
                  <c:v>-0.95083475107142856</c:v>
                </c:pt>
                <c:pt idx="244" formatCode="0.00">
                  <c:v>-0.76110195017857585</c:v>
                </c:pt>
                <c:pt idx="245" formatCode="0.00">
                  <c:v>-3.2052483969047625</c:v>
                </c:pt>
                <c:pt idx="246" formatCode="0.00">
                  <c:v>-3.8063138565476189</c:v>
                </c:pt>
                <c:pt idx="247" formatCode="0.00">
                  <c:v>-1.83902154032738</c:v>
                </c:pt>
                <c:pt idx="248" formatCode="0.00">
                  <c:v>6.0683980261607164</c:v>
                </c:pt>
                <c:pt idx="249" formatCode="0.00">
                  <c:v>1.3764825714285713</c:v>
                </c:pt>
                <c:pt idx="250" formatCode="0.00">
                  <c:v>1.59637848482143</c:v>
                </c:pt>
                <c:pt idx="251" formatCode="0.00">
                  <c:v>0.67661070544643032</c:v>
                </c:pt>
                <c:pt idx="252" formatCode="0.00">
                  <c:v>-0.25158880404761774</c:v>
                </c:pt>
                <c:pt idx="253" formatCode="0.00">
                  <c:v>-1.2155542032738103</c:v>
                </c:pt>
                <c:pt idx="254" formatCode="0.00">
                  <c:v>-2.0402203708035698</c:v>
                </c:pt>
                <c:pt idx="255" formatCode="0.00">
                  <c:v>-2.423717104404763</c:v>
                </c:pt>
                <c:pt idx="256" formatCode="0.00">
                  <c:v>-2.4142360301785732</c:v>
                </c:pt>
                <c:pt idx="257" formatCode="0.00">
                  <c:v>-0.85898467357142838</c:v>
                </c:pt>
                <c:pt idx="258" formatCode="0.00">
                  <c:v>3.136909209285716</c:v>
                </c:pt>
                <c:pt idx="259" formatCode="0.00">
                  <c:v>5.1745078288392872</c:v>
                </c:pt>
                <c:pt idx="260" formatCode="0.00">
                  <c:v>5.1407447886607169</c:v>
                </c:pt>
                <c:pt idx="261" formatCode="0.00">
                  <c:v>0.29022927559523737</c:v>
                </c:pt>
                <c:pt idx="262" formatCode="0.00">
                  <c:v>0.14838479898809545</c:v>
                </c:pt>
                <c:pt idx="263" formatCode="0.00">
                  <c:v>-0.67873463872023887</c:v>
                </c:pt>
                <c:pt idx="264" formatCode="0.00">
                  <c:v>-9.9016901547617664E-2</c:v>
                </c:pt>
                <c:pt idx="265" formatCode="0.00">
                  <c:v>-0.25089241660714556</c:v>
                </c:pt>
                <c:pt idx="266" formatCode="0.00">
                  <c:v>-0.41856653747023742</c:v>
                </c:pt>
                <c:pt idx="267" formatCode="0.00">
                  <c:v>2.8243880595236526E-2</c:v>
                </c:pt>
                <c:pt idx="268" formatCode="0.00">
                  <c:v>-0.73281573184523907</c:v>
                </c:pt>
                <c:pt idx="269" formatCode="0.00">
                  <c:v>-3.478822631071429</c:v>
                </c:pt>
                <c:pt idx="270" formatCode="0.00">
                  <c:v>-3.9407177598809531</c:v>
                </c:pt>
                <c:pt idx="271" formatCode="0.00">
                  <c:v>1.0504380305059531</c:v>
                </c:pt>
                <c:pt idx="272" formatCode="0.00">
                  <c:v>4.7759505078273801</c:v>
                </c:pt>
                <c:pt idx="273" formatCode="0.00">
                  <c:v>0.38834973726190736</c:v>
                </c:pt>
                <c:pt idx="274" formatCode="0.00">
                  <c:v>-0.29674987267857206</c:v>
                </c:pt>
                <c:pt idx="275" formatCode="0.00">
                  <c:v>-0.72173075205357229</c:v>
                </c:pt>
                <c:pt idx="276" formatCode="0.00">
                  <c:v>-1.398317684047619</c:v>
                </c:pt>
                <c:pt idx="277" formatCode="0.00">
                  <c:v>-6.6635156607143919E-2</c:v>
                </c:pt>
                <c:pt idx="278" formatCode="0.00">
                  <c:v>-1.31470276080357</c:v>
                </c:pt>
                <c:pt idx="279" formatCode="0.00">
                  <c:v>-1.7762700127380961</c:v>
                </c:pt>
                <c:pt idx="280" formatCode="0.00">
                  <c:v>-2.8643216376785769</c:v>
                </c:pt>
                <c:pt idx="281" formatCode="0.00">
                  <c:v>2.3695098489285726</c:v>
                </c:pt>
                <c:pt idx="282" formatCode="0.00">
                  <c:v>4.4916302409523814</c:v>
                </c:pt>
                <c:pt idx="283" formatCode="0.00">
                  <c:v>5.5136342963392853</c:v>
                </c:pt>
                <c:pt idx="284" formatCode="0.00">
                  <c:v>-1.9491033746726192</c:v>
                </c:pt>
                <c:pt idx="285" formatCode="0.00">
                  <c:v>2.2785989680952374</c:v>
                </c:pt>
                <c:pt idx="286" formatCode="0.00">
                  <c:v>-0.63668812517857265</c:v>
                </c:pt>
                <c:pt idx="287" formatCode="0.00">
                  <c:v>-1.5311703487202379</c:v>
                </c:pt>
                <c:pt idx="288" formatCode="0.00">
                  <c:v>-0.67492004154761798</c:v>
                </c:pt>
                <c:pt idx="289" formatCode="0.00">
                  <c:v>0.40269811839285463</c:v>
                </c:pt>
                <c:pt idx="290" formatCode="0.00">
                  <c:v>2.043044338363095</c:v>
                </c:pt>
                <c:pt idx="291" formatCode="0.00">
                  <c:v>1.350761823928571</c:v>
                </c:pt>
                <c:pt idx="292" formatCode="0.00">
                  <c:v>1.1911895439880915</c:v>
                </c:pt>
                <c:pt idx="293" formatCode="0.00">
                  <c:v>-0.40043169440476412</c:v>
                </c:pt>
                <c:pt idx="294" formatCode="0.00">
                  <c:v>-3.2008627798809544</c:v>
                </c:pt>
                <c:pt idx="295" formatCode="0.00">
                  <c:v>-1.5790085111607119</c:v>
                </c:pt>
                <c:pt idx="296" formatCode="0.00">
                  <c:v>-3.6064294146726166</c:v>
                </c:pt>
                <c:pt idx="297" formatCode="0.00">
                  <c:v>-1.6266301685714311</c:v>
                </c:pt>
                <c:pt idx="298" formatCode="0.00">
                  <c:v>-1.1851437460119072</c:v>
                </c:pt>
                <c:pt idx="299" formatCode="0.00">
                  <c:v>-0.58566891705357271</c:v>
                </c:pt>
                <c:pt idx="300" formatCode="0.00">
                  <c:v>0.51620743928571677</c:v>
                </c:pt>
                <c:pt idx="301" formatCode="0.00">
                  <c:v>-5.1935412440479389E-2</c:v>
                </c:pt>
                <c:pt idx="302" formatCode="0.00">
                  <c:v>2.6730907591964277</c:v>
                </c:pt>
                <c:pt idx="303" formatCode="0.00">
                  <c:v>3.651220271428568</c:v>
                </c:pt>
                <c:pt idx="304" formatCode="0.00">
                  <c:v>2.5720934273214233</c:v>
                </c:pt>
                <c:pt idx="305" formatCode="0.00">
                  <c:v>0.48718751892856993</c:v>
                </c:pt>
                <c:pt idx="306" formatCode="0.00">
                  <c:v>1.6094051876190454</c:v>
                </c:pt>
                <c:pt idx="307" formatCode="0.00">
                  <c:v>0.13902445050595169</c:v>
                </c:pt>
                <c:pt idx="308" formatCode="0.00">
                  <c:v>-5.6866322755059526</c:v>
                </c:pt>
                <c:pt idx="309" formatCode="0.00">
                  <c:v>-3.1139402977380968</c:v>
                </c:pt>
                <c:pt idx="310" formatCode="0.00">
                  <c:v>4.2918843154763284E-2</c:v>
                </c:pt>
                <c:pt idx="311" formatCode="0.00">
                  <c:v>0.41569590794643041</c:v>
                </c:pt>
                <c:pt idx="312" formatCode="0.00">
                  <c:v>0.38328061595238161</c:v>
                </c:pt>
                <c:pt idx="313" formatCode="0.00">
                  <c:v>-0.5468621224404755</c:v>
                </c:pt>
                <c:pt idx="314" formatCode="0.00">
                  <c:v>-1.1994023149702349</c:v>
                </c:pt>
                <c:pt idx="315" formatCode="0.00">
                  <c:v>-2.3525310035714257</c:v>
                </c:pt>
                <c:pt idx="316" formatCode="0.00">
                  <c:v>-2.2456123585119059</c:v>
                </c:pt>
                <c:pt idx="317" formatCode="0.00">
                  <c:v>-2.7322224919047589</c:v>
                </c:pt>
                <c:pt idx="318" formatCode="0.00">
                  <c:v>3.7601098217857158</c:v>
                </c:pt>
                <c:pt idx="319" formatCode="0.00">
                  <c:v>6.3910455755059541</c:v>
                </c:pt>
                <c:pt idx="320" formatCode="0.00">
                  <c:v>2.6935585861607141</c:v>
                </c:pt>
                <c:pt idx="321" formatCode="0.00">
                  <c:v>2.182687385595238</c:v>
                </c:pt>
                <c:pt idx="322" formatCode="0.00">
                  <c:v>0.12713752065476239</c:v>
                </c:pt>
                <c:pt idx="323" formatCode="0.00">
                  <c:v>-0.39454402872023842</c:v>
                </c:pt>
                <c:pt idx="324" formatCode="0.00">
                  <c:v>-0.99693406321428668</c:v>
                </c:pt>
                <c:pt idx="325" formatCode="0.00">
                  <c:v>-1.2730990532738096</c:v>
                </c:pt>
                <c:pt idx="326" formatCode="0.00">
                  <c:v>-0.79713690997023523</c:v>
                </c:pt>
                <c:pt idx="327" formatCode="0.00">
                  <c:v>-0.46230958523809118</c:v>
                </c:pt>
                <c:pt idx="328" formatCode="0.00">
                  <c:v>0.15258781898809382</c:v>
                </c:pt>
                <c:pt idx="329" formatCode="0.00">
                  <c:v>-0.55521523440475917</c:v>
                </c:pt>
                <c:pt idx="330" formatCode="0.00">
                  <c:v>2.2726690542857151</c:v>
                </c:pt>
                <c:pt idx="331" formatCode="0.00">
                  <c:v>6.1636668005952799E-2</c:v>
                </c:pt>
                <c:pt idx="332" formatCode="0.00">
                  <c:v>-3.6267179288392839</c:v>
                </c:pt>
                <c:pt idx="333" formatCode="0.00">
                  <c:v>-0.26860029857142464</c:v>
                </c:pt>
                <c:pt idx="334" formatCode="0.00">
                  <c:v>0.24375732065476288</c:v>
                </c:pt>
                <c:pt idx="335" formatCode="0.00">
                  <c:v>0.50222571544642847</c:v>
                </c:pt>
                <c:pt idx="336" formatCode="0.00">
                  <c:v>0.15559173845238128</c:v>
                </c:pt>
                <c:pt idx="337" formatCode="0.00">
                  <c:v>-0.12692279244047722</c:v>
                </c:pt>
                <c:pt idx="338" formatCode="0.00">
                  <c:v>-0.86175364747023675</c:v>
                </c:pt>
                <c:pt idx="339" formatCode="0.00">
                  <c:v>-1.0048582777380952</c:v>
                </c:pt>
                <c:pt idx="340" formatCode="0.00">
                  <c:v>-0.51325800684523948</c:v>
                </c:pt>
                <c:pt idx="341" formatCode="0.00">
                  <c:v>-2.116261786904758</c:v>
                </c:pt>
                <c:pt idx="342" formatCode="0.00">
                  <c:v>-1.8043997015476174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B-497B-A8B8-EF0BD56F7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TWS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Ganges-Aquifer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'Ganges-TSA'!$H$2:$H$349</c:f>
              <c:numCache>
                <c:formatCode>General</c:formatCode>
                <c:ptCount val="348"/>
                <c:pt idx="6" formatCode="0.00">
                  <c:v>11.903147730228739</c:v>
                </c:pt>
                <c:pt idx="7" formatCode="0.00">
                  <c:v>12.103851669395681</c:v>
                </c:pt>
                <c:pt idx="8" formatCode="0.00">
                  <c:v>12.286672307728622</c:v>
                </c:pt>
                <c:pt idx="9" formatCode="0.00">
                  <c:v>12.462962184396019</c:v>
                </c:pt>
                <c:pt idx="10" formatCode="0.00">
                  <c:v>12.62584467189572</c:v>
                </c:pt>
                <c:pt idx="11" formatCode="0.00">
                  <c:v>12.752309516063178</c:v>
                </c:pt>
                <c:pt idx="12" formatCode="0.00">
                  <c:v>12.843821560229571</c:v>
                </c:pt>
                <c:pt idx="13" formatCode="0.00">
                  <c:v>12.663706814396392</c:v>
                </c:pt>
                <c:pt idx="14" formatCode="0.00">
                  <c:v>12.455231065229782</c:v>
                </c:pt>
                <c:pt idx="15" formatCode="0.00">
                  <c:v>12.335012152729632</c:v>
                </c:pt>
                <c:pt idx="16" formatCode="0.00">
                  <c:v>12.15687087606284</c:v>
                </c:pt>
                <c:pt idx="17" formatCode="0.00">
                  <c:v>11.999888453562107</c:v>
                </c:pt>
                <c:pt idx="18" formatCode="0.00">
                  <c:v>11.838450465228561</c:v>
                </c:pt>
                <c:pt idx="19" formatCode="0.00">
                  <c:v>11.676096949395742</c:v>
                </c:pt>
                <c:pt idx="20" formatCode="0.00">
                  <c:v>11.527984970229681</c:v>
                </c:pt>
                <c:pt idx="21" formatCode="0.00">
                  <c:v>11.365061793562745</c:v>
                </c:pt>
                <c:pt idx="22" formatCode="0.00">
                  <c:v>11.197886500229288</c:v>
                </c:pt>
                <c:pt idx="23" formatCode="0.00">
                  <c:v>11.035044703562562</c:v>
                </c:pt>
                <c:pt idx="24" formatCode="0.00">
                  <c:v>10.842316025230048</c:v>
                </c:pt>
                <c:pt idx="25" formatCode="0.00">
                  <c:v>10.53032465189699</c:v>
                </c:pt>
                <c:pt idx="26" formatCode="0.00">
                  <c:v>10.18917881856305</c:v>
                </c:pt>
                <c:pt idx="27" formatCode="0.00">
                  <c:v>9.8141991635629893</c:v>
                </c:pt>
                <c:pt idx="28" formatCode="0.00">
                  <c:v>9.4622297627292937</c:v>
                </c:pt>
                <c:pt idx="29" formatCode="0.00">
                  <c:v>9.1298729918962636</c:v>
                </c:pt>
                <c:pt idx="30" formatCode="0.00">
                  <c:v>8.8100691185632058</c:v>
                </c:pt>
                <c:pt idx="31" formatCode="0.00">
                  <c:v>8.4839582785630228</c:v>
                </c:pt>
                <c:pt idx="32" formatCode="0.00">
                  <c:v>8.1565860452301422</c:v>
                </c:pt>
                <c:pt idx="33" formatCode="0.00">
                  <c:v>7.8506778418964132</c:v>
                </c:pt>
                <c:pt idx="34" formatCode="0.00">
                  <c:v>7.5703637143965352</c:v>
                </c:pt>
                <c:pt idx="35" formatCode="0.00">
                  <c:v>7.2909854585632274</c:v>
                </c:pt>
                <c:pt idx="36" formatCode="0.00">
                  <c:v>7.0515648852292543</c:v>
                </c:pt>
                <c:pt idx="37" formatCode="0.00">
                  <c:v>7.0693668052299472</c:v>
                </c:pt>
                <c:pt idx="38" formatCode="0.00">
                  <c:v>7.0207421310633435</c:v>
                </c:pt>
                <c:pt idx="39" formatCode="0.00">
                  <c:v>7.0089826910630109</c:v>
                </c:pt>
                <c:pt idx="40" formatCode="0.00">
                  <c:v>7.0565494227294039</c:v>
                </c:pt>
                <c:pt idx="41" formatCode="0.00">
                  <c:v>7.0891625410631605</c:v>
                </c:pt>
                <c:pt idx="42" formatCode="0.00">
                  <c:v>7.1202090902297641</c:v>
                </c:pt>
                <c:pt idx="43" formatCode="0.00">
                  <c:v>7.1468611085629163</c:v>
                </c:pt>
                <c:pt idx="44" formatCode="0.00">
                  <c:v>7.1840315185627333</c:v>
                </c:pt>
                <c:pt idx="45" formatCode="0.00">
                  <c:v>7.2053327877292759</c:v>
                </c:pt>
                <c:pt idx="46" formatCode="0.00">
                  <c:v>7.2064924552291814</c:v>
                </c:pt>
                <c:pt idx="47" formatCode="0.00">
                  <c:v>7.204580020229514</c:v>
                </c:pt>
                <c:pt idx="48" formatCode="0.00">
                  <c:v>7.1993716868955744</c:v>
                </c:pt>
                <c:pt idx="49" formatCode="0.00">
                  <c:v>7.2484032627294255</c:v>
                </c:pt>
                <c:pt idx="50" formatCode="0.00">
                  <c:v>7.4615583735630935</c:v>
                </c:pt>
                <c:pt idx="51" formatCode="0.00">
                  <c:v>7.5884504635632766</c:v>
                </c:pt>
                <c:pt idx="52" formatCode="0.00">
                  <c:v>7.649322859395852</c:v>
                </c:pt>
                <c:pt idx="53" formatCode="0.00">
                  <c:v>7.7007551510623671</c:v>
                </c:pt>
                <c:pt idx="54" formatCode="0.00">
                  <c:v>7.7379459060634872</c:v>
                </c:pt>
                <c:pt idx="55" formatCode="0.00">
                  <c:v>7.7726749102298527</c:v>
                </c:pt>
                <c:pt idx="56" formatCode="0.00">
                  <c:v>7.79704828272952</c:v>
                </c:pt>
                <c:pt idx="57" formatCode="0.00">
                  <c:v>7.8268130943965843</c:v>
                </c:pt>
                <c:pt idx="58" formatCode="0.00">
                  <c:v>7.8624983160625561</c:v>
                </c:pt>
                <c:pt idx="59" formatCode="0.00">
                  <c:v>7.8687239027294709</c:v>
                </c:pt>
                <c:pt idx="60" formatCode="0.00">
                  <c:v>7.8395084077296815</c:v>
                </c:pt>
                <c:pt idx="61" formatCode="0.00">
                  <c:v>7.7068993585626231</c:v>
                </c:pt>
                <c:pt idx="62" formatCode="0.00">
                  <c:v>7.5287173918959525</c:v>
                </c:pt>
                <c:pt idx="63" formatCode="0.00">
                  <c:v>7.4471337327290712</c:v>
                </c:pt>
                <c:pt idx="64" formatCode="0.00">
                  <c:v>7.3884789477292543</c:v>
                </c:pt>
                <c:pt idx="65" formatCode="0.00">
                  <c:v>7.3343000743957418</c:v>
                </c:pt>
                <c:pt idx="66" formatCode="0.00">
                  <c:v>7.2876895602294098</c:v>
                </c:pt>
                <c:pt idx="67" formatCode="0.00">
                  <c:v>7.2603254643963737</c:v>
                </c:pt>
                <c:pt idx="68" formatCode="0.00">
                  <c:v>7.2406924893957694</c:v>
                </c:pt>
                <c:pt idx="69" formatCode="0.00">
                  <c:v>7.2231753993964958</c:v>
                </c:pt>
                <c:pt idx="70" formatCode="0.00">
                  <c:v>7.1846011810630444</c:v>
                </c:pt>
                <c:pt idx="71" formatCode="0.00">
                  <c:v>7.1651513110628002</c:v>
                </c:pt>
                <c:pt idx="72" formatCode="0.00">
                  <c:v>7.1763004002300477</c:v>
                </c:pt>
                <c:pt idx="73" formatCode="0.00">
                  <c:v>7.3015241952293763</c:v>
                </c:pt>
                <c:pt idx="74" formatCode="0.00">
                  <c:v>7.5051781668962576</c:v>
                </c:pt>
                <c:pt idx="75" formatCode="0.00">
                  <c:v>7.6874087985634105</c:v>
                </c:pt>
                <c:pt idx="76" formatCode="0.00">
                  <c:v>7.8572086035628672</c:v>
                </c:pt>
                <c:pt idx="77" formatCode="0.00">
                  <c:v>8.0216169693958363</c:v>
                </c:pt>
                <c:pt idx="78" formatCode="0.00">
                  <c:v>8.177358343562446</c:v>
                </c:pt>
                <c:pt idx="79" formatCode="0.00">
                  <c:v>8.3014835068961474</c:v>
                </c:pt>
                <c:pt idx="80" formatCode="0.00">
                  <c:v>8.4052636168967183</c:v>
                </c:pt>
                <c:pt idx="81" formatCode="0.00">
                  <c:v>8.4968773860637157</c:v>
                </c:pt>
                <c:pt idx="82" formatCode="0.00">
                  <c:v>8.6055199635629833</c:v>
                </c:pt>
                <c:pt idx="83" formatCode="0.00">
                  <c:v>8.7345482835626171</c:v>
                </c:pt>
                <c:pt idx="84" formatCode="0.00">
                  <c:v>8.8666080160624006</c:v>
                </c:pt>
                <c:pt idx="85" formatCode="0.00">
                  <c:v>9.0022891685625837</c:v>
                </c:pt>
                <c:pt idx="86" formatCode="0.00">
                  <c:v>9.0387271568961296</c:v>
                </c:pt>
                <c:pt idx="87" formatCode="0.00">
                  <c:v>9.0153913818962792</c:v>
                </c:pt>
                <c:pt idx="88" formatCode="0.00">
                  <c:v>8.9810692785631545</c:v>
                </c:pt>
                <c:pt idx="89" formatCode="0.00">
                  <c:v>8.9533389727298527</c:v>
                </c:pt>
                <c:pt idx="90" formatCode="0.00">
                  <c:v>8.9499210035628494</c:v>
                </c:pt>
                <c:pt idx="91" formatCode="0.00">
                  <c:v>8.9645287510620619</c:v>
                </c:pt>
                <c:pt idx="92" formatCode="0.00">
                  <c:v>8.9820865310630325</c:v>
                </c:pt>
                <c:pt idx="93" formatCode="0.00">
                  <c:v>9.0157372477297031</c:v>
                </c:pt>
                <c:pt idx="94" formatCode="0.00">
                  <c:v>9.0520735110630994</c:v>
                </c:pt>
                <c:pt idx="95" formatCode="0.00">
                  <c:v>9.0824893643966789</c:v>
                </c:pt>
                <c:pt idx="96" formatCode="0.00">
                  <c:v>9.0754906668958029</c:v>
                </c:pt>
                <c:pt idx="97" formatCode="0.00">
                  <c:v>9.0866804452298311</c:v>
                </c:pt>
                <c:pt idx="98" formatCode="0.00">
                  <c:v>9.051117294397045</c:v>
                </c:pt>
                <c:pt idx="99" formatCode="0.00">
                  <c:v>8.9903873143966848</c:v>
                </c:pt>
                <c:pt idx="100" formatCode="0.00">
                  <c:v>8.9679263768966848</c:v>
                </c:pt>
                <c:pt idx="101" formatCode="0.00">
                  <c:v>8.9498803152296205</c:v>
                </c:pt>
                <c:pt idx="102" formatCode="0.00">
                  <c:v>8.9163516693961355</c:v>
                </c:pt>
                <c:pt idx="103" formatCode="0.00">
                  <c:v>8.8607689868968009</c:v>
                </c:pt>
                <c:pt idx="104" formatCode="0.00">
                  <c:v>8.8089704843960135</c:v>
                </c:pt>
                <c:pt idx="105" formatCode="0.00">
                  <c:v>8.7340600027291657</c:v>
                </c:pt>
                <c:pt idx="106" formatCode="0.00">
                  <c:v>8.6196597752286834</c:v>
                </c:pt>
                <c:pt idx="107" formatCode="0.00">
                  <c:v>8.465627385229709</c:v>
                </c:pt>
                <c:pt idx="108" formatCode="0.00">
                  <c:v>8.3530175218966178</c:v>
                </c:pt>
                <c:pt idx="109" formatCode="0.00">
                  <c:v>8.1420393318967399</c:v>
                </c:pt>
                <c:pt idx="110" formatCode="0.00">
                  <c:v>7.9919335377294374</c:v>
                </c:pt>
                <c:pt idx="111" formatCode="0.00">
                  <c:v>7.8660790452290712</c:v>
                </c:pt>
                <c:pt idx="112" formatCode="0.00">
                  <c:v>7.7585351002294374</c:v>
                </c:pt>
                <c:pt idx="113" formatCode="0.00">
                  <c:v>7.6344099377297425</c:v>
                </c:pt>
                <c:pt idx="114" formatCode="0.00">
                  <c:v>7.5086978610634105</c:v>
                </c:pt>
                <c:pt idx="115" formatCode="0.00">
                  <c:v>7.3744001718960135</c:v>
                </c:pt>
                <c:pt idx="116" formatCode="0.00">
                  <c:v>7.2408959402296205</c:v>
                </c:pt>
                <c:pt idx="117" formatCode="0.00">
                  <c:v>7.1097313893956198</c:v>
                </c:pt>
                <c:pt idx="118" formatCode="0.00">
                  <c:v>6.9887190193958304</c:v>
                </c:pt>
                <c:pt idx="119" formatCode="0.00">
                  <c:v>6.905406031063194</c:v>
                </c:pt>
                <c:pt idx="120" formatCode="0.00">
                  <c:v>6.889455510229709</c:v>
                </c:pt>
                <c:pt idx="121" formatCode="0.00">
                  <c:v>6.9168602960626231</c:v>
                </c:pt>
                <c:pt idx="122" formatCode="0.00">
                  <c:v>6.8752343193959859</c:v>
                </c:pt>
                <c:pt idx="123" formatCode="0.00">
                  <c:v>6.8298851985637157</c:v>
                </c:pt>
                <c:pt idx="124" formatCode="0.00">
                  <c:v>6.7073266043962576</c:v>
                </c:pt>
                <c:pt idx="125" formatCode="0.00">
                  <c:v>6.588938746063377</c:v>
                </c:pt>
                <c:pt idx="126" formatCode="0.00">
                  <c:v>6.4654849702296815</c:v>
                </c:pt>
                <c:pt idx="127" formatCode="0.00">
                  <c:v>6.3463850352300142</c:v>
                </c:pt>
                <c:pt idx="128" formatCode="0.00">
                  <c:v>6.2168277435630444</c:v>
                </c:pt>
                <c:pt idx="129" formatCode="0.00">
                  <c:v>6.087697697729709</c:v>
                </c:pt>
                <c:pt idx="130" formatCode="0.00">
                  <c:v>5.9579369552293429</c:v>
                </c:pt>
                <c:pt idx="131" formatCode="0.00">
                  <c:v>5.816660913562373</c:v>
                </c:pt>
                <c:pt idx="132" formatCode="0.00">
                  <c:v>5.6670027102290987</c:v>
                </c:pt>
                <c:pt idx="133" formatCode="0.00">
                  <c:v>5.5613305093957024</c:v>
                </c:pt>
                <c:pt idx="134" formatCode="0.00">
                  <c:v>5.4395857177296421</c:v>
                </c:pt>
                <c:pt idx="135" formatCode="0.00">
                  <c:v>5.2544457435633376</c:v>
                </c:pt>
                <c:pt idx="136" formatCode="0.00">
                  <c:v>5.1063948002292818</c:v>
                </c:pt>
                <c:pt idx="137" formatCode="0.00">
                  <c:v>4.9479882252298921</c:v>
                </c:pt>
                <c:pt idx="138" formatCode="0.00">
                  <c:v>4.7973534593966178</c:v>
                </c:pt>
                <c:pt idx="139" formatCode="0.00">
                  <c:v>4.6418562268963797</c:v>
                </c:pt>
                <c:pt idx="140" formatCode="0.00">
                  <c:v>4.506032659396169</c:v>
                </c:pt>
                <c:pt idx="141" formatCode="0.00">
                  <c:v>4.3710839285631664</c:v>
                </c:pt>
                <c:pt idx="142" formatCode="0.00">
                  <c:v>4.236277613562379</c:v>
                </c:pt>
                <c:pt idx="143" formatCode="0.00">
                  <c:v>4.1017764743965017</c:v>
                </c:pt>
                <c:pt idx="144" formatCode="0.00">
                  <c:v>3.8980207777285614</c:v>
                </c:pt>
                <c:pt idx="145" formatCode="0.00">
                  <c:v>3.483897242729654</c:v>
                </c:pt>
                <c:pt idx="146" formatCode="0.00">
                  <c:v>3.0547794043964132</c:v>
                </c:pt>
                <c:pt idx="147" formatCode="0.00">
                  <c:v>2.728973740229776</c:v>
                </c:pt>
                <c:pt idx="148" formatCode="0.00">
                  <c:v>2.4050601652293153</c:v>
                </c:pt>
                <c:pt idx="149" formatCode="0.00">
                  <c:v>2.1094262135629833</c:v>
                </c:pt>
                <c:pt idx="150" formatCode="0.00">
                  <c:v>1.8160709077296815</c:v>
                </c:pt>
                <c:pt idx="151" formatCode="0.00">
                  <c:v>1.5441389410630109</c:v>
                </c:pt>
                <c:pt idx="152" formatCode="0.00">
                  <c:v>1.2809756918964013</c:v>
                </c:pt>
                <c:pt idx="153" formatCode="0.00">
                  <c:v>1.0286563560625837</c:v>
                </c:pt>
                <c:pt idx="154" formatCode="0.00">
                  <c:v>0.77426182522913223</c:v>
                </c:pt>
                <c:pt idx="155" formatCode="0.00">
                  <c:v>0.51740554272873851</c:v>
                </c:pt>
                <c:pt idx="156" formatCode="0.00">
                  <c:v>0.23340896106219589</c:v>
                </c:pt>
                <c:pt idx="157" formatCode="0.00">
                  <c:v>0.13774652606298332</c:v>
                </c:pt>
                <c:pt idx="158" formatCode="0.00">
                  <c:v>0.12090082272970903</c:v>
                </c:pt>
                <c:pt idx="159" formatCode="0.00">
                  <c:v>0.16647373939576937</c:v>
                </c:pt>
                <c:pt idx="160" formatCode="0.00">
                  <c:v>0.27204421522947086</c:v>
                </c:pt>
                <c:pt idx="161" formatCode="0.00">
                  <c:v>0.36333246356298332</c:v>
                </c:pt>
                <c:pt idx="162" formatCode="0.00">
                  <c:v>0.45305414272934286</c:v>
                </c:pt>
                <c:pt idx="163" formatCode="0.00">
                  <c:v>0.52983636939643475</c:v>
                </c:pt>
                <c:pt idx="164" formatCode="0.00">
                  <c:v>0.58409662356280023</c:v>
                </c:pt>
                <c:pt idx="165" formatCode="0.00">
                  <c:v>0.61215245022913223</c:v>
                </c:pt>
                <c:pt idx="166" formatCode="0.00">
                  <c:v>0.62999506022970309</c:v>
                </c:pt>
                <c:pt idx="167" formatCode="0.00">
                  <c:v>0.65090977356339863</c:v>
                </c:pt>
                <c:pt idx="168" formatCode="0.00">
                  <c:v>0.73725417439618468</c:v>
                </c:pt>
                <c:pt idx="169" formatCode="0.00">
                  <c:v>0.73493483856236708</c:v>
                </c:pt>
                <c:pt idx="170" formatCode="0.00">
                  <c:v>0.69446852939654491</c:v>
                </c:pt>
                <c:pt idx="171" formatCode="0.00">
                  <c:v>0.53248122522973063</c:v>
                </c:pt>
                <c:pt idx="172" formatCode="0.00">
                  <c:v>0.33250970772951405</c:v>
                </c:pt>
                <c:pt idx="173" formatCode="0.00">
                  <c:v>0.13988275439623976</c:v>
                </c:pt>
                <c:pt idx="174" formatCode="0.00">
                  <c:v>-5.4188697270546982E-2</c:v>
                </c:pt>
                <c:pt idx="175" formatCode="0.00">
                  <c:v>-0.24823980393739475</c:v>
                </c:pt>
                <c:pt idx="176" formatCode="0.00">
                  <c:v>-0.42878179643730618</c:v>
                </c:pt>
                <c:pt idx="177" formatCode="0.00">
                  <c:v>-0.58906011643694001</c:v>
                </c:pt>
                <c:pt idx="178" formatCode="0.00">
                  <c:v>-0.73257411393706207</c:v>
                </c:pt>
                <c:pt idx="179" formatCode="0.00">
                  <c:v>-0.87612880060351017</c:v>
                </c:pt>
                <c:pt idx="180" formatCode="0.00">
                  <c:v>-1.1174211181037208</c:v>
                </c:pt>
                <c:pt idx="181" formatCode="0.00">
                  <c:v>-1.21760015477048</c:v>
                </c:pt>
                <c:pt idx="182" formatCode="0.00">
                  <c:v>-1.320159562270419</c:v>
                </c:pt>
                <c:pt idx="183" formatCode="0.00">
                  <c:v>-1.4486385664367845</c:v>
                </c:pt>
                <c:pt idx="184" formatCode="0.00">
                  <c:v>-1.5706274981034767</c:v>
                </c:pt>
                <c:pt idx="185" formatCode="0.00">
                  <c:v>-1.7080583247711729</c:v>
                </c:pt>
                <c:pt idx="186" formatCode="0.00">
                  <c:v>-1.8589575756045633</c:v>
                </c:pt>
                <c:pt idx="187" formatCode="0.00">
                  <c:v>-2.0199479722705291</c:v>
                </c:pt>
                <c:pt idx="188" formatCode="0.00">
                  <c:v>-2.2047624247707063</c:v>
                </c:pt>
                <c:pt idx="189" formatCode="0.00">
                  <c:v>-2.3859351131040967</c:v>
                </c:pt>
                <c:pt idx="190" formatCode="0.00">
                  <c:v>-2.5726620006034864</c:v>
                </c:pt>
                <c:pt idx="191" formatCode="0.00">
                  <c:v>-2.74665288643655</c:v>
                </c:pt>
                <c:pt idx="192" formatCode="0.00">
                  <c:v>-2.8010962456041852</c:v>
                </c:pt>
                <c:pt idx="193" formatCode="0.00">
                  <c:v>-2.9638566622707003</c:v>
                </c:pt>
                <c:pt idx="194" formatCode="0.00">
                  <c:v>-3.0939225797701511</c:v>
                </c:pt>
                <c:pt idx="195" formatCode="0.00">
                  <c:v>-3.1743872606034529</c:v>
                </c:pt>
                <c:pt idx="196" formatCode="0.00">
                  <c:v>-3.2938127164370599</c:v>
                </c:pt>
                <c:pt idx="197" formatCode="0.00">
                  <c:v>-3.3900244672704503</c:v>
                </c:pt>
                <c:pt idx="198" formatCode="0.00">
                  <c:v>-3.4765316289372095</c:v>
                </c:pt>
                <c:pt idx="199" formatCode="0.00">
                  <c:v>-3.559783582270029</c:v>
                </c:pt>
                <c:pt idx="200" formatCode="0.00">
                  <c:v>-3.6082658414370599</c:v>
                </c:pt>
                <c:pt idx="201" formatCode="0.00">
                  <c:v>-3.6360571831037305</c:v>
                </c:pt>
                <c:pt idx="202" formatCode="0.00">
                  <c:v>-3.6646623264368827</c:v>
                </c:pt>
                <c:pt idx="203" formatCode="0.00">
                  <c:v>-3.6906836481039136</c:v>
                </c:pt>
                <c:pt idx="204" formatCode="0.00">
                  <c:v>-3.7632137589371268</c:v>
                </c:pt>
                <c:pt idx="205" formatCode="0.00">
                  <c:v>-3.8198340389371879</c:v>
                </c:pt>
                <c:pt idx="206" formatCode="0.00">
                  <c:v>-3.8475846897708834</c:v>
                </c:pt>
                <c:pt idx="207" formatCode="0.00">
                  <c:v>-3.8701066622707003</c:v>
                </c:pt>
                <c:pt idx="208" formatCode="0.00">
                  <c:v>-3.8634131406042798</c:v>
                </c:pt>
                <c:pt idx="209" formatCode="0.00">
                  <c:v>-3.8795874572697358</c:v>
                </c:pt>
                <c:pt idx="210" formatCode="0.00">
                  <c:v>-3.8964941956032817</c:v>
                </c:pt>
                <c:pt idx="211" formatCode="0.00">
                  <c:v>-3.9177547747704011</c:v>
                </c:pt>
                <c:pt idx="212" formatCode="0.00">
                  <c:v>-3.9549862206035868</c:v>
                </c:pt>
                <c:pt idx="213" formatCode="0.00">
                  <c:v>-4.0296118714368276</c:v>
                </c:pt>
                <c:pt idx="214" formatCode="0.00">
                  <c:v>-4.1001278222697692</c:v>
                </c:pt>
                <c:pt idx="215" formatCode="0.00">
                  <c:v>-4.1982520081046459</c:v>
                </c:pt>
                <c:pt idx="216" formatCode="0.00">
                  <c:v>-4.1814469956034372</c:v>
                </c:pt>
                <c:pt idx="217" formatCode="0.00">
                  <c:v>-4.0028174381036479</c:v>
                </c:pt>
                <c:pt idx="218" formatCode="0.00">
                  <c:v>-3.829620009770224</c:v>
                </c:pt>
                <c:pt idx="219" formatCode="0.00">
                  <c:v>-3.7019751531033762</c:v>
                </c:pt>
                <c:pt idx="220" formatCode="0.00">
                  <c:v>-3.6035661356036144</c:v>
                </c:pt>
                <c:pt idx="221" formatCode="0.00">
                  <c:v>-3.5150041239371603</c:v>
                </c:pt>
                <c:pt idx="222" formatCode="0.00">
                  <c:v>-3.4305111231037699</c:v>
                </c:pt>
                <c:pt idx="223" formatCode="0.00">
                  <c:v>-3.3620500231036203</c:v>
                </c:pt>
                <c:pt idx="224" formatCode="0.00">
                  <c:v>-3.312041884770224</c:v>
                </c:pt>
                <c:pt idx="225" formatCode="0.00">
                  <c:v>-3.2633765206037424</c:v>
                </c:pt>
                <c:pt idx="226" formatCode="0.00">
                  <c:v>-3.217437393102955</c:v>
                </c:pt>
                <c:pt idx="227" formatCode="0.00">
                  <c:v>-3.1791480056035653</c:v>
                </c:pt>
                <c:pt idx="228" formatCode="0.00">
                  <c:v>-3.3035783439372608</c:v>
                </c:pt>
                <c:pt idx="229" formatCode="0.00">
                  <c:v>-3.6900529531044413</c:v>
                </c:pt>
                <c:pt idx="230" formatCode="0.00">
                  <c:v>-4.1389868731039314</c:v>
                </c:pt>
                <c:pt idx="231" formatCode="0.00">
                  <c:v>-4.5000708581037543</c:v>
                </c:pt>
                <c:pt idx="232" formatCode="0.00">
                  <c:v>-4.83027105393694</c:v>
                </c:pt>
                <c:pt idx="233" formatCode="0.00">
                  <c:v>-5.1309302339373062</c:v>
                </c:pt>
                <c:pt idx="234" formatCode="0.00">
                  <c:v>-5.4332577072700587</c:v>
                </c:pt>
                <c:pt idx="235" formatCode="0.00">
                  <c:v>-5.7005306564365128</c:v>
                </c:pt>
                <c:pt idx="236" formatCode="0.00">
                  <c:v>-5.9545182864367234</c:v>
                </c:pt>
                <c:pt idx="237" formatCode="0.00">
                  <c:v>-6.2047624264373553</c:v>
                </c:pt>
                <c:pt idx="238" formatCode="0.00">
                  <c:v>-6.4781795814374163</c:v>
                </c:pt>
                <c:pt idx="239" formatCode="0.00">
                  <c:v>-6.7428483639373553</c:v>
                </c:pt>
                <c:pt idx="240" formatCode="0.00">
                  <c:v>-7.0156958572706571</c:v>
                </c:pt>
                <c:pt idx="241" formatCode="0.00">
                  <c:v>-7.2902726806037208</c:v>
                </c:pt>
                <c:pt idx="242" formatCode="0.00">
                  <c:v>-7.4732764239370226</c:v>
                </c:pt>
                <c:pt idx="243" formatCode="0.00">
                  <c:v>-7.5680436764369006</c:v>
                </c:pt>
                <c:pt idx="244" formatCode="0.00">
                  <c:v>-7.6516211497701079</c:v>
                </c:pt>
                <c:pt idx="245" formatCode="0.00">
                  <c:v>-7.7338558497699523</c:v>
                </c:pt>
                <c:pt idx="246" formatCode="0.00">
                  <c:v>-7.8017065989370167</c:v>
                </c:pt>
                <c:pt idx="247" formatCode="0.00">
                  <c:v>-7.8582454989373218</c:v>
                </c:pt>
                <c:pt idx="248" formatCode="0.00">
                  <c:v>-7.9107357331040475</c:v>
                </c:pt>
                <c:pt idx="249" formatCode="0.00">
                  <c:v>-7.9502051347699307</c:v>
                </c:pt>
                <c:pt idx="250" formatCode="0.00">
                  <c:v>-7.9619442297698697</c:v>
                </c:pt>
                <c:pt idx="251" formatCode="0.00">
                  <c:v>-7.960865941436623</c:v>
                </c:pt>
                <c:pt idx="252" formatCode="0.00">
                  <c:v>-7.8644303947708067</c:v>
                </c:pt>
                <c:pt idx="253" formatCode="0.00">
                  <c:v>-7.5603329014375049</c:v>
                </c:pt>
                <c:pt idx="254" formatCode="0.00">
                  <c:v>-7.2143652906042917</c:v>
                </c:pt>
                <c:pt idx="255" formatCode="0.00">
                  <c:v>-6.9598690339371387</c:v>
                </c:pt>
                <c:pt idx="256" formatCode="0.00">
                  <c:v>-6.7391862547701749</c:v>
                </c:pt>
                <c:pt idx="257" formatCode="0.00">
                  <c:v>-6.5551042239376329</c:v>
                </c:pt>
                <c:pt idx="258" formatCode="0.00">
                  <c:v>-6.3923641522706021</c:v>
                </c:pt>
                <c:pt idx="259" formatCode="0.00">
                  <c:v>-6.2480160081040594</c:v>
                </c:pt>
                <c:pt idx="260" formatCode="0.00">
                  <c:v>-6.1209611581034551</c:v>
                </c:pt>
                <c:pt idx="261" formatCode="0.00">
                  <c:v>-6.0152075772707576</c:v>
                </c:pt>
                <c:pt idx="262" formatCode="0.00">
                  <c:v>-5.9212134364370286</c:v>
                </c:pt>
                <c:pt idx="263" formatCode="0.00">
                  <c:v>-5.8375138922706356</c:v>
                </c:pt>
                <c:pt idx="264" formatCode="0.00">
                  <c:v>-5.868987687270419</c:v>
                </c:pt>
                <c:pt idx="265" formatCode="0.00">
                  <c:v>-6.2322282472700863</c:v>
                </c:pt>
                <c:pt idx="266" formatCode="0.00">
                  <c:v>-6.5622860272701473</c:v>
                </c:pt>
                <c:pt idx="267" formatCode="0.00">
                  <c:v>-6.836761124770419</c:v>
                </c:pt>
                <c:pt idx="268" formatCode="0.00">
                  <c:v>-7.1007788656038429</c:v>
                </c:pt>
                <c:pt idx="269" formatCode="0.00">
                  <c:v>-7.3386735597700863</c:v>
                </c:pt>
                <c:pt idx="270" formatCode="0.00">
                  <c:v>-7.5693050697700528</c:v>
                </c:pt>
                <c:pt idx="271" formatCode="0.00">
                  <c:v>-7.8063859614371722</c:v>
                </c:pt>
                <c:pt idx="272" formatCode="0.00">
                  <c:v>-8.0087785397709013</c:v>
                </c:pt>
                <c:pt idx="273" formatCode="0.00">
                  <c:v>-8.1917822831037483</c:v>
                </c:pt>
                <c:pt idx="274" formatCode="0.00">
                  <c:v>-8.3533016514375049</c:v>
                </c:pt>
                <c:pt idx="275" formatCode="0.00">
                  <c:v>-8.5152686114374774</c:v>
                </c:pt>
                <c:pt idx="276" formatCode="0.00">
                  <c:v>-8.543344783937755</c:v>
                </c:pt>
                <c:pt idx="277" formatCode="0.00">
                  <c:v>-8.2354020756038153</c:v>
                </c:pt>
                <c:pt idx="278" formatCode="0.00">
                  <c:v>-7.9845068931040259</c:v>
                </c:pt>
                <c:pt idx="279" formatCode="0.00">
                  <c:v>-7.8608496664364793</c:v>
                </c:pt>
                <c:pt idx="280" formatCode="0.00">
                  <c:v>-7.7095231689372667</c:v>
                </c:pt>
                <c:pt idx="281" formatCode="0.00">
                  <c:v>-7.5614111897698422</c:v>
                </c:pt>
                <c:pt idx="282" formatCode="0.00">
                  <c:v>-7.4157609622702694</c:v>
                </c:pt>
                <c:pt idx="283" formatCode="0.00">
                  <c:v>-7.2620540939369675</c:v>
                </c:pt>
                <c:pt idx="284" formatCode="0.00">
                  <c:v>-7.1243791264369065</c:v>
                </c:pt>
                <c:pt idx="285" formatCode="0.00">
                  <c:v>-6.9739681564369675</c:v>
                </c:pt>
                <c:pt idx="286" formatCode="0.00">
                  <c:v>-6.832142798104087</c:v>
                </c:pt>
                <c:pt idx="287" formatCode="0.00">
                  <c:v>-6.6829118406039925</c:v>
                </c:pt>
                <c:pt idx="288" formatCode="0.00">
                  <c:v>-6.6289974522705961</c:v>
                </c:pt>
                <c:pt idx="289" formatCode="0.00">
                  <c:v>-6.8428036039376821</c:v>
                </c:pt>
                <c:pt idx="290" formatCode="0.00">
                  <c:v>-7.1053565014371998</c:v>
                </c:pt>
                <c:pt idx="291" formatCode="0.00">
                  <c:v>-7.3808691972699307</c:v>
                </c:pt>
                <c:pt idx="292" formatCode="0.00">
                  <c:v>-7.7194515539372333</c:v>
                </c:pt>
                <c:pt idx="293" formatCode="0.00">
                  <c:v>-8.0407406164367785</c:v>
                </c:pt>
                <c:pt idx="294" formatCode="0.00">
                  <c:v>-8.3442887931041696</c:v>
                </c:pt>
                <c:pt idx="295" formatCode="0.00">
                  <c:v>-8.6218359931035593</c:v>
                </c:pt>
                <c:pt idx="296" formatCode="0.00">
                  <c:v>-8.8964128156035258</c:v>
                </c:pt>
                <c:pt idx="297" formatCode="0.00">
                  <c:v>-9.1521094297709169</c:v>
                </c:pt>
                <c:pt idx="298" formatCode="0.00">
                  <c:v>-9.3635352114374655</c:v>
                </c:pt>
                <c:pt idx="299" formatCode="0.00">
                  <c:v>-9.562286025603953</c:v>
                </c:pt>
                <c:pt idx="300" formatCode="0.00">
                  <c:v>-9.7579037014365895</c:v>
                </c:pt>
                <c:pt idx="301" formatCode="0.00">
                  <c:v>-9.7799170481039255</c:v>
                </c:pt>
                <c:pt idx="302" formatCode="0.00">
                  <c:v>-9.8364152572698913</c:v>
                </c:pt>
                <c:pt idx="303" formatCode="0.00">
                  <c:v>-9.9330135639370383</c:v>
                </c:pt>
                <c:pt idx="304" formatCode="0.00">
                  <c:v>-10.018767958103126</c:v>
                </c:pt>
                <c:pt idx="305" formatCode="0.00">
                  <c:v>-10.103423719770035</c:v>
                </c:pt>
                <c:pt idx="306" formatCode="0.00">
                  <c:v>-10.210275933936828</c:v>
                </c:pt>
                <c:pt idx="307" formatCode="0.00">
                  <c:v>-10.354318903103831</c:v>
                </c:pt>
                <c:pt idx="308" formatCode="0.00">
                  <c:v>-10.508391983104502</c:v>
                </c:pt>
                <c:pt idx="309" formatCode="0.00">
                  <c:v>-10.69271815560387</c:v>
                </c:pt>
                <c:pt idx="310" formatCode="0.00">
                  <c:v>-10.940622614770746</c:v>
                </c:pt>
                <c:pt idx="311" formatCode="0.00">
                  <c:v>-11.20518967227099</c:v>
                </c:pt>
                <c:pt idx="312" formatCode="0.00">
                  <c:v>-11.433318741437688</c:v>
                </c:pt>
                <c:pt idx="313" formatCode="0.00">
                  <c:v>-11.568450577270596</c:v>
                </c:pt>
                <c:pt idx="314" formatCode="0.00">
                  <c:v>-11.573231664769992</c:v>
                </c:pt>
                <c:pt idx="315" formatCode="0.00">
                  <c:v>-11.50145432143745</c:v>
                </c:pt>
                <c:pt idx="316" formatCode="0.00">
                  <c:v>-11.405913957270968</c:v>
                </c:pt>
                <c:pt idx="317" formatCode="0.00">
                  <c:v>-11.351226457270968</c:v>
                </c:pt>
                <c:pt idx="318" formatCode="0.00">
                  <c:v>-11.285145728103998</c:v>
                </c:pt>
                <c:pt idx="319" formatCode="0.00">
                  <c:v>-11.212819068103272</c:v>
                </c:pt>
                <c:pt idx="320" formatCode="0.00">
                  <c:v>-11.13896652893709</c:v>
                </c:pt>
                <c:pt idx="321" formatCode="0.00">
                  <c:v>-11.07339442560351</c:v>
                </c:pt>
                <c:pt idx="322" formatCode="0.00">
                  <c:v>-11.010019588936757</c:v>
                </c:pt>
                <c:pt idx="323" formatCode="0.00">
                  <c:v>-10.945017147270846</c:v>
                </c:pt>
                <c:pt idx="324" formatCode="0.00">
                  <c:v>-10.891224829770636</c:v>
                </c:pt>
                <c:pt idx="325" formatCode="0.00">
                  <c:v>-10.902923234770697</c:v>
                </c:pt>
                <c:pt idx="326" formatCode="0.00">
                  <c:v>-11.043324438936907</c:v>
                </c:pt>
                <c:pt idx="327" formatCode="0.00">
                  <c:v>-11.227711645603449</c:v>
                </c:pt>
                <c:pt idx="328" formatCode="0.00">
                  <c:v>-11.408497778103083</c:v>
                </c:pt>
                <c:pt idx="329" formatCode="0.00">
                  <c:v>-11.569182998936412</c:v>
                </c:pt>
                <c:pt idx="330" formatCode="0.00">
                  <c:v>-11.729624078937377</c:v>
                </c:pt>
                <c:pt idx="331" formatCode="0.00">
                  <c:v>-11.891753798936406</c:v>
                </c:pt>
                <c:pt idx="332" formatCode="0.00">
                  <c:v>-12.051421767270767</c:v>
                </c:pt>
                <c:pt idx="333" formatCode="0.00">
                  <c:v>-12.216481174769797</c:v>
                </c:pt>
                <c:pt idx="334" formatCode="0.00">
                  <c:v>-12.365345920603431</c:v>
                </c:pt>
                <c:pt idx="335" formatCode="0.00">
                  <c:v>-12.510894423102854</c:v>
                </c:pt>
                <c:pt idx="336" formatCode="0.00">
                  <c:v>-12.683257703936761</c:v>
                </c:pt>
                <c:pt idx="337" formatCode="0.00">
                  <c:v>-12.897002821437127</c:v>
                </c:pt>
                <c:pt idx="338" formatCode="0.00">
                  <c:v>-12.986337945603736</c:v>
                </c:pt>
                <c:pt idx="339" formatCode="0.00">
                  <c:v>-12.944162653103376</c:v>
                </c:pt>
                <c:pt idx="340" formatCode="0.00">
                  <c:v>-12.922861383936834</c:v>
                </c:pt>
                <c:pt idx="341" formatCode="0.00">
                  <c:v>-12.899383193936956</c:v>
                </c:pt>
                <c:pt idx="342" formatCode="0.00">
                  <c:v>-12.883391983104048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A-422F-A3D2-E82CEB3A400C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'Ganges-TSA'!$U$366:$U$713</c:f>
              <c:numCache>
                <c:formatCode>General</c:formatCode>
                <c:ptCount val="348"/>
                <c:pt idx="6" formatCode="0.0000">
                  <c:v>11.132504768680974</c:v>
                </c:pt>
                <c:pt idx="7" formatCode="0.0000">
                  <c:v>13.894918883859646</c:v>
                </c:pt>
                <c:pt idx="8" formatCode="0.0000">
                  <c:v>15.168836672311954</c:v>
                </c:pt>
                <c:pt idx="9" formatCode="0.0000">
                  <c:v>15.00652675350284</c:v>
                </c:pt>
                <c:pt idx="10" formatCode="0.0000">
                  <c:v>14.447002217371846</c:v>
                </c:pt>
                <c:pt idx="11" formatCode="0.0000">
                  <c:v>13.609115226508948</c:v>
                </c:pt>
                <c:pt idx="12" formatCode="0.0000">
                  <c:v>12.614186957611309</c:v>
                </c:pt>
                <c:pt idx="13" formatCode="0.0000">
                  <c:v>12.114837272878958</c:v>
                </c:pt>
                <c:pt idx="14" formatCode="0.0000">
                  <c:v>11.454430342521391</c:v>
                </c:pt>
                <c:pt idx="15" formatCode="0.0000">
                  <c:v>10.376056841984791</c:v>
                </c:pt>
                <c:pt idx="16" formatCode="0.0000">
                  <c:v>9.2145403796639584</c:v>
                </c:pt>
                <c:pt idx="17" formatCode="0.0000">
                  <c:v>9.1055366761802361</c:v>
                </c:pt>
                <c:pt idx="18" formatCode="0.0000">
                  <c:v>11.067807503680797</c:v>
                </c:pt>
                <c:pt idx="19" formatCode="0.0000">
                  <c:v>13.467164163859707</c:v>
                </c:pt>
                <c:pt idx="20" formatCode="0.0000">
                  <c:v>14.410149334813013</c:v>
                </c:pt>
                <c:pt idx="21" formatCode="0.0000">
                  <c:v>13.908626362669565</c:v>
                </c:pt>
                <c:pt idx="22" formatCode="0.0000">
                  <c:v>13.019044045705414</c:v>
                </c:pt>
                <c:pt idx="23" formatCode="0.0000">
                  <c:v>11.891850414008331</c:v>
                </c:pt>
                <c:pt idx="24" formatCode="0.0000">
                  <c:v>10.612681422611786</c:v>
                </c:pt>
                <c:pt idx="25" formatCode="0.0000">
                  <c:v>9.9814551103795566</c:v>
                </c:pt>
                <c:pt idx="26" formatCode="0.0000">
                  <c:v>9.1883780958546595</c:v>
                </c:pt>
                <c:pt idx="27" formatCode="0.0000">
                  <c:v>7.8552438528181483</c:v>
                </c:pt>
                <c:pt idx="28" formatCode="0.0000">
                  <c:v>6.5198992663304125</c:v>
                </c:pt>
                <c:pt idx="29" formatCode="0.0000">
                  <c:v>6.2355212145143923</c:v>
                </c:pt>
                <c:pt idx="30" formatCode="0.0000">
                  <c:v>8.0394261570154413</c:v>
                </c:pt>
                <c:pt idx="31" formatCode="0.0000">
                  <c:v>10.275025493026988</c:v>
                </c:pt>
                <c:pt idx="32" formatCode="0.0000">
                  <c:v>11.038750409813474</c:v>
                </c:pt>
                <c:pt idx="33" formatCode="0.0000">
                  <c:v>10.394242411003233</c:v>
                </c:pt>
                <c:pt idx="34" formatCode="0.0000">
                  <c:v>9.3915212598726612</c:v>
                </c:pt>
                <c:pt idx="35" formatCode="0.0000">
                  <c:v>8.1477911690089968</c:v>
                </c:pt>
                <c:pt idx="36" formatCode="0.0000">
                  <c:v>6.8219302826109924</c:v>
                </c:pt>
                <c:pt idx="37" formatCode="0.0000">
                  <c:v>6.5204972637125138</c:v>
                </c:pt>
                <c:pt idx="38" formatCode="0.0000">
                  <c:v>6.0199414083549527</c:v>
                </c:pt>
                <c:pt idx="39" formatCode="0.0000">
                  <c:v>5.0500273803181699</c:v>
                </c:pt>
                <c:pt idx="40" formatCode="0.0000">
                  <c:v>4.1142189263305227</c:v>
                </c:pt>
                <c:pt idx="41" formatCode="0.0000">
                  <c:v>4.1948107636812892</c:v>
                </c:pt>
                <c:pt idx="42" formatCode="0.0000">
                  <c:v>6.3495661286819995</c:v>
                </c:pt>
                <c:pt idx="43" formatCode="0.0000">
                  <c:v>8.9379283230268811</c:v>
                </c:pt>
                <c:pt idx="44" formatCode="0.0000">
                  <c:v>10.066195883146065</c:v>
                </c:pt>
                <c:pt idx="45" formatCode="0.0000">
                  <c:v>9.7488973568360962</c:v>
                </c:pt>
                <c:pt idx="46" formatCode="0.0000">
                  <c:v>9.0276500007053073</c:v>
                </c:pt>
                <c:pt idx="47" formatCode="0.0000">
                  <c:v>8.0613857306752834</c:v>
                </c:pt>
                <c:pt idx="48" formatCode="0.0000">
                  <c:v>6.9697370842773125</c:v>
                </c:pt>
                <c:pt idx="49" formatCode="0.0000">
                  <c:v>6.6995337212119921</c:v>
                </c:pt>
                <c:pt idx="50" formatCode="0.0000">
                  <c:v>6.4607576508547027</c:v>
                </c:pt>
                <c:pt idx="51" formatCode="0.0000">
                  <c:v>5.6294951528184356</c:v>
                </c:pt>
                <c:pt idx="52" formatCode="0.0000">
                  <c:v>4.7069923629969708</c:v>
                </c:pt>
                <c:pt idx="53" formatCode="0.0000">
                  <c:v>4.8064033736804959</c:v>
                </c:pt>
                <c:pt idx="54" formatCode="0.0000">
                  <c:v>6.9673029445157226</c:v>
                </c:pt>
                <c:pt idx="55" formatCode="0.0000">
                  <c:v>9.5637421246938175</c:v>
                </c:pt>
                <c:pt idx="56" formatCode="0.0000">
                  <c:v>10.679212647312852</c:v>
                </c:pt>
                <c:pt idx="57" formatCode="0.0000">
                  <c:v>10.370377663503405</c:v>
                </c:pt>
                <c:pt idx="58" formatCode="0.0000">
                  <c:v>9.6836558615386821</c:v>
                </c:pt>
                <c:pt idx="59" formatCode="0.0000">
                  <c:v>8.7255296131752402</c:v>
                </c:pt>
                <c:pt idx="60" formatCode="0.0000">
                  <c:v>7.6098738051114196</c:v>
                </c:pt>
                <c:pt idx="61" formatCode="0.0000">
                  <c:v>7.1580298170451897</c:v>
                </c:pt>
                <c:pt idx="62" formatCode="0.0000">
                  <c:v>6.5279166691875616</c:v>
                </c:pt>
                <c:pt idx="63" formatCode="0.0000">
                  <c:v>5.4881784219842302</c:v>
                </c:pt>
                <c:pt idx="64" formatCode="0.0000">
                  <c:v>4.4461484513303731</c:v>
                </c:pt>
                <c:pt idx="65" formatCode="0.0000">
                  <c:v>4.4399482970138706</c:v>
                </c:pt>
                <c:pt idx="66" formatCode="0.0000">
                  <c:v>6.5170465986816453</c:v>
                </c:pt>
                <c:pt idx="67" formatCode="0.0000">
                  <c:v>9.0513926788603385</c:v>
                </c:pt>
                <c:pt idx="68" formatCode="0.0000">
                  <c:v>10.122856853979101</c:v>
                </c:pt>
                <c:pt idx="69" formatCode="0.0000">
                  <c:v>9.766739968503316</c:v>
                </c:pt>
                <c:pt idx="70" formatCode="0.0000">
                  <c:v>9.0057587265391703</c:v>
                </c:pt>
                <c:pt idx="71" formatCode="0.0000">
                  <c:v>8.0219570215085696</c:v>
                </c:pt>
                <c:pt idx="72" formatCode="0.0000">
                  <c:v>6.9466657976117858</c:v>
                </c:pt>
                <c:pt idx="73" formatCode="0.0000">
                  <c:v>6.752654653711943</c:v>
                </c:pt>
                <c:pt idx="74" formatCode="0.0000">
                  <c:v>6.5043774441878668</c:v>
                </c:pt>
                <c:pt idx="75" formatCode="0.0000">
                  <c:v>5.7284534878185696</c:v>
                </c:pt>
                <c:pt idx="76" formatCode="0.0000">
                  <c:v>4.914878107163986</c:v>
                </c:pt>
                <c:pt idx="77" formatCode="0.0000">
                  <c:v>5.1272651920139651</c:v>
                </c:pt>
                <c:pt idx="78" formatCode="0.0000">
                  <c:v>7.4067153820146814</c:v>
                </c:pt>
                <c:pt idx="79" formatCode="0.0000">
                  <c:v>10.092550721360112</c:v>
                </c:pt>
                <c:pt idx="80" formatCode="0.0000">
                  <c:v>11.28742798148005</c:v>
                </c:pt>
                <c:pt idx="81" formatCode="0.0000">
                  <c:v>11.040441955170536</c:v>
                </c:pt>
                <c:pt idx="82" formatCode="0.0000">
                  <c:v>10.426677509039109</c:v>
                </c:pt>
                <c:pt idx="83" formatCode="0.0000">
                  <c:v>9.5913539940083865</c:v>
                </c:pt>
                <c:pt idx="84" formatCode="0.0000">
                  <c:v>8.6369734134441387</c:v>
                </c:pt>
                <c:pt idx="85" formatCode="0.0000">
                  <c:v>8.4534196270451503</c:v>
                </c:pt>
                <c:pt idx="86" formatCode="0.0000">
                  <c:v>8.0379264341877388</c:v>
                </c:pt>
                <c:pt idx="87" formatCode="0.0000">
                  <c:v>7.0564360711514382</c:v>
                </c:pt>
                <c:pt idx="88" formatCode="0.0000">
                  <c:v>6.0387387821642733</c:v>
                </c:pt>
                <c:pt idx="89" formatCode="0.0000">
                  <c:v>6.0589871953479815</c:v>
                </c:pt>
                <c:pt idx="90" formatCode="0.0000">
                  <c:v>8.1792780420150848</c:v>
                </c:pt>
                <c:pt idx="91" formatCode="0.0000">
                  <c:v>10.755595965526027</c:v>
                </c:pt>
                <c:pt idx="92" formatCode="0.0000">
                  <c:v>11.864250895646364</c:v>
                </c:pt>
                <c:pt idx="93" formatCode="0.0000">
                  <c:v>11.559301816836523</c:v>
                </c:pt>
                <c:pt idx="94" formatCode="0.0000">
                  <c:v>10.873231056539225</c:v>
                </c:pt>
                <c:pt idx="95" formatCode="0.0000">
                  <c:v>9.9392950748424482</c:v>
                </c:pt>
                <c:pt idx="96" formatCode="0.0000">
                  <c:v>8.845856064277541</c:v>
                </c:pt>
                <c:pt idx="97" formatCode="0.0000">
                  <c:v>8.5378109037123977</c:v>
                </c:pt>
                <c:pt idx="98" formatCode="0.0000">
                  <c:v>8.0503165716886542</c:v>
                </c:pt>
                <c:pt idx="99" formatCode="0.0000">
                  <c:v>7.0314320036518438</c:v>
                </c:pt>
                <c:pt idx="100" formatCode="0.0000">
                  <c:v>6.0255958804978036</c:v>
                </c:pt>
                <c:pt idx="101" formatCode="0.0000">
                  <c:v>6.0555285378477492</c:v>
                </c:pt>
                <c:pt idx="102" formatCode="0.0000">
                  <c:v>8.145708707848371</c:v>
                </c:pt>
                <c:pt idx="103" formatCode="0.0000">
                  <c:v>10.651836201360766</c:v>
                </c:pt>
                <c:pt idx="104" formatCode="0.0000">
                  <c:v>11.691134848979345</c:v>
                </c:pt>
                <c:pt idx="105" formatCode="0.0000">
                  <c:v>11.277624571835986</c:v>
                </c:pt>
                <c:pt idx="106" formatCode="0.0000">
                  <c:v>10.440817320704809</c:v>
                </c:pt>
                <c:pt idx="107" formatCode="0.0000">
                  <c:v>9.3224330956754784</c:v>
                </c:pt>
                <c:pt idx="108" formatCode="0.0000">
                  <c:v>8.123382919278356</c:v>
                </c:pt>
                <c:pt idx="109" formatCode="0.0000">
                  <c:v>7.5931697903793065</c:v>
                </c:pt>
                <c:pt idx="110" formatCode="0.0000">
                  <c:v>6.9911328150210466</c:v>
                </c:pt>
                <c:pt idx="111" formatCode="0.0000">
                  <c:v>5.9071237344842302</c:v>
                </c:pt>
                <c:pt idx="112" formatCode="0.0000">
                  <c:v>4.8162046038305562</c:v>
                </c:pt>
                <c:pt idx="113" formatCode="0.0000">
                  <c:v>4.7400581603478713</c:v>
                </c:pt>
                <c:pt idx="114" formatCode="0.0000">
                  <c:v>6.738054899515646</c:v>
                </c:pt>
                <c:pt idx="115" formatCode="0.0000">
                  <c:v>9.1654673863599783</c:v>
                </c:pt>
                <c:pt idx="116" formatCode="0.0000">
                  <c:v>10.123060304812952</c:v>
                </c:pt>
                <c:pt idx="117" formatCode="0.0000">
                  <c:v>9.65329595850244</c:v>
                </c:pt>
                <c:pt idx="118" formatCode="0.0000">
                  <c:v>8.8098765648719564</c:v>
                </c:pt>
                <c:pt idx="119" formatCode="0.0000">
                  <c:v>7.7622117415089633</c:v>
                </c:pt>
                <c:pt idx="120" formatCode="0.0000">
                  <c:v>6.6598209076114472</c:v>
                </c:pt>
                <c:pt idx="121" formatCode="0.0000">
                  <c:v>6.3679907545451897</c:v>
                </c:pt>
                <c:pt idx="122" formatCode="0.0000">
                  <c:v>5.8744335966875951</c:v>
                </c:pt>
                <c:pt idx="123" formatCode="0.0000">
                  <c:v>4.8709298878188747</c:v>
                </c:pt>
                <c:pt idx="124" formatCode="0.0000">
                  <c:v>3.7649961079973764</c:v>
                </c:pt>
                <c:pt idx="125" formatCode="0.0000">
                  <c:v>3.6945869686815058</c:v>
                </c:pt>
                <c:pt idx="126" formatCode="0.0000">
                  <c:v>5.6948420086819169</c:v>
                </c:pt>
                <c:pt idx="127" formatCode="0.0000">
                  <c:v>8.137452249693979</c:v>
                </c:pt>
                <c:pt idx="128" formatCode="0.0000">
                  <c:v>9.0989921081463763</c:v>
                </c:pt>
                <c:pt idx="129" formatCode="0.0000">
                  <c:v>8.6312622668365293</c:v>
                </c:pt>
                <c:pt idx="130" formatCode="0.0000">
                  <c:v>7.7790945007054688</c:v>
                </c:pt>
                <c:pt idx="131" formatCode="0.0000">
                  <c:v>6.6734666240081424</c:v>
                </c:pt>
                <c:pt idx="132" formatCode="0.0000">
                  <c:v>5.4373681076108369</c:v>
                </c:pt>
                <c:pt idx="133" formatCode="0.0000">
                  <c:v>5.012460967878269</c:v>
                </c:pt>
                <c:pt idx="134" formatCode="0.0000">
                  <c:v>4.4387849950212512</c:v>
                </c:pt>
                <c:pt idx="135" formatCode="0.0000">
                  <c:v>3.2954904328184966</c:v>
                </c:pt>
                <c:pt idx="136" formatCode="0.0000">
                  <c:v>2.1640643038304006</c:v>
                </c:pt>
                <c:pt idx="137" formatCode="0.0000">
                  <c:v>2.0536364478480209</c:v>
                </c:pt>
                <c:pt idx="138" formatCode="0.0000">
                  <c:v>4.0267104978488533</c:v>
                </c:pt>
                <c:pt idx="139" formatCode="0.0000">
                  <c:v>6.4329234413603444</c:v>
                </c:pt>
                <c:pt idx="140" formatCode="0.0000">
                  <c:v>7.388197023979501</c:v>
                </c:pt>
                <c:pt idx="141" formatCode="0.0000">
                  <c:v>6.9146484976699867</c:v>
                </c:pt>
                <c:pt idx="142" formatCode="0.0000">
                  <c:v>6.0574351590385049</c:v>
                </c:pt>
                <c:pt idx="143" formatCode="0.0000">
                  <c:v>4.9585821848422711</c:v>
                </c:pt>
                <c:pt idx="144" formatCode="0.0000">
                  <c:v>3.6683861751102995</c:v>
                </c:pt>
                <c:pt idx="145" formatCode="0.0000">
                  <c:v>2.9350277012122206</c:v>
                </c:pt>
                <c:pt idx="146" formatCode="0.0000">
                  <c:v>2.0539786816880223</c:v>
                </c:pt>
                <c:pt idx="147" formatCode="0.0000">
                  <c:v>0.77001842948493504</c:v>
                </c:pt>
                <c:pt idx="148" formatCode="0.0000">
                  <c:v>-0.53727033116956591</c:v>
                </c:pt>
                <c:pt idx="149" formatCode="0.0000">
                  <c:v>-0.78492556381888789</c:v>
                </c:pt>
                <c:pt idx="150" formatCode="0.0000">
                  <c:v>1.0454279461819169</c:v>
                </c:pt>
                <c:pt idx="151" formatCode="0.0000">
                  <c:v>3.3352061555269756</c:v>
                </c:pt>
                <c:pt idx="152" formatCode="0.0000">
                  <c:v>4.1631400564797332</c:v>
                </c:pt>
                <c:pt idx="153" formatCode="0.0000">
                  <c:v>3.5722209251694039</c:v>
                </c:pt>
                <c:pt idx="154" formatCode="0.0000">
                  <c:v>2.5954193707052582</c:v>
                </c:pt>
                <c:pt idx="155" formatCode="0.0000">
                  <c:v>1.3742112531745079</c:v>
                </c:pt>
                <c:pt idx="156" formatCode="0.0000">
                  <c:v>3.7743584439340339E-3</c:v>
                </c:pt>
                <c:pt idx="157" formatCode="0.0000">
                  <c:v>-0.41112301545445007</c:v>
                </c:pt>
                <c:pt idx="158" formatCode="0.0000">
                  <c:v>-0.87989989997868179</c:v>
                </c:pt>
                <c:pt idx="159" formatCode="0.0000">
                  <c:v>-1.7924815713490716</c:v>
                </c:pt>
                <c:pt idx="160" formatCode="0.0000">
                  <c:v>-2.6702862811694104</c:v>
                </c:pt>
                <c:pt idx="161" formatCode="0.0000">
                  <c:v>-2.5310193138188879</c:v>
                </c:pt>
                <c:pt idx="162" formatCode="0.0000">
                  <c:v>-0.31758881881842171</c:v>
                </c:pt>
                <c:pt idx="163" formatCode="0.0000">
                  <c:v>2.3209035838603995</c:v>
                </c:pt>
                <c:pt idx="164" formatCode="0.0000">
                  <c:v>3.4662609881461321</c:v>
                </c:pt>
                <c:pt idx="165" formatCode="0.0000">
                  <c:v>3.1557170193359525</c:v>
                </c:pt>
                <c:pt idx="166" formatCode="0.0000">
                  <c:v>2.451152605705829</c:v>
                </c:pt>
                <c:pt idx="167" formatCode="0.0000">
                  <c:v>1.507715484009168</c:v>
                </c:pt>
                <c:pt idx="168" formatCode="0.0000">
                  <c:v>0.50761957177792283</c:v>
                </c:pt>
                <c:pt idx="169" formatCode="0.0000">
                  <c:v>0.18606529704493369</c:v>
                </c:pt>
                <c:pt idx="170" formatCode="0.0000">
                  <c:v>-0.30633219331184591</c:v>
                </c:pt>
                <c:pt idx="171" formatCode="0.0000">
                  <c:v>-1.4264740855151103</c:v>
                </c:pt>
                <c:pt idx="172" formatCode="0.0000">
                  <c:v>-2.6098207886693672</c:v>
                </c:pt>
                <c:pt idx="173" formatCode="0.0000">
                  <c:v>-2.7544690229856315</c:v>
                </c:pt>
                <c:pt idx="174" formatCode="0.0000">
                  <c:v>-0.82483165881831155</c:v>
                </c:pt>
                <c:pt idx="175" formatCode="0.0000">
                  <c:v>1.54282741052657</c:v>
                </c:pt>
                <c:pt idx="176" formatCode="0.0000">
                  <c:v>2.4533825681460257</c:v>
                </c:pt>
                <c:pt idx="177" formatCode="0.0000">
                  <c:v>1.9545044526698803</c:v>
                </c:pt>
                <c:pt idx="178" formatCode="0.0000">
                  <c:v>1.0885834315390639</c:v>
                </c:pt>
                <c:pt idx="179" formatCode="0.0000">
                  <c:v>-1.9323090157740808E-2</c:v>
                </c:pt>
                <c:pt idx="180" formatCode="0.0000">
                  <c:v>-1.3470557207219827</c:v>
                </c:pt>
                <c:pt idx="181" formatCode="0.0000">
                  <c:v>-1.7664696962879134</c:v>
                </c:pt>
                <c:pt idx="182" formatCode="0.0000">
                  <c:v>-2.3209602849788098</c:v>
                </c:pt>
                <c:pt idx="183" formatCode="0.0000">
                  <c:v>-3.4075938771816254</c:v>
                </c:pt>
                <c:pt idx="184" formatCode="0.0000">
                  <c:v>-4.5129579945023579</c:v>
                </c:pt>
                <c:pt idx="185" formatCode="0.0000">
                  <c:v>-4.6024101021530441</c:v>
                </c:pt>
                <c:pt idx="186" formatCode="0.0000">
                  <c:v>-2.6296005371523279</c:v>
                </c:pt>
                <c:pt idx="187" formatCode="0.0000">
                  <c:v>-0.22888075780656436</c:v>
                </c:pt>
                <c:pt idx="188" formatCode="0.0000">
                  <c:v>0.67740193981262564</c:v>
                </c:pt>
                <c:pt idx="189" formatCode="0.0000">
                  <c:v>0.1576294560027236</c:v>
                </c:pt>
                <c:pt idx="190" formatCode="0.0000">
                  <c:v>-0.75150445512736042</c:v>
                </c:pt>
                <c:pt idx="191" formatCode="0.0000">
                  <c:v>-1.8898471759907807</c:v>
                </c:pt>
                <c:pt idx="192" formatCode="0.0000">
                  <c:v>-3.0307308482224471</c:v>
                </c:pt>
                <c:pt idx="193" formatCode="0.0000">
                  <c:v>-3.5127262037881337</c:v>
                </c:pt>
                <c:pt idx="194" formatCode="0.0000">
                  <c:v>-4.0947233024785419</c:v>
                </c:pt>
                <c:pt idx="195" formatCode="0.0000">
                  <c:v>-5.1333425713482939</c:v>
                </c:pt>
                <c:pt idx="196" formatCode="0.0000">
                  <c:v>-6.2361432128359411</c:v>
                </c:pt>
                <c:pt idx="197" formatCode="0.0000">
                  <c:v>-6.2843762446523215</c:v>
                </c:pt>
                <c:pt idx="198" formatCode="0.0000">
                  <c:v>-4.247174590484974</c:v>
                </c:pt>
                <c:pt idx="199" formatCode="0.0000">
                  <c:v>-1.7687163678060642</c:v>
                </c:pt>
                <c:pt idx="200" formatCode="0.0000">
                  <c:v>-0.72610147685372795</c:v>
                </c:pt>
                <c:pt idx="201" formatCode="0.0000">
                  <c:v>-1.0924926139969102</c:v>
                </c:pt>
                <c:pt idx="202" formatCode="0.0000">
                  <c:v>-1.8435047809607568</c:v>
                </c:pt>
                <c:pt idx="203" formatCode="0.0000">
                  <c:v>-2.8338779376581442</c:v>
                </c:pt>
                <c:pt idx="204" formatCode="0.0000">
                  <c:v>-3.9928483615553887</c:v>
                </c:pt>
                <c:pt idx="205" formatCode="0.0000">
                  <c:v>-4.3687035804546213</c:v>
                </c:pt>
                <c:pt idx="206" formatCode="0.0000">
                  <c:v>-4.8483854124792742</c:v>
                </c:pt>
                <c:pt idx="207" formatCode="0.0000">
                  <c:v>-5.8290619730155413</c:v>
                </c:pt>
                <c:pt idx="208" formatCode="0.0000">
                  <c:v>-6.805743637003161</c:v>
                </c:pt>
                <c:pt idx="209" formatCode="0.0000">
                  <c:v>-6.773939234651607</c:v>
                </c:pt>
                <c:pt idx="210" formatCode="0.0000">
                  <c:v>-4.6671371571510463</c:v>
                </c:pt>
                <c:pt idx="211" formatCode="0.0000">
                  <c:v>-2.1266875603064364</c:v>
                </c:pt>
                <c:pt idx="212" formatCode="0.0000">
                  <c:v>-1.0728218560202549</c:v>
                </c:pt>
                <c:pt idx="213" formatCode="0.0000">
                  <c:v>-1.4860473023300074</c:v>
                </c:pt>
                <c:pt idx="214" formatCode="0.0000">
                  <c:v>-2.2789702767936433</c:v>
                </c:pt>
                <c:pt idx="215" formatCode="0.0000">
                  <c:v>-3.3414462976588766</c:v>
                </c:pt>
                <c:pt idx="216" formatCode="0.0000">
                  <c:v>-4.4110815982216991</c:v>
                </c:pt>
                <c:pt idx="217" formatCode="0.0000">
                  <c:v>-4.5516869796210813</c:v>
                </c:pt>
                <c:pt idx="218" formatCode="0.0000">
                  <c:v>-4.8304207324786148</c:v>
                </c:pt>
                <c:pt idx="219" formatCode="0.0000">
                  <c:v>-5.6609304638482172</c:v>
                </c:pt>
                <c:pt idx="220" formatCode="0.0000">
                  <c:v>-6.5458966320024956</c:v>
                </c:pt>
                <c:pt idx="221" formatCode="0.0000">
                  <c:v>-6.4093559013190315</c:v>
                </c:pt>
                <c:pt idx="222" formatCode="0.0000">
                  <c:v>-4.2011540846515345</c:v>
                </c:pt>
                <c:pt idx="223" formatCode="0.0000">
                  <c:v>-1.5709828086396556</c:v>
                </c:pt>
                <c:pt idx="224" formatCode="0.0000">
                  <c:v>-0.42987752018689207</c:v>
                </c:pt>
                <c:pt idx="225" formatCode="0.0000">
                  <c:v>-0.71981195149692212</c:v>
                </c:pt>
                <c:pt idx="226" formatCode="0.0000">
                  <c:v>-1.396279847626829</c:v>
                </c:pt>
                <c:pt idx="227" formatCode="0.0000">
                  <c:v>-2.3223422951577959</c:v>
                </c:pt>
                <c:pt idx="228" formatCode="0.0000">
                  <c:v>-3.5332129465555226</c:v>
                </c:pt>
                <c:pt idx="229" formatCode="0.0000">
                  <c:v>-4.2389224946218746</c:v>
                </c:pt>
                <c:pt idx="230" formatCode="0.0000">
                  <c:v>-5.1397875958123223</c:v>
                </c:pt>
                <c:pt idx="231" formatCode="0.0000">
                  <c:v>-6.4590261688485953</c:v>
                </c:pt>
                <c:pt idx="232" formatCode="0.0000">
                  <c:v>-7.7726015503358212</c:v>
                </c:pt>
                <c:pt idx="233" formatCode="0.0000">
                  <c:v>-8.0252820113191774</c:v>
                </c:pt>
                <c:pt idx="234" formatCode="0.0000">
                  <c:v>-6.2039006688178233</c:v>
                </c:pt>
                <c:pt idx="235" formatCode="0.0000">
                  <c:v>-3.909463441972548</c:v>
                </c:pt>
                <c:pt idx="236" formatCode="0.0000">
                  <c:v>-3.0723539218533915</c:v>
                </c:pt>
                <c:pt idx="237" formatCode="0.0000">
                  <c:v>-3.661197857330535</c:v>
                </c:pt>
                <c:pt idx="238" formatCode="0.0000">
                  <c:v>-4.6570220359612904</c:v>
                </c:pt>
                <c:pt idx="239" formatCode="0.0000">
                  <c:v>-5.886042653491586</c:v>
                </c:pt>
                <c:pt idx="240" formatCode="0.0000">
                  <c:v>-7.245330459888919</c:v>
                </c:pt>
                <c:pt idx="241" formatCode="0.0000">
                  <c:v>-7.8391422221211542</c:v>
                </c:pt>
                <c:pt idx="242" formatCode="0.0000">
                  <c:v>-8.4740771466454134</c:v>
                </c:pt>
                <c:pt idx="243" formatCode="0.0000">
                  <c:v>-9.5269989871817415</c:v>
                </c:pt>
                <c:pt idx="244" formatCode="0.0000">
                  <c:v>-10.593951646168989</c:v>
                </c:pt>
                <c:pt idx="245" formatCode="0.0000">
                  <c:v>-10.628207627151824</c:v>
                </c:pt>
                <c:pt idx="246" formatCode="0.0000">
                  <c:v>-8.5723495604847813</c:v>
                </c:pt>
                <c:pt idx="247" formatCode="0.0000">
                  <c:v>-6.0671782844733571</c:v>
                </c:pt>
                <c:pt idx="248" formatCode="0.0000">
                  <c:v>-5.0285713685207156</c:v>
                </c:pt>
                <c:pt idx="249" formatCode="0.0000">
                  <c:v>-5.4066405656631105</c:v>
                </c:pt>
                <c:pt idx="250" formatCode="0.0000">
                  <c:v>-6.1407866842937437</c:v>
                </c:pt>
                <c:pt idx="251" formatCode="0.0000">
                  <c:v>-7.1040602309908536</c:v>
                </c:pt>
                <c:pt idx="252" formatCode="0.0000">
                  <c:v>-8.0940649973890686</c:v>
                </c:pt>
                <c:pt idx="253" formatCode="0.0000">
                  <c:v>-8.1092024429549383</c:v>
                </c:pt>
                <c:pt idx="254" formatCode="0.0000">
                  <c:v>-8.2151660133126825</c:v>
                </c:pt>
                <c:pt idx="255" formatCode="0.0000">
                  <c:v>-8.9188243446819797</c:v>
                </c:pt>
                <c:pt idx="256" formatCode="0.0000">
                  <c:v>-9.6815167511690561</c:v>
                </c:pt>
                <c:pt idx="257" formatCode="0.0000">
                  <c:v>-9.4494560013195041</c:v>
                </c:pt>
                <c:pt idx="258" formatCode="0.0000">
                  <c:v>-7.1630071138183666</c:v>
                </c:pt>
                <c:pt idx="259" formatCode="0.0000">
                  <c:v>-4.4569487936400947</c:v>
                </c:pt>
                <c:pt idx="260" formatCode="0.0000">
                  <c:v>-3.2387967935201232</c:v>
                </c:pt>
                <c:pt idx="261" formatCode="0.0000">
                  <c:v>-3.4716430081639373</c:v>
                </c:pt>
                <c:pt idx="262" formatCode="0.0000">
                  <c:v>-4.1000558909609026</c:v>
                </c:pt>
                <c:pt idx="263" formatCode="0.0000">
                  <c:v>-4.9807081818248662</c:v>
                </c:pt>
                <c:pt idx="264" formatCode="0.0000">
                  <c:v>-6.0986222898886808</c:v>
                </c:pt>
                <c:pt idx="265" formatCode="0.0000">
                  <c:v>-6.7810977887875197</c:v>
                </c:pt>
                <c:pt idx="266" formatCode="0.0000">
                  <c:v>-7.5630867499785381</c:v>
                </c:pt>
                <c:pt idx="267" formatCode="0.0000">
                  <c:v>-8.7957164355152599</c:v>
                </c:pt>
                <c:pt idx="268" formatCode="0.0000">
                  <c:v>-10.043109362002724</c:v>
                </c:pt>
                <c:pt idx="269" formatCode="0.0000">
                  <c:v>-10.233025337151958</c:v>
                </c:pt>
                <c:pt idx="270" formatCode="0.0000">
                  <c:v>-8.3399480313178174</c:v>
                </c:pt>
                <c:pt idx="271" formatCode="0.0000">
                  <c:v>-6.0153187469732075</c:v>
                </c:pt>
                <c:pt idx="272" formatCode="0.0000">
                  <c:v>-5.1266141751875693</c:v>
                </c:pt>
                <c:pt idx="273" formatCode="0.0000">
                  <c:v>-5.6482177139969281</c:v>
                </c:pt>
                <c:pt idx="274" formatCode="0.0000">
                  <c:v>-6.532144105961379</c:v>
                </c:pt>
                <c:pt idx="275" formatCode="0.0000">
                  <c:v>-7.658462900991708</c:v>
                </c:pt>
                <c:pt idx="276" formatCode="0.0000">
                  <c:v>-8.7729793865560168</c:v>
                </c:pt>
                <c:pt idx="277" formatCode="0.0000">
                  <c:v>-8.7842716171212487</c:v>
                </c:pt>
                <c:pt idx="278" formatCode="0.0000">
                  <c:v>-8.9853076158124168</c:v>
                </c:pt>
                <c:pt idx="279" formatCode="0.0000">
                  <c:v>-9.8198049771813203</c:v>
                </c:pt>
                <c:pt idx="280" formatCode="0.0000">
                  <c:v>-10.651853665336148</c:v>
                </c:pt>
                <c:pt idx="281" formatCode="0.0000">
                  <c:v>-10.455762967151713</c:v>
                </c:pt>
                <c:pt idx="282" formatCode="0.0000">
                  <c:v>-8.1864039238180339</c:v>
                </c:pt>
                <c:pt idx="283" formatCode="0.0000">
                  <c:v>-5.4709868794730028</c:v>
                </c:pt>
                <c:pt idx="284" formatCode="0.0000">
                  <c:v>-4.2422147618535746</c:v>
                </c:pt>
                <c:pt idx="285" formatCode="0.0000">
                  <c:v>-4.4304035873301473</c:v>
                </c:pt>
                <c:pt idx="286" formatCode="0.0000">
                  <c:v>-5.010985252627961</c:v>
                </c:pt>
                <c:pt idx="287" formatCode="0.0000">
                  <c:v>-5.8261061301582231</c:v>
                </c:pt>
                <c:pt idx="288" formatCode="0.0000">
                  <c:v>-6.858632054888858</c:v>
                </c:pt>
                <c:pt idx="289" formatCode="0.0000">
                  <c:v>-7.3916731454551154</c:v>
                </c:pt>
                <c:pt idx="290" formatCode="0.0000">
                  <c:v>-8.1061572241455906</c:v>
                </c:pt>
                <c:pt idx="291" formatCode="0.0000">
                  <c:v>-9.3398245080147717</c:v>
                </c:pt>
                <c:pt idx="292" formatCode="0.0000">
                  <c:v>-10.661782050336114</c:v>
                </c:pt>
                <c:pt idx="293" formatCode="0.0000">
                  <c:v>-10.93509239381865</c:v>
                </c:pt>
                <c:pt idx="294" formatCode="0.0000">
                  <c:v>-9.1149317546519342</c:v>
                </c:pt>
                <c:pt idx="295" formatCode="0.0000">
                  <c:v>-6.8307687786395945</c:v>
                </c:pt>
                <c:pt idx="296" formatCode="0.0000">
                  <c:v>-6.0142484510201939</c:v>
                </c:pt>
                <c:pt idx="297" formatCode="0.0000">
                  <c:v>-6.6085448606640966</c:v>
                </c:pt>
                <c:pt idx="298" formatCode="0.0000">
                  <c:v>-7.5423776659613395</c:v>
                </c:pt>
                <c:pt idx="299" formatCode="0.0000">
                  <c:v>-8.7054803151581837</c:v>
                </c:pt>
                <c:pt idx="300" formatCode="0.0000">
                  <c:v>-9.9875383040548513</c:v>
                </c:pt>
                <c:pt idx="301" formatCode="0.0000">
                  <c:v>-10.328786589621359</c:v>
                </c:pt>
                <c:pt idx="302" formatCode="0.0000">
                  <c:v>-10.837215979978282</c:v>
                </c:pt>
                <c:pt idx="303" formatCode="0.0000">
                  <c:v>-11.891968874681879</c:v>
                </c:pt>
                <c:pt idx="304" formatCode="0.0000">
                  <c:v>-12.961098454502007</c:v>
                </c:pt>
                <c:pt idx="305" formatCode="0.0000">
                  <c:v>-12.997775497151906</c:v>
                </c:pt>
                <c:pt idx="306" formatCode="0.0000">
                  <c:v>-10.980918895484592</c:v>
                </c:pt>
                <c:pt idx="307" formatCode="0.0000">
                  <c:v>-8.5632516886398662</c:v>
                </c:pt>
                <c:pt idx="308" formatCode="0.0000">
                  <c:v>-7.6262276185211704</c:v>
                </c:pt>
                <c:pt idx="309" formatCode="0.0000">
                  <c:v>-8.1491535864970501</c:v>
                </c:pt>
                <c:pt idx="310" formatCode="0.0000">
                  <c:v>-9.1194650692946198</c:v>
                </c:pt>
                <c:pt idx="311" formatCode="0.0000">
                  <c:v>-10.34838396182522</c:v>
                </c:pt>
                <c:pt idx="312" formatCode="0.0000">
                  <c:v>-11.66295334405595</c:v>
                </c:pt>
                <c:pt idx="313" formatCode="0.0000">
                  <c:v>-12.11732011878803</c:v>
                </c:pt>
                <c:pt idx="314" formatCode="0.0000">
                  <c:v>-12.574032387478383</c:v>
                </c:pt>
                <c:pt idx="315" formatCode="0.0000">
                  <c:v>-13.460409632182291</c:v>
                </c:pt>
                <c:pt idx="316" formatCode="0.0000">
                  <c:v>-14.348244453669849</c:v>
                </c:pt>
                <c:pt idx="317" formatCode="0.0000">
                  <c:v>-14.245578234652839</c:v>
                </c:pt>
                <c:pt idx="318" formatCode="0.0000">
                  <c:v>-12.055788689651763</c:v>
                </c:pt>
                <c:pt idx="319" formatCode="0.0000">
                  <c:v>-9.4217518536393072</c:v>
                </c:pt>
                <c:pt idx="320" formatCode="0.0000">
                  <c:v>-8.2568021643537577</c:v>
                </c:pt>
                <c:pt idx="321" formatCode="0.0000">
                  <c:v>-8.5298298564966899</c:v>
                </c:pt>
                <c:pt idx="322" formatCode="0.0000">
                  <c:v>-9.188862043460631</c:v>
                </c:pt>
                <c:pt idx="323" formatCode="0.0000">
                  <c:v>-10.088211436825077</c:v>
                </c:pt>
                <c:pt idx="324" formatCode="0.0000">
                  <c:v>-11.120859432388897</c:v>
                </c:pt>
                <c:pt idx="325" formatCode="0.0000">
                  <c:v>-11.45179277628813</c:v>
                </c:pt>
                <c:pt idx="326" formatCode="0.0000">
                  <c:v>-12.044125161645297</c:v>
                </c:pt>
                <c:pt idx="327" formatCode="0.0000">
                  <c:v>-13.18666695634829</c:v>
                </c:pt>
                <c:pt idx="328" formatCode="0.0000">
                  <c:v>-14.350828274501964</c:v>
                </c:pt>
                <c:pt idx="329" formatCode="0.0000">
                  <c:v>-14.463534776318284</c:v>
                </c:pt>
                <c:pt idx="330" formatCode="0.0000">
                  <c:v>-12.500267040485141</c:v>
                </c:pt>
                <c:pt idx="331" formatCode="0.0000">
                  <c:v>-10.100686584472442</c:v>
                </c:pt>
                <c:pt idx="332" formatCode="0.0000">
                  <c:v>-9.1692574026874354</c:v>
                </c:pt>
                <c:pt idx="333" formatCode="0.0000">
                  <c:v>-9.6729166056629765</c:v>
                </c:pt>
                <c:pt idx="334" formatCode="0.0000">
                  <c:v>-10.544188375127305</c:v>
                </c:pt>
                <c:pt idx="335" formatCode="0.0000">
                  <c:v>-11.654088712657085</c:v>
                </c:pt>
                <c:pt idx="336" formatCode="0.0000">
                  <c:v>-12.912892306555023</c:v>
                </c:pt>
                <c:pt idx="337" formatCode="0.0000">
                  <c:v>-13.44587236295456</c:v>
                </c:pt>
                <c:pt idx="338" formatCode="0.0000">
                  <c:v>-13.987138668312127</c:v>
                </c:pt>
                <c:pt idx="339" formatCode="0.0000">
                  <c:v>-14.903117963848217</c:v>
                </c:pt>
                <c:pt idx="340" formatCode="0.0000">
                  <c:v>-15.865191880335715</c:v>
                </c:pt>
                <c:pt idx="341" formatCode="0.0000">
                  <c:v>-15.793734971318827</c:v>
                </c:pt>
                <c:pt idx="342" formatCode="0.0000">
                  <c:v>-13.654034944651812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6A-422F-A3D2-E82CEB3A400C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'Ganges-TSA'!$J$2:$J$349</c:f>
              <c:numCache>
                <c:formatCode>General</c:formatCode>
                <c:ptCount val="348"/>
                <c:pt idx="6" formatCode="0.00">
                  <c:v>1.2566048715484612</c:v>
                </c:pt>
                <c:pt idx="7" formatCode="0.00">
                  <c:v>1.2144056063698372</c:v>
                </c:pt>
                <c:pt idx="8" formatCode="0.00">
                  <c:v>0.57574171791748086</c:v>
                </c:pt>
                <c:pt idx="9" formatCode="0.00">
                  <c:v>0.53541492672684399</c:v>
                </c:pt>
                <c:pt idx="10" formatCode="0.00">
                  <c:v>7.9070322857660358E-2</c:v>
                </c:pt>
                <c:pt idx="11" formatCode="0.00">
                  <c:v>-8.4507536279488704E-2</c:v>
                </c:pt>
                <c:pt idx="12" formatCode="0.00">
                  <c:v>5.2510582618197077E-2</c:v>
                </c:pt>
                <c:pt idx="13" formatCode="0.00">
                  <c:v>3.2573157350725523E-2</c:v>
                </c:pt>
                <c:pt idx="14" formatCode="0.00">
                  <c:v>0.30040195770834544</c:v>
                </c:pt>
                <c:pt idx="15" formatCode="0.00">
                  <c:v>0.54869733824489231</c:v>
                </c:pt>
                <c:pt idx="16" formatCode="0.00">
                  <c:v>0.73072161056552432</c:v>
                </c:pt>
                <c:pt idx="17" formatCode="0.00">
                  <c:v>0.74573117404952427</c:v>
                </c:pt>
                <c:pt idx="18" formatCode="0.00">
                  <c:v>-0.84007481345133783</c:v>
                </c:pt>
                <c:pt idx="19" formatCode="0.00">
                  <c:v>-0.85954866362999383</c:v>
                </c:pt>
                <c:pt idx="20" formatCode="0.00">
                  <c:v>-0.10819789458355444</c:v>
                </c:pt>
                <c:pt idx="21" formatCode="0.00">
                  <c:v>-0.50438000244002978</c:v>
                </c:pt>
                <c:pt idx="22" formatCode="0.00">
                  <c:v>-0.37676057547605524</c:v>
                </c:pt>
                <c:pt idx="23" formatCode="0.00">
                  <c:v>-0.30449858377869532</c:v>
                </c:pt>
                <c:pt idx="24" formatCode="0.00">
                  <c:v>0.10577392761797455</c:v>
                </c:pt>
                <c:pt idx="25" formatCode="0.00">
                  <c:v>0.38861156985012713</c:v>
                </c:pt>
                <c:pt idx="26" formatCode="0.00">
                  <c:v>0.61137608437502422</c:v>
                </c:pt>
                <c:pt idx="27" formatCode="0.00">
                  <c:v>1.0634068074114111</c:v>
                </c:pt>
                <c:pt idx="28" formatCode="0.00">
                  <c:v>1.4712611638992712</c:v>
                </c:pt>
                <c:pt idx="29" formatCode="0.00">
                  <c:v>1.3030024957151909</c:v>
                </c:pt>
                <c:pt idx="30" formatCode="0.00">
                  <c:v>-1.555589946785858</c:v>
                </c:pt>
                <c:pt idx="31" formatCode="0.00">
                  <c:v>-1.7611599927972748</c:v>
                </c:pt>
                <c:pt idx="32" formatCode="0.00">
                  <c:v>-1.236554829583838</c:v>
                </c:pt>
                <c:pt idx="33" formatCode="0.00">
                  <c:v>-1.2136288607734969</c:v>
                </c:pt>
                <c:pt idx="34" formatCode="0.00">
                  <c:v>-0.73751903964330268</c:v>
                </c:pt>
                <c:pt idx="35" formatCode="0.00">
                  <c:v>-0.39808581877923643</c:v>
                </c:pt>
                <c:pt idx="36" formatCode="0.00">
                  <c:v>-1.680501238161014E-2</c:v>
                </c:pt>
                <c:pt idx="37" formatCode="0.00">
                  <c:v>-7.8897383482853911E-2</c:v>
                </c:pt>
                <c:pt idx="38" formatCode="0.00">
                  <c:v>0.10891433187453003</c:v>
                </c:pt>
                <c:pt idx="39" formatCode="0.00">
                  <c:v>0.50485374991149001</c:v>
                </c:pt>
                <c:pt idx="40" formatCode="0.00">
                  <c:v>0.52440243389901298</c:v>
                </c:pt>
                <c:pt idx="41" formatCode="0.00">
                  <c:v>0.47066606654834686</c:v>
                </c:pt>
                <c:pt idx="42" formatCode="0.00">
                  <c:v>0.34789312154771324</c:v>
                </c:pt>
                <c:pt idx="43" formatCode="0.00">
                  <c:v>-1.0075589127973217</c:v>
                </c:pt>
                <c:pt idx="44" formatCode="0.00">
                  <c:v>-0.4051135829163286</c:v>
                </c:pt>
                <c:pt idx="45" formatCode="0.00">
                  <c:v>2.5169733935399563E-3</c:v>
                </c:pt>
                <c:pt idx="46" formatCode="0.00">
                  <c:v>1.7709639524127851E-2</c:v>
                </c:pt>
                <c:pt idx="47" formatCode="0.00">
                  <c:v>6.0878209554175555E-2</c:v>
                </c:pt>
                <c:pt idx="48" formatCode="0.00">
                  <c:v>0.15521240595217023</c:v>
                </c:pt>
                <c:pt idx="49" formatCode="0.00">
                  <c:v>0.18811107901774449</c:v>
                </c:pt>
                <c:pt idx="50" formatCode="0.00">
                  <c:v>-7.6286680625344161E-2</c:v>
                </c:pt>
                <c:pt idx="51" formatCode="0.00">
                  <c:v>-6.0698012589000427E-2</c:v>
                </c:pt>
                <c:pt idx="52" formatCode="0.00">
                  <c:v>-9.1320222767535597E-2</c:v>
                </c:pt>
                <c:pt idx="53" formatCode="0.00">
                  <c:v>-0.20342654345085975</c:v>
                </c:pt>
                <c:pt idx="54" formatCode="0.00">
                  <c:v>0.31853521571383681</c:v>
                </c:pt>
                <c:pt idx="55" formatCode="0.00">
                  <c:v>0.9244886155356653</c:v>
                </c:pt>
                <c:pt idx="56" formatCode="0.00">
                  <c:v>0.50457473291680799</c:v>
                </c:pt>
                <c:pt idx="57" formatCode="0.00">
                  <c:v>0.11150541672623149</c:v>
                </c:pt>
                <c:pt idx="58" formatCode="0.00">
                  <c:v>-2.1108721309246903E-2</c:v>
                </c:pt>
                <c:pt idx="59" formatCode="0.00">
                  <c:v>-0.15697661294552745</c:v>
                </c:pt>
                <c:pt idx="60" formatCode="0.00">
                  <c:v>-6.8176264881913085E-2</c:v>
                </c:pt>
                <c:pt idx="61" formatCode="0.00">
                  <c:v>2.2095453184192593E-2</c:v>
                </c:pt>
                <c:pt idx="62" formatCode="0.00">
                  <c:v>0.21373204104202159</c:v>
                </c:pt>
                <c:pt idx="63" formatCode="0.00">
                  <c:v>0.50884137824550635</c:v>
                </c:pt>
                <c:pt idx="64" formatCode="0.00">
                  <c:v>0.24423072889931063</c:v>
                </c:pt>
                <c:pt idx="65" formatCode="0.00">
                  <c:v>-0.18755740678443544</c:v>
                </c:pt>
                <c:pt idx="66" formatCode="0.00">
                  <c:v>-0.82251702845223917</c:v>
                </c:pt>
                <c:pt idx="67" formatCode="0.00">
                  <c:v>-0.70134553863090332</c:v>
                </c:pt>
                <c:pt idx="68" formatCode="0.00">
                  <c:v>8.1926616250257212E-2</c:v>
                </c:pt>
                <c:pt idx="69" formatCode="0.00">
                  <c:v>1.1285691726243385E-2</c:v>
                </c:pt>
                <c:pt idx="70" formatCode="0.00">
                  <c:v>6.6419336903891235E-3</c:v>
                </c:pt>
                <c:pt idx="71" formatCode="0.00">
                  <c:v>-1.2730191278933489E-2</c:v>
                </c:pt>
                <c:pt idx="72" formatCode="0.00">
                  <c:v>0.26666259261764935</c:v>
                </c:pt>
                <c:pt idx="73" formatCode="0.00">
                  <c:v>0.19187491651746313</c:v>
                </c:pt>
                <c:pt idx="74" formatCode="0.00">
                  <c:v>2.7066186041793117E-2</c:v>
                </c:pt>
                <c:pt idx="75" formatCode="0.00">
                  <c:v>-0.19432430758888586</c:v>
                </c:pt>
                <c:pt idx="76" formatCode="0.00">
                  <c:v>-0.45789736693450322</c:v>
                </c:pt>
                <c:pt idx="77" formatCode="0.00">
                  <c:v>-0.7410852317843819</c:v>
                </c:pt>
                <c:pt idx="78" formatCode="0.00">
                  <c:v>-0.20950027178514574</c:v>
                </c:pt>
                <c:pt idx="79" formatCode="0.00">
                  <c:v>0.70134407886962435</c:v>
                </c:pt>
                <c:pt idx="80" formatCode="0.00">
                  <c:v>1.1041230687496864</c:v>
                </c:pt>
                <c:pt idx="81" formatCode="0.00">
                  <c:v>0.77518136505887014</c:v>
                </c:pt>
                <c:pt idx="82" formatCode="0.00">
                  <c:v>0.55862354119062729</c:v>
                </c:pt>
                <c:pt idx="83" formatCode="0.00">
                  <c:v>0.28676932622101958</c:v>
                </c:pt>
                <c:pt idx="84" formatCode="0.00">
                  <c:v>6.5856936785621656E-2</c:v>
                </c:pt>
                <c:pt idx="85" formatCode="0.00">
                  <c:v>-0.26352873681571509</c:v>
                </c:pt>
                <c:pt idx="86" formatCode="0.00">
                  <c:v>-0.40711757395820314</c:v>
                </c:pt>
                <c:pt idx="87" formatCode="0.00">
                  <c:v>-0.21859596092190259</c:v>
                </c:pt>
                <c:pt idx="88" formatCode="0.00">
                  <c:v>-3.3418201934637182E-2</c:v>
                </c:pt>
                <c:pt idx="89" formatCode="0.00">
                  <c:v>-8.809044511826869E-2</c:v>
                </c:pt>
                <c:pt idx="90" formatCode="0.00">
                  <c:v>0.64611089821437417</c:v>
                </c:pt>
                <c:pt idx="91" formatCode="0.00">
                  <c:v>0.47555469470353273</c:v>
                </c:pt>
                <c:pt idx="92" formatCode="0.00">
                  <c:v>0.24727085458334841</c:v>
                </c:pt>
                <c:pt idx="93" formatCode="0.00">
                  <c:v>-0.15554373660688725</c:v>
                </c:pt>
                <c:pt idx="94" formatCode="0.00">
                  <c:v>-0.22069367630956549</c:v>
                </c:pt>
                <c:pt idx="95" formatCode="0.00">
                  <c:v>-0.10218738461298926</c:v>
                </c:pt>
                <c:pt idx="96" formatCode="0.00">
                  <c:v>3.2267255951865081E-2</c:v>
                </c:pt>
                <c:pt idx="97" formatCode="0.00">
                  <c:v>-0.13722665348268492</c:v>
                </c:pt>
                <c:pt idx="98" formatCode="0.00">
                  <c:v>-1.5699111459070991E-2</c:v>
                </c:pt>
                <c:pt idx="99" formatCode="0.00">
                  <c:v>0.24244326657753845</c:v>
                </c:pt>
                <c:pt idx="100" formatCode="0.00">
                  <c:v>0.3447149397316025</c:v>
                </c:pt>
                <c:pt idx="101" formatCode="0.00">
                  <c:v>-0.16861615761808935</c:v>
                </c:pt>
                <c:pt idx="102" formatCode="0.00">
                  <c:v>0.81395757238124133</c:v>
                </c:pt>
                <c:pt idx="103" formatCode="0.00">
                  <c:v>0.15255664886899467</c:v>
                </c:pt>
                <c:pt idx="104" formatCode="0.00">
                  <c:v>-0.30837285874986264</c:v>
                </c:pt>
                <c:pt idx="105" formatCode="0.00">
                  <c:v>-0.14339774160634988</c:v>
                </c:pt>
                <c:pt idx="106" formatCode="0.00">
                  <c:v>-4.8326804753742181E-3</c:v>
                </c:pt>
                <c:pt idx="107" formatCode="0.00">
                  <c:v>0.11233084455398057</c:v>
                </c:pt>
                <c:pt idx="108" formatCode="0.00">
                  <c:v>8.7748210951303918E-2</c:v>
                </c:pt>
                <c:pt idx="109" formatCode="0.00">
                  <c:v>0.18583242985005199</c:v>
                </c:pt>
                <c:pt idx="110" formatCode="0.00">
                  <c:v>0.14455886520863714</c:v>
                </c:pt>
                <c:pt idx="111" formatCode="0.00">
                  <c:v>-6.0511942547236686E-3</c:v>
                </c:pt>
                <c:pt idx="112" formatCode="0.00">
                  <c:v>-0.29428246360112098</c:v>
                </c:pt>
                <c:pt idx="113" formatCode="0.00">
                  <c:v>-0.20446414011848901</c:v>
                </c:pt>
                <c:pt idx="114" formatCode="0.00">
                  <c:v>-0.31012689928593318</c:v>
                </c:pt>
                <c:pt idx="115" formatCode="0.00">
                  <c:v>-0.16234406613057217</c:v>
                </c:pt>
                <c:pt idx="116" formatCode="0.00">
                  <c:v>-0.25055222458331627</c:v>
                </c:pt>
                <c:pt idx="117" formatCode="0.00">
                  <c:v>0.19040353172704272</c:v>
                </c:pt>
                <c:pt idx="118" formatCode="0.00">
                  <c:v>0.13660612535750261</c:v>
                </c:pt>
                <c:pt idx="119" formatCode="0.00">
                  <c:v>0.16400727872041898</c:v>
                </c:pt>
                <c:pt idx="120" formatCode="0.00">
                  <c:v>-6.0262047381911543E-2</c:v>
                </c:pt>
                <c:pt idx="121" formatCode="0.00">
                  <c:v>-0.19103931431573073</c:v>
                </c:pt>
                <c:pt idx="122" formatCode="0.00">
                  <c:v>-0.31271652645818904</c:v>
                </c:pt>
                <c:pt idx="123" formatCode="0.00">
                  <c:v>-0.42200578758911433</c:v>
                </c:pt>
                <c:pt idx="124" formatCode="0.00">
                  <c:v>-0.24282982776776407</c:v>
                </c:pt>
                <c:pt idx="125" formatCode="0.00">
                  <c:v>0.64960080154787647</c:v>
                </c:pt>
                <c:pt idx="126" formatCode="0.00">
                  <c:v>1.0619434215477668</c:v>
                </c:pt>
                <c:pt idx="127" formatCode="0.00">
                  <c:v>0.36615935053578141</c:v>
                </c:pt>
                <c:pt idx="128" formatCode="0.00">
                  <c:v>0.22932652208328363</c:v>
                </c:pt>
                <c:pt idx="129" formatCode="0.00">
                  <c:v>-0.25826590660699367</c:v>
                </c:pt>
                <c:pt idx="130" formatCode="0.00">
                  <c:v>-0.25326611047603365</c:v>
                </c:pt>
                <c:pt idx="131" formatCode="0.00">
                  <c:v>-0.22869291377855916</c:v>
                </c:pt>
                <c:pt idx="132" formatCode="0.00">
                  <c:v>-0.26700846738140172</c:v>
                </c:pt>
                <c:pt idx="133" formatCode="0.00">
                  <c:v>-0.39019702764881004</c:v>
                </c:pt>
                <c:pt idx="134" formatCode="0.00">
                  <c:v>-0.42662847479186894</c:v>
                </c:pt>
                <c:pt idx="135" formatCode="0.00">
                  <c:v>-0.40369524258903766</c:v>
                </c:pt>
                <c:pt idx="136" formatCode="0.00">
                  <c:v>-0.33721052360078829</c:v>
                </c:pt>
                <c:pt idx="137" formatCode="0.00">
                  <c:v>0.4946528823816152</c:v>
                </c:pt>
                <c:pt idx="138" formatCode="0.00">
                  <c:v>1.462008522380529</c:v>
                </c:pt>
                <c:pt idx="139" formatCode="0.00">
                  <c:v>0.60975065886941593</c:v>
                </c:pt>
                <c:pt idx="140" formatCode="0.00">
                  <c:v>-0.28155808375004199</c:v>
                </c:pt>
                <c:pt idx="141" formatCode="0.00">
                  <c:v>-0.31826345744048012</c:v>
                </c:pt>
                <c:pt idx="142" formatCode="0.00">
                  <c:v>-0.43248566880902217</c:v>
                </c:pt>
                <c:pt idx="143" formatCode="0.00">
                  <c:v>-0.3214256646128888</c:v>
                </c:pt>
                <c:pt idx="144" formatCode="0.00">
                  <c:v>-0.36399332488053915</c:v>
                </c:pt>
                <c:pt idx="145" formatCode="0.00">
                  <c:v>5.7353429017439339E-2</c:v>
                </c:pt>
                <c:pt idx="146" formatCode="0.00">
                  <c:v>0.33879306854169045</c:v>
                </c:pt>
                <c:pt idx="147" formatCode="0.00">
                  <c:v>0.50410098074462439</c:v>
                </c:pt>
                <c:pt idx="148" formatCode="0.00">
                  <c:v>0.75011044139910155</c:v>
                </c:pt>
                <c:pt idx="149" formatCode="0.00">
                  <c:v>0.88814653404824639</c:v>
                </c:pt>
                <c:pt idx="150" formatCode="0.00">
                  <c:v>-0.52619134595215655</c:v>
                </c:pt>
                <c:pt idx="151" formatCode="0.00">
                  <c:v>-1.4419461152974691</c:v>
                </c:pt>
                <c:pt idx="152" formatCode="0.00">
                  <c:v>-0.96616908625037468</c:v>
                </c:pt>
                <c:pt idx="153" formatCode="0.00">
                  <c:v>-0.86279878493996875</c:v>
                </c:pt>
                <c:pt idx="154" formatCode="0.00">
                  <c:v>-0.5180773004758521</c:v>
                </c:pt>
                <c:pt idx="155" formatCode="0.00">
                  <c:v>-0.2573184029447475</c:v>
                </c:pt>
                <c:pt idx="156" formatCode="0.00">
                  <c:v>3.7434891785778746E-2</c:v>
                </c:pt>
                <c:pt idx="157" formatCode="0.00">
                  <c:v>0.24554515568388524</c:v>
                </c:pt>
                <c:pt idx="158" formatCode="0.00">
                  <c:v>0.24483962020804029</c:v>
                </c:pt>
                <c:pt idx="159" formatCode="0.00">
                  <c:v>1.3866611578578159E-2</c:v>
                </c:pt>
                <c:pt idx="160" formatCode="0.00">
                  <c:v>-0.19914899860123114</c:v>
                </c:pt>
                <c:pt idx="161" formatCode="0.00">
                  <c:v>-0.77371869595162934</c:v>
                </c:pt>
                <c:pt idx="162" formatCode="0.00">
                  <c:v>-0.31112380095191838</c:v>
                </c:pt>
                <c:pt idx="163" formatCode="0.00">
                  <c:v>-0.62979198363063915</c:v>
                </c:pt>
                <c:pt idx="164" formatCode="0.00">
                  <c:v>0.27758498208322635</c:v>
                </c:pt>
                <c:pt idx="165" formatCode="0.00">
                  <c:v>0.82055083089380787</c:v>
                </c:pt>
                <c:pt idx="166" formatCode="0.00">
                  <c:v>0.72164844452390753</c:v>
                </c:pt>
                <c:pt idx="167" formatCode="0.00">
                  <c:v>0.68583751622054479</c:v>
                </c:pt>
                <c:pt idx="168" formatCode="0.00">
                  <c:v>0.45497639845143567</c:v>
                </c:pt>
                <c:pt idx="169" formatCode="0.00">
                  <c:v>0.29947989318452528</c:v>
                </c:pt>
                <c:pt idx="170" formatCode="0.00">
                  <c:v>7.9418335412810848E-3</c:v>
                </c:pt>
                <c:pt idx="171" formatCode="0.00">
                  <c:v>-0.13802955425535401</c:v>
                </c:pt>
                <c:pt idx="172" formatCode="0.00">
                  <c:v>-8.6379311010205129E-3</c:v>
                </c:pt>
                <c:pt idx="173" formatCode="0.00">
                  <c:v>0.48586382321536803</c:v>
                </c:pt>
                <c:pt idx="174" formatCode="0.00">
                  <c:v>0.16828700904807192</c:v>
                </c:pt>
                <c:pt idx="175" formatCode="0.00">
                  <c:v>-0.33731152029713485</c:v>
                </c:pt>
                <c:pt idx="176" formatCode="0.00">
                  <c:v>-0.65338424791661964</c:v>
                </c:pt>
                <c:pt idx="177" formatCode="0.00">
                  <c:v>-0.37789481244044509</c:v>
                </c:pt>
                <c:pt idx="178" formatCode="0.00">
                  <c:v>-0.22730582130952826</c:v>
                </c:pt>
                <c:pt idx="179" formatCode="0.00">
                  <c:v>-0.11598132961262309</c:v>
                </c:pt>
                <c:pt idx="180" formatCode="0.00">
                  <c:v>-1.896158904855838E-2</c:v>
                </c:pt>
                <c:pt idx="181" formatCode="0.00">
                  <c:v>8.5510976517525705E-2</c:v>
                </c:pt>
                <c:pt idx="182" formatCode="0.00">
                  <c:v>9.923008520854637E-2</c:v>
                </c:pt>
                <c:pt idx="183" formatCode="0.00">
                  <c:v>0.1209222674110606</c:v>
                </c:pt>
                <c:pt idx="184" formatCode="0.00">
                  <c:v>0.17184303473186446</c:v>
                </c:pt>
                <c:pt idx="185" formatCode="0.00">
                  <c:v>-0.5617029076174731</c:v>
                </c:pt>
                <c:pt idx="186" formatCode="0.00">
                  <c:v>0.77090744738188732</c:v>
                </c:pt>
                <c:pt idx="187" formatCode="0.00">
                  <c:v>0.20368375803627714</c:v>
                </c:pt>
                <c:pt idx="188" formatCode="0.00">
                  <c:v>-0.41915166958324335</c:v>
                </c:pt>
                <c:pt idx="189" formatCode="0.00">
                  <c:v>-4.488699577314037E-2</c:v>
                </c:pt>
                <c:pt idx="190" formatCode="0.00">
                  <c:v>-3.6387854643180617E-2</c:v>
                </c:pt>
                <c:pt idx="191" formatCode="0.00">
                  <c:v>-5.624825377981324E-2</c:v>
                </c:pt>
                <c:pt idx="192" formatCode="0.00">
                  <c:v>-0.26717122154786921</c:v>
                </c:pt>
                <c:pt idx="193" formatCode="0.00">
                  <c:v>-0.38600594598210591</c:v>
                </c:pt>
                <c:pt idx="194" formatCode="0.00">
                  <c:v>-0.30107915729195156</c:v>
                </c:pt>
                <c:pt idx="195" formatCode="0.00">
                  <c:v>-0.39405168842222338</c:v>
                </c:pt>
                <c:pt idx="196" formatCode="0.00">
                  <c:v>-0.19286237693449948</c:v>
                </c:pt>
                <c:pt idx="197" formatCode="0.00">
                  <c:v>0.46694292488200517</c:v>
                </c:pt>
                <c:pt idx="198" formatCode="0.00">
                  <c:v>0.43535650071453347</c:v>
                </c:pt>
                <c:pt idx="199" formatCode="0.00">
                  <c:v>0.18272835803554699</c:v>
                </c:pt>
                <c:pt idx="200" formatCode="0.00">
                  <c:v>1.8775577083488315E-2</c:v>
                </c:pt>
                <c:pt idx="201" formatCode="0.00">
                  <c:v>-0.22787039577360702</c:v>
                </c:pt>
                <c:pt idx="202" formatCode="0.00">
                  <c:v>-9.8928538809559541E-2</c:v>
                </c:pt>
                <c:pt idx="203" formatCode="0.00">
                  <c:v>-0.15030343211219588</c:v>
                </c:pt>
                <c:pt idx="204" formatCode="0.00">
                  <c:v>-0.30407714821512855</c:v>
                </c:pt>
                <c:pt idx="205" formatCode="0.00">
                  <c:v>-0.11181567931589598</c:v>
                </c:pt>
                <c:pt idx="206" formatCode="0.00">
                  <c:v>0.1190868527087332</c:v>
                </c:pt>
                <c:pt idx="207" formatCode="0.00">
                  <c:v>-4.1594006755076407E-2</c:v>
                </c:pt>
                <c:pt idx="208" formatCode="0.00">
                  <c:v>6.4482187232897559E-2</c:v>
                </c:pt>
                <c:pt idx="209" formatCode="0.00">
                  <c:v>8.6144584881367336E-2</c:v>
                </c:pt>
                <c:pt idx="210" formatCode="0.00">
                  <c:v>0.17587570738078284</c:v>
                </c:pt>
                <c:pt idx="211" formatCode="0.00">
                  <c:v>0.20769174053612005</c:v>
                </c:pt>
                <c:pt idx="212" formatCode="0.00">
                  <c:v>9.5232286249938625E-2</c:v>
                </c:pt>
                <c:pt idx="213" formatCode="0.00">
                  <c:v>0.24600655255972015</c:v>
                </c:pt>
                <c:pt idx="214" formatCode="0.00">
                  <c:v>0.14244515702330318</c:v>
                </c:pt>
                <c:pt idx="215" formatCode="0.00">
                  <c:v>0.15438406788825887</c:v>
                </c:pt>
                <c:pt idx="216" formatCode="0.00">
                  <c:v>-0.14097086154879435</c:v>
                </c:pt>
                <c:pt idx="217" formatCode="0.00">
                  <c:v>-0.37560963014948356</c:v>
                </c:pt>
                <c:pt idx="218" formatCode="0.00">
                  <c:v>-0.79438563729172529</c:v>
                </c:pt>
                <c:pt idx="219" formatCode="0.00">
                  <c:v>-1.0559169259222472</c:v>
                </c:pt>
                <c:pt idx="220" formatCode="0.00">
                  <c:v>-1.3728550477680983</c:v>
                </c:pt>
                <c:pt idx="221" formatCode="0.00">
                  <c:v>-7.6778598451255675E-2</c:v>
                </c:pt>
                <c:pt idx="222" formatCode="0.00">
                  <c:v>1.8534473248810173</c:v>
                </c:pt>
                <c:pt idx="223" formatCode="0.00">
                  <c:v>1.7303561288690616</c:v>
                </c:pt>
                <c:pt idx="224" formatCode="0.00">
                  <c:v>0.9840262304164753</c:v>
                </c:pt>
                <c:pt idx="225" formatCode="0.00">
                  <c:v>0.66067941172650535</c:v>
                </c:pt>
                <c:pt idx="226" formatCode="0.00">
                  <c:v>0.32249886785621129</c:v>
                </c:pt>
                <c:pt idx="227" formatCode="0.00">
                  <c:v>0.1491960753874082</c:v>
                </c:pt>
                <c:pt idx="228" formatCode="0.00">
                  <c:v>-0.19730631321499459</c:v>
                </c:pt>
                <c:pt idx="229" formatCode="0.00">
                  <c:v>-8.8276455148388777E-2</c:v>
                </c:pt>
                <c:pt idx="230" formatCode="0.00">
                  <c:v>9.8965596042035031E-2</c:v>
                </c:pt>
                <c:pt idx="231" formatCode="0.00">
                  <c:v>0.29344830907803043</c:v>
                </c:pt>
                <c:pt idx="232" formatCode="0.00">
                  <c:v>0.31332252056517973</c:v>
                </c:pt>
                <c:pt idx="233" formatCode="0.00">
                  <c:v>4.5983451548636367E-2</c:v>
                </c:pt>
                <c:pt idx="234" formatCode="0.00">
                  <c:v>-0.78150140095249299</c:v>
                </c:pt>
                <c:pt idx="235" formatCode="0.00">
                  <c:v>-1.3183702777978397</c:v>
                </c:pt>
                <c:pt idx="236" formatCode="0.00">
                  <c:v>-0.70650518791717332</c:v>
                </c:pt>
                <c:pt idx="237" formatCode="0.00">
                  <c:v>-0.36033703243992932</c:v>
                </c:pt>
                <c:pt idx="238" formatCode="0.00">
                  <c:v>-2.4669103809173976E-2</c:v>
                </c:pt>
                <c:pt idx="239" formatCode="0.00">
                  <c:v>8.4966753721346322E-2</c:v>
                </c:pt>
                <c:pt idx="240" formatCode="0.00">
                  <c:v>0.30753581011867936</c:v>
                </c:pt>
                <c:pt idx="241" formatCode="0.00">
                  <c:v>0.46409171235063695</c:v>
                </c:pt>
                <c:pt idx="242" formatCode="0.00">
                  <c:v>0.43032546687481954</c:v>
                </c:pt>
                <c:pt idx="243" formatCode="0.00">
                  <c:v>8.0415267411353852E-2</c:v>
                </c:pt>
                <c:pt idx="244" formatCode="0.00">
                  <c:v>-4.1352773601374793E-2</c:v>
                </c:pt>
                <c:pt idx="245" formatCode="0.00">
                  <c:v>-0.62526085261879416</c:v>
                </c:pt>
                <c:pt idx="246" formatCode="0.00">
                  <c:v>-1.7079743892854822</c:v>
                </c:pt>
                <c:pt idx="247" formatCode="0.00">
                  <c:v>-1.3567003552971073</c:v>
                </c:pt>
                <c:pt idx="248" formatCode="0.00">
                  <c:v>0.11250522875025126</c:v>
                </c:pt>
                <c:pt idx="249" formatCode="0.00">
                  <c:v>0.38217599589279416</c:v>
                </c:pt>
                <c:pt idx="250" formatCode="0.00">
                  <c:v>0.47227914452332698</c:v>
                </c:pt>
                <c:pt idx="251" formatCode="0.00">
                  <c:v>0.48877534122038924</c:v>
                </c:pt>
                <c:pt idx="252" formatCode="0.00">
                  <c:v>0.47780354761880517</c:v>
                </c:pt>
                <c:pt idx="253" formatCode="0.00">
                  <c:v>0.104269123184622</c:v>
                </c:pt>
                <c:pt idx="254" formatCode="0.00">
                  <c:v>-0.30221848645760474</c:v>
                </c:pt>
                <c:pt idx="255" formatCode="0.00">
                  <c:v>-0.66862851508858512</c:v>
                </c:pt>
                <c:pt idx="256" formatCode="0.00">
                  <c:v>-0.94084820860143736</c:v>
                </c:pt>
                <c:pt idx="257" formatCode="0.00">
                  <c:v>-0.64678591845085975</c:v>
                </c:pt>
                <c:pt idx="258" formatCode="0.00">
                  <c:v>0.53185308404772513</c:v>
                </c:pt>
                <c:pt idx="259" formatCode="0.00">
                  <c:v>1.1846814838695536</c:v>
                </c:pt>
                <c:pt idx="260" formatCode="0.00">
                  <c:v>1.3766857337495821</c:v>
                </c:pt>
                <c:pt idx="261" formatCode="0.00">
                  <c:v>1.0953717883935497</c:v>
                </c:pt>
                <c:pt idx="262" formatCode="0.00">
                  <c:v>0.64053272119053872</c:v>
                </c:pt>
                <c:pt idx="263" formatCode="0.00">
                  <c:v>0.31830415205422469</c:v>
                </c:pt>
                <c:pt idx="264" formatCode="0.00">
                  <c:v>0.21453857011829314</c:v>
                </c:pt>
                <c:pt idx="265" formatCode="0.00">
                  <c:v>0.30082266901717958</c:v>
                </c:pt>
                <c:pt idx="266" formatCode="0.00">
                  <c:v>0.31474522020789664</c:v>
                </c:pt>
                <c:pt idx="267" formatCode="0.00">
                  <c:v>0.33619326574489605</c:v>
                </c:pt>
                <c:pt idx="268" formatCode="0.00">
                  <c:v>0.42513893223213017</c:v>
                </c:pt>
                <c:pt idx="269" formatCode="0.00">
                  <c:v>-0.24090212261853594</c:v>
                </c:pt>
                <c:pt idx="270" formatCode="0.00">
                  <c:v>-2.6500927184524699</c:v>
                </c:pt>
                <c:pt idx="271" formatCode="0.00">
                  <c:v>-1.2176419227971564</c:v>
                </c:pt>
                <c:pt idx="272" formatCode="0.00">
                  <c:v>-2.9198054583048361E-2</c:v>
                </c:pt>
                <c:pt idx="273" formatCode="0.00">
                  <c:v>0.10373360422636324</c:v>
                </c:pt>
                <c:pt idx="274" formatCode="0.00">
                  <c:v>0.21788460619109173</c:v>
                </c:pt>
                <c:pt idx="275" formatCode="0.00">
                  <c:v>0.22848075122146838</c:v>
                </c:pt>
                <c:pt idx="276" formatCode="0.00">
                  <c:v>4.3924966785652941E-2</c:v>
                </c:pt>
                <c:pt idx="277" formatCode="0.00">
                  <c:v>-0.12471444264929232</c:v>
                </c:pt>
                <c:pt idx="278" formatCode="0.00">
                  <c:v>-0.45907883395784665</c:v>
                </c:pt>
                <c:pt idx="279" formatCode="0.00">
                  <c:v>-0.57795061258912028</c:v>
                </c:pt>
                <c:pt idx="280" formatCode="0.00">
                  <c:v>-0.90972028443411546</c:v>
                </c:pt>
                <c:pt idx="281" formatCode="0.00">
                  <c:v>-0.35507856261892812</c:v>
                </c:pt>
                <c:pt idx="282" formatCode="0.00">
                  <c:v>0.89167567404774672</c:v>
                </c:pt>
                <c:pt idx="283" formatCode="0.00">
                  <c:v>1.2487683997023851</c:v>
                </c:pt>
                <c:pt idx="284" formatCode="0.00">
                  <c:v>0.57028925208305736</c:v>
                </c:pt>
                <c:pt idx="285" formatCode="0.00">
                  <c:v>0.70183744755968291</c:v>
                </c:pt>
                <c:pt idx="286" formatCode="0.00">
                  <c:v>0.4740695028576738</c:v>
                </c:pt>
                <c:pt idx="287" formatCode="0.00">
                  <c:v>0.1439267103878592</c:v>
                </c:pt>
                <c:pt idx="288" formatCode="0.00">
                  <c:v>-2.5939944881429255E-2</c:v>
                </c:pt>
                <c:pt idx="289" formatCode="0.00">
                  <c:v>0.13478669568485202</c:v>
                </c:pt>
                <c:pt idx="290" formatCode="0.00">
                  <c:v>0.46670241437504956</c:v>
                </c:pt>
                <c:pt idx="291" formatCode="0.00">
                  <c:v>0.64397321824435494</c:v>
                </c:pt>
                <c:pt idx="292" formatCode="0.00">
                  <c:v>0.89097959056562104</c:v>
                </c:pt>
                <c:pt idx="293" formatCode="0.00">
                  <c:v>0.77122352404830963</c:v>
                </c:pt>
                <c:pt idx="294" formatCode="0.00">
                  <c:v>-0.74547031511838213</c:v>
                </c:pt>
                <c:pt idx="295" formatCode="0.00">
                  <c:v>-0.54208447113069269</c:v>
                </c:pt>
                <c:pt idx="296" formatCode="0.00">
                  <c:v>-0.96382940875037093</c:v>
                </c:pt>
                <c:pt idx="297" formatCode="0.00">
                  <c:v>-1.1830095591062673</c:v>
                </c:pt>
                <c:pt idx="298" formatCode="0.00">
                  <c:v>-0.8500068338089477</c:v>
                </c:pt>
                <c:pt idx="299" formatCode="0.00">
                  <c:v>-0.61927722461223311</c:v>
                </c:pt>
                <c:pt idx="300" formatCode="0.00">
                  <c:v>-0.22760009571538831</c:v>
                </c:pt>
                <c:pt idx="301" formatCode="0.00">
                  <c:v>-0.22302173014895743</c:v>
                </c:pt>
                <c:pt idx="302" formatCode="0.00">
                  <c:v>0.12940180020768821</c:v>
                </c:pt>
                <c:pt idx="303" formatCode="0.00">
                  <c:v>0.65900820491151535</c:v>
                </c:pt>
                <c:pt idx="304" formatCode="0.00">
                  <c:v>0.80528622473138967</c:v>
                </c:pt>
                <c:pt idx="305" formatCode="0.00">
                  <c:v>0.48649451738128846</c:v>
                </c:pt>
                <c:pt idx="306" formatCode="0.00">
                  <c:v>0.85635666571397451</c:v>
                </c:pt>
                <c:pt idx="307" formatCode="0.00">
                  <c:v>0.51241992886934895</c:v>
                </c:pt>
                <c:pt idx="308" formatCode="0.00">
                  <c:v>-0.5110299212492464</c:v>
                </c:pt>
                <c:pt idx="309" formatCode="0.00">
                  <c:v>-0.6714535632731895</c:v>
                </c:pt>
                <c:pt idx="310" formatCode="0.00">
                  <c:v>-0.28878857047584461</c:v>
                </c:pt>
                <c:pt idx="311" formatCode="0.00">
                  <c:v>-0.25860014794534436</c:v>
                </c:pt>
                <c:pt idx="312" formatCode="0.00">
                  <c:v>-0.28070068571469164</c:v>
                </c:pt>
                <c:pt idx="313" formatCode="0.00">
                  <c:v>-0.283365160982612</c:v>
                </c:pt>
                <c:pt idx="314" formatCode="0.00">
                  <c:v>-0.34569586229190463</c:v>
                </c:pt>
                <c:pt idx="315" formatCode="0.00">
                  <c:v>-0.7474045475883031</c:v>
                </c:pt>
                <c:pt idx="316" formatCode="0.00">
                  <c:v>-0.98237246610051443</c:v>
                </c:pt>
                <c:pt idx="317" formatCode="0.00">
                  <c:v>-1.0032515751177016</c:v>
                </c:pt>
                <c:pt idx="318" formatCode="0.00">
                  <c:v>0.30964442988124574</c:v>
                </c:pt>
                <c:pt idx="319" formatCode="0.00">
                  <c:v>1.3135470438687662</c:v>
                </c:pt>
                <c:pt idx="320" formatCode="0.00">
                  <c:v>0.9808727445833938</c:v>
                </c:pt>
                <c:pt idx="321" formatCode="0.00">
                  <c:v>0.8557070767260484</c:v>
                </c:pt>
                <c:pt idx="322" formatCode="0.00">
                  <c:v>0.4368584036901666</c:v>
                </c:pt>
                <c:pt idx="323" formatCode="0.00">
                  <c:v>0.27419607705451199</c:v>
                </c:pt>
                <c:pt idx="324" formatCode="0.00">
                  <c:v>4.5125322618332575E-2</c:v>
                </c:pt>
                <c:pt idx="325" formatCode="0.00">
                  <c:v>-6.2662033482411061E-2</c:v>
                </c:pt>
                <c:pt idx="326" formatCode="0.00">
                  <c:v>-8.8737848125219898E-2</c:v>
                </c:pt>
                <c:pt idx="327" formatCode="0.00">
                  <c:v>-0.26064918342217425</c:v>
                </c:pt>
                <c:pt idx="328" formatCode="0.00">
                  <c:v>-0.19975934526837591</c:v>
                </c:pt>
                <c:pt idx="329" formatCode="0.00">
                  <c:v>-0.13978722345200367</c:v>
                </c:pt>
                <c:pt idx="330" formatCode="0.00">
                  <c:v>0.61374192071480138</c:v>
                </c:pt>
                <c:pt idx="331" formatCode="0.00">
                  <c:v>0.30766732470192437</c:v>
                </c:pt>
                <c:pt idx="332" formatCode="0.00">
                  <c:v>-0.31931849708280424</c:v>
                </c:pt>
                <c:pt idx="333" formatCode="0.00">
                  <c:v>-0.17063976410736359</c:v>
                </c:pt>
                <c:pt idx="334" formatCode="0.00">
                  <c:v>-0.13603791464311143</c:v>
                </c:pt>
                <c:pt idx="335" formatCode="0.00">
                  <c:v>-8.5219607113231177E-2</c:v>
                </c:pt>
                <c:pt idx="336" formatCode="0.00">
                  <c:v>-0.10839844321526471</c:v>
                </c:pt>
                <c:pt idx="337" formatCode="0.00">
                  <c:v>1.5401933183966321E-2</c:v>
                </c:pt>
                <c:pt idx="338" formatCode="0.00">
                  <c:v>-0.12643723145811236</c:v>
                </c:pt>
                <c:pt idx="339" formatCode="0.00">
                  <c:v>-0.33057512592222338</c:v>
                </c:pt>
                <c:pt idx="340" formatCode="0.00">
                  <c:v>-0.43197776943452482</c:v>
                </c:pt>
                <c:pt idx="341" formatCode="0.00">
                  <c:v>-0.87794639845151323</c:v>
                </c:pt>
                <c:pt idx="342" formatCode="0.00">
                  <c:v>-0.79743158511882939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6A-422F-A3D2-E82CEB3A4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Aquifwer Storage Normalized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Ganges-Glaciers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'Ganges-TSA'!$K$2:$K$349</c:f>
              <c:numCache>
                <c:formatCode>General</c:formatCode>
                <c:ptCount val="348"/>
                <c:pt idx="6" formatCode="0.00">
                  <c:v>4.3129764326149242</c:v>
                </c:pt>
                <c:pt idx="7" formatCode="0.00">
                  <c:v>4.2807797517815871</c:v>
                </c:pt>
                <c:pt idx="8" formatCode="0.00">
                  <c:v>4.2460736367815954</c:v>
                </c:pt>
                <c:pt idx="9" formatCode="0.00">
                  <c:v>4.2098317876149238</c:v>
                </c:pt>
                <c:pt idx="10" formatCode="0.00">
                  <c:v>4.1759560042815949</c:v>
                </c:pt>
                <c:pt idx="11" formatCode="0.00">
                  <c:v>4.1424918901149184</c:v>
                </c:pt>
                <c:pt idx="12" formatCode="0.00">
                  <c:v>4.1161418684482598</c:v>
                </c:pt>
                <c:pt idx="13" formatCode="0.00">
                  <c:v>4.0911711784482563</c:v>
                </c:pt>
                <c:pt idx="14" formatCode="0.00">
                  <c:v>4.0668836367815899</c:v>
                </c:pt>
                <c:pt idx="15" formatCode="0.00">
                  <c:v>4.045048945114921</c:v>
                </c:pt>
                <c:pt idx="16" formatCode="0.00">
                  <c:v>4.022638551781597</c:v>
                </c:pt>
                <c:pt idx="17" formatCode="0.00">
                  <c:v>4.0001127642815959</c:v>
                </c:pt>
                <c:pt idx="18" formatCode="0.00">
                  <c:v>3.9757222259482603</c:v>
                </c:pt>
                <c:pt idx="19" formatCode="0.00">
                  <c:v>3.9511654301149193</c:v>
                </c:pt>
                <c:pt idx="20" formatCode="0.00">
                  <c:v>3.9254155876149355</c:v>
                </c:pt>
                <c:pt idx="21" formatCode="0.00">
                  <c:v>3.9003857692815913</c:v>
                </c:pt>
                <c:pt idx="22" formatCode="0.00">
                  <c:v>3.8726033284482639</c:v>
                </c:pt>
                <c:pt idx="23" formatCode="0.00">
                  <c:v>3.8456715659482583</c:v>
                </c:pt>
                <c:pt idx="24" formatCode="0.00">
                  <c:v>3.8218910609482677</c:v>
                </c:pt>
                <c:pt idx="25" formatCode="0.00">
                  <c:v>3.8110506451149249</c:v>
                </c:pt>
                <c:pt idx="26" formatCode="0.00">
                  <c:v>3.79944347511492</c:v>
                </c:pt>
                <c:pt idx="27" formatCode="0.00">
                  <c:v>3.7874551534482563</c:v>
                </c:pt>
                <c:pt idx="28" formatCode="0.00">
                  <c:v>3.7772861242815949</c:v>
                </c:pt>
                <c:pt idx="29" formatCode="0.00">
                  <c:v>3.7674864851149223</c:v>
                </c:pt>
                <c:pt idx="30" formatCode="0.00">
                  <c:v>3.7554202801149259</c:v>
                </c:pt>
                <c:pt idx="31" formatCode="0.00">
                  <c:v>3.747445337614927</c:v>
                </c:pt>
                <c:pt idx="32" formatCode="0.00">
                  <c:v>3.7409101251149295</c:v>
                </c:pt>
                <c:pt idx="33" formatCode="0.00">
                  <c:v>3.7354029734482594</c:v>
                </c:pt>
                <c:pt idx="34" formatCode="0.00">
                  <c:v>3.7292463701149288</c:v>
                </c:pt>
                <c:pt idx="35" formatCode="0.00">
                  <c:v>3.7218897259482659</c:v>
                </c:pt>
                <c:pt idx="36" formatCode="0.00">
                  <c:v>3.7103083051149426</c:v>
                </c:pt>
                <c:pt idx="37" formatCode="0.00">
                  <c:v>3.6854142259482572</c:v>
                </c:pt>
                <c:pt idx="38" formatCode="0.00">
                  <c:v>3.65584523594827</c:v>
                </c:pt>
                <c:pt idx="39" formatCode="0.00">
                  <c:v>3.6312935259482515</c:v>
                </c:pt>
                <c:pt idx="40" formatCode="0.00">
                  <c:v>3.6052547209482668</c:v>
                </c:pt>
                <c:pt idx="41" formatCode="0.00">
                  <c:v>3.5787985234482562</c:v>
                </c:pt>
                <c:pt idx="42" formatCode="0.00">
                  <c:v>3.5526618067815932</c:v>
                </c:pt>
                <c:pt idx="43" formatCode="0.00">
                  <c:v>3.5262548826149285</c:v>
                </c:pt>
                <c:pt idx="44" formatCode="0.00">
                  <c:v>3.500621070948263</c:v>
                </c:pt>
                <c:pt idx="45" formatCode="0.00">
                  <c:v>3.4700068542815998</c:v>
                </c:pt>
                <c:pt idx="46" formatCode="0.00">
                  <c:v>3.4434861251149229</c:v>
                </c:pt>
                <c:pt idx="47" formatCode="0.00">
                  <c:v>3.4173115801149265</c:v>
                </c:pt>
                <c:pt idx="48" formatCode="0.00">
                  <c:v>3.3870092142815906</c:v>
                </c:pt>
                <c:pt idx="49" formatCode="0.00">
                  <c:v>3.3506204992815967</c:v>
                </c:pt>
                <c:pt idx="50" formatCode="0.00">
                  <c:v>3.3123320651149299</c:v>
                </c:pt>
                <c:pt idx="51" formatCode="0.00">
                  <c:v>3.263747127614927</c:v>
                </c:pt>
                <c:pt idx="52" formatCode="0.00">
                  <c:v>3.2152601001149321</c:v>
                </c:pt>
                <c:pt idx="53" formatCode="0.00">
                  <c:v>3.1667190309482578</c:v>
                </c:pt>
                <c:pt idx="54" formatCode="0.00">
                  <c:v>3.1185864526149203</c:v>
                </c:pt>
                <c:pt idx="55" formatCode="0.00">
                  <c:v>3.0702723584482499</c:v>
                </c:pt>
                <c:pt idx="56" formatCode="0.00">
                  <c:v>3.0218381009482655</c:v>
                </c:pt>
                <c:pt idx="57" formatCode="0.00">
                  <c:v>2.9767595051149343</c:v>
                </c:pt>
                <c:pt idx="58" formatCode="0.00">
                  <c:v>2.9289009492816049</c:v>
                </c:pt>
                <c:pt idx="59" formatCode="0.00">
                  <c:v>2.8801096992815971</c:v>
                </c:pt>
                <c:pt idx="60" formatCode="0.00">
                  <c:v>2.8291443901149194</c:v>
                </c:pt>
                <c:pt idx="61" formatCode="0.00">
                  <c:v>2.7847807326149265</c:v>
                </c:pt>
                <c:pt idx="62" formatCode="0.00">
                  <c:v>2.7502783851149317</c:v>
                </c:pt>
                <c:pt idx="63" formatCode="0.00">
                  <c:v>2.7213079842815944</c:v>
                </c:pt>
                <c:pt idx="64" formatCode="0.00">
                  <c:v>2.6928827676149254</c:v>
                </c:pt>
                <c:pt idx="65" formatCode="0.00">
                  <c:v>2.6665836092815951</c:v>
                </c:pt>
                <c:pt idx="66" formatCode="0.00">
                  <c:v>2.6408092892815986</c:v>
                </c:pt>
                <c:pt idx="67" formatCode="0.00">
                  <c:v>2.6152028159482583</c:v>
                </c:pt>
                <c:pt idx="68" formatCode="0.00">
                  <c:v>2.5900407542815955</c:v>
                </c:pt>
                <c:pt idx="69" formatCode="0.00">
                  <c:v>2.5653345501149332</c:v>
                </c:pt>
                <c:pt idx="70" formatCode="0.00">
                  <c:v>2.5412348826149298</c:v>
                </c:pt>
                <c:pt idx="71" formatCode="0.00">
                  <c:v>2.518344791781594</c:v>
                </c:pt>
                <c:pt idx="72" formatCode="0.00">
                  <c:v>2.5056332667815866</c:v>
                </c:pt>
                <c:pt idx="73" formatCode="0.00">
                  <c:v>2.4974396151149278</c:v>
                </c:pt>
                <c:pt idx="74" formatCode="0.00">
                  <c:v>2.4868220409482618</c:v>
                </c:pt>
                <c:pt idx="75" formatCode="0.00">
                  <c:v>2.4768669526149267</c:v>
                </c:pt>
                <c:pt idx="76" formatCode="0.00">
                  <c:v>2.4693869667815918</c:v>
                </c:pt>
                <c:pt idx="77" formatCode="0.00">
                  <c:v>2.4594922776149204</c:v>
                </c:pt>
                <c:pt idx="78" formatCode="0.00">
                  <c:v>2.4481718459482593</c:v>
                </c:pt>
                <c:pt idx="79" formatCode="0.00">
                  <c:v>2.4367503242815971</c:v>
                </c:pt>
                <c:pt idx="80" formatCode="0.00">
                  <c:v>2.4225291334482506</c:v>
                </c:pt>
                <c:pt idx="81" formatCode="0.00">
                  <c:v>2.4065074042815908</c:v>
                </c:pt>
                <c:pt idx="82" formatCode="0.00">
                  <c:v>2.390352478448257</c:v>
                </c:pt>
                <c:pt idx="83" formatCode="0.00">
                  <c:v>2.3745040009482565</c:v>
                </c:pt>
                <c:pt idx="84" formatCode="0.00">
                  <c:v>2.3596635576149296</c:v>
                </c:pt>
                <c:pt idx="85" formatCode="0.00">
                  <c:v>2.3394284959482619</c:v>
                </c:pt>
                <c:pt idx="86" formatCode="0.00">
                  <c:v>2.3199764009482635</c:v>
                </c:pt>
                <c:pt idx="87" formatCode="0.00">
                  <c:v>2.3012653109482599</c:v>
                </c:pt>
                <c:pt idx="88" formatCode="0.00">
                  <c:v>2.2811783867815976</c:v>
                </c:pt>
                <c:pt idx="89" formatCode="0.00">
                  <c:v>2.2644979876149307</c:v>
                </c:pt>
                <c:pt idx="90" formatCode="0.00">
                  <c:v>2.252738865114928</c:v>
                </c:pt>
                <c:pt idx="91" formatCode="0.00">
                  <c:v>2.2392783876149238</c:v>
                </c:pt>
                <c:pt idx="92" formatCode="0.00">
                  <c:v>2.2273485576149312</c:v>
                </c:pt>
                <c:pt idx="93" formatCode="0.00">
                  <c:v>2.2175492367815934</c:v>
                </c:pt>
                <c:pt idx="94" formatCode="0.00">
                  <c:v>2.2059887967815897</c:v>
                </c:pt>
                <c:pt idx="95" formatCode="0.00">
                  <c:v>2.1933913951149293</c:v>
                </c:pt>
                <c:pt idx="96" formatCode="0.00">
                  <c:v>2.1697574376149262</c:v>
                </c:pt>
                <c:pt idx="97" formatCode="0.00">
                  <c:v>2.1450874726149252</c:v>
                </c:pt>
                <c:pt idx="98" formatCode="0.00">
                  <c:v>2.1131393834482637</c:v>
                </c:pt>
                <c:pt idx="99" formatCode="0.00">
                  <c:v>2.0774217367815879</c:v>
                </c:pt>
                <c:pt idx="100" formatCode="0.00">
                  <c:v>2.0430996334482572</c:v>
                </c:pt>
                <c:pt idx="101" formatCode="0.00">
                  <c:v>2.0058821751149267</c:v>
                </c:pt>
                <c:pt idx="102" formatCode="0.00">
                  <c:v>1.963821958448257</c:v>
                </c:pt>
                <c:pt idx="103" formatCode="0.00">
                  <c:v>1.9193489467815894</c:v>
                </c:pt>
                <c:pt idx="104" formatCode="0.00">
                  <c:v>1.8731888842815962</c:v>
                </c:pt>
                <c:pt idx="105" formatCode="0.00">
                  <c:v>1.8234013626149235</c:v>
                </c:pt>
                <c:pt idx="106" formatCode="0.00">
                  <c:v>1.7735814167815889</c:v>
                </c:pt>
                <c:pt idx="107" formatCode="0.00">
                  <c:v>1.7243130117815895</c:v>
                </c:pt>
                <c:pt idx="108" formatCode="0.00">
                  <c:v>1.6853843442815943</c:v>
                </c:pt>
                <c:pt idx="109" formatCode="0.00">
                  <c:v>1.6549045951149211</c:v>
                </c:pt>
                <c:pt idx="110" formatCode="0.00">
                  <c:v>1.6330298492815913</c:v>
                </c:pt>
                <c:pt idx="111" formatCode="0.00">
                  <c:v>1.6100186417815863</c:v>
                </c:pt>
                <c:pt idx="112" formatCode="0.00">
                  <c:v>1.5867397701149244</c:v>
                </c:pt>
                <c:pt idx="113" formatCode="0.00">
                  <c:v>1.5628845609482553</c:v>
                </c:pt>
                <c:pt idx="114" formatCode="0.00">
                  <c:v>1.5391695417815825</c:v>
                </c:pt>
                <c:pt idx="115" formatCode="0.00">
                  <c:v>1.5174915709482661</c:v>
                </c:pt>
                <c:pt idx="116" formatCode="0.00">
                  <c:v>1.4979234459482598</c:v>
                </c:pt>
                <c:pt idx="117" formatCode="0.00">
                  <c:v>1.4811759709482644</c:v>
                </c:pt>
                <c:pt idx="118" formatCode="0.00">
                  <c:v>1.4647603751149276</c:v>
                </c:pt>
                <c:pt idx="119" formatCode="0.00">
                  <c:v>1.4484328351149216</c:v>
                </c:pt>
                <c:pt idx="120" formatCode="0.00">
                  <c:v>1.4276312909482627</c:v>
                </c:pt>
                <c:pt idx="121" formatCode="0.00">
                  <c:v>1.4019860351149376</c:v>
                </c:pt>
                <c:pt idx="122" formatCode="0.00">
                  <c:v>1.3732241709482551</c:v>
                </c:pt>
                <c:pt idx="123" formatCode="0.00">
                  <c:v>1.3523409292815884</c:v>
                </c:pt>
                <c:pt idx="124" formatCode="0.00">
                  <c:v>1.3286634209482528</c:v>
                </c:pt>
                <c:pt idx="125" formatCode="0.00">
                  <c:v>1.30638177428159</c:v>
                </c:pt>
                <c:pt idx="126" formatCode="0.00">
                  <c:v>1.284734639281595</c:v>
                </c:pt>
                <c:pt idx="127" formatCode="0.00">
                  <c:v>1.2630328259482511</c:v>
                </c:pt>
                <c:pt idx="128" formatCode="0.00">
                  <c:v>1.2388915142815975</c:v>
                </c:pt>
                <c:pt idx="129" formatCode="0.00">
                  <c:v>1.2137040217816022</c:v>
                </c:pt>
                <c:pt idx="130" formatCode="0.00">
                  <c:v>1.1900678392815891</c:v>
                </c:pt>
                <c:pt idx="131" formatCode="0.00">
                  <c:v>1.1665387867815937</c:v>
                </c:pt>
                <c:pt idx="132" formatCode="0.00">
                  <c:v>1.1420261776149232</c:v>
                </c:pt>
                <c:pt idx="133" formatCode="0.00">
                  <c:v>1.1107294476149221</c:v>
                </c:pt>
                <c:pt idx="134" formatCode="0.00">
                  <c:v>1.0793920276149365</c:v>
                </c:pt>
                <c:pt idx="135" formatCode="0.00">
                  <c:v>1.0447730134482569</c:v>
                </c:pt>
                <c:pt idx="136" formatCode="0.00">
                  <c:v>1.0111683917815881</c:v>
                </c:pt>
                <c:pt idx="137" formatCode="0.00">
                  <c:v>0.97615773594825583</c:v>
                </c:pt>
                <c:pt idx="138" formatCode="0.00">
                  <c:v>0.94122559928158722</c:v>
                </c:pt>
                <c:pt idx="139" formatCode="0.00">
                  <c:v>0.90439628678159778</c:v>
                </c:pt>
                <c:pt idx="140" formatCode="0.00">
                  <c:v>0.8707706842815881</c:v>
                </c:pt>
                <c:pt idx="141" formatCode="0.00">
                  <c:v>0.83720802428158692</c:v>
                </c:pt>
                <c:pt idx="142" formatCode="0.00">
                  <c:v>0.80430022011492497</c:v>
                </c:pt>
                <c:pt idx="143" formatCode="0.00">
                  <c:v>0.77147379594826049</c:v>
                </c:pt>
                <c:pt idx="144" formatCode="0.00">
                  <c:v>0.73906253844825187</c:v>
                </c:pt>
                <c:pt idx="145" formatCode="0.00">
                  <c:v>0.71402826928159158</c:v>
                </c:pt>
                <c:pt idx="146" formatCode="0.00">
                  <c:v>0.68827938094825214</c:v>
                </c:pt>
                <c:pt idx="147" formatCode="0.00">
                  <c:v>0.66893886594825602</c:v>
                </c:pt>
                <c:pt idx="148" formatCode="0.00">
                  <c:v>0.64906842594825775</c:v>
                </c:pt>
                <c:pt idx="149" formatCode="0.00">
                  <c:v>0.62962618511493673</c:v>
                </c:pt>
                <c:pt idx="150" formatCode="0.00">
                  <c:v>0.6105851234482671</c:v>
                </c:pt>
                <c:pt idx="151" formatCode="0.00">
                  <c:v>0.59514958678158791</c:v>
                </c:pt>
                <c:pt idx="152" formatCode="0.00">
                  <c:v>0.58032344761492283</c:v>
                </c:pt>
                <c:pt idx="153" formatCode="0.00">
                  <c:v>0.5645744701149269</c:v>
                </c:pt>
                <c:pt idx="154" formatCode="0.00">
                  <c:v>0.54785052011492752</c:v>
                </c:pt>
                <c:pt idx="155" formatCode="0.00">
                  <c:v>0.53083061261492048</c:v>
                </c:pt>
                <c:pt idx="156" formatCode="0.00">
                  <c:v>0.51755959928159001</c:v>
                </c:pt>
                <c:pt idx="157" formatCode="0.00">
                  <c:v>0.50788902428158877</c:v>
                </c:pt>
                <c:pt idx="158" formatCode="0.00">
                  <c:v>0.49528113178158861</c:v>
                </c:pt>
                <c:pt idx="159" formatCode="0.00">
                  <c:v>0.47327191844825478</c:v>
                </c:pt>
                <c:pt idx="160" formatCode="0.00">
                  <c:v>0.4509511709482652</c:v>
                </c:pt>
                <c:pt idx="161" formatCode="0.00">
                  <c:v>0.42855317594825948</c:v>
                </c:pt>
                <c:pt idx="162" formatCode="0.00">
                  <c:v>0.40616503594825559</c:v>
                </c:pt>
                <c:pt idx="163" formatCode="0.00">
                  <c:v>0.38207840178159813</c:v>
                </c:pt>
                <c:pt idx="164" formatCode="0.00">
                  <c:v>0.3527818442815871</c:v>
                </c:pt>
                <c:pt idx="165" formatCode="0.00">
                  <c:v>0.32106422594825546</c:v>
                </c:pt>
                <c:pt idx="166" formatCode="0.00">
                  <c:v>0.29118052261492267</c:v>
                </c:pt>
                <c:pt idx="167" formatCode="0.00">
                  <c:v>0.26196852511492352</c:v>
                </c:pt>
                <c:pt idx="168" formatCode="0.00">
                  <c:v>0.23220466761492276</c:v>
                </c:pt>
                <c:pt idx="169" formatCode="0.00">
                  <c:v>0.20476809261491979</c:v>
                </c:pt>
                <c:pt idx="170" formatCode="0.00">
                  <c:v>0.18084294678158841</c:v>
                </c:pt>
                <c:pt idx="171" formatCode="0.00">
                  <c:v>0.1569549942815911</c:v>
                </c:pt>
                <c:pt idx="172" formatCode="0.00">
                  <c:v>0.13523251844825523</c:v>
                </c:pt>
                <c:pt idx="173" formatCode="0.00">
                  <c:v>0.11374719011492829</c:v>
                </c:pt>
                <c:pt idx="174" formatCode="0.00">
                  <c:v>9.2095921781599088E-2</c:v>
                </c:pt>
                <c:pt idx="175" formatCode="0.00">
                  <c:v>7.1287384281589539E-2</c:v>
                </c:pt>
                <c:pt idx="176" formatCode="0.00">
                  <c:v>5.5779050948267184E-2</c:v>
                </c:pt>
                <c:pt idx="177" formatCode="0.00">
                  <c:v>4.2218437614927495E-2</c:v>
                </c:pt>
                <c:pt idx="178" formatCode="0.00">
                  <c:v>2.7913005114925227E-2</c:v>
                </c:pt>
                <c:pt idx="179" formatCode="0.00">
                  <c:v>1.2610346781592341E-2</c:v>
                </c:pt>
                <c:pt idx="180" formatCode="0.00">
                  <c:v>-3.1850432184157285E-3</c:v>
                </c:pt>
                <c:pt idx="181" formatCode="0.00">
                  <c:v>-2.3630866551741292E-2</c:v>
                </c:pt>
                <c:pt idx="182" formatCode="0.00">
                  <c:v>-4.4683226551732957E-2</c:v>
                </c:pt>
                <c:pt idx="183" formatCode="0.00">
                  <c:v>-6.520248321839972E-2</c:v>
                </c:pt>
                <c:pt idx="184" formatCode="0.00">
                  <c:v>-8.717736488506489E-2</c:v>
                </c:pt>
                <c:pt idx="185" formatCode="0.00">
                  <c:v>-0.10992885488506232</c:v>
                </c:pt>
                <c:pt idx="186" formatCode="0.00">
                  <c:v>-0.1335777523850652</c:v>
                </c:pt>
                <c:pt idx="187" formatCode="0.00">
                  <c:v>-0.15520835821840961</c:v>
                </c:pt>
                <c:pt idx="188" formatCode="0.00">
                  <c:v>-0.18143599155174428</c:v>
                </c:pt>
                <c:pt idx="189" formatCode="0.00">
                  <c:v>-0.20621435738507188</c:v>
                </c:pt>
                <c:pt idx="190" formatCode="0.00">
                  <c:v>-0.23101020738506151</c:v>
                </c:pt>
                <c:pt idx="191" formatCode="0.00">
                  <c:v>-0.25612744571841262</c:v>
                </c:pt>
                <c:pt idx="192" formatCode="0.00">
                  <c:v>-0.28136866155173834</c:v>
                </c:pt>
                <c:pt idx="193" formatCode="0.00">
                  <c:v>-0.3158150598850753</c:v>
                </c:pt>
                <c:pt idx="194" formatCode="0.00">
                  <c:v>-0.34819834321840659</c:v>
                </c:pt>
                <c:pt idx="195" formatCode="0.00">
                  <c:v>-0.37730511905172648</c:v>
                </c:pt>
                <c:pt idx="196" formatCode="0.00">
                  <c:v>-0.40662869655173495</c:v>
                </c:pt>
                <c:pt idx="197" formatCode="0.00">
                  <c:v>-0.43496840071839671</c:v>
                </c:pt>
                <c:pt idx="198" formatCode="0.00">
                  <c:v>-0.46133813155173442</c:v>
                </c:pt>
                <c:pt idx="199" formatCode="0.00">
                  <c:v>-0.49022842321840443</c:v>
                </c:pt>
                <c:pt idx="200" formatCode="0.00">
                  <c:v>-0.51393263405174139</c:v>
                </c:pt>
                <c:pt idx="201" formatCode="0.00">
                  <c:v>-0.53615896738507018</c:v>
                </c:pt>
                <c:pt idx="202" formatCode="0.00">
                  <c:v>-0.56089982238507474</c:v>
                </c:pt>
                <c:pt idx="203" formatCode="0.00">
                  <c:v>-0.58455762155173829</c:v>
                </c:pt>
                <c:pt idx="204" formatCode="0.00">
                  <c:v>-0.61387452405173804</c:v>
                </c:pt>
                <c:pt idx="205" formatCode="0.00">
                  <c:v>-0.63756983405173884</c:v>
                </c:pt>
                <c:pt idx="206" formatCode="0.00">
                  <c:v>-0.66534019405173694</c:v>
                </c:pt>
                <c:pt idx="207" formatCode="0.00">
                  <c:v>-0.69336391405173714</c:v>
                </c:pt>
                <c:pt idx="208" formatCode="0.00">
                  <c:v>-0.72185270905173837</c:v>
                </c:pt>
                <c:pt idx="209" formatCode="0.00">
                  <c:v>-0.75085235571839348</c:v>
                </c:pt>
                <c:pt idx="210" formatCode="0.00">
                  <c:v>-0.78072652155173472</c:v>
                </c:pt>
                <c:pt idx="211" formatCode="0.00">
                  <c:v>-0.8135602565517388</c:v>
                </c:pt>
                <c:pt idx="212" formatCode="0.00">
                  <c:v>-0.85110768571840367</c:v>
                </c:pt>
                <c:pt idx="213" formatCode="0.00">
                  <c:v>-0.8925683590517437</c:v>
                </c:pt>
                <c:pt idx="214" formatCode="0.00">
                  <c:v>-0.93263921071840628</c:v>
                </c:pt>
                <c:pt idx="215" formatCode="0.00">
                  <c:v>-0.97260038988506636</c:v>
                </c:pt>
                <c:pt idx="216" formatCode="0.00">
                  <c:v>-1.0136468498850704</c:v>
                </c:pt>
                <c:pt idx="217" formatCode="0.00">
                  <c:v>-1.0557547498850752</c:v>
                </c:pt>
                <c:pt idx="218" formatCode="0.00">
                  <c:v>-1.0945890040517483</c:v>
                </c:pt>
                <c:pt idx="219" formatCode="0.00">
                  <c:v>-1.1286923973850662</c:v>
                </c:pt>
                <c:pt idx="220" formatCode="0.00">
                  <c:v>-1.1626927940517362</c:v>
                </c:pt>
                <c:pt idx="221" formatCode="0.00">
                  <c:v>-1.1966537723850763</c:v>
                </c:pt>
                <c:pt idx="222" formatCode="0.00">
                  <c:v>-1.2309056207184028</c:v>
                </c:pt>
                <c:pt idx="223" formatCode="0.00">
                  <c:v>-1.2588667157184048</c:v>
                </c:pt>
                <c:pt idx="224" formatCode="0.00">
                  <c:v>-1.2865900282184057</c:v>
                </c:pt>
                <c:pt idx="225" formatCode="0.00">
                  <c:v>-1.3133014923850723</c:v>
                </c:pt>
                <c:pt idx="226" formatCode="0.00">
                  <c:v>-1.3407097740517386</c:v>
                </c:pt>
                <c:pt idx="227" formatCode="0.00">
                  <c:v>-1.3670092498850792</c:v>
                </c:pt>
                <c:pt idx="228" formatCode="0.00">
                  <c:v>-1.3878489415517308</c:v>
                </c:pt>
                <c:pt idx="229" formatCode="0.00">
                  <c:v>-1.4081329582184026</c:v>
                </c:pt>
                <c:pt idx="230" formatCode="0.00">
                  <c:v>-1.4315494773850688</c:v>
                </c:pt>
                <c:pt idx="231" formatCode="0.00">
                  <c:v>-1.4602401332184058</c:v>
                </c:pt>
                <c:pt idx="232" formatCode="0.00">
                  <c:v>-1.4848105982184094</c:v>
                </c:pt>
                <c:pt idx="233" formatCode="0.00">
                  <c:v>-1.5083717573850706</c:v>
                </c:pt>
                <c:pt idx="234" formatCode="0.00">
                  <c:v>-1.5322193373850723</c:v>
                </c:pt>
                <c:pt idx="235" formatCode="0.00">
                  <c:v>-1.5614252957184078</c:v>
                </c:pt>
                <c:pt idx="236" formatCode="0.00">
                  <c:v>-1.5884234982184111</c:v>
                </c:pt>
                <c:pt idx="237" formatCode="0.00">
                  <c:v>-1.6165444923850814</c:v>
                </c:pt>
                <c:pt idx="238" formatCode="0.00">
                  <c:v>-1.644819346551742</c:v>
                </c:pt>
                <c:pt idx="239" formatCode="0.00">
                  <c:v>-1.6749071357184064</c:v>
                </c:pt>
                <c:pt idx="240" formatCode="0.00">
                  <c:v>-1.7047698573850809</c:v>
                </c:pt>
                <c:pt idx="241" formatCode="0.00">
                  <c:v>-1.7309176998850759</c:v>
                </c:pt>
                <c:pt idx="242" formatCode="0.00">
                  <c:v>-1.7593594465517413</c:v>
                </c:pt>
                <c:pt idx="243" formatCode="0.00">
                  <c:v>-1.7866939782184019</c:v>
                </c:pt>
                <c:pt idx="244" formatCode="0.00">
                  <c:v>-1.8175386673850724</c:v>
                </c:pt>
                <c:pt idx="245" formatCode="0.00">
                  <c:v>-1.8492152782184021</c:v>
                </c:pt>
                <c:pt idx="246" formatCode="0.00">
                  <c:v>-1.8796994782184058</c:v>
                </c:pt>
                <c:pt idx="247" formatCode="0.00">
                  <c:v>-1.9103941215517395</c:v>
                </c:pt>
                <c:pt idx="248" formatCode="0.00">
                  <c:v>-1.9393909065517434</c:v>
                </c:pt>
                <c:pt idx="249" formatCode="0.00">
                  <c:v>-1.9667883798850667</c:v>
                </c:pt>
                <c:pt idx="250" formatCode="0.00">
                  <c:v>-1.9927588390517386</c:v>
                </c:pt>
                <c:pt idx="251" formatCode="0.00">
                  <c:v>-2.0191714848850779</c:v>
                </c:pt>
                <c:pt idx="252" formatCode="0.00">
                  <c:v>-2.0428413632184075</c:v>
                </c:pt>
                <c:pt idx="253" formatCode="0.00">
                  <c:v>-2.0654265965517382</c:v>
                </c:pt>
                <c:pt idx="254" formatCode="0.00">
                  <c:v>-2.0801723090517328</c:v>
                </c:pt>
                <c:pt idx="255" formatCode="0.00">
                  <c:v>-2.0986710473850678</c:v>
                </c:pt>
                <c:pt idx="256" formatCode="0.00">
                  <c:v>-2.1175115190517317</c:v>
                </c:pt>
                <c:pt idx="257" formatCode="0.00">
                  <c:v>-2.1363036715517367</c:v>
                </c:pt>
                <c:pt idx="258" formatCode="0.00">
                  <c:v>-2.1569370507184047</c:v>
                </c:pt>
                <c:pt idx="259" formatCode="0.00">
                  <c:v>-2.1766908248850783</c:v>
                </c:pt>
                <c:pt idx="260" formatCode="0.00">
                  <c:v>-2.1967465957184018</c:v>
                </c:pt>
                <c:pt idx="261" formatCode="0.00">
                  <c:v>-2.2165003698850683</c:v>
                </c:pt>
                <c:pt idx="262" formatCode="0.00">
                  <c:v>-2.2362550973850617</c:v>
                </c:pt>
                <c:pt idx="263" formatCode="0.00">
                  <c:v>-2.2565712215517308</c:v>
                </c:pt>
                <c:pt idx="264" formatCode="0.00">
                  <c:v>-2.2815606673850723</c:v>
                </c:pt>
                <c:pt idx="265" formatCode="0.00">
                  <c:v>-2.3106683965517405</c:v>
                </c:pt>
                <c:pt idx="266" formatCode="0.00">
                  <c:v>-2.3456590248850731</c:v>
                </c:pt>
                <c:pt idx="267" formatCode="0.00">
                  <c:v>-2.3780693282184089</c:v>
                </c:pt>
                <c:pt idx="268" formatCode="0.00">
                  <c:v>-2.410788622385077</c:v>
                </c:pt>
                <c:pt idx="269" formatCode="0.00">
                  <c:v>-2.4437081882184088</c:v>
                </c:pt>
                <c:pt idx="270" formatCode="0.00">
                  <c:v>-2.4757265323850746</c:v>
                </c:pt>
                <c:pt idx="271" formatCode="0.00">
                  <c:v>-2.5059605515517376</c:v>
                </c:pt>
                <c:pt idx="272" formatCode="0.00">
                  <c:v>-2.5334826390517478</c:v>
                </c:pt>
                <c:pt idx="273" formatCode="0.00">
                  <c:v>-2.5632382315517361</c:v>
                </c:pt>
                <c:pt idx="274" formatCode="0.00">
                  <c:v>-2.5942463157184008</c:v>
                </c:pt>
                <c:pt idx="275" formatCode="0.00">
                  <c:v>-2.6242244323850699</c:v>
                </c:pt>
                <c:pt idx="276" formatCode="0.00">
                  <c:v>-2.6530327082183973</c:v>
                </c:pt>
                <c:pt idx="277" formatCode="0.00">
                  <c:v>-2.6830744032183986</c:v>
                </c:pt>
                <c:pt idx="278" formatCode="0.00">
                  <c:v>-2.7129059715517414</c:v>
                </c:pt>
                <c:pt idx="279" formatCode="0.00">
                  <c:v>-2.744460194051733</c:v>
                </c:pt>
                <c:pt idx="280" formatCode="0.00">
                  <c:v>-2.7726943582184091</c:v>
                </c:pt>
                <c:pt idx="281" formatCode="0.00">
                  <c:v>-2.8009091307184022</c:v>
                </c:pt>
                <c:pt idx="282" formatCode="0.00">
                  <c:v>-2.8292990615517439</c:v>
                </c:pt>
                <c:pt idx="283" formatCode="0.00">
                  <c:v>-2.8575240065517491</c:v>
                </c:pt>
                <c:pt idx="284" formatCode="0.00">
                  <c:v>-2.8880498498850784</c:v>
                </c:pt>
                <c:pt idx="285" formatCode="0.00">
                  <c:v>-2.9165542215517419</c:v>
                </c:pt>
                <c:pt idx="286" formatCode="0.00">
                  <c:v>-2.944425989885076</c:v>
                </c:pt>
                <c:pt idx="287" formatCode="0.00">
                  <c:v>-2.9715882232184114</c:v>
                </c:pt>
                <c:pt idx="288" formatCode="0.00">
                  <c:v>-3.0002954098850694</c:v>
                </c:pt>
                <c:pt idx="289" formatCode="0.00">
                  <c:v>-3.0273412957184007</c:v>
                </c:pt>
                <c:pt idx="290" formatCode="0.00">
                  <c:v>-3.0530100757183973</c:v>
                </c:pt>
                <c:pt idx="291" formatCode="0.00">
                  <c:v>-3.0784525165517422</c:v>
                </c:pt>
                <c:pt idx="292" formatCode="0.00">
                  <c:v>-3.1048260615517336</c:v>
                </c:pt>
                <c:pt idx="293" formatCode="0.00">
                  <c:v>-3.1316818482184132</c:v>
                </c:pt>
                <c:pt idx="294" formatCode="0.00">
                  <c:v>-3.1574275573850699</c:v>
                </c:pt>
                <c:pt idx="295" formatCode="0.00">
                  <c:v>-3.1835703132184108</c:v>
                </c:pt>
                <c:pt idx="296" formatCode="0.00">
                  <c:v>-3.2121414415517435</c:v>
                </c:pt>
                <c:pt idx="297" formatCode="0.00">
                  <c:v>-3.2367535507184115</c:v>
                </c:pt>
                <c:pt idx="298" formatCode="0.00">
                  <c:v>-3.2604879607184003</c:v>
                </c:pt>
                <c:pt idx="299" formatCode="0.00">
                  <c:v>-3.2859993848850664</c:v>
                </c:pt>
                <c:pt idx="300" formatCode="0.00">
                  <c:v>-3.3047012565517377</c:v>
                </c:pt>
                <c:pt idx="301" formatCode="0.00">
                  <c:v>-3.3176705915517388</c:v>
                </c:pt>
                <c:pt idx="302" formatCode="0.00">
                  <c:v>-3.3273564265517379</c:v>
                </c:pt>
                <c:pt idx="303" formatCode="0.00">
                  <c:v>-3.3400552365517342</c:v>
                </c:pt>
                <c:pt idx="304" formatCode="0.00">
                  <c:v>-3.3547472248850738</c:v>
                </c:pt>
                <c:pt idx="305" formatCode="0.00">
                  <c:v>-3.3690176890517378</c:v>
                </c:pt>
                <c:pt idx="306" formatCode="0.00">
                  <c:v>-3.384203045718408</c:v>
                </c:pt>
                <c:pt idx="307" formatCode="0.00">
                  <c:v>-3.3965194315517309</c:v>
                </c:pt>
                <c:pt idx="308" formatCode="0.00">
                  <c:v>-3.4105009332184082</c:v>
                </c:pt>
                <c:pt idx="309" formatCode="0.00">
                  <c:v>-3.428528238218405</c:v>
                </c:pt>
                <c:pt idx="310" formatCode="0.00">
                  <c:v>-3.4481666182184014</c:v>
                </c:pt>
                <c:pt idx="311" formatCode="0.00">
                  <c:v>-3.4662768932183994</c:v>
                </c:pt>
                <c:pt idx="312" formatCode="0.00">
                  <c:v>-3.495571542385072</c:v>
                </c:pt>
                <c:pt idx="313" formatCode="0.00">
                  <c:v>-3.5320324182183995</c:v>
                </c:pt>
                <c:pt idx="314" formatCode="0.00">
                  <c:v>-3.5713816557183975</c:v>
                </c:pt>
                <c:pt idx="315" formatCode="0.00">
                  <c:v>-3.6117656298850704</c:v>
                </c:pt>
                <c:pt idx="316" formatCode="0.00">
                  <c:v>-3.6522974240517456</c:v>
                </c:pt>
                <c:pt idx="317" formatCode="0.00">
                  <c:v>-3.6936042373850739</c:v>
                </c:pt>
                <c:pt idx="318" formatCode="0.00">
                  <c:v>-3.735975669051733</c:v>
                </c:pt>
                <c:pt idx="319" formatCode="0.00">
                  <c:v>-3.7833793223850662</c:v>
                </c:pt>
                <c:pt idx="320" formatCode="0.00">
                  <c:v>-3.8311504582184099</c:v>
                </c:pt>
                <c:pt idx="321" formatCode="0.00">
                  <c:v>-3.8776252332183958</c:v>
                </c:pt>
                <c:pt idx="322" formatCode="0.00">
                  <c:v>-3.9225210407184079</c:v>
                </c:pt>
                <c:pt idx="323" formatCode="0.00">
                  <c:v>-3.9669002748850701</c:v>
                </c:pt>
                <c:pt idx="324" formatCode="0.00">
                  <c:v>-4.0064141807184015</c:v>
                </c:pt>
                <c:pt idx="325" formatCode="0.00">
                  <c:v>-4.0470766290517375</c:v>
                </c:pt>
                <c:pt idx="326" formatCode="0.00">
                  <c:v>-4.0939427282184013</c:v>
                </c:pt>
                <c:pt idx="327" formatCode="0.00">
                  <c:v>-4.1421639990517463</c:v>
                </c:pt>
                <c:pt idx="328" formatCode="0.00">
                  <c:v>-4.1909848132184138</c:v>
                </c:pt>
                <c:pt idx="329" formatCode="0.00">
                  <c:v>-4.2389314257184125</c:v>
                </c:pt>
                <c:pt idx="330" formatCode="0.00">
                  <c:v>-4.2857498407184025</c:v>
                </c:pt>
                <c:pt idx="331" formatCode="0.00">
                  <c:v>-4.3301052332184042</c:v>
                </c:pt>
                <c:pt idx="332" formatCode="0.00">
                  <c:v>-4.3734033190517323</c:v>
                </c:pt>
                <c:pt idx="333" formatCode="0.00">
                  <c:v>-4.418478735718395</c:v>
                </c:pt>
                <c:pt idx="334" formatCode="0.00">
                  <c:v>-4.464491614051731</c:v>
                </c:pt>
                <c:pt idx="335" formatCode="0.00">
                  <c:v>-4.5114543523850799</c:v>
                </c:pt>
                <c:pt idx="336" formatCode="0.00">
                  <c:v>-4.5607148098850701</c:v>
                </c:pt>
                <c:pt idx="337" formatCode="0.00">
                  <c:v>-4.6133938715517502</c:v>
                </c:pt>
                <c:pt idx="338" formatCode="0.00">
                  <c:v>-4.6659995007184136</c:v>
                </c:pt>
                <c:pt idx="339" formatCode="0.00">
                  <c:v>-4.7125702782184078</c:v>
                </c:pt>
                <c:pt idx="340" formatCode="0.00">
                  <c:v>-4.7590078590517351</c:v>
                </c:pt>
                <c:pt idx="341" formatCode="0.00">
                  <c:v>-4.804853208218411</c:v>
                </c:pt>
                <c:pt idx="342" formatCode="0.00">
                  <c:v>-4.8510994190517422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38-41AB-994F-7C1135AEB5A8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'Ganges-TSA'!$V$366:$V$713</c:f>
              <c:numCache>
                <c:formatCode>General</c:formatCode>
                <c:ptCount val="348"/>
                <c:pt idx="6" formatCode="0.0000">
                  <c:v>4.3184425647280094</c:v>
                </c:pt>
                <c:pt idx="7" formatCode="0.0000">
                  <c:v>4.0285157860375449</c:v>
                </c:pt>
                <c:pt idx="8" formatCode="0.0000">
                  <c:v>3.9849005360375429</c:v>
                </c:pt>
                <c:pt idx="9" formatCode="0.0000">
                  <c:v>4.0055052723173077</c:v>
                </c:pt>
                <c:pt idx="10" formatCode="0.0000">
                  <c:v>4.0149321599661221</c:v>
                </c:pt>
                <c:pt idx="11" formatCode="0.0000">
                  <c:v>4.0321518509482459</c:v>
                </c:pt>
                <c:pt idx="12" formatCode="0.0000">
                  <c:v>4.0737238432101677</c:v>
                </c:pt>
                <c:pt idx="13" formatCode="0.0000">
                  <c:v>4.1333079837458868</c:v>
                </c:pt>
                <c:pt idx="14" formatCode="0.0000">
                  <c:v>4.189184193210167</c:v>
                </c:pt>
                <c:pt idx="15" formatCode="0.0000">
                  <c:v>4.2373715387458475</c:v>
                </c:pt>
                <c:pt idx="16" formatCode="0.0000">
                  <c:v>4.284511819966113</c:v>
                </c:pt>
                <c:pt idx="17" formatCode="0.0000">
                  <c:v>4.2484293588946898</c:v>
                </c:pt>
                <c:pt idx="18" formatCode="0.0000">
                  <c:v>3.9811883580613454</c:v>
                </c:pt>
                <c:pt idx="19" formatCode="0.0000">
                  <c:v>3.6989014643708771</c:v>
                </c:pt>
                <c:pt idx="20" formatCode="0.0000">
                  <c:v>3.6642424868708829</c:v>
                </c:pt>
                <c:pt idx="21" formatCode="0.0000">
                  <c:v>3.6960592539839752</c:v>
                </c:pt>
                <c:pt idx="22" formatCode="0.0000">
                  <c:v>3.7115794841327912</c:v>
                </c:pt>
                <c:pt idx="23" formatCode="0.0000">
                  <c:v>3.7353315267815859</c:v>
                </c:pt>
                <c:pt idx="24" formatCode="0.0000">
                  <c:v>3.7794730357101756</c:v>
                </c:pt>
                <c:pt idx="25" formatCode="0.0000">
                  <c:v>3.8531874504125554</c:v>
                </c:pt>
                <c:pt idx="26" formatCode="0.0000">
                  <c:v>3.921744031543497</c:v>
                </c:pt>
                <c:pt idx="27" formatCode="0.0000">
                  <c:v>3.9797777470791829</c:v>
                </c:pt>
                <c:pt idx="28" formatCode="0.0000">
                  <c:v>4.0391593924661109</c:v>
                </c:pt>
                <c:pt idx="29" formatCode="0.0000">
                  <c:v>4.0158030797280162</c:v>
                </c:pt>
                <c:pt idx="30" formatCode="0.0000">
                  <c:v>3.760886412228011</c:v>
                </c:pt>
                <c:pt idx="31" formatCode="0.0000">
                  <c:v>3.4951813718708848</c:v>
                </c:pt>
                <c:pt idx="32" formatCode="0.0000">
                  <c:v>3.479737024370877</c:v>
                </c:pt>
                <c:pt idx="33" formatCode="0.0000">
                  <c:v>3.5310764581506433</c:v>
                </c:pt>
                <c:pt idx="34" formatCode="0.0000">
                  <c:v>3.568222525799456</c:v>
                </c:pt>
                <c:pt idx="35" formatCode="0.0000">
                  <c:v>3.6115496867815935</c:v>
                </c:pt>
                <c:pt idx="36" formatCode="0.0000">
                  <c:v>3.6678902798768505</c:v>
                </c:pt>
                <c:pt idx="37" formatCode="0.0000">
                  <c:v>3.7275510312458877</c:v>
                </c:pt>
                <c:pt idx="38" formatCode="0.0000">
                  <c:v>3.7781457923768471</c:v>
                </c:pt>
                <c:pt idx="39" formatCode="0.0000">
                  <c:v>3.823616119579178</c:v>
                </c:pt>
                <c:pt idx="40" formatCode="0.0000">
                  <c:v>3.8671279891327828</c:v>
                </c:pt>
                <c:pt idx="41" formatCode="0.0000">
                  <c:v>3.8271151180613501</c:v>
                </c:pt>
                <c:pt idx="42" formatCode="0.0000">
                  <c:v>3.5581279388946783</c:v>
                </c:pt>
                <c:pt idx="43" formatCode="0.0000">
                  <c:v>3.2739909168708863</c:v>
                </c:pt>
                <c:pt idx="44" formatCode="0.0000">
                  <c:v>3.2394479702042105</c:v>
                </c:pt>
                <c:pt idx="45" formatCode="0.0000">
                  <c:v>3.2656803389839837</c:v>
                </c:pt>
                <c:pt idx="46" formatCode="0.0000">
                  <c:v>3.2824622807994501</c:v>
                </c:pt>
                <c:pt idx="47" formatCode="0.0000">
                  <c:v>3.3069715409482541</c:v>
                </c:pt>
                <c:pt idx="48" formatCode="0.0000">
                  <c:v>3.3445911890434985</c:v>
                </c:pt>
                <c:pt idx="49" formatCode="0.0000">
                  <c:v>3.3927573045792272</c:v>
                </c:pt>
                <c:pt idx="50" formatCode="0.0000">
                  <c:v>3.434632621543507</c:v>
                </c:pt>
                <c:pt idx="51" formatCode="0.0000">
                  <c:v>3.4560697212458535</c:v>
                </c:pt>
                <c:pt idx="52" formatCode="0.0000">
                  <c:v>3.4771333682994481</c:v>
                </c:pt>
                <c:pt idx="53" formatCode="0.0000">
                  <c:v>3.4150356255613517</c:v>
                </c:pt>
                <c:pt idx="54" formatCode="0.0000">
                  <c:v>3.1240525847280054</c:v>
                </c:pt>
                <c:pt idx="55" formatCode="0.0000">
                  <c:v>2.8180083927042077</c:v>
                </c:pt>
                <c:pt idx="56" formatCode="0.0000">
                  <c:v>2.760665000204213</c:v>
                </c:pt>
                <c:pt idx="57" formatCode="0.0000">
                  <c:v>2.7724329898173181</c:v>
                </c:pt>
                <c:pt idx="58" formatCode="0.0000">
                  <c:v>2.7678771049661322</c:v>
                </c:pt>
                <c:pt idx="59" formatCode="0.0000">
                  <c:v>2.7697696601149246</c:v>
                </c:pt>
                <c:pt idx="60" formatCode="0.0000">
                  <c:v>2.7867263648768272</c:v>
                </c:pt>
                <c:pt idx="61" formatCode="0.0000">
                  <c:v>2.8269175379125571</c:v>
                </c:pt>
                <c:pt idx="62" formatCode="0.0000">
                  <c:v>2.8725789415435088</c:v>
                </c:pt>
                <c:pt idx="63" formatCode="0.0000">
                  <c:v>2.9136305779125209</c:v>
                </c:pt>
                <c:pt idx="64" formatCode="0.0000">
                  <c:v>2.9547560357994413</c:v>
                </c:pt>
                <c:pt idx="65" formatCode="0.0000">
                  <c:v>2.914900203894689</c:v>
                </c:pt>
                <c:pt idx="66" formatCode="0.0000">
                  <c:v>2.6462754213946837</c:v>
                </c:pt>
                <c:pt idx="67" formatCode="0.0000">
                  <c:v>2.3629388502042161</c:v>
                </c:pt>
                <c:pt idx="68" formatCode="0.0000">
                  <c:v>2.328867653537543</c:v>
                </c:pt>
                <c:pt idx="69" formatCode="0.0000">
                  <c:v>2.361008034817317</c:v>
                </c:pt>
                <c:pt idx="70" formatCode="0.0000">
                  <c:v>2.380211038299457</c:v>
                </c:pt>
                <c:pt idx="71" formatCode="0.0000">
                  <c:v>2.4080047526149215</c:v>
                </c:pt>
                <c:pt idx="72" formatCode="0.0000">
                  <c:v>2.4632152415434945</c:v>
                </c:pt>
                <c:pt idx="73" formatCode="0.0000">
                  <c:v>2.5395764204125584</c:v>
                </c:pt>
                <c:pt idx="74" formatCode="0.0000">
                  <c:v>2.6091225973768388</c:v>
                </c:pt>
                <c:pt idx="75" formatCode="0.0000">
                  <c:v>2.6691895462458533</c:v>
                </c:pt>
                <c:pt idx="76" formatCode="0.0000">
                  <c:v>2.7312602349661077</c:v>
                </c:pt>
                <c:pt idx="77" formatCode="0.0000">
                  <c:v>2.7078088722280143</c:v>
                </c:pt>
                <c:pt idx="78" formatCode="0.0000">
                  <c:v>2.4536379780613444</c:v>
                </c:pt>
                <c:pt idx="79" formatCode="0.0000">
                  <c:v>2.1844863585375549</c:v>
                </c:pt>
                <c:pt idx="80" formatCode="0.0000">
                  <c:v>2.1613560327041981</c:v>
                </c:pt>
                <c:pt idx="81" formatCode="0.0000">
                  <c:v>2.2021808889839747</c:v>
                </c:pt>
                <c:pt idx="82" formatCode="0.0000">
                  <c:v>2.2293286341327843</c:v>
                </c:pt>
                <c:pt idx="83" formatCode="0.0000">
                  <c:v>2.2641639617815841</c:v>
                </c:pt>
                <c:pt idx="84" formatCode="0.0000">
                  <c:v>2.3172455323768375</c:v>
                </c:pt>
                <c:pt idx="85" formatCode="0.0000">
                  <c:v>2.3815653012458924</c:v>
                </c:pt>
                <c:pt idx="86" formatCode="0.0000">
                  <c:v>2.4422769573768406</c:v>
                </c:pt>
                <c:pt idx="87" formatCode="0.0000">
                  <c:v>2.4935879045791864</c:v>
                </c:pt>
                <c:pt idx="88" formatCode="0.0000">
                  <c:v>2.5430516549661135</c:v>
                </c:pt>
                <c:pt idx="89" formatCode="0.0000">
                  <c:v>2.5128145822280246</c:v>
                </c:pt>
                <c:pt idx="90" formatCode="0.0000">
                  <c:v>2.2582049972280132</c:v>
                </c:pt>
                <c:pt idx="91" formatCode="0.0000">
                  <c:v>1.9870144218708816</c:v>
                </c:pt>
                <c:pt idx="92" formatCode="0.0000">
                  <c:v>1.9661754568708787</c:v>
                </c:pt>
                <c:pt idx="93" formatCode="0.0000">
                  <c:v>2.0132227214839773</c:v>
                </c:pt>
                <c:pt idx="94" formatCode="0.0000">
                  <c:v>2.0449649524661169</c:v>
                </c:pt>
                <c:pt idx="95" formatCode="0.0000">
                  <c:v>2.0830513559482569</c:v>
                </c:pt>
                <c:pt idx="96" formatCode="0.0000">
                  <c:v>2.1273394123768341</c:v>
                </c:pt>
                <c:pt idx="97" formatCode="0.0000">
                  <c:v>2.1872242779125557</c:v>
                </c:pt>
                <c:pt idx="98" formatCode="0.0000">
                  <c:v>2.2354399398768408</c:v>
                </c:pt>
                <c:pt idx="99" formatCode="0.0000">
                  <c:v>2.2697443304125144</c:v>
                </c:pt>
                <c:pt idx="100" formatCode="0.0000">
                  <c:v>2.3049729016327731</c:v>
                </c:pt>
                <c:pt idx="101" formatCode="0.0000">
                  <c:v>2.2541987697280206</c:v>
                </c:pt>
                <c:pt idx="102" formatCode="0.0000">
                  <c:v>1.9692880905613421</c:v>
                </c:pt>
                <c:pt idx="103" formatCode="0.0000">
                  <c:v>1.6670849810375472</c:v>
                </c:pt>
                <c:pt idx="104" formatCode="0.0000">
                  <c:v>1.6120157835375437</c:v>
                </c:pt>
                <c:pt idx="105" formatCode="0.0000">
                  <c:v>1.6190748473173073</c:v>
                </c:pt>
                <c:pt idx="106" formatCode="0.0000">
                  <c:v>1.6125575724661161</c:v>
                </c:pt>
                <c:pt idx="107" formatCode="0.0000">
                  <c:v>1.613972972614917</c:v>
                </c:pt>
                <c:pt idx="108" formatCode="0.0000">
                  <c:v>1.6429663190435022</c:v>
                </c:pt>
                <c:pt idx="109" formatCode="0.0000">
                  <c:v>1.6970414004125516</c:v>
                </c:pt>
                <c:pt idx="110" formatCode="0.0000">
                  <c:v>1.7553304057101684</c:v>
                </c:pt>
                <c:pt idx="111" formatCode="0.0000">
                  <c:v>1.8023412354125128</c:v>
                </c:pt>
                <c:pt idx="112" formatCode="0.0000">
                  <c:v>1.8486130382994403</c:v>
                </c:pt>
                <c:pt idx="113" formatCode="0.0000">
                  <c:v>1.8112011555613492</c:v>
                </c:pt>
                <c:pt idx="114" formatCode="0.0000">
                  <c:v>1.5446356738946676</c:v>
                </c:pt>
                <c:pt idx="115" formatCode="0.0000">
                  <c:v>1.2652276052042239</c:v>
                </c:pt>
                <c:pt idx="116" formatCode="0.0000">
                  <c:v>1.2367503452042072</c:v>
                </c:pt>
                <c:pt idx="117" formatCode="0.0000">
                  <c:v>1.2768494556506482</c:v>
                </c:pt>
                <c:pt idx="118" formatCode="0.0000">
                  <c:v>1.3037365307994548</c:v>
                </c:pt>
                <c:pt idx="119" formatCode="0.0000">
                  <c:v>1.3380927959482491</c:v>
                </c:pt>
                <c:pt idx="120" formatCode="0.0000">
                  <c:v>1.3852132657101706</c:v>
                </c:pt>
                <c:pt idx="121" formatCode="0.0000">
                  <c:v>1.4441228404125681</c:v>
                </c:pt>
                <c:pt idx="122" formatCode="0.0000">
                  <c:v>1.4955247273768322</c:v>
                </c:pt>
                <c:pt idx="123" formatCode="0.0000">
                  <c:v>1.544663522912515</c:v>
                </c:pt>
                <c:pt idx="124" formatCode="0.0000">
                  <c:v>1.5905366891327688</c:v>
                </c:pt>
                <c:pt idx="125" formatCode="0.0000">
                  <c:v>1.5546983688946838</c:v>
                </c:pt>
                <c:pt idx="126" formatCode="0.0000">
                  <c:v>1.2902007713946801</c:v>
                </c:pt>
                <c:pt idx="127" formatCode="0.0000">
                  <c:v>1.0107688602042089</c:v>
                </c:pt>
                <c:pt idx="128" formatCode="0.0000">
                  <c:v>0.97771841353754496</c:v>
                </c:pt>
                <c:pt idx="129" formatCode="0.0000">
                  <c:v>1.0093775064839861</c:v>
                </c:pt>
                <c:pt idx="130" formatCode="0.0000">
                  <c:v>1.0290439949661163</c:v>
                </c:pt>
                <c:pt idx="131" formatCode="0.0000">
                  <c:v>1.0561987476149213</c:v>
                </c:pt>
                <c:pt idx="132" formatCode="0.0000">
                  <c:v>1.0996081523768311</c:v>
                </c:pt>
                <c:pt idx="133" formatCode="0.0000">
                  <c:v>1.1528662529125526</c:v>
                </c:pt>
                <c:pt idx="134" formatCode="0.0000">
                  <c:v>1.2016925840435135</c:v>
                </c:pt>
                <c:pt idx="135" formatCode="0.0000">
                  <c:v>1.2370956070791834</c:v>
                </c:pt>
                <c:pt idx="136" formatCode="0.0000">
                  <c:v>1.2730416599661041</c:v>
                </c:pt>
                <c:pt idx="137" formatCode="0.0000">
                  <c:v>1.2244743305613497</c:v>
                </c:pt>
                <c:pt idx="138" formatCode="0.0000">
                  <c:v>0.94669173139467233</c:v>
                </c:pt>
                <c:pt idx="139" formatCode="0.0000">
                  <c:v>0.65213232103755558</c:v>
                </c:pt>
                <c:pt idx="140" formatCode="0.0000">
                  <c:v>0.60959758353753557</c:v>
                </c:pt>
                <c:pt idx="141" formatCode="0.0000">
                  <c:v>0.63288150898397078</c:v>
                </c:pt>
                <c:pt idx="142" formatCode="0.0000">
                  <c:v>0.64327637579945218</c:v>
                </c:pt>
                <c:pt idx="143" formatCode="0.0000">
                  <c:v>0.66113375678158803</c:v>
                </c:pt>
                <c:pt idx="144" formatCode="0.0000">
                  <c:v>0.69664451321015974</c:v>
                </c:pt>
                <c:pt idx="145" formatCode="0.0000">
                  <c:v>0.75616507457922211</c:v>
                </c:pt>
                <c:pt idx="146" formatCode="0.0000">
                  <c:v>0.81057993737682921</c:v>
                </c:pt>
                <c:pt idx="147" formatCode="0.0000">
                  <c:v>0.86126145957918254</c:v>
                </c:pt>
                <c:pt idx="148" formatCode="0.0000">
                  <c:v>0.9109416941327737</c:v>
                </c:pt>
                <c:pt idx="149" formatCode="0.0000">
                  <c:v>0.87794277972803059</c:v>
                </c:pt>
                <c:pt idx="150" formatCode="0.0000">
                  <c:v>0.61605125556135221</c:v>
                </c:pt>
                <c:pt idx="151" formatCode="0.0000">
                  <c:v>0.34288562103754572</c:v>
                </c:pt>
                <c:pt idx="152" formatCode="0.0000">
                  <c:v>0.31915034687087029</c:v>
                </c:pt>
                <c:pt idx="153" formatCode="0.0000">
                  <c:v>0.36024795481731076</c:v>
                </c:pt>
                <c:pt idx="154" formatCode="0.0000">
                  <c:v>0.38682667579945473</c:v>
                </c:pt>
                <c:pt idx="155" formatCode="0.0000">
                  <c:v>0.42049057344824803</c:v>
                </c:pt>
                <c:pt idx="156" formatCode="0.0000">
                  <c:v>0.47514157404349788</c:v>
                </c:pt>
                <c:pt idx="157" formatCode="0.0000">
                  <c:v>0.55002582957921931</c:v>
                </c:pt>
                <c:pt idx="158" formatCode="0.0000">
                  <c:v>0.61758168821016568</c:v>
                </c:pt>
                <c:pt idx="159" formatCode="0.0000">
                  <c:v>0.6655945120791813</c:v>
                </c:pt>
                <c:pt idx="160" formatCode="0.0000">
                  <c:v>0.71282443913278115</c:v>
                </c:pt>
                <c:pt idx="161" formatCode="0.0000">
                  <c:v>0.67686977056135333</c:v>
                </c:pt>
                <c:pt idx="162" formatCode="0.0000">
                  <c:v>0.4116311680613407</c:v>
                </c:pt>
                <c:pt idx="163" formatCode="0.0000">
                  <c:v>0.12981443603755594</c:v>
                </c:pt>
                <c:pt idx="164" formatCode="0.0000">
                  <c:v>9.1608743537534565E-2</c:v>
                </c:pt>
                <c:pt idx="165" formatCode="0.0000">
                  <c:v>0.11673771065063931</c:v>
                </c:pt>
                <c:pt idx="166" formatCode="0.0000">
                  <c:v>0.13015667829944988</c:v>
                </c:pt>
                <c:pt idx="167" formatCode="0.0000">
                  <c:v>0.15162848594825107</c:v>
                </c:pt>
                <c:pt idx="168" formatCode="0.0000">
                  <c:v>0.18978664237683063</c:v>
                </c:pt>
                <c:pt idx="169" formatCode="0.0000">
                  <c:v>0.24690489791255033</c:v>
                </c:pt>
                <c:pt idx="170" formatCode="0.0000">
                  <c:v>0.30314350321016548</c:v>
                </c:pt>
                <c:pt idx="171" formatCode="0.0000">
                  <c:v>0.34927758791251762</c:v>
                </c:pt>
                <c:pt idx="172" formatCode="0.0000">
                  <c:v>0.39710578663277118</c:v>
                </c:pt>
                <c:pt idx="173" formatCode="0.0000">
                  <c:v>0.36206378472802214</c:v>
                </c:pt>
                <c:pt idx="174" formatCode="0.0000">
                  <c:v>9.7562053894684198E-2</c:v>
                </c:pt>
                <c:pt idx="175" formatCode="0.0000">
                  <c:v>-0.18097658146245266</c:v>
                </c:pt>
                <c:pt idx="176" formatCode="0.0000">
                  <c:v>-0.20539404979578535</c:v>
                </c:pt>
                <c:pt idx="177" formatCode="0.0000">
                  <c:v>-0.16210807768268864</c:v>
                </c:pt>
                <c:pt idx="178" formatCode="0.0000">
                  <c:v>-0.13311083920054756</c:v>
                </c:pt>
                <c:pt idx="179" formatCode="0.0000">
                  <c:v>-9.7729692385080114E-2</c:v>
                </c:pt>
                <c:pt idx="180" formatCode="0.0000">
                  <c:v>-4.5603068456507856E-2</c:v>
                </c:pt>
                <c:pt idx="181" formatCode="0.0000">
                  <c:v>1.8505938745889239E-2</c:v>
                </c:pt>
                <c:pt idx="182" formatCode="0.0000">
                  <c:v>7.761732987684411E-2</c:v>
                </c:pt>
                <c:pt idx="183" formatCode="0.0000">
                  <c:v>0.1271201104125268</c:v>
                </c:pt>
                <c:pt idx="184" formatCode="0.0000">
                  <c:v>0.17469590329945106</c:v>
                </c:pt>
                <c:pt idx="185" formatCode="0.0000">
                  <c:v>0.13838773972803153</c:v>
                </c:pt>
                <c:pt idx="186" formatCode="0.0000">
                  <c:v>-0.12811162027198009</c:v>
                </c:pt>
                <c:pt idx="187" formatCode="0.0000">
                  <c:v>-0.40747232396245181</c:v>
                </c:pt>
                <c:pt idx="188" formatCode="0.0000">
                  <c:v>-0.44260909229579681</c:v>
                </c:pt>
                <c:pt idx="189" formatCode="0.0000">
                  <c:v>-0.41054087268268802</c:v>
                </c:pt>
                <c:pt idx="190" formatCode="0.0000">
                  <c:v>-0.39203405170053429</c:v>
                </c:pt>
                <c:pt idx="191" formatCode="0.0000">
                  <c:v>-0.36646748488508507</c:v>
                </c:pt>
                <c:pt idx="192" formatCode="0.0000">
                  <c:v>-0.32378668678983047</c:v>
                </c:pt>
                <c:pt idx="193" formatCode="0.0000">
                  <c:v>-0.27367825458744477</c:v>
                </c:pt>
                <c:pt idx="194" formatCode="0.0000">
                  <c:v>-0.22589778678982952</c:v>
                </c:pt>
                <c:pt idx="195" formatCode="0.0000">
                  <c:v>-0.18498252542079996</c:v>
                </c:pt>
                <c:pt idx="196" formatCode="0.0000">
                  <c:v>-0.144755428367219</c:v>
                </c:pt>
                <c:pt idx="197" formatCode="0.0000">
                  <c:v>-0.18665180610530285</c:v>
                </c:pt>
                <c:pt idx="198" formatCode="0.0000">
                  <c:v>-0.45587199943864931</c:v>
                </c:pt>
                <c:pt idx="199" formatCode="0.0000">
                  <c:v>-0.74249238896244663</c:v>
                </c:pt>
                <c:pt idx="200" formatCode="0.0000">
                  <c:v>-0.77510573479579392</c:v>
                </c:pt>
                <c:pt idx="201" formatCode="0.0000">
                  <c:v>-0.74048548268268632</c:v>
                </c:pt>
                <c:pt idx="202" formatCode="0.0000">
                  <c:v>-0.72192366670054753</c:v>
                </c:pt>
                <c:pt idx="203" formatCode="0.0000">
                  <c:v>-0.69489766071841075</c:v>
                </c:pt>
                <c:pt idx="204" formatCode="0.0000">
                  <c:v>-0.65629254928983016</c:v>
                </c:pt>
                <c:pt idx="205" formatCode="0.0000">
                  <c:v>-0.59543302875410831</c:v>
                </c:pt>
                <c:pt idx="206" formatCode="0.0000">
                  <c:v>-0.54303963762315988</c:v>
                </c:pt>
                <c:pt idx="207" formatCode="0.0000">
                  <c:v>-0.50104132042081062</c:v>
                </c:pt>
                <c:pt idx="208" formatCode="0.0000">
                  <c:v>-0.45997944086722242</c:v>
                </c:pt>
                <c:pt idx="209" formatCode="0.0000">
                  <c:v>-0.50253576110529963</c:v>
                </c:pt>
                <c:pt idx="210" formatCode="0.0000">
                  <c:v>-0.77526038943864961</c:v>
                </c:pt>
                <c:pt idx="211" formatCode="0.0000">
                  <c:v>-1.065824222295781</c:v>
                </c:pt>
                <c:pt idx="212" formatCode="0.0000">
                  <c:v>-1.1122807864624562</c:v>
                </c:pt>
                <c:pt idx="213" formatCode="0.0000">
                  <c:v>-1.0968948743493598</c:v>
                </c:pt>
                <c:pt idx="214" formatCode="0.0000">
                  <c:v>-1.0936630550338791</c:v>
                </c:pt>
                <c:pt idx="215" formatCode="0.0000">
                  <c:v>-1.0829404290517388</c:v>
                </c:pt>
                <c:pt idx="216" formatCode="0.0000">
                  <c:v>-1.0560648751231625</c:v>
                </c:pt>
                <c:pt idx="217" formatCode="0.0000">
                  <c:v>-1.0136179445874447</c:v>
                </c:pt>
                <c:pt idx="218" formatCode="0.0000">
                  <c:v>-0.97228844762317124</c:v>
                </c:pt>
                <c:pt idx="219" formatCode="0.0000">
                  <c:v>-0.9363698037541397</c:v>
                </c:pt>
                <c:pt idx="220" formatCode="0.0000">
                  <c:v>-0.90081952586722025</c:v>
                </c:pt>
                <c:pt idx="221" formatCode="0.0000">
                  <c:v>-0.94833717777198245</c:v>
                </c:pt>
                <c:pt idx="222" formatCode="0.0000">
                  <c:v>-1.2254394886053177</c:v>
                </c:pt>
                <c:pt idx="223" formatCode="0.0000">
                  <c:v>-1.511130681462447</c:v>
                </c:pt>
                <c:pt idx="224" formatCode="0.0000">
                  <c:v>-1.5477631289624583</c:v>
                </c:pt>
                <c:pt idx="225" formatCode="0.0000">
                  <c:v>-1.5176280076826885</c:v>
                </c:pt>
                <c:pt idx="226" formatCode="0.0000">
                  <c:v>-1.5017336183672114</c:v>
                </c:pt>
                <c:pt idx="227" formatCode="0.0000">
                  <c:v>-1.4773492890517517</c:v>
                </c:pt>
                <c:pt idx="228" formatCode="0.0000">
                  <c:v>-1.4302669667898229</c:v>
                </c:pt>
                <c:pt idx="229" formatCode="0.0000">
                  <c:v>-1.365996152920772</c:v>
                </c:pt>
                <c:pt idx="230" formatCode="0.0000">
                  <c:v>-1.3092489209564917</c:v>
                </c:pt>
                <c:pt idx="231" formatCode="0.0000">
                  <c:v>-1.2679175395874793</c:v>
                </c:pt>
                <c:pt idx="232" formatCode="0.0000">
                  <c:v>-1.2229373300338935</c:v>
                </c:pt>
                <c:pt idx="233" formatCode="0.0000">
                  <c:v>-1.2600551627719767</c:v>
                </c:pt>
                <c:pt idx="234" formatCode="0.0000">
                  <c:v>-1.5267532052719872</c:v>
                </c:pt>
                <c:pt idx="235" formatCode="0.0000">
                  <c:v>-1.81368926146245</c:v>
                </c:pt>
                <c:pt idx="236" formatCode="0.0000">
                  <c:v>-1.8495965989624636</c:v>
                </c:pt>
                <c:pt idx="237" formatCode="0.0000">
                  <c:v>-1.8208710076826975</c:v>
                </c:pt>
                <c:pt idx="238" formatCode="0.0000">
                  <c:v>-1.8058431908672148</c:v>
                </c:pt>
                <c:pt idx="239" formatCode="0.0000">
                  <c:v>-1.7852471748850789</c:v>
                </c:pt>
                <c:pt idx="240" formatCode="0.0000">
                  <c:v>-1.747187882623173</c:v>
                </c:pt>
                <c:pt idx="241" formatCode="0.0000">
                  <c:v>-1.6887808945874454</c:v>
                </c:pt>
                <c:pt idx="242" formatCode="0.0000">
                  <c:v>-1.6370588901231642</c:v>
                </c:pt>
                <c:pt idx="243" formatCode="0.0000">
                  <c:v>-1.5943713845874754</c:v>
                </c:pt>
                <c:pt idx="244" formatCode="0.0000">
                  <c:v>-1.5556653992005565</c:v>
                </c:pt>
                <c:pt idx="245" formatCode="0.0000">
                  <c:v>-1.6008986836053083</c:v>
                </c:pt>
                <c:pt idx="246" formatCode="0.0000">
                  <c:v>-1.8742333461053207</c:v>
                </c:pt>
                <c:pt idx="247" formatCode="0.0000">
                  <c:v>-2.1626580872957817</c:v>
                </c:pt>
                <c:pt idx="248" formatCode="0.0000">
                  <c:v>-2.2005640072957959</c:v>
                </c:pt>
                <c:pt idx="249" formatCode="0.0000">
                  <c:v>-2.1711148951826829</c:v>
                </c:pt>
                <c:pt idx="250" formatCode="0.0000">
                  <c:v>-2.1537826833672113</c:v>
                </c:pt>
                <c:pt idx="251" formatCode="0.0000">
                  <c:v>-2.1295115240517504</c:v>
                </c:pt>
                <c:pt idx="252" formatCode="0.0000">
                  <c:v>-2.0852593884564996</c:v>
                </c:pt>
                <c:pt idx="253" formatCode="0.0000">
                  <c:v>-2.0232897912541077</c:v>
                </c:pt>
                <c:pt idx="254" formatCode="0.0000">
                  <c:v>-1.9578717526231557</c:v>
                </c:pt>
                <c:pt idx="255" formatCode="0.0000">
                  <c:v>-1.9063484537541413</c:v>
                </c:pt>
                <c:pt idx="256" formatCode="0.0000">
                  <c:v>-1.8556382508672158</c:v>
                </c:pt>
                <c:pt idx="257" formatCode="0.0000">
                  <c:v>-1.8879870769386429</c:v>
                </c:pt>
                <c:pt idx="258" formatCode="0.0000">
                  <c:v>-2.1514709186053196</c:v>
                </c:pt>
                <c:pt idx="259" formatCode="0.0000">
                  <c:v>-2.4289547906291205</c:v>
                </c:pt>
                <c:pt idx="260" formatCode="0.0000">
                  <c:v>-2.4579196964624543</c:v>
                </c:pt>
                <c:pt idx="261" formatCode="0.0000">
                  <c:v>-2.4208268851826844</c:v>
                </c:pt>
                <c:pt idx="262" formatCode="0.0000">
                  <c:v>-2.3972789417005345</c:v>
                </c:pt>
                <c:pt idx="263" formatCode="0.0000">
                  <c:v>-2.3669112607184033</c:v>
                </c:pt>
                <c:pt idx="264" formatCode="0.0000">
                  <c:v>-2.3239786926231645</c:v>
                </c:pt>
                <c:pt idx="265" formatCode="0.0000">
                  <c:v>-2.26853159125411</c:v>
                </c:pt>
                <c:pt idx="266" formatCode="0.0000">
                  <c:v>-2.223358468456496</c:v>
                </c:pt>
                <c:pt idx="267" formatCode="0.0000">
                  <c:v>-2.1857467345874824</c:v>
                </c:pt>
                <c:pt idx="268" formatCode="0.0000">
                  <c:v>-2.148915354200561</c:v>
                </c:pt>
                <c:pt idx="269" formatCode="0.0000">
                  <c:v>-2.195391593605315</c:v>
                </c:pt>
                <c:pt idx="270" formatCode="0.0000">
                  <c:v>-2.4702604002719895</c:v>
                </c:pt>
                <c:pt idx="271" formatCode="0.0000">
                  <c:v>-2.7582245172957798</c:v>
                </c:pt>
                <c:pt idx="272" formatCode="0.0000">
                  <c:v>-2.7946557397958003</c:v>
                </c:pt>
                <c:pt idx="273" formatCode="0.0000">
                  <c:v>-2.7675647468493523</c:v>
                </c:pt>
                <c:pt idx="274" formatCode="0.0000">
                  <c:v>-2.7552701600338736</c:v>
                </c:pt>
                <c:pt idx="275" formatCode="0.0000">
                  <c:v>-2.7345644715517423</c:v>
                </c:pt>
                <c:pt idx="276" formatCode="0.0000">
                  <c:v>-2.6954507334564894</c:v>
                </c:pt>
                <c:pt idx="277" formatCode="0.0000">
                  <c:v>-2.6409375979207681</c:v>
                </c:pt>
                <c:pt idx="278" formatCode="0.0000">
                  <c:v>-2.5906054151231643</c:v>
                </c:pt>
                <c:pt idx="279" formatCode="0.0000">
                  <c:v>-2.5521376004208065</c:v>
                </c:pt>
                <c:pt idx="280" formatCode="0.0000">
                  <c:v>-2.5108210900338932</c:v>
                </c:pt>
                <c:pt idx="281" formatCode="0.0000">
                  <c:v>-2.5525925361053083</c:v>
                </c:pt>
                <c:pt idx="282" formatCode="0.0000">
                  <c:v>-2.8238329294386588</c:v>
                </c:pt>
                <c:pt idx="283" formatCode="0.0000">
                  <c:v>-3.1097879722957913</c:v>
                </c:pt>
                <c:pt idx="284" formatCode="0.0000">
                  <c:v>-3.1492229506291309</c:v>
                </c:pt>
                <c:pt idx="285" formatCode="0.0000">
                  <c:v>-3.1208807368493581</c:v>
                </c:pt>
                <c:pt idx="286" formatCode="0.0000">
                  <c:v>-3.1054498342005488</c:v>
                </c:pt>
                <c:pt idx="287" formatCode="0.0000">
                  <c:v>-3.0819282623850839</c:v>
                </c:pt>
                <c:pt idx="288" formatCode="0.0000">
                  <c:v>-3.0427134351231615</c:v>
                </c:pt>
                <c:pt idx="289" formatCode="0.0000">
                  <c:v>-2.9852044904207702</c:v>
                </c:pt>
                <c:pt idx="290" formatCode="0.0000">
                  <c:v>-2.9307095192898203</c:v>
                </c:pt>
                <c:pt idx="291" formatCode="0.0000">
                  <c:v>-2.8861299229208157</c:v>
                </c:pt>
                <c:pt idx="292" formatCode="0.0000">
                  <c:v>-2.8429527933672176</c:v>
                </c:pt>
                <c:pt idx="293" formatCode="0.0000">
                  <c:v>-2.8833652536053194</c:v>
                </c:pt>
                <c:pt idx="294" formatCode="0.0000">
                  <c:v>-3.1519614252719848</c:v>
                </c:pt>
                <c:pt idx="295" formatCode="0.0000">
                  <c:v>-3.435834278962453</c:v>
                </c:pt>
                <c:pt idx="296" formatCode="0.0000">
                  <c:v>-3.4733145422957961</c:v>
                </c:pt>
                <c:pt idx="297" formatCode="0.0000">
                  <c:v>-3.4410800660160277</c:v>
                </c:pt>
                <c:pt idx="298" formatCode="0.0000">
                  <c:v>-3.4215118050338731</c:v>
                </c:pt>
                <c:pt idx="299" formatCode="0.0000">
                  <c:v>-3.3963394240517388</c:v>
                </c:pt>
                <c:pt idx="300" formatCode="0.0000">
                  <c:v>-3.3471192817898299</c:v>
                </c:pt>
                <c:pt idx="301" formatCode="0.0000">
                  <c:v>-3.2755337862541083</c:v>
                </c:pt>
                <c:pt idx="302" formatCode="0.0000">
                  <c:v>-3.2050558701231608</c:v>
                </c:pt>
                <c:pt idx="303" formatCode="0.0000">
                  <c:v>-3.1477326429208077</c:v>
                </c:pt>
                <c:pt idx="304" formatCode="0.0000">
                  <c:v>-3.0928739567005579</c:v>
                </c:pt>
                <c:pt idx="305" formatCode="0.0000">
                  <c:v>-3.120701094438644</c:v>
                </c:pt>
                <c:pt idx="306" formatCode="0.0000">
                  <c:v>-3.3787369136053229</c:v>
                </c:pt>
                <c:pt idx="307" formatCode="0.0000">
                  <c:v>-3.6487833972957731</c:v>
                </c:pt>
                <c:pt idx="308" formatCode="0.0000">
                  <c:v>-3.6716740339624607</c:v>
                </c:pt>
                <c:pt idx="309" formatCode="0.0000">
                  <c:v>-3.6328547535160212</c:v>
                </c:pt>
                <c:pt idx="310" formatCode="0.0000">
                  <c:v>-3.6091904625338742</c:v>
                </c:pt>
                <c:pt idx="311" formatCode="0.0000">
                  <c:v>-3.5766169323850718</c:v>
                </c:pt>
                <c:pt idx="312" formatCode="0.0000">
                  <c:v>-3.5379895676231641</c:v>
                </c:pt>
                <c:pt idx="313" formatCode="0.0000">
                  <c:v>-3.489895612920769</c:v>
                </c:pt>
                <c:pt idx="314" formatCode="0.0000">
                  <c:v>-3.4490810992898204</c:v>
                </c:pt>
                <c:pt idx="315" formatCode="0.0000">
                  <c:v>-3.4194430362541439</c:v>
                </c:pt>
                <c:pt idx="316" formatCode="0.0000">
                  <c:v>-3.3904241558672297</c:v>
                </c:pt>
                <c:pt idx="317" formatCode="0.0000">
                  <c:v>-3.4452876427719801</c:v>
                </c:pt>
                <c:pt idx="318" formatCode="0.0000">
                  <c:v>-3.7305095369386478</c:v>
                </c:pt>
                <c:pt idx="319" formatCode="0.0000">
                  <c:v>-4.0356432881291084</c:v>
                </c:pt>
                <c:pt idx="320" formatCode="0.0000">
                  <c:v>-4.0923235589624625</c:v>
                </c:pt>
                <c:pt idx="321" formatCode="0.0000">
                  <c:v>-4.0819517485160119</c:v>
                </c:pt>
                <c:pt idx="322" formatCode="0.0000">
                  <c:v>-4.0835448850338807</c:v>
                </c:pt>
                <c:pt idx="323" formatCode="0.0000">
                  <c:v>-4.0772403140517426</c:v>
                </c:pt>
                <c:pt idx="324" formatCode="0.0000">
                  <c:v>-4.0488322059564936</c:v>
                </c:pt>
                <c:pt idx="325" formatCode="0.0000">
                  <c:v>-4.004939823754107</c:v>
                </c:pt>
                <c:pt idx="326" formatCode="0.0000">
                  <c:v>-3.9716421717898243</c:v>
                </c:pt>
                <c:pt idx="327" formatCode="0.0000">
                  <c:v>-3.9498414054208197</c:v>
                </c:pt>
                <c:pt idx="328" formatCode="0.0000">
                  <c:v>-3.9291115450338978</c:v>
                </c:pt>
                <c:pt idx="329" formatCode="0.0000">
                  <c:v>-3.9906148311053187</c:v>
                </c:pt>
                <c:pt idx="330" formatCode="0.0000">
                  <c:v>-4.2802837086053174</c:v>
                </c:pt>
                <c:pt idx="331" formatCode="0.0000">
                  <c:v>-4.5823691989624464</c:v>
                </c:pt>
                <c:pt idx="332" formatCode="0.0000">
                  <c:v>-4.6345764197957848</c:v>
                </c:pt>
                <c:pt idx="333" formatCode="0.0000">
                  <c:v>-4.6228052510160111</c:v>
                </c:pt>
                <c:pt idx="334" formatCode="0.0000">
                  <c:v>-4.6255154583672038</c:v>
                </c:pt>
                <c:pt idx="335" formatCode="0.0000">
                  <c:v>-4.6217943915517523</c:v>
                </c:pt>
                <c:pt idx="336" formatCode="0.0000">
                  <c:v>-4.6031328351231622</c:v>
                </c:pt>
                <c:pt idx="337" formatCode="0.0000">
                  <c:v>-4.5712570662541196</c:v>
                </c:pt>
                <c:pt idx="338" formatCode="0.0000">
                  <c:v>-4.5436989442898366</c:v>
                </c:pt>
                <c:pt idx="339" formatCode="0.0000">
                  <c:v>-4.5202476845874813</c:v>
                </c:pt>
                <c:pt idx="340" formatCode="0.0000">
                  <c:v>-4.4971345908672191</c:v>
                </c:pt>
                <c:pt idx="341" formatCode="0.0000">
                  <c:v>-4.5565366136053171</c:v>
                </c:pt>
                <c:pt idx="342" formatCode="0.0000">
                  <c:v>-4.8456332869386571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38-41AB-994F-7C1135AEB5A8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'Ganges-TSA'!$M$2:$M$349</c:f>
              <c:numCache>
                <c:formatCode>General</c:formatCode>
                <c:ptCount val="348"/>
                <c:pt idx="6" formatCode="0.00">
                  <c:v>-3.8908951279751136E-2</c:v>
                </c:pt>
                <c:pt idx="7" formatCode="0.00">
                  <c:v>-1.7441492589284735E-2</c:v>
                </c:pt>
                <c:pt idx="8" formatCode="0.00">
                  <c:v>-3.7371462589284477E-2</c:v>
                </c:pt>
                <c:pt idx="9" formatCode="0.00">
                  <c:v>-3.9970828869044794E-2</c:v>
                </c:pt>
                <c:pt idx="10" formatCode="0.00">
                  <c:v>-3.3414136517862403E-2</c:v>
                </c:pt>
                <c:pt idx="11" formatCode="0.00">
                  <c:v>9.6612725000113642E-3</c:v>
                </c:pt>
                <c:pt idx="12" formatCode="0.00">
                  <c:v>-1.3138589761908293E-2</c:v>
                </c:pt>
                <c:pt idx="13" formatCode="0.00">
                  <c:v>-1.5349680297624957E-2</c:v>
                </c:pt>
                <c:pt idx="14" formatCode="0.00">
                  <c:v>-4.4038397619061698E-3</c:v>
                </c:pt>
                <c:pt idx="15" formatCode="0.00">
                  <c:v>1.1816164702409537E-2</c:v>
                </c:pt>
                <c:pt idx="16" formatCode="0.00">
                  <c:v>5.5923234821477763E-3</c:v>
                </c:pt>
                <c:pt idx="17" formatCode="0.00">
                  <c:v>1.5654734553571359E-2</c:v>
                </c:pt>
                <c:pt idx="18" formatCode="0.00">
                  <c:v>-1.303024613086734E-3</c:v>
                </c:pt>
                <c:pt idx="19" formatCode="0.00">
                  <c:v>2.0722329077386803E-2</c:v>
                </c:pt>
                <c:pt idx="20" formatCode="0.00">
                  <c:v>2.1270286577376396E-2</c:v>
                </c:pt>
                <c:pt idx="21" formatCode="0.00">
                  <c:v>5.5046946428660704E-4</c:v>
                </c:pt>
                <c:pt idx="22" formatCode="0.00">
                  <c:v>-3.7091068453065645E-4</c:v>
                </c:pt>
                <c:pt idx="23" formatCode="0.00">
                  <c:v>1.3795136666672647E-2</c:v>
                </c:pt>
                <c:pt idx="24" formatCode="0.00">
                  <c:v>-1.3569332261916145E-2</c:v>
                </c:pt>
                <c:pt idx="25" formatCode="0.00">
                  <c:v>-4.4227256964298078E-2</c:v>
                </c:pt>
                <c:pt idx="26" formatCode="0.00">
                  <c:v>-3.7321498095238326E-2</c:v>
                </c:pt>
                <c:pt idx="27" formatCode="0.00">
                  <c:v>-6.3979333630925339E-2</c:v>
                </c:pt>
                <c:pt idx="28" formatCode="0.00">
                  <c:v>-7.2236399017853614E-2</c:v>
                </c:pt>
                <c:pt idx="29" formatCode="0.00">
                  <c:v>-3.7085046279756284E-2</c:v>
                </c:pt>
                <c:pt idx="30" formatCode="0.00">
                  <c:v>8.8913931220247377E-2</c:v>
                </c:pt>
                <c:pt idx="31" formatCode="0.00">
                  <c:v>8.515638157737726E-2</c:v>
                </c:pt>
                <c:pt idx="32" formatCode="0.00">
                  <c:v>6.1915889077383213E-2</c:v>
                </c:pt>
                <c:pt idx="33" formatCode="0.00">
                  <c:v>4.3504915297617686E-2</c:v>
                </c:pt>
                <c:pt idx="34" formatCode="0.00">
                  <c:v>2.5390377648804474E-2</c:v>
                </c:pt>
                <c:pt idx="35" formatCode="0.00">
                  <c:v>-7.2174833333349397E-3</c:v>
                </c:pt>
                <c:pt idx="36" formatCode="0.00">
                  <c:v>2.3141135714084271E-3</c:v>
                </c:pt>
                <c:pt idx="37" formatCode="0.00">
                  <c:v>2.9866122023705088E-3</c:v>
                </c:pt>
                <c:pt idx="38" formatCode="0.00">
                  <c:v>4.0190921071413754E-2</c:v>
                </c:pt>
                <c:pt idx="39" formatCode="0.00">
                  <c:v>1.830305386908293E-2</c:v>
                </c:pt>
                <c:pt idx="40" formatCode="0.00">
                  <c:v>1.1515274315478052E-2</c:v>
                </c:pt>
                <c:pt idx="41" formatCode="0.00">
                  <c:v>1.2625865386908686E-2</c:v>
                </c:pt>
                <c:pt idx="42" formatCode="0.00">
                  <c:v>-7.0565454464173172E-3</c:v>
                </c:pt>
                <c:pt idx="43" formatCode="0.00">
                  <c:v>-4.8481043422626158E-2</c:v>
                </c:pt>
                <c:pt idx="44" formatCode="0.00">
                  <c:v>7.5844232440474002E-3</c:v>
                </c:pt>
                <c:pt idx="45" formatCode="0.00">
                  <c:v>-3.5646255357235646E-3</c:v>
                </c:pt>
                <c:pt idx="46" formatCode="0.00">
                  <c:v>-6.323747351189013E-3</c:v>
                </c:pt>
                <c:pt idx="47" formatCode="0.00">
                  <c:v>-1.6279937499994901E-2</c:v>
                </c:pt>
                <c:pt idx="48" formatCode="0.00">
                  <c:v>8.7301144047629009E-3</c:v>
                </c:pt>
                <c:pt idx="49" formatCode="0.00">
                  <c:v>3.0174598869031399E-2</c:v>
                </c:pt>
                <c:pt idx="50" formatCode="0.00">
                  <c:v>1.6333491904752862E-2</c:v>
                </c:pt>
                <c:pt idx="51" formatCode="0.00">
                  <c:v>6.7600702202405216E-2</c:v>
                </c:pt>
                <c:pt idx="52" formatCode="0.00">
                  <c:v>8.7415355148813489E-2</c:v>
                </c:pt>
                <c:pt idx="53" formatCode="0.00">
                  <c:v>6.1076967886911859E-2</c:v>
                </c:pt>
                <c:pt idx="54" formatCode="0.00">
                  <c:v>-9.6457712797430872E-3</c:v>
                </c:pt>
                <c:pt idx="55" formatCode="0.00">
                  <c:v>-5.1959729255948162E-2</c:v>
                </c:pt>
                <c:pt idx="56" formatCode="0.00">
                  <c:v>-9.6651856755954668E-2</c:v>
                </c:pt>
                <c:pt idx="57" formatCode="0.00">
                  <c:v>-9.2161606369060678E-2</c:v>
                </c:pt>
                <c:pt idx="58" formatCode="0.00">
                  <c:v>-7.4231401517870665E-2</c:v>
                </c:pt>
                <c:pt idx="59" formatCode="0.00">
                  <c:v>-5.6668996666665805E-2</c:v>
                </c:pt>
                <c:pt idx="60" formatCode="0.00">
                  <c:v>-1.3174191428568349E-2</c:v>
                </c:pt>
                <c:pt idx="61" formatCode="0.00">
                  <c:v>1.4803275535705041E-2</c:v>
                </c:pt>
                <c:pt idx="62" formatCode="0.00">
                  <c:v>3.7444021904754266E-2</c:v>
                </c:pt>
                <c:pt idx="63" formatCode="0.00">
                  <c:v>3.5737175535736299E-2</c:v>
                </c:pt>
                <c:pt idx="64" formatCode="0.00">
                  <c:v>2.4297687648818567E-2</c:v>
                </c:pt>
                <c:pt idx="65" formatCode="0.00">
                  <c:v>-5.0371320446430445E-2</c:v>
                </c:pt>
                <c:pt idx="66" formatCode="0.00">
                  <c:v>-6.4232497946420608E-2</c:v>
                </c:pt>
                <c:pt idx="67" formatCode="0.00">
                  <c:v>-1.0918356755958314E-2</c:v>
                </c:pt>
                <c:pt idx="68" formatCode="0.00">
                  <c:v>-1.2499320089283117E-2</c:v>
                </c:pt>
                <c:pt idx="69" formatCode="0.00">
                  <c:v>-2.1839251369058843E-2</c:v>
                </c:pt>
                <c:pt idx="70" formatCode="0.00">
                  <c:v>-2.1552348511946207E-3</c:v>
                </c:pt>
                <c:pt idx="71" formatCode="0.00">
                  <c:v>-4.1959291666628928E-3</c:v>
                </c:pt>
                <c:pt idx="72" formatCode="0.00">
                  <c:v>3.0592519047658584E-3</c:v>
                </c:pt>
                <c:pt idx="73" formatCode="0.00">
                  <c:v>1.9965303570046444E-4</c:v>
                </c:pt>
                <c:pt idx="74" formatCode="0.00">
                  <c:v>4.4259160714190671E-3</c:v>
                </c:pt>
                <c:pt idx="75" formatCode="0.00">
                  <c:v>-9.017802797593788E-3</c:v>
                </c:pt>
                <c:pt idx="76" formatCode="0.00">
                  <c:v>-2.6887601517849191E-2</c:v>
                </c:pt>
                <c:pt idx="77" formatCode="0.00">
                  <c:v>4.1817112202480189E-3</c:v>
                </c:pt>
                <c:pt idx="78" formatCode="0.00">
                  <c:v>3.0081125386914209E-2</c:v>
                </c:pt>
                <c:pt idx="79" formatCode="0.00">
                  <c:v>4.0123244910702738E-2</c:v>
                </c:pt>
                <c:pt idx="80" formatCode="0.00">
                  <c:v>3.5551240744062795E-2</c:v>
                </c:pt>
                <c:pt idx="81" formatCode="0.00">
                  <c:v>4.7228064464285069E-2</c:v>
                </c:pt>
                <c:pt idx="82" formatCode="0.00">
                  <c:v>2.9990899315478714E-2</c:v>
                </c:pt>
                <c:pt idx="83" formatCode="0.00">
                  <c:v>3.7996816666776567E-3</c:v>
                </c:pt>
                <c:pt idx="84" formatCode="0.00">
                  <c:v>1.1970701071426504E-2</c:v>
                </c:pt>
                <c:pt idx="85" formatCode="0.00">
                  <c:v>-1.2443517797635195E-2</c:v>
                </c:pt>
                <c:pt idx="86" formatCode="0.00">
                  <c:v>-2.0989193928578231E-2</c:v>
                </c:pt>
                <c:pt idx="87" formatCode="0.00">
                  <c:v>-2.7275271130925205E-2</c:v>
                </c:pt>
                <c:pt idx="88" formatCode="0.00">
                  <c:v>-2.8860751517854055E-2</c:v>
                </c:pt>
                <c:pt idx="89" formatCode="0.00">
                  <c:v>2.1090681220236718E-2</c:v>
                </c:pt>
                <c:pt idx="90" formatCode="0.00">
                  <c:v>-1.7306633779753611E-2</c:v>
                </c:pt>
                <c:pt idx="91" formatCode="0.00">
                  <c:v>4.1700415773817667E-3</c:v>
                </c:pt>
                <c:pt idx="92" formatCode="0.00">
                  <c:v>6.1987365773816805E-3</c:v>
                </c:pt>
                <c:pt idx="93" formatCode="0.00">
                  <c:v>-4.8568580357155611E-3</c:v>
                </c:pt>
                <c:pt idx="94" formatCode="0.00">
                  <c:v>1.4189790982143791E-2</c:v>
                </c:pt>
                <c:pt idx="95" formatCode="0.00">
                  <c:v>4.3802817500001368E-2</c:v>
                </c:pt>
                <c:pt idx="96" formatCode="0.00">
                  <c:v>4.0351091071428868E-2</c:v>
                </c:pt>
                <c:pt idx="97" formatCode="0.00">
                  <c:v>3.8739545535705133E-2</c:v>
                </c:pt>
                <c:pt idx="98" formatCode="0.00">
                  <c:v>6.8255973571417883E-2</c:v>
                </c:pt>
                <c:pt idx="99" formatCode="0.00">
                  <c:v>5.7843023035744068E-2</c:v>
                </c:pt>
                <c:pt idx="100" formatCode="0.00">
                  <c:v>5.8049181815484019E-2</c:v>
                </c:pt>
                <c:pt idx="101" formatCode="0.00">
                  <c:v>-3.9009962797607045E-3</c:v>
                </c:pt>
                <c:pt idx="102" formatCode="0.00">
                  <c:v>-2.4429307113081222E-2</c:v>
                </c:pt>
                <c:pt idx="103" formatCode="0.00">
                  <c:v>-5.9277587589285474E-2</c:v>
                </c:pt>
                <c:pt idx="104" formatCode="0.00">
                  <c:v>-6.8253350089285902E-2</c:v>
                </c:pt>
                <c:pt idx="105" formatCode="0.00">
                  <c:v>-2.2574223869050059E-2</c:v>
                </c:pt>
                <c:pt idx="106" formatCode="0.00">
                  <c:v>-1.2329017856416158E-5</c:v>
                </c:pt>
                <c:pt idx="107" formatCode="0.00">
                  <c:v>8.1586008333403015E-3</c:v>
                </c:pt>
                <c:pt idx="108" formatCode="0.00">
                  <c:v>-8.9519555952435326E-3</c:v>
                </c:pt>
                <c:pt idx="109" formatCode="0.00">
                  <c:v>-2.4998326964293938E-2</c:v>
                </c:pt>
                <c:pt idx="110" formatCode="0.00">
                  <c:v>-4.9084752261904896E-2</c:v>
                </c:pt>
                <c:pt idx="111" formatCode="0.00">
                  <c:v>-7.2593231964255267E-2</c:v>
                </c:pt>
                <c:pt idx="112" formatCode="0.00">
                  <c:v>-7.6811814851183158E-2</c:v>
                </c:pt>
                <c:pt idx="113" formatCode="0.00">
                  <c:v>-2.804739211308771E-2</c:v>
                </c:pt>
                <c:pt idx="114" formatCode="0.00">
                  <c:v>3.4466119553592023E-2</c:v>
                </c:pt>
                <c:pt idx="115" formatCode="0.00">
                  <c:v>8.0082838244038612E-2</c:v>
                </c:pt>
                <c:pt idx="116" formatCode="0.00">
                  <c:v>3.0877598244053672E-2</c:v>
                </c:pt>
                <c:pt idx="117" formatCode="0.00">
                  <c:v>4.0304707797609751E-2</c:v>
                </c:pt>
                <c:pt idx="118" formatCode="0.00">
                  <c:v>2.2546202648804581E-2</c:v>
                </c:pt>
                <c:pt idx="119" formatCode="0.00">
                  <c:v>-5.4145249998782674E-4</c:v>
                </c:pt>
                <c:pt idx="120" formatCode="0.00">
                  <c:v>-1.1334552261907049E-2</c:v>
                </c:pt>
                <c:pt idx="121" formatCode="0.00">
                  <c:v>-6.8972669643088125E-3</c:v>
                </c:pt>
                <c:pt idx="122" formatCode="0.00">
                  <c:v>9.7512260714296417E-3</c:v>
                </c:pt>
                <c:pt idx="123" formatCode="0.00">
                  <c:v>-1.1902669464255666E-2</c:v>
                </c:pt>
                <c:pt idx="124" formatCode="0.00">
                  <c:v>-1.4665945684505743E-2</c:v>
                </c:pt>
                <c:pt idx="125" formatCode="0.00">
                  <c:v>-2.1163135446421677E-2</c:v>
                </c:pt>
                <c:pt idx="126" formatCode="0.00">
                  <c:v>-1.8842047946421303E-2</c:v>
                </c:pt>
                <c:pt idx="127" formatCode="0.00">
                  <c:v>-1.0600786755951219E-2</c:v>
                </c:pt>
                <c:pt idx="128" formatCode="0.00">
                  <c:v>3.9310629910715988E-2</c:v>
                </c:pt>
                <c:pt idx="129" formatCode="0.00">
                  <c:v>2.3646556964273202E-2</c:v>
                </c:pt>
                <c:pt idx="130" formatCode="0.00">
                  <c:v>2.9858978482145915E-2</c:v>
                </c:pt>
                <c:pt idx="131" formatCode="0.00">
                  <c:v>2.1586975833336908E-2</c:v>
                </c:pt>
                <c:pt idx="132" formatCode="0.00">
                  <c:v>1.3848801071432604E-2</c:v>
                </c:pt>
                <c:pt idx="133" formatCode="0.00">
                  <c:v>-5.336419464292419E-3</c:v>
                </c:pt>
                <c:pt idx="134" formatCode="0.00">
                  <c:v>1.3334594047478276E-3</c:v>
                </c:pt>
                <c:pt idx="135" formatCode="0.00">
                  <c:v>1.2031056369075088E-2</c:v>
                </c:pt>
                <c:pt idx="136" formatCode="0.00">
                  <c:v>2.0480453482157657E-2</c:v>
                </c:pt>
                <c:pt idx="137" formatCode="0.00">
                  <c:v>1.490959288690874E-2</c:v>
                </c:pt>
                <c:pt idx="138" formatCode="0.00">
                  <c:v>-5.0893767946412538E-2</c:v>
                </c:pt>
                <c:pt idx="139" formatCode="0.00">
                  <c:v>-2.8013287589295999E-2</c:v>
                </c:pt>
                <c:pt idx="140" formatCode="0.00">
                  <c:v>-7.9967100892730514E-3</c:v>
                </c:pt>
                <c:pt idx="141" formatCode="0.00">
                  <c:v>-3.1129055357084212E-3</c:v>
                </c:pt>
                <c:pt idx="142" formatCode="0.00">
                  <c:v>-4.5012723511916874E-3</c:v>
                </c:pt>
                <c:pt idx="143" formatCode="0.00">
                  <c:v>-2.5336733333247707E-3</c:v>
                </c:pt>
                <c:pt idx="144" formatCode="0.00">
                  <c:v>-2.5139309761897266E-2</c:v>
                </c:pt>
                <c:pt idx="145" formatCode="0.00">
                  <c:v>-1.2142471130964338E-2</c:v>
                </c:pt>
                <c:pt idx="146" formatCode="0.00">
                  <c:v>-1.0305813928567886E-2</c:v>
                </c:pt>
                <c:pt idx="147" formatCode="0.00">
                  <c:v>-7.0284461309242374E-3</c:v>
                </c:pt>
                <c:pt idx="148" formatCode="0.00">
                  <c:v>-1.1336670684514161E-2</c:v>
                </c:pt>
                <c:pt idx="149" formatCode="0.00">
                  <c:v>-2.7493946279768977E-2</c:v>
                </c:pt>
                <c:pt idx="150" formatCode="0.00">
                  <c:v>-2.0664522113094108E-2</c:v>
                </c:pt>
                <c:pt idx="151" formatCode="0.00">
                  <c:v>-2.7753247589288321E-2</c:v>
                </c:pt>
                <c:pt idx="152" formatCode="0.00">
                  <c:v>5.0364346577389085E-2</c:v>
                </c:pt>
                <c:pt idx="153" formatCode="0.00">
                  <c:v>3.1075368630951061E-2</c:v>
                </c:pt>
                <c:pt idx="154" formatCode="0.00">
                  <c:v>1.8641537648804274E-2</c:v>
                </c:pt>
                <c:pt idx="155" formatCode="0.00">
                  <c:v>9.6167700000151513E-3</c:v>
                </c:pt>
                <c:pt idx="156" formatCode="0.00">
                  <c:v>1.1137189404763603E-2</c:v>
                </c:pt>
                <c:pt idx="157" formatCode="0.00">
                  <c:v>1.6083103869043214E-2</c:v>
                </c:pt>
                <c:pt idx="158" formatCode="0.00">
                  <c:v>-6.2952947619052679E-3</c:v>
                </c:pt>
                <c:pt idx="159" formatCode="0.00">
                  <c:v>-1.2048898630922622E-2</c:v>
                </c:pt>
                <c:pt idx="160" formatCode="0.00">
                  <c:v>-1.7458305684520781E-2</c:v>
                </c:pt>
                <c:pt idx="161" formatCode="0.00">
                  <c:v>1.4326902886907078E-2</c:v>
                </c:pt>
                <c:pt idx="162" formatCode="0.00">
                  <c:v>6.7708665386916778E-2</c:v>
                </c:pt>
                <c:pt idx="163" formatCode="0.00">
                  <c:v>3.4023227410706625E-2</c:v>
                </c:pt>
                <c:pt idx="164" formatCode="0.00">
                  <c:v>1.379538991072593E-2</c:v>
                </c:pt>
                <c:pt idx="165" formatCode="0.00">
                  <c:v>6.7366427976196519E-3</c:v>
                </c:pt>
                <c:pt idx="166" formatCode="0.00">
                  <c:v>6.5355951488115238E-3</c:v>
                </c:pt>
                <c:pt idx="167" formatCode="0.00">
                  <c:v>9.8211775000081047E-3</c:v>
                </c:pt>
                <c:pt idx="168" formatCode="0.00">
                  <c:v>7.4525110714276366E-3</c:v>
                </c:pt>
                <c:pt idx="169" formatCode="0.00">
                  <c:v>-3.235465446429231E-2</c:v>
                </c:pt>
                <c:pt idx="170" formatCode="0.00">
                  <c:v>-7.2468529761906098E-2</c:v>
                </c:pt>
                <c:pt idx="171" formatCode="0.00">
                  <c:v>-5.4336414464259519E-2</c:v>
                </c:pt>
                <c:pt idx="172" formatCode="0.00">
                  <c:v>-5.2283623184507633E-2</c:v>
                </c:pt>
                <c:pt idx="173" formatCode="0.00">
                  <c:v>-2.8033401279763837E-2</c:v>
                </c:pt>
                <c:pt idx="174" formatCode="0.00">
                  <c:v>5.2538879553573281E-2</c:v>
                </c:pt>
                <c:pt idx="175" formatCode="0.00">
                  <c:v>5.7712494910710177E-2</c:v>
                </c:pt>
                <c:pt idx="176" formatCode="0.00">
                  <c:v>2.4142753244042581E-2</c:v>
                </c:pt>
                <c:pt idx="177" formatCode="0.00">
                  <c:v>2.491272113094567E-2</c:v>
                </c:pt>
                <c:pt idx="178" formatCode="0.00">
                  <c:v>1.1979172648807435E-2</c:v>
                </c:pt>
                <c:pt idx="179" formatCode="0.00">
                  <c:v>-6.3586416666083778E-4</c:v>
                </c:pt>
                <c:pt idx="180" formatCode="0.00">
                  <c:v>-6.8602280952347883E-3</c:v>
                </c:pt>
                <c:pt idx="181" formatCode="0.00">
                  <c:v>9.9443047023726194E-3</c:v>
                </c:pt>
                <c:pt idx="182" formatCode="0.00">
                  <c:v>-9.6697164285828308E-3</c:v>
                </c:pt>
                <c:pt idx="183" formatCode="0.00">
                  <c:v>-3.8441269642675024E-3</c:v>
                </c:pt>
                <c:pt idx="184" formatCode="0.00">
                  <c:v>-1.3505639851189244E-2</c:v>
                </c:pt>
                <c:pt idx="185" formatCode="0.00">
                  <c:v>6.0979637202294157E-3</c:v>
                </c:pt>
                <c:pt idx="186" formatCode="0.00">
                  <c:v>3.2862673720238433E-2</c:v>
                </c:pt>
                <c:pt idx="187" formatCode="0.00">
                  <c:v>3.1579917410709868E-2</c:v>
                </c:pt>
                <c:pt idx="188" formatCode="0.00">
                  <c:v>1.5126715744059993E-2</c:v>
                </c:pt>
                <c:pt idx="189" formatCode="0.00">
                  <c:v>9.6469361309488022E-3</c:v>
                </c:pt>
                <c:pt idx="190" formatCode="0.00">
                  <c:v>-2.1154948512034366E-3</c:v>
                </c:pt>
                <c:pt idx="191" formatCode="0.00">
                  <c:v>-1.5684841666654847E-2</c:v>
                </c:pt>
                <c:pt idx="192" formatCode="0.00">
                  <c:v>1.1756120238089807E-2</c:v>
                </c:pt>
                <c:pt idx="193" formatCode="0.00">
                  <c:v>-1.2603101964295149E-2</c:v>
                </c:pt>
                <c:pt idx="194" formatCode="0.00">
                  <c:v>-3.4949897619114267E-3</c:v>
                </c:pt>
                <c:pt idx="195" formatCode="0.00">
                  <c:v>1.0708308869062932E-2</c:v>
                </c:pt>
                <c:pt idx="196" formatCode="0.00">
                  <c:v>4.5388318154806484E-3</c:v>
                </c:pt>
                <c:pt idx="197" formatCode="0.00">
                  <c:v>2.8242919553562729E-2</c:v>
                </c:pt>
                <c:pt idx="198" formatCode="0.00">
                  <c:v>-5.2733727113093209E-2</c:v>
                </c:pt>
                <c:pt idx="199" formatCode="0.00">
                  <c:v>-2.1999417589292136E-2</c:v>
                </c:pt>
                <c:pt idx="200" formatCode="0.00">
                  <c:v>-1.6579517559449641E-3</c:v>
                </c:pt>
                <c:pt idx="201" formatCode="0.00">
                  <c:v>-1.2291383869055039E-2</c:v>
                </c:pt>
                <c:pt idx="202" formatCode="0.00">
                  <c:v>-1.2302329851195282E-2</c:v>
                </c:pt>
                <c:pt idx="203" formatCode="0.00">
                  <c:v>-3.6914358333319797E-3</c:v>
                </c:pt>
                <c:pt idx="204" formatCode="0.00">
                  <c:v>-2.4215172619079794E-3</c:v>
                </c:pt>
                <c:pt idx="205" formatCode="0.00">
                  <c:v>2.4701142202367521E-2</c:v>
                </c:pt>
                <c:pt idx="206" formatCode="0.00">
                  <c:v>4.6930861071423635E-2</c:v>
                </c:pt>
                <c:pt idx="207" formatCode="0.00">
                  <c:v>2.9876843869068637E-2</c:v>
                </c:pt>
                <c:pt idx="208" formatCode="0.00">
                  <c:v>3.5869254315485932E-2</c:v>
                </c:pt>
                <c:pt idx="209" formatCode="0.00">
                  <c:v>-7.6759554464373991E-3</c:v>
                </c:pt>
                <c:pt idx="210" formatCode="0.00">
                  <c:v>-1.7689057113088325E-2</c:v>
                </c:pt>
                <c:pt idx="211" formatCode="0.00">
                  <c:v>-3.1911904255956358E-2</c:v>
                </c:pt>
                <c:pt idx="212" formatCode="0.00">
                  <c:v>-7.6754008928503481E-4</c:v>
                </c:pt>
                <c:pt idx="213" formatCode="0.00">
                  <c:v>2.2524677976178964E-3</c:v>
                </c:pt>
                <c:pt idx="214" formatCode="0.00">
                  <c:v>1.1441298482139928E-2</c:v>
                </c:pt>
                <c:pt idx="215" formatCode="0.00">
                  <c:v>2.5861342500000717E-2</c:v>
                </c:pt>
                <c:pt idx="216" formatCode="0.00">
                  <c:v>3.3459885714250959E-3</c:v>
                </c:pt>
                <c:pt idx="217" formatCode="0.00">
                  <c:v>-7.6830919642958406E-3</c:v>
                </c:pt>
                <c:pt idx="218" formatCode="0.00">
                  <c:v>-2.1348408928567153E-2</c:v>
                </c:pt>
                <c:pt idx="219" formatCode="0.00">
                  <c:v>-1.5644892797602949E-2</c:v>
                </c:pt>
                <c:pt idx="220" formatCode="0.00">
                  <c:v>-2.8248106845225607E-3</c:v>
                </c:pt>
                <c:pt idx="221" formatCode="0.00">
                  <c:v>-5.4432058779759984E-2</c:v>
                </c:pt>
                <c:pt idx="222" formatCode="0.00">
                  <c:v>-7.2804757946421716E-2</c:v>
                </c:pt>
                <c:pt idx="223" formatCode="0.00">
                  <c:v>-5.2616495089289117E-2</c:v>
                </c:pt>
                <c:pt idx="224" formatCode="0.00">
                  <c:v>2.5474082410717358E-2</c:v>
                </c:pt>
                <c:pt idx="225" formatCode="0.00">
                  <c:v>1.4980841130949329E-2</c:v>
                </c:pt>
                <c:pt idx="226" formatCode="0.00">
                  <c:v>1.1980121815469147E-2</c:v>
                </c:pt>
                <c:pt idx="227" formatCode="0.00">
                  <c:v>9.2480225000102223E-3</c:v>
                </c:pt>
                <c:pt idx="228" formatCode="0.00">
                  <c:v>4.2014940238082943E-2</c:v>
                </c:pt>
                <c:pt idx="229" formatCode="0.00">
                  <c:v>1.2015366369034552E-2</c:v>
                </c:pt>
                <c:pt idx="230" formatCode="0.00">
                  <c:v>-4.9255055952457383E-3</c:v>
                </c:pt>
                <c:pt idx="231" formatCode="0.00">
                  <c:v>-1.2996536964259064E-2</c:v>
                </c:pt>
                <c:pt idx="232" formatCode="0.00">
                  <c:v>3.6992834821560905E-3</c:v>
                </c:pt>
                <c:pt idx="233" formatCode="0.00">
                  <c:v>7.209626220237908E-3</c:v>
                </c:pt>
                <c:pt idx="234" formatCode="0.00">
                  <c:v>-1.4899241279749731E-2</c:v>
                </c:pt>
                <c:pt idx="235" formatCode="0.00">
                  <c:v>-3.1056145089287668E-2</c:v>
                </c:pt>
                <c:pt idx="236" formatCode="0.00">
                  <c:v>-1.6980317589272431E-2</c:v>
                </c:pt>
                <c:pt idx="237" formatCode="0.00">
                  <c:v>2.3378261130957867E-2</c:v>
                </c:pt>
                <c:pt idx="238" formatCode="0.00">
                  <c:v>3.3355784315475034E-2</c:v>
                </c:pt>
                <c:pt idx="239" formatCode="0.00">
                  <c:v>3.0974948333337693E-2</c:v>
                </c:pt>
                <c:pt idx="240" formatCode="0.00">
                  <c:v>8.4643560714354749E-3</c:v>
                </c:pt>
                <c:pt idx="241" formatCode="0.00">
                  <c:v>1.0821678035703997E-2</c:v>
                </c:pt>
                <c:pt idx="242" formatCode="0.00">
                  <c:v>-1.4567466428573539E-2</c:v>
                </c:pt>
                <c:pt idx="243" formatCode="0.00">
                  <c:v>-2.5840941964261788E-2</c:v>
                </c:pt>
                <c:pt idx="244" formatCode="0.00">
                  <c:v>-2.4626117351182586E-2</c:v>
                </c:pt>
                <c:pt idx="245" formatCode="0.00">
                  <c:v>-1.0299512946431832E-2</c:v>
                </c:pt>
                <c:pt idx="246" formatCode="0.00">
                  <c:v>1.8806789553579506E-2</c:v>
                </c:pt>
                <c:pt idx="247" formatCode="0.00">
                  <c:v>-2.3388279255961208E-2</c:v>
                </c:pt>
                <c:pt idx="248" formatCode="0.00">
                  <c:v>5.9727107440536997E-3</c:v>
                </c:pt>
                <c:pt idx="249" formatCode="0.00">
                  <c:v>3.4858786309399648E-3</c:v>
                </c:pt>
                <c:pt idx="250" formatCode="0.00">
                  <c:v>1.1759468154721731E-3</c:v>
                </c:pt>
                <c:pt idx="251" formatCode="0.00">
                  <c:v>9.4288975000083042E-3</c:v>
                </c:pt>
                <c:pt idx="252" formatCode="0.00">
                  <c:v>-2.1799858095242541E-2</c:v>
                </c:pt>
                <c:pt idx="253" formatCode="0.00">
                  <c:v>-2.6308452976309127E-3</c:v>
                </c:pt>
                <c:pt idx="254" formatCode="0.00">
                  <c:v>-2.2524283928582634E-2</c:v>
                </c:pt>
                <c:pt idx="255" formatCode="0.00">
                  <c:v>-2.5509382797601177E-2</c:v>
                </c:pt>
                <c:pt idx="256" formatCode="0.00">
                  <c:v>-4.160501568452446E-2</c:v>
                </c:pt>
                <c:pt idx="257" formatCode="0.00">
                  <c:v>-7.24965961309465E-3</c:v>
                </c:pt>
                <c:pt idx="258" formatCode="0.00">
                  <c:v>2.5021562053581192E-2</c:v>
                </c:pt>
                <c:pt idx="259" formatCode="0.00">
                  <c:v>6.5959874077378799E-2</c:v>
                </c:pt>
                <c:pt idx="260" formatCode="0.00">
                  <c:v>4.1343539910712934E-2</c:v>
                </c:pt>
                <c:pt idx="261" formatCode="0.00">
                  <c:v>2.71122086309461E-2</c:v>
                </c:pt>
                <c:pt idx="262" formatCode="0.00">
                  <c:v>1.916637514879227E-2</c:v>
                </c:pt>
                <c:pt idx="263" formatCode="0.00">
                  <c:v>-7.719158333330256E-4</c:v>
                </c:pt>
                <c:pt idx="264" formatCode="0.00">
                  <c:v>-2.0125843928575193E-2</c:v>
                </c:pt>
                <c:pt idx="265" formatCode="0.00">
                  <c:v>1.9417047023679856E-3</c:v>
                </c:pt>
                <c:pt idx="266" formatCode="0.00">
                  <c:v>5.9171419047530094E-3</c:v>
                </c:pt>
                <c:pt idx="267" formatCode="0.00">
                  <c:v>1.6832168035740835E-2</c:v>
                </c:pt>
                <c:pt idx="268" formatCode="0.00">
                  <c:v>7.8785976488191523E-3</c:v>
                </c:pt>
                <c:pt idx="269" formatCode="0.00">
                  <c:v>2.8150705357887773E-4</c:v>
                </c:pt>
                <c:pt idx="270" formatCode="0.00">
                  <c:v>-5.4817062797525296E-3</c:v>
                </c:pt>
                <c:pt idx="271" formatCode="0.00">
                  <c:v>-2.4657939255959604E-2</c:v>
                </c:pt>
                <c:pt idx="272" formatCode="0.00">
                  <c:v>-1.0844056755942688E-2</c:v>
                </c:pt>
                <c:pt idx="273" formatCode="0.00">
                  <c:v>-1.8781459702388759E-2</c:v>
                </c:pt>
                <c:pt idx="274" formatCode="0.00">
                  <c:v>-1.7877196517865457E-2</c:v>
                </c:pt>
                <c:pt idx="275" formatCode="0.00">
                  <c:v>-1.7338834999996777E-2</c:v>
                </c:pt>
                <c:pt idx="276" formatCode="0.00">
                  <c:v>-1.1462033095249069E-2</c:v>
                </c:pt>
                <c:pt idx="277" formatCode="0.00">
                  <c:v>4.4082661369031939E-2</c:v>
                </c:pt>
                <c:pt idx="278" formatCode="0.00">
                  <c:v>1.609697857142578E-2</c:v>
                </c:pt>
                <c:pt idx="279" formatCode="0.00">
                  <c:v>1.1126023869067581E-2</c:v>
                </c:pt>
                <c:pt idx="280" formatCode="0.00">
                  <c:v>1.0046933482151132E-2</c:v>
                </c:pt>
                <c:pt idx="281" formatCode="0.00">
                  <c:v>1.1783139553571687E-2</c:v>
                </c:pt>
                <c:pt idx="282" formatCode="0.00">
                  <c:v>-1.2409517113077584E-2</c:v>
                </c:pt>
                <c:pt idx="283" formatCode="0.00">
                  <c:v>-3.1073304255947676E-2</c:v>
                </c:pt>
                <c:pt idx="284" formatCode="0.00">
                  <c:v>-3.4927515922611008E-2</c:v>
                </c:pt>
                <c:pt idx="285" formatCode="0.00">
                  <c:v>-4.2754397023827551E-3</c:v>
                </c:pt>
                <c:pt idx="286" formatCode="0.00">
                  <c:v>-6.2747923511921044E-3</c:v>
                </c:pt>
                <c:pt idx="287" formatCode="0.00">
                  <c:v>-1.0654214166656573E-2</c:v>
                </c:pt>
                <c:pt idx="288" formatCode="0.00">
                  <c:v>-2.8986714285750281E-3</c:v>
                </c:pt>
                <c:pt idx="289" formatCode="0.00">
                  <c:v>2.2039433869032621E-2</c:v>
                </c:pt>
                <c:pt idx="290" formatCode="0.00">
                  <c:v>1.4148622738083816E-2</c:v>
                </c:pt>
                <c:pt idx="291" formatCode="0.00">
                  <c:v>1.0657126369075343E-2</c:v>
                </c:pt>
                <c:pt idx="292" formatCode="0.00">
                  <c:v>1.6231836815478573E-2</c:v>
                </c:pt>
                <c:pt idx="293" formatCode="0.00">
                  <c:v>-1.930382946419229E-3</c:v>
                </c:pt>
                <c:pt idx="294" formatCode="0.00">
                  <c:v>-8.8316512797561586E-3</c:v>
                </c:pt>
                <c:pt idx="295" formatCode="0.00">
                  <c:v>-1.3052357589288022E-2</c:v>
                </c:pt>
                <c:pt idx="296" formatCode="0.00">
                  <c:v>-1.6145214255942619E-2</c:v>
                </c:pt>
                <c:pt idx="297" formatCode="0.00">
                  <c:v>-5.586505357086935E-4</c:v>
                </c:pt>
                <c:pt idx="298" formatCode="0.00">
                  <c:v>-1.2482261517867244E-2</c:v>
                </c:pt>
                <c:pt idx="299" formatCode="0.00">
                  <c:v>-5.1915625000020782E-3</c:v>
                </c:pt>
                <c:pt idx="300" formatCode="0.00">
                  <c:v>-1.2205894761912361E-2</c:v>
                </c:pt>
                <c:pt idx="301" formatCode="0.00">
                  <c:v>-3.0484810297629394E-2</c:v>
                </c:pt>
                <c:pt idx="302" formatCode="0.00">
                  <c:v>-6.8503364285774637E-3</c:v>
                </c:pt>
                <c:pt idx="303" formatCode="0.00">
                  <c:v>-1.2553073630932943E-2</c:v>
                </c:pt>
                <c:pt idx="304" formatCode="0.00">
                  <c:v>-3.9984089851181182E-2</c:v>
                </c:pt>
                <c:pt idx="305" formatCode="0.00">
                  <c:v>1.0982997886905821E-2</c:v>
                </c:pt>
                <c:pt idx="306" formatCode="0.00">
                  <c:v>6.2311817053583241E-2</c:v>
                </c:pt>
                <c:pt idx="307" formatCode="0.00">
                  <c:v>8.3666740744035906E-2</c:v>
                </c:pt>
                <c:pt idx="308" formatCode="0.00">
                  <c:v>2.9828557410723988E-2</c:v>
                </c:pt>
                <c:pt idx="309" formatCode="0.00">
                  <c:v>1.4912176964280377E-2</c:v>
                </c:pt>
                <c:pt idx="310" formatCode="0.00">
                  <c:v>3.9508259821374736E-3</c:v>
                </c:pt>
                <c:pt idx="311" formatCode="0.00">
                  <c:v>-7.1383341666688693E-3</c:v>
                </c:pt>
                <c:pt idx="312" formatCode="0.00">
                  <c:v>3.0867761071426969E-2</c:v>
                </c:pt>
                <c:pt idx="313" formatCode="0.00">
                  <c:v>1.6098996369031227E-2</c:v>
                </c:pt>
                <c:pt idx="314" formatCode="0.00">
                  <c:v>2.0847232738077537E-2</c:v>
                </c:pt>
                <c:pt idx="315" formatCode="0.00">
                  <c:v>2.3496759702403835E-2</c:v>
                </c:pt>
                <c:pt idx="316" formatCode="0.00">
                  <c:v>4.0242809315486738E-2</c:v>
                </c:pt>
                <c:pt idx="317" formatCode="0.00">
                  <c:v>-1.596624377975786E-2</c:v>
                </c:pt>
                <c:pt idx="318" formatCode="0.00">
                  <c:v>-2.3446069613093812E-2</c:v>
                </c:pt>
                <c:pt idx="319" formatCode="0.00">
                  <c:v>-1.6642184226327572E-3</c:v>
                </c:pt>
                <c:pt idx="320" formatCode="0.00">
                  <c:v>-3.4129607589278521E-2</c:v>
                </c:pt>
                <c:pt idx="321" formatCode="0.00">
                  <c:v>-2.237235803572446E-2</c:v>
                </c:pt>
                <c:pt idx="322" formatCode="0.00">
                  <c:v>-1.7376511517859683E-2</c:v>
                </c:pt>
                <c:pt idx="323" formatCode="0.00">
                  <c:v>-1.4972132499998736E-2</c:v>
                </c:pt>
                <c:pt idx="324" formatCode="0.00">
                  <c:v>-2.713344059524303E-2</c:v>
                </c:pt>
                <c:pt idx="325" formatCode="0.00">
                  <c:v>-4.2110422797634328E-2</c:v>
                </c:pt>
                <c:pt idx="326" formatCode="0.00">
                  <c:v>-1.4288994761912477E-2</c:v>
                </c:pt>
                <c:pt idx="327" formatCode="0.00">
                  <c:v>1.5145438869083705E-2</c:v>
                </c:pt>
                <c:pt idx="328" formatCode="0.00">
                  <c:v>4.637938848215839E-2</c:v>
                </c:pt>
                <c:pt idx="329" formatCode="0.00">
                  <c:v>5.5194074553575945E-2</c:v>
                </c:pt>
                <c:pt idx="330" formatCode="0.00">
                  <c:v>3.8378722053579395E-2</c:v>
                </c:pt>
                <c:pt idx="331" formatCode="0.00">
                  <c:v>-1.7331497589296418E-2</c:v>
                </c:pt>
                <c:pt idx="332" formatCode="0.00">
                  <c:v>-7.053199675595323E-2</c:v>
                </c:pt>
                <c:pt idx="333" formatCode="0.00">
                  <c:v>-6.7368625535728199E-2</c:v>
                </c:pt>
                <c:pt idx="334" formatCode="0.00">
                  <c:v>-5.0765288184535962E-2</c:v>
                </c:pt>
                <c:pt idx="335" formatCode="0.00">
                  <c:v>-3.2239034999989258E-2</c:v>
                </c:pt>
                <c:pt idx="336" formatCode="0.00">
                  <c:v>-5.0975214285742254E-3</c:v>
                </c:pt>
                <c:pt idx="337" formatCode="0.00">
                  <c:v>4.6297897023777068E-3</c:v>
                </c:pt>
                <c:pt idx="338" formatCode="0.00">
                  <c:v>1.6862777738097634E-2</c:v>
                </c:pt>
                <c:pt idx="339" formatCode="0.00">
                  <c:v>3.3397178035741604E-2</c:v>
                </c:pt>
                <c:pt idx="340" formatCode="0.00">
                  <c:v>5.0849574315478208E-2</c:v>
                </c:pt>
                <c:pt idx="341" formatCode="0.00">
                  <c:v>2.9990367053578382E-2</c:v>
                </c:pt>
                <c:pt idx="342" formatCode="0.00">
                  <c:v>-2.8420439613078941E-2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38-41AB-994F-7C1135AEB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kern="1200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</a:rPr>
                  <a:t>Glacier Storage Normalized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Ganges-Ground Water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'Ganges-TSA'!$N$2:$N$349</c:f>
              <c:numCache>
                <c:formatCode>General</c:formatCode>
                <c:ptCount val="348"/>
                <c:pt idx="6" formatCode="0.00">
                  <c:v>0.64823759563218397</c:v>
                </c:pt>
                <c:pt idx="7" formatCode="0.00">
                  <c:v>0.66595907479885019</c:v>
                </c:pt>
                <c:pt idx="8" formatCode="0.00">
                  <c:v>0.66870903479885069</c:v>
                </c:pt>
                <c:pt idx="9" formatCode="0.00">
                  <c:v>0.66511461646551728</c:v>
                </c:pt>
                <c:pt idx="10" formatCode="0.00">
                  <c:v>0.66097685396551764</c:v>
                </c:pt>
                <c:pt idx="11" formatCode="0.00">
                  <c:v>0.6359449564655173</c:v>
                </c:pt>
                <c:pt idx="12" formatCode="0.00">
                  <c:v>0.5854825814655169</c:v>
                </c:pt>
                <c:pt idx="13" formatCode="0.00">
                  <c:v>0.33537292896551696</c:v>
                </c:pt>
                <c:pt idx="14" formatCode="0.00">
                  <c:v>0.11589563313218365</c:v>
                </c:pt>
                <c:pt idx="15" formatCode="0.00">
                  <c:v>4.895266313218416E-2</c:v>
                </c:pt>
                <c:pt idx="16" formatCode="0.00">
                  <c:v>-7.8510021867816526E-2</c:v>
                </c:pt>
                <c:pt idx="17" formatCode="0.00">
                  <c:v>-0.16474077686781596</c:v>
                </c:pt>
                <c:pt idx="18" formatCode="0.00">
                  <c:v>-0.21455846853448279</c:v>
                </c:pt>
                <c:pt idx="19" formatCode="0.00">
                  <c:v>-0.23945598936781631</c:v>
                </c:pt>
                <c:pt idx="20" formatCode="0.00">
                  <c:v>-0.24752719853448291</c:v>
                </c:pt>
                <c:pt idx="21" formatCode="0.00">
                  <c:v>-0.25521685353448298</c:v>
                </c:pt>
                <c:pt idx="22" formatCode="0.00">
                  <c:v>-0.26197515603448296</c:v>
                </c:pt>
                <c:pt idx="23" formatCode="0.00">
                  <c:v>-0.26411043770114961</c:v>
                </c:pt>
                <c:pt idx="24" formatCode="0.00">
                  <c:v>-0.30865150853448298</c:v>
                </c:pt>
                <c:pt idx="25" formatCode="0.00">
                  <c:v>-0.36563114436781663</c:v>
                </c:pt>
                <c:pt idx="26" formatCode="0.00">
                  <c:v>-0.45914248770114963</c:v>
                </c:pt>
                <c:pt idx="27" formatCode="0.00">
                  <c:v>-0.59451306020114991</c:v>
                </c:pt>
                <c:pt idx="28" formatCode="0.00">
                  <c:v>-0.63013102770114959</c:v>
                </c:pt>
                <c:pt idx="29" formatCode="0.00">
                  <c:v>-0.63005008436781651</c:v>
                </c:pt>
                <c:pt idx="30" formatCode="0.00">
                  <c:v>-0.62609062686781658</c:v>
                </c:pt>
                <c:pt idx="31" formatCode="0.00">
                  <c:v>-0.62609594186781625</c:v>
                </c:pt>
                <c:pt idx="32" formatCode="0.00">
                  <c:v>-0.63159080686781643</c:v>
                </c:pt>
                <c:pt idx="33" formatCode="0.00">
                  <c:v>-0.6287974602011499</c:v>
                </c:pt>
                <c:pt idx="34" formatCode="0.00">
                  <c:v>-0.62082603936781666</c:v>
                </c:pt>
                <c:pt idx="35" formatCode="0.00">
                  <c:v>-0.6024825035344834</c:v>
                </c:pt>
                <c:pt idx="36" formatCode="0.00">
                  <c:v>-0.54322785686781683</c:v>
                </c:pt>
                <c:pt idx="37" formatCode="0.00">
                  <c:v>-0.44407106020114973</c:v>
                </c:pt>
                <c:pt idx="38" formatCode="0.00">
                  <c:v>-0.42031622520114964</c:v>
                </c:pt>
                <c:pt idx="39" formatCode="0.00">
                  <c:v>-0.31258067020114999</c:v>
                </c:pt>
                <c:pt idx="40" formatCode="0.00">
                  <c:v>-0.22593488770114956</c:v>
                </c:pt>
                <c:pt idx="41" formatCode="0.00">
                  <c:v>-0.17466046936781598</c:v>
                </c:pt>
                <c:pt idx="42" formatCode="0.00">
                  <c:v>-0.15269336686781676</c:v>
                </c:pt>
                <c:pt idx="43" formatCode="0.00">
                  <c:v>-0.1399642235344829</c:v>
                </c:pt>
                <c:pt idx="44" formatCode="0.00">
                  <c:v>-0.12818497770114989</c:v>
                </c:pt>
                <c:pt idx="45" formatCode="0.00">
                  <c:v>-0.12918414020114932</c:v>
                </c:pt>
                <c:pt idx="46" formatCode="0.00">
                  <c:v>-0.13347776520114962</c:v>
                </c:pt>
                <c:pt idx="47" formatCode="0.00">
                  <c:v>-0.15193583353448314</c:v>
                </c:pt>
                <c:pt idx="48" formatCode="0.00">
                  <c:v>-0.14907950936781633</c:v>
                </c:pt>
                <c:pt idx="49" formatCode="0.00">
                  <c:v>-8.8166721867816378E-2</c:v>
                </c:pt>
                <c:pt idx="50" formatCode="0.00">
                  <c:v>0.11278449729885009</c:v>
                </c:pt>
                <c:pt idx="51" formatCode="0.00">
                  <c:v>0.11588377979885012</c:v>
                </c:pt>
                <c:pt idx="52" formatCode="0.00">
                  <c:v>7.8885864798849958E-2</c:v>
                </c:pt>
                <c:pt idx="53" formatCode="0.00">
                  <c:v>5.6195012298850155E-2</c:v>
                </c:pt>
                <c:pt idx="54" formatCode="0.00">
                  <c:v>4.3586116465516689E-2</c:v>
                </c:pt>
                <c:pt idx="55" formatCode="0.00">
                  <c:v>4.1136793132183325E-2</c:v>
                </c:pt>
                <c:pt idx="56" formatCode="0.00">
                  <c:v>3.699092313218344E-2</c:v>
                </c:pt>
                <c:pt idx="57" formatCode="0.00">
                  <c:v>3.708524229885013E-2</c:v>
                </c:pt>
                <c:pt idx="58" formatCode="0.00">
                  <c:v>3.8091030632183109E-2</c:v>
                </c:pt>
                <c:pt idx="59" formatCode="0.00">
                  <c:v>4.1868978965517112E-2</c:v>
                </c:pt>
                <c:pt idx="60" formatCode="0.00">
                  <c:v>3.0276223132183144E-2</c:v>
                </c:pt>
                <c:pt idx="61" formatCode="0.00">
                  <c:v>-2.3494636867816165E-2</c:v>
                </c:pt>
                <c:pt idx="62" formatCode="0.00">
                  <c:v>-0.1136445168678164</c:v>
                </c:pt>
                <c:pt idx="63" formatCode="0.00">
                  <c:v>-7.3585109367816148E-2</c:v>
                </c:pt>
                <c:pt idx="64" formatCode="0.00">
                  <c:v>-6.7315276867816465E-2</c:v>
                </c:pt>
                <c:pt idx="65" formatCode="0.00">
                  <c:v>-6.7625836867816425E-2</c:v>
                </c:pt>
                <c:pt idx="66" formatCode="0.00">
                  <c:v>-7.2206235201150104E-2</c:v>
                </c:pt>
                <c:pt idx="67" formatCode="0.00">
                  <c:v>-7.4764566034482893E-2</c:v>
                </c:pt>
                <c:pt idx="68" formatCode="0.00">
                  <c:v>-7.1725876867816396E-2</c:v>
                </c:pt>
                <c:pt idx="69" formatCode="0.00">
                  <c:v>-6.5243861867816388E-2</c:v>
                </c:pt>
                <c:pt idx="70" formatCode="0.00">
                  <c:v>-6.3275396034482956E-2</c:v>
                </c:pt>
                <c:pt idx="71" formatCode="0.00">
                  <c:v>-6.3024825201149604E-2</c:v>
                </c:pt>
                <c:pt idx="72" formatCode="0.00">
                  <c:v>-5.3359654367816312E-2</c:v>
                </c:pt>
                <c:pt idx="73" formatCode="0.00">
                  <c:v>1.3092093965517027E-2</c:v>
                </c:pt>
                <c:pt idx="74" formatCode="0.00">
                  <c:v>0.14970911896551709</c:v>
                </c:pt>
                <c:pt idx="75" formatCode="0.00">
                  <c:v>0.22595327479885041</c:v>
                </c:pt>
                <c:pt idx="76" formatCode="0.00">
                  <c:v>0.28781661813218351</c:v>
                </c:pt>
                <c:pt idx="77" formatCode="0.00">
                  <c:v>0.31831393063218361</c:v>
                </c:pt>
                <c:pt idx="78" formatCode="0.00">
                  <c:v>0.33635036563218357</c:v>
                </c:pt>
                <c:pt idx="79" formatCode="0.00">
                  <c:v>0.3373220406321833</c:v>
                </c:pt>
                <c:pt idx="80" formatCode="0.00">
                  <c:v>0.3311860131321831</c:v>
                </c:pt>
                <c:pt idx="81" formatCode="0.00">
                  <c:v>0.32289363896551659</c:v>
                </c:pt>
                <c:pt idx="82" formatCode="0.00">
                  <c:v>0.32253504979885017</c:v>
                </c:pt>
                <c:pt idx="83" formatCode="0.00">
                  <c:v>0.32628303896551669</c:v>
                </c:pt>
                <c:pt idx="84" formatCode="0.00">
                  <c:v>0.30883232896551682</c:v>
                </c:pt>
                <c:pt idx="85" formatCode="0.00">
                  <c:v>0.33628396396551663</c:v>
                </c:pt>
                <c:pt idx="86" formatCode="0.00">
                  <c:v>0.25758056063218371</c:v>
                </c:pt>
                <c:pt idx="87" formatCode="0.00">
                  <c:v>0.14673249146551681</c:v>
                </c:pt>
                <c:pt idx="88" formatCode="0.00">
                  <c:v>6.6879313965516829E-2</c:v>
                </c:pt>
                <c:pt idx="89" formatCode="0.00">
                  <c:v>4.0165207298850536E-2</c:v>
                </c:pt>
                <c:pt idx="90" formatCode="0.00">
                  <c:v>5.4449858132183504E-2</c:v>
                </c:pt>
                <c:pt idx="91" formatCode="0.00">
                  <c:v>6.1245378965516739E-2</c:v>
                </c:pt>
                <c:pt idx="92" formatCode="0.00">
                  <c:v>6.6202918132183708E-2</c:v>
                </c:pt>
                <c:pt idx="93" formatCode="0.00">
                  <c:v>7.1737064798850003E-2</c:v>
                </c:pt>
                <c:pt idx="94" formatCode="0.00">
                  <c:v>8.0335941465516925E-2</c:v>
                </c:pt>
                <c:pt idx="95" formatCode="0.00">
                  <c:v>9.9614706465516623E-2</c:v>
                </c:pt>
                <c:pt idx="96" formatCode="0.00">
                  <c:v>0.11728551646551688</c:v>
                </c:pt>
                <c:pt idx="97" formatCode="0.00">
                  <c:v>0.15522470729885018</c:v>
                </c:pt>
                <c:pt idx="98" formatCode="0.00">
                  <c:v>0.18724312979885083</c:v>
                </c:pt>
                <c:pt idx="99" formatCode="0.00">
                  <c:v>0.18948871479885065</c:v>
                </c:pt>
                <c:pt idx="100" formatCode="0.00">
                  <c:v>0.24659870646551685</c:v>
                </c:pt>
                <c:pt idx="101" formatCode="0.00">
                  <c:v>0.2803387106321833</c:v>
                </c:pt>
                <c:pt idx="102" formatCode="0.00">
                  <c:v>0.27273014813218355</c:v>
                </c:pt>
                <c:pt idx="103" formatCode="0.00">
                  <c:v>0.27287380979885034</c:v>
                </c:pt>
                <c:pt idx="104" formatCode="0.00">
                  <c:v>0.27045670729885041</c:v>
                </c:pt>
                <c:pt idx="105" formatCode="0.00">
                  <c:v>0.26236012479885007</c:v>
                </c:pt>
                <c:pt idx="106" formatCode="0.00">
                  <c:v>0.24484553813218346</c:v>
                </c:pt>
                <c:pt idx="107" formatCode="0.00">
                  <c:v>0.22165373313218373</c:v>
                </c:pt>
                <c:pt idx="108" formatCode="0.00">
                  <c:v>0.22144568313218338</c:v>
                </c:pt>
                <c:pt idx="109" formatCode="0.00">
                  <c:v>0.13531800396551663</c:v>
                </c:pt>
                <c:pt idx="110" formatCode="0.00">
                  <c:v>9.3689723132183378E-2</c:v>
                </c:pt>
                <c:pt idx="111" formatCode="0.00">
                  <c:v>0.11215631479885024</c:v>
                </c:pt>
                <c:pt idx="112" formatCode="0.00">
                  <c:v>0.16044203813218383</c:v>
                </c:pt>
                <c:pt idx="113" formatCode="0.00">
                  <c:v>0.17813051146551695</c:v>
                </c:pt>
                <c:pt idx="114" formatCode="0.00">
                  <c:v>0.18298708813218356</c:v>
                </c:pt>
                <c:pt idx="115" formatCode="0.00">
                  <c:v>0.18219265729885059</c:v>
                </c:pt>
                <c:pt idx="116" formatCode="0.00">
                  <c:v>0.18563996646551706</c:v>
                </c:pt>
                <c:pt idx="117" formatCode="0.00">
                  <c:v>0.19090255229885056</c:v>
                </c:pt>
                <c:pt idx="118" formatCode="0.00">
                  <c:v>0.1996884756321835</c:v>
                </c:pt>
                <c:pt idx="119" formatCode="0.00">
                  <c:v>0.22700409729885029</c:v>
                </c:pt>
                <c:pt idx="120" formatCode="0.00">
                  <c:v>0.33620854896551711</c:v>
                </c:pt>
                <c:pt idx="121" formatCode="0.00">
                  <c:v>0.41271099146551693</c:v>
                </c:pt>
                <c:pt idx="122" formatCode="0.00">
                  <c:v>0.39042044396551701</c:v>
                </c:pt>
                <c:pt idx="123" formatCode="0.00">
                  <c:v>0.37245639896551719</c:v>
                </c:pt>
                <c:pt idx="124" formatCode="0.00">
                  <c:v>0.26980740563218353</c:v>
                </c:pt>
                <c:pt idx="125" formatCode="0.00">
                  <c:v>0.19343049063218354</c:v>
                </c:pt>
                <c:pt idx="126" formatCode="0.00">
                  <c:v>0.15258126146551687</c:v>
                </c:pt>
                <c:pt idx="127" formatCode="0.00">
                  <c:v>0.13669277479885</c:v>
                </c:pt>
                <c:pt idx="128" formatCode="0.00">
                  <c:v>0.12246783313218357</c:v>
                </c:pt>
                <c:pt idx="129" formatCode="0.00">
                  <c:v>0.11448621229885036</c:v>
                </c:pt>
                <c:pt idx="130" formatCode="0.00">
                  <c:v>0.10778629063218359</c:v>
                </c:pt>
                <c:pt idx="131" formatCode="0.00">
                  <c:v>9.4538179798849598E-2</c:v>
                </c:pt>
                <c:pt idx="132" formatCode="0.00">
                  <c:v>3.1444238965516735E-2</c:v>
                </c:pt>
                <c:pt idx="133" formatCode="0.00">
                  <c:v>-1.1128100201150293E-2</c:v>
                </c:pt>
                <c:pt idx="134" formatCode="0.00">
                  <c:v>-6.4984711867816181E-2</c:v>
                </c:pt>
                <c:pt idx="135" formatCode="0.00">
                  <c:v>-0.17166196603448336</c:v>
                </c:pt>
                <c:pt idx="136" formatCode="0.00">
                  <c:v>-0.18624903103448309</c:v>
                </c:pt>
                <c:pt idx="137" formatCode="0.00">
                  <c:v>-0.19127052353448315</c:v>
                </c:pt>
                <c:pt idx="138" formatCode="0.00">
                  <c:v>-0.19813240853448311</c:v>
                </c:pt>
                <c:pt idx="139" formatCode="0.00">
                  <c:v>-0.20089625603448336</c:v>
                </c:pt>
                <c:pt idx="140" formatCode="0.00">
                  <c:v>-0.19429108770114989</c:v>
                </c:pt>
                <c:pt idx="141" formatCode="0.00">
                  <c:v>-0.18650607270114961</c:v>
                </c:pt>
                <c:pt idx="142" formatCode="0.00">
                  <c:v>-0.18000635020114997</c:v>
                </c:pt>
                <c:pt idx="143" formatCode="0.00">
                  <c:v>-0.18363805603448302</c:v>
                </c:pt>
                <c:pt idx="144" formatCode="0.00">
                  <c:v>-0.24487175520114945</c:v>
                </c:pt>
                <c:pt idx="145" formatCode="0.00">
                  <c:v>-0.37930270020114976</c:v>
                </c:pt>
                <c:pt idx="146" formatCode="0.00">
                  <c:v>-0.41863667936781668</c:v>
                </c:pt>
                <c:pt idx="147" formatCode="0.00">
                  <c:v>-0.38921248936781616</c:v>
                </c:pt>
                <c:pt idx="148" formatCode="0.00">
                  <c:v>-0.40237683020114967</c:v>
                </c:pt>
                <c:pt idx="149" formatCode="0.00">
                  <c:v>-0.40029112520114984</c:v>
                </c:pt>
                <c:pt idx="150" formatCode="0.00">
                  <c:v>-0.39591724686781649</c:v>
                </c:pt>
                <c:pt idx="151" formatCode="0.00">
                  <c:v>-0.39445946186781633</c:v>
                </c:pt>
                <c:pt idx="152" formatCode="0.00">
                  <c:v>-0.39029655436781652</c:v>
                </c:pt>
                <c:pt idx="153" formatCode="0.00">
                  <c:v>-0.38760086520114978</c:v>
                </c:pt>
                <c:pt idx="154" formatCode="0.00">
                  <c:v>-0.38465405853448309</c:v>
                </c:pt>
                <c:pt idx="155" formatCode="0.00">
                  <c:v>-0.39465044520114989</c:v>
                </c:pt>
                <c:pt idx="156" formatCode="0.00">
                  <c:v>-0.40020665103448327</c:v>
                </c:pt>
                <c:pt idx="157" formatCode="0.00">
                  <c:v>-0.2916831435344831</c:v>
                </c:pt>
                <c:pt idx="158" formatCode="0.00">
                  <c:v>-0.22775140020114981</c:v>
                </c:pt>
                <c:pt idx="159" formatCode="0.00">
                  <c:v>-9.379798770115011E-2</c:v>
                </c:pt>
                <c:pt idx="160" formatCode="0.00">
                  <c:v>5.2898083132183693E-2</c:v>
                </c:pt>
                <c:pt idx="161" formatCode="0.00">
                  <c:v>0.1303955656321838</c:v>
                </c:pt>
                <c:pt idx="162" formatCode="0.00">
                  <c:v>0.17233548979884983</c:v>
                </c:pt>
                <c:pt idx="163" formatCode="0.00">
                  <c:v>0.19342117979884987</c:v>
                </c:pt>
                <c:pt idx="164" formatCode="0.00">
                  <c:v>0.19561255979885006</c:v>
                </c:pt>
                <c:pt idx="165" formatCode="0.00">
                  <c:v>0.1884561156321829</c:v>
                </c:pt>
                <c:pt idx="166" formatCode="0.00">
                  <c:v>0.18285943813218308</c:v>
                </c:pt>
                <c:pt idx="167" formatCode="0.00">
                  <c:v>0.18707625563218278</c:v>
                </c:pt>
                <c:pt idx="168" formatCode="0.00">
                  <c:v>0.2295899739655165</c:v>
                </c:pt>
                <c:pt idx="169" formatCode="0.00">
                  <c:v>0.19928335729884994</c:v>
                </c:pt>
                <c:pt idx="170" formatCode="0.00">
                  <c:v>0.15198766813218345</c:v>
                </c:pt>
                <c:pt idx="171" formatCode="0.00">
                  <c:v>-2.7673446867816587E-2</c:v>
                </c:pt>
                <c:pt idx="172" formatCode="0.00">
                  <c:v>-0.15578369686781635</c:v>
                </c:pt>
                <c:pt idx="173" formatCode="0.00">
                  <c:v>-0.22457898020114975</c:v>
                </c:pt>
                <c:pt idx="174" formatCode="0.00">
                  <c:v>-0.26092050853448279</c:v>
                </c:pt>
                <c:pt idx="175" formatCode="0.00">
                  <c:v>-0.27905581270114976</c:v>
                </c:pt>
                <c:pt idx="176" formatCode="0.00">
                  <c:v>-0.28398610270114966</c:v>
                </c:pt>
                <c:pt idx="177" formatCode="0.00">
                  <c:v>-0.27741169270114985</c:v>
                </c:pt>
                <c:pt idx="178" formatCode="0.00">
                  <c:v>-0.27685128270115</c:v>
                </c:pt>
                <c:pt idx="179" formatCode="0.00">
                  <c:v>-0.28573544686781638</c:v>
                </c:pt>
                <c:pt idx="180" formatCode="0.00">
                  <c:v>-0.35858394603448307</c:v>
                </c:pt>
                <c:pt idx="181" formatCode="0.00">
                  <c:v>-0.29051651520114974</c:v>
                </c:pt>
                <c:pt idx="182" formatCode="0.00">
                  <c:v>-0.26224547603448323</c:v>
                </c:pt>
                <c:pt idx="183" formatCode="0.00">
                  <c:v>-0.25717439186781665</c:v>
                </c:pt>
                <c:pt idx="184" formatCode="0.00">
                  <c:v>-0.27694872936781656</c:v>
                </c:pt>
                <c:pt idx="185" formatCode="0.00">
                  <c:v>-0.28119633520114928</c:v>
                </c:pt>
                <c:pt idx="186" formatCode="0.00">
                  <c:v>-0.28079954686781661</c:v>
                </c:pt>
                <c:pt idx="187" formatCode="0.00">
                  <c:v>-0.28327796270114991</c:v>
                </c:pt>
                <c:pt idx="188" formatCode="0.00">
                  <c:v>-0.29219210103448323</c:v>
                </c:pt>
                <c:pt idx="189" formatCode="0.00">
                  <c:v>-0.29925607103448315</c:v>
                </c:pt>
                <c:pt idx="190" formatCode="0.00">
                  <c:v>-0.30125258353448303</c:v>
                </c:pt>
                <c:pt idx="191" formatCode="0.00">
                  <c:v>-0.28939650186781662</c:v>
                </c:pt>
                <c:pt idx="192" formatCode="0.00">
                  <c:v>-0.21485098936781655</c:v>
                </c:pt>
                <c:pt idx="193" formatCode="0.00">
                  <c:v>-0.29195780270114979</c:v>
                </c:pt>
                <c:pt idx="194" formatCode="0.00">
                  <c:v>-0.33721398020114979</c:v>
                </c:pt>
                <c:pt idx="195" formatCode="0.00">
                  <c:v>-0.32708166770114988</c:v>
                </c:pt>
                <c:pt idx="196" formatCode="0.00">
                  <c:v>-0.32368545520114989</c:v>
                </c:pt>
                <c:pt idx="197" formatCode="0.00">
                  <c:v>-0.33226029853448313</c:v>
                </c:pt>
                <c:pt idx="198" formatCode="0.00">
                  <c:v>-0.33989567353448336</c:v>
                </c:pt>
                <c:pt idx="199" formatCode="0.00">
                  <c:v>-0.34370869686781647</c:v>
                </c:pt>
                <c:pt idx="200" formatCode="0.00">
                  <c:v>-0.33426133520114987</c:v>
                </c:pt>
                <c:pt idx="201" formatCode="0.00">
                  <c:v>-0.32057032436781641</c:v>
                </c:pt>
                <c:pt idx="202" formatCode="0.00">
                  <c:v>-0.30989110186781654</c:v>
                </c:pt>
                <c:pt idx="203" formatCode="0.00">
                  <c:v>-0.30504708186781637</c:v>
                </c:pt>
                <c:pt idx="204" formatCode="0.00">
                  <c:v>-0.33401033936781643</c:v>
                </c:pt>
                <c:pt idx="205" formatCode="0.00">
                  <c:v>-0.32029554936781657</c:v>
                </c:pt>
                <c:pt idx="206" formatCode="0.00">
                  <c:v>-0.21150447686781626</c:v>
                </c:pt>
                <c:pt idx="207" formatCode="0.00">
                  <c:v>-0.12272216603448305</c:v>
                </c:pt>
                <c:pt idx="208" formatCode="0.00">
                  <c:v>-4.5824723534483081E-2</c:v>
                </c:pt>
                <c:pt idx="209" formatCode="0.00">
                  <c:v>-1.113929103448319E-2</c:v>
                </c:pt>
                <c:pt idx="210" formatCode="0.00">
                  <c:v>4.8603639655167008E-3</c:v>
                </c:pt>
                <c:pt idx="211" formatCode="0.00">
                  <c:v>1.6696018132183799E-2</c:v>
                </c:pt>
                <c:pt idx="212" formatCode="0.00">
                  <c:v>1.2728842298849852E-2</c:v>
                </c:pt>
                <c:pt idx="213" formatCode="0.00">
                  <c:v>-1.734689367816511E-3</c:v>
                </c:pt>
                <c:pt idx="214" formatCode="0.00">
                  <c:v>-1.2043128534482861E-2</c:v>
                </c:pt>
                <c:pt idx="215" formatCode="0.00">
                  <c:v>-2.6588606867816722E-2</c:v>
                </c:pt>
                <c:pt idx="216" formatCode="0.00">
                  <c:v>7.4005128965517031E-2</c:v>
                </c:pt>
                <c:pt idx="217" formatCode="0.00">
                  <c:v>0.26241789479885025</c:v>
                </c:pt>
                <c:pt idx="218" formatCode="0.00">
                  <c:v>0.37960217646551708</c:v>
                </c:pt>
                <c:pt idx="219" formatCode="0.00">
                  <c:v>0.37416686813218325</c:v>
                </c:pt>
                <c:pt idx="220" formatCode="0.00">
                  <c:v>0.33685056563218341</c:v>
                </c:pt>
                <c:pt idx="221" formatCode="0.00">
                  <c:v>0.31993846313218333</c:v>
                </c:pt>
                <c:pt idx="222" formatCode="0.00">
                  <c:v>0.31261280396551694</c:v>
                </c:pt>
                <c:pt idx="223" formatCode="0.00">
                  <c:v>0.30487164063218364</c:v>
                </c:pt>
                <c:pt idx="224" formatCode="0.00">
                  <c:v>0.30094689063218327</c:v>
                </c:pt>
                <c:pt idx="225" formatCode="0.00">
                  <c:v>0.29698649479885031</c:v>
                </c:pt>
                <c:pt idx="226" formatCode="0.00">
                  <c:v>0.29616920063218366</c:v>
                </c:pt>
                <c:pt idx="227" formatCode="0.00">
                  <c:v>0.29689455979885038</c:v>
                </c:pt>
                <c:pt idx="228" formatCode="0.00">
                  <c:v>0.14703982063218346</c:v>
                </c:pt>
                <c:pt idx="229" formatCode="0.00">
                  <c:v>-0.13657135770114959</c:v>
                </c:pt>
                <c:pt idx="230" formatCode="0.00">
                  <c:v>-0.37209497853448337</c:v>
                </c:pt>
                <c:pt idx="231" formatCode="0.00">
                  <c:v>-0.40924524186781674</c:v>
                </c:pt>
                <c:pt idx="232" formatCode="0.00">
                  <c:v>-0.40816184770114994</c:v>
                </c:pt>
                <c:pt idx="233" formatCode="0.00">
                  <c:v>-0.39444330270114958</c:v>
                </c:pt>
                <c:pt idx="234" formatCode="0.00">
                  <c:v>-0.37490651936781649</c:v>
                </c:pt>
                <c:pt idx="235" formatCode="0.00">
                  <c:v>-0.3669027677011496</c:v>
                </c:pt>
                <c:pt idx="236" formatCode="0.00">
                  <c:v>-0.36035153436781653</c:v>
                </c:pt>
                <c:pt idx="237" formatCode="0.00">
                  <c:v>-0.35583328103448331</c:v>
                </c:pt>
                <c:pt idx="238" formatCode="0.00">
                  <c:v>-0.35651872686781672</c:v>
                </c:pt>
                <c:pt idx="239" formatCode="0.00">
                  <c:v>-0.35856831770115005</c:v>
                </c:pt>
                <c:pt idx="240" formatCode="0.00">
                  <c:v>-0.35258668936781667</c:v>
                </c:pt>
                <c:pt idx="241" formatCode="0.00">
                  <c:v>-0.30520032103448358</c:v>
                </c:pt>
                <c:pt idx="242" formatCode="0.00">
                  <c:v>-0.22039650186781667</c:v>
                </c:pt>
                <c:pt idx="243" formatCode="0.00">
                  <c:v>-3.7536048534483335E-2</c:v>
                </c:pt>
                <c:pt idx="244" formatCode="0.00">
                  <c:v>3.6951100632183653E-2</c:v>
                </c:pt>
                <c:pt idx="245" formatCode="0.00">
                  <c:v>7.2720384798850013E-2</c:v>
                </c:pt>
                <c:pt idx="246" formatCode="0.00">
                  <c:v>9.2563873132183172E-2</c:v>
                </c:pt>
                <c:pt idx="247" formatCode="0.00">
                  <c:v>0.10154227479885058</c:v>
                </c:pt>
                <c:pt idx="248" formatCode="0.00">
                  <c:v>0.1071555347988502</c:v>
                </c:pt>
                <c:pt idx="249" formatCode="0.00">
                  <c:v>0.11342273396551672</c:v>
                </c:pt>
                <c:pt idx="250" formatCode="0.00">
                  <c:v>0.11690527729885014</c:v>
                </c:pt>
                <c:pt idx="251" formatCode="0.00">
                  <c:v>0.12713163896551682</c:v>
                </c:pt>
                <c:pt idx="252" formatCode="0.00">
                  <c:v>0.2014278997988499</c:v>
                </c:pt>
                <c:pt idx="253" formatCode="0.00">
                  <c:v>0.3561397422988497</c:v>
                </c:pt>
                <c:pt idx="254" formatCode="0.00">
                  <c:v>0.52212151229884984</c:v>
                </c:pt>
                <c:pt idx="255" formatCode="0.00">
                  <c:v>0.51403276479884985</c:v>
                </c:pt>
                <c:pt idx="256" formatCode="0.00">
                  <c:v>0.5157253381321838</c:v>
                </c:pt>
                <c:pt idx="257" formatCode="0.00">
                  <c:v>0.5120927731321836</c:v>
                </c:pt>
                <c:pt idx="258" formatCode="0.00">
                  <c:v>0.49808257229885067</c:v>
                </c:pt>
                <c:pt idx="259" formatCode="0.00">
                  <c:v>0.49875160979885047</c:v>
                </c:pt>
                <c:pt idx="260" formatCode="0.00">
                  <c:v>0.4979347922988504</c:v>
                </c:pt>
                <c:pt idx="261" formatCode="0.00">
                  <c:v>0.49443836896551696</c:v>
                </c:pt>
                <c:pt idx="262" formatCode="0.00">
                  <c:v>0.49537544563218372</c:v>
                </c:pt>
                <c:pt idx="263" formatCode="0.00">
                  <c:v>0.4828033189655172</c:v>
                </c:pt>
                <c:pt idx="264" formatCode="0.00">
                  <c:v>0.40612952396551716</c:v>
                </c:pt>
                <c:pt idx="265" formatCode="0.00">
                  <c:v>0.28430756396551704</c:v>
                </c:pt>
                <c:pt idx="266" formatCode="0.00">
                  <c:v>0.20940097563218396</c:v>
                </c:pt>
                <c:pt idx="267" formatCode="0.00">
                  <c:v>0.20515525729884976</c:v>
                </c:pt>
                <c:pt idx="268" formatCode="0.00">
                  <c:v>0.17830829229885037</c:v>
                </c:pt>
                <c:pt idx="269" formatCode="0.00">
                  <c:v>0.15713735813218355</c:v>
                </c:pt>
                <c:pt idx="270" formatCode="0.00">
                  <c:v>0.14527000396551681</c:v>
                </c:pt>
                <c:pt idx="271" formatCode="0.00">
                  <c:v>0.13696351063218382</c:v>
                </c:pt>
                <c:pt idx="272" formatCode="0.00">
                  <c:v>0.149120220632184</c:v>
                </c:pt>
                <c:pt idx="273" formatCode="0.00">
                  <c:v>0.16157546313218374</c:v>
                </c:pt>
                <c:pt idx="274" formatCode="0.00">
                  <c:v>0.16736088396551718</c:v>
                </c:pt>
                <c:pt idx="275" formatCode="0.00">
                  <c:v>0.17947184479885037</c:v>
                </c:pt>
                <c:pt idx="276" formatCode="0.00">
                  <c:v>0.32839947313218376</c:v>
                </c:pt>
                <c:pt idx="277" formatCode="0.00">
                  <c:v>0.49695671979885114</c:v>
                </c:pt>
                <c:pt idx="278" formatCode="0.00">
                  <c:v>0.55177892646551685</c:v>
                </c:pt>
                <c:pt idx="279" formatCode="0.00">
                  <c:v>0.43915503646551723</c:v>
                </c:pt>
                <c:pt idx="280" formatCode="0.00">
                  <c:v>0.45921732396551684</c:v>
                </c:pt>
                <c:pt idx="281" formatCode="0.00">
                  <c:v>0.4937784806321841</c:v>
                </c:pt>
                <c:pt idx="282" formatCode="0.00">
                  <c:v>0.51704699146551691</c:v>
                </c:pt>
                <c:pt idx="283" formatCode="0.00">
                  <c:v>0.53118210813218392</c:v>
                </c:pt>
                <c:pt idx="284" formatCode="0.00">
                  <c:v>0.52602270063218359</c:v>
                </c:pt>
                <c:pt idx="285" formatCode="0.00">
                  <c:v>0.53417706313218316</c:v>
                </c:pt>
                <c:pt idx="286" formatCode="0.00">
                  <c:v>0.53620677229884972</c:v>
                </c:pt>
                <c:pt idx="287" formatCode="0.00">
                  <c:v>0.53248017313218288</c:v>
                </c:pt>
                <c:pt idx="288" formatCode="0.00">
                  <c:v>0.40256992313218332</c:v>
                </c:pt>
                <c:pt idx="289" formatCode="0.00">
                  <c:v>0.20045071146551718</c:v>
                </c:pt>
                <c:pt idx="290" formatCode="0.00">
                  <c:v>2.7639640632183937E-2</c:v>
                </c:pt>
                <c:pt idx="291" formatCode="0.00">
                  <c:v>-7.1263617701149862E-2</c:v>
                </c:pt>
                <c:pt idx="292" formatCode="0.00">
                  <c:v>-0.18092740186781686</c:v>
                </c:pt>
                <c:pt idx="293" formatCode="0.00">
                  <c:v>-0.24998099186781686</c:v>
                </c:pt>
                <c:pt idx="294" formatCode="0.00">
                  <c:v>-0.28882268603448313</c:v>
                </c:pt>
                <c:pt idx="295" formatCode="0.00">
                  <c:v>-0.30618889103448321</c:v>
                </c:pt>
                <c:pt idx="296" formatCode="0.00">
                  <c:v>-0.31803306436781664</c:v>
                </c:pt>
                <c:pt idx="297" formatCode="0.00">
                  <c:v>-0.31628320603448312</c:v>
                </c:pt>
                <c:pt idx="298" formatCode="0.00">
                  <c:v>-0.30026763686781632</c:v>
                </c:pt>
                <c:pt idx="299" formatCode="0.00">
                  <c:v>-0.28454970603448282</c:v>
                </c:pt>
                <c:pt idx="300" formatCode="0.00">
                  <c:v>-0.26868420186781616</c:v>
                </c:pt>
                <c:pt idx="301" formatCode="0.00">
                  <c:v>-0.20536219353448359</c:v>
                </c:pt>
                <c:pt idx="302" formatCode="0.00">
                  <c:v>-0.20377965020114974</c:v>
                </c:pt>
                <c:pt idx="303" formatCode="0.00">
                  <c:v>-0.26258515603448296</c:v>
                </c:pt>
                <c:pt idx="304" formatCode="0.00">
                  <c:v>-0.31372184853448282</c:v>
                </c:pt>
                <c:pt idx="305" formatCode="0.00">
                  <c:v>-0.34737390603448248</c:v>
                </c:pt>
                <c:pt idx="306" formatCode="0.00">
                  <c:v>-0.36620127020114945</c:v>
                </c:pt>
                <c:pt idx="307" formatCode="0.00">
                  <c:v>-0.38154768603448286</c:v>
                </c:pt>
                <c:pt idx="308" formatCode="0.00">
                  <c:v>-0.39308586853448269</c:v>
                </c:pt>
                <c:pt idx="309" formatCode="0.00">
                  <c:v>-0.42243104270114973</c:v>
                </c:pt>
                <c:pt idx="310" formatCode="0.00">
                  <c:v>-0.45351232936781627</c:v>
                </c:pt>
                <c:pt idx="311" formatCode="0.00">
                  <c:v>-0.47026666353448277</c:v>
                </c:pt>
                <c:pt idx="312" formatCode="0.00">
                  <c:v>-0.47130393270114967</c:v>
                </c:pt>
                <c:pt idx="313" formatCode="0.00">
                  <c:v>-0.37982943936781655</c:v>
                </c:pt>
                <c:pt idx="314" formatCode="0.00">
                  <c:v>-0.20069224936781649</c:v>
                </c:pt>
                <c:pt idx="315" formatCode="0.00">
                  <c:v>2.3701277298850076E-2</c:v>
                </c:pt>
                <c:pt idx="316" formatCode="0.00">
                  <c:v>0.20428910563218361</c:v>
                </c:pt>
                <c:pt idx="317" formatCode="0.00">
                  <c:v>0.29220701979885044</c:v>
                </c:pt>
                <c:pt idx="318" formatCode="0.00">
                  <c:v>0.33445495563218364</c:v>
                </c:pt>
                <c:pt idx="319" formatCode="0.00">
                  <c:v>0.3547184214655168</c:v>
                </c:pt>
                <c:pt idx="320" formatCode="0.00">
                  <c:v>0.36750144479885005</c:v>
                </c:pt>
                <c:pt idx="321" formatCode="0.00">
                  <c:v>0.37336655896551685</c:v>
                </c:pt>
                <c:pt idx="322" formatCode="0.00">
                  <c:v>0.38005805479885035</c:v>
                </c:pt>
                <c:pt idx="323" formatCode="0.00">
                  <c:v>0.38395793729885019</c:v>
                </c:pt>
                <c:pt idx="324" formatCode="0.00">
                  <c:v>0.37978385313218377</c:v>
                </c:pt>
                <c:pt idx="325" formatCode="0.00">
                  <c:v>0.31006588896551701</c:v>
                </c:pt>
                <c:pt idx="326" formatCode="0.00">
                  <c:v>0.16611653896551681</c:v>
                </c:pt>
                <c:pt idx="327" formatCode="0.00">
                  <c:v>-1.7695960201149941E-2</c:v>
                </c:pt>
                <c:pt idx="328" formatCode="0.00">
                  <c:v>-0.14885419270114975</c:v>
                </c:pt>
                <c:pt idx="329" formatCode="0.00">
                  <c:v>-0.21098549770114983</c:v>
                </c:pt>
                <c:pt idx="330" formatCode="0.00">
                  <c:v>-0.24075299103448344</c:v>
                </c:pt>
                <c:pt idx="331" formatCode="0.00">
                  <c:v>-0.25584208520114982</c:v>
                </c:pt>
                <c:pt idx="332" formatCode="0.00">
                  <c:v>-0.26642292770114984</c:v>
                </c:pt>
                <c:pt idx="333" formatCode="0.00">
                  <c:v>-0.27246289770114984</c:v>
                </c:pt>
                <c:pt idx="334" formatCode="0.00">
                  <c:v>-0.27599154020114991</c:v>
                </c:pt>
                <c:pt idx="335" formatCode="0.00">
                  <c:v>-0.2771006235344835</c:v>
                </c:pt>
                <c:pt idx="336" formatCode="0.00">
                  <c:v>-0.27876068186781655</c:v>
                </c:pt>
                <c:pt idx="337" formatCode="0.00">
                  <c:v>-0.31708249436781677</c:v>
                </c:pt>
                <c:pt idx="338" formatCode="0.00">
                  <c:v>-0.2323754327011498</c:v>
                </c:pt>
                <c:pt idx="339" formatCode="0.00">
                  <c:v>-2.3465761867816237E-2</c:v>
                </c:pt>
                <c:pt idx="340" formatCode="0.00">
                  <c:v>2.5304605632183286E-2</c:v>
                </c:pt>
                <c:pt idx="341" formatCode="0.00">
                  <c:v>3.2520760632183343E-2</c:v>
                </c:pt>
                <c:pt idx="342" formatCode="0.00">
                  <c:v>4.3748060632183616E-2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74-4548-A31A-9E246709D79D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'Ganges-TSA'!$W$366:$W$713</c:f>
              <c:numCache>
                <c:formatCode>General</c:formatCode>
                <c:ptCount val="348"/>
                <c:pt idx="6" formatCode="0.0000">
                  <c:v>2.5628376944417082</c:v>
                </c:pt>
                <c:pt idx="7" formatCode="0.0000">
                  <c:v>3.9277513301262323</c:v>
                </c:pt>
                <c:pt idx="8" formatCode="0.0000">
                  <c:v>3.9227689953345655</c:v>
                </c:pt>
                <c:pt idx="9" formatCode="0.0000">
                  <c:v>1.813792730721469</c:v>
                </c:pt>
                <c:pt idx="10" formatCode="0.0000">
                  <c:v>0.92924622051313666</c:v>
                </c:pt>
                <c:pt idx="11" formatCode="0.0000">
                  <c:v>-0.24382077636186339</c:v>
                </c:pt>
                <c:pt idx="12" formatCode="0.0000">
                  <c:v>-0.90029433534995928</c:v>
                </c:pt>
                <c:pt idx="13" formatCode="0.0000">
                  <c:v>-1.3417237709154353</c:v>
                </c:pt>
                <c:pt idx="14" formatCode="0.0000">
                  <c:v>-1.6852439689213878</c:v>
                </c:pt>
                <c:pt idx="15" formatCode="0.0000">
                  <c:v>-1.709697361838054</c:v>
                </c:pt>
                <c:pt idx="16" formatCode="0.0000">
                  <c:v>-1.7333164940106736</c:v>
                </c:pt>
                <c:pt idx="17" formatCode="0.0000">
                  <c:v>-0.77737990502257803</c:v>
                </c:pt>
                <c:pt idx="18" formatCode="0.0000">
                  <c:v>1.7000416302750414</c:v>
                </c:pt>
                <c:pt idx="19" formatCode="0.0000">
                  <c:v>3.0223362659595656</c:v>
                </c:pt>
                <c:pt idx="20" formatCode="0.0000">
                  <c:v>3.0065327620012319</c:v>
                </c:pt>
                <c:pt idx="21" formatCode="0.0000">
                  <c:v>0.8934612607214687</c:v>
                </c:pt>
                <c:pt idx="22" formatCode="0.0000">
                  <c:v>6.294210513136056E-3</c:v>
                </c:pt>
                <c:pt idx="23" formatCode="0.0000">
                  <c:v>-1.1438761705285303</c:v>
                </c:pt>
                <c:pt idx="24" formatCode="0.0000">
                  <c:v>-1.7944284253499592</c:v>
                </c:pt>
                <c:pt idx="25" formatCode="0.0000">
                  <c:v>-2.0427278442487689</c:v>
                </c:pt>
                <c:pt idx="26" formatCode="0.0000">
                  <c:v>-2.2602820897547211</c:v>
                </c:pt>
                <c:pt idx="27" formatCode="0.0000">
                  <c:v>-2.3531630851713881</c:v>
                </c:pt>
                <c:pt idx="28" formatCode="0.0000">
                  <c:v>-2.2849374998440064</c:v>
                </c:pt>
                <c:pt idx="29" formatCode="0.0000">
                  <c:v>-1.2426892125225786</c:v>
                </c:pt>
                <c:pt idx="30" formatCode="0.0000">
                  <c:v>1.2885094719417076</c:v>
                </c:pt>
                <c:pt idx="31" formatCode="0.0000">
                  <c:v>2.6356963134595661</c:v>
                </c:pt>
                <c:pt idx="32" formatCode="0.0000">
                  <c:v>2.6224691536678986</c:v>
                </c:pt>
                <c:pt idx="33" formatCode="0.0000">
                  <c:v>0.51988065405480177</c:v>
                </c:pt>
                <c:pt idx="34" formatCode="0.0000">
                  <c:v>-0.35255667282019765</c:v>
                </c:pt>
                <c:pt idx="35" formatCode="0.0000">
                  <c:v>-1.4822482363618641</c:v>
                </c:pt>
                <c:pt idx="36" formatCode="0.0000">
                  <c:v>-2.029004773683293</c:v>
                </c:pt>
                <c:pt idx="37" formatCode="0.0000">
                  <c:v>-2.1211677600821019</c:v>
                </c:pt>
                <c:pt idx="38" formatCode="0.0000">
                  <c:v>-2.2214558272547213</c:v>
                </c:pt>
                <c:pt idx="39" formatCode="0.0000">
                  <c:v>-2.0712306951713879</c:v>
                </c:pt>
                <c:pt idx="40" formatCode="0.0000">
                  <c:v>-1.8807413598440066</c:v>
                </c:pt>
                <c:pt idx="41" formatCode="0.0000">
                  <c:v>-0.78729959752257805</c:v>
                </c:pt>
                <c:pt idx="42" formatCode="0.0000">
                  <c:v>1.7619067319417074</c:v>
                </c:pt>
                <c:pt idx="43" formatCode="0.0000">
                  <c:v>3.1218280317928992</c:v>
                </c:pt>
                <c:pt idx="44" formatCode="0.0000">
                  <c:v>3.1258749828345649</c:v>
                </c:pt>
                <c:pt idx="45" formatCode="0.0000">
                  <c:v>1.0194939740548024</c:v>
                </c:pt>
                <c:pt idx="46" formatCode="0.0000">
                  <c:v>0.13479160134646939</c:v>
                </c:pt>
                <c:pt idx="47" formatCode="0.0000">
                  <c:v>-1.0317015663618638</c:v>
                </c:pt>
                <c:pt idx="48" formatCode="0.0000">
                  <c:v>-1.6348564261832925</c:v>
                </c:pt>
                <c:pt idx="49" formatCode="0.0000">
                  <c:v>-1.7652634217487686</c:v>
                </c:pt>
                <c:pt idx="50" formatCode="0.0000">
                  <c:v>-1.6883551047547214</c:v>
                </c:pt>
                <c:pt idx="51" formatCode="0.0000">
                  <c:v>-1.642766245171388</c:v>
                </c:pt>
                <c:pt idx="52" formatCode="0.0000">
                  <c:v>-1.5759206073440071</c:v>
                </c:pt>
                <c:pt idx="53" formatCode="0.0000">
                  <c:v>-0.55644411585591191</c:v>
                </c:pt>
                <c:pt idx="54" formatCode="0.0000">
                  <c:v>1.9581862152750409</c:v>
                </c:pt>
                <c:pt idx="55" formatCode="0.0000">
                  <c:v>3.3029290484595655</c:v>
                </c:pt>
                <c:pt idx="56" formatCode="0.0000">
                  <c:v>3.2910508836678982</c:v>
                </c:pt>
                <c:pt idx="57" formatCode="0.0000">
                  <c:v>1.1857633565548018</c:v>
                </c:pt>
                <c:pt idx="58" formatCode="0.0000">
                  <c:v>0.30636039717980212</c:v>
                </c:pt>
                <c:pt idx="59" formatCode="0.0000">
                  <c:v>-0.83789675386186357</c:v>
                </c:pt>
                <c:pt idx="60" formatCode="0.0000">
                  <c:v>-1.455500693683293</c:v>
                </c:pt>
                <c:pt idx="61" formatCode="0.0000">
                  <c:v>-1.7005913367487684</c:v>
                </c:pt>
                <c:pt idx="62" formatCode="0.0000">
                  <c:v>-1.9147841189213879</c:v>
                </c:pt>
                <c:pt idx="63" formatCode="0.0000">
                  <c:v>-1.8322351343380543</c:v>
                </c:pt>
                <c:pt idx="64" formatCode="0.0000">
                  <c:v>-1.7221217490106735</c:v>
                </c:pt>
                <c:pt idx="65" formatCode="0.0000">
                  <c:v>-0.68026496502257849</c:v>
                </c:pt>
                <c:pt idx="66" formatCode="0.0000">
                  <c:v>1.8423938636083741</c:v>
                </c:pt>
                <c:pt idx="67" formatCode="0.0000">
                  <c:v>3.1870276892928993</c:v>
                </c:pt>
                <c:pt idx="68" formatCode="0.0000">
                  <c:v>3.1823340836678984</c:v>
                </c:pt>
                <c:pt idx="69" formatCode="0.0000">
                  <c:v>1.0834342523881353</c:v>
                </c:pt>
                <c:pt idx="70" formatCode="0.0000">
                  <c:v>0.20499397051313606</c:v>
                </c:pt>
                <c:pt idx="71" formatCode="0.0000">
                  <c:v>-0.94279055802853029</c:v>
                </c:pt>
                <c:pt idx="72" formatCode="0.0000">
                  <c:v>-1.5391365711832925</c:v>
                </c:pt>
                <c:pt idx="73" formatCode="0.0000">
                  <c:v>-1.6640046059154352</c:v>
                </c:pt>
                <c:pt idx="74" formatCode="0.0000">
                  <c:v>-1.6514304830880544</c:v>
                </c:pt>
                <c:pt idx="75" formatCode="0.0000">
                  <c:v>-1.5326967501713877</c:v>
                </c:pt>
                <c:pt idx="76" formatCode="0.0000">
                  <c:v>-1.3669898540106735</c:v>
                </c:pt>
                <c:pt idx="77" formatCode="0.0000">
                  <c:v>-0.29432519752257846</c:v>
                </c:pt>
                <c:pt idx="78" formatCode="0.0000">
                  <c:v>2.2509504644417078</c:v>
                </c:pt>
                <c:pt idx="79" formatCode="0.0000">
                  <c:v>3.5991142959595654</c:v>
                </c:pt>
                <c:pt idx="80" formatCode="0.0000">
                  <c:v>3.5852459736678979</c:v>
                </c:pt>
                <c:pt idx="81" formatCode="0.0000">
                  <c:v>1.4715717532214683</c:v>
                </c:pt>
                <c:pt idx="82" formatCode="0.0000">
                  <c:v>0.59080441634646919</c:v>
                </c:pt>
                <c:pt idx="83" formatCode="0.0000">
                  <c:v>-0.55348269386186399</c:v>
                </c:pt>
                <c:pt idx="84" formatCode="0.0000">
                  <c:v>-1.1769445878499594</c:v>
                </c:pt>
                <c:pt idx="85" formatCode="0.0000">
                  <c:v>-1.3408127359154356</c:v>
                </c:pt>
                <c:pt idx="86" formatCode="0.0000">
                  <c:v>-1.5435590414213878</c:v>
                </c:pt>
                <c:pt idx="87" formatCode="0.0000">
                  <c:v>-1.6119175335047213</c:v>
                </c:pt>
                <c:pt idx="88" formatCode="0.0000">
                  <c:v>-1.5879271581773402</c:v>
                </c:pt>
                <c:pt idx="89" formatCode="0.0000">
                  <c:v>-0.57247392085591153</c:v>
                </c:pt>
                <c:pt idx="90" formatCode="0.0000">
                  <c:v>1.9690499569417077</c:v>
                </c:pt>
                <c:pt idx="91" formatCode="0.0000">
                  <c:v>3.3230376342928989</c:v>
                </c:pt>
                <c:pt idx="92" formatCode="0.0000">
                  <c:v>3.3202628786678985</c:v>
                </c:pt>
                <c:pt idx="93" formatCode="0.0000">
                  <c:v>1.2204151790548017</c:v>
                </c:pt>
                <c:pt idx="94" formatCode="0.0000">
                  <c:v>0.34860530801313594</c:v>
                </c:pt>
                <c:pt idx="95" formatCode="0.0000">
                  <c:v>-0.78015102636186406</c:v>
                </c:pt>
                <c:pt idx="96" formatCode="0.0000">
                  <c:v>-1.3684914003499593</c:v>
                </c:pt>
                <c:pt idx="97" formatCode="0.0000">
                  <c:v>-1.521871992582102</c:v>
                </c:pt>
                <c:pt idx="98" formatCode="0.0000">
                  <c:v>-1.6138964722547207</c:v>
                </c:pt>
                <c:pt idx="99" formatCode="0.0000">
                  <c:v>-1.5691613101713875</c:v>
                </c:pt>
                <c:pt idx="100" formatCode="0.0000">
                  <c:v>-1.4082077656773402</c:v>
                </c:pt>
                <c:pt idx="101" formatCode="0.0000">
                  <c:v>-0.33230041752257877</c:v>
                </c:pt>
                <c:pt idx="102" formatCode="0.0000">
                  <c:v>2.1873302469417077</c:v>
                </c:pt>
                <c:pt idx="103" formatCode="0.0000">
                  <c:v>3.5346660651262325</c:v>
                </c:pt>
                <c:pt idx="104" formatCode="0.0000">
                  <c:v>3.5245166678345652</c:v>
                </c:pt>
                <c:pt idx="105" formatCode="0.0000">
                  <c:v>1.4110382390548017</c:v>
                </c:pt>
                <c:pt idx="106" formatCode="0.0000">
                  <c:v>0.51311490467980247</c:v>
                </c:pt>
                <c:pt idx="107" formatCode="0.0000">
                  <c:v>-0.65811199969519696</c:v>
                </c:pt>
                <c:pt idx="108" formatCode="0.0000">
                  <c:v>-1.2643312336832928</c:v>
                </c:pt>
                <c:pt idx="109" formatCode="0.0000">
                  <c:v>-1.5417786959154356</c:v>
                </c:pt>
                <c:pt idx="110" formatCode="0.0000">
                  <c:v>-1.7074498789213881</c:v>
                </c:pt>
                <c:pt idx="111" formatCode="0.0000">
                  <c:v>-1.6464937101713879</c:v>
                </c:pt>
                <c:pt idx="112" formatCode="0.0000">
                  <c:v>-1.4943644340106732</c:v>
                </c:pt>
                <c:pt idx="113" formatCode="0.0000">
                  <c:v>-0.43450861668924512</c:v>
                </c:pt>
                <c:pt idx="114" formatCode="0.0000">
                  <c:v>2.0975871869417078</c:v>
                </c:pt>
                <c:pt idx="115" formatCode="0.0000">
                  <c:v>3.4439849126262327</c:v>
                </c:pt>
                <c:pt idx="116" formatCode="0.0000">
                  <c:v>3.4396999270012318</c:v>
                </c:pt>
                <c:pt idx="117" formatCode="0.0000">
                  <c:v>1.3395806665548022</c:v>
                </c:pt>
                <c:pt idx="118" formatCode="0.0000">
                  <c:v>0.46795784217980252</c:v>
                </c:pt>
                <c:pt idx="119" formatCode="0.0000">
                  <c:v>-0.65276163552853039</c:v>
                </c:pt>
                <c:pt idx="120" formatCode="0.0000">
                  <c:v>-1.1495683678499591</c:v>
                </c:pt>
                <c:pt idx="121" formatCode="0.0000">
                  <c:v>-1.2643857084154353</c:v>
                </c:pt>
                <c:pt idx="122" formatCode="0.0000">
                  <c:v>-1.4107191580880545</c:v>
                </c:pt>
                <c:pt idx="123" formatCode="0.0000">
                  <c:v>-1.386193626004721</c:v>
                </c:pt>
                <c:pt idx="124" formatCode="0.0000">
                  <c:v>-1.3849990665106735</c:v>
                </c:pt>
                <c:pt idx="125" formatCode="0.0000">
                  <c:v>-0.41920863752257853</c:v>
                </c:pt>
                <c:pt idx="126" formatCode="0.0000">
                  <c:v>2.0671813602750411</c:v>
                </c:pt>
                <c:pt idx="127" formatCode="0.0000">
                  <c:v>3.3984850301262322</c:v>
                </c:pt>
                <c:pt idx="128" formatCode="0.0000">
                  <c:v>3.3765277936678983</c:v>
                </c:pt>
                <c:pt idx="129" formatCode="0.0000">
                  <c:v>1.263164326554802</c:v>
                </c:pt>
                <c:pt idx="130" formatCode="0.0000">
                  <c:v>0.3760556571798026</c:v>
                </c:pt>
                <c:pt idx="131" formatCode="0.0000">
                  <c:v>-0.78522755302853109</c:v>
                </c:pt>
                <c:pt idx="132" formatCode="0.0000">
                  <c:v>-1.4543326778499595</c:v>
                </c:pt>
                <c:pt idx="133" formatCode="0.0000">
                  <c:v>-1.6882248000821025</c:v>
                </c:pt>
                <c:pt idx="134" formatCode="0.0000">
                  <c:v>-1.8661243139213877</c:v>
                </c:pt>
                <c:pt idx="135" formatCode="0.0000">
                  <c:v>-1.9303119910047215</c:v>
                </c:pt>
                <c:pt idx="136" formatCode="0.0000">
                  <c:v>-1.8410555031773401</c:v>
                </c:pt>
                <c:pt idx="137" formatCode="0.0000">
                  <c:v>-0.80390965168924522</c:v>
                </c:pt>
                <c:pt idx="138" formatCode="0.0000">
                  <c:v>1.7164676902750411</c:v>
                </c:pt>
                <c:pt idx="139" formatCode="0.0000">
                  <c:v>3.0608959992928986</c:v>
                </c:pt>
                <c:pt idx="140" formatCode="0.0000">
                  <c:v>3.0597688728345647</c:v>
                </c:pt>
                <c:pt idx="141" formatCode="0.0000">
                  <c:v>0.96217204155480207</c:v>
                </c:pt>
                <c:pt idx="142" formatCode="0.0000">
                  <c:v>8.8263016346469048E-2</c:v>
                </c:pt>
                <c:pt idx="143" formatCode="0.0000">
                  <c:v>-1.0634037888618637</c:v>
                </c:pt>
                <c:pt idx="144" formatCode="0.0000">
                  <c:v>-1.7306486720166256</c:v>
                </c:pt>
                <c:pt idx="145" formatCode="0.0000">
                  <c:v>-2.056399400082102</c:v>
                </c:pt>
                <c:pt idx="146" formatCode="0.0000">
                  <c:v>-2.2197762814213879</c:v>
                </c:pt>
                <c:pt idx="147" formatCode="0.0000">
                  <c:v>-2.1478625143380543</c:v>
                </c:pt>
                <c:pt idx="148" formatCode="0.0000">
                  <c:v>-2.0571833023440069</c:v>
                </c:pt>
                <c:pt idx="149" formatCode="0.0000">
                  <c:v>-1.0129302533559119</c:v>
                </c:pt>
                <c:pt idx="150" formatCode="0.0000">
                  <c:v>1.5186828519417077</c:v>
                </c:pt>
                <c:pt idx="151" formatCode="0.0000">
                  <c:v>2.8673327934595658</c:v>
                </c:pt>
                <c:pt idx="152" formatCode="0.0000">
                  <c:v>2.863763406167898</c:v>
                </c:pt>
                <c:pt idx="153" formatCode="0.0000">
                  <c:v>0.7610772490548019</c:v>
                </c:pt>
                <c:pt idx="154" formatCode="0.0000">
                  <c:v>-0.11638469198686408</c:v>
                </c:pt>
                <c:pt idx="155" formatCode="0.0000">
                  <c:v>-1.2744161780285306</c:v>
                </c:pt>
                <c:pt idx="156" formatCode="0.0000">
                  <c:v>-1.8859835678499595</c:v>
                </c:pt>
                <c:pt idx="157" formatCode="0.0000">
                  <c:v>-1.9687798434154353</c:v>
                </c:pt>
                <c:pt idx="158" formatCode="0.0000">
                  <c:v>-2.0288910022547215</c:v>
                </c:pt>
                <c:pt idx="159" formatCode="0.0000">
                  <c:v>-1.8524480126713883</c:v>
                </c:pt>
                <c:pt idx="160" formatCode="0.0000">
                  <c:v>-1.6019083890106733</c:v>
                </c:pt>
                <c:pt idx="161" formatCode="0.0000">
                  <c:v>-0.48224356252257827</c:v>
                </c:pt>
                <c:pt idx="162" formatCode="0.0000">
                  <c:v>2.086935588608374</c:v>
                </c:pt>
                <c:pt idx="163" formatCode="0.0000">
                  <c:v>3.455213435126232</c:v>
                </c:pt>
                <c:pt idx="164" formatCode="0.0000">
                  <c:v>3.4496725203345648</c:v>
                </c:pt>
                <c:pt idx="165" formatCode="0.0000">
                  <c:v>1.3371342298881346</c:v>
                </c:pt>
                <c:pt idx="166" formatCode="0.0000">
                  <c:v>0.4511288046798021</c:v>
                </c:pt>
                <c:pt idx="167" formatCode="0.0000">
                  <c:v>-0.69268947719519791</c:v>
                </c:pt>
                <c:pt idx="168" formatCode="0.0000">
                  <c:v>-1.2561869428499597</c:v>
                </c:pt>
                <c:pt idx="169" formatCode="0.0000">
                  <c:v>-1.4778133425821023</c:v>
                </c:pt>
                <c:pt idx="170" formatCode="0.0000">
                  <c:v>-1.649151933921388</c:v>
                </c:pt>
                <c:pt idx="171" formatCode="0.0000">
                  <c:v>-1.7863234718380547</c:v>
                </c:pt>
                <c:pt idx="172" formatCode="0.0000">
                  <c:v>-1.8105901690106734</c:v>
                </c:pt>
                <c:pt idx="173" formatCode="0.0000">
                  <c:v>-0.83721810835591182</c:v>
                </c:pt>
                <c:pt idx="174" formatCode="0.0000">
                  <c:v>1.6536795902750414</c:v>
                </c:pt>
                <c:pt idx="175" formatCode="0.0000">
                  <c:v>2.9827364426262326</c:v>
                </c:pt>
                <c:pt idx="176" formatCode="0.0000">
                  <c:v>2.9700738578345653</c:v>
                </c:pt>
                <c:pt idx="177" formatCode="0.0000">
                  <c:v>0.87126642155480183</c:v>
                </c:pt>
                <c:pt idx="178" formatCode="0.0000">
                  <c:v>-8.5819161535309885E-3</c:v>
                </c:pt>
                <c:pt idx="179" formatCode="0.0000">
                  <c:v>-1.1655011796951971</c:v>
                </c:pt>
                <c:pt idx="180" formatCode="0.0000">
                  <c:v>-1.8443608628499593</c:v>
                </c:pt>
                <c:pt idx="181" formatCode="0.0000">
                  <c:v>-1.967613215082102</c:v>
                </c:pt>
                <c:pt idx="182" formatCode="0.0000">
                  <c:v>-2.0633850780880545</c:v>
                </c:pt>
                <c:pt idx="183" formatCode="0.0000">
                  <c:v>-2.015824416838055</c:v>
                </c:pt>
                <c:pt idx="184" formatCode="0.0000">
                  <c:v>-1.9317552015106736</c:v>
                </c:pt>
                <c:pt idx="185" formatCode="0.0000">
                  <c:v>-0.89383546335591135</c:v>
                </c:pt>
                <c:pt idx="186" formatCode="0.0000">
                  <c:v>1.6338005519417076</c:v>
                </c:pt>
                <c:pt idx="187" formatCode="0.0000">
                  <c:v>2.9785142926262322</c:v>
                </c:pt>
                <c:pt idx="188" formatCode="0.0000">
                  <c:v>2.9618678595012318</c:v>
                </c:pt>
                <c:pt idx="189" formatCode="0.0000">
                  <c:v>0.84942204322146853</c:v>
                </c:pt>
                <c:pt idx="190" formatCode="0.0000">
                  <c:v>-3.2983216986864017E-2</c:v>
                </c:pt>
                <c:pt idx="191" formatCode="0.0000">
                  <c:v>-1.1691622346951973</c:v>
                </c:pt>
                <c:pt idx="192" formatCode="0.0000">
                  <c:v>-1.7006279061832927</c:v>
                </c:pt>
                <c:pt idx="193" formatCode="0.0000">
                  <c:v>-1.969054502582102</c:v>
                </c:pt>
                <c:pt idx="194" formatCode="0.0000">
                  <c:v>-2.1383535822547213</c:v>
                </c:pt>
                <c:pt idx="195" formatCode="0.0000">
                  <c:v>-2.0857316926713878</c:v>
                </c:pt>
                <c:pt idx="196" formatCode="0.0000">
                  <c:v>-1.9784919273440069</c:v>
                </c:pt>
                <c:pt idx="197" formatCode="0.0000">
                  <c:v>-0.9448994266892452</c:v>
                </c:pt>
                <c:pt idx="198" formatCode="0.0000">
                  <c:v>1.5747044252750408</c:v>
                </c:pt>
                <c:pt idx="199" formatCode="0.0000">
                  <c:v>2.9180835584595659</c:v>
                </c:pt>
                <c:pt idx="200" formatCode="0.0000">
                  <c:v>2.9197986253345647</c:v>
                </c:pt>
                <c:pt idx="201" formatCode="0.0000">
                  <c:v>0.82810778988813527</c:v>
                </c:pt>
                <c:pt idx="202" formatCode="0.0000">
                  <c:v>-4.1621735320197528E-2</c:v>
                </c:pt>
                <c:pt idx="203" formatCode="0.0000">
                  <c:v>-1.1848128146951971</c:v>
                </c:pt>
                <c:pt idx="204" formatCode="0.0000">
                  <c:v>-1.8197872561832926</c:v>
                </c:pt>
                <c:pt idx="205" formatCode="0.0000">
                  <c:v>-1.9973922492487688</c:v>
                </c:pt>
                <c:pt idx="206" formatCode="0.0000">
                  <c:v>-2.0126440789213875</c:v>
                </c:pt>
                <c:pt idx="207" formatCode="0.0000">
                  <c:v>-1.8813721910047212</c:v>
                </c:pt>
                <c:pt idx="208" formatCode="0.0000">
                  <c:v>-1.7006311956773401</c:v>
                </c:pt>
                <c:pt idx="209" formatCode="0.0000">
                  <c:v>-0.62377841918924526</c:v>
                </c:pt>
                <c:pt idx="210" formatCode="0.0000">
                  <c:v>1.9194604627750409</c:v>
                </c:pt>
                <c:pt idx="211" formatCode="0.0000">
                  <c:v>3.2784882734595659</c:v>
                </c:pt>
                <c:pt idx="212" formatCode="0.0000">
                  <c:v>3.2667888028345646</c:v>
                </c:pt>
                <c:pt idx="213" formatCode="0.0000">
                  <c:v>1.1469434248881352</c:v>
                </c:pt>
                <c:pt idx="214" formatCode="0.0000">
                  <c:v>0.25622623801313615</c:v>
                </c:pt>
                <c:pt idx="215" formatCode="0.0000">
                  <c:v>-0.90635433969519741</c:v>
                </c:pt>
                <c:pt idx="216" formatCode="0.0000">
                  <c:v>-1.4117717878499592</c:v>
                </c:pt>
                <c:pt idx="217" formatCode="0.0000">
                  <c:v>-1.414678805082102</c:v>
                </c:pt>
                <c:pt idx="218" formatCode="0.0000">
                  <c:v>-1.4215374255880544</c:v>
                </c:pt>
                <c:pt idx="219" formatCode="0.0000">
                  <c:v>-1.3844831568380549</c:v>
                </c:pt>
                <c:pt idx="220" formatCode="0.0000">
                  <c:v>-1.3179559065106736</c:v>
                </c:pt>
                <c:pt idx="221" formatCode="0.0000">
                  <c:v>-0.29270066502257874</c:v>
                </c:pt>
                <c:pt idx="222" formatCode="0.0000">
                  <c:v>2.2272129027750411</c:v>
                </c:pt>
                <c:pt idx="223" formatCode="0.0000">
                  <c:v>3.5666638959595658</c:v>
                </c:pt>
                <c:pt idx="224" formatCode="0.0000">
                  <c:v>3.5550068511678981</c:v>
                </c:pt>
                <c:pt idx="225" formatCode="0.0000">
                  <c:v>1.445664609054802</c:v>
                </c:pt>
                <c:pt idx="226" formatCode="0.0000">
                  <c:v>0.56443856717980267</c:v>
                </c:pt>
                <c:pt idx="227" formatCode="0.0000">
                  <c:v>-0.58287117302853031</c:v>
                </c:pt>
                <c:pt idx="228" formatCode="0.0000">
                  <c:v>-1.3387370961832927</c:v>
                </c:pt>
                <c:pt idx="229" formatCode="0.0000">
                  <c:v>-1.8136680575821018</c:v>
                </c:pt>
                <c:pt idx="230" formatCode="0.0000">
                  <c:v>-2.1732345805880549</c:v>
                </c:pt>
                <c:pt idx="231" formatCode="0.0000">
                  <c:v>-2.1678952668380549</c:v>
                </c:pt>
                <c:pt idx="232" formatCode="0.0000">
                  <c:v>-2.062968319844007</c:v>
                </c:pt>
                <c:pt idx="233" formatCode="0.0000">
                  <c:v>-1.0070824308559116</c:v>
                </c:pt>
                <c:pt idx="234" formatCode="0.0000">
                  <c:v>1.5396935794417077</c:v>
                </c:pt>
                <c:pt idx="235" formatCode="0.0000">
                  <c:v>2.8948894876262328</c:v>
                </c:pt>
                <c:pt idx="236" formatCode="0.0000">
                  <c:v>2.8937084261678985</c:v>
                </c:pt>
                <c:pt idx="237" formatCode="0.0000">
                  <c:v>0.79284483322146837</c:v>
                </c:pt>
                <c:pt idx="238" formatCode="0.0000">
                  <c:v>-8.8249360320197701E-2</c:v>
                </c:pt>
                <c:pt idx="239" formatCode="0.0000">
                  <c:v>-1.2383340505285307</c:v>
                </c:pt>
                <c:pt idx="240" formatCode="0.0000">
                  <c:v>-1.8383636061832929</c:v>
                </c:pt>
                <c:pt idx="241" formatCode="0.0000">
                  <c:v>-1.9822970209154358</c:v>
                </c:pt>
                <c:pt idx="242" formatCode="0.0000">
                  <c:v>-2.0215361039213882</c:v>
                </c:pt>
                <c:pt idx="243" formatCode="0.0000">
                  <c:v>-1.7961860735047215</c:v>
                </c:pt>
                <c:pt idx="244" formatCode="0.0000">
                  <c:v>-1.6178553715106734</c:v>
                </c:pt>
                <c:pt idx="245" formatCode="0.0000">
                  <c:v>-0.53991874335591206</c:v>
                </c:pt>
                <c:pt idx="246" formatCode="0.0000">
                  <c:v>2.0071639719417074</c:v>
                </c:pt>
                <c:pt idx="247" formatCode="0.0000">
                  <c:v>3.3633345301262327</c:v>
                </c:pt>
                <c:pt idx="248" formatCode="0.0000">
                  <c:v>3.361215495334565</c:v>
                </c:pt>
                <c:pt idx="249" formatCode="0.0000">
                  <c:v>1.2621008482214684</c:v>
                </c:pt>
                <c:pt idx="250" formatCode="0.0000">
                  <c:v>0.38517464384646916</c:v>
                </c:pt>
                <c:pt idx="251" formatCode="0.0000">
                  <c:v>-0.75263409386186386</c:v>
                </c:pt>
                <c:pt idx="252" formatCode="0.0000">
                  <c:v>-1.2843490170166263</c:v>
                </c:pt>
                <c:pt idx="253" formatCode="0.0000">
                  <c:v>-1.3209569575821025</c:v>
                </c:pt>
                <c:pt idx="254" formatCode="0.0000">
                  <c:v>-1.2790180897547216</c:v>
                </c:pt>
                <c:pt idx="255" formatCode="0.0000">
                  <c:v>-1.2446172601713883</c:v>
                </c:pt>
                <c:pt idx="256" formatCode="0.0000">
                  <c:v>-1.1390811340106732</c:v>
                </c:pt>
                <c:pt idx="257" formatCode="0.0000">
                  <c:v>-0.10054635502257847</c:v>
                </c:pt>
                <c:pt idx="258" formatCode="0.0000">
                  <c:v>2.4126826711083749</c:v>
                </c:pt>
                <c:pt idx="259" formatCode="0.0000">
                  <c:v>3.7605438651262326</c:v>
                </c:pt>
                <c:pt idx="260" formatCode="0.0000">
                  <c:v>3.7519947528345652</c:v>
                </c:pt>
                <c:pt idx="261" formatCode="0.0000">
                  <c:v>1.6431164832214686</c:v>
                </c:pt>
                <c:pt idx="262" formatCode="0.0000">
                  <c:v>0.76364481217980273</c:v>
                </c:pt>
                <c:pt idx="263" formatCode="0.0000">
                  <c:v>-0.39696241386186348</c:v>
                </c:pt>
                <c:pt idx="264" formatCode="0.0000">
                  <c:v>-1.079647392849959</c:v>
                </c:pt>
                <c:pt idx="265" formatCode="0.0000">
                  <c:v>-1.3927891359154352</c:v>
                </c:pt>
                <c:pt idx="266" formatCode="0.0000">
                  <c:v>-1.5917386264213875</c:v>
                </c:pt>
                <c:pt idx="267" formatCode="0.0000">
                  <c:v>-1.5534947676713884</c:v>
                </c:pt>
                <c:pt idx="268" formatCode="0.0000">
                  <c:v>-1.4764981798440067</c:v>
                </c:pt>
                <c:pt idx="269" formatCode="0.0000">
                  <c:v>-0.45550177002257852</c:v>
                </c:pt>
                <c:pt idx="270" formatCode="0.0000">
                  <c:v>2.059870102775041</c:v>
                </c:pt>
                <c:pt idx="271" formatCode="0.0000">
                  <c:v>3.398755765959566</c:v>
                </c:pt>
                <c:pt idx="272" formatCode="0.0000">
                  <c:v>3.4031801811678988</c:v>
                </c:pt>
                <c:pt idx="273" formatCode="0.0000">
                  <c:v>1.3102535773881354</c:v>
                </c:pt>
                <c:pt idx="274" formatCode="0.0000">
                  <c:v>0.4356302505131362</c:v>
                </c:pt>
                <c:pt idx="275" formatCode="0.0000">
                  <c:v>-0.70029388802853032</c:v>
                </c:pt>
                <c:pt idx="276" formatCode="0.0000">
                  <c:v>-1.1573774436832924</c:v>
                </c:pt>
                <c:pt idx="277" formatCode="0.0000">
                  <c:v>-1.1801399800821011</c:v>
                </c:pt>
                <c:pt idx="278" formatCode="0.0000">
                  <c:v>-1.2493606755880546</c:v>
                </c:pt>
                <c:pt idx="279" formatCode="0.0000">
                  <c:v>-1.3194949885047209</c:v>
                </c:pt>
                <c:pt idx="280" formatCode="0.0000">
                  <c:v>-1.1955891481773402</c:v>
                </c:pt>
                <c:pt idx="281" formatCode="0.0000">
                  <c:v>-0.11886064752257797</c:v>
                </c:pt>
                <c:pt idx="282" formatCode="0.0000">
                  <c:v>2.4316470902750411</c:v>
                </c:pt>
                <c:pt idx="283" formatCode="0.0000">
                  <c:v>3.7929743634595661</c:v>
                </c:pt>
                <c:pt idx="284" formatCode="0.0000">
                  <c:v>3.7800826611678984</c:v>
                </c:pt>
                <c:pt idx="285" formatCode="0.0000">
                  <c:v>1.6828551773881348</c:v>
                </c:pt>
                <c:pt idx="286" formatCode="0.0000">
                  <c:v>0.80447613884646874</c:v>
                </c:pt>
                <c:pt idx="287" formatCode="0.0000">
                  <c:v>-0.34728555969519781</c:v>
                </c:pt>
                <c:pt idx="288" formatCode="0.0000">
                  <c:v>-1.0832069936832929</c:v>
                </c:pt>
                <c:pt idx="289" formatCode="0.0000">
                  <c:v>-1.476645988415435</c:v>
                </c:pt>
                <c:pt idx="290" formatCode="0.0000">
                  <c:v>-1.7734999614213875</c:v>
                </c:pt>
                <c:pt idx="291" formatCode="0.0000">
                  <c:v>-1.829913642671388</c:v>
                </c:pt>
                <c:pt idx="292" formatCode="0.0000">
                  <c:v>-1.8357338740106739</c:v>
                </c:pt>
                <c:pt idx="293" formatCode="0.0000">
                  <c:v>-0.86262012002257893</c:v>
                </c:pt>
                <c:pt idx="294" formatCode="0.0000">
                  <c:v>1.6257774127750411</c:v>
                </c:pt>
                <c:pt idx="295" formatCode="0.0000">
                  <c:v>2.9556033642928989</c:v>
                </c:pt>
                <c:pt idx="296" formatCode="0.0000">
                  <c:v>2.9360268961678981</c:v>
                </c:pt>
                <c:pt idx="297" formatCode="0.0000">
                  <c:v>0.83239490822146855</c:v>
                </c:pt>
                <c:pt idx="298" formatCode="0.0000">
                  <c:v>-3.1998270320197308E-2</c:v>
                </c:pt>
                <c:pt idx="299" formatCode="0.0000">
                  <c:v>-1.1643154388618635</c:v>
                </c:pt>
                <c:pt idx="300" formatCode="0.0000">
                  <c:v>-1.7544611186832924</c:v>
                </c:pt>
                <c:pt idx="301" formatCode="0.0000">
                  <c:v>-1.8824588934154358</c:v>
                </c:pt>
                <c:pt idx="302" formatCode="0.0000">
                  <c:v>-2.0049192522547212</c:v>
                </c:pt>
                <c:pt idx="303" formatCode="0.0000">
                  <c:v>-2.0212351810047213</c:v>
                </c:pt>
                <c:pt idx="304" formatCode="0.0000">
                  <c:v>-1.9685283206773398</c:v>
                </c:pt>
                <c:pt idx="305" formatCode="0.0000">
                  <c:v>-0.96001303418924455</c:v>
                </c:pt>
                <c:pt idx="306" formatCode="0.0000">
                  <c:v>1.5483988286083747</c:v>
                </c:pt>
                <c:pt idx="307" formatCode="0.0000">
                  <c:v>2.8802445692928993</c:v>
                </c:pt>
                <c:pt idx="308" formatCode="0.0000">
                  <c:v>2.8609740920012321</c:v>
                </c:pt>
                <c:pt idx="309" formatCode="0.0000">
                  <c:v>0.72624707155480195</c:v>
                </c:pt>
                <c:pt idx="310" formatCode="0.0000">
                  <c:v>-0.18524296282019725</c:v>
                </c:pt>
                <c:pt idx="311" formatCode="0.0000">
                  <c:v>-1.3500323963618635</c:v>
                </c:pt>
                <c:pt idx="312" formatCode="0.0000">
                  <c:v>-1.9570808495166259</c:v>
                </c:pt>
                <c:pt idx="313" formatCode="0.0000">
                  <c:v>-2.0569261392487688</c:v>
                </c:pt>
                <c:pt idx="314" formatCode="0.0000">
                  <c:v>-2.0018318514213878</c:v>
                </c:pt>
                <c:pt idx="315" formatCode="0.0000">
                  <c:v>-1.7349487476713881</c:v>
                </c:pt>
                <c:pt idx="316" formatCode="0.0000">
                  <c:v>-1.4505173665106734</c:v>
                </c:pt>
                <c:pt idx="317" formatCode="0.0000">
                  <c:v>-0.32043210835591163</c:v>
                </c:pt>
                <c:pt idx="318" formatCode="0.0000">
                  <c:v>2.2490550544417078</c:v>
                </c:pt>
                <c:pt idx="319" formatCode="0.0000">
                  <c:v>3.6165106767928989</c:v>
                </c:pt>
                <c:pt idx="320" formatCode="0.0000">
                  <c:v>3.6215614053345648</c:v>
                </c:pt>
                <c:pt idx="321" formatCode="0.0000">
                  <c:v>1.5220446732214685</c:v>
                </c:pt>
                <c:pt idx="322" formatCode="0.0000">
                  <c:v>0.64832742134646937</c:v>
                </c:pt>
                <c:pt idx="323" formatCode="0.0000">
                  <c:v>-0.49580779552853049</c:v>
                </c:pt>
                <c:pt idx="324" formatCode="0.0000">
                  <c:v>-1.1059930636832924</c:v>
                </c:pt>
                <c:pt idx="325" formatCode="0.0000">
                  <c:v>-1.3670308109154352</c:v>
                </c:pt>
                <c:pt idx="326" formatCode="0.0000">
                  <c:v>-1.6350230630880547</c:v>
                </c:pt>
                <c:pt idx="327" formatCode="0.0000">
                  <c:v>-1.7763459851713881</c:v>
                </c:pt>
                <c:pt idx="328" formatCode="0.0000">
                  <c:v>-1.8036606648440068</c:v>
                </c:pt>
                <c:pt idx="329" formatCode="0.0000">
                  <c:v>-0.8236246258559119</c:v>
                </c:pt>
                <c:pt idx="330" formatCode="0.0000">
                  <c:v>1.6738471077750408</c:v>
                </c:pt>
                <c:pt idx="331" formatCode="0.0000">
                  <c:v>3.0059501701262326</c:v>
                </c:pt>
                <c:pt idx="332" formatCode="0.0000">
                  <c:v>2.9876370328345647</c:v>
                </c:pt>
                <c:pt idx="333" formatCode="0.0000">
                  <c:v>0.87621521655480183</c:v>
                </c:pt>
                <c:pt idx="334" formatCode="0.0000">
                  <c:v>-7.7221736535308949E-3</c:v>
                </c:pt>
                <c:pt idx="335" formatCode="0.0000">
                  <c:v>-1.1568663563618642</c:v>
                </c:pt>
                <c:pt idx="336" formatCode="0.0000">
                  <c:v>-1.7645375986832927</c:v>
                </c:pt>
                <c:pt idx="337" formatCode="0.0000">
                  <c:v>-1.994179194248769</c:v>
                </c:pt>
                <c:pt idx="338" formatCode="0.0000">
                  <c:v>-2.0335150347547213</c:v>
                </c:pt>
                <c:pt idx="339" formatCode="0.0000">
                  <c:v>-1.7821157868380544</c:v>
                </c:pt>
                <c:pt idx="340" formatCode="0.0000">
                  <c:v>-1.6295018665106737</c:v>
                </c:pt>
                <c:pt idx="341" formatCode="0.0000">
                  <c:v>-0.58011836752257873</c:v>
                </c:pt>
                <c:pt idx="342" formatCode="0.0000">
                  <c:v>1.9583481594417078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74-4548-A31A-9E246709D79D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'Ganges-TSA'!$P$2:$P$349</c:f>
              <c:numCache>
                <c:formatCode>General</c:formatCode>
                <c:ptCount val="348"/>
                <c:pt idx="6" formatCode="0.00">
                  <c:v>1.1831479995238086</c:v>
                </c:pt>
                <c:pt idx="7" formatCode="0.00">
                  <c:v>1.1298383938392851</c:v>
                </c:pt>
                <c:pt idx="8" formatCode="0.00">
                  <c:v>0.51951386863095106</c:v>
                </c:pt>
                <c:pt idx="9" formatCode="0.00">
                  <c:v>0.46723334324404808</c:v>
                </c:pt>
                <c:pt idx="10" formatCode="0.00">
                  <c:v>-2.9537516547619713E-2</c:v>
                </c:pt>
                <c:pt idx="11" formatCode="0.00">
                  <c:v>-0.21815519967261965</c:v>
                </c:pt>
                <c:pt idx="12" formatCode="0.00">
                  <c:v>-0.37197067068452383</c:v>
                </c:pt>
                <c:pt idx="13" formatCode="0.00">
                  <c:v>-0.24936695511904783</c:v>
                </c:pt>
                <c:pt idx="14" formatCode="0.00">
                  <c:v>-7.1194717113095329E-2</c:v>
                </c:pt>
                <c:pt idx="15" formatCode="0.00">
                  <c:v>-5.1897014196429225E-2</c:v>
                </c:pt>
                <c:pt idx="16" formatCode="0.00">
                  <c:v>-1.8932352023809607E-2</c:v>
                </c:pt>
                <c:pt idx="17" formatCode="0.00">
                  <c:v>-2.7808561011904764E-2</c:v>
                </c:pt>
                <c:pt idx="18" formatCode="0.00">
                  <c:v>-0.95537176630952469</c:v>
                </c:pt>
                <c:pt idx="19" formatCode="0.00">
                  <c:v>-0.59847409199404833</c:v>
                </c:pt>
                <c:pt idx="20" formatCode="0.00">
                  <c:v>0.63243446196428543</c:v>
                </c:pt>
                <c:pt idx="21" formatCode="0.00">
                  <c:v>-0.14198740675595189</c:v>
                </c:pt>
                <c:pt idx="22" formatCode="0.00">
                  <c:v>-0.14135456654761924</c:v>
                </c:pt>
                <c:pt idx="23" formatCode="0.00">
                  <c:v>8.4087894494047077E-2</c:v>
                </c:pt>
                <c:pt idx="24" formatCode="0.00">
                  <c:v>0.22339316931547604</c:v>
                </c:pt>
                <c:pt idx="25" formatCode="0.00">
                  <c:v>0.35478260821428576</c:v>
                </c:pt>
                <c:pt idx="26" formatCode="0.00">
                  <c:v>0.41156754372023796</c:v>
                </c:pt>
                <c:pt idx="27" formatCode="0.00">
                  <c:v>0.51046907913690509</c:v>
                </c:pt>
                <c:pt idx="28" formatCode="0.00">
                  <c:v>0.50706527380952338</c:v>
                </c:pt>
                <c:pt idx="29" formatCode="0.00">
                  <c:v>-9.699210351190457E-2</c:v>
                </c:pt>
                <c:pt idx="30" formatCode="0.00">
                  <c:v>-1.2275952379761907</c:v>
                </c:pt>
                <c:pt idx="31" formatCode="0.00">
                  <c:v>-1.3339702594940492</c:v>
                </c:pt>
                <c:pt idx="32" formatCode="0.00">
                  <c:v>-0.60794879970238203</c:v>
                </c:pt>
                <c:pt idx="33" formatCode="0.00">
                  <c:v>-0.19582241008928492</c:v>
                </c:pt>
                <c:pt idx="34" formatCode="0.00">
                  <c:v>0.21846763678571435</c:v>
                </c:pt>
                <c:pt idx="35" formatCode="0.00">
                  <c:v>0.46997345032738114</c:v>
                </c:pt>
                <c:pt idx="36" formatCode="0.00">
                  <c:v>0.45790573764880982</c:v>
                </c:pt>
                <c:pt idx="37" formatCode="0.00">
                  <c:v>0.36728414404761889</c:v>
                </c:pt>
                <c:pt idx="38" formatCode="0.00">
                  <c:v>0.40626144122023788</c:v>
                </c:pt>
                <c:pt idx="39" formatCode="0.00">
                  <c:v>0.32419373913690475</c:v>
                </c:pt>
                <c:pt idx="40" formatCode="0.00">
                  <c:v>0.32299156380952354</c:v>
                </c:pt>
                <c:pt idx="41" formatCode="0.00">
                  <c:v>0.15867404148809516</c:v>
                </c:pt>
                <c:pt idx="42" formatCode="0.00">
                  <c:v>-0.51111093797619045</c:v>
                </c:pt>
                <c:pt idx="43" formatCode="0.00">
                  <c:v>-1.5350439578273822</c:v>
                </c:pt>
                <c:pt idx="44" formatCode="0.00">
                  <c:v>0.18147203113095234</c:v>
                </c:pt>
                <c:pt idx="45" formatCode="0.00">
                  <c:v>0.34431365991071461</c:v>
                </c:pt>
                <c:pt idx="46" formatCode="0.00">
                  <c:v>0.3464123826190475</c:v>
                </c:pt>
                <c:pt idx="47" formatCode="0.00">
                  <c:v>0.28303201032738068</c:v>
                </c:pt>
                <c:pt idx="48" formatCode="0.00">
                  <c:v>0.21650711014880919</c:v>
                </c:pt>
                <c:pt idx="49" formatCode="0.00">
                  <c:v>0.1527307557142854</c:v>
                </c:pt>
                <c:pt idx="50" formatCode="0.00">
                  <c:v>-0.13882923127976188</c:v>
                </c:pt>
                <c:pt idx="51" formatCode="0.00">
                  <c:v>-0.15579421086309519</c:v>
                </c:pt>
                <c:pt idx="52" formatCode="0.00">
                  <c:v>-0.20332600869047601</c:v>
                </c:pt>
                <c:pt idx="53" formatCode="0.00">
                  <c:v>-3.7905550178571445E-2</c:v>
                </c:pt>
                <c:pt idx="54" formatCode="0.00">
                  <c:v>2.3563028690475996E-2</c:v>
                </c:pt>
                <c:pt idx="55" formatCode="0.00">
                  <c:v>0.69526965550595055</c:v>
                </c:pt>
                <c:pt idx="56" formatCode="0.00">
                  <c:v>5.3487520297618829E-2</c:v>
                </c:pt>
                <c:pt idx="57" formatCode="0.00">
                  <c:v>-0.26593070258928497</c:v>
                </c:pt>
                <c:pt idx="58" formatCode="0.00">
                  <c:v>-9.7446643214285089E-2</c:v>
                </c:pt>
                <c:pt idx="59" formatCode="0.00">
                  <c:v>-6.2079552172619401E-2</c:v>
                </c:pt>
                <c:pt idx="60" formatCode="0.00">
                  <c:v>7.7594976488097878E-3</c:v>
                </c:pt>
                <c:pt idx="61" formatCode="0.00">
                  <c:v>3.8308230714285241E-2</c:v>
                </c:pt>
                <c:pt idx="62" formatCode="0.00">
                  <c:v>8.8731612886904898E-2</c:v>
                </c:pt>
                <c:pt idx="63" formatCode="0.00">
                  <c:v>4.5744138303571269E-2</c:v>
                </c:pt>
                <c:pt idx="64" formatCode="0.00">
                  <c:v>-1.1789487023809553E-2</c:v>
                </c:pt>
                <c:pt idx="65" formatCode="0.00">
                  <c:v>-5.3197771011904926E-2</c:v>
                </c:pt>
                <c:pt idx="66" formatCode="0.00">
                  <c:v>-0.50589493964285737</c:v>
                </c:pt>
                <c:pt idx="67" formatCode="0.00">
                  <c:v>-0.27062754532738165</c:v>
                </c:pt>
                <c:pt idx="68" formatCode="0.00">
                  <c:v>0.64291721029761817</c:v>
                </c:pt>
                <c:pt idx="69" formatCode="0.00">
                  <c:v>-8.8363608422618256E-2</c:v>
                </c:pt>
                <c:pt idx="70" formatCode="0.00">
                  <c:v>1.9306345238101486E-4</c:v>
                </c:pt>
                <c:pt idx="71" formatCode="0.00">
                  <c:v>-1.2150528005952843E-2</c:v>
                </c:pt>
                <c:pt idx="72" formatCode="0.00">
                  <c:v>6.0695405148809556E-2</c:v>
                </c:pt>
                <c:pt idx="73" formatCode="0.00">
                  <c:v>3.8185769880952236E-2</c:v>
                </c:pt>
                <c:pt idx="74" formatCode="0.00">
                  <c:v>-9.6837842946428498E-2</c:v>
                </c:pt>
                <c:pt idx="75" formatCode="0.00">
                  <c:v>-0.23017265586309543</c:v>
                </c:pt>
                <c:pt idx="76" formatCode="0.00">
                  <c:v>-0.36391453202380952</c:v>
                </c:pt>
                <c:pt idx="77" formatCode="0.00">
                  <c:v>-0.32315548851190457</c:v>
                </c:pt>
                <c:pt idx="78" formatCode="0.00">
                  <c:v>-0.11703056047619054</c:v>
                </c:pt>
                <c:pt idx="79" formatCode="0.00">
                  <c:v>0.95669014800595154</c:v>
                </c:pt>
                <c:pt idx="80" formatCode="0.00">
                  <c:v>1.1549351902976186</c:v>
                </c:pt>
                <c:pt idx="81" formatCode="0.00">
                  <c:v>0.26585901074404861</c:v>
                </c:pt>
                <c:pt idx="82" formatCode="0.00">
                  <c:v>-1.9649632380952298E-2</c:v>
                </c:pt>
                <c:pt idx="83" formatCode="0.00">
                  <c:v>-0.18502117217261915</c:v>
                </c:pt>
                <c:pt idx="84" formatCode="0.00">
                  <c:v>-0.28983647818452374</c:v>
                </c:pt>
                <c:pt idx="85" formatCode="0.00">
                  <c:v>-0.3586384301190475</c:v>
                </c:pt>
                <c:pt idx="86" formatCode="0.00">
                  <c:v>-0.3042177746130954</c:v>
                </c:pt>
                <c:pt idx="87" formatCode="0.00">
                  <c:v>-0.15525494252976157</c:v>
                </c:pt>
                <c:pt idx="88" formatCode="0.00">
                  <c:v>-9.8001357857143034E-2</c:v>
                </c:pt>
                <c:pt idx="89" formatCode="0.00">
                  <c:v>-0.25441528517857148</c:v>
                </c:pt>
                <c:pt idx="90" formatCode="0.00">
                  <c:v>0.49428956702380855</c:v>
                </c:pt>
                <c:pt idx="91" formatCode="0.00">
                  <c:v>0.28832596967261725</c:v>
                </c:pt>
                <c:pt idx="92" formatCode="0.00">
                  <c:v>8.9741455297619233E-2</c:v>
                </c:pt>
                <c:pt idx="93" formatCode="0.00">
                  <c:v>-0.4412225450892846</c:v>
                </c:pt>
                <c:pt idx="94" formatCode="0.00">
                  <c:v>-9.8019804047619008E-2</c:v>
                </c:pt>
                <c:pt idx="95" formatCode="0.00">
                  <c:v>0.21306297032738097</c:v>
                </c:pt>
                <c:pt idx="96" formatCode="0.00">
                  <c:v>-1.6743415684523644E-2</c:v>
                </c:pt>
                <c:pt idx="97" formatCode="0.00">
                  <c:v>-0.11808870345238098</c:v>
                </c:pt>
                <c:pt idx="98" formatCode="0.00">
                  <c:v>-0.16747058377976254</c:v>
                </c:pt>
                <c:pt idx="99" formatCode="0.00">
                  <c:v>-9.4824645863095469E-2</c:v>
                </c:pt>
                <c:pt idx="100" formatCode="0.00">
                  <c:v>-4.6375570357143125E-2</c:v>
                </c:pt>
                <c:pt idx="101" formatCode="0.00">
                  <c:v>-0.28253906851190425</c:v>
                </c:pt>
                <c:pt idx="102" formatCode="0.00">
                  <c:v>0.73127956702380903</c:v>
                </c:pt>
                <c:pt idx="103" formatCode="0.00">
                  <c:v>0.46091860883928515</c:v>
                </c:pt>
                <c:pt idx="104" formatCode="0.00">
                  <c:v>-8.7565313869048644E-2</c:v>
                </c:pt>
                <c:pt idx="105" formatCode="0.00">
                  <c:v>5.3474294910714981E-2</c:v>
                </c:pt>
                <c:pt idx="106" formatCode="0.00">
                  <c:v>0.1423506492857145</c:v>
                </c:pt>
                <c:pt idx="107" formatCode="0.00">
                  <c:v>-2.7880633928623055E-4</c:v>
                </c:pt>
                <c:pt idx="108" formatCode="0.00">
                  <c:v>-0.11917964235119038</c:v>
                </c:pt>
                <c:pt idx="109" formatCode="0.00">
                  <c:v>-0.12718723011904753</c:v>
                </c:pt>
                <c:pt idx="110" formatCode="0.00">
                  <c:v>-0.17107616711309515</c:v>
                </c:pt>
                <c:pt idx="111" formatCode="0.00">
                  <c:v>-0.22766728586309526</c:v>
                </c:pt>
                <c:pt idx="112" formatCode="0.00">
                  <c:v>-0.23852056202381</c:v>
                </c:pt>
                <c:pt idx="113" formatCode="0.00">
                  <c:v>-0.18282746934523786</c:v>
                </c:pt>
                <c:pt idx="114" formatCode="0.00">
                  <c:v>-0.21250952297619063</c:v>
                </c:pt>
                <c:pt idx="115" formatCode="0.00">
                  <c:v>5.2060391339284529E-2</c:v>
                </c:pt>
                <c:pt idx="116" formatCode="0.00">
                  <c:v>0.21885052696428442</c:v>
                </c:pt>
                <c:pt idx="117" formatCode="0.00">
                  <c:v>0.70436054741071441</c:v>
                </c:pt>
                <c:pt idx="118" formatCode="0.00">
                  <c:v>0.39976939178571458</c:v>
                </c:pt>
                <c:pt idx="119" formatCode="0.00">
                  <c:v>5.2649749494046993E-2</c:v>
                </c:pt>
                <c:pt idx="120" formatCode="0.00">
                  <c:v>-0.24347567818452398</c:v>
                </c:pt>
                <c:pt idx="121" formatCode="0.00">
                  <c:v>-0.36321250761904778</c:v>
                </c:pt>
                <c:pt idx="122" formatCode="0.00">
                  <c:v>-0.40465585794642855</c:v>
                </c:pt>
                <c:pt idx="123" formatCode="0.00">
                  <c:v>-0.38253629002976219</c:v>
                </c:pt>
                <c:pt idx="124" formatCode="0.00">
                  <c:v>-2.0098469523809559E-2</c:v>
                </c:pt>
                <c:pt idx="125" formatCode="0.00">
                  <c:v>1.1123259714880955</c:v>
                </c:pt>
                <c:pt idx="126" formatCode="0.00">
                  <c:v>0.73592561369047527</c:v>
                </c:pt>
                <c:pt idx="127" formatCode="0.00">
                  <c:v>-0.16992629616071486</c:v>
                </c:pt>
                <c:pt idx="128" formatCode="0.00">
                  <c:v>6.6454120297618324E-2</c:v>
                </c:pt>
                <c:pt idx="129" formatCode="0.00">
                  <c:v>-0.45101103258928532</c:v>
                </c:pt>
                <c:pt idx="130" formatCode="0.00">
                  <c:v>-0.42485140321428583</c:v>
                </c:pt>
                <c:pt idx="131" formatCode="0.00">
                  <c:v>-0.3050750830059521</c:v>
                </c:pt>
                <c:pt idx="132" formatCode="0.00">
                  <c:v>-0.12937320818452358</c:v>
                </c:pt>
                <c:pt idx="133" formatCode="0.00">
                  <c:v>-0.11007271595238066</c:v>
                </c:pt>
                <c:pt idx="134" formatCode="0.00">
                  <c:v>-4.5030152113095578E-2</c:v>
                </c:pt>
                <c:pt idx="135" formatCode="0.00">
                  <c:v>8.1183014970238609E-2</c:v>
                </c:pt>
                <c:pt idx="136" formatCode="0.00">
                  <c:v>0.27698063714285714</c:v>
                </c:pt>
                <c:pt idx="137" formatCode="0.00">
                  <c:v>0.7398996956547621</c:v>
                </c:pt>
                <c:pt idx="138" formatCode="0.00">
                  <c:v>0.57577121369047557</c:v>
                </c:pt>
                <c:pt idx="139" formatCode="0.00">
                  <c:v>-0.47861660532738171</c:v>
                </c:pt>
                <c:pt idx="140" formatCode="0.00">
                  <c:v>-0.89691400886904749</c:v>
                </c:pt>
                <c:pt idx="141" formatCode="0.00">
                  <c:v>-0.32506352758928525</c:v>
                </c:pt>
                <c:pt idx="142" formatCode="0.00">
                  <c:v>-0.19731667238095207</c:v>
                </c:pt>
                <c:pt idx="143" formatCode="0.00">
                  <c:v>-0.10924146717261962</c:v>
                </c:pt>
                <c:pt idx="144" formatCode="0.00">
                  <c:v>0.11377661598214228</c:v>
                </c:pt>
                <c:pt idx="145" formatCode="0.00">
                  <c:v>0.33736390404761885</c:v>
                </c:pt>
                <c:pt idx="146" formatCode="0.00">
                  <c:v>0.40204199538690499</c:v>
                </c:pt>
                <c:pt idx="147" formatCode="0.00">
                  <c:v>0.37673020830357107</c:v>
                </c:pt>
                <c:pt idx="148" formatCode="0.00">
                  <c:v>0.44952796630952374</c:v>
                </c:pt>
                <c:pt idx="149" formatCode="0.00">
                  <c:v>0.21411590732142916</c:v>
                </c:pt>
                <c:pt idx="150" formatCode="0.00">
                  <c:v>-0.83961528797619067</c:v>
                </c:pt>
                <c:pt idx="151" formatCode="0.00">
                  <c:v>-0.75706114949404935</c:v>
                </c:pt>
                <c:pt idx="152" formatCode="0.00">
                  <c:v>-0.34781826220238088</c:v>
                </c:pt>
                <c:pt idx="153" formatCode="0.00">
                  <c:v>-0.28194082508928497</c:v>
                </c:pt>
                <c:pt idx="154" formatCode="0.00">
                  <c:v>3.2359495952380968E-2</c:v>
                </c:pt>
                <c:pt idx="155" formatCode="0.00">
                  <c:v>0.15425746199404777</c:v>
                </c:pt>
                <c:pt idx="156" formatCode="0.00">
                  <c:v>0.28660493181547642</c:v>
                </c:pt>
                <c:pt idx="157" formatCode="0.00">
                  <c:v>0.29969923738095217</c:v>
                </c:pt>
                <c:pt idx="158" formatCode="0.00">
                  <c:v>0.24350498622023808</c:v>
                </c:pt>
                <c:pt idx="159" formatCode="0.00">
                  <c:v>0.1166773866369053</c:v>
                </c:pt>
                <c:pt idx="160" formatCode="0.00">
                  <c:v>-0.12570358702380968</c:v>
                </c:pt>
                <c:pt idx="161" formatCode="0.00">
                  <c:v>-0.38324525351190486</c:v>
                </c:pt>
                <c:pt idx="162" formatCode="0.00">
                  <c:v>-0.10558593464285693</c:v>
                </c:pt>
                <c:pt idx="163" formatCode="0.00">
                  <c:v>-0.57776087116071562</c:v>
                </c:pt>
                <c:pt idx="164" formatCode="0.00">
                  <c:v>0.67371357363095274</c:v>
                </c:pt>
                <c:pt idx="165" formatCode="0.00">
                  <c:v>0.90235504407738176</c:v>
                </c:pt>
                <c:pt idx="166" formatCode="0.00">
                  <c:v>0.39481578928571492</c:v>
                </c:pt>
                <c:pt idx="167" formatCode="0.00">
                  <c:v>7.5809851160714814E-2</c:v>
                </c:pt>
                <c:pt idx="168" formatCode="0.00">
                  <c:v>-9.0163413184523478E-2</c:v>
                </c:pt>
                <c:pt idx="169" formatCode="0.00">
                  <c:v>-0.16497070345238107</c:v>
                </c:pt>
                <c:pt idx="170" formatCode="0.00">
                  <c:v>-0.22211141211309515</c:v>
                </c:pt>
                <c:pt idx="171" formatCode="0.00">
                  <c:v>-1.6607284196428207E-2</c:v>
                </c:pt>
                <c:pt idx="172" formatCode="0.00">
                  <c:v>0.13358000297619022</c:v>
                </c:pt>
                <c:pt idx="173" formatCode="0.00">
                  <c:v>0.48189391232142853</c:v>
                </c:pt>
                <c:pt idx="174" formatCode="0.00">
                  <c:v>-3.6009336309524187E-2</c:v>
                </c:pt>
                <c:pt idx="175" formatCode="0.00">
                  <c:v>-0.67283214866071539</c:v>
                </c:pt>
                <c:pt idx="176" formatCode="0.00">
                  <c:v>-1.0026211438690487</c:v>
                </c:pt>
                <c:pt idx="177" formatCode="0.00">
                  <c:v>-0.16910014758928504</c:v>
                </c:pt>
                <c:pt idx="178" formatCode="0.00">
                  <c:v>2.8983110119048305E-2</c:v>
                </c:pt>
                <c:pt idx="179" formatCode="0.00">
                  <c:v>0.11252321366071394</c:v>
                </c:pt>
                <c:pt idx="180" formatCode="0.00">
                  <c:v>0.28038685681547637</c:v>
                </c:pt>
                <c:pt idx="181" formatCode="0.00">
                  <c:v>0.26566568904761878</c:v>
                </c:pt>
                <c:pt idx="182" formatCode="0.00">
                  <c:v>0.27101465205357167</c:v>
                </c:pt>
                <c:pt idx="183" formatCode="0.00">
                  <c:v>0.21961858080357199</c:v>
                </c:pt>
                <c:pt idx="184" formatCode="0.00">
                  <c:v>0.1481350654761906</c:v>
                </c:pt>
                <c:pt idx="185" formatCode="0.00">
                  <c:v>-0.33567072267857179</c:v>
                </c:pt>
                <c:pt idx="186" formatCode="0.00">
                  <c:v>0.80067887202380916</c:v>
                </c:pt>
                <c:pt idx="187" formatCode="0.00">
                  <c:v>-0.3293575286607151</c:v>
                </c:pt>
                <c:pt idx="188" formatCode="0.00">
                  <c:v>-0.93356213553571443</c:v>
                </c:pt>
                <c:pt idx="189" formatCode="0.00">
                  <c:v>-0.3845478192559515</c:v>
                </c:pt>
                <c:pt idx="190" formatCode="0.00">
                  <c:v>2.4131409523810987E-3</c:v>
                </c:pt>
                <c:pt idx="191" formatCode="0.00">
                  <c:v>0.12094572866071429</c:v>
                </c:pt>
                <c:pt idx="192" formatCode="0.00">
                  <c:v>0.10691291014880955</c:v>
                </c:pt>
                <c:pt idx="193" formatCode="0.00">
                  <c:v>0.16013731654761898</c:v>
                </c:pt>
                <c:pt idx="194" formatCode="0.00">
                  <c:v>0.26121551622023809</c:v>
                </c:pt>
                <c:pt idx="195" formatCode="0.00">
                  <c:v>0.26556770663690488</c:v>
                </c:pt>
                <c:pt idx="196" formatCode="0.00">
                  <c:v>0.33714477130952369</c:v>
                </c:pt>
                <c:pt idx="197" formatCode="0.00">
                  <c:v>0.6099393906547621</c:v>
                </c:pt>
                <c:pt idx="198" formatCode="0.00">
                  <c:v>-6.5506761309523931E-2</c:v>
                </c:pt>
                <c:pt idx="199" formatCode="0.00">
                  <c:v>-0.8120009244940487</c:v>
                </c:pt>
                <c:pt idx="200" formatCode="0.00">
                  <c:v>-0.76990515136904758</c:v>
                </c:pt>
                <c:pt idx="201" formatCode="0.00">
                  <c:v>-0.3224790159226183</c:v>
                </c:pt>
                <c:pt idx="202" formatCode="0.00">
                  <c:v>-9.1846460714285705E-2</c:v>
                </c:pt>
                <c:pt idx="203" formatCode="0.00">
                  <c:v>4.4971808660713819E-2</c:v>
                </c:pt>
                <c:pt idx="204" formatCode="0.00">
                  <c:v>0.18031598014880945</c:v>
                </c:pt>
                <c:pt idx="205" formatCode="0.00">
                  <c:v>0.30184340321428582</c:v>
                </c:pt>
                <c:pt idx="206" formatCode="0.00">
                  <c:v>0.29979814288690454</c:v>
                </c:pt>
                <c:pt idx="207" formatCode="0.00">
                  <c:v>0.18935887497023796</c:v>
                </c:pt>
                <c:pt idx="208" formatCode="0.00">
                  <c:v>0.11741227964285716</c:v>
                </c:pt>
                <c:pt idx="209" formatCode="0.00">
                  <c:v>-5.8740706845237689E-2</c:v>
                </c:pt>
                <c:pt idx="210" formatCode="0.00">
                  <c:v>-0.24568531880952404</c:v>
                </c:pt>
                <c:pt idx="211" formatCode="0.00">
                  <c:v>0.13308723050595095</c:v>
                </c:pt>
                <c:pt idx="212" formatCode="0.00">
                  <c:v>-5.1507598869048543E-2</c:v>
                </c:pt>
                <c:pt idx="213" formatCode="0.00">
                  <c:v>0.28145465907738165</c:v>
                </c:pt>
                <c:pt idx="214" formatCode="0.00">
                  <c:v>2.6530755952380858E-2</c:v>
                </c:pt>
                <c:pt idx="215" formatCode="0.00">
                  <c:v>-4.1490806339285591E-2</c:v>
                </c:pt>
                <c:pt idx="216" formatCode="0.00">
                  <c:v>-8.5671638184523946E-2</c:v>
                </c:pt>
                <c:pt idx="217" formatCode="0.00">
                  <c:v>-0.32847615095238103</c:v>
                </c:pt>
                <c:pt idx="218" formatCode="0.00">
                  <c:v>-0.46487089044642871</c:v>
                </c:pt>
                <c:pt idx="219" formatCode="0.00">
                  <c:v>-0.4312314291964281</c:v>
                </c:pt>
                <c:pt idx="220" formatCode="0.00">
                  <c:v>-0.43980874952380944</c:v>
                </c:pt>
                <c:pt idx="221" formatCode="0.00">
                  <c:v>0.8173063689880955</c:v>
                </c:pt>
                <c:pt idx="222" formatCode="0.00">
                  <c:v>1.7075154311904761</c:v>
                </c:pt>
                <c:pt idx="223" formatCode="0.00">
                  <c:v>1.2511229880059505</c:v>
                </c:pt>
                <c:pt idx="224" formatCode="0.00">
                  <c:v>-0.40494934720238174</c:v>
                </c:pt>
                <c:pt idx="225" formatCode="0.00">
                  <c:v>-0.46506215508928506</c:v>
                </c:pt>
                <c:pt idx="226" formatCode="0.00">
                  <c:v>-0.48462680321428575</c:v>
                </c:pt>
                <c:pt idx="227" formatCode="0.00">
                  <c:v>-0.45288188300595289</c:v>
                </c:pt>
                <c:pt idx="228" formatCode="0.00">
                  <c:v>-0.25160028985119043</c:v>
                </c:pt>
                <c:pt idx="229" formatCode="0.00">
                  <c:v>2.3416101547618418E-2</c:v>
                </c:pt>
                <c:pt idx="230" formatCode="0.00">
                  <c:v>0.23930151455357151</c:v>
                </c:pt>
                <c:pt idx="231" formatCode="0.00">
                  <c:v>0.34237315080357167</c:v>
                </c:pt>
                <c:pt idx="232" formatCode="0.00">
                  <c:v>0.31390797380952407</c:v>
                </c:pt>
                <c:pt idx="233" formatCode="0.00">
                  <c:v>-0.26656873517857149</c:v>
                </c:pt>
                <c:pt idx="234" formatCode="0.00">
                  <c:v>-1.0082993854761906</c:v>
                </c:pt>
                <c:pt idx="235" formatCode="0.00">
                  <c:v>-0.90338605366071612</c:v>
                </c:pt>
                <c:pt idx="236" formatCode="0.00">
                  <c:v>-0.18945408220238136</c:v>
                </c:pt>
                <c:pt idx="237" formatCode="0.00">
                  <c:v>0.20075835074404846</c:v>
                </c:pt>
                <c:pt idx="238" formatCode="0.00">
                  <c:v>0.33268366428571472</c:v>
                </c:pt>
                <c:pt idx="239" formatCode="0.00">
                  <c:v>0.43702239449404789</c:v>
                </c:pt>
                <c:pt idx="240" formatCode="0.00">
                  <c:v>0.34407124014880974</c:v>
                </c:pt>
                <c:pt idx="241" formatCode="0.00">
                  <c:v>0.27065986488095284</c:v>
                </c:pt>
                <c:pt idx="242" formatCode="0.00">
                  <c:v>0.14182207788690526</c:v>
                </c:pt>
                <c:pt idx="243" formatCode="0.00">
                  <c:v>-3.7561392529761761E-2</c:v>
                </c:pt>
                <c:pt idx="244" formatCode="0.00">
                  <c:v>-0.15580006452380957</c:v>
                </c:pt>
                <c:pt idx="245" formatCode="0.00">
                  <c:v>-0.661952882678571</c:v>
                </c:pt>
                <c:pt idx="246" formatCode="0.00">
                  <c:v>-0.90713335797619044</c:v>
                </c:pt>
                <c:pt idx="247" formatCode="0.00">
                  <c:v>-0.35418526616071588</c:v>
                </c:pt>
                <c:pt idx="248" formatCode="0.00">
                  <c:v>1.5373642886309522</c:v>
                </c:pt>
                <c:pt idx="249" formatCode="0.00">
                  <c:v>0.62534812574404874</c:v>
                </c:pt>
                <c:pt idx="250" formatCode="0.00">
                  <c:v>0.28849107011904795</c:v>
                </c:pt>
                <c:pt idx="251" formatCode="0.00">
                  <c:v>0.18944429782738048</c:v>
                </c:pt>
                <c:pt idx="252" formatCode="0.00">
                  <c:v>-0.10220252901785676</c:v>
                </c:pt>
                <c:pt idx="253" formatCode="0.00">
                  <c:v>-0.32332107845238056</c:v>
                </c:pt>
                <c:pt idx="254" formatCode="0.00">
                  <c:v>-0.52548954627976152</c:v>
                </c:pt>
                <c:pt idx="255" formatCode="0.00">
                  <c:v>-0.54733968586309478</c:v>
                </c:pt>
                <c:pt idx="256" formatCode="0.00">
                  <c:v>-0.51185796202380995</c:v>
                </c:pt>
                <c:pt idx="257" formatCode="0.00">
                  <c:v>-0.20977014101190461</c:v>
                </c:pt>
                <c:pt idx="258" formatCode="0.00">
                  <c:v>0.54389005285714287</c:v>
                </c:pt>
                <c:pt idx="259" formatCode="0.00">
                  <c:v>1.2403866388392837</c:v>
                </c:pt>
                <c:pt idx="260" formatCode="0.00">
                  <c:v>1.0495200611309521</c:v>
                </c:pt>
                <c:pt idx="261" formatCode="0.00">
                  <c:v>0.26464337074404787</c:v>
                </c:pt>
                <c:pt idx="262" formatCode="0.00">
                  <c:v>-0.13356987821428579</c:v>
                </c:pt>
                <c:pt idx="263" formatCode="0.00">
                  <c:v>-0.33434979217261951</c:v>
                </c:pt>
                <c:pt idx="264" formatCode="0.00">
                  <c:v>-0.29887570318452417</c:v>
                </c:pt>
                <c:pt idx="265" formatCode="0.00">
                  <c:v>-0.26129071011904781</c:v>
                </c:pt>
                <c:pt idx="266" formatCode="0.00">
                  <c:v>-0.25472608961309562</c:v>
                </c:pt>
                <c:pt idx="267" formatCode="0.00">
                  <c:v>-0.2272172583630947</c:v>
                </c:pt>
                <c:pt idx="268" formatCode="0.00">
                  <c:v>-0.3253064361904765</c:v>
                </c:pt>
                <c:pt idx="269" formatCode="0.00">
                  <c:v>-0.77490026601190465</c:v>
                </c:pt>
                <c:pt idx="270" formatCode="0.00">
                  <c:v>-0.56516089880952425</c:v>
                </c:pt>
                <c:pt idx="271" formatCode="0.00">
                  <c:v>0.70329567800595161</c:v>
                </c:pt>
                <c:pt idx="272" formatCode="0.00">
                  <c:v>1.3473860127976183</c:v>
                </c:pt>
                <c:pt idx="273" formatCode="0.00">
                  <c:v>0.27534269657738131</c:v>
                </c:pt>
                <c:pt idx="274" formatCode="0.00">
                  <c:v>-5.9606526547619332E-2</c:v>
                </c:pt>
                <c:pt idx="275" formatCode="0.00">
                  <c:v>-0.17342656800595257</c:v>
                </c:pt>
                <c:pt idx="276" formatCode="0.00">
                  <c:v>-0.32082357235119074</c:v>
                </c:pt>
                <c:pt idx="277" formatCode="0.00">
                  <c:v>-0.32805934595238195</c:v>
                </c:pt>
                <c:pt idx="278" formatCode="0.00">
                  <c:v>-0.4476411304464285</c:v>
                </c:pt>
                <c:pt idx="279" formatCode="0.00">
                  <c:v>-0.39179198752976219</c:v>
                </c:pt>
                <c:pt idx="280" formatCode="0.00">
                  <c:v>-0.46088393785714299</c:v>
                </c:pt>
                <c:pt idx="281" formatCode="0.00">
                  <c:v>0.67559015148809509</c:v>
                </c:pt>
                <c:pt idx="282" formatCode="0.00">
                  <c:v>1.0857490736904767</c:v>
                </c:pt>
                <c:pt idx="283" formatCode="0.00">
                  <c:v>0.96694356050595065</c:v>
                </c:pt>
                <c:pt idx="284" formatCode="0.00">
                  <c:v>-0.3810031472023816</c:v>
                </c:pt>
                <c:pt idx="285" formatCode="0.00">
                  <c:v>0.14348854657738164</c:v>
                </c:pt>
                <c:pt idx="286" formatCode="0.00">
                  <c:v>-1.3718534880951871E-2</c:v>
                </c:pt>
                <c:pt idx="287" formatCode="0.00">
                  <c:v>-0.24721276633928535</c:v>
                </c:pt>
                <c:pt idx="288" formatCode="0.00">
                  <c:v>-0.22537262235119027</c:v>
                </c:pt>
                <c:pt idx="289" formatCode="0.00">
                  <c:v>-9.3466227619048325E-2</c:v>
                </c:pt>
                <c:pt idx="290" formatCode="0.00">
                  <c:v>0.17435050538690433</c:v>
                </c:pt>
                <c:pt idx="291" formatCode="0.00">
                  <c:v>0.14298317663690518</c:v>
                </c:pt>
                <c:pt idx="292" formatCode="0.00">
                  <c:v>0.13454159797619081</c:v>
                </c:pt>
                <c:pt idx="293" formatCode="0.00">
                  <c:v>-0.13957337601190423</c:v>
                </c:pt>
                <c:pt idx="294" formatCode="0.00">
                  <c:v>-0.53381178880952396</c:v>
                </c:pt>
                <c:pt idx="295" formatCode="0.00">
                  <c:v>-0.26941829032738163</c:v>
                </c:pt>
                <c:pt idx="296" formatCode="0.00">
                  <c:v>-0.72378648220238162</c:v>
                </c:pt>
                <c:pt idx="297" formatCode="0.00">
                  <c:v>-0.32201659425595164</c:v>
                </c:pt>
                <c:pt idx="298" formatCode="0.00">
                  <c:v>-5.8872057142860257E-3</c:v>
                </c:pt>
                <c:pt idx="299" formatCode="0.00">
                  <c:v>0.10371678282738017</c:v>
                </c:pt>
                <c:pt idx="300" formatCode="0.00">
                  <c:v>0.23748704264880915</c:v>
                </c:pt>
                <c:pt idx="301" formatCode="0.00">
                  <c:v>0.17021659738095263</c:v>
                </c:pt>
                <c:pt idx="302" formatCode="0.00">
                  <c:v>0.42676809622023804</c:v>
                </c:pt>
                <c:pt idx="303" formatCode="0.00">
                  <c:v>0.52649154497023787</c:v>
                </c:pt>
                <c:pt idx="304" formatCode="0.00">
                  <c:v>0.45595121464285659</c:v>
                </c:pt>
                <c:pt idx="305" formatCode="0.00">
                  <c:v>0.14820558815476126</c:v>
                </c:pt>
                <c:pt idx="306" formatCode="0.00">
                  <c:v>0.30343089535714274</c:v>
                </c:pt>
                <c:pt idx="307" formatCode="0.00">
                  <c:v>-0.17506897532738197</c:v>
                </c:pt>
                <c:pt idx="308" formatCode="0.00">
                  <c:v>-1.3543997480357151</c:v>
                </c:pt>
                <c:pt idx="309" formatCode="0.00">
                  <c:v>-0.82950906758928511</c:v>
                </c:pt>
                <c:pt idx="310" formatCode="0.00">
                  <c:v>-0.25646720321428607</c:v>
                </c:pt>
                <c:pt idx="311" formatCode="0.00">
                  <c:v>6.3505370327380462E-2</c:v>
                </c:pt>
                <c:pt idx="312" formatCode="0.00">
                  <c:v>0.25594978348214248</c:v>
                </c:pt>
                <c:pt idx="313" formatCode="0.00">
                  <c:v>0.20622565321428565</c:v>
                </c:pt>
                <c:pt idx="314" formatCode="0.00">
                  <c:v>7.153860538690493E-2</c:v>
                </c:pt>
                <c:pt idx="315" formatCode="0.00">
                  <c:v>-0.13277032836309521</c:v>
                </c:pt>
                <c:pt idx="316" formatCode="0.00">
                  <c:v>-0.26311174952380956</c:v>
                </c:pt>
                <c:pt idx="317" formatCode="0.00">
                  <c:v>-0.50382256767857148</c:v>
                </c:pt>
                <c:pt idx="318" formatCode="0.00">
                  <c:v>0.70046858952380919</c:v>
                </c:pt>
                <c:pt idx="319" formatCode="0.00">
                  <c:v>1.2383111971726182</c:v>
                </c:pt>
                <c:pt idx="320" formatCode="0.00">
                  <c:v>0.57773525863095188</c:v>
                </c:pt>
                <c:pt idx="321" formatCode="0.00">
                  <c:v>0.54174727074404805</c:v>
                </c:pt>
                <c:pt idx="322" formatCode="0.00">
                  <c:v>-3.5022617380952248E-2</c:v>
                </c:pt>
                <c:pt idx="323" formatCode="0.00">
                  <c:v>-0.28374400050595261</c:v>
                </c:pt>
                <c:pt idx="324" formatCode="0.00">
                  <c:v>-0.35197641235119059</c:v>
                </c:pt>
                <c:pt idx="325" formatCode="0.00">
                  <c:v>-0.33027339511904774</c:v>
                </c:pt>
                <c:pt idx="326" formatCode="0.00">
                  <c:v>-0.22488881294642837</c:v>
                </c:pt>
                <c:pt idx="327" formatCode="0.00">
                  <c:v>-1.1075140863094912E-2</c:v>
                </c:pt>
                <c:pt idx="328" formatCode="0.00">
                  <c:v>0.13683013880952366</c:v>
                </c:pt>
                <c:pt idx="329" formatCode="0.00">
                  <c:v>-5.0719060178571418E-2</c:v>
                </c:pt>
                <c:pt idx="330" formatCode="0.00">
                  <c:v>0.43906096619047652</c:v>
                </c:pt>
                <c:pt idx="331" formatCode="0.00">
                  <c:v>0.12147950383928396</c:v>
                </c:pt>
                <c:pt idx="332" formatCode="0.00">
                  <c:v>-0.99409035886904817</c:v>
                </c:pt>
                <c:pt idx="333" formatCode="0.00">
                  <c:v>-0.38632206258928514</c:v>
                </c:pt>
                <c:pt idx="334" formatCode="0.00">
                  <c:v>-0.12454868238095207</c:v>
                </c:pt>
                <c:pt idx="335" formatCode="0.00">
                  <c:v>2.010464032738124E-2</c:v>
                </c:pt>
                <c:pt idx="336" formatCode="0.00">
                  <c:v>0.1254989926488097</c:v>
                </c:pt>
                <c:pt idx="337" formatCode="0.00">
                  <c:v>0.16990487821428601</c:v>
                </c:pt>
                <c:pt idx="338" formatCode="0.00">
                  <c:v>0.10112351872023817</c:v>
                </c:pt>
                <c:pt idx="339" formatCode="0.00">
                  <c:v>-4.7649049196428539E-2</c:v>
                </c:pt>
                <c:pt idx="340" formatCode="0.00">
                  <c:v>-5.0637659523809386E-2</c:v>
                </c:pt>
                <c:pt idx="341" formatCode="0.00">
                  <c:v>-0.31414601851190427</c:v>
                </c:pt>
                <c:pt idx="342" formatCode="0.00">
                  <c:v>-0.30530183547619094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74-4548-A31A-9E246709D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kern="1200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</a:rPr>
                  <a:t>Groundwater Normalized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Ganges-Reservoir+</a:t>
            </a:r>
            <a:r>
              <a:rPr lang="en-US" baseline="0"/>
              <a:t> Storage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'Ganges-TSA'!$T$2:$T$349</c:f>
              <c:numCache>
                <c:formatCode>General</c:formatCode>
                <c:ptCount val="348"/>
                <c:pt idx="6" formatCode="0.00">
                  <c:v>1.1948240788793081</c:v>
                </c:pt>
                <c:pt idx="7" formatCode="0.00">
                  <c:v>1.2415659213793067</c:v>
                </c:pt>
                <c:pt idx="8" formatCode="0.00">
                  <c:v>1.2259382188793078</c:v>
                </c:pt>
                <c:pt idx="9" formatCode="0.00">
                  <c:v>1.2082332947126408</c:v>
                </c:pt>
                <c:pt idx="10" formatCode="0.00">
                  <c:v>1.2116216397126411</c:v>
                </c:pt>
                <c:pt idx="11" formatCode="0.00">
                  <c:v>1.1369842272126425</c:v>
                </c:pt>
                <c:pt idx="12" formatCode="0.00">
                  <c:v>1.0714246022126428</c:v>
                </c:pt>
                <c:pt idx="13" formatCode="0.00">
                  <c:v>0.55594905137930706</c:v>
                </c:pt>
                <c:pt idx="14" formatCode="0.00">
                  <c:v>0.30108451804597447</c:v>
                </c:pt>
                <c:pt idx="15" formatCode="0.00">
                  <c:v>0.23025155054597413</c:v>
                </c:pt>
                <c:pt idx="16" formatCode="0.00">
                  <c:v>5.5776635545975672E-2</c:v>
                </c:pt>
                <c:pt idx="17" formatCode="0.00">
                  <c:v>-6.3151919540258561E-3</c:v>
                </c:pt>
                <c:pt idx="18" formatCode="0.00">
                  <c:v>-5.6948304454025767E-2</c:v>
                </c:pt>
                <c:pt idx="19" formatCode="0.00">
                  <c:v>-0.10695044195402481</c:v>
                </c:pt>
                <c:pt idx="20" formatCode="0.00">
                  <c:v>-0.10967723528735807</c:v>
                </c:pt>
                <c:pt idx="21" formatCode="0.00">
                  <c:v>-0.18271052862069315</c:v>
                </c:pt>
                <c:pt idx="22" formatCode="0.00">
                  <c:v>-0.27037292695402648</c:v>
                </c:pt>
                <c:pt idx="23" formatCode="0.00">
                  <c:v>-0.29254533862069287</c:v>
                </c:pt>
                <c:pt idx="24" formatCode="0.00">
                  <c:v>-0.41256829112069138</c:v>
                </c:pt>
                <c:pt idx="25" formatCode="0.00">
                  <c:v>-0.5005161369540243</c:v>
                </c:pt>
                <c:pt idx="26" formatCode="0.00">
                  <c:v>-0.6840425736206921</c:v>
                </c:pt>
                <c:pt idx="27" formatCode="0.00">
                  <c:v>-0.87249140028735805</c:v>
                </c:pt>
                <c:pt idx="28" formatCode="0.00">
                  <c:v>-0.92805679695402521</c:v>
                </c:pt>
                <c:pt idx="29" formatCode="0.00">
                  <c:v>-0.96344951778735854</c:v>
                </c:pt>
                <c:pt idx="30" formatCode="0.00">
                  <c:v>-1.0323992169540253</c:v>
                </c:pt>
                <c:pt idx="31" formatCode="0.00">
                  <c:v>-1.097190776954025</c:v>
                </c:pt>
                <c:pt idx="32" formatCode="0.00">
                  <c:v>-1.2034262811206915</c:v>
                </c:pt>
                <c:pt idx="33" formatCode="0.00">
                  <c:v>-1.2325648261206918</c:v>
                </c:pt>
                <c:pt idx="34" formatCode="0.00">
                  <c:v>-1.2192619244540248</c:v>
                </c:pt>
                <c:pt idx="35" formatCode="0.00">
                  <c:v>-1.2125927411206909</c:v>
                </c:pt>
                <c:pt idx="36" formatCode="0.00">
                  <c:v>-1.1215308711206911</c:v>
                </c:pt>
                <c:pt idx="37" formatCode="0.00">
                  <c:v>-0.90841831778735749</c:v>
                </c:pt>
                <c:pt idx="38" formatCode="0.00">
                  <c:v>-0.96075008362069081</c:v>
                </c:pt>
                <c:pt idx="39" formatCode="0.00">
                  <c:v>-0.8546194836206924</c:v>
                </c:pt>
                <c:pt idx="40" formatCode="0.00">
                  <c:v>-0.75366264695402574</c:v>
                </c:pt>
                <c:pt idx="41" formatCode="0.00">
                  <c:v>-0.73477945862069216</c:v>
                </c:pt>
                <c:pt idx="42" formatCode="0.00">
                  <c:v>-0.70691683028735763</c:v>
                </c:pt>
                <c:pt idx="43" formatCode="0.00">
                  <c:v>-0.66266741528735817</c:v>
                </c:pt>
                <c:pt idx="44" formatCode="0.00">
                  <c:v>-0.58028330528735772</c:v>
                </c:pt>
                <c:pt idx="45" formatCode="0.00">
                  <c:v>-0.59044240028735739</c:v>
                </c:pt>
                <c:pt idx="46" formatCode="0.00">
                  <c:v>-0.62021548612069122</c:v>
                </c:pt>
                <c:pt idx="47" formatCode="0.00">
                  <c:v>-0.6657722694540249</c:v>
                </c:pt>
                <c:pt idx="48" formatCode="0.00">
                  <c:v>-0.65332755445402402</c:v>
                </c:pt>
                <c:pt idx="49" formatCode="0.00">
                  <c:v>-0.46497735445402544</c:v>
                </c:pt>
                <c:pt idx="50" formatCode="0.00">
                  <c:v>8.6856752212641553E-2</c:v>
                </c:pt>
                <c:pt idx="51" formatCode="0.00">
                  <c:v>0.18222386637930832</c:v>
                </c:pt>
                <c:pt idx="52" formatCode="0.00">
                  <c:v>0.13836068971264215</c:v>
                </c:pt>
                <c:pt idx="53" formatCode="0.00">
                  <c:v>0.20398528387930792</c:v>
                </c:pt>
                <c:pt idx="54" formatCode="0.00">
                  <c:v>0.26676145137930884</c:v>
                </c:pt>
                <c:pt idx="55" formatCode="0.00">
                  <c:v>0.33477881554597477</c:v>
                </c:pt>
                <c:pt idx="56" formatCode="0.00">
                  <c:v>0.37851837304597513</c:v>
                </c:pt>
                <c:pt idx="57" formatCode="0.00">
                  <c:v>0.46440755304597392</c:v>
                </c:pt>
                <c:pt idx="58" formatCode="0.00">
                  <c:v>0.54884650304597393</c:v>
                </c:pt>
                <c:pt idx="59" formatCode="0.00">
                  <c:v>0.62043265471263975</c:v>
                </c:pt>
                <c:pt idx="60" formatCode="0.00">
                  <c:v>0.62840388137930692</c:v>
                </c:pt>
                <c:pt idx="61" formatCode="0.00">
                  <c:v>0.40600476637930871</c:v>
                </c:pt>
                <c:pt idx="62" formatCode="0.00">
                  <c:v>0.16068738721264175</c:v>
                </c:pt>
                <c:pt idx="63" formatCode="0.00">
                  <c:v>0.19797009221264084</c:v>
                </c:pt>
                <c:pt idx="64" formatCode="0.00">
                  <c:v>0.19182997887930764</c:v>
                </c:pt>
                <c:pt idx="65" formatCode="0.00">
                  <c:v>0.15931512887930843</c:v>
                </c:pt>
                <c:pt idx="66" formatCode="0.00">
                  <c:v>0.11353482804597537</c:v>
                </c:pt>
                <c:pt idx="67" formatCode="0.00">
                  <c:v>7.6122939712641724E-2</c:v>
                </c:pt>
                <c:pt idx="68" formatCode="0.00">
                  <c:v>3.6733647212640719E-2</c:v>
                </c:pt>
                <c:pt idx="69" formatCode="0.00">
                  <c:v>4.865547212641097E-3</c:v>
                </c:pt>
                <c:pt idx="70" formatCode="0.00">
                  <c:v>-5.0755977787359186E-2</c:v>
                </c:pt>
                <c:pt idx="71" formatCode="0.00">
                  <c:v>-8.8801861120692216E-2</c:v>
                </c:pt>
                <c:pt idx="72" formatCode="0.00">
                  <c:v>-9.7026070287360433E-2</c:v>
                </c:pt>
                <c:pt idx="73" formatCode="0.00">
                  <c:v>4.7609567212641757E-2</c:v>
                </c:pt>
                <c:pt idx="74" formatCode="0.00">
                  <c:v>0.19968302971264063</c:v>
                </c:pt>
                <c:pt idx="75" formatCode="0.00">
                  <c:v>0.2504790613793082</c:v>
                </c:pt>
                <c:pt idx="76" formatCode="0.00">
                  <c:v>0.36641430721264179</c:v>
                </c:pt>
                <c:pt idx="77" formatCode="0.00">
                  <c:v>0.3980312330459741</c:v>
                </c:pt>
                <c:pt idx="78" formatCode="0.00">
                  <c:v>0.44275653221264033</c:v>
                </c:pt>
                <c:pt idx="79" formatCode="0.00">
                  <c:v>0.456869203045974</c:v>
                </c:pt>
                <c:pt idx="80" formatCode="0.00">
                  <c:v>0.47733406054597527</c:v>
                </c:pt>
                <c:pt idx="81" formatCode="0.00">
                  <c:v>0.46668799554597307</c:v>
                </c:pt>
                <c:pt idx="82" formatCode="0.00">
                  <c:v>0.52522502137930704</c:v>
                </c:pt>
                <c:pt idx="83" formatCode="0.00">
                  <c:v>0.57786843971264013</c:v>
                </c:pt>
                <c:pt idx="84" formatCode="0.00">
                  <c:v>0.56696430637930728</c:v>
                </c:pt>
                <c:pt idx="85" formatCode="0.00">
                  <c:v>0.59656103221264178</c:v>
                </c:pt>
                <c:pt idx="86" formatCode="0.00">
                  <c:v>0.47728784637930932</c:v>
                </c:pt>
                <c:pt idx="87" formatCode="0.00">
                  <c:v>0.33446573971264204</c:v>
                </c:pt>
                <c:pt idx="88" formatCode="0.00">
                  <c:v>0.22958683804597424</c:v>
                </c:pt>
                <c:pt idx="89" formatCode="0.00">
                  <c:v>0.25894971554597479</c:v>
                </c:pt>
                <c:pt idx="90" formatCode="0.00">
                  <c:v>0.33204324887930792</c:v>
                </c:pt>
                <c:pt idx="91" formatCode="0.00">
                  <c:v>0.36480104804597513</c:v>
                </c:pt>
                <c:pt idx="92" formatCode="0.00">
                  <c:v>0.39147388804597405</c:v>
                </c:pt>
                <c:pt idx="93" formatCode="0.00">
                  <c:v>0.49654505554597517</c:v>
                </c:pt>
                <c:pt idx="94" formatCode="0.00">
                  <c:v>0.56844776804597341</c:v>
                </c:pt>
                <c:pt idx="95" formatCode="0.00">
                  <c:v>0.63337699554597382</c:v>
                </c:pt>
                <c:pt idx="96" formatCode="0.00">
                  <c:v>0.6801517205459735</c:v>
                </c:pt>
                <c:pt idx="97" formatCode="0.00">
                  <c:v>0.7727769413793073</c:v>
                </c:pt>
                <c:pt idx="98" formatCode="0.00">
                  <c:v>0.72518708304597546</c:v>
                </c:pt>
                <c:pt idx="99" formatCode="0.00">
                  <c:v>0.58361357471264075</c:v>
                </c:pt>
                <c:pt idx="100" formatCode="0.00">
                  <c:v>0.65450257054597483</c:v>
                </c:pt>
                <c:pt idx="101" formatCode="0.00">
                  <c:v>0.60775234304597436</c:v>
                </c:pt>
                <c:pt idx="102" formatCode="0.00">
                  <c:v>0.49047658804597472</c:v>
                </c:pt>
                <c:pt idx="103" formatCode="0.00">
                  <c:v>0.43000636387930857</c:v>
                </c:pt>
                <c:pt idx="104" formatCode="0.00">
                  <c:v>0.36433130387930923</c:v>
                </c:pt>
                <c:pt idx="105" formatCode="0.00">
                  <c:v>0.21752178554597457</c:v>
                </c:pt>
                <c:pt idx="106" formatCode="0.00">
                  <c:v>4.9530623879308067E-2</c:v>
                </c:pt>
                <c:pt idx="107" formatCode="0.00">
                  <c:v>-5.1562221120692087E-2</c:v>
                </c:pt>
                <c:pt idx="108" formatCode="0.00">
                  <c:v>-4.1120778620692633E-2</c:v>
                </c:pt>
                <c:pt idx="109" formatCode="0.00">
                  <c:v>-0.27479498695402604</c:v>
                </c:pt>
                <c:pt idx="110" formatCode="0.00">
                  <c:v>-0.27675931778736018</c:v>
                </c:pt>
                <c:pt idx="111" formatCode="0.00">
                  <c:v>-0.18907683195402658</c:v>
                </c:pt>
                <c:pt idx="112" formatCode="0.00">
                  <c:v>-0.15368613695402455</c:v>
                </c:pt>
                <c:pt idx="113" formatCode="0.00">
                  <c:v>-0.19039258445402485</c:v>
                </c:pt>
                <c:pt idx="114" formatCode="0.00">
                  <c:v>-0.18098637528735839</c:v>
                </c:pt>
                <c:pt idx="115" formatCode="0.00">
                  <c:v>-0.19753250528735844</c:v>
                </c:pt>
                <c:pt idx="116" formatCode="0.00">
                  <c:v>-0.18347006112069231</c:v>
                </c:pt>
                <c:pt idx="117" formatCode="0.00">
                  <c:v>-0.15822630195402532</c:v>
                </c:pt>
                <c:pt idx="118" formatCode="0.00">
                  <c:v>-0.10968408028735777</c:v>
                </c:pt>
                <c:pt idx="119" formatCode="0.00">
                  <c:v>-4.635067862069242E-2</c:v>
                </c:pt>
                <c:pt idx="120" formatCode="0.00">
                  <c:v>0.17534498304597523</c:v>
                </c:pt>
                <c:pt idx="121" formatCode="0.00">
                  <c:v>0.30930316387930823</c:v>
                </c:pt>
                <c:pt idx="122" formatCode="0.00">
                  <c:v>0.22960634971264149</c:v>
                </c:pt>
                <c:pt idx="123" formatCode="0.00">
                  <c:v>0.15579728221264055</c:v>
                </c:pt>
                <c:pt idx="124" formatCode="0.00">
                  <c:v>-7.6287191120692377E-2</c:v>
                </c:pt>
                <c:pt idx="125" formatCode="0.00">
                  <c:v>-0.13956467445402598</c:v>
                </c:pt>
                <c:pt idx="126" formatCode="0.00">
                  <c:v>-0.21104816695402473</c:v>
                </c:pt>
                <c:pt idx="127" formatCode="0.00">
                  <c:v>-0.26866471862069297</c:v>
                </c:pt>
                <c:pt idx="128" formatCode="0.00">
                  <c:v>-0.36765784112069344</c:v>
                </c:pt>
                <c:pt idx="129" formatCode="0.00">
                  <c:v>-0.43874087028735875</c:v>
                </c:pt>
                <c:pt idx="130" formatCode="0.00">
                  <c:v>-0.49634584862069264</c:v>
                </c:pt>
                <c:pt idx="131" formatCode="0.00">
                  <c:v>-0.53521457362069302</c:v>
                </c:pt>
                <c:pt idx="132" formatCode="0.00">
                  <c:v>-0.66538793862069223</c:v>
                </c:pt>
                <c:pt idx="133" formatCode="0.00">
                  <c:v>-0.57069245028735871</c:v>
                </c:pt>
                <c:pt idx="134" formatCode="0.00">
                  <c:v>-0.53543240862069208</c:v>
                </c:pt>
                <c:pt idx="135" formatCode="0.00">
                  <c:v>-0.68594947528735961</c:v>
                </c:pt>
                <c:pt idx="136" formatCode="0.00">
                  <c:v>-0.56158629112069214</c:v>
                </c:pt>
                <c:pt idx="137" formatCode="0.00">
                  <c:v>-0.53526396612069238</c:v>
                </c:pt>
                <c:pt idx="138" formatCode="0.00">
                  <c:v>-0.50069700778735982</c:v>
                </c:pt>
                <c:pt idx="139" formatCode="0.00">
                  <c:v>-0.45412972695402676</c:v>
                </c:pt>
                <c:pt idx="140" formatCode="0.00">
                  <c:v>-0.35224935528736001</c:v>
                </c:pt>
                <c:pt idx="141" formatCode="0.00">
                  <c:v>-0.27099242945402668</c:v>
                </c:pt>
                <c:pt idx="142" formatCode="0.00">
                  <c:v>-0.21180703362069231</c:v>
                </c:pt>
                <c:pt idx="143" formatCode="0.00">
                  <c:v>-0.21022027862069326</c:v>
                </c:pt>
                <c:pt idx="144" formatCode="0.00">
                  <c:v>-0.34370827862069309</c:v>
                </c:pt>
                <c:pt idx="145" formatCode="0.00">
                  <c:v>-0.79116491695402491</c:v>
                </c:pt>
                <c:pt idx="146" formatCode="0.00">
                  <c:v>-1.0593194586206911</c:v>
                </c:pt>
                <c:pt idx="147" formatCode="0.00">
                  <c:v>-1.0100692527873578</c:v>
                </c:pt>
                <c:pt idx="148" formatCode="0.00">
                  <c:v>-1.1325327969540258</c:v>
                </c:pt>
                <c:pt idx="149" formatCode="0.00">
                  <c:v>-1.1893219961206922</c:v>
                </c:pt>
                <c:pt idx="150" formatCode="0.00">
                  <c:v>-1.2647349444540259</c:v>
                </c:pt>
                <c:pt idx="151" formatCode="0.00">
                  <c:v>-1.3424277111206928</c:v>
                </c:pt>
                <c:pt idx="152" formatCode="0.00">
                  <c:v>-1.3829426177873589</c:v>
                </c:pt>
                <c:pt idx="153" formatCode="0.00">
                  <c:v>-1.4145057211206931</c:v>
                </c:pt>
                <c:pt idx="154" formatCode="0.00">
                  <c:v>-1.4578910086206927</c:v>
                </c:pt>
                <c:pt idx="155" formatCode="0.00">
                  <c:v>-1.5081275911206928</c:v>
                </c:pt>
                <c:pt idx="156" formatCode="0.00">
                  <c:v>-1.5570572227873587</c:v>
                </c:pt>
                <c:pt idx="157" formatCode="0.00">
                  <c:v>-1.2614642386206922</c:v>
                </c:pt>
                <c:pt idx="158" formatCode="0.00">
                  <c:v>-1.1093690794540256</c:v>
                </c:pt>
                <c:pt idx="159" formatCode="0.00">
                  <c:v>-0.90081187112069028</c:v>
                </c:pt>
                <c:pt idx="160" formatCode="0.00">
                  <c:v>-0.66057491362069154</c:v>
                </c:pt>
                <c:pt idx="161" formatCode="0.00">
                  <c:v>-0.54685286778735875</c:v>
                </c:pt>
                <c:pt idx="162" formatCode="0.00">
                  <c:v>-0.43863523112069291</c:v>
                </c:pt>
                <c:pt idx="163" formatCode="0.00">
                  <c:v>-0.31504251695402541</c:v>
                </c:pt>
                <c:pt idx="164" formatCode="0.00">
                  <c:v>-0.25912787612069188</c:v>
                </c:pt>
                <c:pt idx="165" formatCode="0.00">
                  <c:v>-0.23826239612069156</c:v>
                </c:pt>
                <c:pt idx="166" formatCode="0.00">
                  <c:v>-0.19097940195402519</c:v>
                </c:pt>
                <c:pt idx="167" formatCode="0.00">
                  <c:v>-0.1338237136206919</c:v>
                </c:pt>
                <c:pt idx="168" formatCode="0.00">
                  <c:v>7.9243172126393091E-3</c:v>
                </c:pt>
                <c:pt idx="169" formatCode="0.00">
                  <c:v>-0.1199227186206917</c:v>
                </c:pt>
                <c:pt idx="170" formatCode="0.00">
                  <c:v>-0.11621292612069123</c:v>
                </c:pt>
                <c:pt idx="171" formatCode="0.00">
                  <c:v>-0.26448822195402588</c:v>
                </c:pt>
                <c:pt idx="172" formatCode="0.00">
                  <c:v>-0.37545395028735928</c:v>
                </c:pt>
                <c:pt idx="173" formatCode="0.00">
                  <c:v>-0.40540206528735911</c:v>
                </c:pt>
                <c:pt idx="174" formatCode="0.00">
                  <c:v>-0.42472442112069153</c:v>
                </c:pt>
                <c:pt idx="175" formatCode="0.00">
                  <c:v>-0.46120711278735804</c:v>
                </c:pt>
                <c:pt idx="176" formatCode="0.00">
                  <c:v>-0.46772162278735774</c:v>
                </c:pt>
                <c:pt idx="177" formatCode="0.00">
                  <c:v>-0.43666321195402524</c:v>
                </c:pt>
                <c:pt idx="178" formatCode="0.00">
                  <c:v>-0.41596410862069089</c:v>
                </c:pt>
                <c:pt idx="179" formatCode="0.00">
                  <c:v>-0.43230573528735672</c:v>
                </c:pt>
                <c:pt idx="180" formatCode="0.00">
                  <c:v>-0.61905137862069193</c:v>
                </c:pt>
                <c:pt idx="181" formatCode="0.00">
                  <c:v>-0.38671748028736008</c:v>
                </c:pt>
                <c:pt idx="182" formatCode="0.00">
                  <c:v>-0.3374823744540274</c:v>
                </c:pt>
                <c:pt idx="183" formatCode="0.00">
                  <c:v>-0.40223670195402583</c:v>
                </c:pt>
                <c:pt idx="184" formatCode="0.00">
                  <c:v>-0.42997368362069199</c:v>
                </c:pt>
                <c:pt idx="185" formatCode="0.00">
                  <c:v>-0.43894056695402472</c:v>
                </c:pt>
                <c:pt idx="186" formatCode="0.00">
                  <c:v>-0.44206810195402557</c:v>
                </c:pt>
                <c:pt idx="187" formatCode="0.00">
                  <c:v>-0.46514431778735865</c:v>
                </c:pt>
                <c:pt idx="188" formatCode="0.00">
                  <c:v>-0.54077400862069247</c:v>
                </c:pt>
                <c:pt idx="189" formatCode="0.00">
                  <c:v>-0.56085060112069218</c:v>
                </c:pt>
                <c:pt idx="190" formatCode="0.00">
                  <c:v>-0.56756216362069356</c:v>
                </c:pt>
                <c:pt idx="191" formatCode="0.00">
                  <c:v>-0.53860284945402537</c:v>
                </c:pt>
                <c:pt idx="192" formatCode="0.00">
                  <c:v>-0.36454254445402601</c:v>
                </c:pt>
                <c:pt idx="193" formatCode="0.00">
                  <c:v>-0.5696985527873597</c:v>
                </c:pt>
                <c:pt idx="194" formatCode="0.00">
                  <c:v>-0.63303691195402489</c:v>
                </c:pt>
                <c:pt idx="195" formatCode="0.00">
                  <c:v>-0.50106205612069221</c:v>
                </c:pt>
                <c:pt idx="196" formatCode="0.00">
                  <c:v>-0.5320781677873585</c:v>
                </c:pt>
                <c:pt idx="197" formatCode="0.00">
                  <c:v>-0.52039899528735756</c:v>
                </c:pt>
                <c:pt idx="198" formatCode="0.00">
                  <c:v>-0.53841191612069217</c:v>
                </c:pt>
                <c:pt idx="199" formatCode="0.00">
                  <c:v>-0.54551166362069203</c:v>
                </c:pt>
                <c:pt idx="200" formatCode="0.00">
                  <c:v>-0.46276545612069331</c:v>
                </c:pt>
                <c:pt idx="201" formatCode="0.00">
                  <c:v>-0.3920295644540257</c:v>
                </c:pt>
                <c:pt idx="202" formatCode="0.00">
                  <c:v>-0.35843102195402654</c:v>
                </c:pt>
                <c:pt idx="203" formatCode="0.00">
                  <c:v>-0.34540790362069362</c:v>
                </c:pt>
                <c:pt idx="204" formatCode="0.00">
                  <c:v>-0.40418475862069236</c:v>
                </c:pt>
                <c:pt idx="205" formatCode="0.00">
                  <c:v>-0.37109257778735927</c:v>
                </c:pt>
                <c:pt idx="206" formatCode="0.00">
                  <c:v>-0.31973149362069275</c:v>
                </c:pt>
                <c:pt idx="207" formatCode="0.00">
                  <c:v>-0.35345802695402551</c:v>
                </c:pt>
                <c:pt idx="208" formatCode="0.00">
                  <c:v>-0.28593633528735829</c:v>
                </c:pt>
                <c:pt idx="209" formatCode="0.00">
                  <c:v>-0.31227340195402586</c:v>
                </c:pt>
                <c:pt idx="210" formatCode="0.00">
                  <c:v>-0.30211029362069119</c:v>
                </c:pt>
                <c:pt idx="211" formatCode="0.00">
                  <c:v>-0.27964558195402578</c:v>
                </c:pt>
                <c:pt idx="212" formatCode="0.00">
                  <c:v>-0.3211904961206935</c:v>
                </c:pt>
                <c:pt idx="213" formatCode="0.00">
                  <c:v>-0.41882508945402641</c:v>
                </c:pt>
                <c:pt idx="214" formatCode="0.00">
                  <c:v>-0.47063889112069202</c:v>
                </c:pt>
                <c:pt idx="215" formatCode="0.00">
                  <c:v>-0.51336342112069211</c:v>
                </c:pt>
                <c:pt idx="216" formatCode="0.00">
                  <c:v>-0.26443523195402552</c:v>
                </c:pt>
                <c:pt idx="217" formatCode="0.00">
                  <c:v>3.8983324712640766E-2</c:v>
                </c:pt>
                <c:pt idx="218" formatCode="0.00">
                  <c:v>0.25109893054597432</c:v>
                </c:pt>
                <c:pt idx="219" formatCode="0.00">
                  <c:v>0.24153929971264088</c:v>
                </c:pt>
                <c:pt idx="220" formatCode="0.00">
                  <c:v>0.24400383221264033</c:v>
                </c:pt>
                <c:pt idx="221" formatCode="0.00">
                  <c:v>0.30224551721264081</c:v>
                </c:pt>
                <c:pt idx="222" formatCode="0.00">
                  <c:v>0.32841843304597429</c:v>
                </c:pt>
                <c:pt idx="223" formatCode="0.00">
                  <c:v>0.3429173030459749</c:v>
                </c:pt>
                <c:pt idx="224" formatCode="0.00">
                  <c:v>0.34319970971264091</c:v>
                </c:pt>
                <c:pt idx="225" formatCode="0.00">
                  <c:v>0.35238927554597499</c:v>
                </c:pt>
                <c:pt idx="226" formatCode="0.00">
                  <c:v>0.34289242804597375</c:v>
                </c:pt>
                <c:pt idx="227" formatCode="0.00">
                  <c:v>0.34059031804597417</c:v>
                </c:pt>
                <c:pt idx="228" formatCode="0.00">
                  <c:v>-2.5742491120692712E-2</c:v>
                </c:pt>
                <c:pt idx="229" formatCode="0.00">
                  <c:v>-0.4501987294540255</c:v>
                </c:pt>
                <c:pt idx="230" formatCode="0.00">
                  <c:v>-0.77083992945402535</c:v>
                </c:pt>
                <c:pt idx="231" formatCode="0.00">
                  <c:v>-0.77056789362069189</c:v>
                </c:pt>
                <c:pt idx="232" formatCode="0.00">
                  <c:v>-0.72537910862069133</c:v>
                </c:pt>
                <c:pt idx="233" formatCode="0.00">
                  <c:v>-0.79453623195402567</c:v>
                </c:pt>
                <c:pt idx="234" formatCode="0.00">
                  <c:v>-0.81065662612069112</c:v>
                </c:pt>
                <c:pt idx="235" formatCode="0.00">
                  <c:v>-0.81905341028735812</c:v>
                </c:pt>
                <c:pt idx="236" formatCode="0.00">
                  <c:v>-0.81696557862069152</c:v>
                </c:pt>
                <c:pt idx="237" formatCode="0.00">
                  <c:v>-0.83379709612069242</c:v>
                </c:pt>
                <c:pt idx="238" formatCode="0.00">
                  <c:v>-0.86452506862069178</c:v>
                </c:pt>
                <c:pt idx="239" formatCode="0.00">
                  <c:v>-0.89265440862069134</c:v>
                </c:pt>
                <c:pt idx="240" formatCode="0.00">
                  <c:v>-0.90704805612069173</c:v>
                </c:pt>
                <c:pt idx="241" formatCode="0.00">
                  <c:v>-0.86243616528735867</c:v>
                </c:pt>
                <c:pt idx="242" formatCode="0.00">
                  <c:v>-0.71455608778735868</c:v>
                </c:pt>
                <c:pt idx="243" formatCode="0.00">
                  <c:v>-0.4075439277873576</c:v>
                </c:pt>
                <c:pt idx="244" formatCode="0.00">
                  <c:v>-0.42087176528735792</c:v>
                </c:pt>
                <c:pt idx="245" formatCode="0.00">
                  <c:v>-0.32349824028735874</c:v>
                </c:pt>
                <c:pt idx="246" formatCode="0.00">
                  <c:v>-0.3048544636206918</c:v>
                </c:pt>
                <c:pt idx="247" formatCode="0.00">
                  <c:v>-0.31315643695402517</c:v>
                </c:pt>
                <c:pt idx="248" formatCode="0.00">
                  <c:v>-0.31104245862069213</c:v>
                </c:pt>
                <c:pt idx="249" formatCode="0.00">
                  <c:v>-0.28015453695402481</c:v>
                </c:pt>
                <c:pt idx="250" formatCode="0.00">
                  <c:v>-0.23586024945402517</c:v>
                </c:pt>
                <c:pt idx="251" formatCode="0.00">
                  <c:v>-0.20268702612069056</c:v>
                </c:pt>
                <c:pt idx="252" formatCode="0.00">
                  <c:v>-3.9718072787357173E-2</c:v>
                </c:pt>
                <c:pt idx="253" formatCode="0.00">
                  <c:v>0.30322360887930877</c:v>
                </c:pt>
                <c:pt idx="254" formatCode="0.00">
                  <c:v>0.59632483971264083</c:v>
                </c:pt>
                <c:pt idx="255" formatCode="0.00">
                  <c:v>0.64433757304597528</c:v>
                </c:pt>
                <c:pt idx="256" formatCode="0.00">
                  <c:v>0.66112581721264085</c:v>
                </c:pt>
                <c:pt idx="257" formatCode="0.00">
                  <c:v>0.70940395054597527</c:v>
                </c:pt>
                <c:pt idx="258" formatCode="0.00">
                  <c:v>0.78246541721264062</c:v>
                </c:pt>
                <c:pt idx="259" formatCode="0.00">
                  <c:v>0.88821065304597457</c:v>
                </c:pt>
                <c:pt idx="260" formatCode="0.00">
                  <c:v>0.95833408721264046</c:v>
                </c:pt>
                <c:pt idx="261" formatCode="0.00">
                  <c:v>1.016664285545974</c:v>
                </c:pt>
                <c:pt idx="262" formatCode="0.00">
                  <c:v>1.0870002305459758</c:v>
                </c:pt>
                <c:pt idx="263" formatCode="0.00">
                  <c:v>1.102802435545974</c:v>
                </c:pt>
                <c:pt idx="264" formatCode="0.00">
                  <c:v>0.98096756137930718</c:v>
                </c:pt>
                <c:pt idx="265" formatCode="0.00">
                  <c:v>0.75234043554597552</c:v>
                </c:pt>
                <c:pt idx="266" formatCode="0.00">
                  <c:v>0.66353984637930719</c:v>
                </c:pt>
                <c:pt idx="267" formatCode="0.00">
                  <c:v>0.70773510137930806</c:v>
                </c:pt>
                <c:pt idx="268" formatCode="0.00">
                  <c:v>0.78305049804597537</c:v>
                </c:pt>
                <c:pt idx="269" formatCode="0.00">
                  <c:v>0.77870190221264135</c:v>
                </c:pt>
                <c:pt idx="270" formatCode="0.00">
                  <c:v>0.75955645304597486</c:v>
                </c:pt>
                <c:pt idx="271" formatCode="0.00">
                  <c:v>0.74350782304597463</c:v>
                </c:pt>
                <c:pt idx="272" formatCode="0.00">
                  <c:v>0.83270482221263986</c:v>
                </c:pt>
                <c:pt idx="273" formatCode="0.00">
                  <c:v>0.90113125221264134</c:v>
                </c:pt>
                <c:pt idx="274" formatCode="0.00">
                  <c:v>0.91020303887930787</c:v>
                </c:pt>
                <c:pt idx="275" formatCode="0.00">
                  <c:v>0.9380595480459748</c:v>
                </c:pt>
                <c:pt idx="276" formatCode="0.00">
                  <c:v>1.3010463905459746</c:v>
                </c:pt>
                <c:pt idx="277" formatCode="0.00">
                  <c:v>1.6503637030459748</c:v>
                </c:pt>
                <c:pt idx="278" formatCode="0.00">
                  <c:v>1.9283762172126409</c:v>
                </c:pt>
                <c:pt idx="279" formatCode="0.00">
                  <c:v>1.7347571247126403</c:v>
                </c:pt>
                <c:pt idx="280" formatCode="0.00">
                  <c:v>1.8389435797126428</c:v>
                </c:pt>
                <c:pt idx="281" formatCode="0.00">
                  <c:v>1.8464457772126437</c:v>
                </c:pt>
                <c:pt idx="282" formatCode="0.00">
                  <c:v>1.8846664605459758</c:v>
                </c:pt>
                <c:pt idx="283" formatCode="0.00">
                  <c:v>1.9378173130459757</c:v>
                </c:pt>
                <c:pt idx="284" formatCode="0.00">
                  <c:v>1.9277312938793081</c:v>
                </c:pt>
                <c:pt idx="285" formatCode="0.00">
                  <c:v>1.9675704822126399</c:v>
                </c:pt>
                <c:pt idx="286" formatCode="0.00">
                  <c:v>1.9933177622126408</c:v>
                </c:pt>
                <c:pt idx="287" formatCode="0.00">
                  <c:v>1.9911891605459751</c:v>
                </c:pt>
                <c:pt idx="288" formatCode="0.00">
                  <c:v>1.6755859247126406</c:v>
                </c:pt>
                <c:pt idx="289" formatCode="0.00">
                  <c:v>1.2465821297126416</c:v>
                </c:pt>
                <c:pt idx="290" formatCode="0.00">
                  <c:v>0.84900349304597444</c:v>
                </c:pt>
                <c:pt idx="291" formatCode="0.00">
                  <c:v>0.62570597637930891</c:v>
                </c:pt>
                <c:pt idx="292" formatCode="0.00">
                  <c:v>0.40915749387930767</c:v>
                </c:pt>
                <c:pt idx="293" formatCode="0.00">
                  <c:v>0.31789328637930758</c:v>
                </c:pt>
                <c:pt idx="294" formatCode="0.00">
                  <c:v>0.22647716637930859</c:v>
                </c:pt>
                <c:pt idx="295" formatCode="0.00">
                  <c:v>0.13173729221264185</c:v>
                </c:pt>
                <c:pt idx="296" formatCode="0.00">
                  <c:v>1.1398017212640887E-2</c:v>
                </c:pt>
                <c:pt idx="297" formatCode="0.00">
                  <c:v>-1.8566310287359222E-2</c:v>
                </c:pt>
                <c:pt idx="298" formatCode="0.00">
                  <c:v>2.6535908045974388E-2</c:v>
                </c:pt>
                <c:pt idx="299" formatCode="0.00">
                  <c:v>3.6547223879309421E-2</c:v>
                </c:pt>
                <c:pt idx="300" formatCode="0.00">
                  <c:v>4.2994419712642618E-2</c:v>
                </c:pt>
                <c:pt idx="301" formatCode="0.00">
                  <c:v>0.19160636304597478</c:v>
                </c:pt>
                <c:pt idx="302" formatCode="0.00">
                  <c:v>0.23321819304597557</c:v>
                </c:pt>
                <c:pt idx="303" formatCode="0.00">
                  <c:v>0.14849925054597524</c:v>
                </c:pt>
                <c:pt idx="304" formatCode="0.00">
                  <c:v>5.8433930545974455E-2</c:v>
                </c:pt>
                <c:pt idx="305" formatCode="0.00">
                  <c:v>5.4139972212641219E-2</c:v>
                </c:pt>
                <c:pt idx="306" formatCode="0.00">
                  <c:v>3.4258127212640765E-2</c:v>
                </c:pt>
                <c:pt idx="307" formatCode="0.00">
                  <c:v>-1.9808928620691724E-2</c:v>
                </c:pt>
                <c:pt idx="308" formatCode="0.00">
                  <c:v>-8.7445120287357625E-2</c:v>
                </c:pt>
                <c:pt idx="309" formatCode="0.00">
                  <c:v>-0.26226298112069291</c:v>
                </c:pt>
                <c:pt idx="310" formatCode="0.00">
                  <c:v>-0.46209159612069239</c:v>
                </c:pt>
                <c:pt idx="311" formatCode="0.00">
                  <c:v>-0.5407803469540271</c:v>
                </c:pt>
                <c:pt idx="312" formatCode="0.00">
                  <c:v>-0.52226084612069279</c:v>
                </c:pt>
                <c:pt idx="313" formatCode="0.00">
                  <c:v>-0.37685714362069245</c:v>
                </c:pt>
                <c:pt idx="314" formatCode="0.00">
                  <c:v>-0.14714712112069162</c:v>
                </c:pt>
                <c:pt idx="315" formatCode="0.00">
                  <c:v>0.21153543221264126</c:v>
                </c:pt>
                <c:pt idx="316" formatCode="0.00">
                  <c:v>0.40656679637930804</c:v>
                </c:pt>
                <c:pt idx="317" formatCode="0.00">
                  <c:v>0.47246104221264051</c:v>
                </c:pt>
                <c:pt idx="318" formatCode="0.00">
                  <c:v>0.56262780971264181</c:v>
                </c:pt>
                <c:pt idx="319" formatCode="0.00">
                  <c:v>0.63803344721264121</c:v>
                </c:pt>
                <c:pt idx="320" formatCode="0.00">
                  <c:v>0.71602260804597417</c:v>
                </c:pt>
                <c:pt idx="321" formatCode="0.00">
                  <c:v>0.79100302637930842</c:v>
                </c:pt>
                <c:pt idx="322" formatCode="0.00">
                  <c:v>0.85324010054597377</c:v>
                </c:pt>
                <c:pt idx="323" formatCode="0.00">
                  <c:v>0.88773886137930891</c:v>
                </c:pt>
                <c:pt idx="324" formatCode="0.00">
                  <c:v>0.87784850387930735</c:v>
                </c:pt>
                <c:pt idx="325" formatCode="0.00">
                  <c:v>0.73661331137930741</c:v>
                </c:pt>
                <c:pt idx="326" formatCode="0.00">
                  <c:v>0.41023901971264021</c:v>
                </c:pt>
                <c:pt idx="327" formatCode="0.00">
                  <c:v>6.4203221379307784E-2</c:v>
                </c:pt>
                <c:pt idx="328" formatCode="0.00">
                  <c:v>-5.9618632787358017E-2</c:v>
                </c:pt>
                <c:pt idx="329" formatCode="0.00">
                  <c:v>-0.13857682612069233</c:v>
                </c:pt>
                <c:pt idx="330" formatCode="0.00">
                  <c:v>-0.21732986028735812</c:v>
                </c:pt>
                <c:pt idx="331" formatCode="0.00">
                  <c:v>-0.28222326445402413</c:v>
                </c:pt>
                <c:pt idx="332" formatCode="0.00">
                  <c:v>-0.35352327445402487</c:v>
                </c:pt>
                <c:pt idx="333" formatCode="0.00">
                  <c:v>-0.43919275195402552</c:v>
                </c:pt>
                <c:pt idx="334" formatCode="0.00">
                  <c:v>-0.47928498195402458</c:v>
                </c:pt>
                <c:pt idx="335" formatCode="0.00">
                  <c:v>-0.49068307862069016</c:v>
                </c:pt>
                <c:pt idx="336" formatCode="0.00">
                  <c:v>-0.50843022278735805</c:v>
                </c:pt>
                <c:pt idx="337" formatCode="0.00">
                  <c:v>-0.61393012612069153</c:v>
                </c:pt>
                <c:pt idx="338" formatCode="0.00">
                  <c:v>-0.46309318195402494</c:v>
                </c:pt>
                <c:pt idx="339" formatCode="0.00">
                  <c:v>-0.1255406344540253</c:v>
                </c:pt>
                <c:pt idx="340" formatCode="0.00">
                  <c:v>-7.182242528735916E-2</c:v>
                </c:pt>
                <c:pt idx="341" formatCode="0.00">
                  <c:v>-2.9264629454024416E-2</c:v>
                </c:pt>
                <c:pt idx="342" formatCode="0.00">
                  <c:v>1.3655165545974235E-2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E-46E5-AC77-DFBACA281E6A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'Ganges-TSA'!$Y$366:$Y$713</c:f>
              <c:numCache>
                <c:formatCode>General</c:formatCode>
                <c:ptCount val="348"/>
                <c:pt idx="6" formatCode="0.0000">
                  <c:v>3.9796268990281201</c:v>
                </c:pt>
                <c:pt idx="7" formatCode="0.0000">
                  <c:v>7.5638678571531148</c:v>
                </c:pt>
                <c:pt idx="8" formatCode="0.0000">
                  <c:v>6.4943522783138308</c:v>
                </c:pt>
                <c:pt idx="9" formatCode="0.0000">
                  <c:v>2.7648527728971652</c:v>
                </c:pt>
                <c:pt idx="10" formatCode="0.0000">
                  <c:v>1.6305897783138326</c:v>
                </c:pt>
                <c:pt idx="11" formatCode="0.0000">
                  <c:v>0.96204385105192891</c:v>
                </c:pt>
                <c:pt idx="12" formatCode="0.0000">
                  <c:v>-2.227858126949922E-2</c:v>
                </c:pt>
                <c:pt idx="13" formatCode="0.0000">
                  <c:v>-1.3762881924599792</c:v>
                </c:pt>
                <c:pt idx="14" formatCode="0.0000">
                  <c:v>-2.7444999349004533</c:v>
                </c:pt>
                <c:pt idx="15" formatCode="0.0000">
                  <c:v>-3.4932352895730738</c:v>
                </c:pt>
                <c:pt idx="16" formatCode="0.0000">
                  <c:v>-4.0067298912397389</c:v>
                </c:pt>
                <c:pt idx="17" formatCode="0.0000">
                  <c:v>-2.4227712306147411</c:v>
                </c:pt>
                <c:pt idx="18" formatCode="0.0000">
                  <c:v>2.7278545156947862</c:v>
                </c:pt>
                <c:pt idx="19" formatCode="0.0000">
                  <c:v>6.2153514938197834</c:v>
                </c:pt>
                <c:pt idx="20" formatCode="0.0000">
                  <c:v>5.1587368241471649</c:v>
                </c:pt>
                <c:pt idx="21" formatCode="0.0000">
                  <c:v>1.3739089495638312</c:v>
                </c:pt>
                <c:pt idx="22" formatCode="0.0000">
                  <c:v>0.14859521164716494</c:v>
                </c:pt>
                <c:pt idx="23" formatCode="0.0000">
                  <c:v>-0.46748571478140644</c:v>
                </c:pt>
                <c:pt idx="24" formatCode="0.0000">
                  <c:v>-1.5062714746028334</c:v>
                </c:pt>
                <c:pt idx="25" formatCode="0.0000">
                  <c:v>-2.4327533807933106</c:v>
                </c:pt>
                <c:pt idx="26" formatCode="0.0000">
                  <c:v>-3.7296270265671199</c:v>
                </c:pt>
                <c:pt idx="27" formatCode="0.0000">
                  <c:v>-4.5959782404064065</c:v>
                </c:pt>
                <c:pt idx="28" formatCode="0.0000">
                  <c:v>-4.9905633237397398</c:v>
                </c:pt>
                <c:pt idx="29" formatCode="0.0000">
                  <c:v>-3.3799055564480738</c:v>
                </c:pt>
                <c:pt idx="30" formatCode="0.0000">
                  <c:v>1.7524036031947867</c:v>
                </c:pt>
                <c:pt idx="31" formatCode="0.0000">
                  <c:v>5.2251111588197832</c:v>
                </c:pt>
                <c:pt idx="32" formatCode="0.0000">
                  <c:v>4.0649877783138315</c:v>
                </c:pt>
                <c:pt idx="33" formatCode="0.0000">
                  <c:v>0.32405465206383255</c:v>
                </c:pt>
                <c:pt idx="34" formatCode="0.0000">
                  <c:v>-0.80029378585283339</c:v>
                </c:pt>
                <c:pt idx="35" formatCode="0.0000">
                  <c:v>-1.3875331172814045</c:v>
                </c:pt>
                <c:pt idx="36" formatCode="0.0000">
                  <c:v>-2.2152340546028331</c:v>
                </c:pt>
                <c:pt idx="37" formatCode="0.0000">
                  <c:v>-2.8406555616266438</c:v>
                </c:pt>
                <c:pt idx="38" formatCode="0.0000">
                  <c:v>-4.0063345365671186</c:v>
                </c:pt>
                <c:pt idx="39" formatCode="0.0000">
                  <c:v>-4.5781063237397408</c:v>
                </c:pt>
                <c:pt idx="40" formatCode="0.0000">
                  <c:v>-4.8161691737397403</c:v>
                </c:pt>
                <c:pt idx="41" formatCode="0.0000">
                  <c:v>-3.1512354972814074</c:v>
                </c:pt>
                <c:pt idx="42" formatCode="0.0000">
                  <c:v>2.0778859898614543</c:v>
                </c:pt>
                <c:pt idx="43" formatCode="0.0000">
                  <c:v>5.65963452048645</c:v>
                </c:pt>
                <c:pt idx="44" formatCode="0.0000">
                  <c:v>4.6881307541471653</c:v>
                </c:pt>
                <c:pt idx="45" formatCode="0.0000">
                  <c:v>0.966177077897167</c:v>
                </c:pt>
                <c:pt idx="46" formatCode="0.0000">
                  <c:v>-0.2012473475194998</c:v>
                </c:pt>
                <c:pt idx="47" formatCode="0.0000">
                  <c:v>-0.84071264561473846</c:v>
                </c:pt>
                <c:pt idx="48" formatCode="0.0000">
                  <c:v>-1.747030737936166</c:v>
                </c:pt>
                <c:pt idx="49" formatCode="0.0000">
                  <c:v>-2.3972145982933117</c:v>
                </c:pt>
                <c:pt idx="50" formatCode="0.0000">
                  <c:v>-2.9587277007337862</c:v>
                </c:pt>
                <c:pt idx="51" formatCode="0.0000">
                  <c:v>-3.5412629737397396</c:v>
                </c:pt>
                <c:pt idx="52" formatCode="0.0000">
                  <c:v>-3.9241458370730724</c:v>
                </c:pt>
                <c:pt idx="53" formatCode="0.0000">
                  <c:v>-2.2124707547814073</c:v>
                </c:pt>
                <c:pt idx="54" formatCode="0.0000">
                  <c:v>3.0515642715281208</c:v>
                </c:pt>
                <c:pt idx="55" formatCode="0.0000">
                  <c:v>6.6570807513197829</c:v>
                </c:pt>
                <c:pt idx="56" formatCode="0.0000">
                  <c:v>5.6469324324804981</c:v>
                </c:pt>
                <c:pt idx="57" formatCode="0.0000">
                  <c:v>2.0210270312304983</c:v>
                </c:pt>
                <c:pt idx="58" formatCode="0.0000">
                  <c:v>0.96781464164716535</c:v>
                </c:pt>
                <c:pt idx="59" formatCode="0.0000">
                  <c:v>0.44549227855192619</c:v>
                </c:pt>
                <c:pt idx="60" formatCode="0.0000">
                  <c:v>-0.4652993021028351</c:v>
                </c:pt>
                <c:pt idx="61" formatCode="0.0000">
                  <c:v>-1.5262324774599776</c:v>
                </c:pt>
                <c:pt idx="62" formatCode="0.0000">
                  <c:v>-2.884897065733786</c:v>
                </c:pt>
                <c:pt idx="63" formatCode="0.0000">
                  <c:v>-3.5255167479064071</c:v>
                </c:pt>
                <c:pt idx="64" formatCode="0.0000">
                  <c:v>-3.8706765479064069</c:v>
                </c:pt>
                <c:pt idx="65" formatCode="0.0000">
                  <c:v>-2.2571409097814068</c:v>
                </c:pt>
                <c:pt idx="66" formatCode="0.0000">
                  <c:v>2.8983376481947873</c:v>
                </c:pt>
                <c:pt idx="67" formatCode="0.0000">
                  <c:v>6.3984248754864499</c:v>
                </c:pt>
                <c:pt idx="68" formatCode="0.0000">
                  <c:v>5.3051477066471637</c:v>
                </c:pt>
                <c:pt idx="69" formatCode="0.0000">
                  <c:v>1.5614850253971655</c:v>
                </c:pt>
                <c:pt idx="70" formatCode="0.0000">
                  <c:v>0.36821216081383223</c:v>
                </c:pt>
                <c:pt idx="71" formatCode="0.0000">
                  <c:v>-0.26374223728140578</c:v>
                </c:pt>
                <c:pt idx="72" formatCode="0.0000">
                  <c:v>-1.1907292537695024</c:v>
                </c:pt>
                <c:pt idx="73" formatCode="0.0000">
                  <c:v>-1.8846276766266445</c:v>
                </c:pt>
                <c:pt idx="74" formatCode="0.0000">
                  <c:v>-2.8459014232337871</c:v>
                </c:pt>
                <c:pt idx="75" formatCode="0.0000">
                  <c:v>-3.4730077787397398</c:v>
                </c:pt>
                <c:pt idx="76" formatCode="0.0000">
                  <c:v>-3.6960922195730728</c:v>
                </c:pt>
                <c:pt idx="77" formatCode="0.0000">
                  <c:v>-2.0184248056147411</c:v>
                </c:pt>
                <c:pt idx="78" formatCode="0.0000">
                  <c:v>3.2275593523614523</c:v>
                </c:pt>
                <c:pt idx="79" formatCode="0.0000">
                  <c:v>6.7791711388197822</c:v>
                </c:pt>
                <c:pt idx="80" formatCode="0.0000">
                  <c:v>5.7457481199804983</c:v>
                </c:pt>
                <c:pt idx="81" formatCode="0.0000">
                  <c:v>2.0233074737304975</c:v>
                </c:pt>
                <c:pt idx="82" formatCode="0.0000">
                  <c:v>0.94419315998049846</c:v>
                </c:pt>
                <c:pt idx="83" formatCode="0.0000">
                  <c:v>0.40292806355192656</c:v>
                </c:pt>
                <c:pt idx="84" formatCode="0.0000">
                  <c:v>-0.52673887710283473</c:v>
                </c:pt>
                <c:pt idx="85" formatCode="0.0000">
                  <c:v>-1.3356762116266445</c:v>
                </c:pt>
                <c:pt idx="86" formatCode="0.0000">
                  <c:v>-2.5682966065671184</c:v>
                </c:pt>
                <c:pt idx="87" formatCode="0.0000">
                  <c:v>-3.3890211004064059</c:v>
                </c:pt>
                <c:pt idx="88" formatCode="0.0000">
                  <c:v>-3.8329196887397403</c:v>
                </c:pt>
                <c:pt idx="89" formatCode="0.0000">
                  <c:v>-2.1575063231147404</c:v>
                </c:pt>
                <c:pt idx="90" formatCode="0.0000">
                  <c:v>3.1168460690281199</c:v>
                </c:pt>
                <c:pt idx="91" formatCode="0.0000">
                  <c:v>6.6871029838197833</c:v>
                </c:pt>
                <c:pt idx="92" formatCode="0.0000">
                  <c:v>5.6598879474804971</c:v>
                </c:pt>
                <c:pt idx="93" formatCode="0.0000">
                  <c:v>2.0531645337304996</c:v>
                </c:pt>
                <c:pt idx="94" formatCode="0.0000">
                  <c:v>0.98741590664716483</c:v>
                </c:pt>
                <c:pt idx="95" formatCode="0.0000">
                  <c:v>0.45843661938526026</c:v>
                </c:pt>
                <c:pt idx="96" formatCode="0.0000">
                  <c:v>-0.41355146293616851</c:v>
                </c:pt>
                <c:pt idx="97" formatCode="0.0000">
                  <c:v>-1.159460302459979</c:v>
                </c:pt>
                <c:pt idx="98" formatCode="0.0000">
                  <c:v>-2.3203973699004523</c:v>
                </c:pt>
                <c:pt idx="99" formatCode="0.0000">
                  <c:v>-3.1398732654064072</c:v>
                </c:pt>
                <c:pt idx="100" formatCode="0.0000">
                  <c:v>-3.4080039562397397</c:v>
                </c:pt>
                <c:pt idx="101" formatCode="0.0000">
                  <c:v>-1.8087036956147409</c:v>
                </c:pt>
                <c:pt idx="102" formatCode="0.0000">
                  <c:v>3.2752794081947867</c:v>
                </c:pt>
                <c:pt idx="103" formatCode="0.0000">
                  <c:v>6.7523082996531167</c:v>
                </c:pt>
                <c:pt idx="104" formatCode="0.0000">
                  <c:v>5.6327453633138322</c:v>
                </c:pt>
                <c:pt idx="105" formatCode="0.0000">
                  <c:v>1.774141263730499</c:v>
                </c:pt>
                <c:pt idx="106" formatCode="0.0000">
                  <c:v>0.46849876248049949</c:v>
                </c:pt>
                <c:pt idx="107" formatCode="0.0000">
                  <c:v>-0.22650259728140565</c:v>
                </c:pt>
                <c:pt idx="108" formatCode="0.0000">
                  <c:v>-1.1348239621028346</c:v>
                </c:pt>
                <c:pt idx="109" formatCode="0.0000">
                  <c:v>-2.2070322307933123</c:v>
                </c:pt>
                <c:pt idx="110" formatCode="0.0000">
                  <c:v>-3.3223437707337879</c:v>
                </c:pt>
                <c:pt idx="111" formatCode="0.0000">
                  <c:v>-3.9125636720730745</c:v>
                </c:pt>
                <c:pt idx="112" formatCode="0.0000">
                  <c:v>-4.2161926637397391</c:v>
                </c:pt>
                <c:pt idx="113" formatCode="0.0000">
                  <c:v>-2.6068486231147401</c:v>
                </c:pt>
                <c:pt idx="114" formatCode="0.0000">
                  <c:v>2.6038164448614536</c:v>
                </c:pt>
                <c:pt idx="115" formatCode="0.0000">
                  <c:v>6.1247694304864497</c:v>
                </c:pt>
                <c:pt idx="116" formatCode="0.0000">
                  <c:v>5.0849439983138307</c:v>
                </c:pt>
                <c:pt idx="117" formatCode="0.0000">
                  <c:v>1.3983931762304991</c:v>
                </c:pt>
                <c:pt idx="118" formatCode="0.0000">
                  <c:v>0.30928405831383365</c:v>
                </c:pt>
                <c:pt idx="119" formatCode="0.0000">
                  <c:v>-0.22129105478140598</c:v>
                </c:pt>
                <c:pt idx="120" formatCode="0.0000">
                  <c:v>-0.91835820043616678</c:v>
                </c:pt>
                <c:pt idx="121" formatCode="0.0000">
                  <c:v>-1.6229340799599781</c:v>
                </c:pt>
                <c:pt idx="122" formatCode="0.0000">
                  <c:v>-2.8159781032337863</c:v>
                </c:pt>
                <c:pt idx="123" formatCode="0.0000">
                  <c:v>-3.5676895579064074</c:v>
                </c:pt>
                <c:pt idx="124" formatCode="0.0000">
                  <c:v>-4.1387937179064069</c:v>
                </c:pt>
                <c:pt idx="125" formatCode="0.0000">
                  <c:v>-2.5560207131147412</c:v>
                </c:pt>
                <c:pt idx="126" formatCode="0.0000">
                  <c:v>2.5737546531947872</c:v>
                </c:pt>
                <c:pt idx="127" formatCode="0.0000">
                  <c:v>6.0536372171531152</c:v>
                </c:pt>
                <c:pt idx="128" formatCode="0.0000">
                  <c:v>4.9007562183138296</c:v>
                </c:pt>
                <c:pt idx="129" formatCode="0.0000">
                  <c:v>1.1178786078971656</c:v>
                </c:pt>
                <c:pt idx="130" formatCode="0.0000">
                  <c:v>-7.7377710019501222E-2</c:v>
                </c:pt>
                <c:pt idx="131" formatCode="0.0000">
                  <c:v>-0.71015494978140659</c:v>
                </c:pt>
                <c:pt idx="132" formatCode="0.0000">
                  <c:v>-1.7590911221028342</c:v>
                </c:pt>
                <c:pt idx="133" formatCode="0.0000">
                  <c:v>-2.502929694126645</c:v>
                </c:pt>
                <c:pt idx="134" formatCode="0.0000">
                  <c:v>-3.5810168615671198</c:v>
                </c:pt>
                <c:pt idx="135" formatCode="0.0000">
                  <c:v>-4.409436315406408</c:v>
                </c:pt>
                <c:pt idx="136" formatCode="0.0000">
                  <c:v>-4.6240928179064067</c:v>
                </c:pt>
                <c:pt idx="137" formatCode="0.0000">
                  <c:v>-2.9517200047814076</c:v>
                </c:pt>
                <c:pt idx="138" formatCode="0.0000">
                  <c:v>2.2841058123614522</c:v>
                </c:pt>
                <c:pt idx="139" formatCode="0.0000">
                  <c:v>5.8681722088197814</c:v>
                </c:pt>
                <c:pt idx="140" formatCode="0.0000">
                  <c:v>4.916164704147163</c:v>
                </c:pt>
                <c:pt idx="141" formatCode="0.0000">
                  <c:v>1.2856270487304977</c:v>
                </c:pt>
                <c:pt idx="142" formatCode="0.0000">
                  <c:v>0.20716110498049911</c:v>
                </c:pt>
                <c:pt idx="143" formatCode="0.0000">
                  <c:v>-0.38516065478140682</c:v>
                </c:pt>
                <c:pt idx="144" formatCode="0.0000">
                  <c:v>-1.4374114621028351</c:v>
                </c:pt>
                <c:pt idx="145" formatCode="0.0000">
                  <c:v>-2.7234021607933112</c:v>
                </c:pt>
                <c:pt idx="146" formatCode="0.0000">
                  <c:v>-4.1049039115671189</c:v>
                </c:pt>
                <c:pt idx="147" formatCode="0.0000">
                  <c:v>-4.7335560929064062</c:v>
                </c:pt>
                <c:pt idx="148" formatCode="0.0000">
                  <c:v>-5.1950393237397403</c:v>
                </c:pt>
                <c:pt idx="149" formatCode="0.0000">
                  <c:v>-3.6057780347814075</c:v>
                </c:pt>
                <c:pt idx="150" formatCode="0.0000">
                  <c:v>1.5200678756947861</c:v>
                </c:pt>
                <c:pt idx="151" formatCode="0.0000">
                  <c:v>4.9798742246531154</c:v>
                </c:pt>
                <c:pt idx="152" formatCode="0.0000">
                  <c:v>3.8854714416471641</c:v>
                </c:pt>
                <c:pt idx="153" formatCode="0.0000">
                  <c:v>0.14211375706383134</c:v>
                </c:pt>
                <c:pt idx="154" formatCode="0.0000">
                  <c:v>-1.0389228700195012</c:v>
                </c:pt>
                <c:pt idx="155" formatCode="0.0000">
                  <c:v>-1.6830679672814064</c:v>
                </c:pt>
                <c:pt idx="156" formatCode="0.0000">
                  <c:v>-2.6507604062695007</c:v>
                </c:pt>
                <c:pt idx="157" formatCode="0.0000">
                  <c:v>-3.1937014824599785</c:v>
                </c:pt>
                <c:pt idx="158" formatCode="0.0000">
                  <c:v>-4.1549535324004534</c:v>
                </c:pt>
                <c:pt idx="159" formatCode="0.0000">
                  <c:v>-4.6242987112397387</c:v>
                </c:pt>
                <c:pt idx="160" formatCode="0.0000">
                  <c:v>-4.7230814404064061</c:v>
                </c:pt>
                <c:pt idx="161" formatCode="0.0000">
                  <c:v>-2.963308906448074</c:v>
                </c:pt>
                <c:pt idx="162" formatCode="0.0000">
                  <c:v>2.3461675890281191</c:v>
                </c:pt>
                <c:pt idx="163" formatCode="0.0000">
                  <c:v>6.0072594188197828</c:v>
                </c:pt>
                <c:pt idx="164" formatCode="0.0000">
                  <c:v>5.0092861833138311</c:v>
                </c:pt>
                <c:pt idx="165" formatCode="0.0000">
                  <c:v>1.3183570820638328</c:v>
                </c:pt>
                <c:pt idx="166" formatCode="0.0000">
                  <c:v>0.22798873664716623</c:v>
                </c:pt>
                <c:pt idx="167" formatCode="0.0000">
                  <c:v>-0.30876408978140546</c:v>
                </c:pt>
                <c:pt idx="168" formatCode="0.0000">
                  <c:v>-1.0857788662695027</c:v>
                </c:pt>
                <c:pt idx="169" formatCode="0.0000">
                  <c:v>-2.052159962459978</c:v>
                </c:pt>
                <c:pt idx="170" formatCode="0.0000">
                  <c:v>-3.161797379067119</c:v>
                </c:pt>
                <c:pt idx="171" formatCode="0.0000">
                  <c:v>-3.9879750620730738</c:v>
                </c:pt>
                <c:pt idx="172" formatCode="0.0000">
                  <c:v>-4.4379604770730738</c:v>
                </c:pt>
                <c:pt idx="173" formatCode="0.0000">
                  <c:v>-2.8218581039480743</c:v>
                </c:pt>
                <c:pt idx="174" formatCode="0.0000">
                  <c:v>2.3600783990281204</c:v>
                </c:pt>
                <c:pt idx="175" formatCode="0.0000">
                  <c:v>5.8610948229864501</c:v>
                </c:pt>
                <c:pt idx="176" formatCode="0.0000">
                  <c:v>4.8006924366471653</c:v>
                </c:pt>
                <c:pt idx="177" formatCode="0.0000">
                  <c:v>1.1199562662304992</c:v>
                </c:pt>
                <c:pt idx="178" formatCode="0.0000">
                  <c:v>3.0040299805005333E-3</c:v>
                </c:pt>
                <c:pt idx="179" formatCode="0.0000">
                  <c:v>-0.60724611144807028</c:v>
                </c:pt>
                <c:pt idx="180" formatCode="0.0000">
                  <c:v>-1.7127545621028339</c:v>
                </c:pt>
                <c:pt idx="181" formatCode="0.0000">
                  <c:v>-2.3189547241266464</c:v>
                </c:pt>
                <c:pt idx="182" formatCode="0.0000">
                  <c:v>-3.3830668274004552</c:v>
                </c:pt>
                <c:pt idx="183" formatCode="0.0000">
                  <c:v>-4.1257235420730733</c:v>
                </c:pt>
                <c:pt idx="184" formatCode="0.0000">
                  <c:v>-4.4924802104064065</c:v>
                </c:pt>
                <c:pt idx="185" formatCode="0.0000">
                  <c:v>-2.85539660561474</c:v>
                </c:pt>
                <c:pt idx="186" formatCode="0.0000">
                  <c:v>2.3427347181947864</c:v>
                </c:pt>
                <c:pt idx="187" formatCode="0.0000">
                  <c:v>5.8571576179864495</c:v>
                </c:pt>
                <c:pt idx="188" formatCode="0.0000">
                  <c:v>4.7276400508138305</c:v>
                </c:pt>
                <c:pt idx="189" formatCode="0.0000">
                  <c:v>0.99576887706383221</c:v>
                </c:pt>
                <c:pt idx="190" formatCode="0.0000">
                  <c:v>-0.14859402501950214</c:v>
                </c:pt>
                <c:pt idx="191" formatCode="0.0000">
                  <c:v>-0.71354322561473893</c:v>
                </c:pt>
                <c:pt idx="192" formatCode="0.0000">
                  <c:v>-1.458245727936168</c:v>
                </c:pt>
                <c:pt idx="193" formatCode="0.0000">
                  <c:v>-2.501935796626646</c:v>
                </c:pt>
                <c:pt idx="194" formatCode="0.0000">
                  <c:v>-3.6786213649004527</c:v>
                </c:pt>
                <c:pt idx="195" formatCode="0.0000">
                  <c:v>-4.2245488962397406</c:v>
                </c:pt>
                <c:pt idx="196" formatCode="0.0000">
                  <c:v>-4.5945846945730731</c:v>
                </c:pt>
                <c:pt idx="197" formatCode="0.0000">
                  <c:v>-2.9368550339480728</c:v>
                </c:pt>
                <c:pt idx="198" formatCode="0.0000">
                  <c:v>2.2463909040281198</c:v>
                </c:pt>
                <c:pt idx="199" formatCode="0.0000">
                  <c:v>5.7767902721531161</c:v>
                </c:pt>
                <c:pt idx="200" formatCode="0.0000">
                  <c:v>4.8056486033138297</c:v>
                </c:pt>
                <c:pt idx="201" formatCode="0.0000">
                  <c:v>1.1645899137304987</c:v>
                </c:pt>
                <c:pt idx="202" formatCode="0.0000">
                  <c:v>6.0537116647164879E-2</c:v>
                </c:pt>
                <c:pt idx="203" formatCode="0.0000">
                  <c:v>-0.52034827978140719</c:v>
                </c:pt>
                <c:pt idx="204" formatCode="0.0000">
                  <c:v>-1.4978879421028344</c:v>
                </c:pt>
                <c:pt idx="205" formatCode="0.0000">
                  <c:v>-2.3033298216266456</c:v>
                </c:pt>
                <c:pt idx="206" formatCode="0.0000">
                  <c:v>-3.3653159465671205</c:v>
                </c:pt>
                <c:pt idx="207" formatCode="0.0000">
                  <c:v>-4.0769448670730739</c:v>
                </c:pt>
                <c:pt idx="208" formatCode="0.0000">
                  <c:v>-4.3484428620730728</c:v>
                </c:pt>
                <c:pt idx="209" formatCode="0.0000">
                  <c:v>-2.7287294406147411</c:v>
                </c:pt>
                <c:pt idx="210" formatCode="0.0000">
                  <c:v>2.4826925265281208</c:v>
                </c:pt>
                <c:pt idx="211" formatCode="0.0000">
                  <c:v>6.0426563538197824</c:v>
                </c:pt>
                <c:pt idx="212" formatCode="0.0000">
                  <c:v>4.9472235633138295</c:v>
                </c:pt>
                <c:pt idx="213" formatCode="0.0000">
                  <c:v>1.137794388730498</c:v>
                </c:pt>
                <c:pt idx="214" formatCode="0.0000">
                  <c:v>-5.1670752519500596E-2</c:v>
                </c:pt>
                <c:pt idx="215" formatCode="0.0000">
                  <c:v>-0.68830379728140567</c:v>
                </c:pt>
                <c:pt idx="216" formatCode="0.0000">
                  <c:v>-1.3581384154361675</c:v>
                </c:pt>
                <c:pt idx="217" formatCode="0.0000">
                  <c:v>-1.8932539191266455</c:v>
                </c:pt>
                <c:pt idx="218" formatCode="0.0000">
                  <c:v>-2.7944855224004534</c:v>
                </c:pt>
                <c:pt idx="219" formatCode="0.0000">
                  <c:v>-3.4819475404064071</c:v>
                </c:pt>
                <c:pt idx="220" formatCode="0.0000">
                  <c:v>-3.8185026945730742</c:v>
                </c:pt>
                <c:pt idx="221" formatCode="0.0000">
                  <c:v>-2.1142105214480744</c:v>
                </c:pt>
                <c:pt idx="222" formatCode="0.0000">
                  <c:v>3.1132212531947863</c:v>
                </c:pt>
                <c:pt idx="223" formatCode="0.0000">
                  <c:v>6.6652192388197831</c:v>
                </c:pt>
                <c:pt idx="224" formatCode="0.0000">
                  <c:v>5.6116137691471639</c:v>
                </c:pt>
                <c:pt idx="225" formatCode="0.0000">
                  <c:v>1.9090087537304994</c:v>
                </c:pt>
                <c:pt idx="226" formatCode="0.0000">
                  <c:v>0.76186056664716517</c:v>
                </c:pt>
                <c:pt idx="227" formatCode="0.0000">
                  <c:v>0.16564994188526061</c:v>
                </c:pt>
                <c:pt idx="228" formatCode="0.0000">
                  <c:v>-1.1194456746028347</c:v>
                </c:pt>
                <c:pt idx="229" formatCode="0.0000">
                  <c:v>-2.3824359732933118</c:v>
                </c:pt>
                <c:pt idx="230" formatCode="0.0000">
                  <c:v>-3.8164243824004531</c:v>
                </c:pt>
                <c:pt idx="231" formatCode="0.0000">
                  <c:v>-4.4940547337397394</c:v>
                </c:pt>
                <c:pt idx="232" formatCode="0.0000">
                  <c:v>-4.7878856354064059</c:v>
                </c:pt>
                <c:pt idx="233" formatCode="0.0000">
                  <c:v>-3.2109922706147409</c:v>
                </c:pt>
                <c:pt idx="234" formatCode="0.0000">
                  <c:v>1.9741461940281209</c:v>
                </c:pt>
                <c:pt idx="235" formatCode="0.0000">
                  <c:v>5.50324852548645</c:v>
                </c:pt>
                <c:pt idx="236" formatCode="0.0000">
                  <c:v>4.4514484808138315</c:v>
                </c:pt>
                <c:pt idx="237" formatCode="0.0000">
                  <c:v>0.72282238206383198</c:v>
                </c:pt>
                <c:pt idx="238" formatCode="0.0000">
                  <c:v>-0.44555693001950036</c:v>
                </c:pt>
                <c:pt idx="239" formatCode="0.0000">
                  <c:v>-1.0675947847814049</c:v>
                </c:pt>
                <c:pt idx="240" formatCode="0.0000">
                  <c:v>-2.0007512396028337</c:v>
                </c:pt>
                <c:pt idx="241" formatCode="0.0000">
                  <c:v>-2.794673409126645</c:v>
                </c:pt>
                <c:pt idx="242" formatCode="0.0000">
                  <c:v>-3.7601405407337865</c:v>
                </c:pt>
                <c:pt idx="243" formatCode="0.0000">
                  <c:v>-4.131030767906406</c:v>
                </c:pt>
                <c:pt idx="244" formatCode="0.0000">
                  <c:v>-4.4833782920730725</c:v>
                </c:pt>
                <c:pt idx="245" formatCode="0.0000">
                  <c:v>-2.739954278948074</c:v>
                </c:pt>
                <c:pt idx="246" formatCode="0.0000">
                  <c:v>2.4799483565281202</c:v>
                </c:pt>
                <c:pt idx="247" formatCode="0.0000">
                  <c:v>6.009145498819783</c:v>
                </c:pt>
                <c:pt idx="248" formatCode="0.0000">
                  <c:v>4.9573716008138309</c:v>
                </c:pt>
                <c:pt idx="249" formatCode="0.0000">
                  <c:v>1.2764649412304996</c:v>
                </c:pt>
                <c:pt idx="250" formatCode="0.0000">
                  <c:v>0.18310788914716625</c:v>
                </c:pt>
                <c:pt idx="251" formatCode="0.0000">
                  <c:v>-0.37762740228140412</c:v>
                </c:pt>
                <c:pt idx="252" formatCode="0.0000">
                  <c:v>-1.1334212562694992</c:v>
                </c:pt>
                <c:pt idx="253" formatCode="0.0000">
                  <c:v>-1.6290136349599775</c:v>
                </c:pt>
                <c:pt idx="254" formatCode="0.0000">
                  <c:v>-2.4492596132337869</c:v>
                </c:pt>
                <c:pt idx="255" formatCode="0.0000">
                  <c:v>-3.0791492670730727</c:v>
                </c:pt>
                <c:pt idx="256" formatCode="0.0000">
                  <c:v>-3.4013807095730737</c:v>
                </c:pt>
                <c:pt idx="257" formatCode="0.0000">
                  <c:v>-1.70705208811474</c:v>
                </c:pt>
                <c:pt idx="258" formatCode="0.0000">
                  <c:v>3.5672682373614526</c:v>
                </c:pt>
                <c:pt idx="259" formatCode="0.0000">
                  <c:v>7.2105125888197827</c:v>
                </c:pt>
                <c:pt idx="260" formatCode="0.0000">
                  <c:v>6.2267481466471635</c:v>
                </c:pt>
                <c:pt idx="261" formatCode="0.0000">
                  <c:v>2.5732837637304984</c:v>
                </c:pt>
                <c:pt idx="262" formatCode="0.0000">
                  <c:v>1.5059683691471673</c:v>
                </c:pt>
                <c:pt idx="263" formatCode="0.0000">
                  <c:v>0.92786205938526045</c:v>
                </c:pt>
                <c:pt idx="264" formatCode="0.0000">
                  <c:v>-0.11273562210283483</c:v>
                </c:pt>
                <c:pt idx="265" formatCode="0.0000">
                  <c:v>-1.1798968082933108</c:v>
                </c:pt>
                <c:pt idx="266" formatCode="0.0000">
                  <c:v>-2.3820446065671206</c:v>
                </c:pt>
                <c:pt idx="267" formatCode="0.0000">
                  <c:v>-3.0157517387397399</c:v>
                </c:pt>
                <c:pt idx="268" formatCode="0.0000">
                  <c:v>-3.2794560287397392</c:v>
                </c:pt>
                <c:pt idx="269" formatCode="0.0000">
                  <c:v>-1.6377541364480739</c:v>
                </c:pt>
                <c:pt idx="270" formatCode="0.0000">
                  <c:v>3.5443592731947868</c:v>
                </c:pt>
                <c:pt idx="271" formatCode="0.0000">
                  <c:v>7.0658097588197828</c:v>
                </c:pt>
                <c:pt idx="272" formatCode="0.0000">
                  <c:v>6.1011188816471629</c:v>
                </c:pt>
                <c:pt idx="273" formatCode="0.0000">
                  <c:v>2.4577507303971657</c:v>
                </c:pt>
                <c:pt idx="274" formatCode="0.0000">
                  <c:v>1.3291711774804993</c:v>
                </c:pt>
                <c:pt idx="275" formatCode="0.0000">
                  <c:v>0.76311917188526124</c:v>
                </c:pt>
                <c:pt idx="276" formatCode="0.0000">
                  <c:v>0.20734320706383258</c:v>
                </c:pt>
                <c:pt idx="277" formatCode="0.0000">
                  <c:v>-0.28187354079331151</c:v>
                </c:pt>
                <c:pt idx="278" formatCode="0.0000">
                  <c:v>-1.1172082357337869</c:v>
                </c:pt>
                <c:pt idx="279" formatCode="0.0000">
                  <c:v>-1.9887297154064076</c:v>
                </c:pt>
                <c:pt idx="280" formatCode="0.0000">
                  <c:v>-2.2235629470730718</c:v>
                </c:pt>
                <c:pt idx="281" formatCode="0.0000">
                  <c:v>-0.57001026144807154</c:v>
                </c:pt>
                <c:pt idx="282" formatCode="0.0000">
                  <c:v>4.6694692806947877</c:v>
                </c:pt>
                <c:pt idx="283" formatCode="0.0000">
                  <c:v>8.2601192488197839</c:v>
                </c:pt>
                <c:pt idx="284" formatCode="0.0000">
                  <c:v>7.1961453533138311</c:v>
                </c:pt>
                <c:pt idx="285" formatCode="0.0000">
                  <c:v>3.5241899603971643</c:v>
                </c:pt>
                <c:pt idx="286" formatCode="0.0000">
                  <c:v>2.4122859008138322</c:v>
                </c:pt>
                <c:pt idx="287" formatCode="0.0000">
                  <c:v>1.8162487843852615</c:v>
                </c:pt>
                <c:pt idx="288" formatCode="0.0000">
                  <c:v>0.58188274123049855</c:v>
                </c:pt>
                <c:pt idx="289" formatCode="0.0000">
                  <c:v>-0.6856551141266447</c:v>
                </c:pt>
                <c:pt idx="290" formatCode="0.0000">
                  <c:v>-2.1965809599004533</c:v>
                </c:pt>
                <c:pt idx="291" formatCode="0.0000">
                  <c:v>-3.097780863739739</c:v>
                </c:pt>
                <c:pt idx="292" formatCode="0.0000">
                  <c:v>-3.6533490329064069</c:v>
                </c:pt>
                <c:pt idx="293" formatCode="0.0000">
                  <c:v>-2.0985627522814077</c:v>
                </c:pt>
                <c:pt idx="294" formatCode="0.0000">
                  <c:v>3.0112799865281206</c:v>
                </c:pt>
                <c:pt idx="295" formatCode="0.0000">
                  <c:v>6.45403922798645</c:v>
                </c:pt>
                <c:pt idx="296" formatCode="0.0000">
                  <c:v>5.2798120766471639</c:v>
                </c:pt>
                <c:pt idx="297" formatCode="0.0000">
                  <c:v>1.5380531678971652</c:v>
                </c:pt>
                <c:pt idx="298" formatCode="0.0000">
                  <c:v>0.44550404664716581</c:v>
                </c:pt>
                <c:pt idx="299" formatCode="0.0000">
                  <c:v>-0.13839315228140414</c:v>
                </c:pt>
                <c:pt idx="300" formatCode="0.0000">
                  <c:v>-1.0507087637694994</c:v>
                </c:pt>
                <c:pt idx="301" formatCode="0.0000">
                  <c:v>-1.7406308807933115</c:v>
                </c:pt>
                <c:pt idx="302" formatCode="0.0000">
                  <c:v>-2.8123662599004522</c:v>
                </c:pt>
                <c:pt idx="303" formatCode="0.0000">
                  <c:v>-3.5749875895730727</c:v>
                </c:pt>
                <c:pt idx="304" formatCode="0.0000">
                  <c:v>-4.0040725962397401</c:v>
                </c:pt>
                <c:pt idx="305" formatCode="0.0000">
                  <c:v>-2.362316066448074</c:v>
                </c:pt>
                <c:pt idx="306" formatCode="0.0000">
                  <c:v>2.8190609473614527</c:v>
                </c:pt>
                <c:pt idx="307" formatCode="0.0000">
                  <c:v>6.3024930071531164</c:v>
                </c:pt>
                <c:pt idx="308" formatCode="0.0000">
                  <c:v>5.1809689391471654</c:v>
                </c:pt>
                <c:pt idx="309" formatCode="0.0000">
                  <c:v>1.2943564970638315</c:v>
                </c:pt>
                <c:pt idx="310" formatCode="0.0000">
                  <c:v>-4.3123457519500974E-2</c:v>
                </c:pt>
                <c:pt idx="311" formatCode="0.0000">
                  <c:v>-0.71572072311474066</c:v>
                </c:pt>
                <c:pt idx="312" formatCode="0.0000">
                  <c:v>-1.6159640296028348</c:v>
                </c:pt>
                <c:pt idx="313" formatCode="0.0000">
                  <c:v>-2.3090943874599787</c:v>
                </c:pt>
                <c:pt idx="314" formatCode="0.0000">
                  <c:v>-3.1927315740671194</c:v>
                </c:pt>
                <c:pt idx="315" formatCode="0.0000">
                  <c:v>-3.5119514079064067</c:v>
                </c:pt>
                <c:pt idx="316" formatCode="0.0000">
                  <c:v>-3.6559397304064065</c:v>
                </c:pt>
                <c:pt idx="317" formatCode="0.0000">
                  <c:v>-1.9439949964480747</c:v>
                </c:pt>
                <c:pt idx="318" formatCode="0.0000">
                  <c:v>3.3474306298614538</c:v>
                </c:pt>
                <c:pt idx="319" formatCode="0.0000">
                  <c:v>6.9603353829864494</c:v>
                </c:pt>
                <c:pt idx="320" formatCode="0.0000">
                  <c:v>5.9844366674804972</c:v>
                </c:pt>
                <c:pt idx="321" formatCode="0.0000">
                  <c:v>2.3476225045638328</c:v>
                </c:pt>
                <c:pt idx="322" formatCode="0.0000">
                  <c:v>1.2722082391471652</c:v>
                </c:pt>
                <c:pt idx="323" formatCode="0.0000">
                  <c:v>0.71279848521859535</c:v>
                </c:pt>
                <c:pt idx="324" formatCode="0.0000">
                  <c:v>-0.21585467960283466</c:v>
                </c:pt>
                <c:pt idx="325" formatCode="0.0000">
                  <c:v>-1.1956239324599789</c:v>
                </c:pt>
                <c:pt idx="326" formatCode="0.0000">
                  <c:v>-2.6353454332337876</c:v>
                </c:pt>
                <c:pt idx="327" formatCode="0.0000">
                  <c:v>-3.6592836187397402</c:v>
                </c:pt>
                <c:pt idx="328" formatCode="0.0000">
                  <c:v>-4.1221251595730726</c:v>
                </c:pt>
                <c:pt idx="329" formatCode="0.0000">
                  <c:v>-2.5550328647814076</c:v>
                </c:pt>
                <c:pt idx="330" formatCode="0.0000">
                  <c:v>2.5674729598614539</c:v>
                </c:pt>
                <c:pt idx="331" formatCode="0.0000">
                  <c:v>6.040078671319784</c:v>
                </c:pt>
                <c:pt idx="332" formatCode="0.0000">
                  <c:v>4.9148907849804981</c:v>
                </c:pt>
                <c:pt idx="333" formatCode="0.0000">
                  <c:v>1.1174267262304989</c:v>
                </c:pt>
                <c:pt idx="334" formatCode="0.0000">
                  <c:v>-6.031684335283316E-2</c:v>
                </c:pt>
                <c:pt idx="335" formatCode="0.0000">
                  <c:v>-0.66562345478140372</c:v>
                </c:pt>
                <c:pt idx="336" formatCode="0.0000">
                  <c:v>-1.6021334062695001</c:v>
                </c:pt>
                <c:pt idx="337" formatCode="0.0000">
                  <c:v>-2.5461673699599778</c:v>
                </c:pt>
                <c:pt idx="338" formatCode="0.0000">
                  <c:v>-3.5086776349004527</c:v>
                </c:pt>
                <c:pt idx="339" formatCode="0.0000">
                  <c:v>-3.8490274745730733</c:v>
                </c:pt>
                <c:pt idx="340" formatCode="0.0000">
                  <c:v>-4.1343289520730737</c:v>
                </c:pt>
                <c:pt idx="341" formatCode="0.0000">
                  <c:v>-2.4457206681147396</c:v>
                </c:pt>
                <c:pt idx="342" formatCode="0.0000">
                  <c:v>2.7984579856947862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EE-46E5-AC77-DFBACA281E6A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'Ganges-TSA'!$V$2:$V$349</c:f>
              <c:numCache>
                <c:formatCode>General</c:formatCode>
                <c:ptCount val="348"/>
                <c:pt idx="6" formatCode="0.00">
                  <c:v>2.610067699017856</c:v>
                </c:pt>
                <c:pt idx="7" formatCode="0.00">
                  <c:v>1.2683547008928606</c:v>
                </c:pt>
                <c:pt idx="8" formatCode="0.00">
                  <c:v>0.70447889973214295</c:v>
                </c:pt>
                <c:pt idx="9" formatCode="0.00">
                  <c:v>0.41244730514880956</c:v>
                </c:pt>
                <c:pt idx="10" formatCode="0.00">
                  <c:v>-0.61001082026785802</c:v>
                </c:pt>
                <c:pt idx="11" formatCode="0.00">
                  <c:v>-0.37014054300595411</c:v>
                </c:pt>
                <c:pt idx="12" formatCode="0.00">
                  <c:v>-0.44441711068452605</c:v>
                </c:pt>
                <c:pt idx="13" formatCode="0.00">
                  <c:v>-0.3093653994940464</c:v>
                </c:pt>
                <c:pt idx="14" formatCode="0.00">
                  <c:v>0.37206017294642812</c:v>
                </c:pt>
                <c:pt idx="15" formatCode="0.00">
                  <c:v>0.29632476761904858</c:v>
                </c:pt>
                <c:pt idx="16" formatCode="0.00">
                  <c:v>-0.23102149071428713</c:v>
                </c:pt>
                <c:pt idx="17" formatCode="0.00">
                  <c:v>-0.17121327133928421</c:v>
                </c:pt>
                <c:pt idx="18" formatCode="0.00">
                  <c:v>-2.3238665276488115</c:v>
                </c:pt>
                <c:pt idx="19" formatCode="0.00">
                  <c:v>-0.44150333577380962</c:v>
                </c:pt>
                <c:pt idx="20" formatCode="0.00">
                  <c:v>1.19009874389881</c:v>
                </c:pt>
                <c:pt idx="21" formatCode="0.00">
                  <c:v>-0.29030785151785654</c:v>
                </c:pt>
                <c:pt idx="22" formatCode="0.00">
                  <c:v>0.12688181639880991</c:v>
                </c:pt>
                <c:pt idx="23" formatCode="0.00">
                  <c:v>0.45179167282738142</c:v>
                </c:pt>
                <c:pt idx="24" formatCode="0.00">
                  <c:v>0.43955013264880805</c:v>
                </c:pt>
                <c:pt idx="25" formatCode="0.00">
                  <c:v>0.71437826883928501</c:v>
                </c:pt>
                <c:pt idx="26" formatCode="0.00">
                  <c:v>0.48078774461309415</c:v>
                </c:pt>
                <c:pt idx="27" formatCode="0.00">
                  <c:v>0.34711893845238073</c:v>
                </c:pt>
                <c:pt idx="28" formatCode="0.00">
                  <c:v>0.48674300178571439</c:v>
                </c:pt>
                <c:pt idx="29" formatCode="0.00">
                  <c:v>-0.65435437550595132</c:v>
                </c:pt>
                <c:pt idx="30" formatCode="0.00">
                  <c:v>-2.4037897651488125</c:v>
                </c:pt>
                <c:pt idx="31" formatCode="0.00">
                  <c:v>-1.6535802407738078</c:v>
                </c:pt>
                <c:pt idx="32" formatCode="0.00">
                  <c:v>2.2461869732143924E-2</c:v>
                </c:pt>
                <c:pt idx="33" formatCode="0.00">
                  <c:v>9.2761685982141628E-2</c:v>
                </c:pt>
                <c:pt idx="34" formatCode="0.00">
                  <c:v>0.65105816389880822</c:v>
                </c:pt>
                <c:pt idx="35" formatCode="0.00">
                  <c:v>0.54444268532737894</c:v>
                </c:pt>
                <c:pt idx="36" formatCode="0.00">
                  <c:v>0.37101399264880808</c:v>
                </c:pt>
                <c:pt idx="37" formatCode="0.00">
                  <c:v>-0.15254560032738151</c:v>
                </c:pt>
                <c:pt idx="38" formatCode="0.00">
                  <c:v>0.40783271461309312</c:v>
                </c:pt>
                <c:pt idx="39" formatCode="0.00">
                  <c:v>0.48888184178571503</c:v>
                </c:pt>
                <c:pt idx="40" formatCode="0.00">
                  <c:v>0.3923790517857153</c:v>
                </c:pt>
                <c:pt idx="41" formatCode="0.00">
                  <c:v>0.20971800532738172</c:v>
                </c:pt>
                <c:pt idx="42" formatCode="0.00">
                  <c:v>-0.17192151181547821</c:v>
                </c:pt>
                <c:pt idx="43" formatCode="0.00">
                  <c:v>-2.7160847924404745</c:v>
                </c:pt>
                <c:pt idx="44" formatCode="0.00">
                  <c:v>0.67288609389880882</c:v>
                </c:pt>
                <c:pt idx="45" formatCode="0.00">
                  <c:v>0.66212130014880799</c:v>
                </c:pt>
                <c:pt idx="46" formatCode="0.00">
                  <c:v>0.27860998556547401</c:v>
                </c:pt>
                <c:pt idx="47" formatCode="0.00">
                  <c:v>0.33197375366071302</c:v>
                </c:pt>
                <c:pt idx="48" formatCode="0.00">
                  <c:v>0.43380365598214077</c:v>
                </c:pt>
                <c:pt idx="49" formatCode="0.00">
                  <c:v>0.39262275633928656</c:v>
                </c:pt>
                <c:pt idx="50" formatCode="0.00">
                  <c:v>-0.76168326122023977</c:v>
                </c:pt>
                <c:pt idx="51" formatCode="0.00">
                  <c:v>-0.90523853821428624</c:v>
                </c:pt>
                <c:pt idx="52" formatCode="0.00">
                  <c:v>-1.0463256848809532</c:v>
                </c:pt>
                <c:pt idx="53" formatCode="0.00">
                  <c:v>-0.57971015717261842</c:v>
                </c:pt>
                <c:pt idx="54" formatCode="0.00">
                  <c:v>1.1146026065178543</c:v>
                </c:pt>
                <c:pt idx="55" formatCode="0.00">
                  <c:v>2.9084782567261929</c:v>
                </c:pt>
                <c:pt idx="56" formatCode="0.00">
                  <c:v>0.85848978556547628</c:v>
                </c:pt>
                <c:pt idx="57" formatCode="0.00">
                  <c:v>-0.91908677318452359</c:v>
                </c:pt>
                <c:pt idx="58" formatCode="0.00">
                  <c:v>-0.10295687360119032</c:v>
                </c:pt>
                <c:pt idx="59" formatCode="0.00">
                  <c:v>-0.20091716050595121</c:v>
                </c:pt>
                <c:pt idx="60" formatCode="0.00">
                  <c:v>-3.171940985119015E-2</c:v>
                </c:pt>
                <c:pt idx="61" formatCode="0.00">
                  <c:v>4.6515325505952276E-2</c:v>
                </c:pt>
                <c:pt idx="62" formatCode="0.00">
                  <c:v>0.19515626377976059</c:v>
                </c:pt>
                <c:pt idx="63" formatCode="0.00">
                  <c:v>9.2282635952381398E-2</c:v>
                </c:pt>
                <c:pt idx="64" formatCode="0.00">
                  <c:v>-0.24076115404761822</c:v>
                </c:pt>
                <c:pt idx="65" formatCode="0.00">
                  <c:v>-0.43938528217261918</c:v>
                </c:pt>
                <c:pt idx="66" formatCode="0.00">
                  <c:v>-1.4009601501488129</c:v>
                </c:pt>
                <c:pt idx="67" formatCode="0.00">
                  <c:v>0.22332558255952506</c:v>
                </c:pt>
                <c:pt idx="68" formatCode="0.00">
                  <c:v>1.6476669713988112</c:v>
                </c:pt>
                <c:pt idx="69" formatCode="0.00">
                  <c:v>-0.5332261273511909</c:v>
                </c:pt>
                <c:pt idx="70" formatCode="0.00">
                  <c:v>0.10646740723214254</c:v>
                </c:pt>
                <c:pt idx="71" formatCode="0.00">
                  <c:v>-4.1046254672619575E-2</c:v>
                </c:pt>
                <c:pt idx="72" formatCode="0.00">
                  <c:v>0.24476788181547704</c:v>
                </c:pt>
                <c:pt idx="73" formatCode="0.00">
                  <c:v>-6.7760985327381285E-2</c:v>
                </c:pt>
                <c:pt idx="74" formatCode="0.00">
                  <c:v>-0.22625657872023819</c:v>
                </c:pt>
                <c:pt idx="75" formatCode="0.00">
                  <c:v>-0.6276846332142858</c:v>
                </c:pt>
                <c:pt idx="76" formatCode="0.00">
                  <c:v>-0.87189608238095317</c:v>
                </c:pt>
                <c:pt idx="77" formatCode="0.00">
                  <c:v>-0.7767918963392848</c:v>
                </c:pt>
                <c:pt idx="78" formatCode="0.00">
                  <c:v>5.4457956845208599E-3</c:v>
                </c:pt>
                <c:pt idx="79" formatCode="0.00">
                  <c:v>1.6674608692261916</c:v>
                </c:pt>
                <c:pt idx="80" formatCode="0.00">
                  <c:v>1.816618938065476</c:v>
                </c:pt>
                <c:pt idx="81" formatCode="0.00">
                  <c:v>0.39617437431547664</c:v>
                </c:pt>
                <c:pt idx="82" formatCode="0.00">
                  <c:v>-9.0110481934523534E-2</c:v>
                </c:pt>
                <c:pt idx="83" formatCode="0.00">
                  <c:v>-0.1710129655059518</c:v>
                </c:pt>
                <c:pt idx="84" formatCode="0.00">
                  <c:v>-0.24987044485119103</c:v>
                </c:pt>
                <c:pt idx="85" formatCode="0.00">
                  <c:v>-0.37113416032738122</c:v>
                </c:pt>
                <c:pt idx="86" formatCode="0.00">
                  <c:v>-0.63161417538690756</c:v>
                </c:pt>
                <c:pt idx="87" formatCode="0.00">
                  <c:v>-9.2270015476199063E-3</c:v>
                </c:pt>
                <c:pt idx="88" formatCode="0.00">
                  <c:v>-0.10334759321428511</c:v>
                </c:pt>
                <c:pt idx="89" formatCode="0.00">
                  <c:v>-0.76855997883928495</c:v>
                </c:pt>
                <c:pt idx="90" formatCode="0.00">
                  <c:v>0.4713197890178531</c:v>
                </c:pt>
                <c:pt idx="91" formatCode="0.00">
                  <c:v>0.32825079422619119</c:v>
                </c:pt>
                <c:pt idx="92" formatCode="0.00">
                  <c:v>0.18861383056547787</c:v>
                </c:pt>
                <c:pt idx="93" formatCode="0.00">
                  <c:v>-0.89222950568452486</c:v>
                </c:pt>
                <c:pt idx="94" formatCode="0.00">
                  <c:v>0.2190213013988096</c:v>
                </c:pt>
                <c:pt idx="95" formatCode="0.00">
                  <c:v>0.6506008786607147</c:v>
                </c:pt>
                <c:pt idx="96" formatCode="0.00">
                  <c:v>3.0035730982143072E-2</c:v>
                </c:pt>
                <c:pt idx="97" formatCode="0.00">
                  <c:v>-0.22727598949404637</c:v>
                </c:pt>
                <c:pt idx="98" formatCode="0.00">
                  <c:v>0.38134059794642727</c:v>
                </c:pt>
                <c:pt idx="99" formatCode="0.00">
                  <c:v>0.60445771345238164</c:v>
                </c:pt>
                <c:pt idx="100" formatCode="0.00">
                  <c:v>0.25088740428571477</c:v>
                </c:pt>
                <c:pt idx="101" formatCode="0.00">
                  <c:v>-0.55606590633928477</c:v>
                </c:pt>
                <c:pt idx="102" formatCode="0.00">
                  <c:v>1.4243890998511883</c:v>
                </c:pt>
                <c:pt idx="103" formatCode="0.00">
                  <c:v>-0.30803282160714041</c:v>
                </c:pt>
                <c:pt idx="104" formatCode="0.00">
                  <c:v>-1.4831256852678578</c:v>
                </c:pt>
                <c:pt idx="105" formatCode="0.00">
                  <c:v>0.2374617143154758</c:v>
                </c:pt>
                <c:pt idx="106" formatCode="0.00">
                  <c:v>0.17693571556547472</c:v>
                </c:pt>
                <c:pt idx="107" formatCode="0.00">
                  <c:v>-7.1768964672619617E-2</c:v>
                </c:pt>
                <c:pt idx="108" formatCode="0.00">
                  <c:v>2.5665540148809285E-2</c:v>
                </c:pt>
                <c:pt idx="109" formatCode="0.00">
                  <c:v>3.2195218839286888E-2</c:v>
                </c:pt>
                <c:pt idx="110" formatCode="0.00">
                  <c:v>-0.37842722122023709</c:v>
                </c:pt>
                <c:pt idx="111" formatCode="0.00">
                  <c:v>-0.6387458198809508</c:v>
                </c:pt>
                <c:pt idx="112" formatCode="0.00">
                  <c:v>-0.15403802821428592</c:v>
                </c:pt>
                <c:pt idx="113" formatCode="0.00">
                  <c:v>0.367376331160715</c:v>
                </c:pt>
                <c:pt idx="114" formatCode="0.00">
                  <c:v>-0.70823843681547949</c:v>
                </c:pt>
                <c:pt idx="115" formatCode="0.00">
                  <c:v>0.29593407755952406</c:v>
                </c:pt>
                <c:pt idx="116" formatCode="0.00">
                  <c:v>0.11686550973214338</c:v>
                </c:pt>
                <c:pt idx="117" formatCode="0.00">
                  <c:v>1.0378981418154751</c:v>
                </c:pt>
                <c:pt idx="118" formatCode="0.00">
                  <c:v>-0.10432695026785943</c:v>
                </c:pt>
                <c:pt idx="119" formatCode="0.00">
                  <c:v>3.5894002827380866E-2</c:v>
                </c:pt>
                <c:pt idx="120" formatCode="0.00">
                  <c:v>-0.38935378151785827</c:v>
                </c:pt>
                <c:pt idx="121" formatCode="0.00">
                  <c:v>-0.38315360199404758</c:v>
                </c:pt>
                <c:pt idx="122" formatCode="0.00">
                  <c:v>-0.58186777872023931</c:v>
                </c:pt>
                <c:pt idx="123" formatCode="0.00">
                  <c:v>-0.40111327404761798</c:v>
                </c:pt>
                <c:pt idx="124" formatCode="0.00">
                  <c:v>0.52856384595238204</c:v>
                </c:pt>
                <c:pt idx="125" formatCode="0.00">
                  <c:v>2.9768963611607155</c:v>
                </c:pt>
                <c:pt idx="126" formatCode="0.00">
                  <c:v>0.92932152485118813</c:v>
                </c:pt>
                <c:pt idx="127" formatCode="0.00">
                  <c:v>-0.58929547910714142</c:v>
                </c:pt>
                <c:pt idx="128" formatCode="0.00">
                  <c:v>-0.58465552026785339</c:v>
                </c:pt>
                <c:pt idx="129" formatCode="0.00">
                  <c:v>-1.466600969851191</c:v>
                </c:pt>
                <c:pt idx="130" formatCode="0.00">
                  <c:v>-0.47699498193452428</c:v>
                </c:pt>
                <c:pt idx="131" formatCode="0.00">
                  <c:v>-0.33304401217261859</c:v>
                </c:pt>
                <c:pt idx="132" formatCode="0.00">
                  <c:v>-0.24001947985119099</c:v>
                </c:pt>
                <c:pt idx="133" formatCode="0.00">
                  <c:v>-0.691075457827381</c:v>
                </c:pt>
                <c:pt idx="134" formatCode="0.00">
                  <c:v>-0.66982537038690548</c:v>
                </c:pt>
                <c:pt idx="135" formatCode="0.00">
                  <c:v>-0.25062625654761739</c:v>
                </c:pt>
                <c:pt idx="136" formatCode="0.00">
                  <c:v>0.54743824595238166</c:v>
                </c:pt>
                <c:pt idx="137" formatCode="0.00">
                  <c:v>1.8105152728273826</c:v>
                </c:pt>
                <c:pt idx="138" formatCode="0.00">
                  <c:v>2.3553162256845237</c:v>
                </c:pt>
                <c:pt idx="139" formatCode="0.00">
                  <c:v>1.9290029226192829E-2</c:v>
                </c:pt>
                <c:pt idx="140" formatCode="0.00">
                  <c:v>-2.4062688061011901</c:v>
                </c:pt>
                <c:pt idx="141" formatCode="0.00">
                  <c:v>-0.1419912006845232</c:v>
                </c:pt>
                <c:pt idx="142" formatCode="0.00">
                  <c:v>-0.44566589693452485</c:v>
                </c:pt>
                <c:pt idx="143" formatCode="0.00">
                  <c:v>-0.24323480717261869</c:v>
                </c:pt>
                <c:pt idx="144" formatCode="0.00">
                  <c:v>-2.8917698511898848E-3</c:v>
                </c:pt>
                <c:pt idx="145" formatCode="0.00">
                  <c:v>0.75196146883928616</c:v>
                </c:pt>
                <c:pt idx="146" formatCode="0.00">
                  <c:v>0.82914478961309346</c:v>
                </c:pt>
                <c:pt idx="147" formatCode="0.00">
                  <c:v>0.78371827095238089</c:v>
                </c:pt>
                <c:pt idx="148" formatCode="0.00">
                  <c:v>1.1374258117857146</c:v>
                </c:pt>
                <c:pt idx="149" formatCode="0.00">
                  <c:v>0.86271730282738268</c:v>
                </c:pt>
                <c:pt idx="150" formatCode="0.00">
                  <c:v>-2.2501254976488116</c:v>
                </c:pt>
                <c:pt idx="151" formatCode="0.00">
                  <c:v>-2.3102664866071425</c:v>
                </c:pt>
                <c:pt idx="152" formatCode="0.00">
                  <c:v>-0.78457307360118911</c:v>
                </c:pt>
                <c:pt idx="153" formatCode="0.00">
                  <c:v>-0.46804043901785697</c:v>
                </c:pt>
                <c:pt idx="154" formatCode="0.00">
                  <c:v>0.11894768806547606</c:v>
                </c:pt>
                <c:pt idx="155" formatCode="0.00">
                  <c:v>0.14971712532738124</c:v>
                </c:pt>
                <c:pt idx="156" formatCode="0.00">
                  <c:v>0.27814397431547544</c:v>
                </c:pt>
                <c:pt idx="157" formatCode="0.00">
                  <c:v>0.73608191050595284</c:v>
                </c:pt>
                <c:pt idx="158" formatCode="0.00">
                  <c:v>0.50043717044642833</c:v>
                </c:pt>
                <c:pt idx="159" formatCode="0.00">
                  <c:v>0.15383743928571292</c:v>
                </c:pt>
                <c:pt idx="160" formatCode="0.00">
                  <c:v>6.2628938452380822E-2</c:v>
                </c:pt>
                <c:pt idx="161" formatCode="0.00">
                  <c:v>-0.3669074055059518</c:v>
                </c:pt>
                <c:pt idx="162" formatCode="0.00">
                  <c:v>0.47089059901785468</c:v>
                </c:pt>
                <c:pt idx="163" formatCode="0.00">
                  <c:v>-1.5125097707738089</c:v>
                </c:pt>
                <c:pt idx="164" formatCode="0.00">
                  <c:v>0.5942986847321432</c:v>
                </c:pt>
                <c:pt idx="165" formatCode="0.00">
                  <c:v>1.2385597259821424</c:v>
                </c:pt>
                <c:pt idx="166" formatCode="0.00">
                  <c:v>0.21670063139880824</c:v>
                </c:pt>
                <c:pt idx="167" formatCode="0.00">
                  <c:v>7.4024887827380148E-2</c:v>
                </c:pt>
                <c:pt idx="168" formatCode="0.00">
                  <c:v>0.19627500431547773</c:v>
                </c:pt>
                <c:pt idx="169" formatCode="0.00">
                  <c:v>0.26551608050595288</c:v>
                </c:pt>
                <c:pt idx="170" formatCode="0.00">
                  <c:v>-0.24233322288690662</c:v>
                </c:pt>
                <c:pt idx="171" formatCode="0.00">
                  <c:v>8.4909720119048515E-2</c:v>
                </c:pt>
                <c:pt idx="172" formatCode="0.00">
                  <c:v>0.46337623511904802</c:v>
                </c:pt>
                <c:pt idx="173" formatCode="0.00">
                  <c:v>1.1926181619940497</c:v>
                </c:pt>
                <c:pt idx="174" formatCode="0.00">
                  <c:v>-1.0771846409821446</c:v>
                </c:pt>
                <c:pt idx="175" formatCode="0.00">
                  <c:v>-1.321827664940475</c:v>
                </c:pt>
                <c:pt idx="176" formatCode="0.00">
                  <c:v>-0.9764111186011899</c:v>
                </c:pt>
                <c:pt idx="177" formatCode="0.00">
                  <c:v>0.10537180181547612</c:v>
                </c:pt>
                <c:pt idx="178" formatCode="0.00">
                  <c:v>8.2307958065474196E-2</c:v>
                </c:pt>
                <c:pt idx="179" formatCode="0.00">
                  <c:v>0.14063863949404531</c:v>
                </c:pt>
                <c:pt idx="180" formatCode="0.00">
                  <c:v>0.38545840014880817</c:v>
                </c:pt>
                <c:pt idx="181" formatCode="0.00">
                  <c:v>0.45413672217262135</c:v>
                </c:pt>
                <c:pt idx="182" formatCode="0.00">
                  <c:v>0.35163715544642926</c:v>
                </c:pt>
                <c:pt idx="183" formatCode="0.00">
                  <c:v>0.47104744011904831</c:v>
                </c:pt>
                <c:pt idx="184" formatCode="0.00">
                  <c:v>0.32179644845238098</c:v>
                </c:pt>
                <c:pt idx="185" formatCode="0.00">
                  <c:v>-1.0147910563392859</c:v>
                </c:pt>
                <c:pt idx="186" formatCode="0.00">
                  <c:v>1.7281658198511867</c:v>
                </c:pt>
                <c:pt idx="187" formatCode="0.00">
                  <c:v>-0.7270691899404742</c:v>
                </c:pt>
                <c:pt idx="188" formatCode="0.00">
                  <c:v>-1.6804106627678568</c:v>
                </c:pt>
                <c:pt idx="189" formatCode="0.00">
                  <c:v>-0.10328458901785798</c:v>
                </c:pt>
                <c:pt idx="190" formatCode="0.00">
                  <c:v>0.12630341306547699</c:v>
                </c:pt>
                <c:pt idx="191" formatCode="0.00">
                  <c:v>0.20940533366071357</c:v>
                </c:pt>
                <c:pt idx="192" formatCode="0.00">
                  <c:v>-0.14596502401785738</c:v>
                </c:pt>
                <c:pt idx="193" formatCode="0.00">
                  <c:v>-0.27043849532737951</c:v>
                </c:pt>
                <c:pt idx="194" formatCode="0.00">
                  <c:v>0.40627258294642665</c:v>
                </c:pt>
                <c:pt idx="195" formatCode="0.00">
                  <c:v>0.48933404428571414</c:v>
                </c:pt>
                <c:pt idx="196" formatCode="0.00">
                  <c:v>0.77141270261904715</c:v>
                </c:pt>
                <c:pt idx="197" formatCode="0.00">
                  <c:v>1.1553910319940481</c:v>
                </c:pt>
                <c:pt idx="198" formatCode="0.00">
                  <c:v>-0.63736246598214485</c:v>
                </c:pt>
                <c:pt idx="199" formatCode="0.00">
                  <c:v>-1.4067621541071418</c:v>
                </c:pt>
                <c:pt idx="200" formatCode="0.00">
                  <c:v>-0.17472094526785575</c:v>
                </c:pt>
                <c:pt idx="201" formatCode="0.00">
                  <c:v>-0.64429896568452438</c:v>
                </c:pt>
                <c:pt idx="202" formatCode="0.00">
                  <c:v>5.7322341398809762E-2</c:v>
                </c:pt>
                <c:pt idx="203" formatCode="0.00">
                  <c:v>-0.19994466217261841</c:v>
                </c:pt>
                <c:pt idx="204" formatCode="0.00">
                  <c:v>-0.19151977985119117</c:v>
                </c:pt>
                <c:pt idx="205" formatCode="0.00">
                  <c:v>0.52391001967261985</c:v>
                </c:pt>
                <c:pt idx="206" formatCode="0.00">
                  <c:v>0.94179786461309511</c:v>
                </c:pt>
                <c:pt idx="207" formatCode="0.00">
                  <c:v>0.74491252511904804</c:v>
                </c:pt>
                <c:pt idx="208" formatCode="0.00">
                  <c:v>0.68154829011904727</c:v>
                </c:pt>
                <c:pt idx="209" formatCode="0.00">
                  <c:v>0.24194317866071557</c:v>
                </c:pt>
                <c:pt idx="210" formatCode="0.00">
                  <c:v>-0.4765579184821469</c:v>
                </c:pt>
                <c:pt idx="211" formatCode="0.00">
                  <c:v>-1.0562952257738072</c:v>
                </c:pt>
                <c:pt idx="212" formatCode="0.00">
                  <c:v>-0.7210143052678557</c:v>
                </c:pt>
                <c:pt idx="213" formatCode="0.00">
                  <c:v>0.1927568593154767</c:v>
                </c:pt>
                <c:pt idx="214" formatCode="0.00">
                  <c:v>-0.146514589434525</c:v>
                </c:pt>
                <c:pt idx="215" formatCode="0.00">
                  <c:v>8.9968155327380117E-2</c:v>
                </c:pt>
                <c:pt idx="216" formatCode="0.00">
                  <c:v>-6.1692766517857933E-2</c:v>
                </c:pt>
                <c:pt idx="217" formatCode="0.00">
                  <c:v>-0.38470485282737954</c:v>
                </c:pt>
                <c:pt idx="218" formatCode="0.00">
                  <c:v>-0.80064767955357219</c:v>
                </c:pt>
                <c:pt idx="219" formatCode="0.00">
                  <c:v>-0.47185042154761803</c:v>
                </c:pt>
                <c:pt idx="220" formatCode="0.00">
                  <c:v>-0.36108623738095069</c:v>
                </c:pt>
                <c:pt idx="221" formatCode="0.00">
                  <c:v>2.6145625294940498</c:v>
                </c:pt>
                <c:pt idx="222" formatCode="0.00">
                  <c:v>2.5339360348511892</c:v>
                </c:pt>
                <c:pt idx="223" formatCode="0.00">
                  <c:v>0.86652915922619123</c:v>
                </c:pt>
                <c:pt idx="224" formatCode="0.00">
                  <c:v>-1.5001200811011888</c:v>
                </c:pt>
                <c:pt idx="225" formatCode="0.00">
                  <c:v>-0.54888311568452508</c:v>
                </c:pt>
                <c:pt idx="226" formatCode="0.00">
                  <c:v>-0.26114568860119025</c:v>
                </c:pt>
                <c:pt idx="227" formatCode="0.00">
                  <c:v>-0.44991059383928622</c:v>
                </c:pt>
                <c:pt idx="228" formatCode="0.00">
                  <c:v>-0.12639906735119055</c:v>
                </c:pt>
                <c:pt idx="229" formatCode="0.00">
                  <c:v>0.10786608133928599</c:v>
                </c:pt>
                <c:pt idx="230" formatCode="0.00">
                  <c:v>0.33156597044642755</c:v>
                </c:pt>
                <c:pt idx="231" formatCode="0.00">
                  <c:v>0.42629460178571499</c:v>
                </c:pt>
                <c:pt idx="232" formatCode="0.00">
                  <c:v>0.58067138345238067</c:v>
                </c:pt>
                <c:pt idx="233" formatCode="0.00">
                  <c:v>-0.68464943133928458</c:v>
                </c:pt>
                <c:pt idx="234" formatCode="0.00">
                  <c:v>-1.420463765982146</c:v>
                </c:pt>
                <c:pt idx="235" formatCode="0.00">
                  <c:v>-1.8191945274404748</c:v>
                </c:pt>
                <c:pt idx="236" formatCode="0.00">
                  <c:v>-0.33669036276785569</c:v>
                </c:pt>
                <c:pt idx="237" formatCode="0.00">
                  <c:v>1.1795686759821429</c:v>
                </c:pt>
                <c:pt idx="238" formatCode="0.00">
                  <c:v>0.11638632806547466</c:v>
                </c:pt>
                <c:pt idx="239" formatCode="0.00">
                  <c:v>0.58988940282737978</c:v>
                </c:pt>
                <c:pt idx="240" formatCode="0.00">
                  <c:v>0.65414508764880797</c:v>
                </c:pt>
                <c:pt idx="241" formatCode="0.00">
                  <c:v>0.54515749717261919</c:v>
                </c:pt>
                <c:pt idx="242" formatCode="0.00">
                  <c:v>7.3303918779760835E-2</c:v>
                </c:pt>
                <c:pt idx="243" formatCode="0.00">
                  <c:v>-0.30546503404761971</c:v>
                </c:pt>
                <c:pt idx="244" formatCode="0.00">
                  <c:v>-6.1388039880952761E-2</c:v>
                </c:pt>
                <c:pt idx="245" formatCode="0.00">
                  <c:v>-1.3284111930059517</c:v>
                </c:pt>
                <c:pt idx="246" formatCode="0.00">
                  <c:v>-1.3909232384821459</c:v>
                </c:pt>
                <c:pt idx="247" formatCode="0.00">
                  <c:v>-0.55053057077380707</c:v>
                </c:pt>
                <c:pt idx="248" formatCode="0.00">
                  <c:v>2.8415324372321429</c:v>
                </c:pt>
                <c:pt idx="249" formatCode="0.00">
                  <c:v>0.465992066815474</c:v>
                </c:pt>
                <c:pt idx="250" formatCode="0.00">
                  <c:v>0.65620380889880803</c:v>
                </c:pt>
                <c:pt idx="251" formatCode="0.00">
                  <c:v>0.12364734032737879</c:v>
                </c:pt>
                <c:pt idx="252" formatCode="0.00">
                  <c:v>-0.31280857568452625</c:v>
                </c:pt>
                <c:pt idx="253" formatCode="0.00">
                  <c:v>-0.59513453699404817</c:v>
                </c:pt>
                <c:pt idx="254" formatCode="0.00">
                  <c:v>-0.86692194872023798</c:v>
                </c:pt>
                <c:pt idx="255" formatCode="0.00">
                  <c:v>-0.82581508488095245</c:v>
                </c:pt>
                <c:pt idx="256" formatCode="0.00">
                  <c:v>-0.7453069423809513</c:v>
                </c:pt>
                <c:pt idx="257" formatCode="0.00">
                  <c:v>-0.40568594383928591</c:v>
                </c:pt>
                <c:pt idx="258" formatCode="0.00">
                  <c:v>1.6370570606845209</c:v>
                </c:pt>
                <c:pt idx="259" formatCode="0.00">
                  <c:v>1.7653171092261903</c:v>
                </c:pt>
                <c:pt idx="260" formatCode="0.00">
                  <c:v>2.1483086913988121</c:v>
                </c:pt>
                <c:pt idx="261" formatCode="0.00">
                  <c:v>-0.62936782568452454</c:v>
                </c:pt>
                <c:pt idx="262" formatCode="0.00">
                  <c:v>-8.7319071101192414E-2</c:v>
                </c:pt>
                <c:pt idx="263" formatCode="0.00">
                  <c:v>-0.30510452133928556</c:v>
                </c:pt>
                <c:pt idx="264" formatCode="0.00">
                  <c:v>-6.4551379851190305E-2</c:v>
                </c:pt>
                <c:pt idx="265" formatCode="0.00">
                  <c:v>-0.20277015366071449</c:v>
                </c:pt>
                <c:pt idx="266" formatCode="0.00">
                  <c:v>-0.23417457538690467</c:v>
                </c:pt>
                <c:pt idx="267" formatCode="0.00">
                  <c:v>-4.5181273214285333E-2</c:v>
                </c:pt>
                <c:pt idx="268" formatCode="0.00">
                  <c:v>-0.67760516321428632</c:v>
                </c:pt>
                <c:pt idx="269" formatCode="0.00">
                  <c:v>-1.9370023855059522</c:v>
                </c:pt>
                <c:pt idx="270" formatCode="0.00">
                  <c:v>-1.0835594851488128</c:v>
                </c:pt>
                <c:pt idx="271" formatCode="0.00">
                  <c:v>0.84441286922619163</c:v>
                </c:pt>
                <c:pt idx="272" formatCode="0.00">
                  <c:v>2.8042810163988126</c:v>
                </c:pt>
                <c:pt idx="273" formatCode="0.00">
                  <c:v>0.38994996764880874</c:v>
                </c:pt>
                <c:pt idx="274" formatCode="0.00">
                  <c:v>3.7294970565475261E-2</c:v>
                </c:pt>
                <c:pt idx="275" formatCode="0.00">
                  <c:v>-0.37010702383928695</c:v>
                </c:pt>
                <c:pt idx="276" formatCode="0.00">
                  <c:v>-0.57721376901785781</c:v>
                </c:pt>
                <c:pt idx="277" formatCode="0.00">
                  <c:v>-3.042943116071406E-2</c:v>
                </c:pt>
                <c:pt idx="278" formatCode="0.00">
                  <c:v>-0.67789378622023833</c:v>
                </c:pt>
                <c:pt idx="279" formatCode="0.00">
                  <c:v>-0.96334185654761839</c:v>
                </c:pt>
                <c:pt idx="280" formatCode="0.00">
                  <c:v>-1.3992201348809541</c:v>
                </c:pt>
                <c:pt idx="281" formatCode="0.00">
                  <c:v>1.3510958494940457</c:v>
                </c:pt>
                <c:pt idx="282" formatCode="0.00">
                  <c:v>1.9831382573511878</c:v>
                </c:pt>
                <c:pt idx="283" formatCode="0.00">
                  <c:v>2.9862535492261895</c:v>
                </c:pt>
                <c:pt idx="284" formatCode="0.00">
                  <c:v>-0.61417456526785585</c:v>
                </c:pt>
                <c:pt idx="285" formatCode="0.00">
                  <c:v>0.57374819764880947</c:v>
                </c:pt>
                <c:pt idx="286" formatCode="0.00">
                  <c:v>-0.9557933827678573</c:v>
                </c:pt>
                <c:pt idx="287" formatCode="0.00">
                  <c:v>-0.96458843633928648</c:v>
                </c:pt>
                <c:pt idx="288" formatCode="0.00">
                  <c:v>-0.3139430731845243</c:v>
                </c:pt>
                <c:pt idx="289" formatCode="0.00">
                  <c:v>0.25231991217261918</c:v>
                </c:pt>
                <c:pt idx="290" formatCode="0.00">
                  <c:v>0.87954919794642805</c:v>
                </c:pt>
                <c:pt idx="291" formatCode="0.00">
                  <c:v>0.45467665178571348</c:v>
                </c:pt>
                <c:pt idx="292" formatCode="0.00">
                  <c:v>5.0227309523815933E-3</c:v>
                </c:pt>
                <c:pt idx="293" formatCode="0.00">
                  <c:v>-0.90759048967261791</c:v>
                </c:pt>
                <c:pt idx="294" formatCode="0.00">
                  <c:v>-1.506717988482146</c:v>
                </c:pt>
                <c:pt idx="295" formatCode="0.00">
                  <c:v>2.1389930059525497E-2</c:v>
                </c:pt>
                <c:pt idx="296" formatCode="0.00">
                  <c:v>-1.3774114886011883</c:v>
                </c:pt>
                <c:pt idx="297" formatCode="0.00">
                  <c:v>-3.8696799851190455E-2</c:v>
                </c:pt>
                <c:pt idx="298" formatCode="0.00">
                  <c:v>-8.4182018601191011E-2</c:v>
                </c:pt>
                <c:pt idx="299" formatCode="0.00">
                  <c:v>-0.10693993967262116</c:v>
                </c:pt>
                <c:pt idx="300" formatCode="0.00">
                  <c:v>0.18176994181547368</c:v>
                </c:pt>
                <c:pt idx="301" formatCode="0.00">
                  <c:v>-0.13677562116071407</c:v>
                </c:pt>
                <c:pt idx="302" formatCode="0.00">
                  <c:v>1.1357625679464265</c:v>
                </c:pt>
                <c:pt idx="303" formatCode="0.00">
                  <c:v>1.4731099976190478</c:v>
                </c:pt>
                <c:pt idx="304" formatCode="0.00">
                  <c:v>0.47588208428571477</c:v>
                </c:pt>
                <c:pt idx="305" formatCode="0.00">
                  <c:v>-0.5664708255059514</c:v>
                </c:pt>
                <c:pt idx="306" formatCode="0.00">
                  <c:v>0.46884437068452023</c:v>
                </c:pt>
                <c:pt idx="307" formatCode="0.00">
                  <c:v>0.67227811089285971</c:v>
                </c:pt>
                <c:pt idx="308" formatCode="0.00">
                  <c:v>-2.2951956611011912</c:v>
                </c:pt>
                <c:pt idx="309" formatCode="0.00">
                  <c:v>-0.87578396901785727</c:v>
                </c:pt>
                <c:pt idx="310" formatCode="0.00">
                  <c:v>0.35291798556547516</c:v>
                </c:pt>
                <c:pt idx="311" formatCode="0.00">
                  <c:v>0.23180549116071525</c:v>
                </c:pt>
                <c:pt idx="312" formatCode="0.00">
                  <c:v>9.8220537648809447E-2</c:v>
                </c:pt>
                <c:pt idx="313" formatCode="0.00">
                  <c:v>-0.37994641449404654</c:v>
                </c:pt>
                <c:pt idx="314" formatCode="0.00">
                  <c:v>-0.58168644788690571</c:v>
                </c:pt>
                <c:pt idx="315" formatCode="0.00">
                  <c:v>-0.98786956404761916</c:v>
                </c:pt>
                <c:pt idx="316" formatCode="0.00">
                  <c:v>-0.81651579154761933</c:v>
                </c:pt>
                <c:pt idx="317" formatCode="0.00">
                  <c:v>-0.76255788550595049</c:v>
                </c:pt>
                <c:pt idx="318" formatCode="0.00">
                  <c:v>1.6853191181845215</c:v>
                </c:pt>
                <c:pt idx="319" formatCode="0.00">
                  <c:v>2.7709560050595261</c:v>
                </c:pt>
                <c:pt idx="320" formatCode="0.00">
                  <c:v>1.2055272505654759</c:v>
                </c:pt>
                <c:pt idx="321" formatCode="0.00">
                  <c:v>0.41132639348214184</c:v>
                </c:pt>
                <c:pt idx="322" formatCode="0.00">
                  <c:v>-0.17168276110119063</c:v>
                </c:pt>
                <c:pt idx="323" formatCode="0.00">
                  <c:v>-0.11471250717262116</c:v>
                </c:pt>
                <c:pt idx="324" formatCode="0.00">
                  <c:v>-0.39702116235119078</c:v>
                </c:pt>
                <c:pt idx="325" formatCode="0.00">
                  <c:v>-0.55754693949404643</c:v>
                </c:pt>
                <c:pt idx="326" formatCode="0.00">
                  <c:v>-0.23930756872023728</c:v>
                </c:pt>
                <c:pt idx="327" formatCode="0.00">
                  <c:v>-9.3692463214285482E-2</c:v>
                </c:pt>
                <c:pt idx="328" formatCode="0.00">
                  <c:v>6.3654767619047092E-2</c:v>
                </c:pt>
                <c:pt idx="329" formatCode="0.00">
                  <c:v>-0.27020430717261767</c:v>
                </c:pt>
                <c:pt idx="330" formatCode="0.00">
                  <c:v>0.7704544781845204</c:v>
                </c:pt>
                <c:pt idx="331" formatCode="0.00">
                  <c:v>-0.22527878327380968</c:v>
                </c:pt>
                <c:pt idx="332" formatCode="0.00">
                  <c:v>-1.8773564469345239</c:v>
                </c:pt>
                <c:pt idx="333" formatCode="0.00">
                  <c:v>0.1556599218154755</c:v>
                </c:pt>
                <c:pt idx="334" formatCode="0.00">
                  <c:v>0.21334400139880749</c:v>
                </c:pt>
                <c:pt idx="335" formatCode="0.00">
                  <c:v>0.31867302282737864</c:v>
                </c:pt>
                <c:pt idx="336" formatCode="0.00">
                  <c:v>0.2105367143154746</c:v>
                </c:pt>
                <c:pt idx="337" formatCode="0.00">
                  <c:v>-6.2603621994047565E-2</c:v>
                </c:pt>
                <c:pt idx="338" formatCode="0.00">
                  <c:v>-0.39400909705357279</c:v>
                </c:pt>
                <c:pt idx="339" formatCode="0.00">
                  <c:v>-0.38505536738095181</c:v>
                </c:pt>
                <c:pt idx="340" formatCode="0.00">
                  <c:v>-6.0918599880951163E-2</c:v>
                </c:pt>
                <c:pt idx="341" formatCode="0.00">
                  <c:v>-0.59248223383928611</c:v>
                </c:pt>
                <c:pt idx="342" formatCode="0.00">
                  <c:v>-0.72652938764881192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EE-46E5-AC77-DFBACA281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kern="1200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</a:rPr>
                  <a:t>Reservoir Storage Normalized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Ganges-Irr</a:t>
            </a:r>
            <a:r>
              <a:rPr lang="en-US" baseline="0"/>
              <a:t> Runoff Storage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'Ganges-TSA'!$Q$2:$Q$349</c:f>
              <c:numCache>
                <c:formatCode>General</c:formatCode>
                <c:ptCount val="348"/>
                <c:pt idx="6" formatCode="0.00">
                  <c:v>-0.21673165462643507</c:v>
                </c:pt>
                <c:pt idx="7" formatCode="0.00">
                  <c:v>-0.23274967795976842</c:v>
                </c:pt>
                <c:pt idx="8" formatCode="0.00">
                  <c:v>-0.21439122379310183</c:v>
                </c:pt>
                <c:pt idx="9" formatCode="0.00">
                  <c:v>-0.2066783237931018</c:v>
                </c:pt>
                <c:pt idx="10" formatCode="0.00">
                  <c:v>-0.20543446462643511</c:v>
                </c:pt>
                <c:pt idx="11" formatCode="0.00">
                  <c:v>-0.18688200212643502</c:v>
                </c:pt>
                <c:pt idx="12" formatCode="0.00">
                  <c:v>-0.18116910545976828</c:v>
                </c:pt>
                <c:pt idx="13" formatCode="0.00">
                  <c:v>-0.12215865129310166</c:v>
                </c:pt>
                <c:pt idx="14" formatCode="0.00">
                  <c:v>-0.11466382045976831</c:v>
                </c:pt>
                <c:pt idx="15" formatCode="0.00">
                  <c:v>-0.10131353545976829</c:v>
                </c:pt>
                <c:pt idx="16" formatCode="0.00">
                  <c:v>-5.9242502959768295E-2</c:v>
                </c:pt>
                <c:pt idx="17" formatCode="0.00">
                  <c:v>-6.2572450459768447E-2</c:v>
                </c:pt>
                <c:pt idx="18" formatCode="0.00">
                  <c:v>-5.8008542959768428E-2</c:v>
                </c:pt>
                <c:pt idx="19" formatCode="0.00">
                  <c:v>-5.416348712643515E-2</c:v>
                </c:pt>
                <c:pt idx="20" formatCode="0.00">
                  <c:v>-6.6722542959768427E-2</c:v>
                </c:pt>
                <c:pt idx="21" formatCode="0.00">
                  <c:v>-5.2529072126435317E-2</c:v>
                </c:pt>
                <c:pt idx="22" formatCode="0.00">
                  <c:v>-4.0355111293101875E-2</c:v>
                </c:pt>
                <c:pt idx="23" formatCode="0.00">
                  <c:v>-3.9140746293101825E-2</c:v>
                </c:pt>
                <c:pt idx="24" formatCode="0.00">
                  <c:v>-2.5731152126435064E-2</c:v>
                </c:pt>
                <c:pt idx="25" formatCode="0.00">
                  <c:v>-4.337828793101739E-3</c:v>
                </c:pt>
                <c:pt idx="26" formatCode="0.00">
                  <c:v>-3.2868521264350914E-3</c:v>
                </c:pt>
                <c:pt idx="27" formatCode="0.00">
                  <c:v>1.1355143706898274E-2</c:v>
                </c:pt>
                <c:pt idx="28" formatCode="0.00">
                  <c:v>1.649544287356508E-2</c:v>
                </c:pt>
                <c:pt idx="29" formatCode="0.00">
                  <c:v>1.4178882873564946E-2</c:v>
                </c:pt>
                <c:pt idx="30" formatCode="0.00">
                  <c:v>1.3998509540231518E-2</c:v>
                </c:pt>
                <c:pt idx="31" formatCode="0.00">
                  <c:v>2.0315439540231628E-2</c:v>
                </c:pt>
                <c:pt idx="32" formatCode="0.00">
                  <c:v>3.7652662040231433E-2</c:v>
                </c:pt>
                <c:pt idx="33" formatCode="0.00">
                  <c:v>2.3603320373564829E-2</c:v>
                </c:pt>
                <c:pt idx="34" formatCode="0.00">
                  <c:v>5.8548403735649845E-3</c:v>
                </c:pt>
                <c:pt idx="35" formatCode="0.00">
                  <c:v>1.7065162068983231E-3</c:v>
                </c:pt>
                <c:pt idx="36" formatCode="0.00">
                  <c:v>-1.3791073793101738E-2</c:v>
                </c:pt>
                <c:pt idx="37" formatCode="0.00">
                  <c:v>-7.092159879310167E-2</c:v>
                </c:pt>
                <c:pt idx="38" formatCode="0.00">
                  <c:v>-5.5365345459768234E-2</c:v>
                </c:pt>
                <c:pt idx="39" formatCode="0.00">
                  <c:v>-8.1783510459768172E-2</c:v>
                </c:pt>
                <c:pt idx="40" formatCode="0.00">
                  <c:v>-0.10824008462643486</c:v>
                </c:pt>
                <c:pt idx="41" formatCode="0.00">
                  <c:v>-9.8785779626435088E-2</c:v>
                </c:pt>
                <c:pt idx="42" formatCode="0.00">
                  <c:v>-9.8812701293101712E-2</c:v>
                </c:pt>
                <c:pt idx="43" formatCode="0.00">
                  <c:v>-0.10302207045976841</c:v>
                </c:pt>
                <c:pt idx="44" formatCode="0.00">
                  <c:v>-0.12732616212643499</c:v>
                </c:pt>
                <c:pt idx="45" formatCode="0.00">
                  <c:v>-0.11230471879310167</c:v>
                </c:pt>
                <c:pt idx="46" formatCode="0.00">
                  <c:v>-9.5527725459768398E-2</c:v>
                </c:pt>
                <c:pt idx="47" formatCode="0.00">
                  <c:v>-8.5225658793101733E-2</c:v>
                </c:pt>
                <c:pt idx="48" formatCode="0.00">
                  <c:v>-7.1821373793101717E-2</c:v>
                </c:pt>
                <c:pt idx="49" formatCode="0.00">
                  <c:v>-7.5357409626435001E-2</c:v>
                </c:pt>
                <c:pt idx="50" formatCode="0.00">
                  <c:v>-0.1044123796264349</c:v>
                </c:pt>
                <c:pt idx="51" formatCode="0.00">
                  <c:v>-8.4270104626434916E-2</c:v>
                </c:pt>
                <c:pt idx="52" formatCode="0.00">
                  <c:v>-6.7111889626434995E-2</c:v>
                </c:pt>
                <c:pt idx="53" formatCode="0.00">
                  <c:v>-5.3891177126435097E-2</c:v>
                </c:pt>
                <c:pt idx="54" formatCode="0.00">
                  <c:v>-4.5166427959768329E-2</c:v>
                </c:pt>
                <c:pt idx="55" formatCode="0.00">
                  <c:v>-4.5237536293101677E-2</c:v>
                </c:pt>
                <c:pt idx="56" formatCode="0.00">
                  <c:v>-3.4499972959768366E-2</c:v>
                </c:pt>
                <c:pt idx="57" formatCode="0.00">
                  <c:v>-4.4315675459768444E-2</c:v>
                </c:pt>
                <c:pt idx="58" formatCode="0.00">
                  <c:v>-4.5352667126435264E-2</c:v>
                </c:pt>
                <c:pt idx="59" formatCode="0.00">
                  <c:v>-3.6753733793101873E-2</c:v>
                </c:pt>
                <c:pt idx="60" formatCode="0.00">
                  <c:v>-2.2594928793101876E-2</c:v>
                </c:pt>
                <c:pt idx="61" formatCode="0.00">
                  <c:v>3.2086270402313932E-3</c:v>
                </c:pt>
                <c:pt idx="62" formatCode="0.00">
                  <c:v>6.8840720402312261E-3</c:v>
                </c:pt>
                <c:pt idx="63" formatCode="0.00">
                  <c:v>-1.5593604597685662E-3</c:v>
                </c:pt>
                <c:pt idx="64" formatCode="0.00">
                  <c:v>1.2863987068982841E-3</c:v>
                </c:pt>
                <c:pt idx="65" formatCode="0.00">
                  <c:v>-1.1777364626434972E-2</c:v>
                </c:pt>
                <c:pt idx="66" formatCode="0.00">
                  <c:v>-2.4053607126435006E-2</c:v>
                </c:pt>
                <c:pt idx="67" formatCode="0.00">
                  <c:v>-3.4758988793101908E-2</c:v>
                </c:pt>
                <c:pt idx="68" formatCode="0.00">
                  <c:v>-4.608085129310191E-2</c:v>
                </c:pt>
                <c:pt idx="69" formatCode="0.00">
                  <c:v>-4.3763750459768547E-2</c:v>
                </c:pt>
                <c:pt idx="70" formatCode="0.00">
                  <c:v>-3.5938365459768473E-2</c:v>
                </c:pt>
                <c:pt idx="71" formatCode="0.00">
                  <c:v>-3.8687599626435087E-2</c:v>
                </c:pt>
                <c:pt idx="72" formatCode="0.00">
                  <c:v>-5.3811065459768437E-2</c:v>
                </c:pt>
                <c:pt idx="73" formatCode="0.00">
                  <c:v>-8.5511681293101827E-2</c:v>
                </c:pt>
                <c:pt idx="74" formatCode="0.00">
                  <c:v>-9.0728043793101731E-2</c:v>
                </c:pt>
                <c:pt idx="75" formatCode="0.00">
                  <c:v>-9.7665244626435221E-2</c:v>
                </c:pt>
                <c:pt idx="76" formatCode="0.00">
                  <c:v>-0.12278822462643524</c:v>
                </c:pt>
                <c:pt idx="77" formatCode="0.00">
                  <c:v>-0.13091489045976834</c:v>
                </c:pt>
                <c:pt idx="78" formatCode="0.00">
                  <c:v>-0.12882388962643498</c:v>
                </c:pt>
                <c:pt idx="79" formatCode="0.00">
                  <c:v>-0.10917481129310169</c:v>
                </c:pt>
                <c:pt idx="80" formatCode="0.00">
                  <c:v>-9.0465509626434959E-2</c:v>
                </c:pt>
                <c:pt idx="81" formatCode="0.00">
                  <c:v>-7.898599295976827E-2</c:v>
                </c:pt>
                <c:pt idx="82" formatCode="0.00">
                  <c:v>-9.6589291293101676E-2</c:v>
                </c:pt>
                <c:pt idx="83" formatCode="0.00">
                  <c:v>-0.10884960879310168</c:v>
                </c:pt>
                <c:pt idx="84" formatCode="0.00">
                  <c:v>-0.12007628295976858</c:v>
                </c:pt>
                <c:pt idx="85" formatCode="0.00">
                  <c:v>-0.12414222379310158</c:v>
                </c:pt>
                <c:pt idx="86" formatCode="0.00">
                  <c:v>-0.1196856187931018</c:v>
                </c:pt>
                <c:pt idx="87" formatCode="0.00">
                  <c:v>-0.11814286462643508</c:v>
                </c:pt>
                <c:pt idx="88" formatCode="0.00">
                  <c:v>-0.10644522962643488</c:v>
                </c:pt>
                <c:pt idx="89" formatCode="0.00">
                  <c:v>-0.10646301712643524</c:v>
                </c:pt>
                <c:pt idx="90" formatCode="0.00">
                  <c:v>-0.13121381129310183</c:v>
                </c:pt>
                <c:pt idx="91" formatCode="0.00">
                  <c:v>-0.14362969712643514</c:v>
                </c:pt>
                <c:pt idx="92" formatCode="0.00">
                  <c:v>-0.14332404962643519</c:v>
                </c:pt>
                <c:pt idx="93" formatCode="0.00">
                  <c:v>-0.17050680712643507</c:v>
                </c:pt>
                <c:pt idx="94" formatCode="0.00">
                  <c:v>-0.17592097962643516</c:v>
                </c:pt>
                <c:pt idx="95" formatCode="0.00">
                  <c:v>-0.17880981795976836</c:v>
                </c:pt>
                <c:pt idx="96" formatCode="0.00">
                  <c:v>-0.16143096129310175</c:v>
                </c:pt>
                <c:pt idx="97" formatCode="0.00">
                  <c:v>-0.15734966462643518</c:v>
                </c:pt>
                <c:pt idx="98" formatCode="0.00">
                  <c:v>-0.15357654212643512</c:v>
                </c:pt>
                <c:pt idx="99" formatCode="0.00">
                  <c:v>-0.14615662545976849</c:v>
                </c:pt>
                <c:pt idx="100" formatCode="0.00">
                  <c:v>-0.17788137129310155</c:v>
                </c:pt>
                <c:pt idx="101" formatCode="0.00">
                  <c:v>-0.18707373379310177</c:v>
                </c:pt>
                <c:pt idx="102" formatCode="0.00">
                  <c:v>-0.167870567126435</c:v>
                </c:pt>
                <c:pt idx="103" formatCode="0.00">
                  <c:v>-0.15833423129310165</c:v>
                </c:pt>
                <c:pt idx="104" formatCode="0.00">
                  <c:v>-0.15374602962643502</c:v>
                </c:pt>
                <c:pt idx="105" formatCode="0.00">
                  <c:v>-0.11799863129310184</c:v>
                </c:pt>
                <c:pt idx="106" formatCode="0.00">
                  <c:v>-8.4051804626435023E-2</c:v>
                </c:pt>
                <c:pt idx="107" formatCode="0.00">
                  <c:v>-6.3933528793101546E-2</c:v>
                </c:pt>
                <c:pt idx="108" formatCode="0.00">
                  <c:v>-7.1584033793101742E-2</c:v>
                </c:pt>
                <c:pt idx="109" formatCode="0.00">
                  <c:v>-5.219508295976838E-2</c:v>
                </c:pt>
                <c:pt idx="110" formatCode="0.00">
                  <c:v>-5.6081912959768276E-2</c:v>
                </c:pt>
                <c:pt idx="111" formatCode="0.00">
                  <c:v>-5.9302408793101558E-2</c:v>
                </c:pt>
                <c:pt idx="112" formatCode="0.00">
                  <c:v>-5.7630131293101572E-2</c:v>
                </c:pt>
                <c:pt idx="113" formatCode="0.00">
                  <c:v>-5.322557129310157E-2</c:v>
                </c:pt>
                <c:pt idx="114" formatCode="0.00">
                  <c:v>-4.9818654626434977E-2</c:v>
                </c:pt>
                <c:pt idx="115" formatCode="0.00">
                  <c:v>-4.1346658793101732E-2</c:v>
                </c:pt>
                <c:pt idx="116" formatCode="0.00">
                  <c:v>-5.1953439626435061E-2</c:v>
                </c:pt>
                <c:pt idx="117" formatCode="0.00">
                  <c:v>-6.0842816293101842E-2</c:v>
                </c:pt>
                <c:pt idx="118" formatCode="0.00">
                  <c:v>-6.9721484626435126E-2</c:v>
                </c:pt>
                <c:pt idx="119" formatCode="0.00">
                  <c:v>-8.2257235459768374E-2</c:v>
                </c:pt>
                <c:pt idx="120" formatCode="0.00">
                  <c:v>-0.10431131129310167</c:v>
                </c:pt>
                <c:pt idx="121" formatCode="0.00">
                  <c:v>-0.12632046545976838</c:v>
                </c:pt>
                <c:pt idx="122" formatCode="0.00">
                  <c:v>-0.11865175295976838</c:v>
                </c:pt>
                <c:pt idx="123" formatCode="0.00">
                  <c:v>-0.11009390462643509</c:v>
                </c:pt>
                <c:pt idx="124" formatCode="0.00">
                  <c:v>-4.4041020459768321E-2</c:v>
                </c:pt>
                <c:pt idx="125" formatCode="0.00">
                  <c:v>-2.0633670459768383E-2</c:v>
                </c:pt>
                <c:pt idx="126" formatCode="0.00">
                  <c:v>-5.5714871264350707E-3</c:v>
                </c:pt>
                <c:pt idx="127" formatCode="0.00">
                  <c:v>-5.1359362931016062E-3</c:v>
                </c:pt>
                <c:pt idx="128" formatCode="0.00">
                  <c:v>1.5343499540231731E-2</c:v>
                </c:pt>
                <c:pt idx="129" formatCode="0.00">
                  <c:v>2.0415228706898381E-2</c:v>
                </c:pt>
                <c:pt idx="130" formatCode="0.00">
                  <c:v>1.677581870689826E-2</c:v>
                </c:pt>
                <c:pt idx="131" formatCode="0.00">
                  <c:v>1.7268649540231773E-2</c:v>
                </c:pt>
                <c:pt idx="132" formatCode="0.00">
                  <c:v>1.3652654540231679E-2</c:v>
                </c:pt>
                <c:pt idx="133" formatCode="0.00">
                  <c:v>1.7100274540231775E-2</c:v>
                </c:pt>
                <c:pt idx="134" formatCode="0.00">
                  <c:v>1.7394829540231749E-2</c:v>
                </c:pt>
                <c:pt idx="135" formatCode="0.00">
                  <c:v>5.7741139540231634E-2</c:v>
                </c:pt>
                <c:pt idx="136" formatCode="0.00">
                  <c:v>1.9048172873564861E-2</c:v>
                </c:pt>
                <c:pt idx="137" formatCode="0.00">
                  <c:v>1.2308457040231646E-2</c:v>
                </c:pt>
                <c:pt idx="138" formatCode="0.00">
                  <c:v>7.4475295402315345E-3</c:v>
                </c:pt>
                <c:pt idx="139" formatCode="0.00">
                  <c:v>6.5379204023163773E-4</c:v>
                </c:pt>
                <c:pt idx="140" formatCode="0.00">
                  <c:v>-3.0583278793101742E-2</c:v>
                </c:pt>
                <c:pt idx="141" formatCode="0.00">
                  <c:v>-3.8314602126435227E-2</c:v>
                </c:pt>
                <c:pt idx="142" formatCode="0.00">
                  <c:v>-3.3662847126434969E-2</c:v>
                </c:pt>
                <c:pt idx="143" formatCode="0.00">
                  <c:v>-2.6329876293101795E-2</c:v>
                </c:pt>
                <c:pt idx="144" formatCode="0.00">
                  <c:v>-1.0428822959768547E-2</c:v>
                </c:pt>
                <c:pt idx="145" formatCode="0.00">
                  <c:v>4.0481592873564898E-2</c:v>
                </c:pt>
                <c:pt idx="146" formatCode="0.00">
                  <c:v>6.0339513706898162E-2</c:v>
                </c:pt>
                <c:pt idx="147" formatCode="0.00">
                  <c:v>1.7870650373564834E-2</c:v>
                </c:pt>
                <c:pt idx="148" formatCode="0.00">
                  <c:v>3.2656864540231423E-2</c:v>
                </c:pt>
                <c:pt idx="149" formatCode="0.00">
                  <c:v>2.1940247873564966E-2</c:v>
                </c:pt>
                <c:pt idx="150" formatCode="0.00">
                  <c:v>1.5408760373565089E-2</c:v>
                </c:pt>
                <c:pt idx="151" formatCode="0.00">
                  <c:v>1.1878863706898501E-2</c:v>
                </c:pt>
                <c:pt idx="152" formatCode="0.00">
                  <c:v>5.1318520402316992E-3</c:v>
                </c:pt>
                <c:pt idx="153" formatCode="0.00">
                  <c:v>-5.886166293101569E-3</c:v>
                </c:pt>
                <c:pt idx="154" formatCode="0.00">
                  <c:v>-1.9204304597684185E-3</c:v>
                </c:pt>
                <c:pt idx="155" formatCode="0.00">
                  <c:v>3.8273545402316422E-3</c:v>
                </c:pt>
                <c:pt idx="156" formatCode="0.00">
                  <c:v>2.9314226206898386E-2</c:v>
                </c:pt>
                <c:pt idx="157" formatCode="0.00">
                  <c:v>-1.4435672959768331E-2</c:v>
                </c:pt>
                <c:pt idx="158" formatCode="0.00">
                  <c:v>-3.9385418793101756E-2</c:v>
                </c:pt>
                <c:pt idx="159" formatCode="0.00">
                  <c:v>-5.3710118793101724E-2</c:v>
                </c:pt>
                <c:pt idx="160" formatCode="0.00">
                  <c:v>-8.204356462643525E-2</c:v>
                </c:pt>
                <c:pt idx="161" formatCode="0.00">
                  <c:v>-8.4337951293101843E-2</c:v>
                </c:pt>
                <c:pt idx="162" formatCode="0.00">
                  <c:v>-8.9577467126435106E-2</c:v>
                </c:pt>
                <c:pt idx="163" formatCode="0.00">
                  <c:v>-9.5016549626435021E-2</c:v>
                </c:pt>
                <c:pt idx="164" formatCode="0.00">
                  <c:v>-7.2000206293101554E-2</c:v>
                </c:pt>
                <c:pt idx="165" formatCode="0.00">
                  <c:v>-4.5281713793101752E-2</c:v>
                </c:pt>
                <c:pt idx="166" formatCode="0.00">
                  <c:v>-3.8368320459768346E-2</c:v>
                </c:pt>
                <c:pt idx="167" formatCode="0.00">
                  <c:v>-3.9287244626435069E-2</c:v>
                </c:pt>
                <c:pt idx="168" formatCode="0.00">
                  <c:v>-6.3981532959768495E-2</c:v>
                </c:pt>
                <c:pt idx="169" formatCode="0.00">
                  <c:v>-4.8367271293101699E-2</c:v>
                </c:pt>
                <c:pt idx="170" formatCode="0.00">
                  <c:v>-3.8047721293101633E-2</c:v>
                </c:pt>
                <c:pt idx="171" formatCode="0.00">
                  <c:v>4.7184153735650991E-3</c:v>
                </c:pt>
                <c:pt idx="172" formatCode="0.00">
                  <c:v>5.5215287068981489E-3</c:v>
                </c:pt>
                <c:pt idx="173" formatCode="0.00">
                  <c:v>1.3514123706898196E-2</c:v>
                </c:pt>
                <c:pt idx="174" formatCode="0.00">
                  <c:v>2.306597620689832E-2</c:v>
                </c:pt>
                <c:pt idx="175" formatCode="0.00">
                  <c:v>3.7334642873564916E-2</c:v>
                </c:pt>
                <c:pt idx="176" formatCode="0.00">
                  <c:v>2.8734010373564933E-2</c:v>
                </c:pt>
                <c:pt idx="177" formatCode="0.00">
                  <c:v>1.0975303706898254E-2</c:v>
                </c:pt>
                <c:pt idx="178" formatCode="0.00">
                  <c:v>2.5947120402316504E-3</c:v>
                </c:pt>
                <c:pt idx="179" formatCode="0.00">
                  <c:v>2.2055728735649316E-3</c:v>
                </c:pt>
                <c:pt idx="180" formatCode="0.00">
                  <c:v>4.4286367873564991E-2</c:v>
                </c:pt>
                <c:pt idx="181" formatCode="0.00">
                  <c:v>3.8633667040231745E-2</c:v>
                </c:pt>
                <c:pt idx="182" formatCode="0.00">
                  <c:v>4.2373522873564884E-2</c:v>
                </c:pt>
                <c:pt idx="183" formatCode="0.00">
                  <c:v>2.8394152040231768E-2</c:v>
                </c:pt>
                <c:pt idx="184" formatCode="0.00">
                  <c:v>4.7055576206898264E-2</c:v>
                </c:pt>
                <c:pt idx="185" formatCode="0.00">
                  <c:v>5.7541131206898188E-2</c:v>
                </c:pt>
                <c:pt idx="186" formatCode="0.00">
                  <c:v>6.023498287356488E-2</c:v>
                </c:pt>
                <c:pt idx="187" formatCode="0.00">
                  <c:v>6.9850453706898241E-2</c:v>
                </c:pt>
                <c:pt idx="188" formatCode="0.00">
                  <c:v>0.10971698037356481</c:v>
                </c:pt>
                <c:pt idx="189" formatCode="0.00">
                  <c:v>0.11305674787356479</c:v>
                </c:pt>
                <c:pt idx="190" formatCode="0.00">
                  <c:v>0.12001426870689846</c:v>
                </c:pt>
                <c:pt idx="191" formatCode="0.00">
                  <c:v>0.12150615287356492</c:v>
                </c:pt>
                <c:pt idx="192" formatCode="0.00">
                  <c:v>7.9430722040231494E-2</c:v>
                </c:pt>
                <c:pt idx="193" formatCode="0.00">
                  <c:v>8.4040117873564912E-2</c:v>
                </c:pt>
                <c:pt idx="194" formatCode="0.00">
                  <c:v>9.3810829540231455E-2</c:v>
                </c:pt>
                <c:pt idx="195" formatCode="0.00">
                  <c:v>0.11197877204023154</c:v>
                </c:pt>
                <c:pt idx="196" formatCode="0.00">
                  <c:v>0.13424343204023159</c:v>
                </c:pt>
                <c:pt idx="197" formatCode="0.00">
                  <c:v>0.12864553287356506</c:v>
                </c:pt>
                <c:pt idx="198" formatCode="0.00">
                  <c:v>0.12901436704023184</c:v>
                </c:pt>
                <c:pt idx="199" formatCode="0.00">
                  <c:v>0.13044409370689836</c:v>
                </c:pt>
                <c:pt idx="200" formatCode="0.00">
                  <c:v>8.4939290373564957E-2</c:v>
                </c:pt>
                <c:pt idx="201" formatCode="0.00">
                  <c:v>6.3095201206898266E-2</c:v>
                </c:pt>
                <c:pt idx="202" formatCode="0.00">
                  <c:v>6.1979243706898113E-2</c:v>
                </c:pt>
                <c:pt idx="203" formatCode="0.00">
                  <c:v>5.884087037356478E-2</c:v>
                </c:pt>
                <c:pt idx="204" formatCode="0.00">
                  <c:v>7.4761762873564841E-2</c:v>
                </c:pt>
                <c:pt idx="205" formatCode="0.00">
                  <c:v>7.2778438706898263E-2</c:v>
                </c:pt>
                <c:pt idx="206" formatCode="0.00">
                  <c:v>5.3265512873564957E-2</c:v>
                </c:pt>
                <c:pt idx="207" formatCode="0.00">
                  <c:v>2.0544693706898265E-2</c:v>
                </c:pt>
                <c:pt idx="208" formatCode="0.00">
                  <c:v>-6.6509196264350479E-3</c:v>
                </c:pt>
                <c:pt idx="209" formatCode="0.00">
                  <c:v>-8.7330487931015499E-3</c:v>
                </c:pt>
                <c:pt idx="210" formatCode="0.00">
                  <c:v>-1.2086793793101736E-2</c:v>
                </c:pt>
                <c:pt idx="211" formatCode="0.00">
                  <c:v>-1.3485526293101735E-2</c:v>
                </c:pt>
                <c:pt idx="212" formatCode="0.00">
                  <c:v>8.9453453735649502E-3</c:v>
                </c:pt>
                <c:pt idx="213" formatCode="0.00">
                  <c:v>4.6488274540231522E-2</c:v>
                </c:pt>
                <c:pt idx="214" formatCode="0.00">
                  <c:v>4.5185426206898138E-2</c:v>
                </c:pt>
                <c:pt idx="215" formatCode="0.00">
                  <c:v>5.3566287040231475E-2</c:v>
                </c:pt>
                <c:pt idx="216" formatCode="0.00">
                  <c:v>1.8602545373564872E-2</c:v>
                </c:pt>
                <c:pt idx="217" formatCode="0.00">
                  <c:v>-2.1706285459768493E-2</c:v>
                </c:pt>
                <c:pt idx="218" formatCode="0.00">
                  <c:v>-2.8110151293101904E-2</c:v>
                </c:pt>
                <c:pt idx="219" formatCode="0.00">
                  <c:v>-1.8603472959768608E-2</c:v>
                </c:pt>
                <c:pt idx="220" formatCode="0.00">
                  <c:v>-2.0027045976855895E-4</c:v>
                </c:pt>
                <c:pt idx="221" formatCode="0.00">
                  <c:v>1.6844114540231603E-2</c:v>
                </c:pt>
                <c:pt idx="222" formatCode="0.00">
                  <c:v>2.8852294540231749E-2</c:v>
                </c:pt>
                <c:pt idx="223" formatCode="0.00">
                  <c:v>3.2204757873564915E-2</c:v>
                </c:pt>
                <c:pt idx="224" formatCode="0.00">
                  <c:v>4.5254589540231649E-2</c:v>
                </c:pt>
                <c:pt idx="225" formatCode="0.00">
                  <c:v>4.2834889540231735E-2</c:v>
                </c:pt>
                <c:pt idx="226" formatCode="0.00">
                  <c:v>4.9830090373565006E-2</c:v>
                </c:pt>
                <c:pt idx="227" formatCode="0.00">
                  <c:v>5.0383797040231659E-2</c:v>
                </c:pt>
                <c:pt idx="228" formatCode="0.00">
                  <c:v>0.10011164870689837</c:v>
                </c:pt>
                <c:pt idx="229" formatCode="0.00">
                  <c:v>0.16245812954023153</c:v>
                </c:pt>
                <c:pt idx="230" formatCode="0.00">
                  <c:v>0.18630469787356507</c:v>
                </c:pt>
                <c:pt idx="231" formatCode="0.00">
                  <c:v>0.18263275870689821</c:v>
                </c:pt>
                <c:pt idx="232" formatCode="0.00">
                  <c:v>0.17048226287356483</c:v>
                </c:pt>
                <c:pt idx="233" formatCode="0.00">
                  <c:v>0.14485396954023166</c:v>
                </c:pt>
                <c:pt idx="234" formatCode="0.00">
                  <c:v>0.1316456495402315</c:v>
                </c:pt>
                <c:pt idx="235" formatCode="0.00">
                  <c:v>0.11828668870689818</c:v>
                </c:pt>
                <c:pt idx="236" formatCode="0.00">
                  <c:v>0.10297788620689829</c:v>
                </c:pt>
                <c:pt idx="237" formatCode="0.00">
                  <c:v>0.1096193037068981</c:v>
                </c:pt>
                <c:pt idx="238" formatCode="0.00">
                  <c:v>0.12771041620689816</c:v>
                </c:pt>
                <c:pt idx="239" formatCode="0.00">
                  <c:v>0.14217119870689798</c:v>
                </c:pt>
                <c:pt idx="240" formatCode="0.00">
                  <c:v>0.15831288204023142</c:v>
                </c:pt>
                <c:pt idx="241" formatCode="0.00">
                  <c:v>0.18026468620689828</c:v>
                </c:pt>
                <c:pt idx="242" formatCode="0.00">
                  <c:v>0.1628233428735647</c:v>
                </c:pt>
                <c:pt idx="243" formatCode="0.00">
                  <c:v>0.14282683120689799</c:v>
                </c:pt>
                <c:pt idx="244" formatCode="0.00">
                  <c:v>0.14732954454023151</c:v>
                </c:pt>
                <c:pt idx="245" formatCode="0.00">
                  <c:v>0.15749943287356516</c:v>
                </c:pt>
                <c:pt idx="246" formatCode="0.00">
                  <c:v>0.15445662620689837</c:v>
                </c:pt>
                <c:pt idx="247" formatCode="0.00">
                  <c:v>0.15546227620689812</c:v>
                </c:pt>
                <c:pt idx="248" formatCode="0.00">
                  <c:v>0.15628810870689824</c:v>
                </c:pt>
                <c:pt idx="249" formatCode="0.00">
                  <c:v>0.14622426204023153</c:v>
                </c:pt>
                <c:pt idx="250" formatCode="0.00">
                  <c:v>0.11434709204023152</c:v>
                </c:pt>
                <c:pt idx="251" formatCode="0.00">
                  <c:v>9.6841118706898377E-2</c:v>
                </c:pt>
                <c:pt idx="252" formatCode="0.00">
                  <c:v>5.7101549540231722E-2</c:v>
                </c:pt>
                <c:pt idx="253" formatCode="0.00">
                  <c:v>-1.0546210459768446E-2</c:v>
                </c:pt>
                <c:pt idx="254" formatCode="0.00">
                  <c:v>-1.4832764626435013E-2</c:v>
                </c:pt>
                <c:pt idx="255" formatCode="0.00">
                  <c:v>-2.3786129597684891E-3</c:v>
                </c:pt>
                <c:pt idx="256" formatCode="0.00">
                  <c:v>6.7108620402315244E-3</c:v>
                </c:pt>
                <c:pt idx="257" formatCode="0.00">
                  <c:v>1.7326369540231701E-2</c:v>
                </c:pt>
                <c:pt idx="258" formatCode="0.00">
                  <c:v>3.0031059540231442E-2</c:v>
                </c:pt>
                <c:pt idx="259" formatCode="0.00">
                  <c:v>1.4591390373564828E-2</c:v>
                </c:pt>
                <c:pt idx="260" formatCode="0.00">
                  <c:v>1.8353878706898419E-2</c:v>
                </c:pt>
                <c:pt idx="261" formatCode="0.00">
                  <c:v>1.9341417873564914E-2</c:v>
                </c:pt>
                <c:pt idx="262" formatCode="0.00">
                  <c:v>2.2139955373564835E-2</c:v>
                </c:pt>
                <c:pt idx="263" formatCode="0.00">
                  <c:v>2.8502392873564819E-2</c:v>
                </c:pt>
                <c:pt idx="264" formatCode="0.00">
                  <c:v>7.3757994540231464E-2</c:v>
                </c:pt>
                <c:pt idx="265" formatCode="0.00">
                  <c:v>0.15175027954023179</c:v>
                </c:pt>
                <c:pt idx="266" formatCode="0.00">
                  <c:v>0.15370275870689809</c:v>
                </c:pt>
                <c:pt idx="267" formatCode="0.00">
                  <c:v>0.14850691787356485</c:v>
                </c:pt>
                <c:pt idx="268" formatCode="0.00">
                  <c:v>0.16014788870689822</c:v>
                </c:pt>
                <c:pt idx="269" formatCode="0.00">
                  <c:v>0.14503705370689823</c:v>
                </c:pt>
                <c:pt idx="270" formatCode="0.00">
                  <c:v>0.1377546378735649</c:v>
                </c:pt>
                <c:pt idx="271" formatCode="0.00">
                  <c:v>0.15098815037356517</c:v>
                </c:pt>
                <c:pt idx="272" formatCode="0.00">
                  <c:v>0.12350432954023172</c:v>
                </c:pt>
                <c:pt idx="273" formatCode="0.00">
                  <c:v>0.11024682620689819</c:v>
                </c:pt>
                <c:pt idx="274" formatCode="0.00">
                  <c:v>0.10725769287356501</c:v>
                </c:pt>
                <c:pt idx="275" formatCode="0.00">
                  <c:v>0.10717633287356498</c:v>
                </c:pt>
                <c:pt idx="276" formatCode="0.00">
                  <c:v>5.682876620689814E-2</c:v>
                </c:pt>
                <c:pt idx="277" formatCode="0.00">
                  <c:v>-1.4223067126435063E-2</c:v>
                </c:pt>
                <c:pt idx="278" formatCode="0.00">
                  <c:v>-1.2267930459768372E-2</c:v>
                </c:pt>
                <c:pt idx="279" formatCode="0.00">
                  <c:v>1.9877557040231641E-2</c:v>
                </c:pt>
                <c:pt idx="280" formatCode="0.00">
                  <c:v>-3.9058937126435045E-2</c:v>
                </c:pt>
                <c:pt idx="281" formatCode="0.00">
                  <c:v>-5.1579101293101726E-2</c:v>
                </c:pt>
                <c:pt idx="282" formatCode="0.00">
                  <c:v>-5.8981382126435111E-2</c:v>
                </c:pt>
                <c:pt idx="283" formatCode="0.00">
                  <c:v>-7.2827322959768459E-2</c:v>
                </c:pt>
                <c:pt idx="284" formatCode="0.00">
                  <c:v>-6.9896831293101647E-2</c:v>
                </c:pt>
                <c:pt idx="285" formatCode="0.00">
                  <c:v>-8.9032937126435119E-2</c:v>
                </c:pt>
                <c:pt idx="286" formatCode="0.00">
                  <c:v>-8.4872363793101813E-2</c:v>
                </c:pt>
                <c:pt idx="287" formatCode="0.00">
                  <c:v>-8.9317042126435098E-2</c:v>
                </c:pt>
                <c:pt idx="288" formatCode="0.00">
                  <c:v>-5.9902865459768417E-2</c:v>
                </c:pt>
                <c:pt idx="289" formatCode="0.00">
                  <c:v>-1.2525628793101817E-2</c:v>
                </c:pt>
                <c:pt idx="290" formatCode="0.00">
                  <c:v>-1.281688793101754E-3</c:v>
                </c:pt>
                <c:pt idx="291" formatCode="0.00">
                  <c:v>-1.3707787126434945E-2</c:v>
                </c:pt>
                <c:pt idx="292" formatCode="0.00">
                  <c:v>3.2694307040231685E-2</c:v>
                </c:pt>
                <c:pt idx="293" formatCode="0.00">
                  <c:v>3.4056843706898432E-2</c:v>
                </c:pt>
                <c:pt idx="294" formatCode="0.00">
                  <c:v>3.1366587873565055E-2</c:v>
                </c:pt>
                <c:pt idx="295" formatCode="0.00">
                  <c:v>2.5932765373564926E-2</c:v>
                </c:pt>
                <c:pt idx="296" formatCode="0.00">
                  <c:v>4.4558233706898154E-2</c:v>
                </c:pt>
                <c:pt idx="297" formatCode="0.00">
                  <c:v>4.3330054540231533E-2</c:v>
                </c:pt>
                <c:pt idx="298" formatCode="0.00">
                  <c:v>1.4715821206898294E-2</c:v>
                </c:pt>
                <c:pt idx="299" formatCode="0.00">
                  <c:v>6.1263145402316033E-3</c:v>
                </c:pt>
                <c:pt idx="300" formatCode="0.00">
                  <c:v>3.9925078735650876E-3</c:v>
                </c:pt>
                <c:pt idx="301" formatCode="0.00">
                  <c:v>-3.0258218793101532E-2</c:v>
                </c:pt>
                <c:pt idx="302" formatCode="0.00">
                  <c:v>-4.4488727126434924E-2</c:v>
                </c:pt>
                <c:pt idx="303" formatCode="0.00">
                  <c:v>7.5677095402316708E-3</c:v>
                </c:pt>
                <c:pt idx="304" formatCode="0.00">
                  <c:v>3.68185995402317E-2</c:v>
                </c:pt>
                <c:pt idx="305" formatCode="0.00">
                  <c:v>5.3558942040231372E-2</c:v>
                </c:pt>
                <c:pt idx="306" formatCode="0.00">
                  <c:v>6.738302704023158E-2</c:v>
                </c:pt>
                <c:pt idx="307" formatCode="0.00">
                  <c:v>9.5882049540231606E-2</c:v>
                </c:pt>
                <c:pt idx="308" formatCode="0.00">
                  <c:v>0.11083508620689819</c:v>
                </c:pt>
                <c:pt idx="309" formatCode="0.00">
                  <c:v>0.14131853120689819</c:v>
                </c:pt>
                <c:pt idx="310" formatCode="0.00">
                  <c:v>0.18061544704023158</c:v>
                </c:pt>
                <c:pt idx="311" formatCode="0.00">
                  <c:v>0.19004755454023148</c:v>
                </c:pt>
                <c:pt idx="312" formatCode="0.00">
                  <c:v>0.17435512204023162</c:v>
                </c:pt>
                <c:pt idx="313" formatCode="0.00">
                  <c:v>0.15851834204023152</c:v>
                </c:pt>
                <c:pt idx="314" formatCode="0.00">
                  <c:v>0.15760033787356476</c:v>
                </c:pt>
                <c:pt idx="315" formatCode="0.00">
                  <c:v>9.2143135373564999E-2</c:v>
                </c:pt>
                <c:pt idx="316" formatCode="0.00">
                  <c:v>3.3537410373564835E-2</c:v>
                </c:pt>
                <c:pt idx="317" formatCode="0.00">
                  <c:v>3.5489084540231364E-2</c:v>
                </c:pt>
                <c:pt idx="318" formatCode="0.00">
                  <c:v>3.3779932040231553E-2</c:v>
                </c:pt>
                <c:pt idx="319" formatCode="0.00">
                  <c:v>3.313182037356488E-2</c:v>
                </c:pt>
                <c:pt idx="320" formatCode="0.00">
                  <c:v>3.0115080373564918E-2</c:v>
                </c:pt>
                <c:pt idx="321" formatCode="0.00">
                  <c:v>2.8021497040231713E-2</c:v>
                </c:pt>
                <c:pt idx="322" formatCode="0.00">
                  <c:v>2.406360954023179E-2</c:v>
                </c:pt>
                <c:pt idx="323" formatCode="0.00">
                  <c:v>2.6856792040231836E-2</c:v>
                </c:pt>
                <c:pt idx="324" formatCode="0.00">
                  <c:v>2.6915234540231814E-2</c:v>
                </c:pt>
                <c:pt idx="325" formatCode="0.00">
                  <c:v>2.1507625373565098E-2</c:v>
                </c:pt>
                <c:pt idx="326" formatCode="0.00">
                  <c:v>1.9901900373564985E-2</c:v>
                </c:pt>
                <c:pt idx="327" formatCode="0.00">
                  <c:v>3.6890767040231642E-2</c:v>
                </c:pt>
                <c:pt idx="328" formatCode="0.00">
                  <c:v>7.4272142873564651E-2</c:v>
                </c:pt>
                <c:pt idx="329" formatCode="0.00">
                  <c:v>8.5934587040231381E-2</c:v>
                </c:pt>
                <c:pt idx="330" formatCode="0.00">
                  <c:v>9.0416737040231454E-2</c:v>
                </c:pt>
                <c:pt idx="331" formatCode="0.00">
                  <c:v>9.2825609540231668E-2</c:v>
                </c:pt>
                <c:pt idx="332" formatCode="0.00">
                  <c:v>9.2357882040231432E-2</c:v>
                </c:pt>
                <c:pt idx="333" formatCode="0.00">
                  <c:v>0.10632838620689811</c:v>
                </c:pt>
                <c:pt idx="334" formatCode="0.00">
                  <c:v>0.10252064287356488</c:v>
                </c:pt>
                <c:pt idx="335" formatCode="0.00">
                  <c:v>9.8689197040231602E-2</c:v>
                </c:pt>
                <c:pt idx="336" formatCode="0.00">
                  <c:v>0.11053671287356492</c:v>
                </c:pt>
                <c:pt idx="337" formatCode="0.00">
                  <c:v>0.14509107287356471</c:v>
                </c:pt>
                <c:pt idx="338" formatCode="0.00">
                  <c:v>0.14516720620689838</c:v>
                </c:pt>
                <c:pt idx="339" formatCode="0.00">
                  <c:v>0.12811725787356487</c:v>
                </c:pt>
                <c:pt idx="340" formatCode="0.00">
                  <c:v>0.13616390454023153</c:v>
                </c:pt>
                <c:pt idx="341" formatCode="0.00">
                  <c:v>0.13076626620689835</c:v>
                </c:pt>
                <c:pt idx="342" formatCode="0.00">
                  <c:v>0.13186030954023165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A7-4CF2-B04E-D0AAFC0E3870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'Ganges-TSA'!$X$366:$X$713</c:f>
              <c:numCache>
                <c:formatCode>General</c:formatCode>
                <c:ptCount val="348"/>
                <c:pt idx="6" formatCode="0.0000">
                  <c:v>-0.46420914394191137</c:v>
                </c:pt>
                <c:pt idx="7" formatCode="0.0000">
                  <c:v>-0.91050453245381602</c:v>
                </c:pt>
                <c:pt idx="8" formatCode="0.0000">
                  <c:v>-0.6352778903407208</c:v>
                </c:pt>
                <c:pt idx="9" formatCode="0.0000">
                  <c:v>-0.29678606605500646</c:v>
                </c:pt>
                <c:pt idx="10" formatCode="0.0000">
                  <c:v>-0.14238044310857767</c:v>
                </c:pt>
                <c:pt idx="11" formatCode="0.0000">
                  <c:v>3.2050577545174042E-3</c:v>
                </c:pt>
                <c:pt idx="12" formatCode="0.0000">
                  <c:v>3.5370544778327018E-2</c:v>
                </c:pt>
                <c:pt idx="13" formatCode="0.0000">
                  <c:v>-0.12765599409072081</c:v>
                </c:pt>
                <c:pt idx="14" formatCode="0.0000">
                  <c:v>-6.2128704388339617E-2</c:v>
                </c:pt>
                <c:pt idx="15" formatCode="0.0000">
                  <c:v>0.12462275144499391</c:v>
                </c:pt>
                <c:pt idx="16" formatCode="0.0000">
                  <c:v>0.4286022831711841</c:v>
                </c:pt>
                <c:pt idx="17" formatCode="0.0000">
                  <c:v>0.16105297814142172</c:v>
                </c:pt>
                <c:pt idx="18" formatCode="0.0000">
                  <c:v>-0.30548603227524473</c:v>
                </c:pt>
                <c:pt idx="19" formatCode="0.0000">
                  <c:v>-0.73191834162048275</c:v>
                </c:pt>
                <c:pt idx="20" formatCode="0.0000">
                  <c:v>-0.4876092095073874</c:v>
                </c:pt>
                <c:pt idx="21" formatCode="0.0000">
                  <c:v>-0.14263681438833997</c:v>
                </c:pt>
                <c:pt idx="22" formatCode="0.0000">
                  <c:v>2.2698910224755564E-2</c:v>
                </c:pt>
                <c:pt idx="23" formatCode="0.0000">
                  <c:v>0.1509463135878506</c:v>
                </c:pt>
                <c:pt idx="24" formatCode="0.0000">
                  <c:v>0.19080849811166023</c:v>
                </c:pt>
                <c:pt idx="25" formatCode="0.0000">
                  <c:v>-9.8351715907208925E-3</c:v>
                </c:pt>
                <c:pt idx="26" formatCode="0.0000">
                  <c:v>4.9248263944993598E-2</c:v>
                </c:pt>
                <c:pt idx="27" formatCode="0.0000">
                  <c:v>0.23729143061166047</c:v>
                </c:pt>
                <c:pt idx="28" formatCode="0.0000">
                  <c:v>0.50434022900451747</c:v>
                </c:pt>
                <c:pt idx="29" formatCode="0.0000">
                  <c:v>0.23780431147475511</c:v>
                </c:pt>
                <c:pt idx="30" formatCode="0.0000">
                  <c:v>-0.23347897977524479</c:v>
                </c:pt>
                <c:pt idx="31" formatCode="0.0000">
                  <c:v>-0.65743941495381597</c:v>
                </c:pt>
                <c:pt idx="32" formatCode="0.0000">
                  <c:v>-0.38323400450738754</c:v>
                </c:pt>
                <c:pt idx="33" formatCode="0.0000">
                  <c:v>-6.6504421888339826E-2</c:v>
                </c:pt>
                <c:pt idx="34" formatCode="0.0000">
                  <c:v>6.8908861891422424E-2</c:v>
                </c:pt>
                <c:pt idx="35" formatCode="0.0000">
                  <c:v>0.19179357608785075</c:v>
                </c:pt>
                <c:pt idx="36" formatCode="0.0000">
                  <c:v>0.20274857644499356</c:v>
                </c:pt>
                <c:pt idx="37" formatCode="0.0000">
                  <c:v>-7.6418941590720824E-2</c:v>
                </c:pt>
                <c:pt idx="38" formatCode="0.0000">
                  <c:v>-2.8302293883395446E-3</c:v>
                </c:pt>
                <c:pt idx="39" formatCode="0.0000">
                  <c:v>0.14415277644499402</c:v>
                </c:pt>
                <c:pt idx="40" formatCode="0.0000">
                  <c:v>0.37960470150451753</c:v>
                </c:pt>
                <c:pt idx="41" formatCode="0.0000">
                  <c:v>0.12483964897475508</c:v>
                </c:pt>
                <c:pt idx="42" formatCode="0.0000">
                  <c:v>-0.34629019060857802</c:v>
                </c:pt>
                <c:pt idx="43" formatCode="0.0000">
                  <c:v>-0.78077692495381601</c:v>
                </c:pt>
                <c:pt idx="44" formatCode="0.0000">
                  <c:v>-0.54821282867405396</c:v>
                </c:pt>
                <c:pt idx="45" formatCode="0.0000">
                  <c:v>-0.20241246105500632</c:v>
                </c:pt>
                <c:pt idx="46" formatCode="0.0000">
                  <c:v>-3.2473703941910959E-2</c:v>
                </c:pt>
                <c:pt idx="47" formatCode="0.0000">
                  <c:v>0.10486140108785069</c:v>
                </c:pt>
                <c:pt idx="48" formatCode="0.0000">
                  <c:v>0.14471827644499358</c:v>
                </c:pt>
                <c:pt idx="49" formatCode="0.0000">
                  <c:v>-8.0854752424054155E-2</c:v>
                </c:pt>
                <c:pt idx="50" formatCode="0.0000">
                  <c:v>-5.1877263555006214E-2</c:v>
                </c:pt>
                <c:pt idx="51" formatCode="0.0000">
                  <c:v>0.14166618227832728</c:v>
                </c:pt>
                <c:pt idx="52" formatCode="0.0000">
                  <c:v>0.4207328965045174</c:v>
                </c:pt>
                <c:pt idx="53" formatCode="0.0000">
                  <c:v>0.16973425147475507</c:v>
                </c:pt>
                <c:pt idx="54" formatCode="0.0000">
                  <c:v>-0.29264391727524464</c:v>
                </c:pt>
                <c:pt idx="55" formatCode="0.0000">
                  <c:v>-0.72299239078714927</c:v>
                </c:pt>
                <c:pt idx="56" formatCode="0.0000">
                  <c:v>-0.45538663950738734</c:v>
                </c:pt>
                <c:pt idx="57" formatCode="0.0000">
                  <c:v>-0.1344234177216731</c:v>
                </c:pt>
                <c:pt idx="58" formatCode="0.0000">
                  <c:v>1.7701354391422175E-2</c:v>
                </c:pt>
                <c:pt idx="59" formatCode="0.0000">
                  <c:v>0.15333332608785055</c:v>
                </c:pt>
                <c:pt idx="60" formatCode="0.0000">
                  <c:v>0.19394472144499342</c:v>
                </c:pt>
                <c:pt idx="61" formatCode="0.0000">
                  <c:v>-2.2887157573877603E-3</c:v>
                </c:pt>
                <c:pt idx="62" formatCode="0.0000">
                  <c:v>5.9419188111659915E-2</c:v>
                </c:pt>
                <c:pt idx="63" formatCode="0.0000">
                  <c:v>0.22437692644499363</c:v>
                </c:pt>
                <c:pt idx="64" formatCode="0.0000">
                  <c:v>0.48913118483785067</c:v>
                </c:pt>
                <c:pt idx="65" formatCode="0.0000">
                  <c:v>0.2118480639747552</c:v>
                </c:pt>
                <c:pt idx="66" formatCode="0.0000">
                  <c:v>-0.27153109644191131</c:v>
                </c:pt>
                <c:pt idx="67" formatCode="0.0000">
                  <c:v>-0.71251384328714951</c:v>
                </c:pt>
                <c:pt idx="68" formatCode="0.0000">
                  <c:v>-0.46696751784072088</c:v>
                </c:pt>
                <c:pt idx="69" formatCode="0.0000">
                  <c:v>-0.1338714927216732</c:v>
                </c:pt>
                <c:pt idx="70" formatCode="0.0000">
                  <c:v>2.7115656058088966E-2</c:v>
                </c:pt>
                <c:pt idx="71" formatCode="0.0000">
                  <c:v>0.15139946025451734</c:v>
                </c:pt>
                <c:pt idx="72" formatCode="0.0000">
                  <c:v>0.16272858477832686</c:v>
                </c:pt>
                <c:pt idx="73" formatCode="0.0000">
                  <c:v>-9.100902409072098E-2</c:v>
                </c:pt>
                <c:pt idx="74" formatCode="0.0000">
                  <c:v>-3.8192927721673042E-2</c:v>
                </c:pt>
                <c:pt idx="75" formatCode="0.0000">
                  <c:v>0.12827104227832697</c:v>
                </c:pt>
                <c:pt idx="76" formatCode="0.0000">
                  <c:v>0.36505656150451715</c:v>
                </c:pt>
                <c:pt idx="77" formatCode="0.0000">
                  <c:v>9.2710538141421828E-2</c:v>
                </c:pt>
                <c:pt idx="78" formatCode="0.0000">
                  <c:v>-0.37630137894191129</c:v>
                </c:pt>
                <c:pt idx="79" formatCode="0.0000">
                  <c:v>-0.78692966578714929</c:v>
                </c:pt>
                <c:pt idx="80" formatCode="0.0000">
                  <c:v>-0.51135217617405393</c:v>
                </c:pt>
                <c:pt idx="81" formatCode="0.0000">
                  <c:v>-0.16909373522167293</c:v>
                </c:pt>
                <c:pt idx="82" formatCode="0.0000">
                  <c:v>-3.3535269775244236E-2</c:v>
                </c:pt>
                <c:pt idx="83" formatCode="0.0000">
                  <c:v>8.1237451087850743E-2</c:v>
                </c:pt>
                <c:pt idx="84" formatCode="0.0000">
                  <c:v>9.6463367278326717E-2</c:v>
                </c:pt>
                <c:pt idx="85" formatCode="0.0000">
                  <c:v>-0.12963956659072073</c:v>
                </c:pt>
                <c:pt idx="86" formatCode="0.0000">
                  <c:v>-6.7150502721673111E-2</c:v>
                </c:pt>
                <c:pt idx="87" formatCode="0.0000">
                  <c:v>0.10779342227832711</c:v>
                </c:pt>
                <c:pt idx="88" formatCode="0.0000">
                  <c:v>0.38139955650451751</c:v>
                </c:pt>
                <c:pt idx="89" formatCode="0.0000">
                  <c:v>0.11716241147475492</c:v>
                </c:pt>
                <c:pt idx="90" formatCode="0.0000">
                  <c:v>-0.37869130060857814</c:v>
                </c:pt>
                <c:pt idx="91" formatCode="0.0000">
                  <c:v>-0.82138455162048274</c:v>
                </c:pt>
                <c:pt idx="92" formatCode="0.0000">
                  <c:v>-0.56421071617405416</c:v>
                </c:pt>
                <c:pt idx="93" formatCode="0.0000">
                  <c:v>-0.26061454938833972</c:v>
                </c:pt>
                <c:pt idx="94" formatCode="0.0000">
                  <c:v>-0.11286695810857772</c:v>
                </c:pt>
                <c:pt idx="95" formatCode="0.0000">
                  <c:v>1.1277241921184067E-2</c:v>
                </c:pt>
                <c:pt idx="96" formatCode="0.0000">
                  <c:v>5.5108688944993545E-2</c:v>
                </c:pt>
                <c:pt idx="97" formatCode="0.0000">
                  <c:v>-0.16284700742405434</c:v>
                </c:pt>
                <c:pt idx="98" formatCode="0.0000">
                  <c:v>-0.10104142605500643</c:v>
                </c:pt>
                <c:pt idx="99" formatCode="0.0000">
                  <c:v>7.977966144499371E-2</c:v>
                </c:pt>
                <c:pt idx="100" formatCode="0.0000">
                  <c:v>0.30996341483785084</c:v>
                </c:pt>
                <c:pt idx="101" formatCode="0.0000">
                  <c:v>3.6551694808088397E-2</c:v>
                </c:pt>
                <c:pt idx="102" formatCode="0.0000">
                  <c:v>-0.41534805644191131</c:v>
                </c:pt>
                <c:pt idx="103" formatCode="0.0000">
                  <c:v>-0.83608908578714924</c:v>
                </c:pt>
                <c:pt idx="104" formatCode="0.0000">
                  <c:v>-0.57463269617405399</c:v>
                </c:pt>
                <c:pt idx="105" formatCode="0.0000">
                  <c:v>-0.2081063735550065</c:v>
                </c:pt>
                <c:pt idx="106" formatCode="0.0000">
                  <c:v>-2.0997783108577583E-2</c:v>
                </c:pt>
                <c:pt idx="107" formatCode="0.0000">
                  <c:v>0.12615353108785088</c:v>
                </c:pt>
                <c:pt idx="108" formatCode="0.0000">
                  <c:v>0.14495561644499355</c:v>
                </c:pt>
                <c:pt idx="109" formatCode="0.0000">
                  <c:v>-5.7692425757387533E-2</c:v>
                </c:pt>
                <c:pt idx="110" formatCode="0.0000">
                  <c:v>-3.5467968883395873E-3</c:v>
                </c:pt>
                <c:pt idx="111" formatCode="0.0000">
                  <c:v>0.16663387811166064</c:v>
                </c:pt>
                <c:pt idx="112" formatCode="0.0000">
                  <c:v>0.43021465483785082</c:v>
                </c:pt>
                <c:pt idx="113" formatCode="0.0000">
                  <c:v>0.1703998573080886</c:v>
                </c:pt>
                <c:pt idx="114" formatCode="0.0000">
                  <c:v>-0.29729614394191128</c:v>
                </c:pt>
                <c:pt idx="115" formatCode="0.0000">
                  <c:v>-0.71910151328714933</c:v>
                </c:pt>
                <c:pt idx="116" formatCode="0.0000">
                  <c:v>-0.47284010617405403</c:v>
                </c:pt>
                <c:pt idx="117" formatCode="0.0000">
                  <c:v>-0.1509505585550065</c:v>
                </c:pt>
                <c:pt idx="118" formatCode="0.0000">
                  <c:v>-6.667463108577687E-3</c:v>
                </c:pt>
                <c:pt idx="119" formatCode="0.0000">
                  <c:v>0.10782982442118405</c:v>
                </c:pt>
                <c:pt idx="120" formatCode="0.0000">
                  <c:v>0.11222833894499362</c:v>
                </c:pt>
                <c:pt idx="121" formatCode="0.0000">
                  <c:v>-0.13181780825738754</c:v>
                </c:pt>
                <c:pt idx="122" formatCode="0.0000">
                  <c:v>-6.6116636888339686E-2</c:v>
                </c:pt>
                <c:pt idx="123" formatCode="0.0000">
                  <c:v>0.11584238227832711</c:v>
                </c:pt>
                <c:pt idx="124" formatCode="0.0000">
                  <c:v>0.44380376567118407</c:v>
                </c:pt>
                <c:pt idx="125" formatCode="0.0000">
                  <c:v>0.20299175814142179</c:v>
                </c:pt>
                <c:pt idx="126" formatCode="0.0000">
                  <c:v>-0.25304897644191138</c:v>
                </c:pt>
                <c:pt idx="127" formatCode="0.0000">
                  <c:v>-0.6828907907871492</c:v>
                </c:pt>
                <c:pt idx="128" formatCode="0.0000">
                  <c:v>-0.40554316700738724</c:v>
                </c:pt>
                <c:pt idx="129" formatCode="0.0000">
                  <c:v>-6.9692513555006275E-2</c:v>
                </c:pt>
                <c:pt idx="130" formatCode="0.0000">
                  <c:v>7.9829840224755699E-2</c:v>
                </c:pt>
                <c:pt idx="131" formatCode="0.0000">
                  <c:v>0.2073557094211842</c:v>
                </c:pt>
                <c:pt idx="132" formatCode="0.0000">
                  <c:v>0.23019230477832697</c:v>
                </c:pt>
                <c:pt idx="133" formatCode="0.0000">
                  <c:v>1.1602931742612621E-2</c:v>
                </c:pt>
                <c:pt idx="134" formatCode="0.0000">
                  <c:v>6.9929945611660438E-2</c:v>
                </c:pt>
                <c:pt idx="135" formatCode="0.0000">
                  <c:v>0.28367742644499383</c:v>
                </c:pt>
                <c:pt idx="136" formatCode="0.0000">
                  <c:v>0.50689295900451725</c:v>
                </c:pt>
                <c:pt idx="137" formatCode="0.0000">
                  <c:v>0.23593388564142181</c:v>
                </c:pt>
                <c:pt idx="138" formatCode="0.0000">
                  <c:v>-0.24002995977524477</c:v>
                </c:pt>
                <c:pt idx="139" formatCode="0.0000">
                  <c:v>-0.67710106245381596</c:v>
                </c:pt>
                <c:pt idx="140" formatCode="0.0000">
                  <c:v>-0.45146994534072071</c:v>
                </c:pt>
                <c:pt idx="141" formatCode="0.0000">
                  <c:v>-0.12842234438833988</c:v>
                </c:pt>
                <c:pt idx="142" formatCode="0.0000">
                  <c:v>2.939117439142247E-2</c:v>
                </c:pt>
                <c:pt idx="143" formatCode="0.0000">
                  <c:v>0.16375718358785063</c:v>
                </c:pt>
                <c:pt idx="144" formatCode="0.0000">
                  <c:v>0.20611082727832675</c:v>
                </c:pt>
                <c:pt idx="145" formatCode="0.0000">
                  <c:v>3.4984250075945744E-2</c:v>
                </c:pt>
                <c:pt idx="146" formatCode="0.0000">
                  <c:v>0.11287462977832685</c:v>
                </c:pt>
                <c:pt idx="147" formatCode="0.0000">
                  <c:v>0.24380693727832703</c:v>
                </c:pt>
                <c:pt idx="148" formatCode="0.0000">
                  <c:v>0.52050165067118381</c:v>
                </c:pt>
                <c:pt idx="149" formatCode="0.0000">
                  <c:v>0.24556567647475513</c:v>
                </c:pt>
                <c:pt idx="150" formatCode="0.0000">
                  <c:v>-0.23206872894191122</c:v>
                </c:pt>
                <c:pt idx="151" formatCode="0.0000">
                  <c:v>-0.6658759907871491</c:v>
                </c:pt>
                <c:pt idx="152" formatCode="0.0000">
                  <c:v>-0.41575481450738727</c:v>
                </c:pt>
                <c:pt idx="153" formatCode="0.0000">
                  <c:v>-9.5993908555006224E-2</c:v>
                </c:pt>
                <c:pt idx="154" formatCode="0.0000">
                  <c:v>6.1133591058089021E-2</c:v>
                </c:pt>
                <c:pt idx="155" formatCode="0.0000">
                  <c:v>0.19391441442118407</c:v>
                </c:pt>
                <c:pt idx="156" formatCode="0.0000">
                  <c:v>0.24585387644499368</c:v>
                </c:pt>
                <c:pt idx="157" formatCode="0.0000">
                  <c:v>-1.9933015757387484E-2</c:v>
                </c:pt>
                <c:pt idx="158" formatCode="0.0000">
                  <c:v>1.3149697278326933E-2</c:v>
                </c:pt>
                <c:pt idx="159" formatCode="0.0000">
                  <c:v>0.17222616811166047</c:v>
                </c:pt>
                <c:pt idx="160" formatCode="0.0000">
                  <c:v>0.40580122150451714</c:v>
                </c:pt>
                <c:pt idx="161" formatCode="0.0000">
                  <c:v>0.13928747730808833</c:v>
                </c:pt>
                <c:pt idx="162" formatCode="0.0000">
                  <c:v>-0.33705495644191141</c:v>
                </c:pt>
                <c:pt idx="163" formatCode="0.0000">
                  <c:v>-0.77277140412048262</c:v>
                </c:pt>
                <c:pt idx="164" formatCode="0.0000">
                  <c:v>-0.49288687284072052</c:v>
                </c:pt>
                <c:pt idx="165" formatCode="0.0000">
                  <c:v>-0.13538945605500641</c:v>
                </c:pt>
                <c:pt idx="166" formatCode="0.0000">
                  <c:v>2.4685701058089093E-2</c:v>
                </c:pt>
                <c:pt idx="167" formatCode="0.0000">
                  <c:v>0.15079981525451736</c:v>
                </c:pt>
                <c:pt idx="168" formatCode="0.0000">
                  <c:v>0.1525581172783268</c:v>
                </c:pt>
                <c:pt idx="169" formatCode="0.0000">
                  <c:v>-5.3864614090720853E-2</c:v>
                </c:pt>
                <c:pt idx="170" formatCode="0.0000">
                  <c:v>1.4487394778327056E-2</c:v>
                </c:pt>
                <c:pt idx="171" formatCode="0.0000">
                  <c:v>0.23065470227832729</c:v>
                </c:pt>
                <c:pt idx="172" formatCode="0.0000">
                  <c:v>0.49336631483785054</c:v>
                </c:pt>
                <c:pt idx="173" formatCode="0.0000">
                  <c:v>0.23713955230808836</c:v>
                </c:pt>
                <c:pt idx="174" formatCode="0.0000">
                  <c:v>-0.22441151310857799</c:v>
                </c:pt>
                <c:pt idx="175" formatCode="0.0000">
                  <c:v>-0.64042021162048268</c:v>
                </c:pt>
                <c:pt idx="176" formatCode="0.0000">
                  <c:v>-0.39215265617405404</c:v>
                </c:pt>
                <c:pt idx="177" formatCode="0.0000">
                  <c:v>-7.9132438555006401E-2</c:v>
                </c:pt>
                <c:pt idx="178" formatCode="0.0000">
                  <c:v>6.564873355808909E-2</c:v>
                </c:pt>
                <c:pt idx="179" formatCode="0.0000">
                  <c:v>0.19229263275451736</c:v>
                </c:pt>
                <c:pt idx="180" formatCode="0.0000">
                  <c:v>0.26082601811166028</c:v>
                </c:pt>
                <c:pt idx="181" formatCode="0.0000">
                  <c:v>3.3136324242612591E-2</c:v>
                </c:pt>
                <c:pt idx="182" formatCode="0.0000">
                  <c:v>9.4908638944993573E-2</c:v>
                </c:pt>
                <c:pt idx="183" formatCode="0.0000">
                  <c:v>0.25433043894499396</c:v>
                </c:pt>
                <c:pt idx="184" formatCode="0.0000">
                  <c:v>0.53490036233785065</c:v>
                </c:pt>
                <c:pt idx="185" formatCode="0.0000">
                  <c:v>0.28116655980808836</c:v>
                </c:pt>
                <c:pt idx="186" formatCode="0.0000">
                  <c:v>-0.18724250644191143</c:v>
                </c:pt>
                <c:pt idx="187" formatCode="0.0000">
                  <c:v>-0.60790440078714936</c:v>
                </c:pt>
                <c:pt idx="188" formatCode="0.0000">
                  <c:v>-0.31116968617405416</c:v>
                </c:pt>
                <c:pt idx="189" formatCode="0.0000">
                  <c:v>2.2949005611660134E-2</c:v>
                </c:pt>
                <c:pt idx="190" formatCode="0.0000">
                  <c:v>0.1830682902247559</c:v>
                </c:pt>
                <c:pt idx="191" formatCode="0.0000">
                  <c:v>0.31159321275451735</c:v>
                </c:pt>
                <c:pt idx="192" formatCode="0.0000">
                  <c:v>0.29597037227832679</c:v>
                </c:pt>
                <c:pt idx="193" formatCode="0.0000">
                  <c:v>7.8542775075945759E-2</c:v>
                </c:pt>
                <c:pt idx="194" formatCode="0.0000">
                  <c:v>0.14634594561166014</c:v>
                </c:pt>
                <c:pt idx="195" formatCode="0.0000">
                  <c:v>0.33791505894499374</c:v>
                </c:pt>
                <c:pt idx="196" formatCode="0.0000">
                  <c:v>0.62208821817118398</c:v>
                </c:pt>
                <c:pt idx="197" formatCode="0.0000">
                  <c:v>0.35227096147475523</c:v>
                </c:pt>
                <c:pt idx="198" formatCode="0.0000">
                  <c:v>-0.11846312227524447</c:v>
                </c:pt>
                <c:pt idx="199" formatCode="0.0000">
                  <c:v>-0.54731076078714924</c:v>
                </c:pt>
                <c:pt idx="200" formatCode="0.0000">
                  <c:v>-0.33594737617405401</c:v>
                </c:pt>
                <c:pt idx="201" formatCode="0.0000">
                  <c:v>-2.7012541055006389E-2</c:v>
                </c:pt>
                <c:pt idx="202" formatCode="0.0000">
                  <c:v>0.12503326522475555</c:v>
                </c:pt>
                <c:pt idx="203" formatCode="0.0000">
                  <c:v>0.2489279302545172</c:v>
                </c:pt>
                <c:pt idx="204" formatCode="0.0000">
                  <c:v>0.29130141311166013</c:v>
                </c:pt>
                <c:pt idx="205" formatCode="0.0000">
                  <c:v>6.7281095909279109E-2</c:v>
                </c:pt>
                <c:pt idx="206" formatCode="0.0000">
                  <c:v>0.10580062894499365</c:v>
                </c:pt>
                <c:pt idx="207" formatCode="0.0000">
                  <c:v>0.24648098061166046</c:v>
                </c:pt>
                <c:pt idx="208" formatCode="0.0000">
                  <c:v>0.48119386650451734</c:v>
                </c:pt>
                <c:pt idx="209" formatCode="0.0000">
                  <c:v>0.21489237980808862</c:v>
                </c:pt>
                <c:pt idx="210" formatCode="0.0000">
                  <c:v>-0.25956428310857804</c:v>
                </c:pt>
                <c:pt idx="211" formatCode="0.0000">
                  <c:v>-0.69124038078714933</c:v>
                </c:pt>
                <c:pt idx="212" formatCode="0.0000">
                  <c:v>-0.41194132117405402</c:v>
                </c:pt>
                <c:pt idx="213" formatCode="0.0000">
                  <c:v>-4.3619467721673133E-2</c:v>
                </c:pt>
                <c:pt idx="214" formatCode="0.0000">
                  <c:v>0.10823944772475558</c:v>
                </c:pt>
                <c:pt idx="215" formatCode="0.0000">
                  <c:v>0.2436533469211839</c:v>
                </c:pt>
                <c:pt idx="216" formatCode="0.0000">
                  <c:v>0.23514219561166017</c:v>
                </c:pt>
                <c:pt idx="217" formatCode="0.0000">
                  <c:v>-2.7203628257387646E-2</c:v>
                </c:pt>
                <c:pt idx="218" formatCode="0.0000">
                  <c:v>2.4424964778326785E-2</c:v>
                </c:pt>
                <c:pt idx="219" formatCode="0.0000">
                  <c:v>0.20733281394499359</c:v>
                </c:pt>
                <c:pt idx="220" formatCode="0.0000">
                  <c:v>0.48764451567118383</c:v>
                </c:pt>
                <c:pt idx="221" formatCode="0.0000">
                  <c:v>0.24046954314142177</c:v>
                </c:pt>
                <c:pt idx="222" formatCode="0.0000">
                  <c:v>-0.21862519477524456</c:v>
                </c:pt>
                <c:pt idx="223" formatCode="0.0000">
                  <c:v>-0.64555009662048268</c:v>
                </c:pt>
                <c:pt idx="224" formatCode="0.0000">
                  <c:v>-0.37563207700738732</c:v>
                </c:pt>
                <c:pt idx="225" formatCode="0.0000">
                  <c:v>-4.727285272167292E-2</c:v>
                </c:pt>
                <c:pt idx="226" formatCode="0.0000">
                  <c:v>0.11288411189142245</c:v>
                </c:pt>
                <c:pt idx="227" formatCode="0.0000">
                  <c:v>0.24047085692118408</c:v>
                </c:pt>
                <c:pt idx="228" formatCode="0.0000">
                  <c:v>0.31665129894499366</c:v>
                </c:pt>
                <c:pt idx="229" formatCode="0.0000">
                  <c:v>0.15696078674261238</c:v>
                </c:pt>
                <c:pt idx="230" formatCode="0.0000">
                  <c:v>0.23883981394499376</c:v>
                </c:pt>
                <c:pt idx="231" formatCode="0.0000">
                  <c:v>0.40856904561166041</c:v>
                </c:pt>
                <c:pt idx="232" formatCode="0.0000">
                  <c:v>0.65832704900451722</c:v>
                </c:pt>
                <c:pt idx="233" formatCode="0.0000">
                  <c:v>0.36847939814142183</c:v>
                </c:pt>
                <c:pt idx="234" formatCode="0.0000">
                  <c:v>-0.1158318397752448</c:v>
                </c:pt>
                <c:pt idx="235" formatCode="0.0000">
                  <c:v>-0.55946816578714942</c:v>
                </c:pt>
                <c:pt idx="236" formatCode="0.0000">
                  <c:v>-0.31790878034072068</c:v>
                </c:pt>
                <c:pt idx="237" formatCode="0.0000">
                  <c:v>1.9511561444993442E-2</c:v>
                </c:pt>
                <c:pt idx="238" formatCode="0.0000">
                  <c:v>0.1907644377247556</c:v>
                </c:pt>
                <c:pt idx="239" formatCode="0.0000">
                  <c:v>0.33225825858785041</c:v>
                </c:pt>
                <c:pt idx="240" formatCode="0.0000">
                  <c:v>0.37485253227832671</c:v>
                </c:pt>
                <c:pt idx="241" formatCode="0.0000">
                  <c:v>0.17476734340927913</c:v>
                </c:pt>
                <c:pt idx="242" formatCode="0.0000">
                  <c:v>0.21535845894499339</c:v>
                </c:pt>
                <c:pt idx="243" formatCode="0.0000">
                  <c:v>0.36876311811166018</c:v>
                </c:pt>
                <c:pt idx="244" formatCode="0.0000">
                  <c:v>0.6351743306711839</c:v>
                </c:pt>
                <c:pt idx="245" formatCode="0.0000">
                  <c:v>0.38112486147475533</c:v>
                </c:pt>
                <c:pt idx="246" formatCode="0.0000">
                  <c:v>-9.3020863108577934E-2</c:v>
                </c:pt>
                <c:pt idx="247" formatCode="0.0000">
                  <c:v>-0.52229257828714948</c:v>
                </c:pt>
                <c:pt idx="248" formatCode="0.0000">
                  <c:v>-0.26459855784072073</c:v>
                </c:pt>
                <c:pt idx="249" formatCode="0.0000">
                  <c:v>5.6116519778326879E-2</c:v>
                </c:pt>
                <c:pt idx="250" formatCode="0.0000">
                  <c:v>0.17740111355808896</c:v>
                </c:pt>
                <c:pt idx="251" formatCode="0.0000">
                  <c:v>0.2869281785878508</c:v>
                </c:pt>
                <c:pt idx="252" formatCode="0.0000">
                  <c:v>0.27364119977832702</c:v>
                </c:pt>
                <c:pt idx="253" formatCode="0.0000">
                  <c:v>-1.6043553257387599E-2</c:v>
                </c:pt>
                <c:pt idx="254" formatCode="0.0000">
                  <c:v>3.7702351444993676E-2</c:v>
                </c:pt>
                <c:pt idx="255" formatCode="0.0000">
                  <c:v>0.22355767394499371</c:v>
                </c:pt>
                <c:pt idx="256" formatCode="0.0000">
                  <c:v>0.49455564817118391</c:v>
                </c:pt>
                <c:pt idx="257" formatCode="0.0000">
                  <c:v>0.24095179814142187</c:v>
                </c:pt>
                <c:pt idx="258" formatCode="0.0000">
                  <c:v>-0.21744642977524486</c:v>
                </c:pt>
                <c:pt idx="259" formatCode="0.0000">
                  <c:v>-0.66316346412048277</c:v>
                </c:pt>
                <c:pt idx="260" formatCode="0.0000">
                  <c:v>-0.40253278784072055</c:v>
                </c:pt>
                <c:pt idx="261" formatCode="0.0000">
                  <c:v>-7.0766324388339741E-2</c:v>
                </c:pt>
                <c:pt idx="262" formatCode="0.0000">
                  <c:v>8.5193976891422274E-2</c:v>
                </c:pt>
                <c:pt idx="263" formatCode="0.0000">
                  <c:v>0.21858945275451724</c:v>
                </c:pt>
                <c:pt idx="264" formatCode="0.0000">
                  <c:v>0.29029764477832676</c:v>
                </c:pt>
                <c:pt idx="265" formatCode="0.0000">
                  <c:v>0.14625293674261264</c:v>
                </c:pt>
                <c:pt idx="266" formatCode="0.0000">
                  <c:v>0.20623787477832678</c:v>
                </c:pt>
                <c:pt idx="267" formatCode="0.0000">
                  <c:v>0.37444320477832704</c:v>
                </c:pt>
                <c:pt idx="268" formatCode="0.0000">
                  <c:v>0.64799267483785061</c:v>
                </c:pt>
                <c:pt idx="269" formatCode="0.0000">
                  <c:v>0.3686624823080884</c:v>
                </c:pt>
                <c:pt idx="270" formatCode="0.0000">
                  <c:v>-0.10972285144191141</c:v>
                </c:pt>
                <c:pt idx="271" formatCode="0.0000">
                  <c:v>-0.52676670412048243</c:v>
                </c:pt>
                <c:pt idx="272" formatCode="0.0000">
                  <c:v>-0.29738233700738725</c:v>
                </c:pt>
                <c:pt idx="273" formatCode="0.0000">
                  <c:v>2.013908394499353E-2</c:v>
                </c:pt>
                <c:pt idx="274" formatCode="0.0000">
                  <c:v>0.17031171439142245</c:v>
                </c:pt>
                <c:pt idx="275" formatCode="0.0000">
                  <c:v>0.29726339275451741</c:v>
                </c:pt>
                <c:pt idx="276" formatCode="0.0000">
                  <c:v>0.27336841644499343</c:v>
                </c:pt>
                <c:pt idx="277" formatCode="0.0000">
                  <c:v>-1.9720409924054216E-2</c:v>
                </c:pt>
                <c:pt idx="278" formatCode="0.0000">
                  <c:v>4.0267185611660317E-2</c:v>
                </c:pt>
                <c:pt idx="279" formatCode="0.0000">
                  <c:v>0.24581384394499384</c:v>
                </c:pt>
                <c:pt idx="280" formatCode="0.0000">
                  <c:v>0.44878584900451735</c:v>
                </c:pt>
                <c:pt idx="281" formatCode="0.0000">
                  <c:v>0.17204632730808844</c:v>
                </c:pt>
                <c:pt idx="282" formatCode="0.0000">
                  <c:v>-0.30645887144191142</c:v>
                </c:pt>
                <c:pt idx="283" formatCode="0.0000">
                  <c:v>-0.75058217745381606</c:v>
                </c:pt>
                <c:pt idx="284" formatCode="0.0000">
                  <c:v>-0.49078349784072062</c:v>
                </c:pt>
                <c:pt idx="285" formatCode="0.0000">
                  <c:v>-0.17914067938833977</c:v>
                </c:pt>
                <c:pt idx="286" formatCode="0.0000">
                  <c:v>-2.1818342275244373E-2</c:v>
                </c:pt>
                <c:pt idx="287" formatCode="0.0000">
                  <c:v>0.10077001775451733</c:v>
                </c:pt>
                <c:pt idx="288" formatCode="0.0000">
                  <c:v>0.15663678477832688</c:v>
                </c:pt>
                <c:pt idx="289" formatCode="0.0000">
                  <c:v>-1.8022971590720971E-2</c:v>
                </c:pt>
                <c:pt idx="290" formatCode="0.0000">
                  <c:v>5.1253427278326935E-2</c:v>
                </c:pt>
                <c:pt idx="291" formatCode="0.0000">
                  <c:v>0.21222849977832725</c:v>
                </c:pt>
                <c:pt idx="292" formatCode="0.0000">
                  <c:v>0.52053909317118408</c:v>
                </c:pt>
                <c:pt idx="293" formatCode="0.0000">
                  <c:v>0.2576822723080886</c:v>
                </c:pt>
                <c:pt idx="294" formatCode="0.0000">
                  <c:v>-0.21611090144191125</c:v>
                </c:pt>
                <c:pt idx="295" formatCode="0.0000">
                  <c:v>-0.65182208912048267</c:v>
                </c:pt>
                <c:pt idx="296" formatCode="0.0000">
                  <c:v>-0.37632843284072082</c:v>
                </c:pt>
                <c:pt idx="297" formatCode="0.0000">
                  <c:v>-4.6777687721673122E-2</c:v>
                </c:pt>
                <c:pt idx="298" formatCode="0.0000">
                  <c:v>7.7769842724755733E-2</c:v>
                </c:pt>
                <c:pt idx="299" formatCode="0.0000">
                  <c:v>0.19621337442118403</c:v>
                </c:pt>
                <c:pt idx="300" formatCode="0.0000">
                  <c:v>0.22053215811166038</c:v>
                </c:pt>
                <c:pt idx="301" formatCode="0.0000">
                  <c:v>-3.5755561590720686E-2</c:v>
                </c:pt>
                <c:pt idx="302" formatCode="0.0000">
                  <c:v>8.0463889449937653E-3</c:v>
                </c:pt>
                <c:pt idx="303" formatCode="0.0000">
                  <c:v>0.23350399644499387</c:v>
                </c:pt>
                <c:pt idx="304" formatCode="0.0000">
                  <c:v>0.52466338567118409</c:v>
                </c:pt>
                <c:pt idx="305" formatCode="0.0000">
                  <c:v>0.27718437064142154</c:v>
                </c:pt>
                <c:pt idx="306" formatCode="0.0000">
                  <c:v>-0.18009446227524473</c:v>
                </c:pt>
                <c:pt idx="307" formatCode="0.0000">
                  <c:v>-0.58187280495381599</c:v>
                </c:pt>
                <c:pt idx="308" formatCode="0.0000">
                  <c:v>-0.31005158034072078</c:v>
                </c:pt>
                <c:pt idx="309" formatCode="0.0000">
                  <c:v>5.1210788944993535E-2</c:v>
                </c:pt>
                <c:pt idx="310" formatCode="0.0000">
                  <c:v>0.24366946855808902</c:v>
                </c:pt>
                <c:pt idx="311" formatCode="0.0000">
                  <c:v>0.3801346144211839</c:v>
                </c:pt>
                <c:pt idx="312" formatCode="0.0000">
                  <c:v>0.39089477227832692</c:v>
                </c:pt>
                <c:pt idx="313" formatCode="0.0000">
                  <c:v>0.15302099924261237</c:v>
                </c:pt>
                <c:pt idx="314" formatCode="0.0000">
                  <c:v>0.21013545394499344</c:v>
                </c:pt>
                <c:pt idx="315" formatCode="0.0000">
                  <c:v>0.3180794222783272</c:v>
                </c:pt>
                <c:pt idx="316" formatCode="0.0000">
                  <c:v>0.52138219650451723</c:v>
                </c:pt>
                <c:pt idx="317" formatCode="0.0000">
                  <c:v>0.25911451314142153</c:v>
                </c:pt>
                <c:pt idx="318" formatCode="0.0000">
                  <c:v>-0.21369755727524475</c:v>
                </c:pt>
                <c:pt idx="319" formatCode="0.0000">
                  <c:v>-0.64462303412048272</c:v>
                </c:pt>
                <c:pt idx="320" formatCode="0.0000">
                  <c:v>-0.39077158617405405</c:v>
                </c:pt>
                <c:pt idx="321" formatCode="0.0000">
                  <c:v>-6.2086245221672942E-2</c:v>
                </c:pt>
                <c:pt idx="322" formatCode="0.0000">
                  <c:v>8.7117631058089229E-2</c:v>
                </c:pt>
                <c:pt idx="323" formatCode="0.0000">
                  <c:v>0.21694385192118426</c:v>
                </c:pt>
                <c:pt idx="324" formatCode="0.0000">
                  <c:v>0.24345488477832711</c:v>
                </c:pt>
                <c:pt idx="325" formatCode="0.0000">
                  <c:v>1.6010282575945944E-2</c:v>
                </c:pt>
                <c:pt idx="326" formatCode="0.0000">
                  <c:v>7.2437016444993674E-2</c:v>
                </c:pt>
                <c:pt idx="327" formatCode="0.0000">
                  <c:v>0.26282705394499384</c:v>
                </c:pt>
                <c:pt idx="328" formatCode="0.0000">
                  <c:v>0.56211692900451704</c:v>
                </c:pt>
                <c:pt idx="329" formatCode="0.0000">
                  <c:v>0.30956001564142155</c:v>
                </c:pt>
                <c:pt idx="330" formatCode="0.0000">
                  <c:v>-0.15706075227524485</c:v>
                </c:pt>
                <c:pt idx="331" formatCode="0.0000">
                  <c:v>-0.58492924495381593</c:v>
                </c:pt>
                <c:pt idx="332" formatCode="0.0000">
                  <c:v>-0.32852878450738754</c:v>
                </c:pt>
                <c:pt idx="333" formatCode="0.0000">
                  <c:v>1.6220643944993451E-2</c:v>
                </c:pt>
                <c:pt idx="334" formatCode="0.0000">
                  <c:v>0.16557466439142232</c:v>
                </c:pt>
                <c:pt idx="335" formatCode="0.0000">
                  <c:v>0.28877625692118403</c:v>
                </c:pt>
                <c:pt idx="336" formatCode="0.0000">
                  <c:v>0.32707636311166022</c:v>
                </c:pt>
                <c:pt idx="337" formatCode="0.0000">
                  <c:v>0.13959373007594555</c:v>
                </c:pt>
                <c:pt idx="338" formatCode="0.0000">
                  <c:v>0.19770232227832707</c:v>
                </c:pt>
                <c:pt idx="339" formatCode="0.0000">
                  <c:v>0.35405354477832707</c:v>
                </c:pt>
                <c:pt idx="340" formatCode="0.0000">
                  <c:v>0.62400869067118392</c:v>
                </c:pt>
                <c:pt idx="341" formatCode="0.0000">
                  <c:v>0.35439169480808852</c:v>
                </c:pt>
                <c:pt idx="342" formatCode="0.0000">
                  <c:v>-0.11561717977524466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A7-4CF2-B04E-D0AAFC0E3870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'Ganges-TSA'!$S$2:$S$349</c:f>
              <c:numCache>
                <c:formatCode>General</c:formatCode>
                <c:ptCount val="348"/>
                <c:pt idx="6" formatCode="0.00">
                  <c:v>-0.18827813235119029</c:v>
                </c:pt>
                <c:pt idx="7" formatCode="0.00">
                  <c:v>0.15570351616071443</c:v>
                </c:pt>
                <c:pt idx="8" formatCode="0.00">
                  <c:v>-7.5342025952380931E-2</c:v>
                </c:pt>
                <c:pt idx="9" formatCode="0.00">
                  <c:v>-0.1733450902380953</c:v>
                </c:pt>
                <c:pt idx="10" formatCode="0.00">
                  <c:v>0.16378963681547598</c:v>
                </c:pt>
                <c:pt idx="11" formatCode="0.00">
                  <c:v>0.11147598595238095</c:v>
                </c:pt>
                <c:pt idx="12" formatCode="0.00">
                  <c:v>8.821448928571396E-3</c:v>
                </c:pt>
                <c:pt idx="13" formatCode="0.00">
                  <c:v>0.13821230779761906</c:v>
                </c:pt>
                <c:pt idx="14" formatCode="0.00">
                  <c:v>-7.5317011904762143E-2</c:v>
                </c:pt>
                <c:pt idx="15" formatCode="0.00">
                  <c:v>-0.13820005773809574</c:v>
                </c:pt>
                <c:pt idx="16" formatCode="0.00">
                  <c:v>-0.12825777946428585</c:v>
                </c:pt>
                <c:pt idx="17" formatCode="0.00">
                  <c:v>-8.7202904434523498E-2</c:v>
                </c:pt>
                <c:pt idx="18" formatCode="0.00">
                  <c:v>0.36112420598214301</c:v>
                </c:pt>
                <c:pt idx="19" formatCode="0.00">
                  <c:v>6.705529532738097E-2</c:v>
                </c:pt>
                <c:pt idx="20" formatCode="0.00">
                  <c:v>-6.2807286785714345E-2</c:v>
                </c:pt>
                <c:pt idx="21" formatCode="0.00">
                  <c:v>0.17735804809523825</c:v>
                </c:pt>
                <c:pt idx="22" formatCode="0.00">
                  <c:v>-4.1249086517857303E-2</c:v>
                </c:pt>
                <c:pt idx="23" formatCode="0.00">
                  <c:v>1.8501620119047546E-2</c:v>
                </c:pt>
                <c:pt idx="24" formatCode="0.00">
                  <c:v>-0.10047583440476204</c:v>
                </c:pt>
                <c:pt idx="25" formatCode="0.00">
                  <c:v>-0.13031718470238085</c:v>
                </c:pt>
                <c:pt idx="26" formatCode="0.00">
                  <c:v>-1.6372330238095367E-2</c:v>
                </c:pt>
                <c:pt idx="27" formatCode="0.00">
                  <c:v>-0.104781206904762</c:v>
                </c:pt>
                <c:pt idx="28" formatCode="0.00">
                  <c:v>-0.18942334529761928</c:v>
                </c:pt>
                <c:pt idx="29" formatCode="0.00">
                  <c:v>-3.0391077678568745E-3</c:v>
                </c:pt>
                <c:pt idx="30" formatCode="0.00">
                  <c:v>0.54583703348214307</c:v>
                </c:pt>
                <c:pt idx="31" formatCode="0.00">
                  <c:v>5.1880886607141852E-3</c:v>
                </c:pt>
                <c:pt idx="32" formatCode="0.00">
                  <c:v>8.5214582142858486E-3</c:v>
                </c:pt>
                <c:pt idx="33" formatCode="0.00">
                  <c:v>0.16290924559523823</c:v>
                </c:pt>
                <c:pt idx="34" formatCode="0.00">
                  <c:v>-0.11525775818452411</c:v>
                </c:pt>
                <c:pt idx="35" formatCode="0.00">
                  <c:v>-2.4510122380952515E-2</c:v>
                </c:pt>
                <c:pt idx="36" formatCode="0.00">
                  <c:v>-3.6612752738095278E-2</c:v>
                </c:pt>
                <c:pt idx="37" formatCode="0.00">
                  <c:v>0.14431325529761929</c:v>
                </c:pt>
                <c:pt idx="38" formatCode="0.00">
                  <c:v>-0.13288593690476214</c:v>
                </c:pt>
                <c:pt idx="39" formatCode="0.00">
                  <c:v>-0.2246243127380958</c:v>
                </c:pt>
                <c:pt idx="40" formatCode="0.00">
                  <c:v>-0.11446770779761928</c:v>
                </c:pt>
                <c:pt idx="41" formatCode="0.00">
                  <c:v>-7.6045525267856906E-2</c:v>
                </c:pt>
                <c:pt idx="42" formatCode="0.00">
                  <c:v>-2.6918055684523767E-2</c:v>
                </c:pt>
                <c:pt idx="43" formatCode="0.00">
                  <c:v>0.31520063866071435</c:v>
                </c:pt>
                <c:pt idx="44" formatCode="0.00">
                  <c:v>-0.14351769761904776</c:v>
                </c:pt>
                <c:pt idx="45" formatCode="0.00">
                  <c:v>-1.8661605238095458E-2</c:v>
                </c:pt>
                <c:pt idx="46" formatCode="0.00">
                  <c:v>9.957646764880923E-2</c:v>
                </c:pt>
                <c:pt idx="47" formatCode="0.00">
                  <c:v>6.209899261904761E-2</c:v>
                </c:pt>
                <c:pt idx="48" formatCode="0.00">
                  <c:v>-2.909488273809524E-2</c:v>
                </c:pt>
                <c:pt idx="49" formatCode="0.00">
                  <c:v>-0.14290003386904759</c:v>
                </c:pt>
                <c:pt idx="50" formatCode="0.00">
                  <c:v>9.6418417261904366E-2</c:v>
                </c:pt>
                <c:pt idx="51" formatCode="0.00">
                  <c:v>-2.0813798571428954E-2</c:v>
                </c:pt>
                <c:pt idx="52" formatCode="0.00">
                  <c:v>-3.1971102797619055E-2</c:v>
                </c:pt>
                <c:pt idx="53" formatCode="0.00">
                  <c:v>3.9911292232143403E-2</c:v>
                </c:pt>
                <c:pt idx="54" formatCode="0.00">
                  <c:v>-0.12299675901785712</c:v>
                </c:pt>
                <c:pt idx="55" formatCode="0.00">
                  <c:v>-9.1243535505952433E-2</c:v>
                </c:pt>
                <c:pt idx="56" formatCode="0.00">
                  <c:v>5.3634132142855728E-3</c:v>
                </c:pt>
                <c:pt idx="57" formatCode="0.00">
                  <c:v>0.11924793142857137</c:v>
                </c:pt>
                <c:pt idx="58" formatCode="0.00">
                  <c:v>0.20804995931547599</c:v>
                </c:pt>
                <c:pt idx="59" formatCode="0.00">
                  <c:v>0.11832405761904752</c:v>
                </c:pt>
                <c:pt idx="60" formatCode="0.00">
                  <c:v>-7.917462773809536E-2</c:v>
                </c:pt>
                <c:pt idx="61" formatCode="0.00">
                  <c:v>-9.2615310535713924E-2</c:v>
                </c:pt>
                <c:pt idx="62" formatCode="0.00">
                  <c:v>-0.1326664644047616</c:v>
                </c:pt>
                <c:pt idx="63" formatCode="0.00">
                  <c:v>-0.11596844273809537</c:v>
                </c:pt>
                <c:pt idx="64" formatCode="0.00">
                  <c:v>2.8178088690475889E-3</c:v>
                </c:pt>
                <c:pt idx="65" formatCode="0.00">
                  <c:v>0.16770313973214301</c:v>
                </c:pt>
                <c:pt idx="66" formatCode="0.00">
                  <c:v>0.16553309014880957</c:v>
                </c:pt>
                <c:pt idx="67" formatCode="0.00">
                  <c:v>-5.7616743005952209E-2</c:v>
                </c:pt>
                <c:pt idx="68" formatCode="0.00">
                  <c:v>-8.4376898452380833E-2</c:v>
                </c:pt>
                <c:pt idx="69" formatCode="0.00">
                  <c:v>0.15284511642857146</c:v>
                </c:pt>
                <c:pt idx="70" formatCode="0.00">
                  <c:v>4.1870497648809457E-2</c:v>
                </c:pt>
                <c:pt idx="71" formatCode="0.00">
                  <c:v>-2.7056986547619122E-2</c:v>
                </c:pt>
                <c:pt idx="72" formatCode="0.00">
                  <c:v>-0.17642307107142863</c:v>
                </c:pt>
                <c:pt idx="73" formatCode="0.00">
                  <c:v>-0.13975735220238072</c:v>
                </c:pt>
                <c:pt idx="74" formatCode="0.00">
                  <c:v>-7.249138571428726E-3</c:v>
                </c:pt>
                <c:pt idx="75" formatCode="0.00">
                  <c:v>7.4042061428571282E-2</c:v>
                </c:pt>
                <c:pt idx="76" formatCode="0.00">
                  <c:v>9.3901622202381296E-2</c:v>
                </c:pt>
                <c:pt idx="77" formatCode="0.00">
                  <c:v>0.10535907556547641</c:v>
                </c:pt>
                <c:pt idx="78" formatCode="0.00">
                  <c:v>-0.11010401735119046</c:v>
                </c:pt>
                <c:pt idx="79" formatCode="0.00">
                  <c:v>-4.5797270505952503E-2</c:v>
                </c:pt>
                <c:pt idx="80" formatCode="0.00">
                  <c:v>-0.12323865011904778</c:v>
                </c:pt>
                <c:pt idx="81" formatCode="0.00">
                  <c:v>-0.1134084010714288</c:v>
                </c:pt>
                <c:pt idx="82" formatCode="0.00">
                  <c:v>5.0014334821425477E-3</c:v>
                </c:pt>
                <c:pt idx="83" formatCode="0.00">
                  <c:v>6.8197032619047526E-2</c:v>
                </c:pt>
                <c:pt idx="84" formatCode="0.00">
                  <c:v>0.12563108642857157</c:v>
                </c:pt>
                <c:pt idx="85" formatCode="0.00">
                  <c:v>0.12338481029761927</c:v>
                </c:pt>
                <c:pt idx="86" formatCode="0.00">
                  <c:v>0.1594626364285715</c:v>
                </c:pt>
                <c:pt idx="87" formatCode="0.00">
                  <c:v>-0.11671989857142884</c:v>
                </c:pt>
                <c:pt idx="88" formatCode="0.00">
                  <c:v>-6.9565182797619141E-2</c:v>
                </c:pt>
                <c:pt idx="89" formatCode="0.00">
                  <c:v>-5.3812887767856754E-2</c:v>
                </c:pt>
                <c:pt idx="90" formatCode="0.00">
                  <c:v>-0.15650538568452366</c:v>
                </c:pt>
                <c:pt idx="91" formatCode="0.00">
                  <c:v>4.2136875327380974E-2</c:v>
                </c:pt>
                <c:pt idx="92" formatCode="0.00">
                  <c:v>-5.1867060119047514E-2</c:v>
                </c:pt>
                <c:pt idx="93" formatCode="0.00">
                  <c:v>0.11848403309523803</c:v>
                </c:pt>
                <c:pt idx="94" formatCode="0.00">
                  <c:v>8.411967181547586E-2</c:v>
                </c:pt>
                <c:pt idx="95" formatCode="0.00">
                  <c:v>-0.15885228821428576</c:v>
                </c:pt>
                <c:pt idx="96" formatCode="0.00">
                  <c:v>1.799513476190473E-2</c:v>
                </c:pt>
                <c:pt idx="97" formatCode="0.00">
                  <c:v>0.1602600211309525</c:v>
                </c:pt>
                <c:pt idx="98" formatCode="0.00">
                  <c:v>-0.13283953023809525</c:v>
                </c:pt>
                <c:pt idx="99" formatCode="0.00">
                  <c:v>-0.15367620773809543</c:v>
                </c:pt>
                <c:pt idx="100" formatCode="0.00">
                  <c:v>-3.2795101130952631E-2</c:v>
                </c:pt>
                <c:pt idx="101" formatCode="0.00">
                  <c:v>0.23534410889880986</c:v>
                </c:pt>
                <c:pt idx="102" formatCode="0.00">
                  <c:v>-7.0873069851190462E-2</c:v>
                </c:pt>
                <c:pt idx="103" formatCode="0.00">
                  <c:v>0.10211887949404763</c:v>
                </c:pt>
                <c:pt idx="104" formatCode="0.00">
                  <c:v>4.7593919880952185E-2</c:v>
                </c:pt>
                <c:pt idx="105" formatCode="0.00">
                  <c:v>-0.31472109273809523</c:v>
                </c:pt>
                <c:pt idx="106" formatCode="0.00">
                  <c:v>-0.11805785318452411</c:v>
                </c:pt>
                <c:pt idx="107" formatCode="0.00">
                  <c:v>-4.3290577380952655E-2</c:v>
                </c:pt>
                <c:pt idx="108" formatCode="0.00">
                  <c:v>4.2584237261904745E-2</c:v>
                </c:pt>
                <c:pt idx="109" formatCode="0.00">
                  <c:v>0.11016385946428586</c:v>
                </c:pt>
                <c:pt idx="110" formatCode="0.00">
                  <c:v>0.19863462059523795</c:v>
                </c:pt>
                <c:pt idx="111" formatCode="0.00">
                  <c:v>0.1668314955952378</c:v>
                </c:pt>
                <c:pt idx="112" formatCode="0.00">
                  <c:v>8.8372968869047663E-2</c:v>
                </c:pt>
                <c:pt idx="113" formatCode="0.00">
                  <c:v>9.6898863988097439E-3</c:v>
                </c:pt>
                <c:pt idx="114" formatCode="0.00">
                  <c:v>4.3742427648809534E-2</c:v>
                </c:pt>
                <c:pt idx="115" formatCode="0.00">
                  <c:v>-6.1510653005952376E-2</c:v>
                </c:pt>
                <c:pt idx="116" formatCode="0.00">
                  <c:v>-9.2844620119047705E-2</c:v>
                </c:pt>
                <c:pt idx="117" formatCode="0.00">
                  <c:v>-0.35180957773809529</c:v>
                </c:pt>
                <c:pt idx="118" formatCode="0.00">
                  <c:v>-7.9533453184524094E-2</c:v>
                </c:pt>
                <c:pt idx="119" formatCode="0.00">
                  <c:v>1.5916129285714176E-2</c:v>
                </c:pt>
                <c:pt idx="120" formatCode="0.00">
                  <c:v>0.17697546476190451</c:v>
                </c:pt>
                <c:pt idx="121" formatCode="0.00">
                  <c:v>5.7007871964285806E-2</c:v>
                </c:pt>
                <c:pt idx="122" formatCode="0.00">
                  <c:v>0.154531940595238</c:v>
                </c:pt>
                <c:pt idx="123" formatCode="0.00">
                  <c:v>0.11107897142857126</c:v>
                </c:pt>
                <c:pt idx="124" formatCode="0.00">
                  <c:v>-7.5645151964285784E-2</c:v>
                </c:pt>
                <c:pt idx="125" formatCode="0.00">
                  <c:v>-0.28755092443452357</c:v>
                </c:pt>
                <c:pt idx="126" formatCode="0.00">
                  <c:v>-0.26461458985119035</c:v>
                </c:pt>
                <c:pt idx="127" formatCode="0.00">
                  <c:v>-5.6968255059525186E-3</c:v>
                </c:pt>
                <c:pt idx="128" formatCode="0.00">
                  <c:v>-5.7447379285714528E-2</c:v>
                </c:pt>
                <c:pt idx="129" formatCode="0.00">
                  <c:v>0.35956698726190461</c:v>
                </c:pt>
                <c:pt idx="130" formatCode="0.00">
                  <c:v>0.11485744348214266</c:v>
                </c:pt>
                <c:pt idx="131" formatCode="0.00">
                  <c:v>9.7136444285714219E-2</c:v>
                </c:pt>
                <c:pt idx="132" formatCode="0.00">
                  <c:v>6.4238108928571069E-2</c:v>
                </c:pt>
                <c:pt idx="133" formatCode="0.00">
                  <c:v>0.1593403619642858</c:v>
                </c:pt>
                <c:pt idx="134" formatCode="0.00">
                  <c:v>7.9346108095237899E-2</c:v>
                </c:pt>
                <c:pt idx="135" formatCode="0.00">
                  <c:v>-0.10042899273809547</c:v>
                </c:pt>
                <c:pt idx="136" formatCode="0.00">
                  <c:v>-0.13282037529761914</c:v>
                </c:pt>
                <c:pt idx="137" formatCode="0.00">
                  <c:v>-0.36388499193452351</c:v>
                </c:pt>
                <c:pt idx="138" formatCode="0.00">
                  <c:v>-0.23626216651785692</c:v>
                </c:pt>
                <c:pt idx="139" formatCode="0.00">
                  <c:v>-7.9518938392857397E-3</c:v>
                </c:pt>
                <c:pt idx="140" formatCode="0.00">
                  <c:v>0.47263511904761912</c:v>
                </c:pt>
                <c:pt idx="141" formatCode="0.00">
                  <c:v>-4.601878190476183E-2</c:v>
                </c:pt>
                <c:pt idx="142" formatCode="0.00">
                  <c:v>8.4419519315475866E-2</c:v>
                </c:pt>
                <c:pt idx="143" formatCode="0.00">
                  <c:v>8.2403840119047667E-2</c:v>
                </c:pt>
                <c:pt idx="144" formatCode="0.00">
                  <c:v>6.7947364285716461E-3</c:v>
                </c:pt>
                <c:pt idx="145" formatCode="0.00">
                  <c:v>-0.23888580636904744</c:v>
                </c:pt>
                <c:pt idx="146" formatCode="0.00">
                  <c:v>-5.6374456071428547E-2</c:v>
                </c:pt>
                <c:pt idx="147" formatCode="0.00">
                  <c:v>-4.73744357142869E-3</c:v>
                </c:pt>
                <c:pt idx="148" formatCode="0.00">
                  <c:v>-5.8433416964285501E-2</c:v>
                </c:pt>
                <c:pt idx="149" formatCode="0.00">
                  <c:v>-0.18270414276785685</c:v>
                </c:pt>
                <c:pt idx="150" formatCode="0.00">
                  <c:v>0.36670159264880942</c:v>
                </c:pt>
                <c:pt idx="151" formatCode="0.00">
                  <c:v>0.21911808449404735</c:v>
                </c:pt>
                <c:pt idx="152" formatCode="0.00">
                  <c:v>-7.2706371785714485E-2</c:v>
                </c:pt>
                <c:pt idx="153" formatCode="0.00">
                  <c:v>9.8987352261904582E-2</c:v>
                </c:pt>
                <c:pt idx="154" formatCode="0.00">
                  <c:v>-7.5922297351190715E-2</c:v>
                </c:pt>
                <c:pt idx="155" formatCode="0.00">
                  <c:v>-2.6131240714285742E-2</c:v>
                </c:pt>
                <c:pt idx="156" formatCode="0.00">
                  <c:v>-7.5307072738095338E-2</c:v>
                </c:pt>
                <c:pt idx="157" formatCode="0.00">
                  <c:v>-0.26493268053571428</c:v>
                </c:pt>
                <c:pt idx="158" formatCode="0.00">
                  <c:v>-8.8865743571428624E-2</c:v>
                </c:pt>
                <c:pt idx="159" formatCode="0.00">
                  <c:v>0.11443215559523778</c:v>
                </c:pt>
                <c:pt idx="160" formatCode="0.00">
                  <c:v>0.12524043220238112</c:v>
                </c:pt>
                <c:pt idx="161" formatCode="0.00">
                  <c:v>0.22941651639880989</c:v>
                </c:pt>
                <c:pt idx="162" formatCode="0.00">
                  <c:v>-5.3310969851190326E-2</c:v>
                </c:pt>
                <c:pt idx="163" formatCode="0.00">
                  <c:v>2.6616547827380876E-2</c:v>
                </c:pt>
                <c:pt idx="164" formatCode="0.00">
                  <c:v>-0.16747071345238129</c:v>
                </c:pt>
                <c:pt idx="165" formatCode="0.00">
                  <c:v>-0.20161845023809533</c:v>
                </c:pt>
                <c:pt idx="166" formatCode="0.00">
                  <c:v>-6.7007047351190785E-2</c:v>
                </c:pt>
                <c:pt idx="167" formatCode="0.00">
                  <c:v>-4.5890831547618971E-2</c:v>
                </c:pt>
                <c:pt idx="168" formatCode="0.00">
                  <c:v>-4.728030357142865E-2</c:v>
                </c:pt>
                <c:pt idx="169" formatCode="0.00">
                  <c:v>4.5195037797619131E-2</c:v>
                </c:pt>
                <c:pt idx="170" formatCode="0.00">
                  <c:v>0.23041846892857121</c:v>
                </c:pt>
                <c:pt idx="171" formatCode="0.00">
                  <c:v>0.13896434142857117</c:v>
                </c:pt>
                <c:pt idx="172" formatCode="0.00">
                  <c:v>2.6648248869047819E-2</c:v>
                </c:pt>
                <c:pt idx="173" formatCode="0.00">
                  <c:v>-0.16476701860119014</c:v>
                </c:pt>
                <c:pt idx="174" formatCode="0.00">
                  <c:v>2.1416726815476239E-2</c:v>
                </c:pt>
                <c:pt idx="175" formatCode="0.00">
                  <c:v>1.8099955327380957E-2</c:v>
                </c:pt>
                <c:pt idx="176" formatCode="0.00">
                  <c:v>0.24498870988095234</c:v>
                </c:pt>
                <c:pt idx="177" formatCode="0.00">
                  <c:v>-0.24823810773809529</c:v>
                </c:pt>
                <c:pt idx="178" formatCode="0.00">
                  <c:v>-1.2058939851190775E-2</c:v>
                </c:pt>
                <c:pt idx="179" formatCode="0.00">
                  <c:v>2.7238580952380742E-2</c:v>
                </c:pt>
                <c:pt idx="180" formatCode="0.00">
                  <c:v>1.5675795595238018E-2</c:v>
                </c:pt>
                <c:pt idx="181" formatCode="0.00">
                  <c:v>-0.14501349053571433</c:v>
                </c:pt>
                <c:pt idx="182" formatCode="0.00">
                  <c:v>-6.310725523809535E-2</c:v>
                </c:pt>
                <c:pt idx="183" formatCode="0.00">
                  <c:v>1.4721504761904258E-2</c:v>
                </c:pt>
                <c:pt idx="184" formatCode="0.00">
                  <c:v>-1.9555468630952477E-2</c:v>
                </c:pt>
                <c:pt idx="185" formatCode="0.00">
                  <c:v>0.29617551389880992</c:v>
                </c:pt>
                <c:pt idx="186" formatCode="0.00">
                  <c:v>-8.3584689851190275E-2</c:v>
                </c:pt>
                <c:pt idx="187" formatCode="0.00">
                  <c:v>3.0462414494047629E-2</c:v>
                </c:pt>
                <c:pt idx="188" formatCode="0.00">
                  <c:v>-3.7467101190475915E-3</c:v>
                </c:pt>
                <c:pt idx="189" formatCode="0.00">
                  <c:v>-0.12638246190476188</c:v>
                </c:pt>
                <c:pt idx="190" formatCode="0.00">
                  <c:v>-3.6518365178577206E-3</c:v>
                </c:pt>
                <c:pt idx="191" formatCode="0.00">
                  <c:v>-5.9735779047618953E-2</c:v>
                </c:pt>
                <c:pt idx="192" formatCode="0.00">
                  <c:v>9.5917091428571299E-2</c:v>
                </c:pt>
                <c:pt idx="193" formatCode="0.00">
                  <c:v>0.28797837863095255</c:v>
                </c:pt>
                <c:pt idx="194" formatCode="0.00">
                  <c:v>-7.4467351904761836E-2</c:v>
                </c:pt>
                <c:pt idx="195" formatCode="0.00">
                  <c:v>1.462713476190447E-2</c:v>
                </c:pt>
                <c:pt idx="196" formatCode="0.00">
                  <c:v>-8.8840714464285542E-2</c:v>
                </c:pt>
                <c:pt idx="197" formatCode="0.00">
                  <c:v>-0.27983405776785697</c:v>
                </c:pt>
                <c:pt idx="198" formatCode="0.00">
                  <c:v>-9.7051324017857321E-2</c:v>
                </c:pt>
                <c:pt idx="199" formatCode="0.00">
                  <c:v>8.7117314494047471E-2</c:v>
                </c:pt>
                <c:pt idx="200" formatCode="0.00">
                  <c:v>0.23904628988095211</c:v>
                </c:pt>
                <c:pt idx="201" formatCode="0.00">
                  <c:v>0.19075500476190432</c:v>
                </c:pt>
                <c:pt idx="202" formatCode="0.00">
                  <c:v>-1.2791601517857298E-2</c:v>
                </c:pt>
                <c:pt idx="203" formatCode="0.00">
                  <c:v>7.3555134523810572E-3</c:v>
                </c:pt>
                <c:pt idx="204" formatCode="0.00">
                  <c:v>0.11774277059523797</c:v>
                </c:pt>
                <c:pt idx="205" formatCode="0.00">
                  <c:v>-0.24681758220238081</c:v>
                </c:pt>
                <c:pt idx="206" formatCode="0.00">
                  <c:v>-0.29605110523809541</c:v>
                </c:pt>
                <c:pt idx="207" formatCode="0.00">
                  <c:v>9.2669723095237688E-2</c:v>
                </c:pt>
                <c:pt idx="208" formatCode="0.00">
                  <c:v>1.4393157202380991E-2</c:v>
                </c:pt>
                <c:pt idx="209" formatCode="0.00">
                  <c:v>4.859523389880982E-2</c:v>
                </c:pt>
                <c:pt idx="210" formatCode="0.00">
                  <c:v>2.0249946815476316E-2</c:v>
                </c:pt>
                <c:pt idx="211" formatCode="0.00">
                  <c:v>-3.1081755059524374E-3</c:v>
                </c:pt>
                <c:pt idx="212" formatCode="0.00">
                  <c:v>-7.7609595119047747E-2</c:v>
                </c:pt>
                <c:pt idx="213" formatCode="0.00">
                  <c:v>-0.11898542857142858</c:v>
                </c:pt>
                <c:pt idx="214" formatCode="0.00">
                  <c:v>-2.0983334017857347E-2</c:v>
                </c:pt>
                <c:pt idx="215" formatCode="0.00">
                  <c:v>-2.7614843214285534E-2</c:v>
                </c:pt>
                <c:pt idx="216" formatCode="0.00">
                  <c:v>0.15711719809523783</c:v>
                </c:pt>
                <c:pt idx="217" formatCode="0.00">
                  <c:v>0.11683760196428572</c:v>
                </c:pt>
                <c:pt idx="218" formatCode="0.00">
                  <c:v>0.23583970892857142</c:v>
                </c:pt>
                <c:pt idx="219" formatCode="0.00">
                  <c:v>0.11618370976190462</c:v>
                </c:pt>
                <c:pt idx="220" formatCode="0.00">
                  <c:v>0.10851283803571465</c:v>
                </c:pt>
                <c:pt idx="221" formatCode="0.00">
                  <c:v>-0.39654682943452346</c:v>
                </c:pt>
                <c:pt idx="222" formatCode="0.00">
                  <c:v>-0.50439511151785721</c:v>
                </c:pt>
                <c:pt idx="223" formatCode="0.00">
                  <c:v>-0.12564484967261902</c:v>
                </c:pt>
                <c:pt idx="224" formatCode="0.00">
                  <c:v>1.6130071428555048E-4</c:v>
                </c:pt>
                <c:pt idx="225" formatCode="0.00">
                  <c:v>0.10550638642857113</c:v>
                </c:pt>
                <c:pt idx="226" formatCode="0.00">
                  <c:v>0.17890462181547562</c:v>
                </c:pt>
                <c:pt idx="227" formatCode="0.00">
                  <c:v>0.11966580678571404</c:v>
                </c:pt>
                <c:pt idx="228" formatCode="0.00">
                  <c:v>0.11583765476190455</c:v>
                </c:pt>
                <c:pt idx="229" formatCode="0.00">
                  <c:v>8.9271166964285942E-2</c:v>
                </c:pt>
                <c:pt idx="230" formatCode="0.00">
                  <c:v>-7.6115402380954045E-3</c:v>
                </c:pt>
                <c:pt idx="231" formatCode="0.00">
                  <c:v>-1.1101119047622898E-3</c:v>
                </c:pt>
                <c:pt idx="232" formatCode="0.00">
                  <c:v>-5.5525215297618891E-2</c:v>
                </c:pt>
                <c:pt idx="233" formatCode="0.00">
                  <c:v>7.2177535565476347E-2</c:v>
                </c:pt>
                <c:pt idx="234" formatCode="0.00">
                  <c:v>0.14096930348214298</c:v>
                </c:pt>
                <c:pt idx="235" formatCode="0.00">
                  <c:v>7.4432039494047753E-2</c:v>
                </c:pt>
                <c:pt idx="236" formatCode="0.00">
                  <c:v>-0.10162526595238108</c:v>
                </c:pt>
                <c:pt idx="237" formatCode="0.00">
                  <c:v>-0.10708397773809519</c:v>
                </c:pt>
                <c:pt idx="238" formatCode="0.00">
                  <c:v>-0.20651522401785738</c:v>
                </c:pt>
                <c:pt idx="239" formatCode="0.00">
                  <c:v>-0.13062143488095213</c:v>
                </c:pt>
                <c:pt idx="240" formatCode="0.00">
                  <c:v>-0.10267110857142825</c:v>
                </c:pt>
                <c:pt idx="241" formatCode="0.00">
                  <c:v>-0.11224101970238087</c:v>
                </c:pt>
                <c:pt idx="242" formatCode="0.00">
                  <c:v>9.5566824761904701E-2</c:v>
                </c:pt>
                <c:pt idx="243" formatCode="0.00">
                  <c:v>0.25578916559523834</c:v>
                </c:pt>
                <c:pt idx="244" formatCode="0.00">
                  <c:v>0.14115689303571466</c:v>
                </c:pt>
                <c:pt idx="245" formatCode="0.00">
                  <c:v>0.25323227223214262</c:v>
                </c:pt>
                <c:pt idx="246" formatCode="0.00">
                  <c:v>0.38157997681547606</c:v>
                </c:pt>
                <c:pt idx="247" formatCode="0.00">
                  <c:v>-0.17203966800595227</c:v>
                </c:pt>
                <c:pt idx="248" formatCode="0.00">
                  <c:v>-0.39489362845238107</c:v>
                </c:pt>
                <c:pt idx="249" formatCode="0.00">
                  <c:v>-8.9656376071428623E-2</c:v>
                </c:pt>
                <c:pt idx="250" formatCode="0.00">
                  <c:v>-7.1113239851190668E-2</c:v>
                </c:pt>
                <c:pt idx="251" formatCode="0.00">
                  <c:v>-0.12180503488095262</c:v>
                </c:pt>
                <c:pt idx="252" formatCode="0.00">
                  <c:v>1.0608023928571075E-2</c:v>
                </c:pt>
                <c:pt idx="253" formatCode="0.00">
                  <c:v>8.8479866964286003E-2</c:v>
                </c:pt>
                <c:pt idx="254" formatCode="0.00">
                  <c:v>0.15245677226190468</c:v>
                </c:pt>
                <c:pt idx="255" formatCode="0.00">
                  <c:v>1.8468569761904474E-2</c:v>
                </c:pt>
                <c:pt idx="256" formatCode="0.00">
                  <c:v>7.1703895535714546E-2</c:v>
                </c:pt>
                <c:pt idx="257" formatCode="0.00">
                  <c:v>-8.3469494434523561E-2</c:v>
                </c:pt>
                <c:pt idx="258" formatCode="0.00">
                  <c:v>-0.3057675765178568</c:v>
                </c:pt>
                <c:pt idx="259" formatCode="0.00">
                  <c:v>-8.2607432172619011E-2</c:v>
                </c:pt>
                <c:pt idx="260" formatCode="0.00">
                  <c:v>-0.10750957845238118</c:v>
                </c:pt>
                <c:pt idx="261" formatCode="0.00">
                  <c:v>0.14630016809523816</c:v>
                </c:pt>
                <c:pt idx="262" formatCode="0.00">
                  <c:v>0.14847998681547592</c:v>
                </c:pt>
                <c:pt idx="263" formatCode="0.00">
                  <c:v>9.8989970952381046E-2</c:v>
                </c:pt>
                <c:pt idx="264" formatCode="0.00">
                  <c:v>-0.19132445107142859</c:v>
                </c:pt>
                <c:pt idx="265" formatCode="0.00">
                  <c:v>-2.866676303571436E-2</c:v>
                </c:pt>
                <c:pt idx="266" formatCode="0.00">
                  <c:v>-4.2282810714284746E-3</c:v>
                </c:pt>
                <c:pt idx="267" formatCode="0.00">
                  <c:v>-9.8834511071428599E-2</c:v>
                </c:pt>
                <c:pt idx="268" formatCode="0.00">
                  <c:v>-5.3838811309525614E-3</c:v>
                </c:pt>
                <c:pt idx="269" formatCode="0.00">
                  <c:v>0.33188704139880965</c:v>
                </c:pt>
                <c:pt idx="270" formatCode="0.00">
                  <c:v>0.52241626514880946</c:v>
                </c:pt>
                <c:pt idx="271" formatCode="0.00">
                  <c:v>-0.19557444217261932</c:v>
                </c:pt>
                <c:pt idx="272" formatCode="0.00">
                  <c:v>-0.2750101192857145</c:v>
                </c:pt>
                <c:pt idx="273" formatCode="0.00">
                  <c:v>0.19508640976190461</c:v>
                </c:pt>
                <c:pt idx="274" formatCode="0.00">
                  <c:v>-0.11796777068452424</c:v>
                </c:pt>
                <c:pt idx="275" formatCode="0.00">
                  <c:v>-6.707295904761934E-2</c:v>
                </c:pt>
                <c:pt idx="276" formatCode="0.00">
                  <c:v>-1.5593072738095071E-2</c:v>
                </c:pt>
                <c:pt idx="277" formatCode="0.00">
                  <c:v>-0.19249926636904757</c:v>
                </c:pt>
                <c:pt idx="278" formatCode="0.00">
                  <c:v>2.6523680952379447E-3</c:v>
                </c:pt>
                <c:pt idx="279" formatCode="0.00">
                  <c:v>-6.0747502380955609E-3</c:v>
                </c:pt>
                <c:pt idx="280" formatCode="0.00">
                  <c:v>0.19284662470238112</c:v>
                </c:pt>
                <c:pt idx="281" formatCode="0.00">
                  <c:v>-7.566760360119007E-2</c:v>
                </c:pt>
                <c:pt idx="282" formatCode="0.00">
                  <c:v>-0.1334697148511903</c:v>
                </c:pt>
                <c:pt idx="283" formatCode="0.00">
                  <c:v>5.1702671160714364E-2</c:v>
                </c:pt>
                <c:pt idx="284" formatCode="0.00">
                  <c:v>0.30413689154761891</c:v>
                </c:pt>
                <c:pt idx="285" formatCode="0.00">
                  <c:v>-0.31287175690476199</c:v>
                </c:pt>
                <c:pt idx="286" formatCode="0.00">
                  <c:v>-7.6079684017857363E-2</c:v>
                </c:pt>
                <c:pt idx="287" formatCode="0.00">
                  <c:v>4.0593045952380891E-2</c:v>
                </c:pt>
                <c:pt idx="288" formatCode="0.00">
                  <c:v>-6.5012731071428576E-2</c:v>
                </c:pt>
                <c:pt idx="289" formatCode="0.00">
                  <c:v>-0.15903080470238073</c:v>
                </c:pt>
                <c:pt idx="290" formatCode="0.00">
                  <c:v>-0.23796714357142867</c:v>
                </c:pt>
                <c:pt idx="291" formatCode="0.00">
                  <c:v>7.7437473928571032E-2</c:v>
                </c:pt>
                <c:pt idx="292" formatCode="0.00">
                  <c:v>6.7757240535714081E-2</c:v>
                </c:pt>
                <c:pt idx="293" formatCode="0.00">
                  <c:v>0.1916665713988096</c:v>
                </c:pt>
                <c:pt idx="294" formatCode="0.00">
                  <c:v>0.3447091551488094</c:v>
                </c:pt>
                <c:pt idx="295" formatCode="0.00">
                  <c:v>8.7869862827380962E-2</c:v>
                </c:pt>
                <c:pt idx="296" formatCode="0.00">
                  <c:v>4.0568646547619047E-2</c:v>
                </c:pt>
                <c:pt idx="297" formatCode="0.00">
                  <c:v>0.11159038142857136</c:v>
                </c:pt>
                <c:pt idx="298" formatCode="0.00">
                  <c:v>-0.1593174290178575</c:v>
                </c:pt>
                <c:pt idx="299" formatCode="0.00">
                  <c:v>-8.713338071428578E-2</c:v>
                </c:pt>
                <c:pt idx="300" formatCode="0.00">
                  <c:v>-0.19411397440476208</c:v>
                </c:pt>
                <c:pt idx="301" formatCode="0.00">
                  <c:v>8.2207405297618941E-2</c:v>
                </c:pt>
                <c:pt idx="302" formatCode="0.00">
                  <c:v>-0.20949825523809551</c:v>
                </c:pt>
                <c:pt idx="303" formatCode="0.00">
                  <c:v>-0.28720882273809556</c:v>
                </c:pt>
                <c:pt idx="304" formatCode="0.00">
                  <c:v>-3.944113196428578E-2</c:v>
                </c:pt>
                <c:pt idx="305" formatCode="0.00">
                  <c:v>0.14655879306547692</c:v>
                </c:pt>
                <c:pt idx="306" formatCode="0.00">
                  <c:v>-0.10231600401785701</c:v>
                </c:pt>
                <c:pt idx="307" formatCode="0.00">
                  <c:v>-0.15284552133928575</c:v>
                </c:pt>
                <c:pt idx="308" formatCode="0.00">
                  <c:v>0.59896903404761892</c:v>
                </c:pt>
                <c:pt idx="309" formatCode="0.00">
                  <c:v>0.36461258476190472</c:v>
                </c:pt>
                <c:pt idx="310" formatCode="0.00">
                  <c:v>-0.12433294485119073</c:v>
                </c:pt>
                <c:pt idx="311" formatCode="0.00">
                  <c:v>-0.1051656007142856</c:v>
                </c:pt>
                <c:pt idx="312" formatCode="0.00">
                  <c:v>-2.2488318571428856E-2</c:v>
                </c:pt>
                <c:pt idx="313" formatCode="0.00">
                  <c:v>7.2867284464285809E-2</c:v>
                </c:pt>
                <c:pt idx="314" formatCode="0.00">
                  <c:v>-4.5785980238095103E-2</c:v>
                </c:pt>
                <c:pt idx="315" formatCode="0.00">
                  <c:v>9.9778741428571016E-2</c:v>
                </c:pt>
                <c:pt idx="316" formatCode="0.00">
                  <c:v>7.7025347202380967E-2</c:v>
                </c:pt>
                <c:pt idx="317" formatCode="0.00">
                  <c:v>-2.3680539434523196E-2</c:v>
                </c:pt>
                <c:pt idx="318" formatCode="0.00">
                  <c:v>-0.25875426901785692</c:v>
                </c:pt>
                <c:pt idx="319" formatCode="0.00">
                  <c:v>-0.10111134217261897</c:v>
                </c:pt>
                <c:pt idx="320" formatCode="0.00">
                  <c:v>-0.10579739011904776</c:v>
                </c:pt>
                <c:pt idx="321" formatCode="0.00">
                  <c:v>-0.22535908107142877</c:v>
                </c:pt>
                <c:pt idx="322" formatCode="0.00">
                  <c:v>5.5638982648808955E-2</c:v>
                </c:pt>
                <c:pt idx="323" formatCode="0.00">
                  <c:v>3.7515331785713979E-2</c:v>
                </c:pt>
                <c:pt idx="324" formatCode="0.00">
                  <c:v>0.11717422892857099</c:v>
                </c:pt>
                <c:pt idx="325" formatCode="0.00">
                  <c:v>0.17367712113095235</c:v>
                </c:pt>
                <c:pt idx="326" formatCode="0.00">
                  <c:v>6.6789457261904661E-2</c:v>
                </c:pt>
                <c:pt idx="327" formatCode="0.00">
                  <c:v>0.10753645976190451</c:v>
                </c:pt>
                <c:pt idx="328" formatCode="0.00">
                  <c:v>6.9808804702381266E-2</c:v>
                </c:pt>
                <c:pt idx="329" formatCode="0.00">
                  <c:v>-7.3424731934523368E-2</c:v>
                </c:pt>
                <c:pt idx="330" formatCode="0.00">
                  <c:v>-0.38028238401785686</c:v>
                </c:pt>
                <c:pt idx="331" formatCode="0.00">
                  <c:v>-0.18007383133928578</c:v>
                </c:pt>
                <c:pt idx="332" formatCode="0.00">
                  <c:v>3.5826208214285837E-2</c:v>
                </c:pt>
                <c:pt idx="333" formatCode="0.00">
                  <c:v>0.14491053976190471</c:v>
                </c:pt>
                <c:pt idx="334" formatCode="0.00">
                  <c:v>0.11713127931547607</c:v>
                </c:pt>
                <c:pt idx="335" formatCode="0.00">
                  <c:v>1.9468726785714319E-2</c:v>
                </c:pt>
                <c:pt idx="336" formatCode="0.00">
                  <c:v>6.2459220595238119E-2</c:v>
                </c:pt>
                <c:pt idx="337" formatCode="0.00">
                  <c:v>4.4480943630952674E-2</c:v>
                </c:pt>
                <c:pt idx="338" formatCode="0.00">
                  <c:v>0.10917020142857126</c:v>
                </c:pt>
                <c:pt idx="339" formatCode="0.00">
                  <c:v>-2.9382951071428964E-2</c:v>
                </c:pt>
                <c:pt idx="340" formatCode="0.00">
                  <c:v>-3.8060306964285529E-2</c:v>
                </c:pt>
                <c:pt idx="341" formatCode="0.00">
                  <c:v>2.3913778898809745E-2</c:v>
                </c:pt>
                <c:pt idx="342" formatCode="0.00">
                  <c:v>-7.0736365178570848E-3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A7-4CF2-B04E-D0AAFC0E3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kern="1200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</a:rPr>
                  <a:t>Irrigation Runoff Storage Normalized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Ganges-Rice Paddy</a:t>
            </a:r>
            <a:r>
              <a:rPr lang="en-US" baseline="0"/>
              <a:t> Storage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'Ganges-TSA'!$W$2:$W$349</c:f>
              <c:numCache>
                <c:formatCode>General</c:formatCode>
                <c:ptCount val="348"/>
                <c:pt idx="6" formatCode="0.00">
                  <c:v>-1.7683100172413979E-2</c:v>
                </c:pt>
                <c:pt idx="7" formatCode="0.00">
                  <c:v>-1.7533887672413956E-2</c:v>
                </c:pt>
                <c:pt idx="8" formatCode="0.00">
                  <c:v>-1.7394963505747318E-2</c:v>
                </c:pt>
                <c:pt idx="9" formatCode="0.00">
                  <c:v>-1.7256039339080625E-2</c:v>
                </c:pt>
                <c:pt idx="10" formatCode="0.00">
                  <c:v>-1.7253224339080636E-2</c:v>
                </c:pt>
                <c:pt idx="11" formatCode="0.00">
                  <c:v>-1.7057042672413952E-2</c:v>
                </c:pt>
                <c:pt idx="12" formatCode="0.00">
                  <c:v>-1.6841279339080639E-2</c:v>
                </c:pt>
                <c:pt idx="13" formatCode="0.00">
                  <c:v>-1.644760850574728E-2</c:v>
                </c:pt>
                <c:pt idx="14" formatCode="0.00">
                  <c:v>-1.6266488505747301E-2</c:v>
                </c:pt>
                <c:pt idx="15" formatCode="0.00">
                  <c:v>-1.5917076005747266E-2</c:v>
                </c:pt>
                <c:pt idx="16" formatCode="0.00">
                  <c:v>-1.5567663505747287E-2</c:v>
                </c:pt>
                <c:pt idx="17" formatCode="0.00">
                  <c:v>-1.5347007672413954E-2</c:v>
                </c:pt>
                <c:pt idx="18" formatCode="0.00">
                  <c:v>-1.5338826839080638E-2</c:v>
                </c:pt>
                <c:pt idx="19" formatCode="0.00">
                  <c:v>-1.5147334339080665E-2</c:v>
                </c:pt>
                <c:pt idx="20" formatCode="0.00">
                  <c:v>-1.4951891005747342E-2</c:v>
                </c:pt>
                <c:pt idx="21" formatCode="0.00">
                  <c:v>-1.4756447672413964E-2</c:v>
                </c:pt>
                <c:pt idx="22" formatCode="0.00">
                  <c:v>-1.4753687672413945E-2</c:v>
                </c:pt>
                <c:pt idx="23" formatCode="0.00">
                  <c:v>-1.4552884339080641E-2</c:v>
                </c:pt>
                <c:pt idx="24" formatCode="0.00">
                  <c:v>-1.4337961005747274E-2</c:v>
                </c:pt>
                <c:pt idx="25" formatCode="0.00">
                  <c:v>-1.3953292672413964E-2</c:v>
                </c:pt>
                <c:pt idx="26" formatCode="0.00">
                  <c:v>-1.3775947672413996E-2</c:v>
                </c:pt>
                <c:pt idx="27" formatCode="0.00">
                  <c:v>-1.343472100574733E-2</c:v>
                </c:pt>
                <c:pt idx="28" formatCode="0.00">
                  <c:v>-1.3093494339080636E-2</c:v>
                </c:pt>
                <c:pt idx="29" formatCode="0.00">
                  <c:v>-1.2874665172413896E-2</c:v>
                </c:pt>
                <c:pt idx="30" formatCode="0.00">
                  <c:v>-1.2876319339080566E-2</c:v>
                </c:pt>
                <c:pt idx="31" formatCode="0.00">
                  <c:v>-1.2688436005747261E-2</c:v>
                </c:pt>
                <c:pt idx="32" formatCode="0.00">
                  <c:v>-1.2492071005747257E-2</c:v>
                </c:pt>
                <c:pt idx="33" formatCode="0.00">
                  <c:v>-1.2295706005747281E-2</c:v>
                </c:pt>
                <c:pt idx="34" formatCode="0.00">
                  <c:v>-1.2292968505747293E-2</c:v>
                </c:pt>
                <c:pt idx="35" formatCode="0.00">
                  <c:v>-1.2085630172413958E-2</c:v>
                </c:pt>
                <c:pt idx="36" formatCode="0.00">
                  <c:v>-1.1870854339080583E-2</c:v>
                </c:pt>
                <c:pt idx="37" formatCode="0.00">
                  <c:v>-1.148272350574725E-2</c:v>
                </c:pt>
                <c:pt idx="38" formatCode="0.00">
                  <c:v>-1.1313010172413929E-2</c:v>
                </c:pt>
                <c:pt idx="39" formatCode="0.00">
                  <c:v>-1.0985226839080597E-2</c:v>
                </c:pt>
                <c:pt idx="40" formatCode="0.00">
                  <c:v>-1.0657443505747266E-2</c:v>
                </c:pt>
                <c:pt idx="41" formatCode="0.00">
                  <c:v>-1.0439266005747294E-2</c:v>
                </c:pt>
                <c:pt idx="42" formatCode="0.00">
                  <c:v>-1.0418222672413935E-2</c:v>
                </c:pt>
                <c:pt idx="43" formatCode="0.00">
                  <c:v>-1.0221141839080572E-2</c:v>
                </c:pt>
                <c:pt idx="44" formatCode="0.00">
                  <c:v>-1.0025851839080585E-2</c:v>
                </c:pt>
                <c:pt idx="45" formatCode="0.00">
                  <c:v>-9.8305618390805982E-3</c:v>
                </c:pt>
                <c:pt idx="46" formatCode="0.00">
                  <c:v>-9.8278401724139486E-3</c:v>
                </c:pt>
                <c:pt idx="47" formatCode="0.00">
                  <c:v>-9.6343818390806357E-3</c:v>
                </c:pt>
                <c:pt idx="48" formatCode="0.00">
                  <c:v>-9.4194735057473444E-3</c:v>
                </c:pt>
                <c:pt idx="49" formatCode="0.00">
                  <c:v>-9.0366976724139958E-3</c:v>
                </c:pt>
                <c:pt idx="50" formatCode="0.00">
                  <c:v>-8.8673385057473353E-3</c:v>
                </c:pt>
                <c:pt idx="51" formatCode="0.00">
                  <c:v>-8.5442685057472989E-3</c:v>
                </c:pt>
                <c:pt idx="52" formatCode="0.00">
                  <c:v>-8.2211985057472625E-3</c:v>
                </c:pt>
                <c:pt idx="53" formatCode="0.00">
                  <c:v>-8.0030926724138918E-3</c:v>
                </c:pt>
                <c:pt idx="54" formatCode="0.00">
                  <c:v>-8.0010626724139056E-3</c:v>
                </c:pt>
                <c:pt idx="55" formatCode="0.00">
                  <c:v>-7.8106635057472451E-3</c:v>
                </c:pt>
                <c:pt idx="56" formatCode="0.00">
                  <c:v>-7.6175301724139555E-3</c:v>
                </c:pt>
                <c:pt idx="57" formatCode="0.00">
                  <c:v>-7.4243968390806103E-3</c:v>
                </c:pt>
                <c:pt idx="58" formatCode="0.00">
                  <c:v>-7.4216826724139429E-3</c:v>
                </c:pt>
                <c:pt idx="59" formatCode="0.00">
                  <c:v>-7.2236660057472535E-3</c:v>
                </c:pt>
                <c:pt idx="60" formatCode="0.00">
                  <c:v>-7.0089285057472472E-3</c:v>
                </c:pt>
                <c:pt idx="61" formatCode="0.00">
                  <c:v>-6.6326618390806225E-3</c:v>
                </c:pt>
                <c:pt idx="62" formatCode="0.00">
                  <c:v>-6.4699910057472443E-3</c:v>
                </c:pt>
                <c:pt idx="63" formatCode="0.00">
                  <c:v>-6.1580676724139194E-3</c:v>
                </c:pt>
                <c:pt idx="64" formatCode="0.00">
                  <c:v>-5.8461443390806223E-3</c:v>
                </c:pt>
                <c:pt idx="65" formatCode="0.00">
                  <c:v>-5.6281085057472702E-3</c:v>
                </c:pt>
                <c:pt idx="66" formatCode="0.00">
                  <c:v>-5.6053726724139552E-3</c:v>
                </c:pt>
                <c:pt idx="67" formatCode="0.00">
                  <c:v>-5.4026001724139239E-3</c:v>
                </c:pt>
                <c:pt idx="68" formatCode="0.00">
                  <c:v>-5.2093985057472536E-3</c:v>
                </c:pt>
                <c:pt idx="69" formatCode="0.00">
                  <c:v>-5.0161968390806388E-3</c:v>
                </c:pt>
                <c:pt idx="70" formatCode="0.00">
                  <c:v>-5.0134835057472904E-3</c:v>
                </c:pt>
                <c:pt idx="71" formatCode="0.00">
                  <c:v>-4.8184093390805649E-3</c:v>
                </c:pt>
                <c:pt idx="72" formatCode="0.00">
                  <c:v>-4.6034410057472774E-3</c:v>
                </c:pt>
                <c:pt idx="73" formatCode="0.00">
                  <c:v>-4.2259368390805963E-3</c:v>
                </c:pt>
                <c:pt idx="74" formatCode="0.00">
                  <c:v>-4.0622143390806331E-3</c:v>
                </c:pt>
                <c:pt idx="75" formatCode="0.00">
                  <c:v>-3.754051005747272E-3</c:v>
                </c:pt>
                <c:pt idx="76" formatCode="0.00">
                  <c:v>-3.4458876724139664E-3</c:v>
                </c:pt>
                <c:pt idx="77" formatCode="0.00">
                  <c:v>-3.2279193390806205E-3</c:v>
                </c:pt>
                <c:pt idx="78" formatCode="0.00">
                  <c:v>-3.2200185057472963E-3</c:v>
                </c:pt>
                <c:pt idx="79" formatCode="0.00">
                  <c:v>-3.0318710057472553E-3</c:v>
                </c:pt>
                <c:pt idx="80" formatCode="0.00">
                  <c:v>-2.8382951724139627E-3</c:v>
                </c:pt>
                <c:pt idx="81" formatCode="0.00">
                  <c:v>-2.6447193390806145E-3</c:v>
                </c:pt>
                <c:pt idx="82" formatCode="0.00">
                  <c:v>-2.6419985057472561E-3</c:v>
                </c:pt>
                <c:pt idx="83" formatCode="0.00">
                  <c:v>-2.4346643390806E-3</c:v>
                </c:pt>
                <c:pt idx="84" formatCode="0.00">
                  <c:v>-2.2197893390806245E-3</c:v>
                </c:pt>
                <c:pt idx="85" formatCode="0.00">
                  <c:v>-1.8412010057472783E-3</c:v>
                </c:pt>
                <c:pt idx="86" formatCode="0.00">
                  <c:v>-1.6765901724139498E-3</c:v>
                </c:pt>
                <c:pt idx="87" formatCode="0.00">
                  <c:v>-1.3710768390806094E-3</c:v>
                </c:pt>
                <c:pt idx="88" formatCode="0.00">
                  <c:v>-1.065563505747269E-3</c:v>
                </c:pt>
                <c:pt idx="89" formatCode="0.00">
                  <c:v>-8.4680933908060085E-4</c:v>
                </c:pt>
                <c:pt idx="90" formatCode="0.00">
                  <c:v>-8.2571267241393631E-4</c:v>
                </c:pt>
                <c:pt idx="91" formatCode="0.00">
                  <c:v>-6.2544100574729589E-4</c:v>
                </c:pt>
                <c:pt idx="92" formatCode="0.00">
                  <c:v>-4.3077767241395115E-4</c:v>
                </c:pt>
                <c:pt idx="93" formatCode="0.00">
                  <c:v>-2.3611433908060642E-4</c:v>
                </c:pt>
                <c:pt idx="94" formatCode="0.00">
                  <c:v>-2.3337683908059015E-4</c:v>
                </c:pt>
                <c:pt idx="95" formatCode="0.00">
                  <c:v>-3.485517241391678E-5</c:v>
                </c:pt>
                <c:pt idx="96" formatCode="0.00">
                  <c:v>1.8001899425273971E-4</c:v>
                </c:pt>
                <c:pt idx="97" formatCode="0.00">
                  <c:v>5.4972482758605667E-4</c:v>
                </c:pt>
                <c:pt idx="98" formatCode="0.00">
                  <c:v>7.0524982758607413E-4</c:v>
                </c:pt>
                <c:pt idx="99" formatCode="0.00">
                  <c:v>9.997173275860527E-4</c:v>
                </c:pt>
                <c:pt idx="100" formatCode="0.00">
                  <c:v>1.2941848275860868E-3</c:v>
                </c:pt>
                <c:pt idx="101" formatCode="0.00">
                  <c:v>1.5133506609193714E-3</c:v>
                </c:pt>
                <c:pt idx="102" formatCode="0.00">
                  <c:v>1.5280098275860521E-3</c:v>
                </c:pt>
                <c:pt idx="103" formatCode="0.00">
                  <c:v>1.7113931609193667E-3</c:v>
                </c:pt>
                <c:pt idx="104" formatCode="0.00">
                  <c:v>1.9055306609193634E-3</c:v>
                </c:pt>
                <c:pt idx="105" formatCode="0.00">
                  <c:v>2.0996681609193879E-3</c:v>
                </c:pt>
                <c:pt idx="106" formatCode="0.00">
                  <c:v>2.1024323275860568E-3</c:v>
                </c:pt>
                <c:pt idx="107" formatCode="0.00">
                  <c:v>2.272917327586027E-3</c:v>
                </c:pt>
                <c:pt idx="108" formatCode="0.00">
                  <c:v>2.487802327586025E-3</c:v>
                </c:pt>
                <c:pt idx="109" formatCode="0.00">
                  <c:v>2.8536948275860174E-3</c:v>
                </c:pt>
                <c:pt idx="110" formatCode="0.00">
                  <c:v>3.0051973275860566E-3</c:v>
                </c:pt>
                <c:pt idx="111" formatCode="0.00">
                  <c:v>3.2921564942527126E-3</c:v>
                </c:pt>
                <c:pt idx="112" formatCode="0.00">
                  <c:v>3.5791156609193964E-3</c:v>
                </c:pt>
                <c:pt idx="113" formatCode="0.00">
                  <c:v>3.7985714942527227E-3</c:v>
                </c:pt>
                <c:pt idx="114" formatCode="0.00">
                  <c:v>3.8142448275860497E-3</c:v>
                </c:pt>
                <c:pt idx="115" formatCode="0.00">
                  <c:v>4.0085089942527297E-3</c:v>
                </c:pt>
                <c:pt idx="116" formatCode="0.00">
                  <c:v>4.1967656609193937E-3</c:v>
                </c:pt>
                <c:pt idx="117" formatCode="0.00">
                  <c:v>4.3850223275860856E-3</c:v>
                </c:pt>
                <c:pt idx="118" formatCode="0.00">
                  <c:v>4.3878248275860954E-3</c:v>
                </c:pt>
                <c:pt idx="119" formatCode="0.00">
                  <c:v>4.5906856609194413E-3</c:v>
                </c:pt>
                <c:pt idx="120" formatCode="0.00">
                  <c:v>4.8003531609193961E-3</c:v>
                </c:pt>
                <c:pt idx="121" formatCode="0.00">
                  <c:v>5.1454789942527446E-3</c:v>
                </c:pt>
                <c:pt idx="122" formatCode="0.00">
                  <c:v>5.2812181609194209E-3</c:v>
                </c:pt>
                <c:pt idx="123" formatCode="0.00">
                  <c:v>5.5488181609193998E-3</c:v>
                </c:pt>
                <c:pt idx="124" formatCode="0.00">
                  <c:v>5.8164181609193788E-3</c:v>
                </c:pt>
                <c:pt idx="125" formatCode="0.00">
                  <c:v>6.0306798275860662E-3</c:v>
                </c:pt>
                <c:pt idx="126" formatCode="0.00">
                  <c:v>6.0325381609193929E-3</c:v>
                </c:pt>
                <c:pt idx="127" formatCode="0.00">
                  <c:v>6.2063498275860274E-3</c:v>
                </c:pt>
                <c:pt idx="128" formatCode="0.00">
                  <c:v>6.3810106609193395E-3</c:v>
                </c:pt>
                <c:pt idx="129" formatCode="0.00">
                  <c:v>6.5556714942526795E-3</c:v>
                </c:pt>
                <c:pt idx="130" formatCode="0.00">
                  <c:v>6.5197998275859925E-3</c:v>
                </c:pt>
                <c:pt idx="131" formatCode="0.00">
                  <c:v>6.6669498275860328E-3</c:v>
                </c:pt>
                <c:pt idx="132" formatCode="0.00">
                  <c:v>6.712356494252697E-3</c:v>
                </c:pt>
                <c:pt idx="133" formatCode="0.00">
                  <c:v>6.8704006609193458E-3</c:v>
                </c:pt>
                <c:pt idx="134" formatCode="0.00">
                  <c:v>6.8071989942526945E-3</c:v>
                </c:pt>
                <c:pt idx="135" formatCode="0.00">
                  <c:v>6.8697856609193364E-3</c:v>
                </c:pt>
                <c:pt idx="136" formatCode="0.00">
                  <c:v>6.9325064942526715E-3</c:v>
                </c:pt>
                <c:pt idx="137" formatCode="0.00">
                  <c:v>6.9072114942527185E-3</c:v>
                </c:pt>
                <c:pt idx="138" formatCode="0.00">
                  <c:v>6.9904781609193278E-3</c:v>
                </c:pt>
                <c:pt idx="139" formatCode="0.00">
                  <c:v>5.261876494252693E-3</c:v>
                </c:pt>
                <c:pt idx="140" formatCode="0.00">
                  <c:v>3.5305281609193384E-3</c:v>
                </c:pt>
                <c:pt idx="141" formatCode="0.00">
                  <c:v>1.7991798275860393E-3</c:v>
                </c:pt>
                <c:pt idx="142" formatCode="0.00">
                  <c:v>1.7992989942526849E-3</c:v>
                </c:pt>
                <c:pt idx="143" formatCode="0.00">
                  <c:v>1.4962149425268301E-4</c:v>
                </c:pt>
                <c:pt idx="144" formatCode="0.00">
                  <c:v>-1.5325335057472522E-3</c:v>
                </c:pt>
                <c:pt idx="145" formatCode="0.00">
                  <c:v>-3.7029918390805716E-3</c:v>
                </c:pt>
                <c:pt idx="146" formatCode="0.00">
                  <c:v>-4.3415335057472859E-3</c:v>
                </c:pt>
                <c:pt idx="147" formatCode="0.00">
                  <c:v>-6.0484093390806015E-3</c:v>
                </c:pt>
                <c:pt idx="148" formatCode="0.00">
                  <c:v>-7.7554193390806381E-3</c:v>
                </c:pt>
                <c:pt idx="149" formatCode="0.00">
                  <c:v>-9.5902068390806283E-3</c:v>
                </c:pt>
                <c:pt idx="150" formatCode="0.00">
                  <c:v>-9.8678951724139319E-3</c:v>
                </c:pt>
                <c:pt idx="151" formatCode="0.00">
                  <c:v>-8.9904676724139598E-3</c:v>
                </c:pt>
                <c:pt idx="152" formatCode="0.00">
                  <c:v>-8.1064560057472757E-3</c:v>
                </c:pt>
                <c:pt idx="153" formatCode="0.00">
                  <c:v>-7.2224443390806192E-3</c:v>
                </c:pt>
                <c:pt idx="154" formatCode="0.00">
                  <c:v>-7.2262985057472973E-3</c:v>
                </c:pt>
                <c:pt idx="155" formatCode="0.00">
                  <c:v>-6.2130393390806282E-3</c:v>
                </c:pt>
                <c:pt idx="156" formatCode="0.00">
                  <c:v>-5.1691826724139522E-3</c:v>
                </c:pt>
                <c:pt idx="157" formatCode="0.00">
                  <c:v>-3.9247993390806313E-3</c:v>
                </c:pt>
                <c:pt idx="158" formatCode="0.00">
                  <c:v>-3.7192751724139939E-3</c:v>
                </c:pt>
                <c:pt idx="159" formatCode="0.00">
                  <c:v>-2.8272693390806181E-3</c:v>
                </c:pt>
                <c:pt idx="160" formatCode="0.00">
                  <c:v>-1.9352635057472423E-3</c:v>
                </c:pt>
                <c:pt idx="161" formatCode="0.00">
                  <c:v>-8.6958850574728186E-4</c:v>
                </c:pt>
                <c:pt idx="162" formatCode="0.00">
                  <c:v>-7.7719767241393733E-4</c:v>
                </c:pt>
                <c:pt idx="163" formatCode="0.00">
                  <c:v>-9.7608350574723834E-4</c:v>
                </c:pt>
                <c:pt idx="164" formatCode="0.00">
                  <c:v>-1.1855918390805686E-3</c:v>
                </c:pt>
                <c:pt idx="165" formatCode="0.00">
                  <c:v>-1.3951001724138989E-3</c:v>
                </c:pt>
                <c:pt idx="166" formatCode="0.00">
                  <c:v>-1.4187126724139187E-3</c:v>
                </c:pt>
                <c:pt idx="167" formatCode="0.00">
                  <c:v>-1.5927776724139475E-3</c:v>
                </c:pt>
                <c:pt idx="168" formatCode="0.00">
                  <c:v>-1.8114760057472701E-3</c:v>
                </c:pt>
                <c:pt idx="169" formatCode="0.00">
                  <c:v>-2.0532176724138984E-3</c:v>
                </c:pt>
                <c:pt idx="170" formatCode="0.00">
                  <c:v>-2.1697243390806087E-3</c:v>
                </c:pt>
                <c:pt idx="171" formatCode="0.00">
                  <c:v>-2.400255172413962E-3</c:v>
                </c:pt>
                <c:pt idx="172" formatCode="0.00">
                  <c:v>-2.6307860057473154E-3</c:v>
                </c:pt>
                <c:pt idx="173" formatCode="0.00">
                  <c:v>-2.8974593390806158E-3</c:v>
                </c:pt>
                <c:pt idx="174" formatCode="0.00">
                  <c:v>-2.9497360057472721E-3</c:v>
                </c:pt>
                <c:pt idx="175" formatCode="0.00">
                  <c:v>-2.0935501724139716E-3</c:v>
                </c:pt>
                <c:pt idx="176" formatCode="0.00">
                  <c:v>-1.2295460057473173E-3</c:v>
                </c:pt>
                <c:pt idx="177" formatCode="0.00">
                  <c:v>-3.6554183908060756E-4</c:v>
                </c:pt>
                <c:pt idx="178" formatCode="0.00">
                  <c:v>-3.6722517241394304E-4</c:v>
                </c:pt>
                <c:pt idx="179" formatCode="0.00">
                  <c:v>4.1276982758606251E-4</c:v>
                </c:pt>
                <c:pt idx="180" formatCode="0.00">
                  <c:v>1.203385660919376E-3</c:v>
                </c:pt>
                <c:pt idx="181" formatCode="0.00">
                  <c:v>2.1919839942526886E-3</c:v>
                </c:pt>
                <c:pt idx="182" formatCode="0.00">
                  <c:v>2.4289598275860358E-3</c:v>
                </c:pt>
                <c:pt idx="183" formatCode="0.00">
                  <c:v>3.1719048275860584E-3</c:v>
                </c:pt>
                <c:pt idx="184" formatCode="0.00">
                  <c:v>3.9148498275860255E-3</c:v>
                </c:pt>
                <c:pt idx="185" formatCode="0.00">
                  <c:v>4.7513106609193834E-3</c:v>
                </c:pt>
                <c:pt idx="186" formatCode="0.00">
                  <c:v>4.8597756609193854E-3</c:v>
                </c:pt>
                <c:pt idx="187" formatCode="0.00">
                  <c:v>5.1299981609193857E-3</c:v>
                </c:pt>
                <c:pt idx="188" formatCode="0.00">
                  <c:v>5.3991181609193972E-3</c:v>
                </c:pt>
                <c:pt idx="189" formatCode="0.00">
                  <c:v>5.6682381609194088E-3</c:v>
                </c:pt>
                <c:pt idx="190" formatCode="0.00">
                  <c:v>5.6063873275860598E-3</c:v>
                </c:pt>
                <c:pt idx="191" formatCode="0.00">
                  <c:v>5.9063623275860677E-3</c:v>
                </c:pt>
                <c:pt idx="192" formatCode="0.00">
                  <c:v>6.1013848275860427E-3</c:v>
                </c:pt>
                <c:pt idx="193" formatCode="0.00">
                  <c:v>6.3703906609193783E-3</c:v>
                </c:pt>
                <c:pt idx="194" formatCode="0.00">
                  <c:v>6.3380614942527003E-3</c:v>
                </c:pt>
                <c:pt idx="195" formatCode="0.00">
                  <c:v>6.4839856609194002E-3</c:v>
                </c:pt>
                <c:pt idx="196" formatCode="0.00">
                  <c:v>6.6299098275860446E-3</c:v>
                </c:pt>
                <c:pt idx="197" formatCode="0.00">
                  <c:v>6.8272739942527028E-3</c:v>
                </c:pt>
                <c:pt idx="198" formatCode="0.00">
                  <c:v>6.8466698275860549E-3</c:v>
                </c:pt>
                <c:pt idx="199" formatCode="0.00">
                  <c:v>6.8178814942527199E-3</c:v>
                </c:pt>
                <c:pt idx="200" formatCode="0.00">
                  <c:v>6.7931606609193673E-3</c:v>
                </c:pt>
                <c:pt idx="201" formatCode="0.00">
                  <c:v>6.7684398275860147E-3</c:v>
                </c:pt>
                <c:pt idx="202" formatCode="0.00">
                  <c:v>6.6977114942526894E-3</c:v>
                </c:pt>
                <c:pt idx="203" formatCode="0.00">
                  <c:v>6.816020660919353E-3</c:v>
                </c:pt>
                <c:pt idx="204" formatCode="0.00">
                  <c:v>6.842494827586032E-3</c:v>
                </c:pt>
                <c:pt idx="205" formatCode="0.00">
                  <c:v>6.705368994252725E-3</c:v>
                </c:pt>
                <c:pt idx="206" formatCode="0.00">
                  <c:v>6.4529181609193909E-3</c:v>
                </c:pt>
                <c:pt idx="207" formatCode="0.00">
                  <c:v>6.2622606609193943E-3</c:v>
                </c:pt>
                <c:pt idx="208" formatCode="0.00">
                  <c:v>6.0716031609194254E-3</c:v>
                </c:pt>
                <c:pt idx="209" formatCode="0.00">
                  <c:v>6.0500523275860418E-3</c:v>
                </c:pt>
                <c:pt idx="210" formatCode="0.00">
                  <c:v>6.0563764942527243E-3</c:v>
                </c:pt>
                <c:pt idx="211" formatCode="0.00">
                  <c:v>7.2422723275860634E-3</c:v>
                </c:pt>
                <c:pt idx="212" formatCode="0.00">
                  <c:v>8.424470660919392E-3</c:v>
                </c:pt>
                <c:pt idx="213" formatCode="0.00">
                  <c:v>9.6066689942526651E-3</c:v>
                </c:pt>
                <c:pt idx="214" formatCode="0.00">
                  <c:v>9.6703173275860255E-3</c:v>
                </c:pt>
                <c:pt idx="215" formatCode="0.00">
                  <c:v>1.0472595660919376E-2</c:v>
                </c:pt>
                <c:pt idx="216" formatCode="0.00">
                  <c:v>1.142996232758603E-2</c:v>
                </c:pt>
                <c:pt idx="217" formatCode="0.00">
                  <c:v>1.3016836494252726E-2</c:v>
                </c:pt>
                <c:pt idx="218" formatCode="0.00">
                  <c:v>1.3799472327586049E-2</c:v>
                </c:pt>
                <c:pt idx="219" formatCode="0.00">
                  <c:v>1.512735232758608E-2</c:v>
                </c:pt>
                <c:pt idx="220" formatCode="0.00">
                  <c:v>1.6455897327586066E-2</c:v>
                </c:pt>
                <c:pt idx="221" formatCode="0.00">
                  <c:v>1.7486828160919399E-2</c:v>
                </c:pt>
                <c:pt idx="222" formatCode="0.00">
                  <c:v>1.7747940660919392E-2</c:v>
                </c:pt>
                <c:pt idx="223" formatCode="0.00">
                  <c:v>1.6028614827586052E-2</c:v>
                </c:pt>
                <c:pt idx="224" formatCode="0.00">
                  <c:v>1.4309189827586055E-2</c:v>
                </c:pt>
                <c:pt idx="225" formatCode="0.00">
                  <c:v>1.2589764827586059E-2</c:v>
                </c:pt>
                <c:pt idx="226" formatCode="0.00">
                  <c:v>1.2462292327586055E-2</c:v>
                </c:pt>
                <c:pt idx="227" formatCode="0.00">
                  <c:v>1.1141672327586005E-2</c:v>
                </c:pt>
                <c:pt idx="228" formatCode="0.00">
                  <c:v>9.5859698275860272E-3</c:v>
                </c:pt>
                <c:pt idx="229" formatCode="0.00">
                  <c:v>6.3704681609193514E-3</c:v>
                </c:pt>
                <c:pt idx="230" formatCode="0.00">
                  <c:v>4.3685331609193412E-3</c:v>
                </c:pt>
                <c:pt idx="231" formatCode="0.00">
                  <c:v>1.5431756609193825E-3</c:v>
                </c:pt>
                <c:pt idx="232" formatCode="0.00">
                  <c:v>-1.2828468390806425E-3</c:v>
                </c:pt>
                <c:pt idx="233" formatCode="0.00">
                  <c:v>-2.9482401724139351E-3</c:v>
                </c:pt>
                <c:pt idx="234" formatCode="0.00">
                  <c:v>-3.7350010057473071E-3</c:v>
                </c:pt>
                <c:pt idx="235" formatCode="0.00">
                  <c:v>-3.6937668390806255E-3</c:v>
                </c:pt>
                <c:pt idx="236" formatCode="0.00">
                  <c:v>-3.6505160057472841E-3</c:v>
                </c:pt>
                <c:pt idx="237" formatCode="0.00">
                  <c:v>-3.6072651724139426E-3</c:v>
                </c:pt>
                <c:pt idx="238" formatCode="0.00">
                  <c:v>-3.5940785057472779E-3</c:v>
                </c:pt>
                <c:pt idx="239" formatCode="0.00">
                  <c:v>-3.1544001724139736E-3</c:v>
                </c:pt>
                <c:pt idx="240" formatCode="0.00">
                  <c:v>-2.6867768390806124E-3</c:v>
                </c:pt>
                <c:pt idx="241" formatCode="0.00">
                  <c:v>-1.7654576724139281E-3</c:v>
                </c:pt>
                <c:pt idx="242" formatCode="0.00">
                  <c:v>-1.2886851724139836E-3</c:v>
                </c:pt>
                <c:pt idx="243" formatCode="0.00">
                  <c:v>-5.6357433908063581E-4</c:v>
                </c:pt>
                <c:pt idx="244" formatCode="0.00">
                  <c:v>1.6153649425265648E-4</c:v>
                </c:pt>
                <c:pt idx="245" formatCode="0.00">
                  <c:v>5.6152566091935419E-4</c:v>
                </c:pt>
                <c:pt idx="246" formatCode="0.00">
                  <c:v>7.5105649425266652E-4</c:v>
                </c:pt>
                <c:pt idx="247" formatCode="0.00">
                  <c:v>1.5779123275860285E-3</c:v>
                </c:pt>
                <c:pt idx="248" formatCode="0.00">
                  <c:v>2.3951864942527157E-3</c:v>
                </c:pt>
                <c:pt idx="249" formatCode="0.00">
                  <c:v>3.2124606609193751E-3</c:v>
                </c:pt>
                <c:pt idx="250" formatCode="0.00">
                  <c:v>3.2491556609193784E-3</c:v>
                </c:pt>
                <c:pt idx="251" formatCode="0.00">
                  <c:v>3.7283356609193463E-3</c:v>
                </c:pt>
                <c:pt idx="252" formatCode="0.00">
                  <c:v>4.2416423275860593E-3</c:v>
                </c:pt>
                <c:pt idx="253" formatCode="0.00">
                  <c:v>5.3858031609193835E-3</c:v>
                </c:pt>
                <c:pt idx="254" formatCode="0.00">
                  <c:v>6.0882556609194172E-3</c:v>
                </c:pt>
                <c:pt idx="255" formatCode="0.00">
                  <c:v>7.0681181609193455E-3</c:v>
                </c:pt>
                <c:pt idx="256" formatCode="0.00">
                  <c:v>8.0479806609193572E-3</c:v>
                </c:pt>
                <c:pt idx="257" formatCode="0.00">
                  <c:v>8.5776623275860275E-3</c:v>
                </c:pt>
                <c:pt idx="258" formatCode="0.00">
                  <c:v>8.8831648275860542E-3</c:v>
                </c:pt>
                <c:pt idx="259" formatCode="0.00">
                  <c:v>8.505879827586077E-3</c:v>
                </c:pt>
                <c:pt idx="260" formatCode="0.00">
                  <c:v>8.1450106609193829E-3</c:v>
                </c:pt>
                <c:pt idx="261" formatCode="0.00">
                  <c:v>7.7841414942527165E-3</c:v>
                </c:pt>
                <c:pt idx="262" formatCode="0.00">
                  <c:v>7.78971816091939E-3</c:v>
                </c:pt>
                <c:pt idx="263" formatCode="0.00">
                  <c:v>7.495973160919378E-3</c:v>
                </c:pt>
                <c:pt idx="264" formatCode="0.00">
                  <c:v>7.2672664942527443E-3</c:v>
                </c:pt>
                <c:pt idx="265" formatCode="0.00">
                  <c:v>6.5606531609193608E-3</c:v>
                </c:pt>
                <c:pt idx="266" formatCode="0.00">
                  <c:v>6.1208456609193607E-3</c:v>
                </c:pt>
                <c:pt idx="267" formatCode="0.00">
                  <c:v>5.5331289942527062E-3</c:v>
                </c:pt>
                <c:pt idx="268" formatCode="0.00">
                  <c:v>4.9454123275860518E-3</c:v>
                </c:pt>
                <c:pt idx="269" formatCode="0.00">
                  <c:v>4.7135789942527317E-3</c:v>
                </c:pt>
                <c:pt idx="270" formatCode="0.00">
                  <c:v>4.4493873275860962E-3</c:v>
                </c:pt>
                <c:pt idx="271" formatCode="0.00">
                  <c:v>3.9932381609194267E-3</c:v>
                </c:pt>
                <c:pt idx="272" formatCode="0.00">
                  <c:v>3.5291389942527507E-3</c:v>
                </c:pt>
                <c:pt idx="273" formatCode="0.00">
                  <c:v>3.0650398275859914E-3</c:v>
                </c:pt>
                <c:pt idx="274" formatCode="0.00">
                  <c:v>3.0711523275860353E-3</c:v>
                </c:pt>
                <c:pt idx="275" formatCode="0.00">
                  <c:v>2.8161439942526734E-3</c:v>
                </c:pt>
                <c:pt idx="276" formatCode="0.00">
                  <c:v>2.5867256609194145E-3</c:v>
                </c:pt>
                <c:pt idx="277" formatCode="0.00">
                  <c:v>2.2756589942527494E-3</c:v>
                </c:pt>
                <c:pt idx="278" formatCode="0.00">
                  <c:v>2.1858873275860669E-3</c:v>
                </c:pt>
                <c:pt idx="279" formatCode="0.00">
                  <c:v>1.9508664942527454E-3</c:v>
                </c:pt>
                <c:pt idx="280" formatCode="0.00">
                  <c:v>1.7158456609193962E-3</c:v>
                </c:pt>
                <c:pt idx="281" formatCode="0.00">
                  <c:v>1.4702714942526895E-3</c:v>
                </c:pt>
                <c:pt idx="282" formatCode="0.00">
                  <c:v>1.4260464942527085E-3</c:v>
                </c:pt>
                <c:pt idx="283" formatCode="0.00">
                  <c:v>1.2450814942527033E-3</c:v>
                </c:pt>
                <c:pt idx="284" formatCode="0.00">
                  <c:v>1.0722506609193994E-3</c:v>
                </c:pt>
                <c:pt idx="285" formatCode="0.00">
                  <c:v>8.994198275860954E-4</c:v>
                </c:pt>
                <c:pt idx="286" formatCode="0.00">
                  <c:v>8.9614232758611356E-4</c:v>
                </c:pt>
                <c:pt idx="287" formatCode="0.00">
                  <c:v>8.179481609194017E-4</c:v>
                </c:pt>
                <c:pt idx="288" formatCode="0.00">
                  <c:v>7.1557649425277314E-4</c:v>
                </c:pt>
                <c:pt idx="289" formatCode="0.00">
                  <c:v>2.9509066091942815E-4</c:v>
                </c:pt>
                <c:pt idx="290" formatCode="0.00">
                  <c:v>-2.7771839080592553E-5</c:v>
                </c:pt>
                <c:pt idx="291" formatCode="0.00">
                  <c:v>-4.2253600574726491E-4</c:v>
                </c:pt>
                <c:pt idx="292" formatCode="0.00">
                  <c:v>-8.1730017241390951E-4</c:v>
                </c:pt>
                <c:pt idx="293" formatCode="0.00">
                  <c:v>-9.427468390805771E-4</c:v>
                </c:pt>
                <c:pt idx="294" formatCode="0.00">
                  <c:v>-1.0617076724138974E-3</c:v>
                </c:pt>
                <c:pt idx="295" formatCode="0.00">
                  <c:v>-7.6568850574726399E-4</c:v>
                </c:pt>
                <c:pt idx="296" formatCode="0.00">
                  <c:v>-4.7576183908062952E-4</c:v>
                </c:pt>
                <c:pt idx="297" formatCode="0.00">
                  <c:v>-1.8583517241399505E-4</c:v>
                </c:pt>
                <c:pt idx="298" formatCode="0.00">
                  <c:v>-1.5518183908061478E-4</c:v>
                </c:pt>
                <c:pt idx="299" formatCode="0.00">
                  <c:v>7.6628160919356425E-5</c:v>
                </c:pt>
                <c:pt idx="300" formatCode="0.00">
                  <c:v>3.5217816091936971E-4</c:v>
                </c:pt>
                <c:pt idx="301" formatCode="0.00">
                  <c:v>9.601656609193876E-4</c:v>
                </c:pt>
                <c:pt idx="302" formatCode="0.00">
                  <c:v>1.3554764942527164E-3</c:v>
                </c:pt>
                <c:pt idx="303" formatCode="0.00">
                  <c:v>1.9098489942527275E-3</c:v>
                </c:pt>
                <c:pt idx="304" formatCode="0.00">
                  <c:v>2.4646164942527249E-3</c:v>
                </c:pt>
                <c:pt idx="305" formatCode="0.00">
                  <c:v>2.7500314942527637E-3</c:v>
                </c:pt>
                <c:pt idx="306" formatCode="0.00">
                  <c:v>2.8625939942527601E-3</c:v>
                </c:pt>
                <c:pt idx="307" formatCode="0.00">
                  <c:v>3.050740660919371E-3</c:v>
                </c:pt>
                <c:pt idx="308" formatCode="0.00">
                  <c:v>3.2414981609193982E-3</c:v>
                </c:pt>
                <c:pt idx="309" formatCode="0.00">
                  <c:v>3.43225566091937E-3</c:v>
                </c:pt>
                <c:pt idx="310" formatCode="0.00">
                  <c:v>3.4356131609193929E-3</c:v>
                </c:pt>
                <c:pt idx="311" formatCode="0.00">
                  <c:v>3.5307939942526845E-3</c:v>
                </c:pt>
                <c:pt idx="312" formatCode="0.00">
                  <c:v>3.6586398275860466E-3</c:v>
                </c:pt>
                <c:pt idx="313" formatCode="0.00">
                  <c:v>3.9317998275860411E-3</c:v>
                </c:pt>
                <c:pt idx="314" formatCode="0.00">
                  <c:v>4.0945723275860324E-3</c:v>
                </c:pt>
                <c:pt idx="315" formatCode="0.00">
                  <c:v>4.332271494252693E-3</c:v>
                </c:pt>
                <c:pt idx="316" formatCode="0.00">
                  <c:v>4.5695756609193672E-3</c:v>
                </c:pt>
                <c:pt idx="317" formatCode="0.00">
                  <c:v>4.7152039942527091E-3</c:v>
                </c:pt>
                <c:pt idx="318" formatCode="0.00">
                  <c:v>4.7979806609194098E-3</c:v>
                </c:pt>
                <c:pt idx="319" formatCode="0.00">
                  <c:v>4.9872998275860558E-3</c:v>
                </c:pt>
                <c:pt idx="320" formatCode="0.00">
                  <c:v>5.1770831609194157E-3</c:v>
                </c:pt>
                <c:pt idx="321" formatCode="0.00">
                  <c:v>5.36686649425272E-3</c:v>
                </c:pt>
                <c:pt idx="322" formatCode="0.00">
                  <c:v>5.3701898275860527E-3</c:v>
                </c:pt>
                <c:pt idx="323" formatCode="0.00">
                  <c:v>5.4694639942527157E-3</c:v>
                </c:pt>
                <c:pt idx="324" formatCode="0.00">
                  <c:v>5.5967023275860228E-3</c:v>
                </c:pt>
                <c:pt idx="325" formatCode="0.00">
                  <c:v>5.8690339942527037E-3</c:v>
                </c:pt>
                <c:pt idx="326" formatCode="0.00">
                  <c:v>6.0309114942526942E-3</c:v>
                </c:pt>
                <c:pt idx="327" formatCode="0.00">
                  <c:v>6.2669848275860862E-3</c:v>
                </c:pt>
                <c:pt idx="328" formatCode="0.00">
                  <c:v>6.5030581609194227E-3</c:v>
                </c:pt>
                <c:pt idx="329" formatCode="0.00">
                  <c:v>6.6488539942527458E-3</c:v>
                </c:pt>
                <c:pt idx="330" formatCode="0.00">
                  <c:v>6.6880464942527529E-3</c:v>
                </c:pt>
                <c:pt idx="331" formatCode="0.00">
                  <c:v>6.8758139942527163E-3</c:v>
                </c:pt>
                <c:pt idx="332" formatCode="0.00">
                  <c:v>7.0645098275860518E-3</c:v>
                </c:pt>
                <c:pt idx="333" formatCode="0.00">
                  <c:v>7.2532056609193596E-3</c:v>
                </c:pt>
                <c:pt idx="334" formatCode="0.00">
                  <c:v>7.2562598275860146E-3</c:v>
                </c:pt>
                <c:pt idx="335" formatCode="0.00">
                  <c:v>7.4003264942526792E-3</c:v>
                </c:pt>
                <c:pt idx="336" formatCode="0.00">
                  <c:v>7.5260823275859756E-3</c:v>
                </c:pt>
                <c:pt idx="337" formatCode="0.00">
                  <c:v>7.7953706609192874E-3</c:v>
                </c:pt>
                <c:pt idx="338" formatCode="0.00">
                  <c:v>7.9551914942527224E-3</c:v>
                </c:pt>
                <c:pt idx="339" formatCode="0.00">
                  <c:v>8.1884323275860371E-3</c:v>
                </c:pt>
                <c:pt idx="340" formatCode="0.00">
                  <c:v>8.4216731609194073E-3</c:v>
                </c:pt>
                <c:pt idx="341" formatCode="0.00">
                  <c:v>8.5654423275860203E-3</c:v>
                </c:pt>
                <c:pt idx="342" formatCode="0.00">
                  <c:v>8.6258631609193726E-3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09-42CE-A9AE-482404C0E0FD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'Ganges-TSA'!$Z$366:$Z$713</c:f>
              <c:numCache>
                <c:formatCode>General</c:formatCode>
                <c:ptCount val="348"/>
                <c:pt idx="6" formatCode="0.0000">
                  <c:v>0.11122807964901457</c:v>
                </c:pt>
                <c:pt idx="7" formatCode="0.0000">
                  <c:v>-2.4923524249794854E-2</c:v>
                </c:pt>
                <c:pt idx="8" formatCode="0.0000">
                  <c:v>9.7533966256157373E-2</c:v>
                </c:pt>
                <c:pt idx="9" formatCode="0.0000">
                  <c:v>9.7591478190681258E-2</c:v>
                </c:pt>
                <c:pt idx="10" formatCode="0.0000">
                  <c:v>-5.0319996898604502E-2</c:v>
                </c:pt>
                <c:pt idx="11" formatCode="0.0000">
                  <c:v>-0.14860798419027108</c:v>
                </c:pt>
                <c:pt idx="12" formatCode="0.0000">
                  <c:v>4.1035404202586029E-2</c:v>
                </c:pt>
                <c:pt idx="13" formatCode="0.0000">
                  <c:v>4.1425768994252793E-2</c:v>
                </c:pt>
                <c:pt idx="14" formatCode="0.0000">
                  <c:v>4.1572673131157506E-2</c:v>
                </c:pt>
                <c:pt idx="15" formatCode="0.0000">
                  <c:v>-0.23303557603550917</c:v>
                </c:pt>
                <c:pt idx="16" formatCode="0.0000">
                  <c:v>-9.9818514487890142E-2</c:v>
                </c:pt>
                <c:pt idx="17" formatCode="0.0000">
                  <c:v>-7.3305735291461588E-2</c:v>
                </c:pt>
                <c:pt idx="18" formatCode="0.0000">
                  <c:v>0.11357235298234791</c:v>
                </c:pt>
                <c:pt idx="19" formatCode="0.0000">
                  <c:v>-2.2536970916461563E-2</c:v>
                </c:pt>
                <c:pt idx="20" formatCode="0.0000">
                  <c:v>9.9977038756157349E-2</c:v>
                </c:pt>
                <c:pt idx="21" formatCode="0.0000">
                  <c:v>0.10009106985734792</c:v>
                </c:pt>
                <c:pt idx="22" formatCode="0.0000">
                  <c:v>-4.7820460231937811E-2</c:v>
                </c:pt>
                <c:pt idx="23" formatCode="0.0000">
                  <c:v>-0.14610382585693776</c:v>
                </c:pt>
                <c:pt idx="24" formatCode="0.0000">
                  <c:v>4.3538722535919394E-2</c:v>
                </c:pt>
                <c:pt idx="25" formatCode="0.0000">
                  <c:v>4.3920084827586109E-2</c:v>
                </c:pt>
                <c:pt idx="26" formatCode="0.0000">
                  <c:v>4.4063213964490811E-2</c:v>
                </c:pt>
                <c:pt idx="27" formatCode="0.0000">
                  <c:v>-0.23055322103550924</c:v>
                </c:pt>
                <c:pt idx="28" formatCode="0.0000">
                  <c:v>-9.7344345321223491E-2</c:v>
                </c:pt>
                <c:pt idx="29" formatCode="0.0000">
                  <c:v>-7.083339279146153E-2</c:v>
                </c:pt>
                <c:pt idx="30" formatCode="0.0000">
                  <c:v>0.11603486048234798</c:v>
                </c:pt>
                <c:pt idx="31" formatCode="0.0000">
                  <c:v>-2.0078072583128159E-2</c:v>
                </c:pt>
                <c:pt idx="32" formatCode="0.0000">
                  <c:v>0.10243685875615743</c:v>
                </c:pt>
                <c:pt idx="33" formatCode="0.0000">
                  <c:v>0.1025518115240146</c:v>
                </c:pt>
                <c:pt idx="34" formatCode="0.0000">
                  <c:v>-4.5359741065271159E-2</c:v>
                </c:pt>
                <c:pt idx="35" formatCode="0.0000">
                  <c:v>-0.14363657169027108</c:v>
                </c:pt>
                <c:pt idx="36" formatCode="0.0000">
                  <c:v>4.6005829202586085E-2</c:v>
                </c:pt>
                <c:pt idx="37" formatCode="0.0000">
                  <c:v>4.6390653994252823E-2</c:v>
                </c:pt>
                <c:pt idx="38" formatCode="0.0000">
                  <c:v>4.6526151464490878E-2</c:v>
                </c:pt>
                <c:pt idx="39" formatCode="0.0000">
                  <c:v>-0.2281037268688425</c:v>
                </c:pt>
                <c:pt idx="40" formatCode="0.0000">
                  <c:v>-9.4908294487890121E-2</c:v>
                </c:pt>
                <c:pt idx="41" formatCode="0.0000">
                  <c:v>-6.8397993624794928E-2</c:v>
                </c:pt>
                <c:pt idx="42" formatCode="0.0000">
                  <c:v>0.11849295714901462</c:v>
                </c:pt>
                <c:pt idx="43" formatCode="0.0000">
                  <c:v>-1.761077841646147E-2</c:v>
                </c:pt>
                <c:pt idx="44" formatCode="0.0000">
                  <c:v>0.10490307792282411</c:v>
                </c:pt>
                <c:pt idx="45" formatCode="0.0000">
                  <c:v>0.10501695569068129</c:v>
                </c:pt>
                <c:pt idx="46" formatCode="0.0000">
                  <c:v>-4.2894612731937815E-2</c:v>
                </c:pt>
                <c:pt idx="47" formatCode="0.0000">
                  <c:v>-0.14118532335693776</c:v>
                </c:pt>
                <c:pt idx="48" formatCode="0.0000">
                  <c:v>4.8457210035919324E-2</c:v>
                </c:pt>
                <c:pt idx="49" formatCode="0.0000">
                  <c:v>4.8836679827586077E-2</c:v>
                </c:pt>
                <c:pt idx="50" formatCode="0.0000">
                  <c:v>4.8971823131157471E-2</c:v>
                </c:pt>
                <c:pt idx="51" formatCode="0.0000">
                  <c:v>-0.22566276853550921</c:v>
                </c:pt>
                <c:pt idx="52" formatCode="0.0000">
                  <c:v>-9.2472049487890118E-2</c:v>
                </c:pt>
                <c:pt idx="53" formatCode="0.0000">
                  <c:v>-6.5961820291461526E-2</c:v>
                </c:pt>
                <c:pt idx="54" formatCode="0.0000">
                  <c:v>0.12091011714901465</c:v>
                </c:pt>
                <c:pt idx="55" formatCode="0.0000">
                  <c:v>-1.5200300083128143E-2</c:v>
                </c:pt>
                <c:pt idx="56" formatCode="0.0000">
                  <c:v>0.10731139958949074</c:v>
                </c:pt>
                <c:pt idx="57" formatCode="0.0000">
                  <c:v>0.10742312069068127</c:v>
                </c:pt>
                <c:pt idx="58" formatCode="0.0000">
                  <c:v>-4.0488455231937809E-2</c:v>
                </c:pt>
                <c:pt idx="59" formatCode="0.0000">
                  <c:v>-0.13877460752360438</c:v>
                </c:pt>
                <c:pt idx="60" formatCode="0.0000">
                  <c:v>5.0867755035919421E-2</c:v>
                </c:pt>
                <c:pt idx="61" formatCode="0.0000">
                  <c:v>5.124071566091945E-2</c:v>
                </c:pt>
                <c:pt idx="62" formatCode="0.0000">
                  <c:v>5.1369170631157562E-2</c:v>
                </c:pt>
                <c:pt idx="63" formatCode="0.0000">
                  <c:v>-0.22327656770217583</c:v>
                </c:pt>
                <c:pt idx="64" formatCode="0.0000">
                  <c:v>-9.0096995321223478E-2</c:v>
                </c:pt>
                <c:pt idx="65" formatCode="0.0000">
                  <c:v>-6.3586836124794904E-2</c:v>
                </c:pt>
                <c:pt idx="66" formatCode="0.0000">
                  <c:v>0.1233058071490146</c:v>
                </c:pt>
                <c:pt idx="67" formatCode="0.0000">
                  <c:v>-1.2792236749794822E-2</c:v>
                </c:pt>
                <c:pt idx="68" formatCode="0.0000">
                  <c:v>0.10971953125615744</c:v>
                </c:pt>
                <c:pt idx="69" formatCode="0.0000">
                  <c:v>0.10983132069068124</c:v>
                </c:pt>
                <c:pt idx="70" formatCode="0.0000">
                  <c:v>-3.8080256065271156E-2</c:v>
                </c:pt>
                <c:pt idx="71" formatCode="0.0000">
                  <c:v>-0.13636935085693769</c:v>
                </c:pt>
                <c:pt idx="72" formatCode="0.0000">
                  <c:v>5.3273242535919391E-2</c:v>
                </c:pt>
                <c:pt idx="73" formatCode="0.0000">
                  <c:v>5.3647440660919476E-2</c:v>
                </c:pt>
                <c:pt idx="74" formatCode="0.0000">
                  <c:v>5.3776947297824174E-2</c:v>
                </c:pt>
                <c:pt idx="75" formatCode="0.0000">
                  <c:v>-0.22087255103550918</c:v>
                </c:pt>
                <c:pt idx="76" formatCode="0.0000">
                  <c:v>-8.7696738654556822E-2</c:v>
                </c:pt>
                <c:pt idx="77" formatCode="0.0000">
                  <c:v>-6.1186646958128255E-2</c:v>
                </c:pt>
                <c:pt idx="78" formatCode="0.0000">
                  <c:v>0.12569116131568125</c:v>
                </c:pt>
                <c:pt idx="79" formatCode="0.0000">
                  <c:v>-1.0421507583128153E-2</c:v>
                </c:pt>
                <c:pt idx="80" formatCode="0.0000">
                  <c:v>0.11209063458949073</c:v>
                </c:pt>
                <c:pt idx="81" formatCode="0.0000">
                  <c:v>0.11220279819068127</c:v>
                </c:pt>
                <c:pt idx="82" formatCode="0.0000">
                  <c:v>-3.5708771065271122E-2</c:v>
                </c:pt>
                <c:pt idx="83" formatCode="0.0000">
                  <c:v>-0.13398560585693772</c:v>
                </c:pt>
                <c:pt idx="84" formatCode="0.0000">
                  <c:v>5.5656894202586044E-2</c:v>
                </c:pt>
                <c:pt idx="85" formatCode="0.0000">
                  <c:v>5.6032176494252794E-2</c:v>
                </c:pt>
                <c:pt idx="86" formatCode="0.0000">
                  <c:v>5.6162571464490857E-2</c:v>
                </c:pt>
                <c:pt idx="87" formatCode="0.0000">
                  <c:v>-0.21848957686884252</c:v>
                </c:pt>
                <c:pt idx="88" formatCode="0.0000">
                  <c:v>-8.5316414487890124E-2</c:v>
                </c:pt>
                <c:pt idx="89" formatCode="0.0000">
                  <c:v>-5.8805536958128235E-2</c:v>
                </c:pt>
                <c:pt idx="90" formatCode="0.0000">
                  <c:v>0.12808546714901461</c:v>
                </c:pt>
                <c:pt idx="91" formatCode="0.0000">
                  <c:v>-8.015077583128194E-3</c:v>
                </c:pt>
                <c:pt idx="92" formatCode="0.0000">
                  <c:v>0.11449815208949074</c:v>
                </c:pt>
                <c:pt idx="93" formatCode="0.0000">
                  <c:v>0.11461140319068128</c:v>
                </c:pt>
                <c:pt idx="94" formatCode="0.0000">
                  <c:v>-3.3300149398604456E-2</c:v>
                </c:pt>
                <c:pt idx="95" formatCode="0.0000">
                  <c:v>-0.13158579669027104</c:v>
                </c:pt>
                <c:pt idx="96" formatCode="0.0000">
                  <c:v>5.8056702535919408E-2</c:v>
                </c:pt>
                <c:pt idx="97" formatCode="0.0000">
                  <c:v>5.8423102327586129E-2</c:v>
                </c:pt>
                <c:pt idx="98" formatCode="0.0000">
                  <c:v>5.8544411464490881E-2</c:v>
                </c:pt>
                <c:pt idx="99" formatCode="0.0000">
                  <c:v>-0.21611878270217585</c:v>
                </c:pt>
                <c:pt idx="100" formatCode="0.0000">
                  <c:v>-8.2956666154556769E-2</c:v>
                </c:pt>
                <c:pt idx="101" formatCode="0.0000">
                  <c:v>-5.6445376958128263E-2</c:v>
                </c:pt>
                <c:pt idx="102" formatCode="0.0000">
                  <c:v>0.1304391896490146</c:v>
                </c:pt>
                <c:pt idx="103" formatCode="0.0000">
                  <c:v>-5.6782434164615314E-3</c:v>
                </c:pt>
                <c:pt idx="104" formatCode="0.0000">
                  <c:v>0.11683446042282405</c:v>
                </c:pt>
                <c:pt idx="105" formatCode="0.0000">
                  <c:v>0.11694718569068127</c:v>
                </c:pt>
                <c:pt idx="106" formatCode="0.0000">
                  <c:v>-3.0964340231937809E-2</c:v>
                </c:pt>
                <c:pt idx="107" formatCode="0.0000">
                  <c:v>-0.1292780241902711</c:v>
                </c:pt>
                <c:pt idx="108" formatCode="0.0000">
                  <c:v>6.0364485869252693E-2</c:v>
                </c:pt>
                <c:pt idx="109" formatCode="0.0000">
                  <c:v>6.072707232758609E-2</c:v>
                </c:pt>
                <c:pt idx="110" formatCode="0.0000">
                  <c:v>6.0844358964490863E-2</c:v>
                </c:pt>
                <c:pt idx="111" formatCode="0.0000">
                  <c:v>-0.21382634353550919</c:v>
                </c:pt>
                <c:pt idx="112" formatCode="0.0000">
                  <c:v>-8.0671735321223459E-2</c:v>
                </c:pt>
                <c:pt idx="113" formatCode="0.0000">
                  <c:v>-5.4160156124794911E-2</c:v>
                </c:pt>
                <c:pt idx="114" formatCode="0.0000">
                  <c:v>0.1327254246490146</c:v>
                </c:pt>
                <c:pt idx="115" formatCode="0.0000">
                  <c:v>-3.3811275831281684E-3</c:v>
                </c:pt>
                <c:pt idx="116" formatCode="0.0000">
                  <c:v>0.11912569542282408</c:v>
                </c:pt>
                <c:pt idx="117" formatCode="0.0000">
                  <c:v>0.11923253985734797</c:v>
                </c:pt>
                <c:pt idx="118" formatCode="0.0000">
                  <c:v>-2.8678947731937771E-2</c:v>
                </c:pt>
                <c:pt idx="119" formatCode="0.0000">
                  <c:v>-0.12696025585693768</c:v>
                </c:pt>
                <c:pt idx="120" formatCode="0.0000">
                  <c:v>6.2677036702586064E-2</c:v>
                </c:pt>
                <c:pt idx="121" formatCode="0.0000">
                  <c:v>6.3018856494252817E-2</c:v>
                </c:pt>
                <c:pt idx="122" formatCode="0.0000">
                  <c:v>6.3120379797824228E-2</c:v>
                </c:pt>
                <c:pt idx="123" formatCode="0.0000">
                  <c:v>-0.21156968186884251</c:v>
                </c:pt>
                <c:pt idx="124" formatCode="0.0000">
                  <c:v>-7.8434432821223476E-2</c:v>
                </c:pt>
                <c:pt idx="125" formatCode="0.0000">
                  <c:v>-5.1928047791461568E-2</c:v>
                </c:pt>
                <c:pt idx="126" formatCode="0.0000">
                  <c:v>0.13494371798234794</c:v>
                </c:pt>
                <c:pt idx="127" formatCode="0.0000">
                  <c:v>-1.1832867497948707E-3</c:v>
                </c:pt>
                <c:pt idx="128" formatCode="0.0000">
                  <c:v>0.12130994042282403</c:v>
                </c:pt>
                <c:pt idx="129" formatCode="0.0000">
                  <c:v>0.12140318902401456</c:v>
                </c:pt>
                <c:pt idx="130" formatCode="0.0000">
                  <c:v>-2.6546972731937873E-2</c:v>
                </c:pt>
                <c:pt idx="131" formatCode="0.0000">
                  <c:v>-0.12488399169027109</c:v>
                </c:pt>
                <c:pt idx="132" formatCode="0.0000">
                  <c:v>6.4589040035919365E-2</c:v>
                </c:pt>
                <c:pt idx="133" formatCode="0.0000">
                  <c:v>6.4743778160919419E-2</c:v>
                </c:pt>
                <c:pt idx="134" formatCode="0.0000">
                  <c:v>6.4646360631157501E-2</c:v>
                </c:pt>
                <c:pt idx="135" formatCode="0.0000">
                  <c:v>-0.21024871436884257</c:v>
                </c:pt>
                <c:pt idx="136" formatCode="0.0000">
                  <c:v>-7.7318344487890184E-2</c:v>
                </c:pt>
                <c:pt idx="137" formatCode="0.0000">
                  <c:v>-5.1051516124794916E-2</c:v>
                </c:pt>
                <c:pt idx="138" formatCode="0.0000">
                  <c:v>0.13590165798234788</c:v>
                </c:pt>
                <c:pt idx="139" formatCode="0.0000">
                  <c:v>-2.1277600831282051E-3</c:v>
                </c:pt>
                <c:pt idx="140" formatCode="0.0000">
                  <c:v>0.11845945792282403</c:v>
                </c:pt>
                <c:pt idx="141" formatCode="0.0000">
                  <c:v>0.11664669735734792</c:v>
                </c:pt>
                <c:pt idx="142" formatCode="0.0000">
                  <c:v>-3.1267473565271181E-2</c:v>
                </c:pt>
                <c:pt idx="143" formatCode="0.0000">
                  <c:v>-0.13140132002360444</c:v>
                </c:pt>
                <c:pt idx="144" formatCode="0.0000">
                  <c:v>5.6344150035919416E-2</c:v>
                </c:pt>
                <c:pt idx="145" formatCode="0.0000">
                  <c:v>5.4170385660919501E-2</c:v>
                </c:pt>
                <c:pt idx="146" formatCode="0.0000">
                  <c:v>5.3497628131157521E-2</c:v>
                </c:pt>
                <c:pt idx="147" formatCode="0.0000">
                  <c:v>-0.22316690936884251</c:v>
                </c:pt>
                <c:pt idx="148" formatCode="0.0000">
                  <c:v>-9.2006270321223493E-2</c:v>
                </c:pt>
                <c:pt idx="149" formatCode="0.0000">
                  <c:v>-6.7548934458128262E-2</c:v>
                </c:pt>
                <c:pt idx="150" formatCode="0.0000">
                  <c:v>0.11904328464901462</c:v>
                </c:pt>
                <c:pt idx="151" formatCode="0.0000">
                  <c:v>-1.6380104249794858E-2</c:v>
                </c:pt>
                <c:pt idx="152" formatCode="0.0000">
                  <c:v>0.10682247375615742</c:v>
                </c:pt>
                <c:pt idx="153" formatCode="0.0000">
                  <c:v>0.10762507319068126</c:v>
                </c:pt>
                <c:pt idx="154" formatCode="0.0000">
                  <c:v>-4.0293071065271163E-2</c:v>
                </c:pt>
                <c:pt idx="155" formatCode="0.0000">
                  <c:v>-0.13776398085693775</c:v>
                </c:pt>
                <c:pt idx="156" formatCode="0.0000">
                  <c:v>5.2707500869252716E-2</c:v>
                </c:pt>
                <c:pt idx="157" formatCode="0.0000">
                  <c:v>5.3948578160919441E-2</c:v>
                </c:pt>
                <c:pt idx="158" formatCode="0.0000">
                  <c:v>5.4119886464490813E-2</c:v>
                </c:pt>
                <c:pt idx="159" formatCode="0.0000">
                  <c:v>-0.21994576936884253</c:v>
                </c:pt>
                <c:pt idx="160" formatCode="0.0000">
                  <c:v>-8.6186114487890098E-2</c:v>
                </c:pt>
                <c:pt idx="161" formatCode="0.0000">
                  <c:v>-5.8828316124794916E-2</c:v>
                </c:pt>
                <c:pt idx="162" formatCode="0.0000">
                  <c:v>0.12813398214901461</c:v>
                </c:pt>
                <c:pt idx="163" formatCode="0.0000">
                  <c:v>-8.3657200831281364E-3</c:v>
                </c:pt>
                <c:pt idx="164" formatCode="0.0000">
                  <c:v>0.11374333792282412</c:v>
                </c:pt>
                <c:pt idx="165" formatCode="0.0000">
                  <c:v>0.11345241735734798</c:v>
                </c:pt>
                <c:pt idx="166" formatCode="0.0000">
                  <c:v>-3.4485485231937785E-2</c:v>
                </c:pt>
                <c:pt idx="167" formatCode="0.0000">
                  <c:v>-0.13314371919027107</c:v>
                </c:pt>
                <c:pt idx="168" formatCode="0.0000">
                  <c:v>5.6065207535919398E-2</c:v>
                </c:pt>
                <c:pt idx="169" formatCode="0.0000">
                  <c:v>5.5820159827586174E-2</c:v>
                </c:pt>
                <c:pt idx="170" formatCode="0.0000">
                  <c:v>5.5669437297824198E-2</c:v>
                </c:pt>
                <c:pt idx="171" formatCode="0.0000">
                  <c:v>-0.21951875520217587</c:v>
                </c:pt>
                <c:pt idx="172" formatCode="0.0000">
                  <c:v>-8.6881636987890171E-2</c:v>
                </c:pt>
                <c:pt idx="173" formatCode="0.0000">
                  <c:v>-6.085618695812825E-2</c:v>
                </c:pt>
                <c:pt idx="174" formatCode="0.0000">
                  <c:v>0.12596144381568128</c:v>
                </c:pt>
                <c:pt idx="175" formatCode="0.0000">
                  <c:v>-9.4831867497948696E-3</c:v>
                </c:pt>
                <c:pt idx="176" formatCode="0.0000">
                  <c:v>0.11369938375615737</c:v>
                </c:pt>
                <c:pt idx="177" formatCode="0.0000">
                  <c:v>0.11448197569068128</c:v>
                </c:pt>
                <c:pt idx="178" formatCode="0.0000">
                  <c:v>-3.3433997731937809E-2</c:v>
                </c:pt>
                <c:pt idx="179" formatCode="0.0000">
                  <c:v>-0.13113817169027106</c:v>
                </c:pt>
                <c:pt idx="180" formatCode="0.0000">
                  <c:v>5.9080069202586044E-2</c:v>
                </c:pt>
                <c:pt idx="181" formatCode="0.0000">
                  <c:v>6.0065361494252761E-2</c:v>
                </c:pt>
                <c:pt idx="182" formatCode="0.0000">
                  <c:v>6.0268121464490843E-2</c:v>
                </c:pt>
                <c:pt idx="183" formatCode="0.0000">
                  <c:v>-0.21394659520217585</c:v>
                </c:pt>
                <c:pt idx="184" formatCode="0.0000">
                  <c:v>-8.033600115455683E-2</c:v>
                </c:pt>
                <c:pt idx="185" formatCode="0.0000">
                  <c:v>-5.3207416958128251E-2</c:v>
                </c:pt>
                <c:pt idx="186" formatCode="0.0000">
                  <c:v>0.13377095548234794</c:v>
                </c:pt>
                <c:pt idx="187" formatCode="0.0000">
                  <c:v>-2.2596384164615124E-3</c:v>
                </c:pt>
                <c:pt idx="188" formatCode="0.0000">
                  <c:v>0.12032804792282409</c:v>
                </c:pt>
                <c:pt idx="189" formatCode="0.0000">
                  <c:v>0.12051575569068129</c:v>
                </c:pt>
                <c:pt idx="190" formatCode="0.0000">
                  <c:v>-2.7460385231937806E-2</c:v>
                </c:pt>
                <c:pt idx="191" formatCode="0.0000">
                  <c:v>-0.12564457919027106</c:v>
                </c:pt>
                <c:pt idx="192" formatCode="0.0000">
                  <c:v>6.3978068369252711E-2</c:v>
                </c:pt>
                <c:pt idx="193" formatCode="0.0000">
                  <c:v>6.4243768160919451E-2</c:v>
                </c:pt>
                <c:pt idx="194" formatCode="0.0000">
                  <c:v>6.4177223131157507E-2</c:v>
                </c:pt>
                <c:pt idx="195" formatCode="0.0000">
                  <c:v>-0.21063451436884251</c:v>
                </c:pt>
                <c:pt idx="196" formatCode="0.0000">
                  <c:v>-7.7620941154556811E-2</c:v>
                </c:pt>
                <c:pt idx="197" formatCode="0.0000">
                  <c:v>-5.1131453624794931E-2</c:v>
                </c:pt>
                <c:pt idx="198" formatCode="0.0000">
                  <c:v>0.13575784964901461</c:v>
                </c:pt>
                <c:pt idx="199" formatCode="0.0000">
                  <c:v>-5.7175508312817813E-4</c:v>
                </c:pt>
                <c:pt idx="200" formatCode="0.0000">
                  <c:v>0.12172209042282406</c:v>
                </c:pt>
                <c:pt idx="201" formatCode="0.0000">
                  <c:v>0.1216159573573479</c:v>
                </c:pt>
                <c:pt idx="202" formatCode="0.0000">
                  <c:v>-2.6369061065271177E-2</c:v>
                </c:pt>
                <c:pt idx="203" formatCode="0.0000">
                  <c:v>-0.12473492085693777</c:v>
                </c:pt>
                <c:pt idx="204" formatCode="0.0000">
                  <c:v>6.47191783692527E-2</c:v>
                </c:pt>
                <c:pt idx="205" formatCode="0.0000">
                  <c:v>6.4578746494252798E-2</c:v>
                </c:pt>
                <c:pt idx="206" formatCode="0.0000">
                  <c:v>6.4292079797824198E-2</c:v>
                </c:pt>
                <c:pt idx="207" formatCode="0.0000">
                  <c:v>-0.21085623936884251</c:v>
                </c:pt>
                <c:pt idx="208" formatCode="0.0000">
                  <c:v>-7.817924782122343E-2</c:v>
                </c:pt>
                <c:pt idx="209" formatCode="0.0000">
                  <c:v>-5.1908675291461592E-2</c:v>
                </c:pt>
                <c:pt idx="210" formatCode="0.0000">
                  <c:v>0.13496755631568128</c:v>
                </c:pt>
                <c:pt idx="211" formatCode="0.0000">
                  <c:v>-1.4736424979483465E-4</c:v>
                </c:pt>
                <c:pt idx="212" formatCode="0.0000">
                  <c:v>0.12335340042282408</c:v>
                </c:pt>
                <c:pt idx="213" formatCode="0.0000">
                  <c:v>0.12445418652401455</c:v>
                </c:pt>
                <c:pt idx="214" formatCode="0.0000">
                  <c:v>-2.339645523193784E-2</c:v>
                </c:pt>
                <c:pt idx="215" formatCode="0.0000">
                  <c:v>-0.12107834585693775</c:v>
                </c:pt>
                <c:pt idx="216" formatCode="0.0000">
                  <c:v>6.9306645869252698E-2</c:v>
                </c:pt>
                <c:pt idx="217" formatCode="0.0000">
                  <c:v>7.0890213994252799E-2</c:v>
                </c:pt>
                <c:pt idx="218" formatCode="0.0000">
                  <c:v>7.1638633964490855E-2</c:v>
                </c:pt>
                <c:pt idx="219" formatCode="0.0000">
                  <c:v>-0.20199114770217583</c:v>
                </c:pt>
                <c:pt idx="220" formatCode="0.0000">
                  <c:v>-6.7794953654556789E-2</c:v>
                </c:pt>
                <c:pt idx="221" formatCode="0.0000">
                  <c:v>-4.0471899458128235E-2</c:v>
                </c:pt>
                <c:pt idx="222" formatCode="0.0000">
                  <c:v>0.14665912048234794</c:v>
                </c:pt>
                <c:pt idx="223" formatCode="0.0000">
                  <c:v>8.6389782502051538E-3</c:v>
                </c:pt>
                <c:pt idx="224" formatCode="0.0000">
                  <c:v>0.12923811958949075</c:v>
                </c:pt>
                <c:pt idx="225" formatCode="0.0000">
                  <c:v>0.12743728235734794</c:v>
                </c:pt>
                <c:pt idx="226" formatCode="0.0000">
                  <c:v>-2.0604480231937811E-2</c:v>
                </c:pt>
                <c:pt idx="227" formatCode="0.0000">
                  <c:v>-0.12040926919027112</c:v>
                </c:pt>
                <c:pt idx="228" formatCode="0.0000">
                  <c:v>6.7462653369252695E-2</c:v>
                </c:pt>
                <c:pt idx="229" formatCode="0.0000">
                  <c:v>6.4243845660919424E-2</c:v>
                </c:pt>
                <c:pt idx="230" formatCode="0.0000">
                  <c:v>6.2207694797824148E-2</c:v>
                </c:pt>
                <c:pt idx="231" formatCode="0.0000">
                  <c:v>-0.21557532436884252</c:v>
                </c:pt>
                <c:pt idx="232" formatCode="0.0000">
                  <c:v>-8.5533697821223498E-2</c:v>
                </c:pt>
                <c:pt idx="233" formatCode="0.0000">
                  <c:v>-6.0906967791461569E-2</c:v>
                </c:pt>
                <c:pt idx="234" formatCode="0.0000">
                  <c:v>0.12517617881568124</c:v>
                </c:pt>
                <c:pt idx="235" formatCode="0.0000">
                  <c:v>-1.1083403416461524E-2</c:v>
                </c:pt>
                <c:pt idx="236" formatCode="0.0000">
                  <c:v>0.11127841375615741</c:v>
                </c:pt>
                <c:pt idx="237" formatCode="0.0000">
                  <c:v>0.11124025235734794</c:v>
                </c:pt>
                <c:pt idx="238" formatCode="0.0000">
                  <c:v>-3.6660851065271144E-2</c:v>
                </c:pt>
                <c:pt idx="239" formatCode="0.0000">
                  <c:v>-0.1347053416902711</c:v>
                </c:pt>
                <c:pt idx="240" formatCode="0.0000">
                  <c:v>5.5189906702586056E-2</c:v>
                </c:pt>
                <c:pt idx="241" formatCode="0.0000">
                  <c:v>5.6107919827586145E-2</c:v>
                </c:pt>
                <c:pt idx="242" formatCode="0.0000">
                  <c:v>5.6550476464490823E-2</c:v>
                </c:pt>
                <c:pt idx="243" formatCode="0.0000">
                  <c:v>-0.21768207436884254</c:v>
                </c:pt>
                <c:pt idx="244" formatCode="0.0000">
                  <c:v>-8.4089314487890199E-2</c:v>
                </c:pt>
                <c:pt idx="245" formatCode="0.0000">
                  <c:v>-5.739720195812828E-2</c:v>
                </c:pt>
                <c:pt idx="246" formatCode="0.0000">
                  <c:v>0.12966223631568122</c:v>
                </c:pt>
                <c:pt idx="247" formatCode="0.0000">
                  <c:v>-5.8117242497948696E-3</c:v>
                </c:pt>
                <c:pt idx="248" formatCode="0.0000">
                  <c:v>0.11732411625615741</c:v>
                </c:pt>
                <c:pt idx="249" formatCode="0.0000">
                  <c:v>0.11805997819068126</c:v>
                </c:pt>
                <c:pt idx="250" formatCode="0.0000">
                  <c:v>-2.9817616898604488E-2</c:v>
                </c:pt>
                <c:pt idx="251" formatCode="0.0000">
                  <c:v>-0.12782260585693778</c:v>
                </c:pt>
                <c:pt idx="252" formatCode="0.0000">
                  <c:v>6.2118325869252727E-2</c:v>
                </c:pt>
                <c:pt idx="253" formatCode="0.0000">
                  <c:v>6.3259180660919456E-2</c:v>
                </c:pt>
                <c:pt idx="254" formatCode="0.0000">
                  <c:v>6.3927417297824224E-2</c:v>
                </c:pt>
                <c:pt idx="255" formatCode="0.0000">
                  <c:v>-0.21005038186884256</c:v>
                </c:pt>
                <c:pt idx="256" formatCode="0.0000">
                  <c:v>-7.6202870321223498E-2</c:v>
                </c:pt>
                <c:pt idx="257" formatCode="0.0000">
                  <c:v>-4.9381065291461607E-2</c:v>
                </c:pt>
                <c:pt idx="258" formatCode="0.0000">
                  <c:v>0.13779434464901461</c:v>
                </c:pt>
                <c:pt idx="259" formatCode="0.0000">
                  <c:v>1.1162432502051789E-3</c:v>
                </c:pt>
                <c:pt idx="260" formatCode="0.0000">
                  <c:v>0.12307394042282407</c:v>
                </c:pt>
                <c:pt idx="261" formatCode="0.0000">
                  <c:v>0.1226316590240146</c:v>
                </c:pt>
                <c:pt idx="262" formatCode="0.0000">
                  <c:v>-2.5277054398604476E-2</c:v>
                </c:pt>
                <c:pt idx="263" formatCode="0.0000">
                  <c:v>-0.12405496835693774</c:v>
                </c:pt>
                <c:pt idx="264" formatCode="0.0000">
                  <c:v>6.5143950035919412E-2</c:v>
                </c:pt>
                <c:pt idx="265" formatCode="0.0000">
                  <c:v>6.4434030660919434E-2</c:v>
                </c:pt>
                <c:pt idx="266" formatCode="0.0000">
                  <c:v>6.3960007297824167E-2</c:v>
                </c:pt>
                <c:pt idx="267" formatCode="0.0000">
                  <c:v>-0.2115853710355092</c:v>
                </c:pt>
                <c:pt idx="268" formatCode="0.0000">
                  <c:v>-7.9305438654556804E-2</c:v>
                </c:pt>
                <c:pt idx="269" formatCode="0.0000">
                  <c:v>-5.3245148624794902E-2</c:v>
                </c:pt>
                <c:pt idx="270" formatCode="0.0000">
                  <c:v>0.13336056714901465</c:v>
                </c:pt>
                <c:pt idx="271" formatCode="0.0000">
                  <c:v>-3.3963984164614713E-3</c:v>
                </c:pt>
                <c:pt idx="272" formatCode="0.0000">
                  <c:v>0.11845806875615744</c:v>
                </c:pt>
                <c:pt idx="273" formatCode="0.0000">
                  <c:v>0.11791255735734787</c:v>
                </c:pt>
                <c:pt idx="274" formatCode="0.0000">
                  <c:v>-2.9995620231937831E-2</c:v>
                </c:pt>
                <c:pt idx="275" formatCode="0.0000">
                  <c:v>-0.12873479752360445</c:v>
                </c:pt>
                <c:pt idx="276" formatCode="0.0000">
                  <c:v>6.0463409202586083E-2</c:v>
                </c:pt>
                <c:pt idx="277" formatCode="0.0000">
                  <c:v>6.0149036494252822E-2</c:v>
                </c:pt>
                <c:pt idx="278" formatCode="0.0000">
                  <c:v>6.0025048964490874E-2</c:v>
                </c:pt>
                <c:pt idx="279" formatCode="0.0000">
                  <c:v>-0.21516763353550916</c:v>
                </c:pt>
                <c:pt idx="280" formatCode="0.0000">
                  <c:v>-8.2535005321223459E-2</c:v>
                </c:pt>
                <c:pt idx="281" formatCode="0.0000">
                  <c:v>-5.6488456124794945E-2</c:v>
                </c:pt>
                <c:pt idx="282" formatCode="0.0000">
                  <c:v>0.13033722631568126</c:v>
                </c:pt>
                <c:pt idx="283" formatCode="0.0000">
                  <c:v>-6.1445550831281948E-3</c:v>
                </c:pt>
                <c:pt idx="284" formatCode="0.0000">
                  <c:v>0.11600118042282409</c:v>
                </c:pt>
                <c:pt idx="285" formatCode="0.0000">
                  <c:v>0.11574693735734798</c:v>
                </c:pt>
                <c:pt idx="286" formatCode="0.0000">
                  <c:v>-3.2170630231937752E-2</c:v>
                </c:pt>
                <c:pt idx="287" formatCode="0.0000">
                  <c:v>-0.13073299335693772</c:v>
                </c:pt>
                <c:pt idx="288" formatCode="0.0000">
                  <c:v>5.8592260035919441E-2</c:v>
                </c:pt>
                <c:pt idx="289" formatCode="0.0000">
                  <c:v>5.8168468160919501E-2</c:v>
                </c:pt>
                <c:pt idx="290" formatCode="0.0000">
                  <c:v>5.7811389797824214E-2</c:v>
                </c:pt>
                <c:pt idx="291" formatCode="0.0000">
                  <c:v>-0.21754103603550917</c:v>
                </c:pt>
                <c:pt idx="292" formatCode="0.0000">
                  <c:v>-8.5068151154556765E-2</c:v>
                </c:pt>
                <c:pt idx="293" formatCode="0.0000">
                  <c:v>-5.8901474458128211E-2</c:v>
                </c:pt>
                <c:pt idx="294" formatCode="0.0000">
                  <c:v>0.12784947214901465</c:v>
                </c:pt>
                <c:pt idx="295" formatCode="0.0000">
                  <c:v>-8.1553250831281621E-3</c:v>
                </c:pt>
                <c:pt idx="296" formatCode="0.0000">
                  <c:v>0.11445316792282406</c:v>
                </c:pt>
                <c:pt idx="297" formatCode="0.0000">
                  <c:v>0.11466168235734789</c:v>
                </c:pt>
                <c:pt idx="298" formatCode="0.0000">
                  <c:v>-3.3221954398604481E-2</c:v>
                </c:pt>
                <c:pt idx="299" formatCode="0.0000">
                  <c:v>-0.13147431335693777</c:v>
                </c:pt>
                <c:pt idx="300" formatCode="0.0000">
                  <c:v>5.8228861702586038E-2</c:v>
                </c:pt>
                <c:pt idx="301" formatCode="0.0000">
                  <c:v>5.883354316091946E-2</c:v>
                </c:pt>
                <c:pt idx="302" formatCode="0.0000">
                  <c:v>5.9194638131157523E-2</c:v>
                </c:pt>
                <c:pt idx="303" formatCode="0.0000">
                  <c:v>-0.21520865103550918</c:v>
                </c:pt>
                <c:pt idx="304" formatCode="0.0000">
                  <c:v>-8.178623448789013E-2</c:v>
                </c:pt>
                <c:pt idx="305" formatCode="0.0000">
                  <c:v>-5.520869612479487E-2</c:v>
                </c:pt>
                <c:pt idx="306" formatCode="0.0000">
                  <c:v>0.13177377381568131</c:v>
                </c:pt>
                <c:pt idx="307" formatCode="0.0000">
                  <c:v>-4.3388959164615271E-3</c:v>
                </c:pt>
                <c:pt idx="308" formatCode="0.0000">
                  <c:v>0.11817042792282409</c:v>
                </c:pt>
                <c:pt idx="309" formatCode="0.0000">
                  <c:v>0.11827977319068125</c:v>
                </c:pt>
                <c:pt idx="310" formatCode="0.0000">
                  <c:v>-2.9631159398604473E-2</c:v>
                </c:pt>
                <c:pt idx="311" formatCode="0.0000">
                  <c:v>-0.12802014752360444</c:v>
                </c:pt>
                <c:pt idx="312" formatCode="0.0000">
                  <c:v>6.1535323369252715E-2</c:v>
                </c:pt>
                <c:pt idx="313" formatCode="0.0000">
                  <c:v>6.1805177327586114E-2</c:v>
                </c:pt>
                <c:pt idx="314" formatCode="0.0000">
                  <c:v>6.1933733964490839E-2</c:v>
                </c:pt>
                <c:pt idx="315" formatCode="0.0000">
                  <c:v>-0.21278622853550921</c:v>
                </c:pt>
                <c:pt idx="316" formatCode="0.0000">
                  <c:v>-7.9681275321223488E-2</c:v>
                </c:pt>
                <c:pt idx="317" formatCode="0.0000">
                  <c:v>-5.3243523624794925E-2</c:v>
                </c:pt>
                <c:pt idx="318" formatCode="0.0000">
                  <c:v>0.13370916048234796</c:v>
                </c:pt>
                <c:pt idx="319" formatCode="0.0000">
                  <c:v>-2.4023367497948422E-3</c:v>
                </c:pt>
                <c:pt idx="320" formatCode="0.0000">
                  <c:v>0.12010601292282411</c:v>
                </c:pt>
                <c:pt idx="321" formatCode="0.0000">
                  <c:v>0.1202143840240146</c:v>
                </c:pt>
                <c:pt idx="322" formatCode="0.0000">
                  <c:v>-2.7696582731937813E-2</c:v>
                </c:pt>
                <c:pt idx="323" formatCode="0.0000">
                  <c:v>-0.12608147752360441</c:v>
                </c:pt>
                <c:pt idx="324" formatCode="0.0000">
                  <c:v>6.3473385869252691E-2</c:v>
                </c:pt>
                <c:pt idx="325" formatCode="0.0000">
                  <c:v>6.3742411494252776E-2</c:v>
                </c:pt>
                <c:pt idx="326" formatCode="0.0000">
                  <c:v>6.3870073131157501E-2</c:v>
                </c:pt>
                <c:pt idx="327" formatCode="0.0000">
                  <c:v>-0.21085151520217582</c:v>
                </c:pt>
                <c:pt idx="328" formatCode="0.0000">
                  <c:v>-7.7747792821223433E-2</c:v>
                </c:pt>
                <c:pt idx="329" formatCode="0.0000">
                  <c:v>-5.1309873624794888E-2</c:v>
                </c:pt>
                <c:pt idx="330" formatCode="0.0000">
                  <c:v>0.1355992263156813</c:v>
                </c:pt>
                <c:pt idx="331" formatCode="0.0000">
                  <c:v>-5.1382258312818174E-4</c:v>
                </c:pt>
                <c:pt idx="332" formatCode="0.0000">
                  <c:v>0.12199343958949074</c:v>
                </c:pt>
                <c:pt idx="333" formatCode="0.0000">
                  <c:v>0.12210072319068124</c:v>
                </c:pt>
                <c:pt idx="334" formatCode="0.0000">
                  <c:v>-2.5810512731937851E-2</c:v>
                </c:pt>
                <c:pt idx="335" formatCode="0.0000">
                  <c:v>-0.12415061502360444</c:v>
                </c:pt>
                <c:pt idx="336" formatCode="0.0000">
                  <c:v>6.5402765869252644E-2</c:v>
                </c:pt>
                <c:pt idx="337" formatCode="0.0000">
                  <c:v>6.566874816091936E-2</c:v>
                </c:pt>
                <c:pt idx="338" formatCode="0.0000">
                  <c:v>6.5794353131157529E-2</c:v>
                </c:pt>
                <c:pt idx="339" formatCode="0.0000">
                  <c:v>-0.20893006770217587</c:v>
                </c:pt>
                <c:pt idx="340" formatCode="0.0000">
                  <c:v>-7.5829177821223448E-2</c:v>
                </c:pt>
                <c:pt idx="341" formatCode="0.0000">
                  <c:v>-4.9393285291461614E-2</c:v>
                </c:pt>
                <c:pt idx="342" formatCode="0.0000">
                  <c:v>0.13753704298234792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9-42CE-A9AE-482404C0E0FD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'Ganges-TSA'!$Y$2:$Y$349</c:f>
              <c:numCache>
                <c:formatCode>General</c:formatCode>
                <c:ptCount val="348"/>
                <c:pt idx="6" formatCode="0.00">
                  <c:v>-1.7929474821428537E-2</c:v>
                </c:pt>
                <c:pt idx="7" formatCode="0.00">
                  <c:v>7.470909077380905E-3</c:v>
                </c:pt>
                <c:pt idx="8" formatCode="0.00">
                  <c:v>-8.7233314285713459E-3</c:v>
                </c:pt>
                <c:pt idx="9" formatCode="0.00">
                  <c:v>-8.7808433630952032E-3</c:v>
                </c:pt>
                <c:pt idx="10" formatCode="0.00">
                  <c:v>-2.1089882738094534E-3</c:v>
                </c:pt>
                <c:pt idx="11" formatCode="0.00">
                  <c:v>1.7390979017857106E-2</c:v>
                </c:pt>
                <c:pt idx="12" formatCode="0.00">
                  <c:v>3.7324062500004862E-4</c:v>
                </c:pt>
                <c:pt idx="13" formatCode="0.00">
                  <c:v>1.2055833333246557E-5</c:v>
                </c:pt>
                <c:pt idx="14" formatCode="0.00">
                  <c:v>-1.3484830357146649E-4</c:v>
                </c:pt>
                <c:pt idx="15" formatCode="0.00">
                  <c:v>1.7262600863095223E-2</c:v>
                </c:pt>
                <c:pt idx="16" formatCode="0.00">
                  <c:v>-3.7384306845238136E-3</c:v>
                </c:pt>
                <c:pt idx="17" formatCode="0.00">
                  <c:v>-3.5652598809523539E-3</c:v>
                </c:pt>
                <c:pt idx="18" formatCode="0.00">
                  <c:v>-1.5549698154761871E-2</c:v>
                </c:pt>
                <c:pt idx="19" formatCode="0.00">
                  <c:v>7.2577957440476126E-3</c:v>
                </c:pt>
                <c:pt idx="20" formatCode="0.00">
                  <c:v>-6.9734539285712938E-3</c:v>
                </c:pt>
                <c:pt idx="21" formatCode="0.00">
                  <c:v>-7.0874850297618641E-3</c:v>
                </c:pt>
                <c:pt idx="22" formatCode="0.00">
                  <c:v>-1.9606549404761475E-3</c:v>
                </c:pt>
                <c:pt idx="23" formatCode="0.00">
                  <c:v>1.498499068452383E-2</c:v>
                </c:pt>
                <c:pt idx="24" formatCode="0.00">
                  <c:v>1.6783229166666969E-4</c:v>
                </c:pt>
                <c:pt idx="25" formatCode="0.00">
                  <c:v>-1.3694000000008533E-4</c:v>
                </c:pt>
                <c:pt idx="26" formatCode="0.00">
                  <c:v>-2.8006913690481472E-4</c:v>
                </c:pt>
                <c:pt idx="27" formatCode="0.00">
                  <c:v>1.4813365863095285E-2</c:v>
                </c:pt>
                <c:pt idx="28" formatCode="0.00">
                  <c:v>-3.8029598511904461E-3</c:v>
                </c:pt>
                <c:pt idx="29" formatCode="0.00">
                  <c:v>-3.4585223809524279E-3</c:v>
                </c:pt>
                <c:pt idx="30" formatCode="0.00">
                  <c:v>-1.3396185654761916E-2</c:v>
                </c:pt>
                <c:pt idx="31" formatCode="0.00">
                  <c:v>6.9270374107142096E-3</c:v>
                </c:pt>
                <c:pt idx="32" formatCode="0.00">
                  <c:v>-5.3385539285714101E-3</c:v>
                </c:pt>
                <c:pt idx="33" formatCode="0.00">
                  <c:v>-5.4535066964285783E-3</c:v>
                </c:pt>
                <c:pt idx="34" formatCode="0.00">
                  <c:v>-1.7954241071427846E-3</c:v>
                </c:pt>
                <c:pt idx="35" formatCode="0.00">
                  <c:v>1.2497886517857132E-2</c:v>
                </c:pt>
                <c:pt idx="36" formatCode="0.00">
                  <c:v>-4.4674375000053335E-5</c:v>
                </c:pt>
                <c:pt idx="37" formatCode="0.00">
                  <c:v>-2.5112916666675256E-4</c:v>
                </c:pt>
                <c:pt idx="38" formatCode="0.00">
                  <c:v>-3.866266369048077E-4</c:v>
                </c:pt>
                <c:pt idx="39" formatCode="0.00">
                  <c:v>1.2396721696428553E-2</c:v>
                </c:pt>
                <c:pt idx="40" formatCode="0.00">
                  <c:v>-3.7509506845238294E-3</c:v>
                </c:pt>
                <c:pt idx="41" formatCode="0.00">
                  <c:v>-3.3166115476190305E-3</c:v>
                </c:pt>
                <c:pt idx="42" formatCode="0.00">
                  <c:v>-1.1196712321428548E-2</c:v>
                </c:pt>
                <c:pt idx="43" formatCode="0.00">
                  <c:v>6.4963032440475132E-3</c:v>
                </c:pt>
                <c:pt idx="44" formatCode="0.00">
                  <c:v>-3.8713730952381065E-3</c:v>
                </c:pt>
                <c:pt idx="45" formatCode="0.00">
                  <c:v>-3.9852508630952577E-3</c:v>
                </c:pt>
                <c:pt idx="46" formatCode="0.00">
                  <c:v>-1.6424224404761323E-3</c:v>
                </c:pt>
                <c:pt idx="47" formatCode="0.00">
                  <c:v>1.0299158184523816E-2</c:v>
                </c:pt>
                <c:pt idx="48" formatCode="0.00">
                  <c:v>-1.3108520833327031E-4</c:v>
                </c:pt>
                <c:pt idx="49" formatCode="0.00">
                  <c:v>-3.5367500000005325E-4</c:v>
                </c:pt>
                <c:pt idx="50" formatCode="0.00">
                  <c:v>-4.8881830357144773E-4</c:v>
                </c:pt>
                <c:pt idx="51" formatCode="0.00">
                  <c:v>9.9884233630952723E-3</c:v>
                </c:pt>
                <c:pt idx="52" formatCode="0.00">
                  <c:v>-3.8656956845238288E-3</c:v>
                </c:pt>
                <c:pt idx="53" formatCode="0.00">
                  <c:v>-3.1738848809524101E-3</c:v>
                </c:pt>
                <c:pt idx="54" formatCode="0.00">
                  <c:v>-9.0205623214286157E-3</c:v>
                </c:pt>
                <c:pt idx="55" formatCode="0.00">
                  <c:v>6.1181349107141958E-3</c:v>
                </c:pt>
                <c:pt idx="56" formatCode="0.00">
                  <c:v>-2.4028547619046603E-3</c:v>
                </c:pt>
                <c:pt idx="57" formatCode="0.00">
                  <c:v>-2.5145758630951698E-3</c:v>
                </c:pt>
                <c:pt idx="58" formatCode="0.00">
                  <c:v>-1.4313099404761331E-3</c:v>
                </c:pt>
                <c:pt idx="59" formatCode="0.00">
                  <c:v>7.9128023511904344E-3</c:v>
                </c:pt>
                <c:pt idx="60" formatCode="0.00">
                  <c:v>-2.568402083333865E-4</c:v>
                </c:pt>
                <c:pt idx="61" formatCode="0.00">
                  <c:v>-4.4011083333339585E-4</c:v>
                </c:pt>
                <c:pt idx="62" formatCode="0.00">
                  <c:v>-5.6856580357150799E-4</c:v>
                </c:pt>
                <c:pt idx="63" formatCode="0.00">
                  <c:v>7.6347925297618746E-3</c:v>
                </c:pt>
                <c:pt idx="64" formatCode="0.00">
                  <c:v>-3.8645498511904741E-3</c:v>
                </c:pt>
                <c:pt idx="65" formatCode="0.00">
                  <c:v>-2.97201904761904E-3</c:v>
                </c:pt>
                <c:pt idx="66" formatCode="0.00">
                  <c:v>-6.9010523214285691E-3</c:v>
                </c:pt>
                <c:pt idx="67" formatCode="0.00">
                  <c:v>5.6621215773808853E-3</c:v>
                </c:pt>
                <c:pt idx="68" formatCode="0.00">
                  <c:v>-1.0679064285714079E-3</c:v>
                </c:pt>
                <c:pt idx="69" formatCode="0.00">
                  <c:v>-1.1796958630952425E-3</c:v>
                </c:pt>
                <c:pt idx="70" formatCode="0.00">
                  <c:v>-1.2230791071427827E-3</c:v>
                </c:pt>
                <c:pt idx="71" formatCode="0.00">
                  <c:v>5.7803756845237475E-3</c:v>
                </c:pt>
                <c:pt idx="72" formatCode="0.00">
                  <c:v>-2.290577083333134E-4</c:v>
                </c:pt>
                <c:pt idx="73" formatCode="0.00">
                  <c:v>-5.2841583333340658E-4</c:v>
                </c:pt>
                <c:pt idx="74" formatCode="0.00">
                  <c:v>-6.5792247023810368E-4</c:v>
                </c:pt>
                <c:pt idx="75" formatCode="0.00">
                  <c:v>5.2633358630952143E-3</c:v>
                </c:pt>
                <c:pt idx="76" formatCode="0.00">
                  <c:v>-3.9239165178571178E-3</c:v>
                </c:pt>
                <c:pt idx="77" formatCode="0.00">
                  <c:v>-2.792588214285685E-3</c:v>
                </c:pt>
                <c:pt idx="78" formatCode="0.00">
                  <c:v>-4.7563564880951925E-3</c:v>
                </c:pt>
                <c:pt idx="79" formatCode="0.00">
                  <c:v>5.2560624107141907E-3</c:v>
                </c:pt>
                <c:pt idx="80" formatCode="0.00">
                  <c:v>2.5895023809530127E-4</c:v>
                </c:pt>
                <c:pt idx="81" formatCode="0.00">
                  <c:v>1.4678663690476101E-4</c:v>
                </c:pt>
                <c:pt idx="82" formatCode="0.00">
                  <c:v>-9.7894410714283175E-4</c:v>
                </c:pt>
                <c:pt idx="83" formatCode="0.00">
                  <c:v>3.4914406845237556E-3</c:v>
                </c:pt>
                <c:pt idx="84" formatCode="0.00">
                  <c:v>-3.5493937499997408E-4</c:v>
                </c:pt>
                <c:pt idx="85" formatCode="0.00">
                  <c:v>-5.9024166666676869E-4</c:v>
                </c:pt>
                <c:pt idx="86" formatCode="0.00">
                  <c:v>-7.206366369048034E-4</c:v>
                </c:pt>
                <c:pt idx="87" formatCode="0.00">
                  <c:v>2.9130116964285746E-3</c:v>
                </c:pt>
                <c:pt idx="88" formatCode="0.00">
                  <c:v>-3.8162306845238303E-3</c:v>
                </c:pt>
                <c:pt idx="89" formatCode="0.00">
                  <c:v>-2.5951982142857211E-3</c:v>
                </c:pt>
                <c:pt idx="90" formatCode="0.00">
                  <c:v>-2.6076023214285371E-3</c:v>
                </c:pt>
                <c:pt idx="91" formatCode="0.00">
                  <c:v>4.8249624107142564E-3</c:v>
                </c:pt>
                <c:pt idx="92" formatCode="0.00">
                  <c:v>1.5175927380953191E-3</c:v>
                </c:pt>
                <c:pt idx="93" formatCode="0.00">
                  <c:v>1.4043416369047823E-3</c:v>
                </c:pt>
                <c:pt idx="94" formatCode="0.00">
                  <c:v>-7.625157738094801E-4</c:v>
                </c:pt>
                <c:pt idx="95" formatCode="0.00">
                  <c:v>1.3447915178570746E-3</c:v>
                </c:pt>
                <c:pt idx="96" formatCode="0.00">
                  <c:v>-3.5148770833337561E-4</c:v>
                </c:pt>
                <c:pt idx="97" formatCode="0.00">
                  <c:v>-6.4520750000007787E-4</c:v>
                </c:pt>
                <c:pt idx="98" formatCode="0.00">
                  <c:v>-7.6651663690485705E-4</c:v>
                </c:pt>
                <c:pt idx="99" formatCode="0.00">
                  <c:v>5.7506752976191344E-4</c:v>
                </c:pt>
                <c:pt idx="100" formatCode="0.00">
                  <c:v>-3.7937190178571889E-3</c:v>
                </c:pt>
                <c:pt idx="101" formatCode="0.00">
                  <c:v>-2.3768682142856767E-3</c:v>
                </c:pt>
                <c:pt idx="102" formatCode="0.00">
                  <c:v>-5.2485482142855533E-4</c:v>
                </c:pt>
                <c:pt idx="103" formatCode="0.00">
                  <c:v>4.3544282440475812E-3</c:v>
                </c:pt>
                <c:pt idx="104" formatCode="0.00">
                  <c:v>2.7148944047619694E-3</c:v>
                </c:pt>
                <c:pt idx="105" formatCode="0.00">
                  <c:v>2.6021691369047528E-3</c:v>
                </c:pt>
                <c:pt idx="106" formatCode="0.00">
                  <c:v>-4.6833494047612834E-4</c:v>
                </c:pt>
                <c:pt idx="107" formatCode="0.00">
                  <c:v>-7.870709821428401E-4</c:v>
                </c:pt>
                <c:pt idx="108" formatCode="0.00">
                  <c:v>-4.586710416666917E-4</c:v>
                </c:pt>
                <c:pt idx="109" formatCode="0.00">
                  <c:v>-6.1952750000004997E-4</c:v>
                </c:pt>
                <c:pt idx="110" formatCode="0.00">
                  <c:v>-7.3681413690485087E-4</c:v>
                </c:pt>
                <c:pt idx="111" formatCode="0.00">
                  <c:v>-1.6842016369047474E-3</c:v>
                </c:pt>
                <c:pt idx="112" formatCode="0.00">
                  <c:v>-4.0328298511904948E-3</c:v>
                </c:pt>
                <c:pt idx="113" formatCode="0.00">
                  <c:v>-2.0834690476190243E-3</c:v>
                </c:pt>
                <c:pt idx="114" formatCode="0.00">
                  <c:v>1.5796201785714392E-3</c:v>
                </c:pt>
                <c:pt idx="115" formatCode="0.00">
                  <c:v>3.8753424107142165E-3</c:v>
                </c:pt>
                <c:pt idx="116" formatCode="0.00">
                  <c:v>3.8671694047619498E-3</c:v>
                </c:pt>
                <c:pt idx="117" formatCode="0.00">
                  <c:v>3.7603249702380936E-3</c:v>
                </c:pt>
                <c:pt idx="118" formatCode="0.00">
                  <c:v>-1.2025744047616804E-4</c:v>
                </c:pt>
                <c:pt idx="119" formatCode="0.00">
                  <c:v>-2.916759315476275E-3</c:v>
                </c:pt>
                <c:pt idx="120" formatCode="0.00">
                  <c:v>-4.4005187500001375E-4</c:v>
                </c:pt>
                <c:pt idx="121" formatCode="0.00">
                  <c:v>-6.5223166666672494E-4</c:v>
                </c:pt>
                <c:pt idx="122" formatCode="0.00">
                  <c:v>-7.5375497023816296E-4</c:v>
                </c:pt>
                <c:pt idx="123" formatCode="0.00">
                  <c:v>-3.907233303571428E-3</c:v>
                </c:pt>
                <c:pt idx="124" formatCode="0.00">
                  <c:v>-3.8358023511904649E-3</c:v>
                </c:pt>
                <c:pt idx="125" formatCode="0.00">
                  <c:v>-1.7995673809523827E-3</c:v>
                </c:pt>
                <c:pt idx="126" formatCode="0.00">
                  <c:v>3.5028368452380554E-3</c:v>
                </c:pt>
                <c:pt idx="127" formatCode="0.00">
                  <c:v>3.3063715773809232E-3</c:v>
                </c:pt>
                <c:pt idx="128" formatCode="0.00">
                  <c:v>4.8941244047620014E-3</c:v>
                </c:pt>
                <c:pt idx="129" formatCode="0.00">
                  <c:v>4.8008758035714694E-3</c:v>
                </c:pt>
                <c:pt idx="130" formatCode="0.00">
                  <c:v>3.1890755952393435E-4</c:v>
                </c:pt>
                <c:pt idx="131" formatCode="0.00">
                  <c:v>-4.9707234821428636E-3</c:v>
                </c:pt>
                <c:pt idx="132" formatCode="0.00">
                  <c:v>-2.6631520833336753E-4</c:v>
                </c:pt>
                <c:pt idx="133" formatCode="0.00">
                  <c:v>-2.8122333333335803E-4</c:v>
                </c:pt>
                <c:pt idx="134" formatCode="0.00">
                  <c:v>-1.8380580357146847E-4</c:v>
                </c:pt>
                <c:pt idx="135" formatCode="0.00">
                  <c:v>-5.6586608035713859E-3</c:v>
                </c:pt>
                <c:pt idx="136" formatCode="0.00">
                  <c:v>-3.1860906845237735E-3</c:v>
                </c:pt>
                <c:pt idx="137" formatCode="0.00">
                  <c:v>-2.1312190476190374E-3</c:v>
                </c:pt>
                <c:pt idx="138" formatCode="0.00">
                  <c:v>4.4414268452381278E-3</c:v>
                </c:pt>
                <c:pt idx="139" formatCode="0.00">
                  <c:v>3.492424910714248E-3</c:v>
                </c:pt>
                <c:pt idx="140" formatCode="0.00">
                  <c:v>8.4956469047620109E-3</c:v>
                </c:pt>
                <c:pt idx="141" formatCode="0.00">
                  <c:v>1.0310017470238131E-2</c:v>
                </c:pt>
                <c:pt idx="142" formatCode="0.00">
                  <c:v>4.7358683928572232E-3</c:v>
                </c:pt>
                <c:pt idx="143" formatCode="0.00">
                  <c:v>2.5458048511904918E-3</c:v>
                </c:pt>
                <c:pt idx="144" formatCode="0.00">
                  <c:v>-1.2764645208333369E-2</c:v>
                </c:pt>
                <c:pt idx="145" formatCode="0.00">
                  <c:v>-1.0484010833333446E-2</c:v>
                </c:pt>
                <c:pt idx="146" formatCode="0.00">
                  <c:v>-9.8112533035714655E-3</c:v>
                </c:pt>
                <c:pt idx="147" formatCode="0.00">
                  <c:v>7.2609641964285487E-3</c:v>
                </c:pt>
                <c:pt idx="148" formatCode="0.00">
                  <c:v>-8.2942948511904591E-3</c:v>
                </c:pt>
                <c:pt idx="149" formatCode="0.00">
                  <c:v>-5.8196607142856904E-3</c:v>
                </c:pt>
                <c:pt idx="150" formatCode="0.00">
                  <c:v>-4.7456998214285839E-3</c:v>
                </c:pt>
                <c:pt idx="151" formatCode="0.00">
                  <c:v>1.0082269077380912E-2</c:v>
                </c:pt>
                <c:pt idx="152" formatCode="0.00">
                  <c:v>-3.4987892857135661E-4</c:v>
                </c:pt>
                <c:pt idx="153" formatCode="0.00">
                  <c:v>-1.1524783630952329E-3</c:v>
                </c:pt>
                <c:pt idx="154" formatCode="0.00">
                  <c:v>-8.2559841071427886E-3</c:v>
                </c:pt>
                <c:pt idx="155" formatCode="0.00">
                  <c:v>5.5762056845237995E-3</c:v>
                </c:pt>
                <c:pt idx="156" formatCode="0.00">
                  <c:v>1.401133958333356E-3</c:v>
                </c:pt>
                <c:pt idx="157" formatCode="0.00">
                  <c:v>3.4593666666660194E-4</c:v>
                </c:pt>
                <c:pt idx="158" formatCode="0.00">
                  <c:v>1.7462836309523055E-4</c:v>
                </c:pt>
                <c:pt idx="159" formatCode="0.00">
                  <c:v>3.9935741964285676E-3</c:v>
                </c:pt>
                <c:pt idx="160" formatCode="0.00">
                  <c:v>-1.9553406845238541E-3</c:v>
                </c:pt>
                <c:pt idx="161" formatCode="0.00">
                  <c:v>-2.0139990476190361E-3</c:v>
                </c:pt>
                <c:pt idx="162" formatCode="0.00">
                  <c:v>1.0962026785714118E-3</c:v>
                </c:pt>
                <c:pt idx="163" formatCode="0.00">
                  <c:v>4.5341749107142004E-3</c:v>
                </c:pt>
                <c:pt idx="164" formatCode="0.00">
                  <c:v>3.4333269047619464E-3</c:v>
                </c:pt>
                <c:pt idx="165" formatCode="0.00">
                  <c:v>3.7242474702380846E-3</c:v>
                </c:pt>
                <c:pt idx="166" formatCode="0.00">
                  <c:v>-1.2754699404761705E-3</c:v>
                </c:pt>
                <c:pt idx="167" formatCode="0.00">
                  <c:v>2.0646340178571143E-3</c:v>
                </c:pt>
                <c:pt idx="168" formatCode="0.00">
                  <c:v>-4.3432027083333269E-3</c:v>
                </c:pt>
                <c:pt idx="169" formatCode="0.00">
                  <c:v>-4.03974500000015E-3</c:v>
                </c:pt>
                <c:pt idx="170" formatCode="0.00">
                  <c:v>-3.889022470238146E-3</c:v>
                </c:pt>
                <c:pt idx="171" formatCode="0.00">
                  <c:v>3.2832100297619238E-3</c:v>
                </c:pt>
                <c:pt idx="172" formatCode="0.00">
                  <c:v>-3.3485981845237656E-3</c:v>
                </c:pt>
                <c:pt idx="173" formatCode="0.00">
                  <c:v>-2.6105082142857117E-3</c:v>
                </c:pt>
                <c:pt idx="174" formatCode="0.00">
                  <c:v>3.6784101190479035E-4</c:v>
                </c:pt>
                <c:pt idx="175" formatCode="0.00">
                  <c:v>4.2535615773809099E-3</c:v>
                </c:pt>
                <c:pt idx="176" formatCode="0.00">
                  <c:v>7.1091107142867704E-4</c:v>
                </c:pt>
                <c:pt idx="177" formatCode="0.00">
                  <c:v>-7.1680863095224812E-5</c:v>
                </c:pt>
                <c:pt idx="178" formatCode="0.00">
                  <c:v>-5.5270374404761402E-3</c:v>
                </c:pt>
                <c:pt idx="179" formatCode="0.00">
                  <c:v>-5.682334821428825E-4</c:v>
                </c:pt>
                <c:pt idx="180" formatCode="0.00">
                  <c:v>2.9161656250000223E-3</c:v>
                </c:pt>
                <c:pt idx="181" formatCode="0.00">
                  <c:v>2.0831033333332805E-3</c:v>
                </c:pt>
                <c:pt idx="182" formatCode="0.00">
                  <c:v>1.8803433630951716E-3</c:v>
                </c:pt>
                <c:pt idx="183" formatCode="0.00">
                  <c:v>-2.3091499702380947E-3</c:v>
                </c:pt>
                <c:pt idx="184" formatCode="0.00">
                  <c:v>-5.3429401785712316E-4</c:v>
                </c:pt>
                <c:pt idx="185" formatCode="0.00">
                  <c:v>-7.7188821428569865E-4</c:v>
                </c:pt>
                <c:pt idx="186" formatCode="0.00">
                  <c:v>4.421509345238106E-3</c:v>
                </c:pt>
                <c:pt idx="187" formatCode="0.00">
                  <c:v>-1.2627675595244803E-4</c:v>
                </c:pt>
                <c:pt idx="188" formatCode="0.00">
                  <c:v>2.9975869047619286E-3</c:v>
                </c:pt>
                <c:pt idx="189" formatCode="0.00">
                  <c:v>2.8098791369047249E-3</c:v>
                </c:pt>
                <c:pt idx="190" formatCode="0.00">
                  <c:v>-1.4631199404761541E-3</c:v>
                </c:pt>
                <c:pt idx="191" formatCode="0.00">
                  <c:v>-4.7602459821428911E-3</c:v>
                </c:pt>
                <c:pt idx="192" formatCode="0.00">
                  <c:v>1.2608364583333587E-3</c:v>
                </c:pt>
                <c:pt idx="193" formatCode="0.00">
                  <c:v>1.1341366666666186E-3</c:v>
                </c:pt>
                <c:pt idx="194" formatCode="0.00">
                  <c:v>1.2006816964285627E-3</c:v>
                </c:pt>
                <c:pt idx="195" formatCode="0.00">
                  <c:v>-6.3634408035714296E-3</c:v>
                </c:pt>
                <c:pt idx="196" formatCode="0.00">
                  <c:v>3.5034598214286894E-4</c:v>
                </c:pt>
                <c:pt idx="197" formatCode="0.00">
                  <c:v>-5.0758154761901264E-4</c:v>
                </c:pt>
                <c:pt idx="198" formatCode="0.00">
                  <c:v>5.6626851785714361E-3</c:v>
                </c:pt>
                <c:pt idx="199" formatCode="0.00">
                  <c:v>-2.2021100892857803E-3</c:v>
                </c:pt>
                <c:pt idx="200" formatCode="0.00">
                  <c:v>3.3546344047620247E-3</c:v>
                </c:pt>
                <c:pt idx="201" formatCode="0.00">
                  <c:v>3.4607674702381575E-3</c:v>
                </c:pt>
                <c:pt idx="202" formatCode="0.00">
                  <c:v>-1.8607410714277517E-4</c:v>
                </c:pt>
                <c:pt idx="203" formatCode="0.00">
                  <c:v>-5.4371543154761726E-3</c:v>
                </c:pt>
                <c:pt idx="204" formatCode="0.00">
                  <c:v>1.7426645833334975E-4</c:v>
                </c:pt>
                <c:pt idx="205" formatCode="0.00">
                  <c:v>5.025083333332625E-4</c:v>
                </c:pt>
                <c:pt idx="206" formatCode="0.00">
                  <c:v>7.8917502976183496E-4</c:v>
                </c:pt>
                <c:pt idx="207" formatCode="0.00">
                  <c:v>-6.9904558035714381E-3</c:v>
                </c:pt>
                <c:pt idx="208" formatCode="0.00">
                  <c:v>2.3283626488094789E-3</c:v>
                </c:pt>
                <c:pt idx="209" formatCode="0.00">
                  <c:v>5.8733011904762988E-4</c:v>
                </c:pt>
                <c:pt idx="210" formatCode="0.00">
                  <c:v>4.8074685119047778E-3</c:v>
                </c:pt>
                <c:pt idx="211" formatCode="0.00">
                  <c:v>-5.6559109226191062E-3</c:v>
                </c:pt>
                <c:pt idx="212" formatCode="0.00">
                  <c:v>-5.6456559523804239E-4</c:v>
                </c:pt>
                <c:pt idx="213" formatCode="0.00">
                  <c:v>-1.6653516964285076E-3</c:v>
                </c:pt>
                <c:pt idx="214" formatCode="0.00">
                  <c:v>-3.4172899404761037E-3</c:v>
                </c:pt>
                <c:pt idx="215" formatCode="0.00">
                  <c:v>-9.0178393154762004E-3</c:v>
                </c:pt>
                <c:pt idx="216" formatCode="0.00">
                  <c:v>9.8175489583333664E-3</c:v>
                </c:pt>
                <c:pt idx="217" formatCode="0.00">
                  <c:v>8.37742083333326E-3</c:v>
                </c:pt>
                <c:pt idx="218" formatCode="0.00">
                  <c:v>7.6290008630952033E-3</c:v>
                </c:pt>
                <c:pt idx="219" formatCode="0.00">
                  <c:v>-1.5091767470238132E-2</c:v>
                </c:pt>
                <c:pt idx="220" formatCode="0.00">
                  <c:v>1.5714084821428498E-3</c:v>
                </c:pt>
                <c:pt idx="221" formatCode="0.00">
                  <c:v>6.389542857142827E-4</c:v>
                </c:pt>
                <c:pt idx="222" formatCode="0.00">
                  <c:v>1.2158394345238133E-2</c:v>
                </c:pt>
                <c:pt idx="223" formatCode="0.00">
                  <c:v>-5.0506234226191105E-3</c:v>
                </c:pt>
                <c:pt idx="224" formatCode="0.00">
                  <c:v>9.4852752380952809E-3</c:v>
                </c:pt>
                <c:pt idx="225" formatCode="0.00">
                  <c:v>1.1294092470238104E-2</c:v>
                </c:pt>
                <c:pt idx="226" formatCode="0.00">
                  <c:v>6.1619050595238534E-3</c:v>
                </c:pt>
                <c:pt idx="227" formatCode="0.00">
                  <c:v>-6.5535659821428227E-3</c:v>
                </c:pt>
                <c:pt idx="228" formatCode="0.00">
                  <c:v>-8.9703685416666623E-3</c:v>
                </c:pt>
                <c:pt idx="229" formatCode="0.00">
                  <c:v>-5.6093108333333808E-3</c:v>
                </c:pt>
                <c:pt idx="230" formatCode="0.00">
                  <c:v>-3.5731599702381045E-3</c:v>
                </c:pt>
                <c:pt idx="231" formatCode="0.00">
                  <c:v>-3.0372608035714177E-3</c:v>
                </c:pt>
                <c:pt idx="232" formatCode="0.00">
                  <c:v>3.4627126488095405E-3</c:v>
                </c:pt>
                <c:pt idx="233" formatCode="0.00">
                  <c:v>2.4055926190476307E-3</c:v>
                </c:pt>
                <c:pt idx="234" formatCode="0.00">
                  <c:v>-4.9446839880951665E-3</c:v>
                </c:pt>
                <c:pt idx="235" formatCode="0.00">
                  <c:v>-9.3514617559524171E-3</c:v>
                </c:pt>
                <c:pt idx="236" formatCode="0.00">
                  <c:v>-6.4593089285713834E-3</c:v>
                </c:pt>
                <c:pt idx="237" formatCode="0.00">
                  <c:v>-6.4211475297619169E-3</c:v>
                </c:pt>
                <c:pt idx="238" formatCode="0.00">
                  <c:v>2.233555892857203E-3</c:v>
                </c:pt>
                <c:pt idx="239" formatCode="0.00">
                  <c:v>-1.6986234821428636E-3</c:v>
                </c:pt>
                <c:pt idx="240" formatCode="0.00">
                  <c:v>3.7971881250000172E-3</c:v>
                </c:pt>
                <c:pt idx="241" formatCode="0.00">
                  <c:v>3.0456249999998852E-3</c:v>
                </c:pt>
                <c:pt idx="242" formatCode="0.00">
                  <c:v>2.6030683630952067E-3</c:v>
                </c:pt>
                <c:pt idx="243" formatCode="0.00">
                  <c:v>-7.7227080357139544E-4</c:v>
                </c:pt>
                <c:pt idx="244" formatCode="0.00">
                  <c:v>7.2944693154762541E-3</c:v>
                </c:pt>
                <c:pt idx="245" formatCode="0.00">
                  <c:v>4.5073067857143434E-3</c:v>
                </c:pt>
                <c:pt idx="246" formatCode="0.00">
                  <c:v>1.6250885119048486E-3</c:v>
                </c:pt>
                <c:pt idx="247" formatCode="0.00">
                  <c:v>-8.9018709226190706E-3</c:v>
                </c:pt>
                <c:pt idx="248" formatCode="0.00">
                  <c:v>-3.8036814285713483E-3</c:v>
                </c:pt>
                <c:pt idx="249" formatCode="0.00">
                  <c:v>-4.5395433630951998E-3</c:v>
                </c:pt>
                <c:pt idx="250" formatCode="0.00">
                  <c:v>1.901917261905306E-4</c:v>
                </c:pt>
                <c:pt idx="251" formatCode="0.00">
                  <c:v>-6.306989315476158E-3</c:v>
                </c:pt>
                <c:pt idx="252" formatCode="0.00">
                  <c:v>6.7910389583333286E-3</c:v>
                </c:pt>
                <c:pt idx="253" formatCode="0.00">
                  <c:v>5.7016541666665699E-3</c:v>
                </c:pt>
                <c:pt idx="254" formatCode="0.00">
                  <c:v>5.03341752976183E-3</c:v>
                </c:pt>
                <c:pt idx="255" formatCode="0.00">
                  <c:v>-7.9636233035713933E-3</c:v>
                </c:pt>
                <c:pt idx="256" formatCode="0.00">
                  <c:v>5.1581851488095576E-3</c:v>
                </c:pt>
                <c:pt idx="257" formatCode="0.00">
                  <c:v>2.6508501190476708E-3</c:v>
                </c:pt>
                <c:pt idx="258" formatCode="0.00">
                  <c:v>7.2229101785714622E-3</c:v>
                </c:pt>
                <c:pt idx="259" formatCode="0.00">
                  <c:v>-7.4004084226191313E-3</c:v>
                </c:pt>
                <c:pt idx="260" formatCode="0.00">
                  <c:v>2.2048444047619853E-3</c:v>
                </c:pt>
                <c:pt idx="261" formatCode="0.00">
                  <c:v>2.6471258035714595E-3</c:v>
                </c:pt>
                <c:pt idx="262" formatCode="0.00">
                  <c:v>2.0058092261905358E-3</c:v>
                </c:pt>
                <c:pt idx="263" formatCode="0.00">
                  <c:v>-6.408596815476203E-3</c:v>
                </c:pt>
                <c:pt idx="264" formatCode="0.00">
                  <c:v>-7.6200520833336061E-4</c:v>
                </c:pt>
                <c:pt idx="265" formatCode="0.00">
                  <c:v>1.9637416666662411E-4</c:v>
                </c:pt>
                <c:pt idx="266" formatCode="0.00">
                  <c:v>6.7039752976189027E-4</c:v>
                </c:pt>
                <c:pt idx="267" formatCode="0.00">
                  <c:v>-6.3617141369047558E-3</c:v>
                </c:pt>
                <c:pt idx="268" formatCode="0.00">
                  <c:v>4.7358134821428588E-3</c:v>
                </c:pt>
                <c:pt idx="269" formatCode="0.00">
                  <c:v>3.7704534523809452E-3</c:v>
                </c:pt>
                <c:pt idx="270" formatCode="0.00">
                  <c:v>3.1773276785714288E-3</c:v>
                </c:pt>
                <c:pt idx="271" formatCode="0.00">
                  <c:v>-8.1654567559524827E-3</c:v>
                </c:pt>
                <c:pt idx="272" formatCode="0.00">
                  <c:v>-2.3188392857143025E-4</c:v>
                </c:pt>
                <c:pt idx="273" formatCode="0.00">
                  <c:v>3.1362747023816473E-4</c:v>
                </c:pt>
                <c:pt idx="274" formatCode="0.00">
                  <c:v>3.9423750595238838E-3</c:v>
                </c:pt>
                <c:pt idx="275" formatCode="0.00">
                  <c:v>-4.8990676488095131E-3</c:v>
                </c:pt>
                <c:pt idx="276" formatCode="0.00">
                  <c:v>-1.5552543749999814E-3</c:v>
                </c:pt>
                <c:pt idx="277" formatCode="0.00">
                  <c:v>-1.0878216666667662E-3</c:v>
                </c:pt>
                <c:pt idx="278" formatCode="0.00">
                  <c:v>-9.6383413690481756E-4</c:v>
                </c:pt>
                <c:pt idx="279" formatCode="0.00">
                  <c:v>-2.7061016369047952E-3</c:v>
                </c:pt>
                <c:pt idx="280" formatCode="0.00">
                  <c:v>4.9052801488095044E-3</c:v>
                </c:pt>
                <c:pt idx="281" formatCode="0.00">
                  <c:v>4.2607409523809925E-3</c:v>
                </c:pt>
                <c:pt idx="282" formatCode="0.00">
                  <c:v>2.4678685119047805E-3</c:v>
                </c:pt>
                <c:pt idx="283" formatCode="0.00">
                  <c:v>-6.4945600892857558E-3</c:v>
                </c:pt>
                <c:pt idx="284" formatCode="0.00">
                  <c:v>-5.9524559523804754E-4</c:v>
                </c:pt>
                <c:pt idx="285" formatCode="0.00">
                  <c:v>-3.4100252976193568E-4</c:v>
                </c:pt>
                <c:pt idx="286" formatCode="0.00">
                  <c:v>3.170495059523798E-3</c:v>
                </c:pt>
                <c:pt idx="287" formatCode="0.00">
                  <c:v>-3.4315718154762365E-3</c:v>
                </c:pt>
                <c:pt idx="288" formatCode="0.00">
                  <c:v>-1.8556852083334019E-3</c:v>
                </c:pt>
                <c:pt idx="289" formatCode="0.00">
                  <c:v>-1.1812233333334254E-3</c:v>
                </c:pt>
                <c:pt idx="290" formatCode="0.00">
                  <c:v>-8.2414497023813871E-4</c:v>
                </c:pt>
                <c:pt idx="291" formatCode="0.00">
                  <c:v>-3.72029136904789E-4</c:v>
                </c:pt>
                <c:pt idx="292" formatCode="0.00">
                  <c:v>6.5000959821428228E-3</c:v>
                </c:pt>
                <c:pt idx="293" formatCode="0.00">
                  <c:v>5.4452992857142724E-3</c:v>
                </c:pt>
                <c:pt idx="294" formatCode="0.00">
                  <c:v>-9.0207321428559251E-5</c:v>
                </c:pt>
                <c:pt idx="295" formatCode="0.00">
                  <c:v>-8.3581400892857871E-3</c:v>
                </c:pt>
                <c:pt idx="296" formatCode="0.00">
                  <c:v>-3.7844030952379759E-3</c:v>
                </c:pt>
                <c:pt idx="297" formatCode="0.00">
                  <c:v>-3.9929175297618302E-3</c:v>
                </c:pt>
                <c:pt idx="298" formatCode="0.00">
                  <c:v>2.7164592261905429E-3</c:v>
                </c:pt>
                <c:pt idx="299" formatCode="0.00">
                  <c:v>-4.1177818154762014E-3</c:v>
                </c:pt>
                <c:pt idx="300" formatCode="0.00">
                  <c:v>2.0599431250000189E-3</c:v>
                </c:pt>
                <c:pt idx="301" formatCode="0.00">
                  <c:v>1.6328216666666173E-3</c:v>
                </c:pt>
                <c:pt idx="302" formatCode="0.00">
                  <c:v>1.2717266964285545E-3</c:v>
                </c:pt>
                <c:pt idx="303" formatCode="0.00">
                  <c:v>-2.3365741369047732E-3</c:v>
                </c:pt>
                <c:pt idx="304" formatCode="0.00">
                  <c:v>5.9998993154761759E-3</c:v>
                </c:pt>
                <c:pt idx="305" formatCode="0.00">
                  <c:v>5.0591209523809244E-3</c:v>
                </c:pt>
                <c:pt idx="306" formatCode="0.00">
                  <c:v>3.2813410119047481E-3</c:v>
                </c:pt>
                <c:pt idx="307" formatCode="0.00">
                  <c:v>-7.4308392559524206E-3</c:v>
                </c:pt>
                <c:pt idx="308" formatCode="0.00">
                  <c:v>-8.4919309523806552E-4</c:v>
                </c:pt>
                <c:pt idx="309" formatCode="0.00">
                  <c:v>-9.5379836309522625E-4</c:v>
                </c:pt>
                <c:pt idx="310" formatCode="0.00">
                  <c:v>2.5506442261905293E-3</c:v>
                </c:pt>
                <c:pt idx="311" formatCode="0.00">
                  <c:v>-6.2211976488095178E-3</c:v>
                </c:pt>
                <c:pt idx="312" formatCode="0.00">
                  <c:v>1.0112414583333673E-3</c:v>
                </c:pt>
                <c:pt idx="313" formatCode="0.00">
                  <c:v>9.5027749999998523E-4</c:v>
                </c:pt>
                <c:pt idx="314" formatCode="0.00">
                  <c:v>8.2172086309523218E-4</c:v>
                </c:pt>
                <c:pt idx="315" formatCode="0.00">
                  <c:v>-4.7187066369047403E-3</c:v>
                </c:pt>
                <c:pt idx="316" formatCode="0.00">
                  <c:v>5.0371101488095316E-3</c:v>
                </c:pt>
                <c:pt idx="317" formatCode="0.00">
                  <c:v>4.6280984523809632E-3</c:v>
                </c:pt>
                <c:pt idx="318" formatCode="0.00">
                  <c:v>4.6238743452380882E-3</c:v>
                </c:pt>
                <c:pt idx="319" formatCode="0.00">
                  <c:v>-7.4141284226190984E-3</c:v>
                </c:pt>
                <c:pt idx="320" formatCode="0.00">
                  <c:v>6.7611904761955E-5</c:v>
                </c:pt>
                <c:pt idx="321" formatCode="0.00">
                  <c:v>-4.0759196428541422E-5</c:v>
                </c:pt>
                <c:pt idx="322" formatCode="0.00">
                  <c:v>2.3636075595238615E-3</c:v>
                </c:pt>
                <c:pt idx="323" formatCode="0.00">
                  <c:v>-7.166547648809557E-3</c:v>
                </c:pt>
                <c:pt idx="324" formatCode="0.00">
                  <c:v>1.345008958333338E-3</c:v>
                </c:pt>
                <c:pt idx="325" formatCode="0.00">
                  <c:v>1.2904433333332799E-3</c:v>
                </c:pt>
                <c:pt idx="326" formatCode="0.00">
                  <c:v>1.1627816964285831E-3</c:v>
                </c:pt>
                <c:pt idx="327" formatCode="0.00">
                  <c:v>-6.6135399702381414E-3</c:v>
                </c:pt>
                <c:pt idx="328" formatCode="0.00">
                  <c:v>4.2949176488094876E-3</c:v>
                </c:pt>
                <c:pt idx="329" formatCode="0.00">
                  <c:v>4.2213084523809452E-3</c:v>
                </c:pt>
                <c:pt idx="330" formatCode="0.00">
                  <c:v>6.0017885119047487E-3</c:v>
                </c:pt>
                <c:pt idx="331" formatCode="0.00">
                  <c:v>-7.3601125892857611E-3</c:v>
                </c:pt>
                <c:pt idx="332" formatCode="0.00">
                  <c:v>1.0130652380953009E-3</c:v>
                </c:pt>
                <c:pt idx="333" formatCode="0.00">
                  <c:v>9.0578163690480107E-4</c:v>
                </c:pt>
                <c:pt idx="334" formatCode="0.00">
                  <c:v>2.2270875595238881E-3</c:v>
                </c:pt>
                <c:pt idx="335" formatCode="0.00">
                  <c:v>-8.6271001488094912E-3</c:v>
                </c:pt>
                <c:pt idx="336" formatCode="0.00">
                  <c:v>1.6688389583334184E-3</c:v>
                </c:pt>
                <c:pt idx="337" formatCode="0.00">
                  <c:v>1.6284566666666667E-3</c:v>
                </c:pt>
                <c:pt idx="338" formatCode="0.00">
                  <c:v>1.5028516964284977E-3</c:v>
                </c:pt>
                <c:pt idx="339" formatCode="0.00">
                  <c:v>-8.4983374702380654E-3</c:v>
                </c:pt>
                <c:pt idx="340" formatCode="0.00">
                  <c:v>4.1051026488095055E-3</c:v>
                </c:pt>
                <c:pt idx="341" formatCode="0.00">
                  <c:v>3.813790119047672E-3</c:v>
                </c:pt>
                <c:pt idx="342" formatCode="0.00">
                  <c:v>7.2954318452381206E-3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09-42CE-A9AE-482404C0E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kern="1200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</a:rPr>
                  <a:t>Rice Paddy Sotrage Normalized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Ganges-Snowpack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'Ganges-TSA'!$Z$2:$Z$349</c:f>
              <c:numCache>
                <c:formatCode>General</c:formatCode>
                <c:ptCount val="348"/>
                <c:pt idx="6" formatCode="0.00">
                  <c:v>3.9903977701149063E-2</c:v>
                </c:pt>
                <c:pt idx="7" formatCode="0.00">
                  <c:v>8.146685770114892E-2</c:v>
                </c:pt>
                <c:pt idx="8" formatCode="0.00">
                  <c:v>0.10149537853448221</c:v>
                </c:pt>
                <c:pt idx="9" formatCode="0.00">
                  <c:v>0.11026282436781565</c:v>
                </c:pt>
                <c:pt idx="10" formatCode="0.00">
                  <c:v>0.10891345436781574</c:v>
                </c:pt>
                <c:pt idx="11" formatCode="0.00">
                  <c:v>0.13002739686781573</c:v>
                </c:pt>
                <c:pt idx="12" formatCode="0.00">
                  <c:v>0.16797323853448243</c:v>
                </c:pt>
                <c:pt idx="13" formatCode="0.00">
                  <c:v>0.18236140020114899</c:v>
                </c:pt>
                <c:pt idx="14" formatCode="0.00">
                  <c:v>0.18337698936781555</c:v>
                </c:pt>
                <c:pt idx="15" formatCode="0.00">
                  <c:v>0.18361687020114903</c:v>
                </c:pt>
                <c:pt idx="16" formatCode="0.00">
                  <c:v>0.18154030186781578</c:v>
                </c:pt>
                <c:pt idx="17" formatCode="0.00">
                  <c:v>0.18224503853448237</c:v>
                </c:pt>
                <c:pt idx="18" formatCode="0.00">
                  <c:v>0.18367361770114898</c:v>
                </c:pt>
                <c:pt idx="19" formatCode="0.00">
                  <c:v>0.16866776103448233</c:v>
                </c:pt>
                <c:pt idx="20" formatCode="0.00">
                  <c:v>0.18431869936781564</c:v>
                </c:pt>
                <c:pt idx="21" formatCode="0.00">
                  <c:v>0.17837997020114893</c:v>
                </c:pt>
                <c:pt idx="22" formatCode="0.00">
                  <c:v>0.15640847603448249</c:v>
                </c:pt>
                <c:pt idx="23" formatCode="0.00">
                  <c:v>0.14252940520114898</c:v>
                </c:pt>
                <c:pt idx="24" formatCode="0.00">
                  <c:v>0.15373661770114899</c:v>
                </c:pt>
                <c:pt idx="25" formatCode="0.00">
                  <c:v>0.1596793668678157</c:v>
                </c:pt>
                <c:pt idx="26" formatCode="0.00">
                  <c:v>0.16036467186781578</c:v>
                </c:pt>
                <c:pt idx="27" formatCode="0.00">
                  <c:v>0.16049036770114911</c:v>
                </c:pt>
                <c:pt idx="28" formatCode="0.00">
                  <c:v>0.16306574436781573</c:v>
                </c:pt>
                <c:pt idx="29" formatCode="0.00">
                  <c:v>0.16207773853448237</c:v>
                </c:pt>
                <c:pt idx="30" formatCode="0.00">
                  <c:v>0.1614441860344823</c:v>
                </c:pt>
                <c:pt idx="31" formatCode="0.00">
                  <c:v>0.17011154520114913</c:v>
                </c:pt>
                <c:pt idx="32" formatCode="0.00">
                  <c:v>0.14515170270114897</c:v>
                </c:pt>
                <c:pt idx="33" formatCode="0.00">
                  <c:v>0.14620889103448242</c:v>
                </c:pt>
                <c:pt idx="34" formatCode="0.00">
                  <c:v>0.17345146270114908</c:v>
                </c:pt>
                <c:pt idx="35" formatCode="0.00">
                  <c:v>0.16023602020114891</c:v>
                </c:pt>
                <c:pt idx="36" formatCode="0.00">
                  <c:v>0.11449649436781573</c:v>
                </c:pt>
                <c:pt idx="37" formatCode="0.00">
                  <c:v>9.5425629367815623E-2</c:v>
                </c:pt>
                <c:pt idx="38" formatCode="0.00">
                  <c:v>9.3948709367815852E-2</c:v>
                </c:pt>
                <c:pt idx="39" formatCode="0.00">
                  <c:v>9.4652800201149079E-2</c:v>
                </c:pt>
                <c:pt idx="40" formatCode="0.00">
                  <c:v>9.279686103448237E-2</c:v>
                </c:pt>
                <c:pt idx="41" formatCode="0.00">
                  <c:v>9.048231436781573E-2</c:v>
                </c:pt>
                <c:pt idx="42" formatCode="0.00">
                  <c:v>8.0651420201148905E-2</c:v>
                </c:pt>
                <c:pt idx="43" formatCode="0.00">
                  <c:v>6.3276229367815739E-2</c:v>
                </c:pt>
                <c:pt idx="44" formatCode="0.00">
                  <c:v>7.7153174367815658E-2</c:v>
                </c:pt>
                <c:pt idx="45" formatCode="0.00">
                  <c:v>6.328251770114901E-2</c:v>
                </c:pt>
                <c:pt idx="46" formatCode="0.00">
                  <c:v>3.2612291867815668E-2</c:v>
                </c:pt>
                <c:pt idx="47" formatCode="0.00">
                  <c:v>3.7004250201149058E-2</c:v>
                </c:pt>
                <c:pt idx="48" formatCode="0.00">
                  <c:v>4.2042193534482353E-2</c:v>
                </c:pt>
                <c:pt idx="49" formatCode="0.00">
                  <c:v>4.2046429367815663E-2</c:v>
                </c:pt>
                <c:pt idx="50" formatCode="0.00">
                  <c:v>4.1955226034482318E-2</c:v>
                </c:pt>
                <c:pt idx="51" formatCode="0.00">
                  <c:v>4.095584853448242E-2</c:v>
                </c:pt>
                <c:pt idx="52" formatCode="0.00">
                  <c:v>4.0613861867815682E-2</c:v>
                </c:pt>
                <c:pt idx="53" formatCode="0.00">
                  <c:v>4.0408110201148983E-2</c:v>
                </c:pt>
                <c:pt idx="54" formatCode="0.00">
                  <c:v>4.5671711867815712E-2</c:v>
                </c:pt>
                <c:pt idx="55" formatCode="0.00">
                  <c:v>6.4046527701149047E-2</c:v>
                </c:pt>
                <c:pt idx="56" formatCode="0.00">
                  <c:v>7.1348384367815654E-2</c:v>
                </c:pt>
                <c:pt idx="57" formatCode="0.00">
                  <c:v>9.5860436867815868E-2</c:v>
                </c:pt>
                <c:pt idx="58" formatCode="0.00">
                  <c:v>0.11646954770114903</c:v>
                </c:pt>
                <c:pt idx="59" formatCode="0.00">
                  <c:v>0.10780871436781569</c:v>
                </c:pt>
                <c:pt idx="60" formatCode="0.00">
                  <c:v>8.4892074367815651E-2</c:v>
                </c:pt>
                <c:pt idx="61" formatCode="0.00">
                  <c:v>8.2965471867815554E-2</c:v>
                </c:pt>
                <c:pt idx="62" formatCode="0.00">
                  <c:v>8.2867370201148982E-2</c:v>
                </c:pt>
                <c:pt idx="63" formatCode="0.00">
                  <c:v>8.2874823534482389E-2</c:v>
                </c:pt>
                <c:pt idx="64" formatCode="0.00">
                  <c:v>8.2867116034482491E-2</c:v>
                </c:pt>
                <c:pt idx="65" formatCode="0.00">
                  <c:v>9.6507456034482408E-2</c:v>
                </c:pt>
                <c:pt idx="66" formatCode="0.00">
                  <c:v>0.11545606520114904</c:v>
                </c:pt>
                <c:pt idx="67" formatCode="0.00">
                  <c:v>0.1297458960344825</c:v>
                </c:pt>
                <c:pt idx="68" formatCode="0.00">
                  <c:v>0.15733583353448244</c:v>
                </c:pt>
                <c:pt idx="69" formatCode="0.00">
                  <c:v>0.19003283520114889</c:v>
                </c:pt>
                <c:pt idx="70" formatCode="0.00">
                  <c:v>0.22173635686781579</c:v>
                </c:pt>
                <c:pt idx="71" formatCode="0.00">
                  <c:v>0.26651802186781581</c:v>
                </c:pt>
                <c:pt idx="72" formatCode="0.00">
                  <c:v>0.3337269077011491</c:v>
                </c:pt>
                <c:pt idx="73" formatCode="0.00">
                  <c:v>0.34431149436781572</c:v>
                </c:pt>
                <c:pt idx="74" formatCode="0.00">
                  <c:v>0.34467610853448238</c:v>
                </c:pt>
                <c:pt idx="75" formatCode="0.00">
                  <c:v>0.34468690603448249</c:v>
                </c:pt>
                <c:pt idx="76" formatCode="0.00">
                  <c:v>0.35258274436781567</c:v>
                </c:pt>
                <c:pt idx="77" formatCode="0.00">
                  <c:v>0.35369852853448258</c:v>
                </c:pt>
                <c:pt idx="78" formatCode="0.00">
                  <c:v>0.34435410520114906</c:v>
                </c:pt>
                <c:pt idx="79" formatCode="0.00">
                  <c:v>0.31187906603448246</c:v>
                </c:pt>
                <c:pt idx="80" formatCode="0.00">
                  <c:v>0.26456187853448243</c:v>
                </c:pt>
                <c:pt idx="81" formatCode="0.00">
                  <c:v>0.19351459270114912</c:v>
                </c:pt>
                <c:pt idx="82" formatCode="0.00">
                  <c:v>0.13545948936781571</c:v>
                </c:pt>
                <c:pt idx="83" formatCode="0.00">
                  <c:v>9.7715712701149093E-2</c:v>
                </c:pt>
                <c:pt idx="84" formatCode="0.00">
                  <c:v>7.787601853448245E-2</c:v>
                </c:pt>
                <c:pt idx="85" formatCode="0.00">
                  <c:v>7.2886937701149068E-2</c:v>
                </c:pt>
                <c:pt idx="86" formatCode="0.00">
                  <c:v>7.2636431034482363E-2</c:v>
                </c:pt>
                <c:pt idx="87" formatCode="0.00">
                  <c:v>7.2831422701148951E-2</c:v>
                </c:pt>
                <c:pt idx="88" formatCode="0.00">
                  <c:v>7.6124488534482504E-2</c:v>
                </c:pt>
                <c:pt idx="89" formatCode="0.00">
                  <c:v>8.8469812701149175E-2</c:v>
                </c:pt>
                <c:pt idx="90" formatCode="0.00">
                  <c:v>0.15000445603448243</c:v>
                </c:pt>
                <c:pt idx="91" formatCode="0.00">
                  <c:v>0.21372930686781577</c:v>
                </c:pt>
                <c:pt idx="92" formatCode="0.00">
                  <c:v>0.26598931853448238</c:v>
                </c:pt>
                <c:pt idx="93" formatCode="0.00">
                  <c:v>0.34402469270114888</c:v>
                </c:pt>
                <c:pt idx="94" formatCode="0.00">
                  <c:v>0.41923826436781564</c:v>
                </c:pt>
                <c:pt idx="95" formatCode="0.00">
                  <c:v>0.45126579686781576</c:v>
                </c:pt>
                <c:pt idx="96" formatCode="0.00">
                  <c:v>0.43603219103448243</c:v>
                </c:pt>
                <c:pt idx="97" formatCode="0.00">
                  <c:v>0.43270669103448256</c:v>
                </c:pt>
                <c:pt idx="98" formatCode="0.00">
                  <c:v>0.43259576770114916</c:v>
                </c:pt>
                <c:pt idx="99" formatCode="0.00">
                  <c:v>0.43236067853448246</c:v>
                </c:pt>
                <c:pt idx="100" formatCode="0.00">
                  <c:v>0.426154587701149</c:v>
                </c:pt>
                <c:pt idx="101" formatCode="0.00">
                  <c:v>0.40775787270114927</c:v>
                </c:pt>
                <c:pt idx="102" formatCode="0.00">
                  <c:v>0.34108722853448259</c:v>
                </c:pt>
                <c:pt idx="103" formatCode="0.00">
                  <c:v>0.27218105020114913</c:v>
                </c:pt>
                <c:pt idx="104" formatCode="0.00">
                  <c:v>0.20196588436781571</c:v>
                </c:pt>
                <c:pt idx="105" formatCode="0.00">
                  <c:v>0.10764165353448241</c:v>
                </c:pt>
                <c:pt idx="106" formatCode="0.00">
                  <c:v>-7.9475581321842848E-3</c:v>
                </c:pt>
                <c:pt idx="107" formatCode="0.00">
                  <c:v>-0.10328842646551761</c:v>
                </c:pt>
                <c:pt idx="108" formatCode="0.00">
                  <c:v>-0.13876017896551757</c:v>
                </c:pt>
                <c:pt idx="109" formatCode="0.00">
                  <c:v>-0.14076454479885087</c:v>
                </c:pt>
                <c:pt idx="110" formatCode="0.00">
                  <c:v>-0.14078893646551754</c:v>
                </c:pt>
                <c:pt idx="111" formatCode="0.00">
                  <c:v>-0.14080009646551761</c:v>
                </c:pt>
                <c:pt idx="112" formatCode="0.00">
                  <c:v>-0.13941553646551758</c:v>
                </c:pt>
                <c:pt idx="113" formatCode="0.00">
                  <c:v>-0.13608549979885082</c:v>
                </c:pt>
                <c:pt idx="114" formatCode="0.00">
                  <c:v>-0.12988984313218421</c:v>
                </c:pt>
                <c:pt idx="115" formatCode="0.00">
                  <c:v>-0.12489479063218423</c:v>
                </c:pt>
                <c:pt idx="116" formatCode="0.00">
                  <c:v>-8.9558613965517675E-2</c:v>
                </c:pt>
                <c:pt idx="117" formatCode="0.00">
                  <c:v>-4.2969884798850888E-2</c:v>
                </c:pt>
                <c:pt idx="118" formatCode="0.00">
                  <c:v>9.9669377011489813E-3</c:v>
                </c:pt>
                <c:pt idx="119" formatCode="0.00">
                  <c:v>4.9427656867815695E-2</c:v>
                </c:pt>
                <c:pt idx="120" formatCode="0.00">
                  <c:v>4.6771816034482327E-2</c:v>
                </c:pt>
                <c:pt idx="121" formatCode="0.00">
                  <c:v>4.6342447701149037E-2</c:v>
                </c:pt>
                <c:pt idx="122" formatCode="0.00">
                  <c:v>4.6388190201149038E-2</c:v>
                </c:pt>
                <c:pt idx="123" formatCode="0.00">
                  <c:v>4.6736958534482342E-2</c:v>
                </c:pt>
                <c:pt idx="124" formatCode="0.00">
                  <c:v>4.0593361034482411E-2</c:v>
                </c:pt>
                <c:pt idx="125" formatCode="0.00">
                  <c:v>2.7862914367815739E-2</c:v>
                </c:pt>
                <c:pt idx="126" formatCode="0.00">
                  <c:v>1.5412714367815772E-2</c:v>
                </c:pt>
                <c:pt idx="127" formatCode="0.00">
                  <c:v>3.7811118678158229E-3</c:v>
                </c:pt>
                <c:pt idx="128" formatCode="0.00">
                  <c:v>-5.1004114798850919E-2</c:v>
                </c:pt>
                <c:pt idx="129" formatCode="0.00">
                  <c:v>-0.11248371813218427</c:v>
                </c:pt>
                <c:pt idx="130" formatCode="0.00">
                  <c:v>-0.16146635813218424</c:v>
                </c:pt>
                <c:pt idx="131" formatCode="0.00">
                  <c:v>-0.18414874229885086</c:v>
                </c:pt>
                <c:pt idx="132" formatCode="0.00">
                  <c:v>-0.18378489063218423</c:v>
                </c:pt>
                <c:pt idx="133" formatCode="0.00">
                  <c:v>-0.18478335229885084</c:v>
                </c:pt>
                <c:pt idx="134" formatCode="0.00">
                  <c:v>-0.18486743396551758</c:v>
                </c:pt>
                <c:pt idx="135" formatCode="0.00">
                  <c:v>-0.18521862396551753</c:v>
                </c:pt>
                <c:pt idx="136" formatCode="0.00">
                  <c:v>-0.18692160896551752</c:v>
                </c:pt>
                <c:pt idx="137" formatCode="0.00">
                  <c:v>-0.19212112313218421</c:v>
                </c:pt>
                <c:pt idx="138" formatCode="0.00">
                  <c:v>-0.20189498229885089</c:v>
                </c:pt>
                <c:pt idx="139" formatCode="0.00">
                  <c:v>-0.2104301114655176</c:v>
                </c:pt>
                <c:pt idx="140" formatCode="0.00">
                  <c:v>-0.17900909063218423</c:v>
                </c:pt>
                <c:pt idx="141" formatCode="0.00">
                  <c:v>-0.12369517063218427</c:v>
                </c:pt>
                <c:pt idx="142" formatCode="0.00">
                  <c:v>-8.6705799798850958E-2</c:v>
                </c:pt>
                <c:pt idx="143" formatCode="0.00">
                  <c:v>-4.9497873132184345E-2</c:v>
                </c:pt>
                <c:pt idx="144" formatCode="0.00">
                  <c:v>-1.9492515632184237E-2</c:v>
                </c:pt>
                <c:pt idx="145" formatCode="0.00">
                  <c:v>-1.7095648132184338E-2</c:v>
                </c:pt>
                <c:pt idx="146" formatCode="0.00">
                  <c:v>-1.7051542298850975E-2</c:v>
                </c:pt>
                <c:pt idx="147" formatCode="0.00">
                  <c:v>-1.6239425632184279E-2</c:v>
                </c:pt>
                <c:pt idx="148" formatCode="0.00">
                  <c:v>-9.5974522988510058E-3</c:v>
                </c:pt>
                <c:pt idx="149" formatCode="0.00">
                  <c:v>2.9295353448233197E-4</c:v>
                </c:pt>
                <c:pt idx="150" formatCode="0.00">
                  <c:v>9.9583443678156192E-3</c:v>
                </c:pt>
                <c:pt idx="151" formatCode="0.00">
                  <c:v>1.4372890201148958E-2</c:v>
                </c:pt>
                <c:pt idx="152" formatCode="0.00">
                  <c:v>1.7578318534482329E-2</c:v>
                </c:pt>
                <c:pt idx="153" formatCode="0.00">
                  <c:v>1.2247120201149042E-2</c:v>
                </c:pt>
                <c:pt idx="154" formatCode="0.00">
                  <c:v>9.0185352011490361E-3</c:v>
                </c:pt>
                <c:pt idx="155" formatCode="0.00">
                  <c:v>1.5267098534482382E-2</c:v>
                </c:pt>
                <c:pt idx="156" formatCode="0.00">
                  <c:v>2.1736467701149009E-2</c:v>
                </c:pt>
                <c:pt idx="157" formatCode="0.00">
                  <c:v>2.3067271867815653E-2</c:v>
                </c:pt>
                <c:pt idx="158" formatCode="0.00">
                  <c:v>2.3080758534482437E-2</c:v>
                </c:pt>
                <c:pt idx="159" formatCode="0.00">
                  <c:v>2.227872436781575E-2</c:v>
                </c:pt>
                <c:pt idx="160" formatCode="0.00">
                  <c:v>1.6538486034482491E-2</c:v>
                </c:pt>
                <c:pt idx="161" formatCode="0.00">
                  <c:v>1.0099958534482423E-2</c:v>
                </c:pt>
                <c:pt idx="162" formatCode="0.00">
                  <c:v>5.4122393678156522E-3</c:v>
                </c:pt>
                <c:pt idx="163" formatCode="0.00">
                  <c:v>8.9285602011490717E-3</c:v>
                </c:pt>
                <c:pt idx="164" formatCode="0.00">
                  <c:v>-1.0393879798850869E-2</c:v>
                </c:pt>
                <c:pt idx="165" formatCode="0.00">
                  <c:v>-7.1947020632184278E-2</c:v>
                </c:pt>
                <c:pt idx="166" formatCode="0.00">
                  <c:v>-0.13703414979885092</c:v>
                </c:pt>
                <c:pt idx="167" formatCode="0.00">
                  <c:v>-0.20575761979885093</c:v>
                </c:pt>
                <c:pt idx="168" formatCode="0.00">
                  <c:v>-0.24771867646551765</c:v>
                </c:pt>
                <c:pt idx="169" formatCode="0.00">
                  <c:v>-0.25149298146551763</c:v>
                </c:pt>
                <c:pt idx="170" formatCode="0.00">
                  <c:v>-0.25157212479885094</c:v>
                </c:pt>
                <c:pt idx="171" formatCode="0.00">
                  <c:v>-0.25111663563218428</c:v>
                </c:pt>
                <c:pt idx="172" formatCode="0.00">
                  <c:v>-0.24252443063218426</c:v>
                </c:pt>
                <c:pt idx="173" formatCode="0.00">
                  <c:v>-0.2309976047988509</c:v>
                </c:pt>
                <c:pt idx="174" formatCode="0.00">
                  <c:v>-0.22139189146551752</c:v>
                </c:pt>
                <c:pt idx="175" formatCode="0.00">
                  <c:v>-0.20586308313218432</c:v>
                </c:pt>
                <c:pt idx="176" formatCode="0.00">
                  <c:v>-0.15225489896551764</c:v>
                </c:pt>
                <c:pt idx="177" formatCode="0.00">
                  <c:v>-6.9203495632184309E-2</c:v>
                </c:pt>
                <c:pt idx="178" formatCode="0.00">
                  <c:v>2.1970659367815726E-2</c:v>
                </c:pt>
                <c:pt idx="179" formatCode="0.00">
                  <c:v>0.11433888520114899</c:v>
                </c:pt>
                <c:pt idx="180" formatCode="0.00">
                  <c:v>0.18381933186781574</c:v>
                </c:pt>
                <c:pt idx="181" formatCode="0.00">
                  <c:v>0.19393614770114909</c:v>
                </c:pt>
                <c:pt idx="182" formatCode="0.00">
                  <c:v>0.1941690977011491</c:v>
                </c:pt>
                <c:pt idx="183" formatCode="0.00">
                  <c:v>0.19381149853448243</c:v>
                </c:pt>
                <c:pt idx="184" formatCode="0.00">
                  <c:v>0.1901905610344824</c:v>
                </c:pt>
                <c:pt idx="185" formatCode="0.00">
                  <c:v>0.18912245270114902</c:v>
                </c:pt>
                <c:pt idx="186" formatCode="0.00">
                  <c:v>0.18662013270114897</c:v>
                </c:pt>
                <c:pt idx="187" formatCode="0.00">
                  <c:v>0.17214956020114902</c:v>
                </c:pt>
                <c:pt idx="188" formatCode="0.00">
                  <c:v>0.10472962353448245</c:v>
                </c:pt>
                <c:pt idx="189" formatCode="0.00">
                  <c:v>3.696207270114904E-2</c:v>
                </c:pt>
                <c:pt idx="190" formatCode="0.00">
                  <c:v>-1.1503218965517648E-2</c:v>
                </c:pt>
                <c:pt idx="191" formatCode="0.00">
                  <c:v>-6.7283371465517772E-2</c:v>
                </c:pt>
                <c:pt idx="192" formatCode="0.00">
                  <c:v>-0.13462721229885094</c:v>
                </c:pt>
                <c:pt idx="193" formatCode="0.00">
                  <c:v>-0.14394377229885097</c:v>
                </c:pt>
                <c:pt idx="194" formatCode="0.00">
                  <c:v>-0.14416429979885081</c:v>
                </c:pt>
                <c:pt idx="195" formatCode="0.00">
                  <c:v>-0.14421971563218428</c:v>
                </c:pt>
                <c:pt idx="196" formatCode="0.00">
                  <c:v>-0.14551560979885098</c:v>
                </c:pt>
                <c:pt idx="197" formatCode="0.00">
                  <c:v>-0.1461438539655176</c:v>
                </c:pt>
                <c:pt idx="198" formatCode="0.00">
                  <c:v>-0.13588522896551752</c:v>
                </c:pt>
                <c:pt idx="199" formatCode="0.00">
                  <c:v>-0.13532689229885092</c:v>
                </c:pt>
                <c:pt idx="200" formatCode="0.00">
                  <c:v>-0.11111846063218428</c:v>
                </c:pt>
                <c:pt idx="201" formatCode="0.00">
                  <c:v>-5.5475070632184265E-2</c:v>
                </c:pt>
                <c:pt idx="202" formatCode="0.00">
                  <c:v>-3.3352518132184206E-2</c:v>
                </c:pt>
                <c:pt idx="203" formatCode="0.00">
                  <c:v>-2.6890232298851013E-2</c:v>
                </c:pt>
                <c:pt idx="204" formatCode="0.00">
                  <c:v>-1.4166647298850976E-2</c:v>
                </c:pt>
                <c:pt idx="205" formatCode="0.00">
                  <c:v>-1.4541270632184244E-2</c:v>
                </c:pt>
                <c:pt idx="206" formatCode="0.00">
                  <c:v>-1.4556788965517709E-2</c:v>
                </c:pt>
                <c:pt idx="207" formatCode="0.00">
                  <c:v>-1.3990784798850964E-2</c:v>
                </c:pt>
                <c:pt idx="208" formatCode="0.00">
                  <c:v>-1.0506093132184424E-2</c:v>
                </c:pt>
                <c:pt idx="209" formatCode="0.00">
                  <c:v>-1.5006790632184352E-2</c:v>
                </c:pt>
                <c:pt idx="210" formatCode="0.00">
                  <c:v>-2.4570182298850995E-2</c:v>
                </c:pt>
                <c:pt idx="211" formatCode="0.00">
                  <c:v>-2.0590936465517684E-2</c:v>
                </c:pt>
                <c:pt idx="212" formatCode="0.00">
                  <c:v>-2.2302578132184281E-2</c:v>
                </c:pt>
                <c:pt idx="213" formatCode="0.00">
                  <c:v>-7.2398394798850907E-2</c:v>
                </c:pt>
                <c:pt idx="214" formatCode="0.00">
                  <c:v>-0.10137524313218427</c:v>
                </c:pt>
                <c:pt idx="215" formatCode="0.00">
                  <c:v>-0.1109521006321843</c:v>
                </c:pt>
                <c:pt idx="216" formatCode="0.00">
                  <c:v>-0.11881274896551758</c:v>
                </c:pt>
                <c:pt idx="217" formatCode="0.00">
                  <c:v>-0.11929339896551761</c:v>
                </c:pt>
                <c:pt idx="218" formatCode="0.00">
                  <c:v>-0.11930412813218427</c:v>
                </c:pt>
                <c:pt idx="219" formatCode="0.00">
                  <c:v>-0.1191115806321843</c:v>
                </c:pt>
                <c:pt idx="220" formatCode="0.00">
                  <c:v>-0.12326572229885091</c:v>
                </c:pt>
                <c:pt idx="221" formatCode="0.00">
                  <c:v>-0.12651156063218433</c:v>
                </c:pt>
                <c:pt idx="222" formatCode="0.00">
                  <c:v>-0.13408898229885091</c:v>
                </c:pt>
                <c:pt idx="223" formatCode="0.00">
                  <c:v>-0.14987145479885089</c:v>
                </c:pt>
                <c:pt idx="224" formatCode="0.00">
                  <c:v>-0.18065556479885098</c:v>
                </c:pt>
                <c:pt idx="225" formatCode="0.00">
                  <c:v>-0.20449157146551761</c:v>
                </c:pt>
                <c:pt idx="226" formatCode="0.00">
                  <c:v>-0.22876431646551759</c:v>
                </c:pt>
                <c:pt idx="227" formatCode="0.00">
                  <c:v>-0.2488132572988509</c:v>
                </c:pt>
                <c:pt idx="228" formatCode="0.00">
                  <c:v>-0.23908041979885097</c:v>
                </c:pt>
                <c:pt idx="229" formatCode="0.00">
                  <c:v>-0.2352101789655176</c:v>
                </c:pt>
                <c:pt idx="230" formatCode="0.00">
                  <c:v>-0.23519849729885095</c:v>
                </c:pt>
                <c:pt idx="231" formatCode="0.00">
                  <c:v>-0.23585373896551759</c:v>
                </c:pt>
                <c:pt idx="232" formatCode="0.00">
                  <c:v>-0.23389713813218432</c:v>
                </c:pt>
                <c:pt idx="233" formatCode="0.00">
                  <c:v>-0.23038103563218432</c:v>
                </c:pt>
                <c:pt idx="234" formatCode="0.00">
                  <c:v>-0.223515844798851</c:v>
                </c:pt>
                <c:pt idx="235" formatCode="0.00">
                  <c:v>-0.21786916896551767</c:v>
                </c:pt>
                <c:pt idx="236" formatCode="0.00">
                  <c:v>-0.19682501896551768</c:v>
                </c:pt>
                <c:pt idx="237" formatCode="0.00">
                  <c:v>-0.17839802396551763</c:v>
                </c:pt>
                <c:pt idx="238" formatCode="0.00">
                  <c:v>-0.18683096313218434</c:v>
                </c:pt>
                <c:pt idx="239" formatCode="0.00">
                  <c:v>-0.19365593896551764</c:v>
                </c:pt>
                <c:pt idx="240" formatCode="0.00">
                  <c:v>-0.19569916396551762</c:v>
                </c:pt>
                <c:pt idx="241" formatCode="0.00">
                  <c:v>-0.19349645146551769</c:v>
                </c:pt>
                <c:pt idx="242" formatCode="0.00">
                  <c:v>-0.19341874813218429</c:v>
                </c:pt>
                <c:pt idx="243" formatCode="0.00">
                  <c:v>-0.19358031979885099</c:v>
                </c:pt>
                <c:pt idx="244" formatCode="0.00">
                  <c:v>-0.19807810229885098</c:v>
                </c:pt>
                <c:pt idx="245" formatCode="0.00">
                  <c:v>-0.2005632756321844</c:v>
                </c:pt>
                <c:pt idx="246" formatCode="0.00">
                  <c:v>-0.20648882229885102</c:v>
                </c:pt>
                <c:pt idx="247" formatCode="0.00">
                  <c:v>-0.20128834979885096</c:v>
                </c:pt>
                <c:pt idx="248" formatCode="0.00">
                  <c:v>-0.18972222729885097</c:v>
                </c:pt>
                <c:pt idx="249" formatCode="0.00">
                  <c:v>-0.15437960396551764</c:v>
                </c:pt>
                <c:pt idx="250" formatCode="0.00">
                  <c:v>-9.5924862298850999E-2</c:v>
                </c:pt>
                <c:pt idx="251" formatCode="0.00">
                  <c:v>-5.1243203132184223E-2</c:v>
                </c:pt>
                <c:pt idx="252" formatCode="0.00">
                  <c:v>-3.0978026465517616E-2</c:v>
                </c:pt>
                <c:pt idx="253" formatCode="0.00">
                  <c:v>-3.0202545632184274E-2</c:v>
                </c:pt>
                <c:pt idx="254" formatCode="0.00">
                  <c:v>-3.0098553132184347E-2</c:v>
                </c:pt>
                <c:pt idx="255" formatCode="0.00">
                  <c:v>-3.0036369798850937E-2</c:v>
                </c:pt>
                <c:pt idx="256" formatCode="0.00">
                  <c:v>-2.8718005632184407E-2</c:v>
                </c:pt>
                <c:pt idx="257" formatCode="0.00">
                  <c:v>-2.8449225632184327E-2</c:v>
                </c:pt>
                <c:pt idx="258" formatCode="0.00">
                  <c:v>-3.1303648965517739E-2</c:v>
                </c:pt>
                <c:pt idx="259" formatCode="0.00">
                  <c:v>-2.6401107298851034E-2</c:v>
                </c:pt>
                <c:pt idx="260" formatCode="0.00">
                  <c:v>-1.9461085632184294E-2</c:v>
                </c:pt>
                <c:pt idx="261" formatCode="0.00">
                  <c:v>-2.5593161465517489E-2</c:v>
                </c:pt>
                <c:pt idx="262" formatCode="0.00">
                  <c:v>-2.509136979885096E-2</c:v>
                </c:pt>
                <c:pt idx="263" formatCode="0.00">
                  <c:v>-1.0274768132184309E-2</c:v>
                </c:pt>
                <c:pt idx="264" formatCode="0.00">
                  <c:v>-1.5043611465517581E-2</c:v>
                </c:pt>
                <c:pt idx="265" formatCode="0.00">
                  <c:v>-1.6827868965517578E-2</c:v>
                </c:pt>
                <c:pt idx="266" formatCode="0.00">
                  <c:v>-1.6979577298850912E-2</c:v>
                </c:pt>
                <c:pt idx="267" formatCode="0.00">
                  <c:v>-1.6993598965517553E-2</c:v>
                </c:pt>
                <c:pt idx="268" formatCode="0.00">
                  <c:v>-1.7355544798851041E-2</c:v>
                </c:pt>
                <c:pt idx="269" formatCode="0.00">
                  <c:v>-1.8495368132184331E-2</c:v>
                </c:pt>
                <c:pt idx="270" formatCode="0.00">
                  <c:v>-1.1903511465517602E-2</c:v>
                </c:pt>
                <c:pt idx="271" formatCode="0.00">
                  <c:v>-1.3915138132184257E-2</c:v>
                </c:pt>
                <c:pt idx="272" formatCode="0.00">
                  <c:v>1.4858358534482363E-2</c:v>
                </c:pt>
                <c:pt idx="273" formatCode="0.00">
                  <c:v>5.0220244367815692E-2</c:v>
                </c:pt>
                <c:pt idx="274" formatCode="0.00">
                  <c:v>6.9855703534482338E-2</c:v>
                </c:pt>
                <c:pt idx="275" formatCode="0.00">
                  <c:v>6.8463965201148946E-2</c:v>
                </c:pt>
                <c:pt idx="276" formatCode="0.00">
                  <c:v>5.4125318534482436E-2</c:v>
                </c:pt>
                <c:pt idx="277" formatCode="0.00">
                  <c:v>5.3284653534482418E-2</c:v>
                </c:pt>
                <c:pt idx="278" formatCode="0.00">
                  <c:v>5.3397721034482371E-2</c:v>
                </c:pt>
                <c:pt idx="279" formatCode="0.00">
                  <c:v>5.3301729367815742E-2</c:v>
                </c:pt>
                <c:pt idx="280" formatCode="0.00">
                  <c:v>5.2854495201149043E-2</c:v>
                </c:pt>
                <c:pt idx="281" formatCode="0.00">
                  <c:v>5.264450020114908E-2</c:v>
                </c:pt>
                <c:pt idx="282" formatCode="0.00">
                  <c:v>4.7283805201149054E-2</c:v>
                </c:pt>
                <c:pt idx="283" formatCode="0.00">
                  <c:v>4.2240465201149102E-2</c:v>
                </c:pt>
                <c:pt idx="284" formatCode="0.00">
                  <c:v>5.0308802011490572E-3</c:v>
                </c:pt>
                <c:pt idx="285" formatCode="0.00">
                  <c:v>-2.2628476465517577E-2</c:v>
                </c:pt>
                <c:pt idx="286" formatCode="0.00">
                  <c:v>-4.7929605632184402E-2</c:v>
                </c:pt>
                <c:pt idx="287" formatCode="0.00">
                  <c:v>-5.6812228132184228E-2</c:v>
                </c:pt>
                <c:pt idx="288" formatCode="0.00">
                  <c:v>-3.5722118132184177E-2</c:v>
                </c:pt>
                <c:pt idx="289" formatCode="0.00">
                  <c:v>-3.1035613965517572E-2</c:v>
                </c:pt>
                <c:pt idx="290" formatCode="0.00">
                  <c:v>-3.1004356465517469E-2</c:v>
                </c:pt>
                <c:pt idx="291" formatCode="0.00">
                  <c:v>-3.0961225632184175E-2</c:v>
                </c:pt>
                <c:pt idx="292" formatCode="0.00">
                  <c:v>-2.0719263132184196E-2</c:v>
                </c:pt>
                <c:pt idx="293" formatCode="0.00">
                  <c:v>-3.1213531321842014E-3</c:v>
                </c:pt>
                <c:pt idx="294" formatCode="0.00">
                  <c:v>2.2674804367815771E-2</c:v>
                </c:pt>
                <c:pt idx="295" formatCode="0.00">
                  <c:v>6.4200041034482402E-2</c:v>
                </c:pt>
                <c:pt idx="296" formatCode="0.00">
                  <c:v>0.10192710353448242</c:v>
                </c:pt>
                <c:pt idx="297" formatCode="0.00">
                  <c:v>0.16273139103448231</c:v>
                </c:pt>
                <c:pt idx="298" formatCode="0.00">
                  <c:v>0.2432685718678157</c:v>
                </c:pt>
                <c:pt idx="299" formatCode="0.00">
                  <c:v>0.3170518902011491</c:v>
                </c:pt>
                <c:pt idx="300" formatCode="0.00">
                  <c:v>0.37337427103448229</c:v>
                </c:pt>
                <c:pt idx="301" formatCode="0.00">
                  <c:v>0.38777751020114892</c:v>
                </c:pt>
                <c:pt idx="302" formatCode="0.00">
                  <c:v>0.38885691520114896</c:v>
                </c:pt>
                <c:pt idx="303" formatCode="0.00">
                  <c:v>0.38938499020114903</c:v>
                </c:pt>
                <c:pt idx="304" formatCode="0.00">
                  <c:v>0.3805243210344823</c:v>
                </c:pt>
                <c:pt idx="305" formatCode="0.00">
                  <c:v>0.37123859103448231</c:v>
                </c:pt>
                <c:pt idx="306" formatCode="0.00">
                  <c:v>0.35528255936781561</c:v>
                </c:pt>
                <c:pt idx="307" formatCode="0.00">
                  <c:v>0.31112387020114896</c:v>
                </c:pt>
                <c:pt idx="308" formatCode="0.00">
                  <c:v>0.24584575270114895</c:v>
                </c:pt>
                <c:pt idx="309" formatCode="0.00">
                  <c:v>0.13542869936781565</c:v>
                </c:pt>
                <c:pt idx="310" formatCode="0.00">
                  <c:v>5.6893943678156811E-3</c:v>
                </c:pt>
                <c:pt idx="311" formatCode="0.00">
                  <c:v>-0.11185279313218421</c:v>
                </c:pt>
                <c:pt idx="312" formatCode="0.00">
                  <c:v>-0.204872449798851</c:v>
                </c:pt>
                <c:pt idx="313" formatCode="0.00">
                  <c:v>-0.22817352229885096</c:v>
                </c:pt>
                <c:pt idx="314" formatCode="0.00">
                  <c:v>-0.22923561396551767</c:v>
                </c:pt>
                <c:pt idx="315" formatCode="0.00">
                  <c:v>-0.22971982563218435</c:v>
                </c:pt>
                <c:pt idx="316" formatCode="0.00">
                  <c:v>-0.23343737479885102</c:v>
                </c:pt>
                <c:pt idx="317" formatCode="0.00">
                  <c:v>-0.24927782479885097</c:v>
                </c:pt>
                <c:pt idx="318" formatCode="0.00">
                  <c:v>-0.26972673646551765</c:v>
                </c:pt>
                <c:pt idx="319" formatCode="0.00">
                  <c:v>-0.28483447979885096</c:v>
                </c:pt>
                <c:pt idx="320" formatCode="0.00">
                  <c:v>-0.28622157479885096</c:v>
                </c:pt>
                <c:pt idx="321" formatCode="0.00">
                  <c:v>-0.27894726979885098</c:v>
                </c:pt>
                <c:pt idx="322" formatCode="0.00">
                  <c:v>-0.26986080979885102</c:v>
                </c:pt>
                <c:pt idx="323" formatCode="0.00">
                  <c:v>-0.2589487789655176</c:v>
                </c:pt>
                <c:pt idx="324" formatCode="0.00">
                  <c:v>-0.2468542689655176</c:v>
                </c:pt>
                <c:pt idx="325" formatCode="0.00">
                  <c:v>-0.24504195479885094</c:v>
                </c:pt>
                <c:pt idx="326" formatCode="0.00">
                  <c:v>-0.24526825896551768</c:v>
                </c:pt>
                <c:pt idx="327" formatCode="0.00">
                  <c:v>-0.24537646063218427</c:v>
                </c:pt>
                <c:pt idx="328" formatCode="0.00">
                  <c:v>-0.24550579979885095</c:v>
                </c:pt>
                <c:pt idx="329" formatCode="0.00">
                  <c:v>-0.24382289979885091</c:v>
                </c:pt>
                <c:pt idx="330" formatCode="0.00">
                  <c:v>-0.23682637313218424</c:v>
                </c:pt>
                <c:pt idx="331" formatCode="0.00">
                  <c:v>-0.23893849229885089</c:v>
                </c:pt>
                <c:pt idx="332" formatCode="0.00">
                  <c:v>-0.24766347729885091</c:v>
                </c:pt>
                <c:pt idx="333" formatCode="0.00">
                  <c:v>-0.26477447063218434</c:v>
                </c:pt>
                <c:pt idx="334" formatCode="0.00">
                  <c:v>-0.27185640646551762</c:v>
                </c:pt>
                <c:pt idx="335" formatCode="0.00">
                  <c:v>-0.27780717979885095</c:v>
                </c:pt>
                <c:pt idx="336" formatCode="0.00">
                  <c:v>-0.29316578229885099</c:v>
                </c:pt>
                <c:pt idx="337" formatCode="0.00">
                  <c:v>-0.29531027063218429</c:v>
                </c:pt>
                <c:pt idx="338" formatCode="0.00">
                  <c:v>-0.29534344146551761</c:v>
                </c:pt>
                <c:pt idx="339" formatCode="0.00">
                  <c:v>-0.29517879229885097</c:v>
                </c:pt>
                <c:pt idx="340" formatCode="0.00">
                  <c:v>-0.29188480896551761</c:v>
                </c:pt>
                <c:pt idx="341" formatCode="0.00">
                  <c:v>-0.28495533063218426</c:v>
                </c:pt>
                <c:pt idx="342" formatCode="0.00">
                  <c:v>-0.27740532063218426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1E-4AEA-B142-34602239F31A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'Ganges-TSA'!$AA$366:$AA$713</c:f>
              <c:numCache>
                <c:formatCode>General</c:formatCode>
                <c:ptCount val="348"/>
                <c:pt idx="6" formatCode="0.0000">
                  <c:v>-0.48529207789408901</c:v>
                </c:pt>
                <c:pt idx="7" formatCode="0.0000">
                  <c:v>-0.52650832438218442</c:v>
                </c:pt>
                <c:pt idx="8" formatCode="0.0000">
                  <c:v>-0.50510419432266063</c:v>
                </c:pt>
                <c:pt idx="9" formatCode="0.0000">
                  <c:v>-0.42754615146551767</c:v>
                </c:pt>
                <c:pt idx="10" formatCode="0.0000">
                  <c:v>-0.29169092348932713</c:v>
                </c:pt>
                <c:pt idx="11" formatCode="0.0000">
                  <c:v>-0.14992235902504142</c:v>
                </c:pt>
                <c:pt idx="12" formatCode="0.0000">
                  <c:v>0.1848242369571016</c:v>
                </c:pt>
                <c:pt idx="13" formatCode="0.0000">
                  <c:v>0.62002060338567289</c:v>
                </c:pt>
                <c:pt idx="14" formatCode="0.0000">
                  <c:v>0.96817370008210124</c:v>
                </c:pt>
                <c:pt idx="15" formatCode="0.0000">
                  <c:v>1.1296681049035304</c:v>
                </c:pt>
                <c:pt idx="16" formatCode="0.0000">
                  <c:v>0.91242514817733988</c:v>
                </c:pt>
                <c:pt idx="17" formatCode="0.0000">
                  <c:v>0.19432443889162521</c:v>
                </c:pt>
                <c:pt idx="18" formatCode="0.0000">
                  <c:v>-0.34152243789408909</c:v>
                </c:pt>
                <c:pt idx="19" formatCode="0.0000">
                  <c:v>-0.43930742104885101</c:v>
                </c:pt>
                <c:pt idx="20" formatCode="0.0000">
                  <c:v>-0.42228087348932719</c:v>
                </c:pt>
                <c:pt idx="21" formatCode="0.0000">
                  <c:v>-0.35942900563218438</c:v>
                </c:pt>
                <c:pt idx="22" formatCode="0.0000">
                  <c:v>-0.24419590182266038</c:v>
                </c:pt>
                <c:pt idx="23" formatCode="0.0000">
                  <c:v>-0.13742035069170816</c:v>
                </c:pt>
                <c:pt idx="24" formatCode="0.0000">
                  <c:v>0.17058761612376816</c:v>
                </c:pt>
                <c:pt idx="25" formatCode="0.0000">
                  <c:v>0.59733857005233959</c:v>
                </c:pt>
                <c:pt idx="26" formatCode="0.0000">
                  <c:v>0.94516138258210147</c:v>
                </c:pt>
                <c:pt idx="27" formatCode="0.0000">
                  <c:v>1.1065416024035304</c:v>
                </c:pt>
                <c:pt idx="28" formatCode="0.0000">
                  <c:v>0.89395059067733984</c:v>
                </c:pt>
                <c:pt idx="29" formatCode="0.0000">
                  <c:v>0.17415713889162521</c:v>
                </c:pt>
                <c:pt idx="30" formatCode="0.0000">
                  <c:v>-0.36375186956075578</c:v>
                </c:pt>
                <c:pt idx="31" formatCode="0.0000">
                  <c:v>-0.43786363688218422</c:v>
                </c:pt>
                <c:pt idx="32" formatCode="0.0000">
                  <c:v>-0.46144787015599387</c:v>
                </c:pt>
                <c:pt idx="33" formatCode="0.0000">
                  <c:v>-0.39160008479885089</c:v>
                </c:pt>
                <c:pt idx="34" formatCode="0.0000">
                  <c:v>-0.22715291515599378</c:v>
                </c:pt>
                <c:pt idx="35" formatCode="0.0000">
                  <c:v>-0.11971373569170823</c:v>
                </c:pt>
                <c:pt idx="36" formatCode="0.0000">
                  <c:v>0.13134749279043489</c:v>
                </c:pt>
                <c:pt idx="37" formatCode="0.0000">
                  <c:v>0.53308483255233952</c:v>
                </c:pt>
                <c:pt idx="38" formatCode="0.0000">
                  <c:v>0.87874542008210155</c:v>
                </c:pt>
                <c:pt idx="39" formatCode="0.0000">
                  <c:v>1.0407040349035304</c:v>
                </c:pt>
                <c:pt idx="40" formatCode="0.0000">
                  <c:v>0.82368170734400648</c:v>
                </c:pt>
                <c:pt idx="41" formatCode="0.0000">
                  <c:v>0.10256171472495856</c:v>
                </c:pt>
                <c:pt idx="42" formatCode="0.0000">
                  <c:v>-0.44454463539408917</c:v>
                </c:pt>
                <c:pt idx="43" formatCode="0.0000">
                  <c:v>-0.5446989527155176</c:v>
                </c:pt>
                <c:pt idx="44" formatCode="0.0000">
                  <c:v>-0.52944639848932717</c:v>
                </c:pt>
                <c:pt idx="45" formatCode="0.0000">
                  <c:v>-0.4745264581321843</c:v>
                </c:pt>
                <c:pt idx="46" formatCode="0.0000">
                  <c:v>-0.3679920859893272</c:v>
                </c:pt>
                <c:pt idx="47" formatCode="0.0000">
                  <c:v>-0.24294550569170809</c:v>
                </c:pt>
                <c:pt idx="48" formatCode="0.0000">
                  <c:v>5.8893191957101521E-2</c:v>
                </c:pt>
                <c:pt idx="49" formatCode="0.0000">
                  <c:v>0.47970563255233956</c:v>
                </c:pt>
                <c:pt idx="50" formatCode="0.0000">
                  <c:v>0.82675193674876801</c:v>
                </c:pt>
                <c:pt idx="51" formatCode="0.0000">
                  <c:v>0.9870070832368637</c:v>
                </c:pt>
                <c:pt idx="52" formatCode="0.0000">
                  <c:v>0.77149870817733979</c:v>
                </c:pt>
                <c:pt idx="53" formatCode="0.0000">
                  <c:v>5.2487510558291817E-2</c:v>
                </c:pt>
                <c:pt idx="54" formatCode="0.0000">
                  <c:v>-0.47952434372742236</c:v>
                </c:pt>
                <c:pt idx="55" formatCode="0.0000">
                  <c:v>-0.5439286543821843</c:v>
                </c:pt>
                <c:pt idx="56" formatCode="0.0000">
                  <c:v>-0.53525118848932718</c:v>
                </c:pt>
                <c:pt idx="57" formatCode="0.0000">
                  <c:v>-0.44194853896551745</c:v>
                </c:pt>
                <c:pt idx="58" formatCode="0.0000">
                  <c:v>-0.28413483015599383</c:v>
                </c:pt>
                <c:pt idx="59" formatCode="0.0000">
                  <c:v>-0.17214104152504145</c:v>
                </c:pt>
                <c:pt idx="60" formatCode="0.0000">
                  <c:v>0.10174307279043482</c:v>
                </c:pt>
                <c:pt idx="61" formatCode="0.0000">
                  <c:v>0.52062467505233945</c:v>
                </c:pt>
                <c:pt idx="62" formatCode="0.0000">
                  <c:v>0.86766408091543468</c:v>
                </c:pt>
                <c:pt idx="63" formatCode="0.0000">
                  <c:v>1.0289260582368636</c:v>
                </c:pt>
                <c:pt idx="64" formatCode="0.0000">
                  <c:v>0.8137519623440066</c:v>
                </c:pt>
                <c:pt idx="65" formatCode="0.0000">
                  <c:v>0.10858685639162524</c:v>
                </c:pt>
                <c:pt idx="66" formatCode="0.0000">
                  <c:v>-0.40973999039408904</c:v>
                </c:pt>
                <c:pt idx="67" formatCode="0.0000">
                  <c:v>-0.47822928604885084</c:v>
                </c:pt>
                <c:pt idx="68" formatCode="0.0000">
                  <c:v>-0.44926373932266039</c:v>
                </c:pt>
                <c:pt idx="69" formatCode="0.0000">
                  <c:v>-0.34777614063218443</c:v>
                </c:pt>
                <c:pt idx="70" formatCode="0.0000">
                  <c:v>-0.17886802098932708</c:v>
                </c:pt>
                <c:pt idx="71" formatCode="0.0000">
                  <c:v>-1.3431734025041331E-2</c:v>
                </c:pt>
                <c:pt idx="72" formatCode="0.0000">
                  <c:v>0.35057790612376827</c:v>
                </c:pt>
                <c:pt idx="73" formatCode="0.0000">
                  <c:v>0.78197069755233961</c:v>
                </c:pt>
                <c:pt idx="74" formatCode="0.0000">
                  <c:v>1.1294728192487682</c:v>
                </c:pt>
                <c:pt idx="75" formatCode="0.0000">
                  <c:v>1.2907381407368637</c:v>
                </c:pt>
                <c:pt idx="76" formatCode="0.0000">
                  <c:v>1.0834675906773397</c:v>
                </c:pt>
                <c:pt idx="77" formatCode="0.0000">
                  <c:v>0.36577792889162541</c:v>
                </c:pt>
                <c:pt idx="78" formatCode="0.0000">
                  <c:v>-0.18084195039408901</c:v>
                </c:pt>
                <c:pt idx="79" formatCode="0.0000">
                  <c:v>-0.29609611604885089</c:v>
                </c:pt>
                <c:pt idx="80" formatCode="0.0000">
                  <c:v>-0.3420376943226604</c:v>
                </c:pt>
                <c:pt idx="81" formatCode="0.0000">
                  <c:v>-0.34429438313218419</c:v>
                </c:pt>
                <c:pt idx="82" formatCode="0.0000">
                  <c:v>-0.26514488848932716</c:v>
                </c:pt>
                <c:pt idx="83" formatCode="0.0000">
                  <c:v>-0.18223404319170805</c:v>
                </c:pt>
                <c:pt idx="84" formatCode="0.0000">
                  <c:v>9.4727016957101617E-2</c:v>
                </c:pt>
                <c:pt idx="85" formatCode="0.0000">
                  <c:v>0.51054614088567296</c:v>
                </c:pt>
                <c:pt idx="86" formatCode="0.0000">
                  <c:v>0.85743314174876806</c:v>
                </c:pt>
                <c:pt idx="87" formatCode="0.0000">
                  <c:v>1.0188826574035303</c:v>
                </c:pt>
                <c:pt idx="88" formatCode="0.0000">
                  <c:v>0.80700933484400661</c:v>
                </c:pt>
                <c:pt idx="89" formatCode="0.0000">
                  <c:v>0.10054921305829201</c:v>
                </c:pt>
                <c:pt idx="90" formatCode="0.0000">
                  <c:v>-0.37519159956075565</c:v>
                </c:pt>
                <c:pt idx="91" formatCode="0.0000">
                  <c:v>-0.39424587521551757</c:v>
                </c:pt>
                <c:pt idx="92" formatCode="0.0000">
                  <c:v>-0.34061025432266046</c:v>
                </c:pt>
                <c:pt idx="93" formatCode="0.0000">
                  <c:v>-0.19378428313218443</c:v>
                </c:pt>
                <c:pt idx="94" formatCode="0.0000">
                  <c:v>1.863388651067277E-2</c:v>
                </c:pt>
                <c:pt idx="95" formatCode="0.0000">
                  <c:v>0.17131604097495862</c:v>
                </c:pt>
                <c:pt idx="96" formatCode="0.0000">
                  <c:v>0.4528831894571016</c:v>
                </c:pt>
                <c:pt idx="97" formatCode="0.0000">
                  <c:v>0.87036589421900645</c:v>
                </c:pt>
                <c:pt idx="98" formatCode="0.0000">
                  <c:v>1.2173924784154349</c:v>
                </c:pt>
                <c:pt idx="99" formatCode="0.0000">
                  <c:v>1.3784119132368637</c:v>
                </c:pt>
                <c:pt idx="100" formatCode="0.0000">
                  <c:v>1.1570394340106731</c:v>
                </c:pt>
                <c:pt idx="101" formatCode="0.0000">
                  <c:v>0.4198372730582921</c:v>
                </c:pt>
                <c:pt idx="102" formatCode="0.0000">
                  <c:v>-0.18410882706075549</c:v>
                </c:pt>
                <c:pt idx="103" formatCode="0.0000">
                  <c:v>-0.33579413188218421</c:v>
                </c:pt>
                <c:pt idx="104" formatCode="0.0000">
                  <c:v>-0.40463368848932713</c:v>
                </c:pt>
                <c:pt idx="105" formatCode="0.0000">
                  <c:v>-0.43016732229885091</c:v>
                </c:pt>
                <c:pt idx="106" formatCode="0.0000">
                  <c:v>-0.40855193598932715</c:v>
                </c:pt>
                <c:pt idx="107" formatCode="0.0000">
                  <c:v>-0.38323818235837476</c:v>
                </c:pt>
                <c:pt idx="108" formatCode="0.0000">
                  <c:v>-0.1219091805428984</c:v>
                </c:pt>
                <c:pt idx="109" formatCode="0.0000">
                  <c:v>0.29689465838567303</c:v>
                </c:pt>
                <c:pt idx="110" formatCode="0.0000">
                  <c:v>0.64400777424876821</c:v>
                </c:pt>
                <c:pt idx="111" formatCode="0.0000">
                  <c:v>0.80525113823686367</c:v>
                </c:pt>
                <c:pt idx="112" formatCode="0.0000">
                  <c:v>0.59146930984400647</c:v>
                </c:pt>
                <c:pt idx="113" formatCode="0.0000">
                  <c:v>-0.12400609944170798</c:v>
                </c:pt>
                <c:pt idx="114" formatCode="0.0000">
                  <c:v>-0.65508589872742229</c:v>
                </c:pt>
                <c:pt idx="115" formatCode="0.0000">
                  <c:v>-0.73286997271551757</c:v>
                </c:pt>
                <c:pt idx="116" formatCode="0.0000">
                  <c:v>-0.69615818682266051</c:v>
                </c:pt>
                <c:pt idx="117" formatCode="0.0000">
                  <c:v>-0.5807788606321842</c:v>
                </c:pt>
                <c:pt idx="118" formatCode="0.0000">
                  <c:v>-0.39063744015599389</c:v>
                </c:pt>
                <c:pt idx="119" formatCode="0.0000">
                  <c:v>-0.23052209902504145</c:v>
                </c:pt>
                <c:pt idx="120" formatCode="0.0000">
                  <c:v>6.3622814457101495E-2</c:v>
                </c:pt>
                <c:pt idx="121" formatCode="0.0000">
                  <c:v>0.48400165088567293</c:v>
                </c:pt>
                <c:pt idx="122" formatCode="0.0000">
                  <c:v>0.83118490091543473</c:v>
                </c:pt>
                <c:pt idx="123" formatCode="0.0000">
                  <c:v>0.99278819323686363</c:v>
                </c:pt>
                <c:pt idx="124" formatCode="0.0000">
                  <c:v>0.77147820734400652</c:v>
                </c:pt>
                <c:pt idx="125" formatCode="0.0000">
                  <c:v>3.9942314724958572E-2</c:v>
                </c:pt>
                <c:pt idx="126" formatCode="0.0000">
                  <c:v>-0.5097833412274223</c:v>
                </c:pt>
                <c:pt idx="127" formatCode="0.0000">
                  <c:v>-0.60419407021551752</c:v>
                </c:pt>
                <c:pt idx="128" formatCode="0.0000">
                  <c:v>-0.65760368765599375</c:v>
                </c:pt>
                <c:pt idx="129" formatCode="0.0000">
                  <c:v>-0.65029269396551759</c:v>
                </c:pt>
                <c:pt idx="130" formatCode="0.0000">
                  <c:v>-0.56207073598932711</c:v>
                </c:pt>
                <c:pt idx="131" formatCode="0.0000">
                  <c:v>-0.46409849819170801</c:v>
                </c:pt>
                <c:pt idx="132" formatCode="0.0000">
                  <c:v>-0.16693389220956506</c:v>
                </c:pt>
                <c:pt idx="133" formatCode="0.0000">
                  <c:v>0.25287585088567305</c:v>
                </c:pt>
                <c:pt idx="134" formatCode="0.0000">
                  <c:v>0.59992927674876806</c:v>
                </c:pt>
                <c:pt idx="135" formatCode="0.0000">
                  <c:v>0.7608326107368637</c:v>
                </c:pt>
                <c:pt idx="136" formatCode="0.0000">
                  <c:v>0.54396323734400664</c:v>
                </c:pt>
                <c:pt idx="137" formatCode="0.0000">
                  <c:v>-0.18004172277504138</c:v>
                </c:pt>
                <c:pt idx="138" formatCode="0.0000">
                  <c:v>-0.72709103789408891</c:v>
                </c:pt>
                <c:pt idx="139" formatCode="0.0000">
                  <c:v>-0.81840529354885094</c:v>
                </c:pt>
                <c:pt idx="140" formatCode="0.0000">
                  <c:v>-0.78560866348932712</c:v>
                </c:pt>
                <c:pt idx="141" formatCode="0.0000">
                  <c:v>-0.66150414646551758</c:v>
                </c:pt>
                <c:pt idx="142" formatCode="0.0000">
                  <c:v>-0.48731017765599383</c:v>
                </c:pt>
                <c:pt idx="143" formatCode="0.0000">
                  <c:v>-0.32944762902504149</c:v>
                </c:pt>
                <c:pt idx="144" formatCode="0.0000">
                  <c:v>-2.6415172095650696E-3</c:v>
                </c:pt>
                <c:pt idx="145" formatCode="0.0000">
                  <c:v>0.42056355505233955</c:v>
                </c:pt>
                <c:pt idx="146" formatCode="0.0000">
                  <c:v>0.76774516841543472</c:v>
                </c:pt>
                <c:pt idx="147" formatCode="0.0000">
                  <c:v>0.929811809070197</c:v>
                </c:pt>
                <c:pt idx="148" formatCode="0.0000">
                  <c:v>0.7212873940106731</c:v>
                </c:pt>
                <c:pt idx="149" formatCode="0.0000">
                  <c:v>1.2372353891625165E-2</c:v>
                </c:pt>
                <c:pt idx="150" formatCode="0.0000">
                  <c:v>-0.51523771122742246</c:v>
                </c:pt>
                <c:pt idx="151" formatCode="0.0000">
                  <c:v>-0.59360229188218439</c:v>
                </c:pt>
                <c:pt idx="152" formatCode="0.0000">
                  <c:v>-0.5890212543226605</c:v>
                </c:pt>
                <c:pt idx="153" formatCode="0.0000">
                  <c:v>-0.52556185563218427</c:v>
                </c:pt>
                <c:pt idx="154" formatCode="0.0000">
                  <c:v>-0.39158584265599383</c:v>
                </c:pt>
                <c:pt idx="155" formatCode="0.0000">
                  <c:v>-0.26468265735837476</c:v>
                </c:pt>
                <c:pt idx="156" formatCode="0.0000">
                  <c:v>3.8587466123768177E-2</c:v>
                </c:pt>
                <c:pt idx="157" formatCode="0.0000">
                  <c:v>0.46072647505233955</c:v>
                </c:pt>
                <c:pt idx="158" formatCode="0.0000">
                  <c:v>0.80787746924876813</c:v>
                </c:pt>
                <c:pt idx="159" formatCode="0.0000">
                  <c:v>0.96832995907019703</c:v>
                </c:pt>
                <c:pt idx="160" formatCode="0.0000">
                  <c:v>0.7474233323440066</c:v>
                </c:pt>
                <c:pt idx="161" formatCode="0.0000">
                  <c:v>2.2179358891625256E-2</c:v>
                </c:pt>
                <c:pt idx="162" formatCode="0.0000">
                  <c:v>-0.51978381622742242</c:v>
                </c:pt>
                <c:pt idx="163" formatCode="0.0000">
                  <c:v>-0.59904662188218427</c:v>
                </c:pt>
                <c:pt idx="164" formatCode="0.0000">
                  <c:v>-0.6169934526559937</c:v>
                </c:pt>
                <c:pt idx="165" formatCode="0.0000">
                  <c:v>-0.60975599646551759</c:v>
                </c:pt>
                <c:pt idx="166" formatCode="0.0000">
                  <c:v>-0.53763852765599385</c:v>
                </c:pt>
                <c:pt idx="167" formatCode="0.0000">
                  <c:v>-0.48570737569170808</c:v>
                </c:pt>
                <c:pt idx="168" formatCode="0.0000">
                  <c:v>-0.23086767804289848</c:v>
                </c:pt>
                <c:pt idx="169" formatCode="0.0000">
                  <c:v>0.18616622171900626</c:v>
                </c:pt>
                <c:pt idx="170" formatCode="0.0000">
                  <c:v>0.53322458591543476</c:v>
                </c:pt>
                <c:pt idx="171" formatCode="0.0000">
                  <c:v>0.69493459907019695</c:v>
                </c:pt>
                <c:pt idx="172" formatCode="0.0000">
                  <c:v>0.48836041567733984</c:v>
                </c:pt>
                <c:pt idx="173" formatCode="0.0000">
                  <c:v>-0.21891820444170806</c:v>
                </c:pt>
                <c:pt idx="174" formatCode="0.0000">
                  <c:v>-0.7465879470607556</c:v>
                </c:pt>
                <c:pt idx="175" formatCode="0.0000">
                  <c:v>-0.81383826521551761</c:v>
                </c:pt>
                <c:pt idx="176" formatCode="0.0000">
                  <c:v>-0.75885447182266041</c:v>
                </c:pt>
                <c:pt idx="177" formatCode="0.0000">
                  <c:v>-0.60701247146551762</c:v>
                </c:pt>
                <c:pt idx="178" formatCode="0.0000">
                  <c:v>-0.37863371848932714</c:v>
                </c:pt>
                <c:pt idx="179" formatCode="0.0000">
                  <c:v>-0.16561087069170816</c:v>
                </c:pt>
                <c:pt idx="180" formatCode="0.0000">
                  <c:v>0.20067033029043491</c:v>
                </c:pt>
                <c:pt idx="181" formatCode="0.0000">
                  <c:v>0.63159535088567298</c:v>
                </c:pt>
                <c:pt idx="182" formatCode="0.0000">
                  <c:v>0.97896580841543479</c:v>
                </c:pt>
                <c:pt idx="183" formatCode="0.0000">
                  <c:v>1.1398627332368636</c:v>
                </c:pt>
                <c:pt idx="184" formatCode="0.0000">
                  <c:v>0.9210754073440065</c:v>
                </c:pt>
                <c:pt idx="185" formatCode="0.0000">
                  <c:v>0.20120185305829186</c:v>
                </c:pt>
                <c:pt idx="186" formatCode="0.0000">
                  <c:v>-0.33857592289408911</c:v>
                </c:pt>
                <c:pt idx="187" formatCode="0.0000">
                  <c:v>-0.43582562188218432</c:v>
                </c:pt>
                <c:pt idx="188" formatCode="0.0000">
                  <c:v>-0.50186994932266038</c:v>
                </c:pt>
                <c:pt idx="189" formatCode="0.0000">
                  <c:v>-0.50084690313218427</c:v>
                </c:pt>
                <c:pt idx="190" formatCode="0.0000">
                  <c:v>-0.41210759682266052</c:v>
                </c:pt>
                <c:pt idx="191" formatCode="0.0000">
                  <c:v>-0.34723312735837492</c:v>
                </c:pt>
                <c:pt idx="192" formatCode="0.0000">
                  <c:v>-0.11777621387623177</c:v>
                </c:pt>
                <c:pt idx="193" formatCode="0.0000">
                  <c:v>0.29371543088567292</c:v>
                </c:pt>
                <c:pt idx="194" formatCode="0.0000">
                  <c:v>0.64063241091543488</c:v>
                </c:pt>
                <c:pt idx="195" formatCode="0.0000">
                  <c:v>0.80183151907019701</c:v>
                </c:pt>
                <c:pt idx="196" formatCode="0.0000">
                  <c:v>0.58536923651067307</c:v>
                </c:pt>
                <c:pt idx="197" formatCode="0.0000">
                  <c:v>-0.13406445360837477</c:v>
                </c:pt>
                <c:pt idx="198" formatCode="0.0000">
                  <c:v>-0.66108128456075566</c:v>
                </c:pt>
                <c:pt idx="199" formatCode="0.0000">
                  <c:v>-0.74330207438218432</c:v>
                </c:pt>
                <c:pt idx="200" formatCode="0.0000">
                  <c:v>-0.71771803348932717</c:v>
                </c:pt>
                <c:pt idx="201" formatCode="0.0000">
                  <c:v>-0.59328404646551758</c:v>
                </c:pt>
                <c:pt idx="202" formatCode="0.0000">
                  <c:v>-0.43395689598932707</c:v>
                </c:pt>
                <c:pt idx="203" formatCode="0.0000">
                  <c:v>-0.30683998819170816</c:v>
                </c:pt>
                <c:pt idx="204" formatCode="0.0000">
                  <c:v>2.6843511237681916E-3</c:v>
                </c:pt>
                <c:pt idx="205" formatCode="0.0000">
                  <c:v>0.42311793255233965</c:v>
                </c:pt>
                <c:pt idx="206" formatCode="0.0000">
                  <c:v>0.77023992174876799</c:v>
                </c:pt>
                <c:pt idx="207" formatCode="0.0000">
                  <c:v>0.93206044990353032</c:v>
                </c:pt>
                <c:pt idx="208" formatCode="0.0000">
                  <c:v>0.72037875317733968</c:v>
                </c:pt>
                <c:pt idx="209" formatCode="0.0000">
                  <c:v>-2.9273902750415193E-3</c:v>
                </c:pt>
                <c:pt idx="210" formatCode="0.0000">
                  <c:v>-0.54976623789408907</c:v>
                </c:pt>
                <c:pt idx="211" formatCode="0.0000">
                  <c:v>-0.62856611854885103</c:v>
                </c:pt>
                <c:pt idx="212" formatCode="0.0000">
                  <c:v>-0.62890215098932711</c:v>
                </c:pt>
                <c:pt idx="213" formatCode="0.0000">
                  <c:v>-0.61020737063218422</c:v>
                </c:pt>
                <c:pt idx="214" formatCode="0.0000">
                  <c:v>-0.50197962098932714</c:v>
                </c:pt>
                <c:pt idx="215" formatCode="0.0000">
                  <c:v>-0.39090185652504145</c:v>
                </c:pt>
                <c:pt idx="216" formatCode="0.0000">
                  <c:v>-0.10196175054289841</c:v>
                </c:pt>
                <c:pt idx="217" formatCode="0.0000">
                  <c:v>0.31836580421900629</c:v>
                </c:pt>
                <c:pt idx="218" formatCode="0.0000">
                  <c:v>0.66549258258210142</c:v>
                </c:pt>
                <c:pt idx="219" formatCode="0.0000">
                  <c:v>0.82693965407019698</c:v>
                </c:pt>
                <c:pt idx="220" formatCode="0.0000">
                  <c:v>0.6076191240106732</c:v>
                </c:pt>
                <c:pt idx="221" formatCode="0.0000">
                  <c:v>-0.11443216027504149</c:v>
                </c:pt>
                <c:pt idx="222" formatCode="0.0000">
                  <c:v>-0.65928503789408899</c:v>
                </c:pt>
                <c:pt idx="223" formatCode="0.0000">
                  <c:v>-0.75784663688218423</c:v>
                </c:pt>
                <c:pt idx="224" formatCode="0.0000">
                  <c:v>-0.78725513765599375</c:v>
                </c:pt>
                <c:pt idx="225" formatCode="0.0000">
                  <c:v>-0.74230054729885087</c:v>
                </c:pt>
                <c:pt idx="226" formatCode="0.0000">
                  <c:v>-0.6293686943226604</c:v>
                </c:pt>
                <c:pt idx="227" formatCode="0.0000">
                  <c:v>-0.52876301319170804</c:v>
                </c:pt>
                <c:pt idx="228" formatCode="0.0000">
                  <c:v>-0.22222942137623181</c:v>
                </c:pt>
                <c:pt idx="229" formatCode="0.0000">
                  <c:v>0.20244902421900629</c:v>
                </c:pt>
                <c:pt idx="230" formatCode="0.0000">
                  <c:v>0.54959821341543469</c:v>
                </c:pt>
                <c:pt idx="231" formatCode="0.0000">
                  <c:v>0.71019749573686375</c:v>
                </c:pt>
                <c:pt idx="232" formatCode="0.0000">
                  <c:v>0.49698770817733978</c:v>
                </c:pt>
                <c:pt idx="233" formatCode="0.0000">
                  <c:v>-0.21830163527504148</c:v>
                </c:pt>
                <c:pt idx="234" formatCode="0.0000">
                  <c:v>-0.74871190039408908</c:v>
                </c:pt>
                <c:pt idx="235" formatCode="0.0000">
                  <c:v>-0.82584435104885101</c:v>
                </c:pt>
                <c:pt idx="236" formatCode="0.0000">
                  <c:v>-0.80342459182266057</c:v>
                </c:pt>
                <c:pt idx="237" formatCode="0.0000">
                  <c:v>-0.71620699979885094</c:v>
                </c:pt>
                <c:pt idx="238" formatCode="0.0000">
                  <c:v>-0.58743534098932715</c:v>
                </c:pt>
                <c:pt idx="239" formatCode="0.0000">
                  <c:v>-0.47360569485837478</c:v>
                </c:pt>
                <c:pt idx="240" formatCode="0.0000">
                  <c:v>-0.17884816554289845</c:v>
                </c:pt>
                <c:pt idx="241" formatCode="0.0000">
                  <c:v>0.2441627517190062</c:v>
                </c:pt>
                <c:pt idx="242" formatCode="0.0000">
                  <c:v>0.5913779625821014</c:v>
                </c:pt>
                <c:pt idx="243" formatCode="0.0000">
                  <c:v>0.75247091490353024</c:v>
                </c:pt>
                <c:pt idx="244" formatCode="0.0000">
                  <c:v>0.53280674401067318</c:v>
                </c:pt>
                <c:pt idx="245" formatCode="0.0000">
                  <c:v>-0.18848387527504157</c:v>
                </c:pt>
                <c:pt idx="246" formatCode="0.0000">
                  <c:v>-0.73168487789408909</c:v>
                </c:pt>
                <c:pt idx="247" formatCode="0.0000">
                  <c:v>-0.80926353188218436</c:v>
                </c:pt>
                <c:pt idx="248" formatCode="0.0000">
                  <c:v>-0.79632180015599374</c:v>
                </c:pt>
                <c:pt idx="249" formatCode="0.0000">
                  <c:v>-0.69218857979885096</c:v>
                </c:pt>
                <c:pt idx="250" formatCode="0.0000">
                  <c:v>-0.49652924015599387</c:v>
                </c:pt>
                <c:pt idx="251" formatCode="0.0000">
                  <c:v>-0.33119295902504137</c:v>
                </c:pt>
                <c:pt idx="252" formatCode="0.0000">
                  <c:v>-1.4127028042898448E-2</c:v>
                </c:pt>
                <c:pt idx="253" formatCode="0.0000">
                  <c:v>0.40745665755233962</c:v>
                </c:pt>
                <c:pt idx="254" formatCode="0.0000">
                  <c:v>0.75469815758210135</c:v>
                </c:pt>
                <c:pt idx="255" formatCode="0.0000">
                  <c:v>0.91601486490353035</c:v>
                </c:pt>
                <c:pt idx="256" formatCode="0.0000">
                  <c:v>0.7021668406773397</c:v>
                </c:pt>
                <c:pt idx="257" formatCode="0.0000">
                  <c:v>-1.6369825275041494E-2</c:v>
                </c:pt>
                <c:pt idx="258" formatCode="0.0000">
                  <c:v>-0.55649970456075581</c:v>
                </c:pt>
                <c:pt idx="259" formatCode="0.0000">
                  <c:v>-0.63437628938218438</c:v>
                </c:pt>
                <c:pt idx="260" formatCode="0.0000">
                  <c:v>-0.62606065848932713</c:v>
                </c:pt>
                <c:pt idx="261" formatCode="0.0000">
                  <c:v>-0.5634021372988508</c:v>
                </c:pt>
                <c:pt idx="262" formatCode="0.0000">
                  <c:v>-0.42569574765599383</c:v>
                </c:pt>
                <c:pt idx="263" formatCode="0.0000">
                  <c:v>-0.29022452402504145</c:v>
                </c:pt>
                <c:pt idx="264" formatCode="0.0000">
                  <c:v>1.8073869571015866E-3</c:v>
                </c:pt>
                <c:pt idx="265" formatCode="0.0000">
                  <c:v>0.42083133421900631</c:v>
                </c:pt>
                <c:pt idx="266" formatCode="0.0000">
                  <c:v>0.76781713341543478</c:v>
                </c:pt>
                <c:pt idx="267" formatCode="0.0000">
                  <c:v>0.92905763573686373</c:v>
                </c:pt>
                <c:pt idx="268" formatCode="0.0000">
                  <c:v>0.71352930151067306</c:v>
                </c:pt>
                <c:pt idx="269" formatCode="0.0000">
                  <c:v>-6.4159677750414978E-3</c:v>
                </c:pt>
                <c:pt idx="270" formatCode="0.0000">
                  <c:v>-0.53709956706075568</c:v>
                </c:pt>
                <c:pt idx="271" formatCode="0.0000">
                  <c:v>-0.6218903202155176</c:v>
                </c:pt>
                <c:pt idx="272" formatCode="0.0000">
                  <c:v>-0.59174121432266047</c:v>
                </c:pt>
                <c:pt idx="273" formatCode="0.0000">
                  <c:v>-0.48758873146551762</c:v>
                </c:pt>
                <c:pt idx="274" formatCode="0.0000">
                  <c:v>-0.33074867432266053</c:v>
                </c:pt>
                <c:pt idx="275" formatCode="0.0000">
                  <c:v>-0.2114857906917082</c:v>
                </c:pt>
                <c:pt idx="276" formatCode="0.0000">
                  <c:v>7.0976316957101604E-2</c:v>
                </c:pt>
                <c:pt idx="277" formatCode="0.0000">
                  <c:v>0.49094385671900631</c:v>
                </c:pt>
                <c:pt idx="278" formatCode="0.0000">
                  <c:v>0.83819443174876807</c:v>
                </c:pt>
                <c:pt idx="279" formatCode="0.0000">
                  <c:v>0.99935296407019703</c:v>
                </c:pt>
                <c:pt idx="280" formatCode="0.0000">
                  <c:v>0.78373934151067315</c:v>
                </c:pt>
                <c:pt idx="281" formatCode="0.0000">
                  <c:v>6.4723900558291914E-2</c:v>
                </c:pt>
                <c:pt idx="282" formatCode="0.0000">
                  <c:v>-0.47791225039408902</c:v>
                </c:pt>
                <c:pt idx="283" formatCode="0.0000">
                  <c:v>-0.56573471688218424</c:v>
                </c:pt>
                <c:pt idx="284" formatCode="0.0000">
                  <c:v>-0.60156869265599378</c:v>
                </c:pt>
                <c:pt idx="285" formatCode="0.0000">
                  <c:v>-0.56043745229885089</c:v>
                </c:pt>
                <c:pt idx="286" formatCode="0.0000">
                  <c:v>-0.44853398348932727</c:v>
                </c:pt>
                <c:pt idx="287" formatCode="0.0000">
                  <c:v>-0.33676198402504137</c:v>
                </c:pt>
                <c:pt idx="288" formatCode="0.0000">
                  <c:v>-1.887111970956501E-2</c:v>
                </c:pt>
                <c:pt idx="289" formatCode="0.0000">
                  <c:v>0.40662358921900632</c:v>
                </c:pt>
                <c:pt idx="290" formatCode="0.0000">
                  <c:v>0.75379235424876823</c:v>
                </c:pt>
                <c:pt idx="291" formatCode="0.0000">
                  <c:v>0.91509000907019711</c:v>
                </c:pt>
                <c:pt idx="292" formatCode="0.0000">
                  <c:v>0.71016558317733991</c:v>
                </c:pt>
                <c:pt idx="293" formatCode="0.0000">
                  <c:v>8.9580472249586318E-3</c:v>
                </c:pt>
                <c:pt idx="294" formatCode="0.0000">
                  <c:v>-0.50252125122742231</c:v>
                </c:pt>
                <c:pt idx="295" formatCode="0.0000">
                  <c:v>-0.54377514104885094</c:v>
                </c:pt>
                <c:pt idx="296" formatCode="0.0000">
                  <c:v>-0.50467246932266041</c:v>
                </c:pt>
                <c:pt idx="297" formatCode="0.0000">
                  <c:v>-0.375077584798851</c:v>
                </c:pt>
                <c:pt idx="298" formatCode="0.0000">
                  <c:v>-0.15733580598932717</c:v>
                </c:pt>
                <c:pt idx="299" formatCode="0.0000">
                  <c:v>3.7102134308291956E-2</c:v>
                </c:pt>
                <c:pt idx="300" formatCode="0.0000">
                  <c:v>0.39022526945710145</c:v>
                </c:pt>
                <c:pt idx="301" formatCode="0.0000">
                  <c:v>0.82543671338567282</c:v>
                </c:pt>
                <c:pt idx="302" formatCode="0.0000">
                  <c:v>1.1736536259154347</c:v>
                </c:pt>
                <c:pt idx="303" formatCode="0.0000">
                  <c:v>1.3354362249035303</c:v>
                </c:pt>
                <c:pt idx="304" formatCode="0.0000">
                  <c:v>1.1114091673440063</c:v>
                </c:pt>
                <c:pt idx="305" formatCode="0.0000">
                  <c:v>0.38331799139162515</c:v>
                </c:pt>
                <c:pt idx="306" formatCode="0.0000">
                  <c:v>-0.16991349622742247</c:v>
                </c:pt>
                <c:pt idx="307" formatCode="0.0000">
                  <c:v>-0.29685131188218439</c:v>
                </c:pt>
                <c:pt idx="308" formatCode="0.0000">
                  <c:v>-0.36075382015599389</c:v>
                </c:pt>
                <c:pt idx="309" formatCode="0.0000">
                  <c:v>-0.40238027646551766</c:v>
                </c:pt>
                <c:pt idx="310" formatCode="0.0000">
                  <c:v>-0.39491498348932719</c:v>
                </c:pt>
                <c:pt idx="311" formatCode="0.0000">
                  <c:v>-0.39180254902504136</c:v>
                </c:pt>
                <c:pt idx="312" formatCode="0.0000">
                  <c:v>-0.18802145137623183</c:v>
                </c:pt>
                <c:pt idx="313" formatCode="0.0000">
                  <c:v>0.20948568088567293</c:v>
                </c:pt>
                <c:pt idx="314" formatCode="0.0000">
                  <c:v>0.55556109674876808</c:v>
                </c:pt>
                <c:pt idx="315" formatCode="0.0000">
                  <c:v>0.71633140907019688</c:v>
                </c:pt>
                <c:pt idx="316" formatCode="0.0000">
                  <c:v>0.49744747151067309</c:v>
                </c:pt>
                <c:pt idx="317" formatCode="0.0000">
                  <c:v>-0.23719842444170813</c:v>
                </c:pt>
                <c:pt idx="318" formatCode="0.0000">
                  <c:v>-0.79492279206075578</c:v>
                </c:pt>
                <c:pt idx="319" formatCode="0.0000">
                  <c:v>-0.89280966188218436</c:v>
                </c:pt>
                <c:pt idx="320" formatCode="0.0000">
                  <c:v>-0.89282114765599374</c:v>
                </c:pt>
                <c:pt idx="321" formatCode="0.0000">
                  <c:v>-0.8167562456321843</c:v>
                </c:pt>
                <c:pt idx="322" formatCode="0.0000">
                  <c:v>-0.67046518765599394</c:v>
                </c:pt>
                <c:pt idx="323" formatCode="0.0000">
                  <c:v>-0.5388985348583748</c:v>
                </c:pt>
                <c:pt idx="324" formatCode="0.0000">
                  <c:v>-0.23000327054289843</c:v>
                </c:pt>
                <c:pt idx="325" formatCode="0.0000">
                  <c:v>0.19261724838567296</c:v>
                </c:pt>
                <c:pt idx="326" formatCode="0.0000">
                  <c:v>0.53952845174876796</c:v>
                </c:pt>
                <c:pt idx="327" formatCode="0.0000">
                  <c:v>0.70067477407019707</c:v>
                </c:pt>
                <c:pt idx="328" formatCode="0.0000">
                  <c:v>0.48537904651067315</c:v>
                </c:pt>
                <c:pt idx="329" formatCode="0.0000">
                  <c:v>-0.23174349944170808</c:v>
                </c:pt>
                <c:pt idx="330" formatCode="0.0000">
                  <c:v>-0.76202242872742232</c:v>
                </c:pt>
                <c:pt idx="331" formatCode="0.0000">
                  <c:v>-0.84691367438218423</c:v>
                </c:pt>
                <c:pt idx="332" formatCode="0.0000">
                  <c:v>-0.8542630501559938</c:v>
                </c:pt>
                <c:pt idx="333" formatCode="0.0000">
                  <c:v>-0.80258344646551771</c:v>
                </c:pt>
                <c:pt idx="334" formatCode="0.0000">
                  <c:v>-0.67246078432266043</c:v>
                </c:pt>
                <c:pt idx="335" formatCode="0.0000">
                  <c:v>-0.55775693569170803</c:v>
                </c:pt>
                <c:pt idx="336" formatCode="0.0000">
                  <c:v>-0.27631478387623182</c:v>
                </c:pt>
                <c:pt idx="337" formatCode="0.0000">
                  <c:v>0.1423489325523396</c:v>
                </c:pt>
                <c:pt idx="338" formatCode="0.0000">
                  <c:v>0.48945326924876809</c:v>
                </c:pt>
                <c:pt idx="339" formatCode="0.0000">
                  <c:v>0.65087244240353037</c:v>
                </c:pt>
                <c:pt idx="340" formatCode="0.0000">
                  <c:v>0.4390000373440065</c:v>
                </c:pt>
                <c:pt idx="341" formatCode="0.0000">
                  <c:v>-0.27287593027504142</c:v>
                </c:pt>
                <c:pt idx="342" formatCode="0.0000">
                  <c:v>-0.80260137622742234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1E-4AEA-B142-34602239F31A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'Ganges-TSA'!$AB$2:$AB$349</c:f>
              <c:numCache>
                <c:formatCode>General</c:formatCode>
                <c:ptCount val="348"/>
                <c:pt idx="6" formatCode="0.00">
                  <c:v>-8.2027169404761957E-2</c:v>
                </c:pt>
                <c:pt idx="7" formatCode="0.00">
                  <c:v>-7.4422742916666507E-2</c:v>
                </c:pt>
                <c:pt idx="8" formatCode="0.00">
                  <c:v>-9.6441462976190273E-2</c:v>
                </c:pt>
                <c:pt idx="9" formatCode="0.00">
                  <c:v>-0.11757661583333329</c:v>
                </c:pt>
                <c:pt idx="10" formatCode="0.00">
                  <c:v>-0.12560194380952383</c:v>
                </c:pt>
                <c:pt idx="11" formatCode="0.00">
                  <c:v>-0.11978788827380954</c:v>
                </c:pt>
                <c:pt idx="12" formatCode="0.00">
                  <c:v>0.14060958574404747</c:v>
                </c:pt>
                <c:pt idx="13" formatCode="0.00">
                  <c:v>-3.8572560684523749E-2</c:v>
                </c:pt>
                <c:pt idx="14" formatCode="0.00">
                  <c:v>0.11159290261904764</c:v>
                </c:pt>
                <c:pt idx="15" formatCode="0.00">
                  <c:v>0.25734851779761869</c:v>
                </c:pt>
                <c:pt idx="16" formatCode="0.00">
                  <c:v>0.31570087452380902</c:v>
                </c:pt>
                <c:pt idx="17" formatCode="0.00">
                  <c:v>0.22148516380952388</c:v>
                </c:pt>
                <c:pt idx="18" formatCode="0.00">
                  <c:v>-5.3138869404761868E-2</c:v>
                </c:pt>
                <c:pt idx="19" formatCode="0.00">
                  <c:v>-0.14943657624999995</c:v>
                </c:pt>
                <c:pt idx="20" formatCode="0.00">
                  <c:v>-0.1763862138095238</c:v>
                </c:pt>
                <c:pt idx="21" formatCode="0.00">
                  <c:v>-0.21061258166666658</c:v>
                </c:pt>
                <c:pt idx="22" formatCode="0.00">
                  <c:v>-0.16464012547619056</c:v>
                </c:pt>
                <c:pt idx="23" formatCode="0.00">
                  <c:v>-0.11514694660714281</c:v>
                </c:pt>
                <c:pt idx="24" formatCode="0.00">
                  <c:v>-2.522407342261912E-2</c:v>
                </c:pt>
                <c:pt idx="25" formatCode="0.00">
                  <c:v>0.17192073264880947</c:v>
                </c:pt>
                <c:pt idx="26" formatCode="0.00">
                  <c:v>6.3340470119047643E-2</c:v>
                </c:pt>
                <c:pt idx="27" formatCode="0.00">
                  <c:v>1.6817090297618575E-2</c:v>
                </c:pt>
                <c:pt idx="28" formatCode="0.00">
                  <c:v>0.16762658202380942</c:v>
                </c:pt>
                <c:pt idx="29" formatCode="0.00">
                  <c:v>0.37613901380952375</c:v>
                </c:pt>
                <c:pt idx="30" formatCode="0.00">
                  <c:v>4.040355226190484E-2</c:v>
                </c:pt>
                <c:pt idx="31" formatCode="0.00">
                  <c:v>-0.14265670041666673</c:v>
                </c:pt>
                <c:pt idx="32" formatCode="0.00">
                  <c:v>-0.13571086714285707</c:v>
                </c:pt>
                <c:pt idx="33" formatCode="0.00">
                  <c:v>-0.14753698250000002</c:v>
                </c:pt>
                <c:pt idx="34" formatCode="0.00">
                  <c:v>-0.19353918214285715</c:v>
                </c:pt>
                <c:pt idx="35" formatCode="0.00">
                  <c:v>-0.14045619160714273</c:v>
                </c:pt>
                <c:pt idx="36" formatCode="0.00">
                  <c:v>0.11802435991071414</c:v>
                </c:pt>
                <c:pt idx="37" formatCode="0.00">
                  <c:v>-6.3343639851190514E-2</c:v>
                </c:pt>
                <c:pt idx="38" formatCode="0.00">
                  <c:v>0.14244269261904763</c:v>
                </c:pt>
                <c:pt idx="39" formatCode="0.00">
                  <c:v>0.40956551779761874</c:v>
                </c:pt>
                <c:pt idx="40" formatCode="0.00">
                  <c:v>7.9310155357142698E-2</c:v>
                </c:pt>
                <c:pt idx="41" formatCode="0.00">
                  <c:v>-0.10113987202380947</c:v>
                </c:pt>
                <c:pt idx="42" formatCode="0.00">
                  <c:v>-0.10765406190476179</c:v>
                </c:pt>
                <c:pt idx="43" formatCode="0.00">
                  <c:v>-5.3544424583333305E-2</c:v>
                </c:pt>
                <c:pt idx="44" formatCode="0.00">
                  <c:v>-5.9263248809523716E-2</c:v>
                </c:pt>
                <c:pt idx="45" formatCode="0.00">
                  <c:v>-8.6881879166666676E-2</c:v>
                </c:pt>
                <c:pt idx="46" formatCode="0.00">
                  <c:v>-8.0474571309523735E-2</c:v>
                </c:pt>
                <c:pt idx="47" formatCode="0.00">
                  <c:v>-0.13519515160714285</c:v>
                </c:pt>
                <c:pt idx="48" formatCode="0.00">
                  <c:v>-1.8023629255952467E-2</c:v>
                </c:pt>
                <c:pt idx="49" formatCode="0.00">
                  <c:v>0.15655890014880947</c:v>
                </c:pt>
                <c:pt idx="50" formatCode="0.00">
                  <c:v>2.798829595238117E-2</c:v>
                </c:pt>
                <c:pt idx="51" formatCode="0.00">
                  <c:v>9.5219759464285181E-2</c:v>
                </c:pt>
                <c:pt idx="52" formatCode="0.00">
                  <c:v>0.1841966545238094</c:v>
                </c:pt>
                <c:pt idx="53" formatCode="0.00">
                  <c:v>9.3896521428572521E-3</c:v>
                </c:pt>
                <c:pt idx="54" formatCode="0.00">
                  <c:v>-7.2623523571428539E-2</c:v>
                </c:pt>
                <c:pt idx="55" formatCode="0.00">
                  <c:v>-5.5409162916666643E-2</c:v>
                </c:pt>
                <c:pt idx="56" formatCode="0.00">
                  <c:v>-6.5450988809523825E-2</c:v>
                </c:pt>
                <c:pt idx="57" formatCode="0.00">
                  <c:v>-0.1235636383333335</c:v>
                </c:pt>
                <c:pt idx="58" formatCode="0.00">
                  <c:v>-0.16680084714285714</c:v>
                </c:pt>
                <c:pt idx="59" formatCode="0.00">
                  <c:v>-0.14283639577380952</c:v>
                </c:pt>
                <c:pt idx="60" formatCode="0.00">
                  <c:v>0.15962427991071426</c:v>
                </c:pt>
                <c:pt idx="61" formatCode="0.00">
                  <c:v>0.20326213764880952</c:v>
                </c:pt>
                <c:pt idx="62" formatCode="0.00">
                  <c:v>0.28122078178571441</c:v>
                </c:pt>
                <c:pt idx="63" formatCode="0.00">
                  <c:v>0.30061011446428521</c:v>
                </c:pt>
                <c:pt idx="64" formatCode="0.00">
                  <c:v>3.8013400357142402E-2</c:v>
                </c:pt>
                <c:pt idx="65" formatCode="0.00">
                  <c:v>-0.3217093736904762</c:v>
                </c:pt>
                <c:pt idx="66" formatCode="0.00">
                  <c:v>-0.16552710690476191</c:v>
                </c:pt>
                <c:pt idx="67" formatCode="0.00">
                  <c:v>-0.12228575125000007</c:v>
                </c:pt>
                <c:pt idx="68" formatCode="0.00">
                  <c:v>-0.15134899797619056</c:v>
                </c:pt>
                <c:pt idx="69" formatCode="0.00">
                  <c:v>-0.21782852666666652</c:v>
                </c:pt>
                <c:pt idx="70" formatCode="0.00">
                  <c:v>-0.10838357630952389</c:v>
                </c:pt>
                <c:pt idx="71" formatCode="0.00">
                  <c:v>-7.4162393273809579E-2</c:v>
                </c:pt>
                <c:pt idx="72" formatCode="0.00">
                  <c:v>8.2267416577380792E-2</c:v>
                </c:pt>
                <c:pt idx="73" formatCode="0.00">
                  <c:v>0.27299536514880951</c:v>
                </c:pt>
                <c:pt idx="74" formatCode="0.00">
                  <c:v>0.41177606345238105</c:v>
                </c:pt>
                <c:pt idx="75" formatCode="0.00">
                  <c:v>0.41924029196428525</c:v>
                </c:pt>
                <c:pt idx="76" formatCode="0.00">
                  <c:v>0.3056777520238092</c:v>
                </c:pt>
                <c:pt idx="77" formatCode="0.00">
                  <c:v>0.22760618380952358</c:v>
                </c:pt>
                <c:pt idx="78" formatCode="0.00">
                  <c:v>-0.26741010690476197</c:v>
                </c:pt>
                <c:pt idx="79" formatCode="0.00">
                  <c:v>-0.30004355125000004</c:v>
                </c:pt>
                <c:pt idx="80" formatCode="0.00">
                  <c:v>-0.25844547297619053</c:v>
                </c:pt>
                <c:pt idx="81" formatCode="0.00">
                  <c:v>-0.12656022416666679</c:v>
                </c:pt>
                <c:pt idx="82" formatCode="0.00">
                  <c:v>-8.7172988095237658E-3</c:v>
                </c:pt>
                <c:pt idx="83" formatCode="0.00">
                  <c:v>-1.7493164107142967E-2</c:v>
                </c:pt>
                <c:pt idx="84" formatCode="0.00">
                  <c:v>-5.1582164255952523E-2</c:v>
                </c:pt>
                <c:pt idx="85" formatCode="0.00">
                  <c:v>-2.3386328184523686E-2</c:v>
                </c:pt>
                <c:pt idx="86" formatCode="0.00">
                  <c:v>-0.16875168904761906</c:v>
                </c:pt>
                <c:pt idx="87" formatCode="0.00">
                  <c:v>-5.5654647023810622E-3</c:v>
                </c:pt>
                <c:pt idx="88" formatCode="0.00">
                  <c:v>0.1292106878571424</c:v>
                </c:pt>
                <c:pt idx="89" formatCode="0.00">
                  <c:v>0.25475856964285704</c:v>
                </c:pt>
                <c:pt idx="90" formatCode="0.00">
                  <c:v>-0.1329294277380953</c:v>
                </c:pt>
                <c:pt idx="91" formatCode="0.00">
                  <c:v>-0.20489987208333338</c:v>
                </c:pt>
                <c:pt idx="92" formatCode="0.00">
                  <c:v>-0.25753301297619047</c:v>
                </c:pt>
                <c:pt idx="93" formatCode="0.00">
                  <c:v>-0.23755353416666652</c:v>
                </c:pt>
                <c:pt idx="94" formatCode="0.00">
                  <c:v>-0.14435218380952369</c:v>
                </c:pt>
                <c:pt idx="95" formatCode="0.00">
                  <c:v>0.36737247172619059</c:v>
                </c:pt>
                <c:pt idx="96" formatCode="0.00">
                  <c:v>0.35495987324404743</c:v>
                </c:pt>
                <c:pt idx="97" formatCode="0.00">
                  <c:v>0.24391405848214265</c:v>
                </c:pt>
                <c:pt idx="98" formatCode="0.00">
                  <c:v>0.40771346428571409</c:v>
                </c:pt>
                <c:pt idx="99" formatCode="0.00">
                  <c:v>0.53746813946428529</c:v>
                </c:pt>
                <c:pt idx="100" formatCode="0.00">
                  <c:v>0.16351097869047604</c:v>
                </c:pt>
                <c:pt idx="101" formatCode="0.00">
                  <c:v>-0.24733276035714302</c:v>
                </c:pt>
                <c:pt idx="102" formatCode="0.00">
                  <c:v>-0.36391820023809546</c:v>
                </c:pt>
                <c:pt idx="103" formatCode="0.00">
                  <c:v>-0.26468269541666672</c:v>
                </c:pt>
                <c:pt idx="104" formatCode="0.00">
                  <c:v>-0.19633064880952383</c:v>
                </c:pt>
                <c:pt idx="105" formatCode="0.00">
                  <c:v>-7.5643585000000013E-2</c:v>
                </c:pt>
                <c:pt idx="106" formatCode="0.00">
                  <c:v>6.2073058690476191E-2</c:v>
                </c:pt>
                <c:pt idx="107" formatCode="0.00">
                  <c:v>0.12187896505952378</c:v>
                </c:pt>
                <c:pt idx="108" formatCode="0.00">
                  <c:v>0.10287810324404745</c:v>
                </c:pt>
                <c:pt idx="109" formatCode="0.00">
                  <c:v>-2.5196695684523984E-2</c:v>
                </c:pt>
                <c:pt idx="110" formatCode="0.00">
                  <c:v>-0.15079260154761909</c:v>
                </c:pt>
                <c:pt idx="111" formatCode="0.00">
                  <c:v>-0.27644162553571472</c:v>
                </c:pt>
                <c:pt idx="112" formatCode="0.00">
                  <c:v>-0.41500931714285749</c:v>
                </c:pt>
                <c:pt idx="113" formatCode="0.00">
                  <c:v>-0.12915041785714299</c:v>
                </c:pt>
                <c:pt idx="114" formatCode="0.00">
                  <c:v>8.3006481428571366E-2</c:v>
                </c:pt>
                <c:pt idx="115" formatCode="0.00">
                  <c:v>0.13210044541666666</c:v>
                </c:pt>
                <c:pt idx="116" formatCode="0.00">
                  <c:v>9.5059929523809594E-2</c:v>
                </c:pt>
                <c:pt idx="117" formatCode="0.00">
                  <c:v>9.1582673333333253E-2</c:v>
                </c:pt>
                <c:pt idx="118" formatCode="0.00">
                  <c:v>8.4119002857143022E-2</c:v>
                </c:pt>
                <c:pt idx="119" formatCode="0.00">
                  <c:v>4.3510761726190506E-2</c:v>
                </c:pt>
                <c:pt idx="120" formatCode="0.00">
                  <c:v>-2.2713261755952452E-2</c:v>
                </c:pt>
                <c:pt idx="121" formatCode="0.00">
                  <c:v>0.21173043181547624</c:v>
                </c:pt>
                <c:pt idx="122" formatCode="0.00">
                  <c:v>0.22109502178571439</c:v>
                </c:pt>
                <c:pt idx="123" formatCode="0.00">
                  <c:v>0.17126318946428554</c:v>
                </c:pt>
                <c:pt idx="124" formatCode="0.00">
                  <c:v>-0.12148958464285742</c:v>
                </c:pt>
                <c:pt idx="125" formatCode="0.00">
                  <c:v>-0.3249689220238095</c:v>
                </c:pt>
                <c:pt idx="126" formatCode="0.00">
                  <c:v>-6.7448496071428665E-2</c:v>
                </c:pt>
                <c:pt idx="127" formatCode="0.00">
                  <c:v>3.9734529166666199E-3</c:v>
                </c:pt>
                <c:pt idx="128" formatCode="0.00">
                  <c:v>6.0690650357142828E-2</c:v>
                </c:pt>
                <c:pt idx="129" formatCode="0.00">
                  <c:v>8.737333666666669E-2</c:v>
                </c:pt>
                <c:pt idx="130" formatCode="0.00">
                  <c:v>0.10278693869047617</c:v>
                </c:pt>
                <c:pt idx="131" formatCode="0.00">
                  <c:v>0.12768476089285707</c:v>
                </c:pt>
                <c:pt idx="132" formatCode="0.00">
                  <c:v>6.8264214910714105E-2</c:v>
                </c:pt>
                <c:pt idx="133" formatCode="0.00">
                  <c:v>-0.21456648818452395</c:v>
                </c:pt>
                <c:pt idx="134" formatCode="0.00">
                  <c:v>-0.28540459404761909</c:v>
                </c:pt>
                <c:pt idx="135" formatCode="0.00">
                  <c:v>-0.18457290803571458</c:v>
                </c:pt>
                <c:pt idx="136" formatCode="0.00">
                  <c:v>-0.16616322464285749</c:v>
                </c:pt>
                <c:pt idx="137" formatCode="0.00">
                  <c:v>-0.10061866452380952</c:v>
                </c:pt>
                <c:pt idx="138" formatCode="0.00">
                  <c:v>0.13787766059523798</c:v>
                </c:pt>
                <c:pt idx="139" formatCode="0.00">
                  <c:v>0.21717569624999999</c:v>
                </c:pt>
                <c:pt idx="140" formatCode="0.00">
                  <c:v>0.18448134619047618</c:v>
                </c:pt>
                <c:pt idx="141" formatCode="0.00">
                  <c:v>7.8148969166666582E-2</c:v>
                </c:pt>
                <c:pt idx="142" formatCode="0.00">
                  <c:v>-3.4367789642857138E-2</c:v>
                </c:pt>
                <c:pt idx="143" formatCode="0.00">
                  <c:v>-0.12425241827380945</c:v>
                </c:pt>
                <c:pt idx="144" formatCode="0.00">
                  <c:v>-0.19844971008928586</c:v>
                </c:pt>
                <c:pt idx="145" formatCode="0.00">
                  <c:v>-5.2019423511906471E-3</c:v>
                </c:pt>
                <c:pt idx="146" formatCode="0.00">
                  <c:v>0.21054655428571434</c:v>
                </c:pt>
                <c:pt idx="147" formatCode="0.00">
                  <c:v>9.0320343630952094E-2</c:v>
                </c:pt>
                <c:pt idx="148" formatCode="0.00">
                  <c:v>0.10300773869047575</c:v>
                </c:pt>
                <c:pt idx="149" formatCode="0.00">
                  <c:v>6.7031548809523889E-2</c:v>
                </c:pt>
                <c:pt idx="150" formatCode="0.00">
                  <c:v>-4.5213256071428454E-2</c:v>
                </c:pt>
                <c:pt idx="151" formatCode="0.00">
                  <c:v>-7.0980354166665371E-3</c:v>
                </c:pt>
                <c:pt idx="152" formatCode="0.00">
                  <c:v>-2.3606629761904196E-3</c:v>
                </c:pt>
                <c:pt idx="153" formatCode="0.00">
                  <c:v>2.1910358333333324E-2</c:v>
                </c:pt>
                <c:pt idx="154" formatCode="0.00">
                  <c:v>-1.1407254642857079E-2</c:v>
                </c:pt>
                <c:pt idx="155" formatCode="0.00">
                  <c:v>-7.3032699940476231E-2</c:v>
                </c:pt>
                <c:pt idx="156" formatCode="0.00">
                  <c:v>-0.18670414342261915</c:v>
                </c:pt>
                <c:pt idx="157" formatCode="0.00">
                  <c:v>-6.8997223511904071E-3</c:v>
                </c:pt>
                <c:pt idx="158" formatCode="0.00">
                  <c:v>0.10643987345238082</c:v>
                </c:pt>
                <c:pt idx="159" formatCode="0.00">
                  <c:v>1.3059173630951992E-2</c:v>
                </c:pt>
                <c:pt idx="160" formatCode="0.00">
                  <c:v>0.15185456035714262</c:v>
                </c:pt>
                <c:pt idx="161" formatCode="0.00">
                  <c:v>0.13485697380952377</c:v>
                </c:pt>
                <c:pt idx="162" formatCode="0.00">
                  <c:v>-2.469750107142854E-2</c:v>
                </c:pt>
                <c:pt idx="163" formatCode="0.00">
                  <c:v>-1.4918654166666823E-3</c:v>
                </c:pt>
                <c:pt idx="164" formatCode="0.00">
                  <c:v>1.5987125357142751E-2</c:v>
                </c:pt>
                <c:pt idx="165" formatCode="0.00">
                  <c:v>3.7221639166666654E-2</c:v>
                </c:pt>
                <c:pt idx="166" formatCode="0.00">
                  <c:v>5.738310035714278E-2</c:v>
                </c:pt>
                <c:pt idx="167" formatCode="0.00">
                  <c:v>9.1739388392857224E-2</c:v>
                </c:pt>
                <c:pt idx="168" formatCode="0.00">
                  <c:v>0.12494685074404754</c:v>
                </c:pt>
                <c:pt idx="169" formatCode="0.00">
                  <c:v>3.5791250982142753E-2</c:v>
                </c:pt>
                <c:pt idx="170" formatCode="0.00">
                  <c:v>-0.35754493321428571</c:v>
                </c:pt>
                <c:pt idx="171" formatCode="0.00">
                  <c:v>-0.4945910163690479</c:v>
                </c:pt>
                <c:pt idx="172" formatCode="0.00">
                  <c:v>-0.41376416297619079</c:v>
                </c:pt>
                <c:pt idx="173" formatCode="0.00">
                  <c:v>-0.12757814285714286</c:v>
                </c:pt>
                <c:pt idx="174" formatCode="0.00">
                  <c:v>0.15681496976190468</c:v>
                </c:pt>
                <c:pt idx="175" formatCode="0.00">
                  <c:v>0.21235005791666672</c:v>
                </c:pt>
                <c:pt idx="176" formatCode="0.00">
                  <c:v>0.16331401452380956</c:v>
                </c:pt>
                <c:pt idx="177" formatCode="0.00">
                  <c:v>0.1375845741666667</c:v>
                </c:pt>
                <c:pt idx="178" formatCode="0.00">
                  <c:v>3.6700201190476234E-2</c:v>
                </c:pt>
                <c:pt idx="179" formatCode="0.00">
                  <c:v>-0.11308855660714279</c:v>
                </c:pt>
                <c:pt idx="180" formatCode="0.00">
                  <c:v>-0.12024545758928584</c:v>
                </c:pt>
                <c:pt idx="181" formatCode="0.00">
                  <c:v>0.23366033181547619</c:v>
                </c:pt>
                <c:pt idx="182" formatCode="0.00">
                  <c:v>0.19333068428571409</c:v>
                </c:pt>
                <c:pt idx="183" formatCode="0.00">
                  <c:v>0.15457070946428542</c:v>
                </c:pt>
                <c:pt idx="184" formatCode="0.00">
                  <c:v>0.26193955535714242</c:v>
                </c:pt>
                <c:pt idx="185" formatCode="0.00">
                  <c:v>0.28606715964285712</c:v>
                </c:pt>
                <c:pt idx="186" formatCode="0.00">
                  <c:v>-0.12979526440476186</c:v>
                </c:pt>
                <c:pt idx="187" formatCode="0.00">
                  <c:v>-0.16286718541666662</c:v>
                </c:pt>
                <c:pt idx="188" formatCode="0.00">
                  <c:v>-9.7961697976190587E-2</c:v>
                </c:pt>
                <c:pt idx="189" formatCode="0.00">
                  <c:v>-1.2032244166666706E-2</c:v>
                </c:pt>
                <c:pt idx="190" formatCode="0.00">
                  <c:v>5.7356779523809576E-2</c:v>
                </c:pt>
                <c:pt idx="191" formatCode="0.00">
                  <c:v>3.8505860059523944E-2</c:v>
                </c:pt>
                <c:pt idx="192" formatCode="0.00">
                  <c:v>2.4554216577380772E-2</c:v>
                </c:pt>
                <c:pt idx="193" formatCode="0.00">
                  <c:v>-0.23749898818452397</c:v>
                </c:pt>
                <c:pt idx="194" formatCode="0.00">
                  <c:v>-0.28154652821428594</c:v>
                </c:pt>
                <c:pt idx="195" formatCode="0.00">
                  <c:v>-8.8981576369048021E-2</c:v>
                </c:pt>
                <c:pt idx="196" formatCode="0.00">
                  <c:v>-7.1716103809523979E-2</c:v>
                </c:pt>
                <c:pt idx="197" formatCode="0.00">
                  <c:v>-0.18679262369047617</c:v>
                </c:pt>
                <c:pt idx="198" formatCode="0.00">
                  <c:v>8.0911377261904671E-2</c:v>
                </c:pt>
                <c:pt idx="199" formatCode="0.00">
                  <c:v>0.1419629370833333</c:v>
                </c:pt>
                <c:pt idx="200" formatCode="0.00">
                  <c:v>0.11722139619047622</c:v>
                </c:pt>
                <c:pt idx="201" formatCode="0.00">
                  <c:v>6.4854169166666642E-2</c:v>
                </c:pt>
                <c:pt idx="202" formatCode="0.00">
                  <c:v>7.1667148690476079E-2</c:v>
                </c:pt>
                <c:pt idx="203" formatCode="0.00">
                  <c:v>0.12121622089285722</c:v>
                </c:pt>
                <c:pt idx="204" formatCode="0.00">
                  <c:v>-8.9206308422619118E-2</c:v>
                </c:pt>
                <c:pt idx="205" formatCode="0.00">
                  <c:v>-7.6400309851190618E-2</c:v>
                </c:pt>
                <c:pt idx="206" formatCode="0.00">
                  <c:v>0.25656664095238102</c:v>
                </c:pt>
                <c:pt idx="207" formatCode="0.00">
                  <c:v>4.6260122797618708E-2</c:v>
                </c:pt>
                <c:pt idx="208" formatCode="0.00">
                  <c:v>-0.12917819047619084</c:v>
                </c:pt>
                <c:pt idx="209" formatCode="0.00">
                  <c:v>-0.16524666702380941</c:v>
                </c:pt>
                <c:pt idx="210" formatCode="0.00">
                  <c:v>-3.4899149404761909E-2</c:v>
                </c:pt>
                <c:pt idx="211" formatCode="0.00">
                  <c:v>2.70407612500001E-2</c:v>
                </c:pt>
                <c:pt idx="212" formatCode="0.00">
                  <c:v>3.5197563690476219E-2</c:v>
                </c:pt>
                <c:pt idx="213" formatCode="0.00">
                  <c:v>0.12359379333333331</c:v>
                </c:pt>
                <c:pt idx="214" formatCode="0.00">
                  <c:v>8.5681503690476224E-2</c:v>
                </c:pt>
                <c:pt idx="215" formatCode="0.00">
                  <c:v>9.051738922619057E-2</c:v>
                </c:pt>
                <c:pt idx="216" formatCode="0.00">
                  <c:v>6.3190743244047387E-2</c:v>
                </c:pt>
                <c:pt idx="217" formatCode="0.00">
                  <c:v>7.8121184821429157E-3</c:v>
                </c:pt>
                <c:pt idx="218" formatCode="0.00">
                  <c:v>-0.23983581988095226</c:v>
                </c:pt>
                <c:pt idx="219" formatCode="0.00">
                  <c:v>-0.19634126136904784</c:v>
                </c:pt>
                <c:pt idx="220" formatCode="0.00">
                  <c:v>-0.13134085130952422</c:v>
                </c:pt>
                <c:pt idx="221" formatCode="0.00">
                  <c:v>-0.14806967702380947</c:v>
                </c:pt>
                <c:pt idx="222" formatCode="0.00">
                  <c:v>6.8851850595238018E-2</c:v>
                </c:pt>
                <c:pt idx="223" formatCode="0.00">
                  <c:v>0.15619252958333329</c:v>
                </c:pt>
                <c:pt idx="224" formatCode="0.00">
                  <c:v>0.19586112035714287</c:v>
                </c:pt>
                <c:pt idx="225" formatCode="0.00">
                  <c:v>0.20583726999999996</c:v>
                </c:pt>
                <c:pt idx="226" formatCode="0.00">
                  <c:v>0.17412051702380948</c:v>
                </c:pt>
                <c:pt idx="227" formatCode="0.00">
                  <c:v>0.1374494858928571</c:v>
                </c:pt>
                <c:pt idx="228" formatCode="0.00">
                  <c:v>-5.9312559226191164E-3</c:v>
                </c:pt>
                <c:pt idx="229" formatCode="0.00">
                  <c:v>-0.24568042151785718</c:v>
                </c:pt>
                <c:pt idx="230" formatCode="0.00">
                  <c:v>-0.40997353071428577</c:v>
                </c:pt>
                <c:pt idx="231" formatCode="0.00">
                  <c:v>-0.37087204303571464</c:v>
                </c:pt>
                <c:pt idx="232" formatCode="0.00">
                  <c:v>-0.26129672547619065</c:v>
                </c:pt>
                <c:pt idx="233" formatCode="0.00">
                  <c:v>7.2593847976190617E-2</c:v>
                </c:pt>
                <c:pt idx="234" formatCode="0.00">
                  <c:v>0.20472160309523812</c:v>
                </c:pt>
                <c:pt idx="235" formatCode="0.00">
                  <c:v>0.22433042375000012</c:v>
                </c:pt>
                <c:pt idx="236" formatCode="0.00">
                  <c:v>0.20416767452380957</c:v>
                </c:pt>
                <c:pt idx="237" formatCode="0.00">
                  <c:v>0.20322293250000001</c:v>
                </c:pt>
                <c:pt idx="238" formatCode="0.00">
                  <c:v>0.1743803936904762</c:v>
                </c:pt>
                <c:pt idx="239" formatCode="0.00">
                  <c:v>0.16467445755952381</c:v>
                </c:pt>
                <c:pt idx="240" formatCode="0.00">
                  <c:v>1.8447598244047514E-2</c:v>
                </c:pt>
                <c:pt idx="241" formatCode="0.00">
                  <c:v>-3.4864349017857066E-2</c:v>
                </c:pt>
                <c:pt idx="242" formatCode="0.00">
                  <c:v>-0.23062933988095247</c:v>
                </c:pt>
                <c:pt idx="243" formatCode="0.00">
                  <c:v>-0.51434073220238119</c:v>
                </c:pt>
                <c:pt idx="244" formatCode="0.00">
                  <c:v>-0.37901547130952418</c:v>
                </c:pt>
                <c:pt idx="245" formatCode="0.00">
                  <c:v>1.8257387976190587E-2</c:v>
                </c:pt>
                <c:pt idx="246" formatCode="0.00">
                  <c:v>0.21412713059523814</c:v>
                </c:pt>
                <c:pt idx="247" formatCode="0.00">
                  <c:v>0.20868204458333339</c:v>
                </c:pt>
                <c:pt idx="248" formatCode="0.00">
                  <c:v>0.19512602285714287</c:v>
                </c:pt>
                <c:pt idx="249" formatCode="0.00">
                  <c:v>0.12523112250000001</c:v>
                </c:pt>
                <c:pt idx="250" formatCode="0.00">
                  <c:v>5.3652212857142945E-2</c:v>
                </c:pt>
                <c:pt idx="251" formatCode="0.00">
                  <c:v>-4.8844838273809588E-2</c:v>
                </c:pt>
                <c:pt idx="252" formatCode="0.00">
                  <c:v>-8.3867869255952465E-2</c:v>
                </c:pt>
                <c:pt idx="253" formatCode="0.00">
                  <c:v>-5.9364784851190566E-2</c:v>
                </c:pt>
                <c:pt idx="254" formatCode="0.00">
                  <c:v>3.0161945119047795E-2</c:v>
                </c:pt>
                <c:pt idx="255" formatCode="0.00">
                  <c:v>2.3572217797618533E-2</c:v>
                </c:pt>
                <c:pt idx="256" formatCode="0.00">
                  <c:v>-1.2195657976190599E-2</c:v>
                </c:pt>
                <c:pt idx="257" formatCode="0.00">
                  <c:v>8.9325457976190514E-2</c:v>
                </c:pt>
                <c:pt idx="258" formatCode="0.00">
                  <c:v>4.8247727261904849E-2</c:v>
                </c:pt>
                <c:pt idx="259" formatCode="0.00">
                  <c:v>3.5042712083333427E-2</c:v>
                </c:pt>
                <c:pt idx="260" formatCode="0.00">
                  <c:v>2.561108119047617E-2</c:v>
                </c:pt>
                <c:pt idx="261" formatCode="0.00">
                  <c:v>1.2265049999999889E-2</c:v>
                </c:pt>
                <c:pt idx="262" formatCode="0.00">
                  <c:v>-1.395591964285714E-2</c:v>
                </c:pt>
                <c:pt idx="263" formatCode="0.00">
                  <c:v>-0.12406635327380949</c:v>
                </c:pt>
                <c:pt idx="264" formatCode="0.00">
                  <c:v>-4.0971784255952493E-2</c:v>
                </c:pt>
                <c:pt idx="265" formatCode="0.00">
                  <c:v>1.0540798482142621E-2</c:v>
                </c:pt>
                <c:pt idx="266" formatCode="0.00">
                  <c:v>-5.6541940714285532E-2</c:v>
                </c:pt>
                <c:pt idx="267" formatCode="0.00">
                  <c:v>1.6550946964285496E-2</c:v>
                </c:pt>
                <c:pt idx="268" formatCode="0.00">
                  <c:v>0.15424110119047585</c:v>
                </c:pt>
                <c:pt idx="269" formatCode="0.00">
                  <c:v>2.2145480476190582E-2</c:v>
                </c:pt>
                <c:pt idx="270" formatCode="0.00">
                  <c:v>7.4364997619047468E-3</c:v>
                </c:pt>
                <c:pt idx="271" formatCode="0.00">
                  <c:v>2.0736242916666647E-2</c:v>
                </c:pt>
                <c:pt idx="272" formatCode="0.00">
                  <c:v>-8.876622976190518E-3</c:v>
                </c:pt>
                <c:pt idx="273" formatCode="0.00">
                  <c:v>-6.7891705833333371E-2</c:v>
                </c:pt>
                <c:pt idx="274" formatCode="0.00">
                  <c:v>-0.12258087297619041</c:v>
                </c:pt>
                <c:pt idx="275" formatCode="0.00">
                  <c:v>-0.12370280660714272</c:v>
                </c:pt>
                <c:pt idx="276" formatCode="0.00">
                  <c:v>-0.13428023425595259</c:v>
                </c:pt>
                <c:pt idx="277" formatCode="0.00">
                  <c:v>0.28571023598214285</c:v>
                </c:pt>
                <c:pt idx="278" formatCode="0.00">
                  <c:v>0.29742339095238113</c:v>
                </c:pt>
                <c:pt idx="279" formatCode="0.00">
                  <c:v>0.18188112863095207</c:v>
                </c:pt>
                <c:pt idx="280" formatCode="0.00">
                  <c:v>6.7330201190475947E-2</c:v>
                </c:pt>
                <c:pt idx="281" formatCode="0.00">
                  <c:v>-0.22105814785714284</c:v>
                </c:pt>
                <c:pt idx="282" formatCode="0.00">
                  <c:v>-6.1838796904761906E-2</c:v>
                </c:pt>
                <c:pt idx="283" formatCode="0.00">
                  <c:v>-3.4062550416666726E-2</c:v>
                </c:pt>
                <c:pt idx="284" formatCode="0.00">
                  <c:v>-2.0104464285719548E-4</c:v>
                </c:pt>
                <c:pt idx="285" formatCode="0.00">
                  <c:v>-4.0979500000004609E-4</c:v>
                </c:pt>
                <c:pt idx="286" formatCode="0.00">
                  <c:v>-7.3155038095236158E-3</c:v>
                </c:pt>
                <c:pt idx="287" formatCode="0.00">
                  <c:v>-6.2754953273809644E-2</c:v>
                </c:pt>
                <c:pt idx="288" formatCode="0.00">
                  <c:v>-0.10495287758928595</c:v>
                </c:pt>
                <c:pt idx="289" formatCode="0.00">
                  <c:v>-7.6484516517857259E-2</c:v>
                </c:pt>
                <c:pt idx="290" formatCode="0.00">
                  <c:v>4.9913188452380686E-2</c:v>
                </c:pt>
                <c:pt idx="291" formatCode="0.00">
                  <c:v>-3.7469466369048243E-2</c:v>
                </c:pt>
                <c:pt idx="292" formatCode="0.00">
                  <c:v>3.4312489523809164E-2</c:v>
                </c:pt>
                <c:pt idx="293" formatCode="0.00">
                  <c:v>8.7789025476190385E-2</c:v>
                </c:pt>
                <c:pt idx="294" formatCode="0.00">
                  <c:v>1.9008253928571417E-2</c:v>
                </c:pt>
                <c:pt idx="295" formatCode="0.00">
                  <c:v>-5.5647036250000004E-2</c:v>
                </c:pt>
                <c:pt idx="296" formatCode="0.00">
                  <c:v>-9.6579697976190593E-2</c:v>
                </c:pt>
                <c:pt idx="297" formatCode="0.00">
                  <c:v>-6.286611249999996E-2</c:v>
                </c:pt>
                <c:pt idx="298" formatCode="0.00">
                  <c:v>-8.7338761309523782E-2</c:v>
                </c:pt>
                <c:pt idx="299" formatCode="0.00">
                  <c:v>-0.12706518160714292</c:v>
                </c:pt>
                <c:pt idx="300" formatCode="0.00">
                  <c:v>-1.5746426755952392E-2</c:v>
                </c:pt>
                <c:pt idx="301" formatCode="0.00">
                  <c:v>-4.2572890684523745E-2</c:v>
                </c:pt>
                <c:pt idx="302" formatCode="0.00">
                  <c:v>0.35970336678571435</c:v>
                </c:pt>
                <c:pt idx="303" formatCode="0.00">
                  <c:v>0.5086304877976191</c:v>
                </c:pt>
                <c:pt idx="304" formatCode="0.00">
                  <c:v>0.51846872535714272</c:v>
                </c:pt>
                <c:pt idx="305" formatCode="0.00">
                  <c:v>0.38929765130952398</c:v>
                </c:pt>
                <c:pt idx="306" formatCode="0.00">
                  <c:v>-0.1407606310714285</c:v>
                </c:pt>
                <c:pt idx="307" formatCode="0.00">
                  <c:v>-0.28961800541666655</c:v>
                </c:pt>
                <c:pt idx="308" formatCode="0.00">
                  <c:v>-0.23416144714285703</c:v>
                </c:pt>
                <c:pt idx="309" formatCode="0.00">
                  <c:v>-0.14189145083333327</c:v>
                </c:pt>
                <c:pt idx="310" formatCode="0.00">
                  <c:v>3.8811656190476218E-2</c:v>
                </c:pt>
                <c:pt idx="311" formatCode="0.00">
                  <c:v>0.11036712172619034</c:v>
                </c:pt>
                <c:pt idx="312" formatCode="0.00">
                  <c:v>3.2596024077380936E-2</c:v>
                </c:pt>
                <c:pt idx="313" formatCode="0.00">
                  <c:v>-0.20995926818452393</c:v>
                </c:pt>
                <c:pt idx="314" formatCode="0.00">
                  <c:v>-0.34720874404761903</c:v>
                </c:pt>
                <c:pt idx="315" formatCode="0.00">
                  <c:v>-0.42913635636904779</c:v>
                </c:pt>
                <c:pt idx="316" formatCode="0.00">
                  <c:v>-0.27807582880952397</c:v>
                </c:pt>
                <c:pt idx="317" formatCode="0.00">
                  <c:v>-0.10642181285714281</c:v>
                </c:pt>
                <c:pt idx="318" formatCode="0.00">
                  <c:v>0.20463579476190485</c:v>
                </c:pt>
                <c:pt idx="319" formatCode="0.00">
                  <c:v>0.29359524458333341</c:v>
                </c:pt>
                <c:pt idx="320" formatCode="0.00">
                  <c:v>0.29209534035714291</c:v>
                </c:pt>
                <c:pt idx="321" formatCode="0.00">
                  <c:v>0.22787392833333331</c:v>
                </c:pt>
                <c:pt idx="322" formatCode="0.00">
                  <c:v>0.1242764603571429</c:v>
                </c:pt>
                <c:pt idx="323" formatCode="0.00">
                  <c:v>1.2076167559523787E-2</c:v>
                </c:pt>
                <c:pt idx="324" formatCode="0.00">
                  <c:v>-0.10671507675595249</c:v>
                </c:pt>
                <c:pt idx="325" formatCode="0.00">
                  <c:v>-0.20973597568452396</c:v>
                </c:pt>
                <c:pt idx="326" formatCode="0.00">
                  <c:v>-0.24388443904761892</c:v>
                </c:pt>
                <c:pt idx="327" formatCode="0.00">
                  <c:v>-0.30444220136904798</c:v>
                </c:pt>
                <c:pt idx="328" formatCode="0.00">
                  <c:v>-0.135063033809524</c:v>
                </c:pt>
                <c:pt idx="329" formatCode="0.00">
                  <c:v>3.3257382142857117E-2</c:v>
                </c:pt>
                <c:pt idx="330" formatCode="0.00">
                  <c:v>0.19348320142857145</c:v>
                </c:pt>
                <c:pt idx="331" formatCode="0.00">
                  <c:v>0.24498360708333333</c:v>
                </c:pt>
                <c:pt idx="332" formatCode="0.00">
                  <c:v>0.25223882285714283</c:v>
                </c:pt>
                <c:pt idx="333" formatCode="0.00">
                  <c:v>0.21214905916666671</c:v>
                </c:pt>
                <c:pt idx="334" formatCode="0.00">
                  <c:v>0.14646685702380957</c:v>
                </c:pt>
                <c:pt idx="335" formatCode="0.00">
                  <c:v>0.11489288839285705</c:v>
                </c:pt>
                <c:pt idx="336" formatCode="0.00">
                  <c:v>-8.5748993422619102E-2</c:v>
                </c:pt>
                <c:pt idx="337" formatCode="0.00">
                  <c:v>-0.2641674798511906</c:v>
                </c:pt>
                <c:pt idx="338" formatCode="0.00">
                  <c:v>-0.39914117654761905</c:v>
                </c:pt>
                <c:pt idx="339" formatCode="0.00">
                  <c:v>-0.33962309970238125</c:v>
                </c:pt>
                <c:pt idx="340" formatCode="0.00">
                  <c:v>-0.16009330464285743</c:v>
                </c:pt>
                <c:pt idx="341" formatCode="0.00">
                  <c:v>-0.10991341702380952</c:v>
                </c:pt>
                <c:pt idx="342" formatCode="0.00">
                  <c:v>0.20832828892857136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1E-4AEA-B142-34602239F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kern="1200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</a:rPr>
                  <a:t>Snopack Normalized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Indus-Ground Water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'Indus-TSA'!$N$2:$N$349</c:f>
              <c:numCache>
                <c:formatCode>General</c:formatCode>
                <c:ptCount val="348"/>
                <c:pt idx="6" formatCode="0.00">
                  <c:v>0.26609347770114922</c:v>
                </c:pt>
                <c:pt idx="7" formatCode="0.00">
                  <c:v>0.26067026020114903</c:v>
                </c:pt>
                <c:pt idx="8" formatCode="0.00">
                  <c:v>0.2596097102011492</c:v>
                </c:pt>
                <c:pt idx="9" formatCode="0.00">
                  <c:v>0.25778105436781562</c:v>
                </c:pt>
                <c:pt idx="10" formatCode="0.00">
                  <c:v>0.27302612436781559</c:v>
                </c:pt>
                <c:pt idx="11" formatCode="0.00">
                  <c:v>0.2921546460344826</c:v>
                </c:pt>
                <c:pt idx="12" formatCode="0.00">
                  <c:v>0.30692446853448252</c:v>
                </c:pt>
                <c:pt idx="13" formatCode="0.00">
                  <c:v>0.26783705353448251</c:v>
                </c:pt>
                <c:pt idx="14" formatCode="0.00">
                  <c:v>0.25998583020114907</c:v>
                </c:pt>
                <c:pt idx="15" formatCode="0.00">
                  <c:v>0.24895344770114924</c:v>
                </c:pt>
                <c:pt idx="16" formatCode="0.00">
                  <c:v>0.24773822770114928</c:v>
                </c:pt>
                <c:pt idx="17" formatCode="0.00">
                  <c:v>0.24415435936781571</c:v>
                </c:pt>
                <c:pt idx="18" formatCode="0.00">
                  <c:v>0.24103263520114915</c:v>
                </c:pt>
                <c:pt idx="19" formatCode="0.00">
                  <c:v>0.23178808853448252</c:v>
                </c:pt>
                <c:pt idx="20" formatCode="0.00">
                  <c:v>0.23881842103448236</c:v>
                </c:pt>
                <c:pt idx="21" formatCode="0.00">
                  <c:v>0.23758861353448224</c:v>
                </c:pt>
                <c:pt idx="22" formatCode="0.00">
                  <c:v>0.22409544270114901</c:v>
                </c:pt>
                <c:pt idx="23" formatCode="0.00">
                  <c:v>0.21275811270114908</c:v>
                </c:pt>
                <c:pt idx="24" formatCode="0.00">
                  <c:v>0.20205076436781577</c:v>
                </c:pt>
                <c:pt idx="25" formatCode="0.00">
                  <c:v>0.21994477436781579</c:v>
                </c:pt>
                <c:pt idx="26" formatCode="0.00">
                  <c:v>0.2640483568678158</c:v>
                </c:pt>
                <c:pt idx="27" formatCode="0.00">
                  <c:v>0.32542066686781546</c:v>
                </c:pt>
                <c:pt idx="28" formatCode="0.00">
                  <c:v>0.35866767103448249</c:v>
                </c:pt>
                <c:pt idx="29" formatCode="0.00">
                  <c:v>0.37825270436781566</c:v>
                </c:pt>
                <c:pt idx="30" formatCode="0.00">
                  <c:v>0.38822998603448244</c:v>
                </c:pt>
                <c:pt idx="31" formatCode="0.00">
                  <c:v>0.39304602186781579</c:v>
                </c:pt>
                <c:pt idx="32" formatCode="0.00">
                  <c:v>0.36383873770114916</c:v>
                </c:pt>
                <c:pt idx="33" formatCode="0.00">
                  <c:v>0.34538786186781567</c:v>
                </c:pt>
                <c:pt idx="34" formatCode="0.00">
                  <c:v>0.31456845103448217</c:v>
                </c:pt>
                <c:pt idx="35" formatCode="0.00">
                  <c:v>0.29748087186781569</c:v>
                </c:pt>
                <c:pt idx="36" formatCode="0.00">
                  <c:v>0.28762314770114905</c:v>
                </c:pt>
                <c:pt idx="37" formatCode="0.00">
                  <c:v>0.31188623103448254</c:v>
                </c:pt>
                <c:pt idx="38" formatCode="0.00">
                  <c:v>0.25429306436781585</c:v>
                </c:pt>
                <c:pt idx="39" formatCode="0.00">
                  <c:v>0.1626268327011493</c:v>
                </c:pt>
                <c:pt idx="40" formatCode="0.00">
                  <c:v>0.10732392936781587</c:v>
                </c:pt>
                <c:pt idx="41" formatCode="0.00">
                  <c:v>7.5809622701149104E-2</c:v>
                </c:pt>
                <c:pt idx="42" formatCode="0.00">
                  <c:v>5.6118462701149285E-2</c:v>
                </c:pt>
                <c:pt idx="43" formatCode="0.00">
                  <c:v>3.4620047701149126E-2</c:v>
                </c:pt>
                <c:pt idx="44" formatCode="0.00">
                  <c:v>2.705832186781576E-2</c:v>
                </c:pt>
                <c:pt idx="45" formatCode="0.00">
                  <c:v>1.3013028534482496E-2</c:v>
                </c:pt>
                <c:pt idx="46" formatCode="0.00">
                  <c:v>1.3202695201149028E-2</c:v>
                </c:pt>
                <c:pt idx="47" formatCode="0.00">
                  <c:v>5.6583568678156837E-3</c:v>
                </c:pt>
                <c:pt idx="48" formatCode="0.00">
                  <c:v>2.7816677011489599E-3</c:v>
                </c:pt>
                <c:pt idx="49" formatCode="0.00">
                  <c:v>3.2810885201149054E-2</c:v>
                </c:pt>
                <c:pt idx="50" formatCode="0.00">
                  <c:v>0.11445518186781589</c:v>
                </c:pt>
                <c:pt idx="51" formatCode="0.00">
                  <c:v>0.2056570535344826</c:v>
                </c:pt>
                <c:pt idx="52" formatCode="0.00">
                  <c:v>0.25343505936781585</c:v>
                </c:pt>
                <c:pt idx="53" formatCode="0.00">
                  <c:v>0.28059101520114926</c:v>
                </c:pt>
                <c:pt idx="54" formatCode="0.00">
                  <c:v>0.30367280520114903</c:v>
                </c:pt>
                <c:pt idx="55" formatCode="0.00">
                  <c:v>0.32542299520114892</c:v>
                </c:pt>
                <c:pt idx="56" formatCode="0.00">
                  <c:v>0.33626369186781613</c:v>
                </c:pt>
                <c:pt idx="57" formatCode="0.00">
                  <c:v>0.34440609853448279</c:v>
                </c:pt>
                <c:pt idx="58" formatCode="0.00">
                  <c:v>0.36967370020114942</c:v>
                </c:pt>
                <c:pt idx="59" formatCode="0.00">
                  <c:v>0.395958831867816</c:v>
                </c:pt>
                <c:pt idx="60" formatCode="0.00">
                  <c:v>0.41273104270114924</c:v>
                </c:pt>
                <c:pt idx="61" formatCode="0.00">
                  <c:v>0.37767645853448251</c:v>
                </c:pt>
                <c:pt idx="62" formatCode="0.00">
                  <c:v>0.40098481520114881</c:v>
                </c:pt>
                <c:pt idx="63" formatCode="0.00">
                  <c:v>0.39815444936781574</c:v>
                </c:pt>
                <c:pt idx="64" formatCode="0.00">
                  <c:v>0.39546196853448268</c:v>
                </c:pt>
                <c:pt idx="65" formatCode="0.00">
                  <c:v>0.39158341436781563</c:v>
                </c:pt>
                <c:pt idx="66" formatCode="0.00">
                  <c:v>0.38388459520114915</c:v>
                </c:pt>
                <c:pt idx="67" formatCode="0.00">
                  <c:v>0.3756382377011489</c:v>
                </c:pt>
                <c:pt idx="68" formatCode="0.00">
                  <c:v>0.37550292020114906</c:v>
                </c:pt>
                <c:pt idx="69" formatCode="0.00">
                  <c:v>0.39785700686781555</c:v>
                </c:pt>
                <c:pt idx="70" formatCode="0.00">
                  <c:v>0.38789535186781543</c:v>
                </c:pt>
                <c:pt idx="71" formatCode="0.00">
                  <c:v>0.36604997186781563</c:v>
                </c:pt>
                <c:pt idx="72" formatCode="0.00">
                  <c:v>0.3747982243678154</c:v>
                </c:pt>
                <c:pt idx="73" formatCode="0.00">
                  <c:v>0.37271613520114921</c:v>
                </c:pt>
                <c:pt idx="74" formatCode="0.00">
                  <c:v>0.32947101853448246</c:v>
                </c:pt>
                <c:pt idx="75" formatCode="0.00">
                  <c:v>0.30429151270114918</c:v>
                </c:pt>
                <c:pt idx="76" formatCode="0.00">
                  <c:v>0.29675413770114911</c:v>
                </c:pt>
                <c:pt idx="77" formatCode="0.00">
                  <c:v>0.2973526877011492</c:v>
                </c:pt>
                <c:pt idx="78" formatCode="0.00">
                  <c:v>0.2941543518678158</c:v>
                </c:pt>
                <c:pt idx="79" formatCode="0.00">
                  <c:v>0.28711690103448273</c:v>
                </c:pt>
                <c:pt idx="80" formatCode="0.00">
                  <c:v>0.26974136770114931</c:v>
                </c:pt>
                <c:pt idx="81" formatCode="0.00">
                  <c:v>0.23578227436781596</c:v>
                </c:pt>
                <c:pt idx="82" formatCode="0.00">
                  <c:v>0.2236456410344827</c:v>
                </c:pt>
                <c:pt idx="83" formatCode="0.00">
                  <c:v>0.22855945770114938</c:v>
                </c:pt>
                <c:pt idx="84" formatCode="0.00">
                  <c:v>0.21268915520114917</c:v>
                </c:pt>
                <c:pt idx="85" formatCode="0.00">
                  <c:v>0.18249850853448257</c:v>
                </c:pt>
                <c:pt idx="86" formatCode="0.00">
                  <c:v>0.14925447520114932</c:v>
                </c:pt>
                <c:pt idx="87" formatCode="0.00">
                  <c:v>0.13276356853448235</c:v>
                </c:pt>
                <c:pt idx="88" formatCode="0.00">
                  <c:v>0.12278717186781574</c:v>
                </c:pt>
                <c:pt idx="89" formatCode="0.00">
                  <c:v>0.12859518770114886</c:v>
                </c:pt>
                <c:pt idx="90" formatCode="0.00">
                  <c:v>0.13414375436781567</c:v>
                </c:pt>
                <c:pt idx="91" formatCode="0.00">
                  <c:v>0.13979465936781588</c:v>
                </c:pt>
                <c:pt idx="92" formatCode="0.00">
                  <c:v>0.16326104270114894</c:v>
                </c:pt>
                <c:pt idx="93" formatCode="0.00">
                  <c:v>0.19218119353448215</c:v>
                </c:pt>
                <c:pt idx="94" formatCode="0.00">
                  <c:v>0.20606955770114888</c:v>
                </c:pt>
                <c:pt idx="95" formatCode="0.00">
                  <c:v>0.2201825268678157</c:v>
                </c:pt>
                <c:pt idx="96" formatCode="0.00">
                  <c:v>0.21830839770114907</c:v>
                </c:pt>
                <c:pt idx="97" formatCode="0.00">
                  <c:v>0.23386556686781579</c:v>
                </c:pt>
                <c:pt idx="98" formatCode="0.00">
                  <c:v>0.18867038436781591</c:v>
                </c:pt>
                <c:pt idx="99" formatCode="0.00">
                  <c:v>0.13241513353448253</c:v>
                </c:pt>
                <c:pt idx="100" formatCode="0.00">
                  <c:v>9.9840335201149211E-2</c:v>
                </c:pt>
                <c:pt idx="101" formatCode="0.00">
                  <c:v>6.4797801034482516E-2</c:v>
                </c:pt>
                <c:pt idx="102" formatCode="0.00">
                  <c:v>4.2293617701149033E-2</c:v>
                </c:pt>
                <c:pt idx="103" formatCode="0.00">
                  <c:v>3.7013898534482559E-2</c:v>
                </c:pt>
                <c:pt idx="104" formatCode="0.00">
                  <c:v>2.7014046867815722E-2</c:v>
                </c:pt>
                <c:pt idx="105" formatCode="0.00">
                  <c:v>1.1597251034482392E-2</c:v>
                </c:pt>
                <c:pt idx="106" formatCode="0.00">
                  <c:v>-1.6439616465517615E-2</c:v>
                </c:pt>
                <c:pt idx="107" formatCode="0.00">
                  <c:v>-5.6437993965517519E-2</c:v>
                </c:pt>
                <c:pt idx="108" formatCode="0.00">
                  <c:v>-8.3657279798850959E-2</c:v>
                </c:pt>
                <c:pt idx="109" formatCode="0.00">
                  <c:v>-0.12709464146551752</c:v>
                </c:pt>
                <c:pt idx="110" formatCode="0.00">
                  <c:v>-0.13111060396551755</c:v>
                </c:pt>
                <c:pt idx="111" formatCode="0.00">
                  <c:v>-0.13711028813218418</c:v>
                </c:pt>
                <c:pt idx="112" formatCode="0.00">
                  <c:v>-0.13848671313218419</c:v>
                </c:pt>
                <c:pt idx="113" formatCode="0.00">
                  <c:v>-0.13326977729885081</c:v>
                </c:pt>
                <c:pt idx="114" formatCode="0.00">
                  <c:v>-0.12988553479885079</c:v>
                </c:pt>
                <c:pt idx="115" formatCode="0.00">
                  <c:v>-0.13400919813218415</c:v>
                </c:pt>
                <c:pt idx="116" formatCode="0.00">
                  <c:v>-0.14744148979885086</c:v>
                </c:pt>
                <c:pt idx="117" formatCode="0.00">
                  <c:v>-0.17605747813218431</c:v>
                </c:pt>
                <c:pt idx="118" formatCode="0.00">
                  <c:v>-0.19418212313218441</c:v>
                </c:pt>
                <c:pt idx="119" formatCode="0.00">
                  <c:v>-0.20328165146551758</c:v>
                </c:pt>
                <c:pt idx="120" formatCode="0.00">
                  <c:v>-0.20437339979885072</c:v>
                </c:pt>
                <c:pt idx="121" formatCode="0.00">
                  <c:v>-0.22882405896551739</c:v>
                </c:pt>
                <c:pt idx="122" formatCode="0.00">
                  <c:v>-0.26571317479885082</c:v>
                </c:pt>
                <c:pt idx="123" formatCode="0.00">
                  <c:v>-0.29052888813218425</c:v>
                </c:pt>
                <c:pt idx="124" formatCode="0.00">
                  <c:v>-0.30524322813218419</c:v>
                </c:pt>
                <c:pt idx="125" formatCode="0.00">
                  <c:v>-0.31920205979885097</c:v>
                </c:pt>
                <c:pt idx="126" formatCode="0.00">
                  <c:v>-0.32553741229885091</c:v>
                </c:pt>
                <c:pt idx="127" formatCode="0.00">
                  <c:v>-0.33451657646551747</c:v>
                </c:pt>
                <c:pt idx="128" formatCode="0.00">
                  <c:v>-0.34658808813218434</c:v>
                </c:pt>
                <c:pt idx="129" formatCode="0.00">
                  <c:v>-0.35489249813218426</c:v>
                </c:pt>
                <c:pt idx="130" formatCode="0.00">
                  <c:v>-0.35983430729885091</c:v>
                </c:pt>
                <c:pt idx="131" formatCode="0.00">
                  <c:v>-0.36925351979885079</c:v>
                </c:pt>
                <c:pt idx="132" formatCode="0.00">
                  <c:v>-0.37825571813218417</c:v>
                </c:pt>
                <c:pt idx="133" formatCode="0.00">
                  <c:v>-0.36852990896551763</c:v>
                </c:pt>
                <c:pt idx="134" formatCode="0.00">
                  <c:v>-0.37227661729885086</c:v>
                </c:pt>
                <c:pt idx="135" formatCode="0.00">
                  <c:v>-0.37921268063218427</c:v>
                </c:pt>
                <c:pt idx="136" formatCode="0.00">
                  <c:v>-0.39097178313218428</c:v>
                </c:pt>
                <c:pt idx="137" formatCode="0.00">
                  <c:v>-0.39975810396551748</c:v>
                </c:pt>
                <c:pt idx="138" formatCode="0.00">
                  <c:v>-0.40624943729885077</c:v>
                </c:pt>
                <c:pt idx="139" formatCode="0.00">
                  <c:v>-0.41010886896551735</c:v>
                </c:pt>
                <c:pt idx="140" formatCode="0.00">
                  <c:v>-0.40783734396551741</c:v>
                </c:pt>
                <c:pt idx="141" formatCode="0.00">
                  <c:v>-0.39207806979885085</c:v>
                </c:pt>
                <c:pt idx="142" formatCode="0.00">
                  <c:v>-0.3822714589655174</c:v>
                </c:pt>
                <c:pt idx="143" formatCode="0.00">
                  <c:v>-0.38052199313218404</c:v>
                </c:pt>
                <c:pt idx="144" formatCode="0.00">
                  <c:v>-0.3834135639655174</c:v>
                </c:pt>
                <c:pt idx="145" formatCode="0.00">
                  <c:v>-0.4070827772988509</c:v>
                </c:pt>
                <c:pt idx="146" formatCode="0.00">
                  <c:v>-0.42171621396551762</c:v>
                </c:pt>
                <c:pt idx="147" formatCode="0.00">
                  <c:v>-0.40876821313218425</c:v>
                </c:pt>
                <c:pt idx="148" formatCode="0.00">
                  <c:v>-0.39843465563218416</c:v>
                </c:pt>
                <c:pt idx="149" formatCode="0.00">
                  <c:v>-0.38964574646551753</c:v>
                </c:pt>
                <c:pt idx="150" formatCode="0.00">
                  <c:v>-0.38279611229885091</c:v>
                </c:pt>
                <c:pt idx="151" formatCode="0.00">
                  <c:v>-0.37691964896551744</c:v>
                </c:pt>
                <c:pt idx="152" formatCode="0.00">
                  <c:v>-0.35597001979885079</c:v>
                </c:pt>
                <c:pt idx="153" formatCode="0.00">
                  <c:v>-0.32499916313218424</c:v>
                </c:pt>
                <c:pt idx="154" formatCode="0.00">
                  <c:v>-0.29671511979885079</c:v>
                </c:pt>
                <c:pt idx="155" formatCode="0.00">
                  <c:v>-0.27141916229885077</c:v>
                </c:pt>
                <c:pt idx="156" formatCode="0.00">
                  <c:v>-0.25794579063218415</c:v>
                </c:pt>
                <c:pt idx="157" formatCode="0.00">
                  <c:v>-0.2178016256321843</c:v>
                </c:pt>
                <c:pt idx="158" formatCode="0.00">
                  <c:v>-0.173177317298851</c:v>
                </c:pt>
                <c:pt idx="159" formatCode="0.00">
                  <c:v>-0.15722021979885092</c:v>
                </c:pt>
                <c:pt idx="160" formatCode="0.00">
                  <c:v>-0.14391143146551755</c:v>
                </c:pt>
                <c:pt idx="161" formatCode="0.00">
                  <c:v>-0.1347180756321843</c:v>
                </c:pt>
                <c:pt idx="162" formatCode="0.00">
                  <c:v>-0.12920596979885091</c:v>
                </c:pt>
                <c:pt idx="163" formatCode="0.00">
                  <c:v>-0.11865825563218424</c:v>
                </c:pt>
                <c:pt idx="164" formatCode="0.00">
                  <c:v>-0.11860924563218411</c:v>
                </c:pt>
                <c:pt idx="165" formatCode="0.00">
                  <c:v>-0.14618971313218421</c:v>
                </c:pt>
                <c:pt idx="166" formatCode="0.00">
                  <c:v>-0.183152199798851</c:v>
                </c:pt>
                <c:pt idx="167" formatCode="0.00">
                  <c:v>-0.20717309479885071</c:v>
                </c:pt>
                <c:pt idx="168" formatCode="0.00">
                  <c:v>-0.22605160396551749</c:v>
                </c:pt>
                <c:pt idx="169" formatCode="0.00">
                  <c:v>-0.27293518646551751</c:v>
                </c:pt>
                <c:pt idx="170" formatCode="0.00">
                  <c:v>-0.32031030896551738</c:v>
                </c:pt>
                <c:pt idx="171" formatCode="0.00">
                  <c:v>-0.35735861896551757</c:v>
                </c:pt>
                <c:pt idx="172" formatCode="0.00">
                  <c:v>-0.37539773063218418</c:v>
                </c:pt>
                <c:pt idx="173" formatCode="0.00">
                  <c:v>-0.38225858813218416</c:v>
                </c:pt>
                <c:pt idx="174" formatCode="0.00">
                  <c:v>-0.38728072646551748</c:v>
                </c:pt>
                <c:pt idx="175" formatCode="0.00">
                  <c:v>-0.38504283479885093</c:v>
                </c:pt>
                <c:pt idx="176" formatCode="0.00">
                  <c:v>-0.36105249646551751</c:v>
                </c:pt>
                <c:pt idx="177" formatCode="0.00">
                  <c:v>-0.3082622789655175</c:v>
                </c:pt>
                <c:pt idx="178" formatCode="0.00">
                  <c:v>-0.25869855563218414</c:v>
                </c:pt>
                <c:pt idx="179" formatCode="0.00">
                  <c:v>-0.22491847229885087</c:v>
                </c:pt>
                <c:pt idx="180" formatCode="0.00">
                  <c:v>-0.2032931922988509</c:v>
                </c:pt>
                <c:pt idx="181" formatCode="0.00">
                  <c:v>-0.13460242563218416</c:v>
                </c:pt>
                <c:pt idx="182" formatCode="0.00">
                  <c:v>-8.8933485632184173E-2</c:v>
                </c:pt>
                <c:pt idx="183" formatCode="0.00">
                  <c:v>-5.7715612298850916E-2</c:v>
                </c:pt>
                <c:pt idx="184" formatCode="0.00">
                  <c:v>-4.5304058132184188E-2</c:v>
                </c:pt>
                <c:pt idx="185" formatCode="0.00">
                  <c:v>-4.6296768132184196E-2</c:v>
                </c:pt>
                <c:pt idx="186" formatCode="0.00">
                  <c:v>-4.8516613965517541E-2</c:v>
                </c:pt>
                <c:pt idx="187" formatCode="0.00">
                  <c:v>-5.5877874798850868E-2</c:v>
                </c:pt>
                <c:pt idx="188" formatCode="0.00">
                  <c:v>-8.7473584798850812E-2</c:v>
                </c:pt>
                <c:pt idx="189" formatCode="0.00">
                  <c:v>-0.14006384563218399</c:v>
                </c:pt>
                <c:pt idx="190" formatCode="0.00">
                  <c:v>-0.18447413396551748</c:v>
                </c:pt>
                <c:pt idx="191" formatCode="0.00">
                  <c:v>-0.21190248813218415</c:v>
                </c:pt>
                <c:pt idx="192" formatCode="0.00">
                  <c:v>-0.22561922563218417</c:v>
                </c:pt>
                <c:pt idx="193" formatCode="0.00">
                  <c:v>-0.26899448896551759</c:v>
                </c:pt>
                <c:pt idx="194" formatCode="0.00">
                  <c:v>-0.26359917646551745</c:v>
                </c:pt>
                <c:pt idx="195" formatCode="0.00">
                  <c:v>-0.24212729896551732</c:v>
                </c:pt>
                <c:pt idx="196" formatCode="0.00">
                  <c:v>-0.23396984646551744</c:v>
                </c:pt>
                <c:pt idx="197" formatCode="0.00">
                  <c:v>-0.2185246489655176</c:v>
                </c:pt>
                <c:pt idx="198" formatCode="0.00">
                  <c:v>-0.19076530313218421</c:v>
                </c:pt>
                <c:pt idx="199" formatCode="0.00">
                  <c:v>-0.18138430896551749</c:v>
                </c:pt>
                <c:pt idx="200" formatCode="0.00">
                  <c:v>-0.15473433979885087</c:v>
                </c:pt>
                <c:pt idx="201" formatCode="0.00">
                  <c:v>-0.10610080396551769</c:v>
                </c:pt>
                <c:pt idx="202" formatCode="0.00">
                  <c:v>-4.8798299798850975E-2</c:v>
                </c:pt>
                <c:pt idx="203" formatCode="0.00">
                  <c:v>-1.3796098132184298E-2</c:v>
                </c:pt>
                <c:pt idx="204" formatCode="0.00">
                  <c:v>2.3435267701149121E-2</c:v>
                </c:pt>
                <c:pt idx="205" formatCode="0.00">
                  <c:v>5.5210384367815779E-2</c:v>
                </c:pt>
                <c:pt idx="206" formatCode="0.00">
                  <c:v>2.9150737701149287E-2</c:v>
                </c:pt>
                <c:pt idx="207" formatCode="0.00">
                  <c:v>-6.1506297988509484E-3</c:v>
                </c:pt>
                <c:pt idx="208" formatCode="0.00">
                  <c:v>-2.5915301465517571E-2</c:v>
                </c:pt>
                <c:pt idx="209" formatCode="0.00">
                  <c:v>-5.0425983132184271E-2</c:v>
                </c:pt>
                <c:pt idx="210" formatCode="0.00">
                  <c:v>-8.1608140632184245E-2</c:v>
                </c:pt>
                <c:pt idx="211" formatCode="0.00">
                  <c:v>-8.12262764655175E-2</c:v>
                </c:pt>
                <c:pt idx="212" formatCode="0.00">
                  <c:v>-0.10770652146551762</c:v>
                </c:pt>
                <c:pt idx="213" formatCode="0.00">
                  <c:v>-0.1636065514655175</c:v>
                </c:pt>
                <c:pt idx="214" formatCode="0.00">
                  <c:v>-0.20724381646551748</c:v>
                </c:pt>
                <c:pt idx="215" formatCode="0.00">
                  <c:v>-0.23968127479885093</c:v>
                </c:pt>
                <c:pt idx="216" formatCode="0.00">
                  <c:v>-0.24529879396551746</c:v>
                </c:pt>
                <c:pt idx="217" formatCode="0.00">
                  <c:v>-0.2638069106321842</c:v>
                </c:pt>
                <c:pt idx="218" formatCode="0.00">
                  <c:v>-0.25545320063218424</c:v>
                </c:pt>
                <c:pt idx="219" formatCode="0.00">
                  <c:v>-0.24852032563218407</c:v>
                </c:pt>
                <c:pt idx="220" formatCode="0.00">
                  <c:v>-0.24242776313218417</c:v>
                </c:pt>
                <c:pt idx="221" formatCode="0.00">
                  <c:v>-0.23423682813218416</c:v>
                </c:pt>
                <c:pt idx="222" formatCode="0.00">
                  <c:v>-0.22148398979885064</c:v>
                </c:pt>
                <c:pt idx="223" formatCode="0.00">
                  <c:v>-0.21823596896551756</c:v>
                </c:pt>
                <c:pt idx="224" formatCode="0.00">
                  <c:v>-0.20154045229885087</c:v>
                </c:pt>
                <c:pt idx="225" formatCode="0.00">
                  <c:v>-0.18143401479885091</c:v>
                </c:pt>
                <c:pt idx="226" formatCode="0.00">
                  <c:v>-0.15843326813218439</c:v>
                </c:pt>
                <c:pt idx="227" formatCode="0.00">
                  <c:v>-0.13560364646551759</c:v>
                </c:pt>
                <c:pt idx="228" formatCode="0.00">
                  <c:v>-0.15369309979885093</c:v>
                </c:pt>
                <c:pt idx="229" formatCode="0.00">
                  <c:v>-0.1606431797988509</c:v>
                </c:pt>
                <c:pt idx="230" formatCode="0.00">
                  <c:v>-0.14487723479885084</c:v>
                </c:pt>
                <c:pt idx="231" formatCode="0.00">
                  <c:v>-0.11781948813218401</c:v>
                </c:pt>
                <c:pt idx="232" formatCode="0.00">
                  <c:v>-0.10356482813218426</c:v>
                </c:pt>
                <c:pt idx="233" formatCode="0.00">
                  <c:v>-9.6487626465517562E-2</c:v>
                </c:pt>
                <c:pt idx="234" formatCode="0.00">
                  <c:v>-0.10016953729885092</c:v>
                </c:pt>
                <c:pt idx="235" formatCode="0.00">
                  <c:v>-0.11857737813218427</c:v>
                </c:pt>
                <c:pt idx="236" formatCode="0.00">
                  <c:v>-0.12861332229885092</c:v>
                </c:pt>
                <c:pt idx="237" formatCode="0.00">
                  <c:v>-0.12684800729885082</c:v>
                </c:pt>
                <c:pt idx="238" formatCode="0.00">
                  <c:v>-0.15335361146551774</c:v>
                </c:pt>
                <c:pt idx="239" formatCode="0.00">
                  <c:v>-0.16563257563218425</c:v>
                </c:pt>
                <c:pt idx="240" formatCode="0.00">
                  <c:v>-0.17123922646551748</c:v>
                </c:pt>
                <c:pt idx="241" formatCode="0.00">
                  <c:v>-0.15997881646551748</c:v>
                </c:pt>
                <c:pt idx="242" formatCode="0.00">
                  <c:v>-1.6548225632184277E-2</c:v>
                </c:pt>
                <c:pt idx="243" formatCode="0.00">
                  <c:v>7.981785186781587E-2</c:v>
                </c:pt>
                <c:pt idx="244" formatCode="0.00">
                  <c:v>0.13862294520114893</c:v>
                </c:pt>
                <c:pt idx="245" formatCode="0.00">
                  <c:v>0.17201844936781585</c:v>
                </c:pt>
                <c:pt idx="246" formatCode="0.00">
                  <c:v>0.18789590770114928</c:v>
                </c:pt>
                <c:pt idx="247" formatCode="0.00">
                  <c:v>0.19692935353448249</c:v>
                </c:pt>
                <c:pt idx="248" formatCode="0.00">
                  <c:v>0.20898528436781572</c:v>
                </c:pt>
                <c:pt idx="249" formatCode="0.00">
                  <c:v>0.21986501020114901</c:v>
                </c:pt>
                <c:pt idx="250" formatCode="0.00">
                  <c:v>0.23576482186781589</c:v>
                </c:pt>
                <c:pt idx="251" formatCode="0.00">
                  <c:v>0.24027451936781574</c:v>
                </c:pt>
                <c:pt idx="252" formatCode="0.00">
                  <c:v>0.24733464936781591</c:v>
                </c:pt>
                <c:pt idx="253" formatCode="0.00">
                  <c:v>0.24498843186781571</c:v>
                </c:pt>
                <c:pt idx="254" formatCode="0.00">
                  <c:v>0.11170264103448257</c:v>
                </c:pt>
                <c:pt idx="255" formatCode="0.00">
                  <c:v>5.635872520114904E-2</c:v>
                </c:pt>
                <c:pt idx="256" formatCode="0.00">
                  <c:v>2.2187521034482183E-2</c:v>
                </c:pt>
                <c:pt idx="257" formatCode="0.00">
                  <c:v>1.0978986867815843E-2</c:v>
                </c:pt>
                <c:pt idx="258" formatCode="0.00">
                  <c:v>4.9510793678155807E-3</c:v>
                </c:pt>
                <c:pt idx="259" formatCode="0.00">
                  <c:v>6.9960235344823651E-3</c:v>
                </c:pt>
                <c:pt idx="260" formatCode="0.00">
                  <c:v>-1.0986456465517547E-2</c:v>
                </c:pt>
                <c:pt idx="261" formatCode="0.00">
                  <c:v>-3.6735255632184272E-2</c:v>
                </c:pt>
                <c:pt idx="262" formatCode="0.00">
                  <c:v>-4.3591209798850894E-2</c:v>
                </c:pt>
                <c:pt idx="263" formatCode="0.00">
                  <c:v>-4.6575073132184119E-2</c:v>
                </c:pt>
                <c:pt idx="264" formatCode="0.00">
                  <c:v>-6.1167522298850807E-2</c:v>
                </c:pt>
                <c:pt idx="265" formatCode="0.00">
                  <c:v>-8.6159720632184023E-2</c:v>
                </c:pt>
                <c:pt idx="266" formatCode="0.00">
                  <c:v>-0.10716019563218415</c:v>
                </c:pt>
                <c:pt idx="267" formatCode="0.00">
                  <c:v>-0.10528562979885081</c:v>
                </c:pt>
                <c:pt idx="268" formatCode="0.00">
                  <c:v>-9.9555218965517667E-2</c:v>
                </c:pt>
                <c:pt idx="269" formatCode="0.00">
                  <c:v>-0.10192199563218418</c:v>
                </c:pt>
                <c:pt idx="270" formatCode="0.00">
                  <c:v>-9.936128563218416E-2</c:v>
                </c:pt>
                <c:pt idx="271" formatCode="0.00">
                  <c:v>-9.8609788132184129E-2</c:v>
                </c:pt>
                <c:pt idx="272" formatCode="0.00">
                  <c:v>-7.0869848965517512E-2</c:v>
                </c:pt>
                <c:pt idx="273" formatCode="0.00">
                  <c:v>-2.896060146551771E-2</c:v>
                </c:pt>
                <c:pt idx="274" formatCode="0.00">
                  <c:v>1.9624186781563857E-4</c:v>
                </c:pt>
                <c:pt idx="275" formatCode="0.00">
                  <c:v>1.8759264367815609E-2</c:v>
                </c:pt>
                <c:pt idx="276" formatCode="0.00">
                  <c:v>7.0307189367815548E-2</c:v>
                </c:pt>
                <c:pt idx="277" formatCode="0.00">
                  <c:v>0.12533326436781578</c:v>
                </c:pt>
                <c:pt idx="278" formatCode="0.00">
                  <c:v>0.19544038686781584</c:v>
                </c:pt>
                <c:pt idx="279" formatCode="0.00">
                  <c:v>0.18093847770114913</c:v>
                </c:pt>
                <c:pt idx="280" formatCode="0.00">
                  <c:v>0.17170273770114908</c:v>
                </c:pt>
                <c:pt idx="281" formatCode="0.00">
                  <c:v>0.17312441770114906</c:v>
                </c:pt>
                <c:pt idx="282" formatCode="0.00">
                  <c:v>0.16867067936781566</c:v>
                </c:pt>
                <c:pt idx="283" formatCode="0.00">
                  <c:v>0.16198466020114899</c:v>
                </c:pt>
                <c:pt idx="284" formatCode="0.00">
                  <c:v>0.13787761436781554</c:v>
                </c:pt>
                <c:pt idx="285" formatCode="0.00">
                  <c:v>0.12076175770114905</c:v>
                </c:pt>
                <c:pt idx="286" formatCode="0.00">
                  <c:v>0.11565865686781573</c:v>
                </c:pt>
                <c:pt idx="287" formatCode="0.00">
                  <c:v>0.11827498270114911</c:v>
                </c:pt>
                <c:pt idx="288" formatCode="0.00">
                  <c:v>9.0042070201149071E-2</c:v>
                </c:pt>
                <c:pt idx="289" formatCode="0.00">
                  <c:v>5.9166963534482475E-2</c:v>
                </c:pt>
                <c:pt idx="290" formatCode="0.00">
                  <c:v>-9.8271314655176134E-3</c:v>
                </c:pt>
                <c:pt idx="291" formatCode="0.00">
                  <c:v>5.7034743678159305E-3</c:v>
                </c:pt>
                <c:pt idx="292" formatCode="0.00">
                  <c:v>1.3941631034482649E-2</c:v>
                </c:pt>
                <c:pt idx="293" formatCode="0.00">
                  <c:v>2.1305139367815862E-2</c:v>
                </c:pt>
                <c:pt idx="294" formatCode="0.00">
                  <c:v>2.5512785201149191E-2</c:v>
                </c:pt>
                <c:pt idx="295" formatCode="0.00">
                  <c:v>2.835178186781584E-2</c:v>
                </c:pt>
                <c:pt idx="296" formatCode="0.00">
                  <c:v>3.4170970201149231E-2</c:v>
                </c:pt>
                <c:pt idx="297" formatCode="0.00">
                  <c:v>6.5553839367815891E-2</c:v>
                </c:pt>
                <c:pt idx="298" formatCode="0.00">
                  <c:v>9.8251357701149233E-2</c:v>
                </c:pt>
                <c:pt idx="299" formatCode="0.00">
                  <c:v>0.11436609936781594</c:v>
                </c:pt>
                <c:pt idx="300" formatCode="0.00">
                  <c:v>0.12561096270114924</c:v>
                </c:pt>
                <c:pt idx="301" formatCode="0.00">
                  <c:v>0.18341028186781583</c:v>
                </c:pt>
                <c:pt idx="302" formatCode="0.00">
                  <c:v>0.27974403436781592</c:v>
                </c:pt>
                <c:pt idx="303" formatCode="0.00">
                  <c:v>0.26837128936781585</c:v>
                </c:pt>
                <c:pt idx="304" formatCode="0.00">
                  <c:v>0.27218498353448251</c:v>
                </c:pt>
                <c:pt idx="305" formatCode="0.00">
                  <c:v>0.28702956520114942</c:v>
                </c:pt>
                <c:pt idx="306" formatCode="0.00">
                  <c:v>0.29811562186781582</c:v>
                </c:pt>
                <c:pt idx="307" formatCode="0.00">
                  <c:v>0.30691034103448245</c:v>
                </c:pt>
                <c:pt idx="308" formatCode="0.00">
                  <c:v>0.29572695770114898</c:v>
                </c:pt>
                <c:pt idx="309" formatCode="0.00">
                  <c:v>0.25950926270114905</c:v>
                </c:pt>
                <c:pt idx="310" formatCode="0.00">
                  <c:v>0.22614967520114893</c:v>
                </c:pt>
                <c:pt idx="311" formatCode="0.00">
                  <c:v>0.20561818020114919</c:v>
                </c:pt>
                <c:pt idx="312" formatCode="0.00">
                  <c:v>0.20803923186781592</c:v>
                </c:pt>
                <c:pt idx="313" formatCode="0.00">
                  <c:v>0.17851413020114903</c:v>
                </c:pt>
                <c:pt idx="314" formatCode="0.00">
                  <c:v>0.10757848270114923</c:v>
                </c:pt>
                <c:pt idx="315" formatCode="0.00">
                  <c:v>6.6481626867815669E-2</c:v>
                </c:pt>
                <c:pt idx="316" formatCode="0.00">
                  <c:v>2.6276783534482373E-2</c:v>
                </c:pt>
                <c:pt idx="317" formatCode="0.00">
                  <c:v>-2.449056396551752E-2</c:v>
                </c:pt>
                <c:pt idx="318" formatCode="0.00">
                  <c:v>-5.3425938965517616E-2</c:v>
                </c:pt>
                <c:pt idx="319" formatCode="0.00">
                  <c:v>-6.229352313218417E-2</c:v>
                </c:pt>
                <c:pt idx="320" formatCode="0.00">
                  <c:v>-3.6945204798850773E-2</c:v>
                </c:pt>
                <c:pt idx="321" formatCode="0.00">
                  <c:v>-4.4276893965517594E-2</c:v>
                </c:pt>
                <c:pt idx="322" formatCode="0.00">
                  <c:v>-6.2402527298850652E-2</c:v>
                </c:pt>
                <c:pt idx="323" formatCode="0.00">
                  <c:v>-7.3433226465517532E-2</c:v>
                </c:pt>
                <c:pt idx="324" formatCode="0.00">
                  <c:v>-8.1574585632184227E-2</c:v>
                </c:pt>
                <c:pt idx="325" formatCode="0.00">
                  <c:v>-8.5883921465517488E-2</c:v>
                </c:pt>
                <c:pt idx="326" formatCode="0.00">
                  <c:v>-8.7074990632184268E-2</c:v>
                </c:pt>
                <c:pt idx="327" formatCode="0.00">
                  <c:v>-8.640663396551751E-2</c:v>
                </c:pt>
                <c:pt idx="328" formatCode="0.00">
                  <c:v>-8.5313603965517348E-2</c:v>
                </c:pt>
                <c:pt idx="329" formatCode="0.00">
                  <c:v>-8.0811476465517562E-2</c:v>
                </c:pt>
                <c:pt idx="330" formatCode="0.00">
                  <c:v>-7.5116392298850809E-2</c:v>
                </c:pt>
                <c:pt idx="331" formatCode="0.00">
                  <c:v>-8.2626114798850847E-2</c:v>
                </c:pt>
                <c:pt idx="332" formatCode="0.00">
                  <c:v>-0.11521835146551762</c:v>
                </c:pt>
                <c:pt idx="333" formatCode="0.00">
                  <c:v>-0.12909431979885089</c:v>
                </c:pt>
                <c:pt idx="334" formatCode="0.00">
                  <c:v>-0.14444116479885094</c:v>
                </c:pt>
                <c:pt idx="335" formatCode="0.00">
                  <c:v>-0.15452591813218408</c:v>
                </c:pt>
                <c:pt idx="336" formatCode="0.00">
                  <c:v>-0.17279370813218409</c:v>
                </c:pt>
                <c:pt idx="337" formatCode="0.00">
                  <c:v>-0.19619866396551755</c:v>
                </c:pt>
                <c:pt idx="338" formatCode="0.00">
                  <c:v>-0.20741349646551743</c:v>
                </c:pt>
                <c:pt idx="339" formatCode="0.00">
                  <c:v>-0.20108461563218416</c:v>
                </c:pt>
                <c:pt idx="340" formatCode="0.00">
                  <c:v>-0.18361278063218422</c:v>
                </c:pt>
                <c:pt idx="341" formatCode="0.00">
                  <c:v>-0.16934029396551742</c:v>
                </c:pt>
                <c:pt idx="342" formatCode="0.00">
                  <c:v>-0.16336736479885072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55-4352-BF2E-0D065FD750CE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'Indus-TSA'!$W$366:$W$713</c:f>
              <c:numCache>
                <c:formatCode>General</c:formatCode>
                <c:ptCount val="348"/>
                <c:pt idx="6" formatCode="0.0000">
                  <c:v>1.0865363360344829</c:v>
                </c:pt>
                <c:pt idx="7" formatCode="0.0000">
                  <c:v>1.1858492441892445</c:v>
                </c:pt>
                <c:pt idx="8" formatCode="0.0000">
                  <c:v>0.78375125537972057</c:v>
                </c:pt>
                <c:pt idx="9" formatCode="0.0000">
                  <c:v>0.21176520037972035</c:v>
                </c:pt>
                <c:pt idx="10" formatCode="0.0000">
                  <c:v>1.0130608261491592E-3</c:v>
                </c:pt>
                <c:pt idx="11" formatCode="0.0000">
                  <c:v>-0.2247953892333745</c:v>
                </c:pt>
                <c:pt idx="12" formatCode="0.0000">
                  <c:v>-0.32332269515599377</c:v>
                </c:pt>
                <c:pt idx="13" formatCode="0.0000">
                  <c:v>-0.28189513637623176</c:v>
                </c:pt>
                <c:pt idx="14" formatCode="0.0000">
                  <c:v>-0.13401596622742229</c:v>
                </c:pt>
                <c:pt idx="15" formatCode="0.0000">
                  <c:v>0.11039492978448251</c:v>
                </c:pt>
                <c:pt idx="16" formatCode="0.0000">
                  <c:v>0.14435626433805426</c:v>
                </c:pt>
                <c:pt idx="17" formatCode="0.0000">
                  <c:v>0.60989228725472078</c:v>
                </c:pt>
                <c:pt idx="18" formatCode="0.0000">
                  <c:v>1.0614754935344828</c:v>
                </c:pt>
                <c:pt idx="19" formatCode="0.0000">
                  <c:v>1.156967072522578</c:v>
                </c:pt>
                <c:pt idx="20" formatCode="0.0000">
                  <c:v>0.76295996621305373</c:v>
                </c:pt>
                <c:pt idx="21" formatCode="0.0000">
                  <c:v>0.19157275954638697</c:v>
                </c:pt>
                <c:pt idx="22" formatCode="0.0000">
                  <c:v>-4.7917620840517428E-2</c:v>
                </c:pt>
                <c:pt idx="23" formatCode="0.0000">
                  <c:v>-0.30419192256670802</c:v>
                </c:pt>
                <c:pt idx="24" formatCode="0.0000">
                  <c:v>-0.42819639932266051</c:v>
                </c:pt>
                <c:pt idx="25" formatCode="0.0000">
                  <c:v>-0.32978741554289848</c:v>
                </c:pt>
                <c:pt idx="26" formatCode="0.0000">
                  <c:v>-0.12995343956075556</c:v>
                </c:pt>
                <c:pt idx="27" formatCode="0.0000">
                  <c:v>0.18686214895114872</c:v>
                </c:pt>
                <c:pt idx="28" formatCode="0.0000">
                  <c:v>0.25528570767138747</c:v>
                </c:pt>
                <c:pt idx="29" formatCode="0.0000">
                  <c:v>0.74399063225472073</c:v>
                </c:pt>
                <c:pt idx="30" formatCode="0.0000">
                  <c:v>1.2086728443678161</c:v>
                </c:pt>
                <c:pt idx="31" formatCode="0.0000">
                  <c:v>1.3182250058559113</c:v>
                </c:pt>
                <c:pt idx="32" formatCode="0.0000">
                  <c:v>0.88798028287972053</c:v>
                </c:pt>
                <c:pt idx="33" formatCode="0.0000">
                  <c:v>0.2993720078797204</c:v>
                </c:pt>
                <c:pt idx="34" formatCode="0.0000">
                  <c:v>4.2555387492815733E-2</c:v>
                </c:pt>
                <c:pt idx="35" formatCode="0.0000">
                  <c:v>-0.21946916340004141</c:v>
                </c:pt>
                <c:pt idx="36" formatCode="0.0000">
                  <c:v>-0.34262401598932724</c:v>
                </c:pt>
                <c:pt idx="37" formatCode="0.0000">
                  <c:v>-0.23784595887623172</c:v>
                </c:pt>
                <c:pt idx="38" formatCode="0.0000">
                  <c:v>-0.13970873206075551</c:v>
                </c:pt>
                <c:pt idx="39" formatCode="0.0000">
                  <c:v>2.406831478448257E-2</c:v>
                </c:pt>
                <c:pt idx="40" formatCode="0.0000">
                  <c:v>3.9419660047208538E-3</c:v>
                </c:pt>
                <c:pt idx="41" formatCode="0.0000">
                  <c:v>0.44154755058805417</c:v>
                </c:pt>
                <c:pt idx="42" formatCode="0.0000">
                  <c:v>0.87656132103448292</c:v>
                </c:pt>
                <c:pt idx="43" formatCode="0.0000">
                  <c:v>0.95979903168924463</c:v>
                </c:pt>
                <c:pt idx="44" formatCode="0.0000">
                  <c:v>0.55119986704638713</c:v>
                </c:pt>
                <c:pt idx="45" formatCode="0.0000">
                  <c:v>-3.3002825453612772E-2</c:v>
                </c:pt>
                <c:pt idx="46" formatCode="0.0000">
                  <c:v>-0.2588103683405174</c:v>
                </c:pt>
                <c:pt idx="47" formatCode="0.0000">
                  <c:v>-0.51129167840004142</c:v>
                </c:pt>
                <c:pt idx="48" formatCode="0.0000">
                  <c:v>-0.62746549598932733</c:v>
                </c:pt>
                <c:pt idx="49" formatCode="0.0000">
                  <c:v>-0.51692130470956521</c:v>
                </c:pt>
                <c:pt idx="50" formatCode="0.0000">
                  <c:v>-0.27954661456075547</c:v>
                </c:pt>
                <c:pt idx="51" formatCode="0.0000">
                  <c:v>6.7098535617815869E-2</c:v>
                </c:pt>
                <c:pt idx="52" formatCode="0.0000">
                  <c:v>0.15005309600472083</c:v>
                </c:pt>
                <c:pt idx="53" formatCode="0.0000">
                  <c:v>0.64632894308805433</c:v>
                </c:pt>
                <c:pt idx="54" formatCode="0.0000">
                  <c:v>1.1241156635344827</c:v>
                </c:pt>
                <c:pt idx="55" formatCode="0.0000">
                  <c:v>1.2506019791892444</c:v>
                </c:pt>
                <c:pt idx="56" formatCode="0.0000">
                  <c:v>0.86040523704638749</c:v>
                </c:pt>
                <c:pt idx="57" formatCode="0.0000">
                  <c:v>0.29839024454638752</c:v>
                </c:pt>
                <c:pt idx="58" formatCode="0.0000">
                  <c:v>9.7660636659482991E-2</c:v>
                </c:pt>
                <c:pt idx="59" formatCode="0.0000">
                  <c:v>-0.1209912034000411</c:v>
                </c:pt>
                <c:pt idx="60" formatCode="0.0000">
                  <c:v>-0.21751612098932704</c:v>
                </c:pt>
                <c:pt idx="61" formatCode="0.0000">
                  <c:v>-0.17205573137623176</c:v>
                </c:pt>
                <c:pt idx="62" formatCode="0.0000">
                  <c:v>6.983018772577454E-3</c:v>
                </c:pt>
                <c:pt idx="63" formatCode="0.0000">
                  <c:v>0.25959593145114901</c:v>
                </c:pt>
                <c:pt idx="64" formatCode="0.0000">
                  <c:v>0.29208000517138766</c:v>
                </c:pt>
                <c:pt idx="65" formatCode="0.0000">
                  <c:v>0.7573213422547207</c:v>
                </c:pt>
                <c:pt idx="66" formatCode="0.0000">
                  <c:v>1.2043274535344828</c:v>
                </c:pt>
                <c:pt idx="67" formatCode="0.0000">
                  <c:v>1.3008172216892444</c:v>
                </c:pt>
                <c:pt idx="68" formatCode="0.0000">
                  <c:v>0.89964446537972043</c:v>
                </c:pt>
                <c:pt idx="69" formatCode="0.0000">
                  <c:v>0.35184115287972029</c:v>
                </c:pt>
                <c:pt idx="70" formatCode="0.0000">
                  <c:v>0.115882288326149</c:v>
                </c:pt>
                <c:pt idx="71" formatCode="0.0000">
                  <c:v>-0.15090006340004147</c:v>
                </c:pt>
                <c:pt idx="72" formatCode="0.0000">
                  <c:v>-0.25544893932266088</c:v>
                </c:pt>
                <c:pt idx="73" formatCode="0.0000">
                  <c:v>-0.17701605470956505</c:v>
                </c:pt>
                <c:pt idx="74" formatCode="0.0000">
                  <c:v>-6.4530777894088898E-2</c:v>
                </c:pt>
                <c:pt idx="75" formatCode="0.0000">
                  <c:v>0.16573299478448245</c:v>
                </c:pt>
                <c:pt idx="76" formatCode="0.0000">
                  <c:v>0.19337217433805409</c:v>
                </c:pt>
                <c:pt idx="77" formatCode="0.0000">
                  <c:v>0.66309061558805427</c:v>
                </c:pt>
                <c:pt idx="78" formatCode="0.0000">
                  <c:v>1.1145972102011494</c:v>
                </c:pt>
                <c:pt idx="79" formatCode="0.0000">
                  <c:v>1.2122958850225782</c:v>
                </c:pt>
                <c:pt idx="80" formatCode="0.0000">
                  <c:v>0.79388291287972068</c:v>
                </c:pt>
                <c:pt idx="81" formatCode="0.0000">
                  <c:v>0.18976642037972069</c:v>
                </c:pt>
                <c:pt idx="82" formatCode="0.0000">
                  <c:v>-4.8367422507183733E-2</c:v>
                </c:pt>
                <c:pt idx="83" formatCode="0.0000">
                  <c:v>-0.28839057756670772</c:v>
                </c:pt>
                <c:pt idx="84" formatCode="0.0000">
                  <c:v>-0.41755800848932711</c:v>
                </c:pt>
                <c:pt idx="85" formatCode="0.0000">
                  <c:v>-0.36723368137623169</c:v>
                </c:pt>
                <c:pt idx="86" formatCode="0.0000">
                  <c:v>-0.24474732122742204</c:v>
                </c:pt>
                <c:pt idx="87" formatCode="0.0000">
                  <c:v>-5.7949493821843889E-3</c:v>
                </c:pt>
                <c:pt idx="88" formatCode="0.0000">
                  <c:v>1.9405208504720717E-2</c:v>
                </c:pt>
                <c:pt idx="89" formatCode="0.0000">
                  <c:v>0.49433311558805393</c:v>
                </c:pt>
                <c:pt idx="90" formatCode="0.0000">
                  <c:v>0.95458661270114931</c:v>
                </c:pt>
                <c:pt idx="91" formatCode="0.0000">
                  <c:v>1.0649736433559114</c:v>
                </c:pt>
                <c:pt idx="92" formatCode="0.0000">
                  <c:v>0.68740258787972031</c:v>
                </c:pt>
                <c:pt idx="93" formatCode="0.0000">
                  <c:v>0.14616533954638689</c:v>
                </c:pt>
                <c:pt idx="94" formatCode="0.0000">
                  <c:v>-6.5943505840517558E-2</c:v>
                </c:pt>
                <c:pt idx="95" formatCode="0.0000">
                  <c:v>-0.2967675084000414</c:v>
                </c:pt>
                <c:pt idx="96" formatCode="0.0000">
                  <c:v>-0.41193876598932722</c:v>
                </c:pt>
                <c:pt idx="97" formatCode="0.0000">
                  <c:v>-0.31586662304289848</c:v>
                </c:pt>
                <c:pt idx="98" formatCode="0.0000">
                  <c:v>-0.20533141206075545</c:v>
                </c:pt>
                <c:pt idx="99" formatCode="0.0000">
                  <c:v>-6.1433843821842027E-3</c:v>
                </c:pt>
                <c:pt idx="100" formatCode="0.0000">
                  <c:v>-3.541628161945809E-3</c:v>
                </c:pt>
                <c:pt idx="101" formatCode="0.0000">
                  <c:v>0.43053572892138758</c:v>
                </c:pt>
                <c:pt idx="102" formatCode="0.0000">
                  <c:v>0.86273647603448267</c:v>
                </c:pt>
                <c:pt idx="103" formatCode="0.0000">
                  <c:v>0.96219288252257806</c:v>
                </c:pt>
                <c:pt idx="104" formatCode="0.0000">
                  <c:v>0.55115559204638709</c:v>
                </c:pt>
                <c:pt idx="105" formatCode="0.0000">
                  <c:v>-3.4418602953612876E-2</c:v>
                </c:pt>
                <c:pt idx="106" formatCode="0.0000">
                  <c:v>-0.28845268000718405</c:v>
                </c:pt>
                <c:pt idx="107" formatCode="0.0000">
                  <c:v>-0.57338802923337462</c:v>
                </c:pt>
                <c:pt idx="108" formatCode="0.0000">
                  <c:v>-0.71390444348932725</c:v>
                </c:pt>
                <c:pt idx="109" formatCode="0.0000">
                  <c:v>-0.67682683137623179</c:v>
                </c:pt>
                <c:pt idx="110" formatCode="0.0000">
                  <c:v>-0.52511240039408891</c:v>
                </c:pt>
                <c:pt idx="111" formatCode="0.0000">
                  <c:v>-0.27566880604885091</c:v>
                </c:pt>
                <c:pt idx="112" formatCode="0.0000">
                  <c:v>-0.24186867649527921</c:v>
                </c:pt>
                <c:pt idx="113" formatCode="0.0000">
                  <c:v>0.23246815058805426</c:v>
                </c:pt>
                <c:pt idx="114" formatCode="0.0000">
                  <c:v>0.69055732353448285</c:v>
                </c:pt>
                <c:pt idx="115" formatCode="0.0000">
                  <c:v>0.79116978585591136</c:v>
                </c:pt>
                <c:pt idx="116" formatCode="0.0000">
                  <c:v>0.37670005537972051</c:v>
                </c:pt>
                <c:pt idx="117" formatCode="0.0000">
                  <c:v>-0.22207333212027958</c:v>
                </c:pt>
                <c:pt idx="118" formatCode="0.0000">
                  <c:v>-0.46619518667385085</c:v>
                </c:pt>
                <c:pt idx="119" formatCode="0.0000">
                  <c:v>-0.72023168673337468</c:v>
                </c:pt>
                <c:pt idx="120" formatCode="0.0000">
                  <c:v>-0.83462056348932701</c:v>
                </c:pt>
                <c:pt idx="121" formatCode="0.0000">
                  <c:v>-0.77855624887623165</c:v>
                </c:pt>
                <c:pt idx="122" formatCode="0.0000">
                  <c:v>-0.65971497122742218</c:v>
                </c:pt>
                <c:pt idx="123" formatCode="0.0000">
                  <c:v>-0.42908740604885098</c:v>
                </c:pt>
                <c:pt idx="124" formatCode="0.0000">
                  <c:v>-0.40862519149527921</c:v>
                </c:pt>
                <c:pt idx="125" formatCode="0.0000">
                  <c:v>4.65358680880541E-2</c:v>
                </c:pt>
                <c:pt idx="126" formatCode="0.0000">
                  <c:v>0.49490544603448272</c:v>
                </c:pt>
                <c:pt idx="127" formatCode="0.0000">
                  <c:v>0.59066240752257804</c:v>
                </c:pt>
                <c:pt idx="128" formatCode="0.0000">
                  <c:v>0.17755345704638703</c:v>
                </c:pt>
                <c:pt idx="129" formatCode="0.0000">
                  <c:v>-0.40090835212027953</c:v>
                </c:pt>
                <c:pt idx="130" formatCode="0.0000">
                  <c:v>-0.63184737084051734</c:v>
                </c:pt>
                <c:pt idx="131" formatCode="0.0000">
                  <c:v>-0.88620355506670789</c:v>
                </c:pt>
                <c:pt idx="132" formatCode="0.0000">
                  <c:v>-1.0085028818226605</c:v>
                </c:pt>
                <c:pt idx="133" formatCode="0.0000">
                  <c:v>-0.91826209887623189</c:v>
                </c:pt>
                <c:pt idx="134" formatCode="0.0000">
                  <c:v>-0.76627841372742223</c:v>
                </c:pt>
                <c:pt idx="135" formatCode="0.0000">
                  <c:v>-0.51777119854885101</c:v>
                </c:pt>
                <c:pt idx="136" formatCode="0.0000">
                  <c:v>-0.4943537464952793</c:v>
                </c:pt>
                <c:pt idx="137" formatCode="0.0000">
                  <c:v>-3.4020176078612407E-2</c:v>
                </c:pt>
                <c:pt idx="138" formatCode="0.0000">
                  <c:v>0.41419342103448287</c:v>
                </c:pt>
                <c:pt idx="139" formatCode="0.0000">
                  <c:v>0.51507011502257816</c:v>
                </c:pt>
                <c:pt idx="140" formatCode="0.0000">
                  <c:v>0.11630420121305396</c:v>
                </c:pt>
                <c:pt idx="141" formatCode="0.0000">
                  <c:v>-0.43809392378694612</c:v>
                </c:pt>
                <c:pt idx="142" formatCode="0.0000">
                  <c:v>-0.65428452250718383</c:v>
                </c:pt>
                <c:pt idx="143" formatCode="0.0000">
                  <c:v>-0.89747202840004114</c:v>
                </c:pt>
                <c:pt idx="144" formatCode="0.0000">
                  <c:v>-1.0136607276559937</c:v>
                </c:pt>
                <c:pt idx="145" formatCode="0.0000">
                  <c:v>-0.95681496720956516</c:v>
                </c:pt>
                <c:pt idx="146" formatCode="0.0000">
                  <c:v>-0.81571801039408898</c:v>
                </c:pt>
                <c:pt idx="147" formatCode="0.0000">
                  <c:v>-0.54732673104885099</c:v>
                </c:pt>
                <c:pt idx="148" formatCode="0.0000">
                  <c:v>-0.50181661899527918</c:v>
                </c:pt>
                <c:pt idx="149" formatCode="0.0000">
                  <c:v>-2.3907818578612461E-2</c:v>
                </c:pt>
                <c:pt idx="150" formatCode="0.0000">
                  <c:v>0.43764674603448273</c:v>
                </c:pt>
                <c:pt idx="151" formatCode="0.0000">
                  <c:v>0.54825933502257806</c:v>
                </c:pt>
                <c:pt idx="152" formatCode="0.0000">
                  <c:v>0.16817152537972058</c:v>
                </c:pt>
                <c:pt idx="153" formatCode="0.0000">
                  <c:v>-0.37101501712027951</c:v>
                </c:pt>
                <c:pt idx="154" formatCode="0.0000">
                  <c:v>-0.56872818334051722</c:v>
                </c:pt>
                <c:pt idx="155" formatCode="0.0000">
                  <c:v>-0.78836919756670787</c:v>
                </c:pt>
                <c:pt idx="156" formatCode="0.0000">
                  <c:v>-0.88819295432266043</c:v>
                </c:pt>
                <c:pt idx="157" formatCode="0.0000">
                  <c:v>-0.76753381554289857</c:v>
                </c:pt>
                <c:pt idx="158" formatCode="0.0000">
                  <c:v>-0.56717911372742236</c:v>
                </c:pt>
                <c:pt idx="159" formatCode="0.0000">
                  <c:v>-0.29577873771551766</c:v>
                </c:pt>
                <c:pt idx="160" formatCode="0.0000">
                  <c:v>-0.24729339482861257</c:v>
                </c:pt>
                <c:pt idx="161" formatCode="0.0000">
                  <c:v>0.23101985225472077</c:v>
                </c:pt>
                <c:pt idx="162" formatCode="0.0000">
                  <c:v>0.69123688853448273</c:v>
                </c:pt>
                <c:pt idx="163" formatCode="0.0000">
                  <c:v>0.80652072835591126</c:v>
                </c:pt>
                <c:pt idx="164" formatCode="0.0000">
                  <c:v>0.40553229954638725</c:v>
                </c:pt>
                <c:pt idx="165" formatCode="0.0000">
                  <c:v>-0.19220556712027947</c:v>
                </c:pt>
                <c:pt idx="166" formatCode="0.0000">
                  <c:v>-0.45516526334051743</c:v>
                </c:pt>
                <c:pt idx="167" formatCode="0.0000">
                  <c:v>-0.72412313006670781</c:v>
                </c:pt>
                <c:pt idx="168" formatCode="0.0000">
                  <c:v>-0.85629876765599378</c:v>
                </c:pt>
                <c:pt idx="169" formatCode="0.0000">
                  <c:v>-0.82266737637623177</c:v>
                </c:pt>
                <c:pt idx="170" formatCode="0.0000">
                  <c:v>-0.71431210539408874</c:v>
                </c:pt>
                <c:pt idx="171" formatCode="0.0000">
                  <c:v>-0.49591713688218431</c:v>
                </c:pt>
                <c:pt idx="172" formatCode="0.0000">
                  <c:v>-0.4787796939952792</c:v>
                </c:pt>
                <c:pt idx="173" formatCode="0.0000">
                  <c:v>-1.6520660245279095E-2</c:v>
                </c:pt>
                <c:pt idx="174" formatCode="0.0000">
                  <c:v>0.43316213186781616</c:v>
                </c:pt>
                <c:pt idx="175" formatCode="0.0000">
                  <c:v>0.54013614918924457</c:v>
                </c:pt>
                <c:pt idx="176" formatCode="0.0000">
                  <c:v>0.16308904871305385</c:v>
                </c:pt>
                <c:pt idx="177" formatCode="0.0000">
                  <c:v>-0.35427813295361277</c:v>
                </c:pt>
                <c:pt idx="178" formatCode="0.0000">
                  <c:v>-0.53071161917385057</c:v>
                </c:pt>
                <c:pt idx="179" formatCode="0.0000">
                  <c:v>-0.74186850756670797</c:v>
                </c:pt>
                <c:pt idx="180" formatCode="0.0000">
                  <c:v>-0.83354035598932719</c:v>
                </c:pt>
                <c:pt idx="181" formatCode="0.0000">
                  <c:v>-0.68433461554289843</c:v>
                </c:pt>
                <c:pt idx="182" formatCode="0.0000">
                  <c:v>-0.48293528206075553</c:v>
                </c:pt>
                <c:pt idx="183" formatCode="0.0000">
                  <c:v>-0.19627413021551765</c:v>
                </c:pt>
                <c:pt idx="184" formatCode="0.0000">
                  <c:v>-0.14868602149527921</c:v>
                </c:pt>
                <c:pt idx="185" formatCode="0.0000">
                  <c:v>0.31944115975472087</c:v>
                </c:pt>
                <c:pt idx="186" formatCode="0.0000">
                  <c:v>0.77192624436781609</c:v>
                </c:pt>
                <c:pt idx="187" formatCode="0.0000">
                  <c:v>0.86930110918924464</c:v>
                </c:pt>
                <c:pt idx="188" formatCode="0.0000">
                  <c:v>0.43666796037972055</c:v>
                </c:pt>
                <c:pt idx="189" formatCode="0.0000">
                  <c:v>-0.18607969962027926</c:v>
                </c:pt>
                <c:pt idx="190" formatCode="0.0000">
                  <c:v>-0.45648719750718392</c:v>
                </c:pt>
                <c:pt idx="191" formatCode="0.0000">
                  <c:v>-0.72885252340004125</c:v>
                </c:pt>
                <c:pt idx="192" formatCode="0.0000">
                  <c:v>-0.85586638932266046</c:v>
                </c:pt>
                <c:pt idx="193" formatCode="0.0000">
                  <c:v>-0.81872667887623185</c:v>
                </c:pt>
                <c:pt idx="194" formatCode="0.0000">
                  <c:v>-0.65760097289408881</c:v>
                </c:pt>
                <c:pt idx="195" formatCode="0.0000">
                  <c:v>-0.38068581688218406</c:v>
                </c:pt>
                <c:pt idx="196" formatCode="0.0000">
                  <c:v>-0.33735180982861246</c:v>
                </c:pt>
                <c:pt idx="197" formatCode="0.0000">
                  <c:v>0.14721327892138747</c:v>
                </c:pt>
                <c:pt idx="198" formatCode="0.0000">
                  <c:v>0.62967755520114943</c:v>
                </c:pt>
                <c:pt idx="199" formatCode="0.0000">
                  <c:v>0.74379467502257801</c:v>
                </c:pt>
                <c:pt idx="200" formatCode="0.0000">
                  <c:v>0.36940720537972049</c:v>
                </c:pt>
                <c:pt idx="201" formatCode="0.0000">
                  <c:v>-0.15211665795361295</c:v>
                </c:pt>
                <c:pt idx="202" formatCode="0.0000">
                  <c:v>-0.32081136334051741</c:v>
                </c:pt>
                <c:pt idx="203" formatCode="0.0000">
                  <c:v>-0.5307461334000414</c:v>
                </c:pt>
                <c:pt idx="204" formatCode="0.0000">
                  <c:v>-0.60681189598932717</c:v>
                </c:pt>
                <c:pt idx="205" formatCode="0.0000">
                  <c:v>-0.49452180554289848</c:v>
                </c:pt>
                <c:pt idx="206" formatCode="0.0000">
                  <c:v>-0.36485105872742207</c:v>
                </c:pt>
                <c:pt idx="207" formatCode="0.0000">
                  <c:v>-0.14470914771551768</c:v>
                </c:pt>
                <c:pt idx="208" formatCode="0.0000">
                  <c:v>-0.12929726482861259</c:v>
                </c:pt>
                <c:pt idx="209" formatCode="0.0000">
                  <c:v>0.3153119447547208</c:v>
                </c:pt>
                <c:pt idx="210" formatCode="0.0000">
                  <c:v>0.73883471770114939</c:v>
                </c:pt>
                <c:pt idx="211" formatCode="0.0000">
                  <c:v>0.84395270752257801</c:v>
                </c:pt>
                <c:pt idx="212" formatCode="0.0000">
                  <c:v>0.41643502371305374</c:v>
                </c:pt>
                <c:pt idx="213" formatCode="0.0000">
                  <c:v>-0.20962240545361277</c:v>
                </c:pt>
                <c:pt idx="214" formatCode="0.0000">
                  <c:v>-0.47925688000718392</c:v>
                </c:pt>
                <c:pt idx="215" formatCode="0.0000">
                  <c:v>-0.75663131006670803</c:v>
                </c:pt>
                <c:pt idx="216" formatCode="0.0000">
                  <c:v>-0.87554595765599375</c:v>
                </c:pt>
                <c:pt idx="217" formatCode="0.0000">
                  <c:v>-0.81353910054289846</c:v>
                </c:pt>
                <c:pt idx="218" formatCode="0.0000">
                  <c:v>-0.6494549970607556</c:v>
                </c:pt>
                <c:pt idx="219" formatCode="0.0000">
                  <c:v>-0.3870788435488508</c:v>
                </c:pt>
                <c:pt idx="220" formatCode="0.0000">
                  <c:v>-0.34580972649527919</c:v>
                </c:pt>
                <c:pt idx="221" formatCode="0.0000">
                  <c:v>0.13150109975472091</c:v>
                </c:pt>
                <c:pt idx="222" formatCode="0.0000">
                  <c:v>0.59895886853448299</c:v>
                </c:pt>
                <c:pt idx="223" formatCode="0.0000">
                  <c:v>0.70694301502257795</c:v>
                </c:pt>
                <c:pt idx="224" formatCode="0.0000">
                  <c:v>0.3226010928797205</c:v>
                </c:pt>
                <c:pt idx="225" formatCode="0.0000">
                  <c:v>-0.22744986878694617</c:v>
                </c:pt>
                <c:pt idx="226" formatCode="0.0000">
                  <c:v>-0.43044633167385082</c:v>
                </c:pt>
                <c:pt idx="227" formatCode="0.0000">
                  <c:v>-0.65255368173337469</c:v>
                </c:pt>
                <c:pt idx="228" formatCode="0.0000">
                  <c:v>-0.78394026348932722</c:v>
                </c:pt>
                <c:pt idx="229" formatCode="0.0000">
                  <c:v>-0.71037536970956516</c:v>
                </c:pt>
                <c:pt idx="230" formatCode="0.0000">
                  <c:v>-0.5388790312274222</c:v>
                </c:pt>
                <c:pt idx="231" formatCode="0.0000">
                  <c:v>-0.25637800604885075</c:v>
                </c:pt>
                <c:pt idx="232" formatCode="0.0000">
                  <c:v>-0.20694679149527928</c:v>
                </c:pt>
                <c:pt idx="233" formatCode="0.0000">
                  <c:v>0.26925030142138751</c:v>
                </c:pt>
                <c:pt idx="234" formatCode="0.0000">
                  <c:v>0.72027332103448272</c:v>
                </c:pt>
                <c:pt idx="235" formatCode="0.0000">
                  <c:v>0.80660160585591123</c:v>
                </c:pt>
                <c:pt idx="236" formatCode="0.0000">
                  <c:v>0.39552822287972045</c:v>
                </c:pt>
                <c:pt idx="237" formatCode="0.0000">
                  <c:v>-0.17286386128694609</c:v>
                </c:pt>
                <c:pt idx="238" formatCode="0.0000">
                  <c:v>-0.42536667500718417</c:v>
                </c:pt>
                <c:pt idx="239" formatCode="0.0000">
                  <c:v>-0.68258261090004135</c:v>
                </c:pt>
                <c:pt idx="240" formatCode="0.0000">
                  <c:v>-0.80148639015599377</c:v>
                </c:pt>
                <c:pt idx="241" formatCode="0.0000">
                  <c:v>-0.70971100637623175</c:v>
                </c:pt>
                <c:pt idx="242" formatCode="0.0000">
                  <c:v>-0.41055002206075564</c:v>
                </c:pt>
                <c:pt idx="243" formatCode="0.0000">
                  <c:v>-5.8740666048850865E-2</c:v>
                </c:pt>
                <c:pt idx="244" formatCode="0.0000">
                  <c:v>3.5240981838053909E-2</c:v>
                </c:pt>
                <c:pt idx="245" formatCode="0.0000">
                  <c:v>0.53775637725472092</c:v>
                </c:pt>
                <c:pt idx="246" formatCode="0.0000">
                  <c:v>1.0083387660344829</c:v>
                </c:pt>
                <c:pt idx="247" formatCode="0.0000">
                  <c:v>1.122108337522578</c:v>
                </c:pt>
                <c:pt idx="248" formatCode="0.0000">
                  <c:v>0.73312682954638708</c:v>
                </c:pt>
                <c:pt idx="249" formatCode="0.0000">
                  <c:v>0.17384915621305375</c:v>
                </c:pt>
                <c:pt idx="250" formatCode="0.0000">
                  <c:v>-3.6248241673850545E-2</c:v>
                </c:pt>
                <c:pt idx="251" formatCode="0.0000">
                  <c:v>-0.27667551590004136</c:v>
                </c:pt>
                <c:pt idx="252" formatCode="0.0000">
                  <c:v>-0.38291251432266038</c:v>
                </c:pt>
                <c:pt idx="253" formatCode="0.0000">
                  <c:v>-0.30474375804289855</c:v>
                </c:pt>
                <c:pt idx="254" formatCode="0.0000">
                  <c:v>-0.28229915539408879</c:v>
                </c:pt>
                <c:pt idx="255" formatCode="0.0000">
                  <c:v>-8.2199792715517694E-2</c:v>
                </c:pt>
                <c:pt idx="256" formatCode="0.0000">
                  <c:v>-8.1194442328612837E-2</c:v>
                </c:pt>
                <c:pt idx="257" formatCode="0.0000">
                  <c:v>0.37671691475472091</c:v>
                </c:pt>
                <c:pt idx="258" formatCode="0.0000">
                  <c:v>0.82539393770114922</c:v>
                </c:pt>
                <c:pt idx="259" formatCode="0.0000">
                  <c:v>0.93217500752257787</c:v>
                </c:pt>
                <c:pt idx="260" formatCode="0.0000">
                  <c:v>0.51315508871305382</c:v>
                </c:pt>
                <c:pt idx="261" formatCode="0.0000">
                  <c:v>-8.2751109620279539E-2</c:v>
                </c:pt>
                <c:pt idx="262" formatCode="0.0000">
                  <c:v>-0.31560427334051733</c:v>
                </c:pt>
                <c:pt idx="263" formatCode="0.0000">
                  <c:v>-0.56352510840004122</c:v>
                </c:pt>
                <c:pt idx="264" formatCode="0.0000">
                  <c:v>-0.69141468598932709</c:v>
                </c:pt>
                <c:pt idx="265" formatCode="0.0000">
                  <c:v>-0.63589191054289829</c:v>
                </c:pt>
                <c:pt idx="266" formatCode="0.0000">
                  <c:v>-0.50116199206075551</c:v>
                </c:pt>
                <c:pt idx="267" formatCode="0.0000">
                  <c:v>-0.24384414771551755</c:v>
                </c:pt>
                <c:pt idx="268" formatCode="0.0000">
                  <c:v>-0.20293718232861269</c:v>
                </c:pt>
                <c:pt idx="269" formatCode="0.0000">
                  <c:v>0.26381593225472089</c:v>
                </c:pt>
                <c:pt idx="270" formatCode="0.0000">
                  <c:v>0.72108157270114948</c:v>
                </c:pt>
                <c:pt idx="271" formatCode="0.0000">
                  <c:v>0.82656919585591138</c:v>
                </c:pt>
                <c:pt idx="272" formatCode="0.0000">
                  <c:v>0.45327169621305385</c:v>
                </c:pt>
                <c:pt idx="273" formatCode="0.0000">
                  <c:v>-7.4976455453612978E-2</c:v>
                </c:pt>
                <c:pt idx="274" formatCode="0.0000">
                  <c:v>-0.27181682167385079</c:v>
                </c:pt>
                <c:pt idx="275" formatCode="0.0000">
                  <c:v>-0.49819077090004149</c:v>
                </c:pt>
                <c:pt idx="276" formatCode="0.0000">
                  <c:v>-0.55993997432266074</c:v>
                </c:pt>
                <c:pt idx="277" formatCode="0.0000">
                  <c:v>-0.42439892554289849</c:v>
                </c:pt>
                <c:pt idx="278" formatCode="0.0000">
                  <c:v>-0.19856140956075552</c:v>
                </c:pt>
                <c:pt idx="279" formatCode="0.0000">
                  <c:v>4.2379959784482391E-2</c:v>
                </c:pt>
                <c:pt idx="280" formatCode="0.0000">
                  <c:v>6.8320774338054058E-2</c:v>
                </c:pt>
                <c:pt idx="281" formatCode="0.0000">
                  <c:v>0.53886234558805413</c:v>
                </c:pt>
                <c:pt idx="282" formatCode="0.0000">
                  <c:v>0.98911353770114929</c:v>
                </c:pt>
                <c:pt idx="283" formatCode="0.0000">
                  <c:v>1.0871636441892445</c:v>
                </c:pt>
                <c:pt idx="284" formatCode="0.0000">
                  <c:v>0.6620191595463869</c:v>
                </c:pt>
                <c:pt idx="285" formatCode="0.0000">
                  <c:v>7.4745903713053785E-2</c:v>
                </c:pt>
                <c:pt idx="286" formatCode="0.0000">
                  <c:v>-0.1563544066738507</c:v>
                </c:pt>
                <c:pt idx="287" formatCode="0.0000">
                  <c:v>-0.39867505256670799</c:v>
                </c:pt>
                <c:pt idx="288" formatCode="0.0000">
                  <c:v>-0.54020509348932721</c:v>
                </c:pt>
                <c:pt idx="289" formatCode="0.0000">
                  <c:v>-0.49056522637623179</c:v>
                </c:pt>
                <c:pt idx="290" formatCode="0.0000">
                  <c:v>-0.40382892789408897</c:v>
                </c:pt>
                <c:pt idx="291" formatCode="0.0000">
                  <c:v>-0.1328550435488508</c:v>
                </c:pt>
                <c:pt idx="292" formatCode="0.0000">
                  <c:v>-8.9440332328612371E-2</c:v>
                </c:pt>
                <c:pt idx="293" formatCode="0.0000">
                  <c:v>0.38704306725472093</c:v>
                </c:pt>
                <c:pt idx="294" formatCode="0.0000">
                  <c:v>0.84595564353448283</c:v>
                </c:pt>
                <c:pt idx="295" formatCode="0.0000">
                  <c:v>0.95353076585591134</c:v>
                </c:pt>
                <c:pt idx="296" formatCode="0.0000">
                  <c:v>0.5583125153797206</c:v>
                </c:pt>
                <c:pt idx="297" formatCode="0.0000">
                  <c:v>1.9537985379720624E-2</c:v>
                </c:pt>
                <c:pt idx="298" formatCode="0.0000">
                  <c:v>-0.1737617058405172</c:v>
                </c:pt>
                <c:pt idx="299" formatCode="0.0000">
                  <c:v>-0.40258393590004116</c:v>
                </c:pt>
                <c:pt idx="300" formatCode="0.0000">
                  <c:v>-0.50463620098932704</c:v>
                </c:pt>
                <c:pt idx="301" formatCode="0.0000">
                  <c:v>-0.36632190804289844</c:v>
                </c:pt>
                <c:pt idx="302" formatCode="0.0000">
                  <c:v>-0.11425776206075544</c:v>
                </c:pt>
                <c:pt idx="303" formatCode="0.0000">
                  <c:v>0.12981277145114911</c:v>
                </c:pt>
                <c:pt idx="304" formatCode="0.0000">
                  <c:v>0.16880302017138749</c:v>
                </c:pt>
                <c:pt idx="305" formatCode="0.0000">
                  <c:v>0.65276749308805448</c:v>
                </c:pt>
                <c:pt idx="306" formatCode="0.0000">
                  <c:v>1.1185584802011495</c:v>
                </c:pt>
                <c:pt idx="307" formatCode="0.0000">
                  <c:v>1.232089325022578</c:v>
                </c:pt>
                <c:pt idx="308" formatCode="0.0000">
                  <c:v>0.81986850287972035</c:v>
                </c:pt>
                <c:pt idx="309" formatCode="0.0000">
                  <c:v>0.21349340871305378</c:v>
                </c:pt>
                <c:pt idx="310" formatCode="0.0000">
                  <c:v>-4.5863388340517508E-2</c:v>
                </c:pt>
                <c:pt idx="311" formatCode="0.0000">
                  <c:v>-0.31133185506670791</c:v>
                </c:pt>
                <c:pt idx="312" formatCode="0.0000">
                  <c:v>-0.42220793182266037</c:v>
                </c:pt>
                <c:pt idx="313" formatCode="0.0000">
                  <c:v>-0.37121805970956523</c:v>
                </c:pt>
                <c:pt idx="314" formatCode="0.0000">
                  <c:v>-0.28642331372742214</c:v>
                </c:pt>
                <c:pt idx="315" formatCode="0.0000">
                  <c:v>-7.2076891048851066E-2</c:v>
                </c:pt>
                <c:pt idx="316" formatCode="0.0000">
                  <c:v>-7.7105179828612647E-2</c:v>
                </c:pt>
                <c:pt idx="317" formatCode="0.0000">
                  <c:v>0.34124736392138755</c:v>
                </c:pt>
                <c:pt idx="318" formatCode="0.0000">
                  <c:v>0.76701691936781602</c:v>
                </c:pt>
                <c:pt idx="319" formatCode="0.0000">
                  <c:v>0.86288546085591133</c:v>
                </c:pt>
                <c:pt idx="320" formatCode="0.0000">
                  <c:v>0.48719634037972059</c:v>
                </c:pt>
                <c:pt idx="321" formatCode="0.0000">
                  <c:v>-9.0292747953612862E-2</c:v>
                </c:pt>
                <c:pt idx="322" formatCode="0.0000">
                  <c:v>-0.33441559084051709</c:v>
                </c:pt>
                <c:pt idx="323" formatCode="0.0000">
                  <c:v>-0.59038326173337463</c:v>
                </c:pt>
                <c:pt idx="324" formatCode="0.0000">
                  <c:v>-0.71182174932266051</c:v>
                </c:pt>
                <c:pt idx="325" formatCode="0.0000">
                  <c:v>-0.63561611137623175</c:v>
                </c:pt>
                <c:pt idx="326" formatCode="0.0000">
                  <c:v>-0.48107678706075563</c:v>
                </c:pt>
                <c:pt idx="327" formatCode="0.0000">
                  <c:v>-0.22496515188218424</c:v>
                </c:pt>
                <c:pt idx="328" formatCode="0.0000">
                  <c:v>-0.18869556732861237</c:v>
                </c:pt>
                <c:pt idx="329" formatCode="0.0000">
                  <c:v>0.28492645142138751</c:v>
                </c:pt>
                <c:pt idx="330" formatCode="0.0000">
                  <c:v>0.74532646603448283</c:v>
                </c:pt>
                <c:pt idx="331" formatCode="0.0000">
                  <c:v>0.84255286918924466</c:v>
                </c:pt>
                <c:pt idx="332" formatCode="0.0000">
                  <c:v>0.40892319371305375</c:v>
                </c:pt>
                <c:pt idx="333" formatCode="0.0000">
                  <c:v>-0.17511017378694615</c:v>
                </c:pt>
                <c:pt idx="334" formatCode="0.0000">
                  <c:v>-0.41645422834051737</c:v>
                </c:pt>
                <c:pt idx="335" formatCode="0.0000">
                  <c:v>-0.67147595340004118</c:v>
                </c:pt>
                <c:pt idx="336" formatCode="0.0000">
                  <c:v>-0.80304087182266037</c:v>
                </c:pt>
                <c:pt idx="337" formatCode="0.0000">
                  <c:v>-0.74593085387623181</c:v>
                </c:pt>
                <c:pt idx="338" formatCode="0.0000">
                  <c:v>-0.60141529289408879</c:v>
                </c:pt>
                <c:pt idx="339" formatCode="0.0000">
                  <c:v>-0.3396431335488509</c:v>
                </c:pt>
                <c:pt idx="340" formatCode="0.0000">
                  <c:v>-0.28699474399527924</c:v>
                </c:pt>
                <c:pt idx="341" formatCode="0.0000">
                  <c:v>0.19639763392138765</c:v>
                </c:pt>
                <c:pt idx="342" formatCode="0.0000">
                  <c:v>0.65707549353448291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55-4352-BF2E-0D065FD750CE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'Indus-TSA'!$P$2:$P$349</c:f>
              <c:numCache>
                <c:formatCode>General</c:formatCode>
                <c:ptCount val="348"/>
                <c:pt idx="6" formatCode="0.00">
                  <c:v>0.3149694516666659</c:v>
                </c:pt>
                <c:pt idx="7" formatCode="0.00">
                  <c:v>3.9131423511904684E-2</c:v>
                </c:pt>
                <c:pt idx="8" formatCode="0.00">
                  <c:v>8.1804222321428588E-2</c:v>
                </c:pt>
                <c:pt idx="9" formatCode="0.00">
                  <c:v>-6.0879302678571223E-2</c:v>
                </c:pt>
                <c:pt idx="10" formatCode="0.00">
                  <c:v>-0.14867789312500002</c:v>
                </c:pt>
                <c:pt idx="11" formatCode="0.00">
                  <c:v>-0.18601053306547632</c:v>
                </c:pt>
                <c:pt idx="12" formatCode="0.00">
                  <c:v>-7.9886437142857147E-2</c:v>
                </c:pt>
                <c:pt idx="13" formatCode="0.00">
                  <c:v>-6.9201592261913802E-4</c:v>
                </c:pt>
                <c:pt idx="14" formatCode="0.00">
                  <c:v>9.5727439285715477E-3</c:v>
                </c:pt>
                <c:pt idx="15" formatCode="0.00">
                  <c:v>0.24211893791666661</c:v>
                </c:pt>
                <c:pt idx="16" formatCode="0.00">
                  <c:v>0.20063585336309497</c:v>
                </c:pt>
                <c:pt idx="17" formatCode="0.00">
                  <c:v>0.10147778044642841</c:v>
                </c:pt>
                <c:pt idx="18" formatCode="0.00">
                  <c:v>-0.12901868583333376</c:v>
                </c:pt>
                <c:pt idx="19" formatCode="0.00">
                  <c:v>-2.620108482142891E-2</c:v>
                </c:pt>
                <c:pt idx="20" formatCode="0.00">
                  <c:v>-2.9793078511904492E-2</c:v>
                </c:pt>
                <c:pt idx="21" formatCode="0.00">
                  <c:v>-5.5269501845237823E-2</c:v>
                </c:pt>
                <c:pt idx="22" formatCode="0.00">
                  <c:v>-0.14275363145833342</c:v>
                </c:pt>
                <c:pt idx="23" formatCode="0.00">
                  <c:v>-0.14407468973214288</c:v>
                </c:pt>
                <c:pt idx="24" formatCode="0.00">
                  <c:v>-8.5947292976190304E-2</c:v>
                </c:pt>
                <c:pt idx="25" formatCode="0.00">
                  <c:v>0.13156425324404752</c:v>
                </c:pt>
                <c:pt idx="26" formatCode="0.00">
                  <c:v>-9.2474727380953414E-3</c:v>
                </c:pt>
                <c:pt idx="27" formatCode="0.00">
                  <c:v>3.7336687500002519E-3</c:v>
                </c:pt>
                <c:pt idx="28" formatCode="0.00">
                  <c:v>-4.6341549970238427E-2</c:v>
                </c:pt>
                <c:pt idx="29" formatCode="0.00">
                  <c:v>-0.16110874455357149</c:v>
                </c:pt>
                <c:pt idx="30" formatCode="0.00">
                  <c:v>-6.1487916666667086E-2</c:v>
                </c:pt>
                <c:pt idx="31" formatCode="0.00">
                  <c:v>0.34178397184523823</c:v>
                </c:pt>
                <c:pt idx="32" formatCode="0.00">
                  <c:v>0.58165432482142831</c:v>
                </c:pt>
                <c:pt idx="33" formatCode="0.00">
                  <c:v>0.23589529982142876</c:v>
                </c:pt>
                <c:pt idx="34" formatCode="0.00">
                  <c:v>1.7937602083333282E-3</c:v>
                </c:pt>
                <c:pt idx="35" formatCode="0.00">
                  <c:v>-0.10907006889880944</c:v>
                </c:pt>
                <c:pt idx="36" formatCode="0.00">
                  <c:v>-0.11372724630952358</c:v>
                </c:pt>
                <c:pt idx="37" formatCode="0.00">
                  <c:v>-0.31086461342261917</c:v>
                </c:pt>
                <c:pt idx="38" formatCode="0.00">
                  <c:v>-0.22090269023809539</c:v>
                </c:pt>
                <c:pt idx="39" formatCode="0.00">
                  <c:v>-0.20330542708333343</c:v>
                </c:pt>
                <c:pt idx="40" formatCode="0.00">
                  <c:v>-4.8758303571760919E-5</c:v>
                </c:pt>
                <c:pt idx="41" formatCode="0.00">
                  <c:v>2.3041647113094976E-2</c:v>
                </c:pt>
                <c:pt idx="42" formatCode="0.00">
                  <c:v>0.5617806066666664</c:v>
                </c:pt>
                <c:pt idx="43" formatCode="0.00">
                  <c:v>9.0919460119043283E-3</c:v>
                </c:pt>
                <c:pt idx="44" formatCode="0.00">
                  <c:v>-0.1815600393452379</c:v>
                </c:pt>
                <c:pt idx="45" formatCode="0.00">
                  <c:v>-9.5364706845238123E-2</c:v>
                </c:pt>
                <c:pt idx="46" formatCode="0.00">
                  <c:v>-7.5012163958333433E-2</c:v>
                </c:pt>
                <c:pt idx="47" formatCode="0.00">
                  <c:v>-5.3541473898809366E-2</c:v>
                </c:pt>
                <c:pt idx="48" formatCode="0.00">
                  <c:v>-8.6866746309523513E-2</c:v>
                </c:pt>
                <c:pt idx="49" formatCode="0.00">
                  <c:v>-0.12252997758928563</c:v>
                </c:pt>
                <c:pt idx="50" formatCode="0.00">
                  <c:v>-0.24960832773809538</c:v>
                </c:pt>
                <c:pt idx="51" formatCode="0.00">
                  <c:v>-0.24405964791666668</c:v>
                </c:pt>
                <c:pt idx="52" formatCode="0.00">
                  <c:v>-0.23669194830357165</c:v>
                </c:pt>
                <c:pt idx="53" formatCode="0.00">
                  <c:v>-0.2162600153869052</c:v>
                </c:pt>
                <c:pt idx="54" formatCode="0.00">
                  <c:v>0.67457687416666667</c:v>
                </c:pt>
                <c:pt idx="55" formatCode="0.00">
                  <c:v>0.69802055851190459</c:v>
                </c:pt>
                <c:pt idx="56" formatCode="0.00">
                  <c:v>0.60365705065476183</c:v>
                </c:pt>
                <c:pt idx="57" formatCode="0.00">
                  <c:v>0.14657829315476167</c:v>
                </c:pt>
                <c:pt idx="58" formatCode="0.00">
                  <c:v>-0.10561169895833378</c:v>
                </c:pt>
                <c:pt idx="59" formatCode="0.00">
                  <c:v>-0.16686046889880979</c:v>
                </c:pt>
                <c:pt idx="60" formatCode="0.00">
                  <c:v>-0.23581384130952376</c:v>
                </c:pt>
                <c:pt idx="61" formatCode="0.00">
                  <c:v>-0.33730719092261907</c:v>
                </c:pt>
                <c:pt idx="62" formatCode="0.00">
                  <c:v>-0.43842908107142831</c:v>
                </c:pt>
                <c:pt idx="63" formatCode="0.00">
                  <c:v>-0.13334582374999993</c:v>
                </c:pt>
                <c:pt idx="64" formatCode="0.00">
                  <c:v>-6.32972774702385E-2</c:v>
                </c:pt>
                <c:pt idx="65" formatCode="0.00">
                  <c:v>-0.12598588455357151</c:v>
                </c:pt>
                <c:pt idx="66" formatCode="0.00">
                  <c:v>0.17371007416666595</c:v>
                </c:pt>
                <c:pt idx="67" formatCode="0.00">
                  <c:v>0.92750559601190452</c:v>
                </c:pt>
                <c:pt idx="68" formatCode="0.00">
                  <c:v>0.5304534323214285</c:v>
                </c:pt>
                <c:pt idx="69" formatCode="0.00">
                  <c:v>6.0817614821428778E-2</c:v>
                </c:pt>
                <c:pt idx="70" formatCode="0.00">
                  <c:v>-0.17037600062499991</c:v>
                </c:pt>
                <c:pt idx="71" formatCode="0.00">
                  <c:v>-0.22933743889880942</c:v>
                </c:pt>
                <c:pt idx="72" formatCode="0.00">
                  <c:v>-0.29683731297618998</c:v>
                </c:pt>
                <c:pt idx="73" formatCode="0.00">
                  <c:v>-0.33397067758928578</c:v>
                </c:pt>
                <c:pt idx="74" formatCode="0.00">
                  <c:v>-9.8666244404762016E-2</c:v>
                </c:pt>
                <c:pt idx="75" formatCode="0.00">
                  <c:v>-0.1590227470833333</c:v>
                </c:pt>
                <c:pt idx="76" formatCode="0.00">
                  <c:v>-0.22673400663690502</c:v>
                </c:pt>
                <c:pt idx="77" formatCode="0.00">
                  <c:v>7.322387211309489E-2</c:v>
                </c:pt>
                <c:pt idx="78" formatCode="0.00">
                  <c:v>0.23845524749999969</c:v>
                </c:pt>
                <c:pt idx="79" formatCode="0.00">
                  <c:v>0.49708553267857103</c:v>
                </c:pt>
                <c:pt idx="80" formatCode="0.00">
                  <c:v>0.33406091482142841</c:v>
                </c:pt>
                <c:pt idx="81" formatCode="0.00">
                  <c:v>0.13244384732142844</c:v>
                </c:pt>
                <c:pt idx="82" formatCode="0.00">
                  <c:v>1.0563102083329667E-3</c:v>
                </c:pt>
                <c:pt idx="83" formatCode="0.00">
                  <c:v>-0.13022695473214319</c:v>
                </c:pt>
                <c:pt idx="84" formatCode="0.00">
                  <c:v>-0.21917765380952381</c:v>
                </c:pt>
                <c:pt idx="85" formatCode="0.00">
                  <c:v>-0.35225945092261912</c:v>
                </c:pt>
                <c:pt idx="86" formatCode="0.00">
                  <c:v>-0.32595882107142882</c:v>
                </c:pt>
                <c:pt idx="87" formatCode="0.00">
                  <c:v>-0.13313440291666645</c:v>
                </c:pt>
                <c:pt idx="88" formatCode="0.00">
                  <c:v>6.1987591964283162E-3</c:v>
                </c:pt>
                <c:pt idx="89" formatCode="0.00">
                  <c:v>5.1537742113095142E-2</c:v>
                </c:pt>
                <c:pt idx="90" formatCode="0.00">
                  <c:v>3.6178084999999971E-2</c:v>
                </c:pt>
                <c:pt idx="91" formatCode="0.00">
                  <c:v>0.2454793743452377</c:v>
                </c:pt>
                <c:pt idx="92" formatCode="0.00">
                  <c:v>0.24265035982142891</c:v>
                </c:pt>
                <c:pt idx="93" formatCode="0.00">
                  <c:v>5.632816815476227E-2</c:v>
                </c:pt>
                <c:pt idx="94" formatCode="0.00">
                  <c:v>8.8328583541666728E-2</c:v>
                </c:pt>
                <c:pt idx="95" formatCode="0.00">
                  <c:v>-5.5267223898809448E-2</c:v>
                </c:pt>
                <c:pt idx="96" formatCode="0.00">
                  <c:v>-0.15698603630952368</c:v>
                </c:pt>
                <c:pt idx="97" formatCode="0.00">
                  <c:v>-0.12202990925595236</c:v>
                </c:pt>
                <c:pt idx="98" formatCode="0.00">
                  <c:v>-1.8332920238095518E-2</c:v>
                </c:pt>
                <c:pt idx="99" formatCode="0.00">
                  <c:v>3.3874402083333255E-2</c:v>
                </c:pt>
                <c:pt idx="100" formatCode="0.00">
                  <c:v>0.19850122586309493</c:v>
                </c:pt>
                <c:pt idx="101" formatCode="0.00">
                  <c:v>9.2845578779761517E-2</c:v>
                </c:pt>
                <c:pt idx="102" formatCode="0.00">
                  <c:v>0.31471425166666611</c:v>
                </c:pt>
                <c:pt idx="103" formatCode="0.00">
                  <c:v>-0.19408205482142882</c:v>
                </c:pt>
                <c:pt idx="104" formatCode="0.00">
                  <c:v>-0.29616565434523801</c:v>
                </c:pt>
                <c:pt idx="105" formatCode="0.00">
                  <c:v>-0.15398546934523794</c:v>
                </c:pt>
                <c:pt idx="106" formatCode="0.00">
                  <c:v>-0.10967265229166678</c:v>
                </c:pt>
                <c:pt idx="107" formatCode="0.00">
                  <c:v>-4.8696903065476249E-2</c:v>
                </c:pt>
                <c:pt idx="108" formatCode="0.00">
                  <c:v>8.1623011190476324E-2</c:v>
                </c:pt>
                <c:pt idx="109" formatCode="0.00">
                  <c:v>0.1189320790773809</c:v>
                </c:pt>
                <c:pt idx="110" formatCode="0.00">
                  <c:v>0.11644651809523809</c:v>
                </c:pt>
                <c:pt idx="111" formatCode="0.00">
                  <c:v>-3.3042586250000117E-2</c:v>
                </c:pt>
                <c:pt idx="112" formatCode="0.00">
                  <c:v>-4.3152255803571737E-2</c:v>
                </c:pt>
                <c:pt idx="113" formatCode="0.00">
                  <c:v>-3.5718272886904989E-2</c:v>
                </c:pt>
                <c:pt idx="114" formatCode="0.00">
                  <c:v>-3.4354935833333711E-2</c:v>
                </c:pt>
                <c:pt idx="115" formatCode="0.00">
                  <c:v>-7.1250508154762082E-2</c:v>
                </c:pt>
                <c:pt idx="116" formatCode="0.00">
                  <c:v>-0.19370632767857154</c:v>
                </c:pt>
                <c:pt idx="117" formatCode="0.00">
                  <c:v>1.7152159821428592E-2</c:v>
                </c:pt>
                <c:pt idx="118" formatCode="0.00">
                  <c:v>0.13067308437500014</c:v>
                </c:pt>
                <c:pt idx="119" formatCode="0.00">
                  <c:v>0.13875766443452386</c:v>
                </c:pt>
                <c:pt idx="120" formatCode="0.00">
                  <c:v>0.1528551711904762</c:v>
                </c:pt>
                <c:pt idx="121" formatCode="0.00">
                  <c:v>5.9473996577380728E-2</c:v>
                </c:pt>
                <c:pt idx="122" formatCode="0.00">
                  <c:v>-9.2342771071428631E-2</c:v>
                </c:pt>
                <c:pt idx="123" formatCode="0.00">
                  <c:v>-9.7119726249999871E-2</c:v>
                </c:pt>
                <c:pt idx="124" formatCode="0.00">
                  <c:v>1.4409919196428422E-2</c:v>
                </c:pt>
                <c:pt idx="125" formatCode="0.00">
                  <c:v>0.13711302961309513</c:v>
                </c:pt>
                <c:pt idx="126" formatCode="0.00">
                  <c:v>-0.13211096833333347</c:v>
                </c:pt>
                <c:pt idx="127" formatCode="0.00">
                  <c:v>-0.31341251982142881</c:v>
                </c:pt>
                <c:pt idx="128" formatCode="0.00">
                  <c:v>-0.29234828934523804</c:v>
                </c:pt>
                <c:pt idx="129" formatCode="0.00">
                  <c:v>1.9415099821428639E-2</c:v>
                </c:pt>
                <c:pt idx="130" formatCode="0.00">
                  <c:v>0.12881928854166658</c:v>
                </c:pt>
                <c:pt idx="131" formatCode="0.00">
                  <c:v>0.22870530276785717</c:v>
                </c:pt>
                <c:pt idx="132" formatCode="0.00">
                  <c:v>0.21898751952380957</c:v>
                </c:pt>
                <c:pt idx="133" formatCode="0.00">
                  <c:v>5.432170657738089E-2</c:v>
                </c:pt>
                <c:pt idx="134" formatCode="0.00">
                  <c:v>-8.5432248571428615E-2</c:v>
                </c:pt>
                <c:pt idx="135" formatCode="0.00">
                  <c:v>-6.7737643749999799E-2</c:v>
                </c:pt>
                <c:pt idx="136" formatCode="0.00">
                  <c:v>-1.2892075803571545E-2</c:v>
                </c:pt>
                <c:pt idx="137" formatCode="0.00">
                  <c:v>0.10964269377976144</c:v>
                </c:pt>
                <c:pt idx="138" formatCode="0.00">
                  <c:v>6.5310766666666353E-2</c:v>
                </c:pt>
                <c:pt idx="139" formatCode="0.00">
                  <c:v>-0.28278072732142889</c:v>
                </c:pt>
                <c:pt idx="140" formatCode="0.00">
                  <c:v>-0.31433179351190477</c:v>
                </c:pt>
                <c:pt idx="141" formatCode="0.00">
                  <c:v>-8.4508558511904752E-2</c:v>
                </c:pt>
                <c:pt idx="142" formatCode="0.00">
                  <c:v>4.5820590208332845E-2</c:v>
                </c:pt>
                <c:pt idx="143" formatCode="0.00">
                  <c:v>0.16207777610119023</c:v>
                </c:pt>
                <c:pt idx="144" formatCode="0.00">
                  <c:v>0.17783218535714296</c:v>
                </c:pt>
                <c:pt idx="145" formatCode="0.00">
                  <c:v>0.12013287491071445</c:v>
                </c:pt>
                <c:pt idx="146" formatCode="0.00">
                  <c:v>0.15311863809523807</c:v>
                </c:pt>
                <c:pt idx="147" formatCode="0.00">
                  <c:v>7.9497218750000265E-2</c:v>
                </c:pt>
                <c:pt idx="148" formatCode="0.00">
                  <c:v>1.5564386696428345E-2</c:v>
                </c:pt>
                <c:pt idx="149" formatCode="0.00">
                  <c:v>6.483148627976143E-2</c:v>
                </c:pt>
                <c:pt idx="150" formatCode="0.00">
                  <c:v>-0.24217311833333355</c:v>
                </c:pt>
                <c:pt idx="151" formatCode="0.00">
                  <c:v>-0.49157118732142879</c:v>
                </c:pt>
                <c:pt idx="152" formatCode="0.00">
                  <c:v>-0.21082310767857138</c:v>
                </c:pt>
                <c:pt idx="153" formatCode="0.00">
                  <c:v>-2.7584775178571386E-2</c:v>
                </c:pt>
                <c:pt idx="154" formatCode="0.00">
                  <c:v>6.5731161041666208E-2</c:v>
                </c:pt>
                <c:pt idx="155" formatCode="0.00">
                  <c:v>0.13517055526785704</c:v>
                </c:pt>
                <c:pt idx="156" formatCode="0.00">
                  <c:v>0.12288197202380946</c:v>
                </c:pt>
                <c:pt idx="157" formatCode="0.00">
                  <c:v>0.18224727324404766</c:v>
                </c:pt>
                <c:pt idx="158" formatCode="0.00">
                  <c:v>0.27623002142857134</c:v>
                </c:pt>
                <c:pt idx="159" formatCode="0.00">
                  <c:v>0.16735774541666659</c:v>
                </c:pt>
                <c:pt idx="160" formatCode="0.00">
                  <c:v>6.4592652529761763E-2</c:v>
                </c:pt>
                <c:pt idx="161" formatCode="0.00">
                  <c:v>-2.8415724553571442E-2</c:v>
                </c:pt>
                <c:pt idx="162" formatCode="0.00">
                  <c:v>-1.4033280833333439E-2</c:v>
                </c:pt>
                <c:pt idx="163" formatCode="0.00">
                  <c:v>-0.2143408806547622</c:v>
                </c:pt>
                <c:pt idx="164" formatCode="0.00">
                  <c:v>-0.25669871184523818</c:v>
                </c:pt>
                <c:pt idx="165" formatCode="0.00">
                  <c:v>-4.6688765178571234E-2</c:v>
                </c:pt>
                <c:pt idx="166" formatCode="0.00">
                  <c:v>6.2488511041666417E-2</c:v>
                </c:pt>
                <c:pt idx="167" formatCode="0.00">
                  <c:v>0.13706975776785701</c:v>
                </c:pt>
                <c:pt idx="168" formatCode="0.00">
                  <c:v>0.21756035535714302</c:v>
                </c:pt>
                <c:pt idx="169" formatCode="0.00">
                  <c:v>0.23796895407738106</c:v>
                </c:pt>
                <c:pt idx="170" formatCode="0.00">
                  <c:v>9.2397403095237918E-2</c:v>
                </c:pt>
                <c:pt idx="171" formatCode="0.00">
                  <c:v>-7.6053695416666511E-2</c:v>
                </c:pt>
                <c:pt idx="172" formatCode="0.00">
                  <c:v>7.8282116964283333E-3</c:v>
                </c:pt>
                <c:pt idx="173" formatCode="0.00">
                  <c:v>-7.4173220535718176E-3</c:v>
                </c:pt>
                <c:pt idx="174" formatCode="0.00">
                  <c:v>-0.31856151416666689</c:v>
                </c:pt>
                <c:pt idx="175" formatCode="0.00">
                  <c:v>-0.51645777148809535</c:v>
                </c:pt>
                <c:pt idx="176" formatCode="0.00">
                  <c:v>-0.45883518101190468</c:v>
                </c:pt>
                <c:pt idx="177" formatCode="0.00">
                  <c:v>-0.10108553934523812</c:v>
                </c:pt>
                <c:pt idx="178" formatCode="0.00">
                  <c:v>5.5704576874999745E-2</c:v>
                </c:pt>
                <c:pt idx="179" formatCode="0.00">
                  <c:v>9.4549475267857064E-2</c:v>
                </c:pt>
                <c:pt idx="180" formatCode="0.00">
                  <c:v>0.22165664369047633</c:v>
                </c:pt>
                <c:pt idx="181" formatCode="0.00">
                  <c:v>0.3875202532440476</c:v>
                </c:pt>
                <c:pt idx="182" formatCode="0.00">
                  <c:v>0.49450318976190477</c:v>
                </c:pt>
                <c:pt idx="183" formatCode="0.00">
                  <c:v>0.21906797791666666</c:v>
                </c:pt>
                <c:pt idx="184" formatCode="0.00">
                  <c:v>8.3095539196428314E-2</c:v>
                </c:pt>
                <c:pt idx="185" formatCode="0.00">
                  <c:v>-8.3875782053571823E-2</c:v>
                </c:pt>
                <c:pt idx="186" formatCode="0.00">
                  <c:v>0.16696357333333323</c:v>
                </c:pt>
                <c:pt idx="187" formatCode="0.00">
                  <c:v>-0.29759545148809541</c:v>
                </c:pt>
                <c:pt idx="188" formatCode="0.00">
                  <c:v>-0.35779961267857141</c:v>
                </c:pt>
                <c:pt idx="189" formatCode="0.00">
                  <c:v>-0.12034532267857156</c:v>
                </c:pt>
                <c:pt idx="190" formatCode="0.00">
                  <c:v>-3.0432364791666888E-2</c:v>
                </c:pt>
                <c:pt idx="191" formatCode="0.00">
                  <c:v>5.489534110119032E-2</c:v>
                </c:pt>
                <c:pt idx="192" formatCode="0.00">
                  <c:v>0.15564754702380967</c:v>
                </c:pt>
                <c:pt idx="193" formatCode="0.00">
                  <c:v>0.14276379657738092</c:v>
                </c:pt>
                <c:pt idx="194" formatCode="0.00">
                  <c:v>3.8085750595237888E-2</c:v>
                </c:pt>
                <c:pt idx="195" formatCode="0.00">
                  <c:v>-0.12944379541666684</c:v>
                </c:pt>
                <c:pt idx="196" formatCode="0.00">
                  <c:v>-5.7378922470238347E-2</c:v>
                </c:pt>
                <c:pt idx="197" formatCode="0.00">
                  <c:v>-7.6248751220238331E-2</c:v>
                </c:pt>
                <c:pt idx="198" formatCode="0.00">
                  <c:v>-0.21129089750000007</c:v>
                </c:pt>
                <c:pt idx="199" formatCode="0.00">
                  <c:v>-0.10734526732142879</c:v>
                </c:pt>
                <c:pt idx="200" formatCode="0.00">
                  <c:v>-3.2876327678571293E-2</c:v>
                </c:pt>
                <c:pt idx="201" formatCode="0.00">
                  <c:v>-5.6418934345237925E-2</c:v>
                </c:pt>
                <c:pt idx="202" formatCode="0.00">
                  <c:v>1.9234171041666581E-2</c:v>
                </c:pt>
                <c:pt idx="203" formatCode="0.00">
                  <c:v>0.18990110110119041</c:v>
                </c:pt>
                <c:pt idx="204" formatCode="0.00">
                  <c:v>1.9164983690476367E-2</c:v>
                </c:pt>
                <c:pt idx="205" formatCode="0.00">
                  <c:v>0.13835855324404767</c:v>
                </c:pt>
                <c:pt idx="206" formatCode="0.00">
                  <c:v>0.32893826642857116</c:v>
                </c:pt>
                <c:pt idx="207" formatCode="0.00">
                  <c:v>0.32220958541666667</c:v>
                </c:pt>
                <c:pt idx="208" formatCode="0.00">
                  <c:v>0.1545929525297618</c:v>
                </c:pt>
                <c:pt idx="209" formatCode="0.00">
                  <c:v>0.20242897294642836</c:v>
                </c:pt>
                <c:pt idx="210" formatCode="0.00">
                  <c:v>6.0853339999999756E-2</c:v>
                </c:pt>
                <c:pt idx="211" formatCode="0.00">
                  <c:v>-0.52021905982142891</c:v>
                </c:pt>
                <c:pt idx="212" formatCode="0.00">
                  <c:v>-0.50352055601190449</c:v>
                </c:pt>
                <c:pt idx="213" formatCode="0.00">
                  <c:v>-0.23608924684523813</c:v>
                </c:pt>
                <c:pt idx="214" formatCode="0.00">
                  <c:v>-0.11644849229166687</c:v>
                </c:pt>
                <c:pt idx="215" formatCode="0.00">
                  <c:v>4.1600387767857239E-2</c:v>
                </c:pt>
                <c:pt idx="216" formatCode="0.00">
                  <c:v>0.29248141535714289</c:v>
                </c:pt>
                <c:pt idx="217" formatCode="0.00">
                  <c:v>0.1396129082440476</c:v>
                </c:pt>
                <c:pt idx="218" formatCode="0.00">
                  <c:v>-5.7258155238095299E-2</c:v>
                </c:pt>
                <c:pt idx="219" formatCode="0.00">
                  <c:v>4.0932101249999908E-2</c:v>
                </c:pt>
                <c:pt idx="220" formatCode="0.00">
                  <c:v>-1.8144085803571741E-2</c:v>
                </c:pt>
                <c:pt idx="221" formatCode="0.00">
                  <c:v>0.31882958794642824</c:v>
                </c:pt>
                <c:pt idx="222" formatCode="0.00">
                  <c:v>-2.1368210833333734E-2</c:v>
                </c:pt>
                <c:pt idx="223" formatCode="0.00">
                  <c:v>-0.28296484732142879</c:v>
                </c:pt>
                <c:pt idx="224" formatCode="0.00">
                  <c:v>-0.32649212517857129</c:v>
                </c:pt>
                <c:pt idx="225" formatCode="0.00">
                  <c:v>-0.14515103351190473</c:v>
                </c:pt>
                <c:pt idx="226" formatCode="0.00">
                  <c:v>-6.6967820625000063E-2</c:v>
                </c:pt>
                <c:pt idx="227" formatCode="0.00">
                  <c:v>9.0556819434523872E-2</c:v>
                </c:pt>
                <c:pt idx="228" formatCode="0.00">
                  <c:v>0.2398519711904763</c:v>
                </c:pt>
                <c:pt idx="229" formatCode="0.00">
                  <c:v>0.23679537741071432</c:v>
                </c:pt>
                <c:pt idx="230" formatCode="0.00">
                  <c:v>7.34431289285713E-2</c:v>
                </c:pt>
                <c:pt idx="231" formatCode="0.00">
                  <c:v>0.18624022375000004</c:v>
                </c:pt>
                <c:pt idx="232" formatCode="0.00">
                  <c:v>0.11694843919642839</c:v>
                </c:pt>
                <c:pt idx="233" formatCode="0.00">
                  <c:v>-3.5993053720238199E-2</c:v>
                </c:pt>
                <c:pt idx="234" formatCode="0.00">
                  <c:v>-0.22608362333333365</c:v>
                </c:pt>
                <c:pt idx="235" formatCode="0.00">
                  <c:v>-0.19343209815476192</c:v>
                </c:pt>
                <c:pt idx="236" formatCode="0.00">
                  <c:v>-7.4726295178571434E-2</c:v>
                </c:pt>
                <c:pt idx="237" formatCode="0.00">
                  <c:v>-2.8681121011904676E-2</c:v>
                </c:pt>
                <c:pt idx="238" formatCode="0.00">
                  <c:v>1.2878942708333341E-2</c:v>
                </c:pt>
                <c:pt idx="239" formatCode="0.00">
                  <c:v>7.640281860119047E-2</c:v>
                </c:pt>
                <c:pt idx="240" formatCode="0.00">
                  <c:v>3.6504007857142806E-2</c:v>
                </c:pt>
                <c:pt idx="241" formatCode="0.00">
                  <c:v>0.11569968407738074</c:v>
                </c:pt>
                <c:pt idx="242" formatCode="0.00">
                  <c:v>-3.3702100238095278E-2</c:v>
                </c:pt>
                <c:pt idx="243" formatCode="0.00">
                  <c:v>-0.32946436624999997</c:v>
                </c:pt>
                <c:pt idx="244" formatCode="0.00">
                  <c:v>-0.27258690413690478</c:v>
                </c:pt>
                <c:pt idx="245" formatCode="0.00">
                  <c:v>-0.37177893955357177</c:v>
                </c:pt>
                <c:pt idx="246" formatCode="0.00">
                  <c:v>-0.37902414833333387</c:v>
                </c:pt>
                <c:pt idx="247" formatCode="0.00">
                  <c:v>1.2122282601785708</c:v>
                </c:pt>
                <c:pt idx="248" formatCode="0.00">
                  <c:v>0.74406802815476203</c:v>
                </c:pt>
                <c:pt idx="249" formatCode="0.00">
                  <c:v>0.33026698148809541</c:v>
                </c:pt>
                <c:pt idx="250" formatCode="0.00">
                  <c:v>2.4506559374999792E-2</c:v>
                </c:pt>
                <c:pt idx="251" formatCode="0.00">
                  <c:v>-0.13897477639880951</c:v>
                </c:pt>
                <c:pt idx="252" formatCode="0.00">
                  <c:v>-0.27366851797619041</c:v>
                </c:pt>
                <c:pt idx="253" formatCode="0.00">
                  <c:v>-0.14459639425595228</c:v>
                </c:pt>
                <c:pt idx="254" formatCode="0.00">
                  <c:v>-3.139625690476211E-2</c:v>
                </c:pt>
                <c:pt idx="255" formatCode="0.00">
                  <c:v>-0.11520749958333321</c:v>
                </c:pt>
                <c:pt idx="256" formatCode="0.00">
                  <c:v>-0.10203510997023801</c:v>
                </c:pt>
                <c:pt idx="257" formatCode="0.00">
                  <c:v>-0.12601791705357179</c:v>
                </c:pt>
                <c:pt idx="258" formatCode="0.00">
                  <c:v>-0.22423393000000003</c:v>
                </c:pt>
                <c:pt idx="259" formatCode="0.00">
                  <c:v>-0.19726789982142878</c:v>
                </c:pt>
                <c:pt idx="260" formatCode="0.00">
                  <c:v>0.29991277898809532</c:v>
                </c:pt>
                <c:pt idx="261" formatCode="0.00">
                  <c:v>0.17681279732142863</c:v>
                </c:pt>
                <c:pt idx="262" formatCode="0.00">
                  <c:v>0.1693601810416665</c:v>
                </c:pt>
                <c:pt idx="263" formatCode="0.00">
                  <c:v>7.5539926101190424E-2</c:v>
                </c:pt>
                <c:pt idx="264" formatCode="0.00">
                  <c:v>5.9372983690476167E-2</c:v>
                </c:pt>
                <c:pt idx="265" formatCode="0.00">
                  <c:v>-2.9238001755952592E-2</c:v>
                </c:pt>
                <c:pt idx="266" formatCode="0.00">
                  <c:v>-0.12151901023809542</c:v>
                </c:pt>
                <c:pt idx="267" formatCode="0.00">
                  <c:v>-3.5834594583333157E-2</c:v>
                </c:pt>
                <c:pt idx="268" formatCode="0.00">
                  <c:v>-1.6098729970238201E-2</c:v>
                </c:pt>
                <c:pt idx="269" formatCode="0.00">
                  <c:v>-0.1882263245535718</c:v>
                </c:pt>
                <c:pt idx="270" formatCode="0.00">
                  <c:v>-0.41982794500000042</c:v>
                </c:pt>
                <c:pt idx="271" formatCode="0.00">
                  <c:v>-0.34366778815476229</c:v>
                </c:pt>
                <c:pt idx="272" formatCode="0.00">
                  <c:v>0.38229096148809538</c:v>
                </c:pt>
                <c:pt idx="273" formatCode="0.00">
                  <c:v>0.23780307315476201</c:v>
                </c:pt>
                <c:pt idx="274" formatCode="0.00">
                  <c:v>9.7171409375000017E-2</c:v>
                </c:pt>
                <c:pt idx="275" formatCode="0.00">
                  <c:v>4.0934108601190733E-2</c:v>
                </c:pt>
                <c:pt idx="276" formatCode="0.00">
                  <c:v>-6.3083757976190147E-2</c:v>
                </c:pt>
                <c:pt idx="277" formatCode="0.00">
                  <c:v>9.2148283244047668E-2</c:v>
                </c:pt>
                <c:pt idx="278" formatCode="0.00">
                  <c:v>7.879137726190466E-2</c:v>
                </c:pt>
                <c:pt idx="279" formatCode="0.00">
                  <c:v>2.7823417916666759E-2</c:v>
                </c:pt>
                <c:pt idx="280" formatCode="0.00">
                  <c:v>-6.4600416636904967E-2</c:v>
                </c:pt>
                <c:pt idx="281" formatCode="0.00">
                  <c:v>0.15530236211309512</c:v>
                </c:pt>
                <c:pt idx="282" formatCode="0.00">
                  <c:v>-2.7547010000000371E-2</c:v>
                </c:pt>
                <c:pt idx="283" formatCode="0.00">
                  <c:v>0.23702323351190446</c:v>
                </c:pt>
                <c:pt idx="284" formatCode="0.00">
                  <c:v>-4.7941184523780933E-4</c:v>
                </c:pt>
                <c:pt idx="285" formatCode="0.00">
                  <c:v>-2.2748166011904658E-2</c:v>
                </c:pt>
                <c:pt idx="286" formatCode="0.00">
                  <c:v>-1.2308456250003097E-3</c:v>
                </c:pt>
                <c:pt idx="287" formatCode="0.00">
                  <c:v>-0.11202646973214292</c:v>
                </c:pt>
                <c:pt idx="288" formatCode="0.00">
                  <c:v>-0.16305086880952357</c:v>
                </c:pt>
                <c:pt idx="289" formatCode="0.00">
                  <c:v>-0.13096996592261911</c:v>
                </c:pt>
                <c:pt idx="290" formatCode="0.00">
                  <c:v>7.8668615595238078E-2</c:v>
                </c:pt>
                <c:pt idx="291" formatCode="0.00">
                  <c:v>0.14182121124999991</c:v>
                </c:pt>
                <c:pt idx="292" formatCode="0.00">
                  <c:v>0.12455660002976154</c:v>
                </c:pt>
                <c:pt idx="293" formatCode="0.00">
                  <c:v>-3.1673309553571727E-2</c:v>
                </c:pt>
                <c:pt idx="294" formatCode="0.00">
                  <c:v>-0.25489039583333373</c:v>
                </c:pt>
                <c:pt idx="295" formatCode="0.00">
                  <c:v>-0.45727302815476212</c:v>
                </c:pt>
                <c:pt idx="296" formatCode="0.00">
                  <c:v>0.28959450232142858</c:v>
                </c:pt>
                <c:pt idx="297" formatCode="0.00">
                  <c:v>0.13131763232142846</c:v>
                </c:pt>
                <c:pt idx="298" formatCode="0.00">
                  <c:v>0.1045385535416663</c:v>
                </c:pt>
                <c:pt idx="299" formatCode="0.00">
                  <c:v>-5.7625836398809582E-2</c:v>
                </c:pt>
                <c:pt idx="300" formatCode="0.00">
                  <c:v>-0.16455180130952374</c:v>
                </c:pt>
                <c:pt idx="301" formatCode="0.00">
                  <c:v>-0.18538302425595243</c:v>
                </c:pt>
                <c:pt idx="302" formatCode="0.00">
                  <c:v>0.16569187976190447</c:v>
                </c:pt>
                <c:pt idx="303" formatCode="0.00">
                  <c:v>0.2715236162500001</c:v>
                </c:pt>
                <c:pt idx="304" formatCode="0.00">
                  <c:v>5.9690147529761761E-2</c:v>
                </c:pt>
                <c:pt idx="305" formatCode="0.00">
                  <c:v>-0.16245937538690525</c:v>
                </c:pt>
                <c:pt idx="306" formatCode="0.00">
                  <c:v>0.1660985975</c:v>
                </c:pt>
                <c:pt idx="307" formatCode="0.00">
                  <c:v>0.42017344267857104</c:v>
                </c:pt>
                <c:pt idx="308" formatCode="0.00">
                  <c:v>-0.10843442517857116</c:v>
                </c:pt>
                <c:pt idx="309" formatCode="0.00">
                  <c:v>-1.6873461011904567E-2</c:v>
                </c:pt>
                <c:pt idx="310" formatCode="0.00">
                  <c:v>0.15477521604166666</c:v>
                </c:pt>
                <c:pt idx="311" formatCode="0.00">
                  <c:v>-1.5845237232142928E-2</c:v>
                </c:pt>
                <c:pt idx="312" formatCode="0.00">
                  <c:v>-0.14144344047619051</c:v>
                </c:pt>
                <c:pt idx="313" formatCode="0.00">
                  <c:v>-0.31468747258928564</c:v>
                </c:pt>
                <c:pt idx="314" formatCode="0.00">
                  <c:v>-9.6754908571428766E-2</c:v>
                </c:pt>
                <c:pt idx="315" formatCode="0.00">
                  <c:v>7.309822875000016E-2</c:v>
                </c:pt>
                <c:pt idx="316" formatCode="0.00">
                  <c:v>5.9220407529761765E-2</c:v>
                </c:pt>
                <c:pt idx="317" formatCode="0.00">
                  <c:v>0.17811337377976155</c:v>
                </c:pt>
                <c:pt idx="318" formatCode="0.00">
                  <c:v>0.16333893833333279</c:v>
                </c:pt>
                <c:pt idx="319" formatCode="0.00">
                  <c:v>-6.1850463154762281E-2</c:v>
                </c:pt>
                <c:pt idx="320" formatCode="0.00">
                  <c:v>-0.26892453267857142</c:v>
                </c:pt>
                <c:pt idx="321" formatCode="0.00">
                  <c:v>-0.19554542434523803</c:v>
                </c:pt>
                <c:pt idx="322" formatCode="0.00">
                  <c:v>-0.16588075145833381</c:v>
                </c:pt>
                <c:pt idx="323" formatCode="0.00">
                  <c:v>-8.4018330565476251E-2</c:v>
                </c:pt>
                <c:pt idx="324" formatCode="0.00">
                  <c:v>4.1759367023809668E-2</c:v>
                </c:pt>
                <c:pt idx="325" formatCode="0.00">
                  <c:v>0.25389039907738087</c:v>
                </c:pt>
                <c:pt idx="326" formatCode="0.00">
                  <c:v>9.9182947619047557E-3</c:v>
                </c:pt>
                <c:pt idx="327" formatCode="0.00">
                  <c:v>8.4788895833334266E-3</c:v>
                </c:pt>
                <c:pt idx="328" formatCode="0.00">
                  <c:v>3.8442405029761595E-2</c:v>
                </c:pt>
                <c:pt idx="329" formatCode="0.00">
                  <c:v>0.13673797627976181</c:v>
                </c:pt>
                <c:pt idx="330" formatCode="0.00">
                  <c:v>0.1333173616666663</c:v>
                </c:pt>
                <c:pt idx="331" formatCode="0.00">
                  <c:v>-5.5810701488095527E-2</c:v>
                </c:pt>
                <c:pt idx="332" formatCode="0.00">
                  <c:v>-0.18263110601190458</c:v>
                </c:pt>
                <c:pt idx="333" formatCode="0.00">
                  <c:v>-9.7611638511904686E-2</c:v>
                </c:pt>
                <c:pt idx="334" formatCode="0.00">
                  <c:v>-2.9816583958333531E-2</c:v>
                </c:pt>
                <c:pt idx="335" formatCode="0.00">
                  <c:v>6.5415371101190445E-2</c:v>
                </c:pt>
                <c:pt idx="336" formatCode="0.00">
                  <c:v>4.2861819523809519E-2</c:v>
                </c:pt>
                <c:pt idx="337" formatCode="0.00">
                  <c:v>-2.6901698422618914E-2</c:v>
                </c:pt>
                <c:pt idx="338" formatCode="0.00">
                  <c:v>-3.6254819404762051E-2</c:v>
                </c:pt>
                <c:pt idx="339" formatCode="0.00">
                  <c:v>-6.1005268750000008E-2</c:v>
                </c:pt>
                <c:pt idx="340" formatCode="0.00">
                  <c:v>1.5724541696428229E-2</c:v>
                </c:pt>
                <c:pt idx="341" formatCode="0.00">
                  <c:v>6.0533137797615932E-3</c:v>
                </c:pt>
                <c:pt idx="342" formatCode="0.00">
                  <c:v>-5.9291135833333675E-2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55-4352-BF2E-0D065FD75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Groundwater Normalized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Ganges-Soil</a:t>
            </a:r>
            <a:r>
              <a:rPr lang="en-US" baseline="0"/>
              <a:t> Moisture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'Ganges-TSA'!$AC$2:$AC$349</c:f>
              <c:numCache>
                <c:formatCode>General</c:formatCode>
                <c:ptCount val="348"/>
                <c:pt idx="6" formatCode="0.00">
                  <c:v>0.13540965804597693</c:v>
                </c:pt>
                <c:pt idx="7" formatCode="0.00">
                  <c:v>0.19173370304597714</c:v>
                </c:pt>
                <c:pt idx="8" formatCode="0.00">
                  <c:v>0.16604133971264368</c:v>
                </c:pt>
                <c:pt idx="9" formatCode="0.00">
                  <c:v>0.15341542721264467</c:v>
                </c:pt>
                <c:pt idx="10" formatCode="0.00">
                  <c:v>0.15524739554597655</c:v>
                </c:pt>
                <c:pt idx="11" formatCode="0.00">
                  <c:v>0.10675804387931098</c:v>
                </c:pt>
                <c:pt idx="12" formatCode="0.00">
                  <c:v>7.9855050545977413E-2</c:v>
                </c:pt>
                <c:pt idx="13" formatCode="0.00">
                  <c:v>-5.7844076120689536E-2</c:v>
                </c:pt>
                <c:pt idx="14" formatCode="0.00">
                  <c:v>-7.8970584454022941E-2</c:v>
                </c:pt>
                <c:pt idx="15" formatCode="0.00">
                  <c:v>-0.2020865611206899</c:v>
                </c:pt>
                <c:pt idx="16" formatCode="0.00">
                  <c:v>-0.39016369278735663</c:v>
                </c:pt>
                <c:pt idx="17" formatCode="0.00">
                  <c:v>-0.43637398195402355</c:v>
                </c:pt>
                <c:pt idx="18" formatCode="0.00">
                  <c:v>-0.43626099195402368</c:v>
                </c:pt>
                <c:pt idx="19" formatCode="0.00">
                  <c:v>-0.45166382612069</c:v>
                </c:pt>
                <c:pt idx="20" formatCode="0.00">
                  <c:v>-0.42887550028735699</c:v>
                </c:pt>
                <c:pt idx="21" formatCode="0.00">
                  <c:v>-0.4535125436206906</c:v>
                </c:pt>
                <c:pt idx="22" formatCode="0.00">
                  <c:v>-0.48933829278735708</c:v>
                </c:pt>
                <c:pt idx="23" formatCode="0.00">
                  <c:v>-0.48890085445402409</c:v>
                </c:pt>
                <c:pt idx="24" formatCode="0.00">
                  <c:v>-0.54110286112069073</c:v>
                </c:pt>
                <c:pt idx="25" formatCode="0.00">
                  <c:v>-0.53640172362069016</c:v>
                </c:pt>
                <c:pt idx="26" formatCode="0.00">
                  <c:v>-0.53503089695402295</c:v>
                </c:pt>
                <c:pt idx="27" formatCode="0.00">
                  <c:v>-0.5186977536206907</c:v>
                </c:pt>
                <c:pt idx="28" formatCode="0.00">
                  <c:v>-0.43384120362069112</c:v>
                </c:pt>
                <c:pt idx="29" formatCode="0.00">
                  <c:v>-0.40516119695402431</c:v>
                </c:pt>
                <c:pt idx="30" formatCode="0.00">
                  <c:v>-0.40588130028735758</c:v>
                </c:pt>
                <c:pt idx="31" formatCode="0.00">
                  <c:v>-0.40201502528735755</c:v>
                </c:pt>
                <c:pt idx="32" formatCode="0.00">
                  <c:v>-0.42101418445402405</c:v>
                </c:pt>
                <c:pt idx="33" formatCode="0.00">
                  <c:v>-0.39148614278735749</c:v>
                </c:pt>
                <c:pt idx="34" formatCode="0.00">
                  <c:v>-0.34139139945402341</c:v>
                </c:pt>
                <c:pt idx="35" formatCode="0.00">
                  <c:v>-0.31065769445402402</c:v>
                </c:pt>
                <c:pt idx="36" formatCode="0.00">
                  <c:v>-0.24907435445402371</c:v>
                </c:pt>
                <c:pt idx="37" formatCode="0.00">
                  <c:v>-0.18731706862068975</c:v>
                </c:pt>
                <c:pt idx="38" formatCode="0.00">
                  <c:v>-0.2547711677873572</c:v>
                </c:pt>
                <c:pt idx="39" formatCode="0.00">
                  <c:v>-0.17873566862068913</c:v>
                </c:pt>
                <c:pt idx="40" formatCode="0.00">
                  <c:v>-0.13583486778735754</c:v>
                </c:pt>
                <c:pt idx="41" formatCode="0.00">
                  <c:v>-0.12555404028735673</c:v>
                </c:pt>
                <c:pt idx="42" formatCode="0.00">
                  <c:v>-0.12514678195402329</c:v>
                </c:pt>
                <c:pt idx="43" formatCode="0.00">
                  <c:v>-0.10377960945402354</c:v>
                </c:pt>
                <c:pt idx="44" formatCode="0.00">
                  <c:v>-5.6377227787356432E-2</c:v>
                </c:pt>
                <c:pt idx="45" formatCode="0.00">
                  <c:v>-6.2186952787356198E-2</c:v>
                </c:pt>
                <c:pt idx="46" formatCode="0.00">
                  <c:v>-7.2918112787355938E-2</c:v>
                </c:pt>
                <c:pt idx="47" formatCode="0.00">
                  <c:v>-9.0884383620689846E-2</c:v>
                </c:pt>
                <c:pt idx="48" formatCode="0.00">
                  <c:v>-8.2019662787356395E-2</c:v>
                </c:pt>
                <c:pt idx="49" formatCode="0.00">
                  <c:v>-3.2456214454023247E-2</c:v>
                </c:pt>
                <c:pt idx="50" formatCode="0.00">
                  <c:v>8.9177712212643812E-2</c:v>
                </c:pt>
                <c:pt idx="51" formatCode="0.00">
                  <c:v>2.1976534712642604E-2</c:v>
                </c:pt>
                <c:pt idx="52" formatCode="0.00">
                  <c:v>-5.9725737787356792E-2</c:v>
                </c:pt>
                <c:pt idx="53" formatCode="0.00">
                  <c:v>-8.8115648620690656E-2</c:v>
                </c:pt>
                <c:pt idx="54" formatCode="0.00">
                  <c:v>-9.2164055287357272E-2</c:v>
                </c:pt>
                <c:pt idx="55" formatCode="0.00">
                  <c:v>-7.128478612068978E-2</c:v>
                </c:pt>
                <c:pt idx="56" formatCode="0.00">
                  <c:v>-8.0190415287356487E-2</c:v>
                </c:pt>
                <c:pt idx="57" formatCode="0.00">
                  <c:v>-5.9561009454023761E-2</c:v>
                </c:pt>
                <c:pt idx="58" formatCode="0.00">
                  <c:v>-5.2161609454024038E-2</c:v>
                </c:pt>
                <c:pt idx="59" formatCode="0.00">
                  <c:v>-5.2442486120690468E-2</c:v>
                </c:pt>
                <c:pt idx="60" formatCode="0.00">
                  <c:v>-8.2153533620689778E-2</c:v>
                </c:pt>
                <c:pt idx="61" formatCode="0.00">
                  <c:v>-0.15335171945402326</c:v>
                </c:pt>
                <c:pt idx="62" formatCode="0.00">
                  <c:v>-0.16702772695402324</c:v>
                </c:pt>
                <c:pt idx="63" formatCode="0.00">
                  <c:v>-0.15044527778735617</c:v>
                </c:pt>
                <c:pt idx="64" formatCode="0.00">
                  <c:v>-0.15442710612069011</c:v>
                </c:pt>
                <c:pt idx="65" formatCode="0.00">
                  <c:v>-0.11556841445402277</c:v>
                </c:pt>
                <c:pt idx="66" formatCode="0.00">
                  <c:v>-8.5541461954022679E-2</c:v>
                </c:pt>
                <c:pt idx="67" formatCode="0.00">
                  <c:v>-7.0423657787356042E-2</c:v>
                </c:pt>
                <c:pt idx="68" formatCode="0.00">
                  <c:v>-4.1401957787356558E-2</c:v>
                </c:pt>
                <c:pt idx="69" formatCode="0.00">
                  <c:v>-2.3028766120690491E-2</c:v>
                </c:pt>
                <c:pt idx="70" formatCode="0.00">
                  <c:v>-2.7305936120690433E-2</c:v>
                </c:pt>
                <c:pt idx="71" formatCode="0.00">
                  <c:v>-2.430782278735677E-2</c:v>
                </c:pt>
                <c:pt idx="72" formatCode="0.00">
                  <c:v>-1.492197787357874E-3</c:v>
                </c:pt>
                <c:pt idx="73" formatCode="0.00">
                  <c:v>4.8507278045976321E-2</c:v>
                </c:pt>
                <c:pt idx="74" formatCode="0.00">
                  <c:v>5.7699029712643402E-2</c:v>
                </c:pt>
                <c:pt idx="75" formatCode="0.00">
                  <c:v>7.8100110545976875E-2</c:v>
                </c:pt>
                <c:pt idx="76" formatCode="0.00">
                  <c:v>0.16693995887930946</c:v>
                </c:pt>
                <c:pt idx="77" formatCode="0.00">
                  <c:v>0.16068250471264278</c:v>
                </c:pt>
                <c:pt idx="78" formatCode="0.00">
                  <c:v>0.14579036387931055</c:v>
                </c:pt>
                <c:pt idx="79" formatCode="0.00">
                  <c:v>8.8569507212643117E-2</c:v>
                </c:pt>
                <c:pt idx="80" formatCode="0.00">
                  <c:v>3.7069763045975535E-2</c:v>
                </c:pt>
                <c:pt idx="81" formatCode="0.00">
                  <c:v>-1.3176058620690156E-2</c:v>
                </c:pt>
                <c:pt idx="82" formatCode="0.00">
                  <c:v>4.6603138793104293E-3</c:v>
                </c:pt>
                <c:pt idx="83" formatCode="0.00">
                  <c:v>1.919738971264362E-2</c:v>
                </c:pt>
                <c:pt idx="84" formatCode="0.00">
                  <c:v>8.9008463793103232E-3</c:v>
                </c:pt>
                <c:pt idx="85" formatCode="0.00">
                  <c:v>2.345610221264316E-2</c:v>
                </c:pt>
                <c:pt idx="86" formatCode="0.00">
                  <c:v>-1.4226590287356622E-2</c:v>
                </c:pt>
                <c:pt idx="87" formatCode="0.00">
                  <c:v>-8.538956120689889E-3</c:v>
                </c:pt>
                <c:pt idx="88" formatCode="0.00">
                  <c:v>-4.0725622787356031E-2</c:v>
                </c:pt>
                <c:pt idx="89" formatCode="0.00">
                  <c:v>-1.1615111954022872E-2</c:v>
                </c:pt>
                <c:pt idx="90" formatCode="0.00">
                  <c:v>0.12808464471264358</c:v>
                </c:pt>
                <c:pt idx="91" formatCode="0.00">
                  <c:v>0.19499999804597667</c:v>
                </c:pt>
                <c:pt idx="92" formatCode="0.00">
                  <c:v>0.23067220554597689</c:v>
                </c:pt>
                <c:pt idx="93" formatCode="0.00">
                  <c:v>0.28405907304597733</c:v>
                </c:pt>
                <c:pt idx="94" formatCode="0.00">
                  <c:v>0.31637750554597588</c:v>
                </c:pt>
                <c:pt idx="95" formatCode="0.00">
                  <c:v>0.35126477971264336</c:v>
                </c:pt>
                <c:pt idx="96" formatCode="0.00">
                  <c:v>0.35574339304597657</c:v>
                </c:pt>
                <c:pt idx="97" formatCode="0.00">
                  <c:v>0.35454752471264328</c:v>
                </c:pt>
                <c:pt idx="98" formatCode="0.00">
                  <c:v>0.34405901471264322</c:v>
                </c:pt>
                <c:pt idx="99" formatCode="0.00">
                  <c:v>0.31094847554597749</c:v>
                </c:pt>
                <c:pt idx="100" formatCode="0.00">
                  <c:v>0.40979065887931032</c:v>
                </c:pt>
                <c:pt idx="101" formatCode="0.00">
                  <c:v>0.42964784721264415</c:v>
                </c:pt>
                <c:pt idx="102" formatCode="0.00">
                  <c:v>0.30813332804597682</c:v>
                </c:pt>
                <c:pt idx="103" formatCode="0.00">
                  <c:v>0.25594131554597688</c:v>
                </c:pt>
                <c:pt idx="104" formatCode="0.00">
                  <c:v>0.23810438721264404</c:v>
                </c:pt>
                <c:pt idx="105" formatCode="0.00">
                  <c:v>0.19755067804597726</c:v>
                </c:pt>
                <c:pt idx="106" formatCode="0.00">
                  <c:v>0.13960562554597722</c:v>
                </c:pt>
                <c:pt idx="107" formatCode="0.00">
                  <c:v>0.10788764971264442</c:v>
                </c:pt>
                <c:pt idx="108" formatCode="0.00">
                  <c:v>0.1250348330459774</c:v>
                </c:pt>
                <c:pt idx="109" formatCode="0.00">
                  <c:v>6.9328928045976568E-2</c:v>
                </c:pt>
                <c:pt idx="110" formatCode="0.00">
                  <c:v>7.3428614712643281E-2</c:v>
                </c:pt>
                <c:pt idx="111" formatCode="0.00">
                  <c:v>0.10998875304597622</c:v>
                </c:pt>
                <c:pt idx="112" formatCode="0.00">
                  <c:v>0.1397362397126436</c:v>
                </c:pt>
                <c:pt idx="113" formatCode="0.00">
                  <c:v>0.11778257721264307</c:v>
                </c:pt>
                <c:pt idx="114" formatCode="0.00">
                  <c:v>0.11249226804597612</c:v>
                </c:pt>
                <c:pt idx="115" formatCode="0.00">
                  <c:v>0.10132950971264343</c:v>
                </c:pt>
                <c:pt idx="116" formatCode="0.00">
                  <c:v>0.10322769887931038</c:v>
                </c:pt>
                <c:pt idx="117" formatCode="0.00">
                  <c:v>0.10381065221264407</c:v>
                </c:pt>
                <c:pt idx="118" formatCode="0.00">
                  <c:v>0.11193943387931071</c:v>
                </c:pt>
                <c:pt idx="119" formatCode="0.00">
                  <c:v>0.14081617554597692</c:v>
                </c:pt>
                <c:pt idx="120" formatCode="0.00">
                  <c:v>0.1832027472126434</c:v>
                </c:pt>
                <c:pt idx="121" formatCode="0.00">
                  <c:v>0.23476696387931106</c:v>
                </c:pt>
                <c:pt idx="122" formatCode="0.00">
                  <c:v>0.20940916137930987</c:v>
                </c:pt>
                <c:pt idx="123" formatCode="0.00">
                  <c:v>0.13876657054597707</c:v>
                </c:pt>
                <c:pt idx="124" formatCode="0.00">
                  <c:v>-7.5872696120690364E-2</c:v>
                </c:pt>
                <c:pt idx="125" formatCode="0.00">
                  <c:v>-0.12935479112069004</c:v>
                </c:pt>
                <c:pt idx="126" formatCode="0.00">
                  <c:v>-0.14462363362068942</c:v>
                </c:pt>
                <c:pt idx="127" formatCode="0.00">
                  <c:v>-0.1475842161206895</c:v>
                </c:pt>
                <c:pt idx="128" formatCode="0.00">
                  <c:v>-0.1783363577873569</c:v>
                </c:pt>
                <c:pt idx="129" formatCode="0.00">
                  <c:v>-0.18924782278735641</c:v>
                </c:pt>
                <c:pt idx="130" formatCode="0.00">
                  <c:v>-0.18877148195402249</c:v>
                </c:pt>
                <c:pt idx="131" formatCode="0.00">
                  <c:v>-0.18531397528735649</c:v>
                </c:pt>
                <c:pt idx="132" formatCode="0.00">
                  <c:v>-0.18325705862068986</c:v>
                </c:pt>
                <c:pt idx="133" formatCode="0.00">
                  <c:v>-0.18232170278735627</c:v>
                </c:pt>
                <c:pt idx="134" formatCode="0.00">
                  <c:v>-0.17505581695402306</c:v>
                </c:pt>
                <c:pt idx="135" formatCode="0.00">
                  <c:v>-0.2843566686206902</c:v>
                </c:pt>
                <c:pt idx="136" formatCode="0.00">
                  <c:v>-0.21445126862069053</c:v>
                </c:pt>
                <c:pt idx="137" formatCode="0.00">
                  <c:v>-0.20705067695402413</c:v>
                </c:pt>
                <c:pt idx="138" formatCode="0.00">
                  <c:v>-0.20415101028735627</c:v>
                </c:pt>
                <c:pt idx="139" formatCode="0.00">
                  <c:v>-0.19067279028735751</c:v>
                </c:pt>
                <c:pt idx="140" formatCode="0.00">
                  <c:v>-0.12681436112069111</c:v>
                </c:pt>
                <c:pt idx="141" formatCode="0.00">
                  <c:v>-8.0271179454023844E-2</c:v>
                </c:pt>
                <c:pt idx="142" formatCode="0.00">
                  <c:v>-5.3456698620689913E-2</c:v>
                </c:pt>
                <c:pt idx="143" formatCode="0.00">
                  <c:v>-6.5831417787357793E-2</c:v>
                </c:pt>
                <c:pt idx="144" formatCode="0.00">
                  <c:v>-0.1224548369540237</c:v>
                </c:pt>
                <c:pt idx="145" formatCode="0.00">
                  <c:v>-0.25007191778735738</c:v>
                </c:pt>
                <c:pt idx="146" formatCode="0.00">
                  <c:v>-0.29041464612068957</c:v>
                </c:pt>
                <c:pt idx="147" formatCode="0.00">
                  <c:v>-0.18122628862069057</c:v>
                </c:pt>
                <c:pt idx="148" formatCode="0.00">
                  <c:v>-0.18920937695402351</c:v>
                </c:pt>
                <c:pt idx="149" formatCode="0.00">
                  <c:v>-0.17579328528735694</c:v>
                </c:pt>
                <c:pt idx="150" formatCode="0.00">
                  <c:v>-0.16618742112069107</c:v>
                </c:pt>
                <c:pt idx="151" formatCode="0.00">
                  <c:v>-0.17043554362069013</c:v>
                </c:pt>
                <c:pt idx="152" formatCode="0.00">
                  <c:v>-0.13992897195402421</c:v>
                </c:pt>
                <c:pt idx="153" formatCode="0.00">
                  <c:v>-0.12127414862069053</c:v>
                </c:pt>
                <c:pt idx="154" formatCode="0.00">
                  <c:v>-0.11387947695402367</c:v>
                </c:pt>
                <c:pt idx="155" formatCode="0.00">
                  <c:v>-0.12787536278735701</c:v>
                </c:pt>
                <c:pt idx="156" formatCode="0.00">
                  <c:v>-0.12736872362069018</c:v>
                </c:pt>
                <c:pt idx="157" formatCode="0.00">
                  <c:v>1.913154712644527E-3</c:v>
                </c:pt>
                <c:pt idx="158" formatCode="0.00">
                  <c:v>6.1922633879310851E-2</c:v>
                </c:pt>
                <c:pt idx="159" formatCode="0.00">
                  <c:v>0.16262952971264433</c:v>
                </c:pt>
                <c:pt idx="160" formatCode="0.00">
                  <c:v>0.24613535887931093</c:v>
                </c:pt>
                <c:pt idx="161" formatCode="0.00">
                  <c:v>0.27065619387931061</c:v>
                </c:pt>
                <c:pt idx="162" formatCode="0.00">
                  <c:v>0.28053240554597636</c:v>
                </c:pt>
                <c:pt idx="163" formatCode="0.00">
                  <c:v>0.31391700637931041</c:v>
                </c:pt>
                <c:pt idx="164" formatCode="0.00">
                  <c:v>0.26764746971264408</c:v>
                </c:pt>
                <c:pt idx="165" formatCode="0.00">
                  <c:v>0.22391208471264346</c:v>
                </c:pt>
                <c:pt idx="166" formatCode="0.00">
                  <c:v>0.20743900971264395</c:v>
                </c:pt>
                <c:pt idx="167" formatCode="0.00">
                  <c:v>0.21950092387931086</c:v>
                </c:pt>
                <c:pt idx="168" formatCode="0.00">
                  <c:v>0.2517630505459767</c:v>
                </c:pt>
                <c:pt idx="169" formatCode="0.00">
                  <c:v>0.19760968804597567</c:v>
                </c:pt>
                <c:pt idx="170" formatCode="0.00">
                  <c:v>0.17315565137930999</c:v>
                </c:pt>
                <c:pt idx="171" formatCode="0.00">
                  <c:v>3.1196930459769234E-3</c:v>
                </c:pt>
                <c:pt idx="172" formatCode="0.00">
                  <c:v>-2.5673761120690308E-2</c:v>
                </c:pt>
                <c:pt idx="173" formatCode="0.00">
                  <c:v>-3.5471612787356221E-2</c:v>
                </c:pt>
                <c:pt idx="174" formatCode="0.00">
                  <c:v>-4.0568186954024199E-2</c:v>
                </c:pt>
                <c:pt idx="175" formatCode="0.00">
                  <c:v>-6.1497245287356783E-2</c:v>
                </c:pt>
                <c:pt idx="176" formatCode="0.00">
                  <c:v>-4.4757637787356863E-2</c:v>
                </c:pt>
                <c:pt idx="177" formatCode="0.00">
                  <c:v>-1.5376700287355938E-2</c:v>
                </c:pt>
                <c:pt idx="178" formatCode="0.00">
                  <c:v>-1.987881778735634E-2</c:v>
                </c:pt>
                <c:pt idx="179" formatCode="0.00">
                  <c:v>-3.7239525287356301E-2</c:v>
                </c:pt>
                <c:pt idx="180" formatCode="0.00">
                  <c:v>-0.10130410778735666</c:v>
                </c:pt>
                <c:pt idx="181" formatCode="0.00">
                  <c:v>-4.7210429454023206E-2</c:v>
                </c:pt>
                <c:pt idx="182" formatCode="0.00">
                  <c:v>-8.9904601120689875E-2</c:v>
                </c:pt>
                <c:pt idx="183" formatCode="0.00">
                  <c:v>-1.1491472787356294E-2</c:v>
                </c:pt>
                <c:pt idx="184" formatCode="0.00">
                  <c:v>-4.4878378620690107E-2</c:v>
                </c:pt>
                <c:pt idx="185" formatCode="0.00">
                  <c:v>-3.8165405287356791E-2</c:v>
                </c:pt>
                <c:pt idx="186" formatCode="0.00">
                  <c:v>-3.5125906120691219E-2</c:v>
                </c:pt>
                <c:pt idx="187" formatCode="0.00">
                  <c:v>-4.7934626120690993E-2</c:v>
                </c:pt>
                <c:pt idx="188" formatCode="0.00">
                  <c:v>-0.10592656862069028</c:v>
                </c:pt>
                <c:pt idx="189" formatCode="0.00">
                  <c:v>-0.11251528612069084</c:v>
                </c:pt>
                <c:pt idx="190" formatCode="0.00">
                  <c:v>-9.3957817787356568E-2</c:v>
                </c:pt>
                <c:pt idx="191" formatCode="0.00">
                  <c:v>-5.8795150287356712E-2</c:v>
                </c:pt>
                <c:pt idx="192" formatCode="0.00">
                  <c:v>-5.0759869540231151E-3</c:v>
                </c:pt>
                <c:pt idx="193" formatCode="0.00">
                  <c:v>-2.9614622787356382E-2</c:v>
                </c:pt>
                <c:pt idx="194" formatCode="0.00">
                  <c:v>-1.8092567787356018E-2</c:v>
                </c:pt>
                <c:pt idx="195" formatCode="0.00">
                  <c:v>-5.2370920287357237E-2</c:v>
                </c:pt>
                <c:pt idx="196" formatCode="0.00">
                  <c:v>-9.8235462787356731E-2</c:v>
                </c:pt>
                <c:pt idx="197" formatCode="0.00">
                  <c:v>-0.11930280445402275</c:v>
                </c:pt>
                <c:pt idx="198" formatCode="0.00">
                  <c:v>-0.12246361945402384</c:v>
                </c:pt>
                <c:pt idx="199" formatCode="0.00">
                  <c:v>-0.13283246362069079</c:v>
                </c:pt>
                <c:pt idx="200" formatCode="0.00">
                  <c:v>-4.1744883620690842E-2</c:v>
                </c:pt>
                <c:pt idx="201" formatCode="0.00">
                  <c:v>4.4457355459766035E-3</c:v>
                </c:pt>
                <c:pt idx="202" formatCode="0.00">
                  <c:v>8.5479463793101118E-3</c:v>
                </c:pt>
                <c:pt idx="203" formatCode="0.00">
                  <c:v>-6.2739454023130747E-5</c:v>
                </c:pt>
                <c:pt idx="204" formatCode="0.00">
                  <c:v>-1.5011981954023312E-2</c:v>
                </c:pt>
                <c:pt idx="205" formatCode="0.00">
                  <c:v>-4.526332612068984E-2</c:v>
                </c:pt>
                <c:pt idx="206" formatCode="0.00">
                  <c:v>-1.7509099454022348E-2</c:v>
                </c:pt>
                <c:pt idx="207" formatCode="0.00">
                  <c:v>3.1642241379310931E-2</c:v>
                </c:pt>
                <c:pt idx="208" formatCode="0.00">
                  <c:v>0.10613402054597643</c:v>
                </c:pt>
                <c:pt idx="209" formatCode="0.00">
                  <c:v>0.11676117137931019</c:v>
                </c:pt>
                <c:pt idx="210" formatCode="0.00">
                  <c:v>0.11768321554597616</c:v>
                </c:pt>
                <c:pt idx="211" formatCode="0.00">
                  <c:v>0.13181368887931022</c:v>
                </c:pt>
                <c:pt idx="212" formatCode="0.00">
                  <c:v>5.7743970545976353E-2</c:v>
                </c:pt>
                <c:pt idx="213" formatCode="0.00">
                  <c:v>-2.6904797787357104E-2</c:v>
                </c:pt>
                <c:pt idx="214" formatCode="0.00">
                  <c:v>-4.7916786120691057E-2</c:v>
                </c:pt>
                <c:pt idx="215" formatCode="0.00">
                  <c:v>-7.4456826954024002E-2</c:v>
                </c:pt>
                <c:pt idx="216" formatCode="0.00">
                  <c:v>5.4795980459765303E-3</c:v>
                </c:pt>
                <c:pt idx="217" formatCode="0.00">
                  <c:v>8.1118925545976772E-2</c:v>
                </c:pt>
                <c:pt idx="218" formatCode="0.00">
                  <c:v>0.11733470804597701</c:v>
                </c:pt>
                <c:pt idx="219" formatCode="0.00">
                  <c:v>9.3329056379310771E-2</c:v>
                </c:pt>
                <c:pt idx="220" formatCode="0.00">
                  <c:v>6.3830995545976599E-2</c:v>
                </c:pt>
                <c:pt idx="221" formatCode="0.00">
                  <c:v>5.3720239712643725E-2</c:v>
                </c:pt>
                <c:pt idx="222" formatCode="0.00">
                  <c:v>4.8445507212644401E-2</c:v>
                </c:pt>
                <c:pt idx="223" formatCode="0.00">
                  <c:v>4.7523363879309777E-2</c:v>
                </c:pt>
                <c:pt idx="224" formatCode="0.00">
                  <c:v>4.2407735545976877E-2</c:v>
                </c:pt>
                <c:pt idx="225" formatCode="0.00">
                  <c:v>4.3044730545976684E-2</c:v>
                </c:pt>
                <c:pt idx="226" formatCode="0.00">
                  <c:v>2.7728740545977182E-2</c:v>
                </c:pt>
                <c:pt idx="227" formatCode="0.00">
                  <c:v>2.9557987212643688E-2</c:v>
                </c:pt>
                <c:pt idx="228" formatCode="0.00">
                  <c:v>-9.1820831954022353E-2</c:v>
                </c:pt>
                <c:pt idx="229" formatCode="0.00">
                  <c:v>-0.17437974195402361</c:v>
                </c:pt>
                <c:pt idx="230" formatCode="0.00">
                  <c:v>-0.27609169028735714</c:v>
                </c:pt>
                <c:pt idx="231" formatCode="0.00">
                  <c:v>-0.29008586695402361</c:v>
                </c:pt>
                <c:pt idx="232" formatCode="0.00">
                  <c:v>-0.23296566278735753</c:v>
                </c:pt>
                <c:pt idx="233" formatCode="0.00">
                  <c:v>-0.19449694445402343</c:v>
                </c:pt>
                <c:pt idx="234" formatCode="0.00">
                  <c:v>-0.17678856362069073</c:v>
                </c:pt>
                <c:pt idx="235" formatCode="0.00">
                  <c:v>-0.17053967195402464</c:v>
                </c:pt>
                <c:pt idx="236" formatCode="0.00">
                  <c:v>-0.15068323862069022</c:v>
                </c:pt>
                <c:pt idx="237" formatCode="0.00">
                  <c:v>-0.1339578969540236</c:v>
                </c:pt>
                <c:pt idx="238" formatCode="0.00">
                  <c:v>-0.13725613945402415</c:v>
                </c:pt>
                <c:pt idx="239" formatCode="0.00">
                  <c:v>-0.1424324052873569</c:v>
                </c:pt>
                <c:pt idx="240" formatCode="0.00">
                  <c:v>-0.14488918945402318</c:v>
                </c:pt>
                <c:pt idx="241" formatCode="0.00">
                  <c:v>-0.1181073127873562</c:v>
                </c:pt>
                <c:pt idx="242" formatCode="0.00">
                  <c:v>-8.3179019540233767E-3</c:v>
                </c:pt>
                <c:pt idx="243" formatCode="0.00">
                  <c:v>9.5954383879309546E-2</c:v>
                </c:pt>
                <c:pt idx="244" formatCode="0.00">
                  <c:v>3.9634789712643226E-2</c:v>
                </c:pt>
                <c:pt idx="245" formatCode="0.00">
                  <c:v>3.734076637930972E-2</c:v>
                </c:pt>
                <c:pt idx="246" formatCode="0.00">
                  <c:v>4.0535038879309759E-2</c:v>
                </c:pt>
                <c:pt idx="247" formatCode="0.00">
                  <c:v>4.9229170545975975E-2</c:v>
                </c:pt>
                <c:pt idx="248" formatCode="0.00">
                  <c:v>4.6876873045976097E-2</c:v>
                </c:pt>
                <c:pt idx="249" formatCode="0.00">
                  <c:v>5.1814005545976372E-2</c:v>
                </c:pt>
                <c:pt idx="250" formatCode="0.00">
                  <c:v>6.9605058045976165E-2</c:v>
                </c:pt>
                <c:pt idx="251" formatCode="0.00">
                  <c:v>8.8315333879309676E-2</c:v>
                </c:pt>
                <c:pt idx="252" formatCode="0.00">
                  <c:v>0.16334868054597607</c:v>
                </c:pt>
                <c:pt idx="253" formatCode="0.00">
                  <c:v>0.20457538554597576</c:v>
                </c:pt>
                <c:pt idx="254" formatCode="0.00">
                  <c:v>0.19980876221264321</c:v>
                </c:pt>
                <c:pt idx="255" formatCode="0.00">
                  <c:v>0.18034371304597663</c:v>
                </c:pt>
                <c:pt idx="256" formatCode="0.00">
                  <c:v>0.16657925221264236</c:v>
                </c:pt>
                <c:pt idx="257" formatCode="0.00">
                  <c:v>0.13249050137931029</c:v>
                </c:pt>
                <c:pt idx="258" formatCode="0.00">
                  <c:v>0.11555898721264324</c:v>
                </c:pt>
                <c:pt idx="259" formatCode="0.00">
                  <c:v>0.15255376221264338</c:v>
                </c:pt>
                <c:pt idx="260" formatCode="0.00">
                  <c:v>0.16013507554597695</c:v>
                </c:pt>
                <c:pt idx="261" formatCode="0.00">
                  <c:v>0.15662761971264416</c:v>
                </c:pt>
                <c:pt idx="262" formatCode="0.00">
                  <c:v>0.16927167221264394</c:v>
                </c:pt>
                <c:pt idx="263" formatCode="0.00">
                  <c:v>0.14448190137930972</c:v>
                </c:pt>
                <c:pt idx="264" formatCode="0.00">
                  <c:v>6.6196922212643727E-2</c:v>
                </c:pt>
                <c:pt idx="265" formatCode="0.00">
                  <c:v>3.4833434712643552E-2</c:v>
                </c:pt>
                <c:pt idx="266" formatCode="0.00">
                  <c:v>4.0489995545977209E-2</c:v>
                </c:pt>
                <c:pt idx="267" formatCode="0.00">
                  <c:v>3.3163153879310237E-2</c:v>
                </c:pt>
                <c:pt idx="268" formatCode="0.00">
                  <c:v>3.0507210545977159E-2</c:v>
                </c:pt>
                <c:pt idx="269" formatCode="0.00">
                  <c:v>3.3151570545976838E-2</c:v>
                </c:pt>
                <c:pt idx="270" formatCode="0.00">
                  <c:v>3.576185721264391E-2</c:v>
                </c:pt>
                <c:pt idx="271" formatCode="0.00">
                  <c:v>-3.2975627873579327E-3</c:v>
                </c:pt>
                <c:pt idx="272" formatCode="0.00">
                  <c:v>5.884141221264283E-2</c:v>
                </c:pt>
                <c:pt idx="273" formatCode="0.00">
                  <c:v>0.10817937554597634</c:v>
                </c:pt>
                <c:pt idx="274" formatCode="0.00">
                  <c:v>0.12366833804597643</c:v>
                </c:pt>
                <c:pt idx="275" formatCode="0.00">
                  <c:v>0.15114917887930979</c:v>
                </c:pt>
                <c:pt idx="276" formatCode="0.00">
                  <c:v>0.26306580054597628</c:v>
                </c:pt>
                <c:pt idx="277" formatCode="0.00">
                  <c:v>0.30112098221264283</c:v>
                </c:pt>
                <c:pt idx="278" formatCode="0.00">
                  <c:v>0.30046994054597675</c:v>
                </c:pt>
                <c:pt idx="279" formatCode="0.00">
                  <c:v>0.19158175221264351</c:v>
                </c:pt>
                <c:pt idx="280" formatCode="0.00">
                  <c:v>0.3548764255459762</c:v>
                </c:pt>
                <c:pt idx="281" formatCode="0.00">
                  <c:v>0.4085163738793085</c:v>
                </c:pt>
                <c:pt idx="282" formatCode="0.00">
                  <c:v>0.42464606554597673</c:v>
                </c:pt>
                <c:pt idx="283" formatCode="0.00">
                  <c:v>0.46761614637930915</c:v>
                </c:pt>
                <c:pt idx="284" formatCode="0.00">
                  <c:v>0.45458319304597605</c:v>
                </c:pt>
                <c:pt idx="285" formatCode="0.00">
                  <c:v>0.48636176721264146</c:v>
                </c:pt>
                <c:pt idx="286" formatCode="0.00">
                  <c:v>0.48468669804597653</c:v>
                </c:pt>
                <c:pt idx="287" formatCode="0.00">
                  <c:v>0.48357296554597617</c:v>
                </c:pt>
                <c:pt idx="288" formatCode="0.00">
                  <c:v>0.40292255637930996</c:v>
                </c:pt>
                <c:pt idx="289" formatCode="0.00">
                  <c:v>0.33890243887931071</c:v>
                </c:pt>
                <c:pt idx="290" formatCode="0.00">
                  <c:v>0.26137213387931091</c:v>
                </c:pt>
                <c:pt idx="291" formatCode="0.00">
                  <c:v>0.3141797030459772</c:v>
                </c:pt>
                <c:pt idx="292" formatCode="0.00">
                  <c:v>0.17160642554597771</c:v>
                </c:pt>
                <c:pt idx="293" formatCode="0.00">
                  <c:v>0.13027203471264315</c:v>
                </c:pt>
                <c:pt idx="294" formatCode="0.00">
                  <c:v>0.14258508304597761</c:v>
                </c:pt>
                <c:pt idx="295" formatCode="0.00">
                  <c:v>0.15265326137931012</c:v>
                </c:pt>
                <c:pt idx="296" formatCode="0.00">
                  <c:v>0.12637754721264294</c:v>
                </c:pt>
                <c:pt idx="297" formatCode="0.00">
                  <c:v>0.13692840387930971</c:v>
                </c:pt>
                <c:pt idx="298" formatCode="0.00">
                  <c:v>0.18225364304597669</c:v>
                </c:pt>
                <c:pt idx="299" formatCode="0.00">
                  <c:v>0.20220260221264397</c:v>
                </c:pt>
                <c:pt idx="300" formatCode="0.00">
                  <c:v>0.20903619554597697</c:v>
                </c:pt>
                <c:pt idx="301" formatCode="0.00">
                  <c:v>0.24100463054597654</c:v>
                </c:pt>
                <c:pt idx="302" formatCode="0.00">
                  <c:v>0.26602864721264297</c:v>
                </c:pt>
                <c:pt idx="303" formatCode="0.00">
                  <c:v>0.14416373221264234</c:v>
                </c:pt>
                <c:pt idx="304" formatCode="0.00">
                  <c:v>5.2062158045976581E-2</c:v>
                </c:pt>
                <c:pt idx="305" formatCode="0.00">
                  <c:v>3.8943752212643901E-2</c:v>
                </c:pt>
                <c:pt idx="306" formatCode="0.00">
                  <c:v>8.2629763793100608E-3</c:v>
                </c:pt>
                <c:pt idx="307" formatCode="0.00">
                  <c:v>-5.6491747787355884E-2</c:v>
                </c:pt>
                <c:pt idx="308" formatCode="0.00">
                  <c:v>-0.10294880028735598</c:v>
                </c:pt>
                <c:pt idx="309" formatCode="0.00">
                  <c:v>-0.19430281278735606</c:v>
                </c:pt>
                <c:pt idx="310" formatCode="0.00">
                  <c:v>-0.27468025278735642</c:v>
                </c:pt>
                <c:pt idx="311" formatCode="0.00">
                  <c:v>-0.28972259778735676</c:v>
                </c:pt>
                <c:pt idx="312" formatCode="0.00">
                  <c:v>-0.27984749862068981</c:v>
                </c:pt>
                <c:pt idx="313" formatCode="0.00">
                  <c:v>-0.24754988778735676</c:v>
                </c:pt>
                <c:pt idx="314" formatCode="0.00">
                  <c:v>-0.19874727362068967</c:v>
                </c:pt>
                <c:pt idx="315" formatCode="0.00">
                  <c:v>-6.4928726954023297E-2</c:v>
                </c:pt>
                <c:pt idx="316" formatCode="0.00">
                  <c:v>7.9726023879310048E-2</c:v>
                </c:pt>
                <c:pt idx="317" formatCode="0.00">
                  <c:v>8.2668288045976368E-2</c:v>
                </c:pt>
                <c:pt idx="318" formatCode="0.00">
                  <c:v>7.7616437212642886E-2</c:v>
                </c:pt>
                <c:pt idx="319" formatCode="0.00">
                  <c:v>8.2721336379309562E-2</c:v>
                </c:pt>
                <c:pt idx="320" formatCode="0.00">
                  <c:v>9.6033934712643543E-2</c:v>
                </c:pt>
                <c:pt idx="321" formatCode="0.00">
                  <c:v>0.10375823971264353</c:v>
                </c:pt>
                <c:pt idx="322" formatCode="0.00">
                  <c:v>0.12013447721264292</c:v>
                </c:pt>
                <c:pt idx="323" formatCode="0.00">
                  <c:v>0.11269013554597684</c:v>
                </c:pt>
                <c:pt idx="324" formatCode="0.00">
                  <c:v>0.11108116721264327</c:v>
                </c:pt>
                <c:pt idx="325" formatCode="0.00">
                  <c:v>9.5690016379310627E-2</c:v>
                </c:pt>
                <c:pt idx="326" formatCode="0.00">
                  <c:v>5.7674015545976509E-2</c:v>
                </c:pt>
                <c:pt idx="327" formatCode="0.00">
                  <c:v>2.2378966379309695E-2</c:v>
                </c:pt>
                <c:pt idx="328" formatCode="0.00">
                  <c:v>-4.4973169454022965E-2</c:v>
                </c:pt>
                <c:pt idx="329" formatCode="0.00">
                  <c:v>-4.5795554454024057E-2</c:v>
                </c:pt>
                <c:pt idx="330" formatCode="0.00">
                  <c:v>-3.5944277787356427E-2</c:v>
                </c:pt>
                <c:pt idx="331" formatCode="0.00">
                  <c:v>-4.3871894454023952E-2</c:v>
                </c:pt>
                <c:pt idx="332" formatCode="0.00">
                  <c:v>-5.2692865287356838E-2</c:v>
                </c:pt>
                <c:pt idx="333" formatCode="0.00">
                  <c:v>-6.9657499454022442E-2</c:v>
                </c:pt>
                <c:pt idx="334" formatCode="0.00">
                  <c:v>-6.1760897787356051E-2</c:v>
                </c:pt>
                <c:pt idx="335" formatCode="0.00">
                  <c:v>-5.1640982787356293E-2</c:v>
                </c:pt>
                <c:pt idx="336" formatCode="0.00">
                  <c:v>-5.6451514454022522E-2</c:v>
                </c:pt>
                <c:pt idx="337" formatCode="0.00">
                  <c:v>-8.8046466120689004E-2</c:v>
                </c:pt>
                <c:pt idx="338" formatCode="0.00">
                  <c:v>-5.0956641954022608E-2</c:v>
                </c:pt>
                <c:pt idx="339" formatCode="0.00">
                  <c:v>-9.9962102873565328E-3</c:v>
                </c:pt>
                <c:pt idx="340" formatCode="0.00">
                  <c:v>-4.3376082787355941E-2</c:v>
                </c:pt>
                <c:pt idx="341" formatCode="0.00">
                  <c:v>-4.9498136120689651E-2</c:v>
                </c:pt>
                <c:pt idx="342" formatCode="0.00">
                  <c:v>-5.0690626120688975E-2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0D-4A66-8370-BF26B393CDE3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'Ganges-TSA'!$AB$366:$AB$713</c:f>
              <c:numCache>
                <c:formatCode>General</c:formatCode>
                <c:ptCount val="348"/>
                <c:pt idx="6" formatCode="0.0000">
                  <c:v>2.2838483328078807</c:v>
                </c:pt>
                <c:pt idx="7" formatCode="0.0000">
                  <c:v>4.0664964774209782</c:v>
                </c:pt>
                <c:pt idx="8" formatCode="0.0000">
                  <c:v>2.9667939782840733</c:v>
                </c:pt>
                <c:pt idx="9" formatCode="0.0000">
                  <c:v>0.70097092614121514</c:v>
                </c:pt>
                <c:pt idx="10" formatCode="0.0000">
                  <c:v>-1.4413561945433093</c:v>
                </c:pt>
                <c:pt idx="11" formatCode="0.0000">
                  <c:v>-1.5236240477873553</c:v>
                </c:pt>
                <c:pt idx="12" formatCode="0.0000">
                  <c:v>-1.2289251107337846</c:v>
                </c:pt>
                <c:pt idx="13" formatCode="0.0000">
                  <c:v>-1.3275917692754509</c:v>
                </c:pt>
                <c:pt idx="14" formatCode="0.0000">
                  <c:v>-1.3236662490968811</c:v>
                </c:pt>
                <c:pt idx="15" formatCode="0.0000">
                  <c:v>-1.4512276701385463</c:v>
                </c:pt>
                <c:pt idx="16" formatCode="0.0000">
                  <c:v>-1.2435490510909277</c:v>
                </c:pt>
                <c:pt idx="17" formatCode="0.0000">
                  <c:v>-0.63803802591235748</c:v>
                </c:pt>
                <c:pt idx="18" formatCode="0.0000">
                  <c:v>1.7121776828078801</c:v>
                </c:pt>
                <c:pt idx="19" formatCode="0.0000">
                  <c:v>3.423098948254311</c:v>
                </c:pt>
                <c:pt idx="20" formatCode="0.0000">
                  <c:v>2.3718771382840727</c:v>
                </c:pt>
                <c:pt idx="21" formatCode="0.0000">
                  <c:v>9.4042955307879872E-2</c:v>
                </c:pt>
                <c:pt idx="22" formatCode="0.0000">
                  <c:v>-2.0859418828766429</c:v>
                </c:pt>
                <c:pt idx="23" formatCode="0.0000">
                  <c:v>-2.1192829461206903</c:v>
                </c:pt>
                <c:pt idx="24" formatCode="0.0000">
                  <c:v>-1.8498830224004528</c:v>
                </c:pt>
                <c:pt idx="25" formatCode="0.0000">
                  <c:v>-1.8061494167754515</c:v>
                </c:pt>
                <c:pt idx="26" formatCode="0.0000">
                  <c:v>-1.7797265615968811</c:v>
                </c:pt>
                <c:pt idx="27" formatCode="0.0000">
                  <c:v>-1.7678388626385471</c:v>
                </c:pt>
                <c:pt idx="28" formatCode="0.0000">
                  <c:v>-1.2872265619242622</c:v>
                </c:pt>
                <c:pt idx="29" formatCode="0.0000">
                  <c:v>-0.60682524091235823</c:v>
                </c:pt>
                <c:pt idx="30" formatCode="0.0000">
                  <c:v>1.7425573744745462</c:v>
                </c:pt>
                <c:pt idx="31" formatCode="0.0000">
                  <c:v>3.4727477490876435</c:v>
                </c:pt>
                <c:pt idx="32" formatCode="0.0000">
                  <c:v>2.3797384541174056</c:v>
                </c:pt>
                <c:pt idx="33" formatCode="0.0000">
                  <c:v>0.15606935614121298</c:v>
                </c:pt>
                <c:pt idx="34" formatCode="0.0000">
                  <c:v>-1.9379949895433093</c:v>
                </c:pt>
                <c:pt idx="35" formatCode="0.0000">
                  <c:v>-1.9410397861206903</c:v>
                </c:pt>
                <c:pt idx="36" formatCode="0.0000">
                  <c:v>-1.5578545157337857</c:v>
                </c:pt>
                <c:pt idx="37" formatCode="0.0000">
                  <c:v>-1.4570647617754511</c:v>
                </c:pt>
                <c:pt idx="38" formatCode="0.0000">
                  <c:v>-1.4994668324302154</c:v>
                </c:pt>
                <c:pt idx="39" formatCode="0.0000">
                  <c:v>-1.4278767776385455</c:v>
                </c:pt>
                <c:pt idx="40" formatCode="0.0000">
                  <c:v>-0.98922022609092863</c:v>
                </c:pt>
                <c:pt idx="41" formatCode="0.0000">
                  <c:v>-0.32721808424569065</c:v>
                </c:pt>
                <c:pt idx="42" formatCode="0.0000">
                  <c:v>2.0232918928078805</c:v>
                </c:pt>
                <c:pt idx="43" formatCode="0.0000">
                  <c:v>3.7709831649209775</c:v>
                </c:pt>
                <c:pt idx="44" formatCode="0.0000">
                  <c:v>2.7443754107840732</c:v>
                </c:pt>
                <c:pt idx="45" formatCode="0.0000">
                  <c:v>0.48536854614121427</c:v>
                </c:pt>
                <c:pt idx="46" formatCode="0.0000">
                  <c:v>-1.6695217028766418</c:v>
                </c:pt>
                <c:pt idx="47" formatCode="0.0000">
                  <c:v>-1.7212664752873561</c:v>
                </c:pt>
                <c:pt idx="48" formatCode="0.0000">
                  <c:v>-1.3907998240671184</c:v>
                </c:pt>
                <c:pt idx="49" formatCode="0.0000">
                  <c:v>-1.3022039076087846</c:v>
                </c:pt>
                <c:pt idx="50" formatCode="0.0000">
                  <c:v>-1.1555179524302144</c:v>
                </c:pt>
                <c:pt idx="51" formatCode="0.0000">
                  <c:v>-1.2271645743052138</c:v>
                </c:pt>
                <c:pt idx="52" formatCode="0.0000">
                  <c:v>-0.91311109609092789</c:v>
                </c:pt>
                <c:pt idx="53" formatCode="0.0000">
                  <c:v>-0.28977969257902458</c:v>
                </c:pt>
                <c:pt idx="54" formatCode="0.0000">
                  <c:v>2.0562746194745465</c:v>
                </c:pt>
                <c:pt idx="55" formatCode="0.0000">
                  <c:v>3.8034779882543113</c:v>
                </c:pt>
                <c:pt idx="56" formatCode="0.0000">
                  <c:v>2.7205622232840732</c:v>
                </c:pt>
                <c:pt idx="57" formatCode="0.0000">
                  <c:v>0.48799448947454671</c:v>
                </c:pt>
                <c:pt idx="58" formatCode="0.0000">
                  <c:v>-1.6487651995433099</c:v>
                </c:pt>
                <c:pt idx="59" formatCode="0.0000">
                  <c:v>-1.6828245777873567</c:v>
                </c:pt>
                <c:pt idx="60" formatCode="0.0000">
                  <c:v>-1.3909336949004518</c:v>
                </c:pt>
                <c:pt idx="61" formatCode="0.0000">
                  <c:v>-1.4230994126087846</c:v>
                </c:pt>
                <c:pt idx="62" formatCode="0.0000">
                  <c:v>-1.4117233915968814</c:v>
                </c:pt>
                <c:pt idx="63" formatCode="0.0000">
                  <c:v>-1.3995863868052125</c:v>
                </c:pt>
                <c:pt idx="64" formatCode="0.0000">
                  <c:v>-1.0078124644242612</c:v>
                </c:pt>
                <c:pt idx="65" formatCode="0.0000">
                  <c:v>-0.3172324584123567</c:v>
                </c:pt>
                <c:pt idx="66" formatCode="0.0000">
                  <c:v>2.0628972128078811</c:v>
                </c:pt>
                <c:pt idx="67" formatCode="0.0000">
                  <c:v>3.804339116587645</c:v>
                </c:pt>
                <c:pt idx="68" formatCode="0.0000">
                  <c:v>2.7593506807840731</c:v>
                </c:pt>
                <c:pt idx="69" formatCode="0.0000">
                  <c:v>0.52452673280787998</c:v>
                </c:pt>
                <c:pt idx="70" formatCode="0.0000">
                  <c:v>-1.6239095262099763</c:v>
                </c:pt>
                <c:pt idx="71" formatCode="0.0000">
                  <c:v>-1.654689914454023</c:v>
                </c:pt>
                <c:pt idx="72" formatCode="0.0000">
                  <c:v>-1.3102723590671199</c:v>
                </c:pt>
                <c:pt idx="73" formatCode="0.0000">
                  <c:v>-1.221240415108785</c:v>
                </c:pt>
                <c:pt idx="74" formatCode="0.0000">
                  <c:v>-1.1869966349302148</c:v>
                </c:pt>
                <c:pt idx="75" formatCode="0.0000">
                  <c:v>-1.1710409984718795</c:v>
                </c:pt>
                <c:pt idx="76" formatCode="0.0000">
                  <c:v>-0.68644539942426164</c:v>
                </c:pt>
                <c:pt idx="77" formatCode="0.0000">
                  <c:v>-4.0981539245691145E-2</c:v>
                </c:pt>
                <c:pt idx="78" formatCode="0.0000">
                  <c:v>2.2942290386412143</c:v>
                </c:pt>
                <c:pt idx="79" formatCode="0.0000">
                  <c:v>3.9633322815876442</c:v>
                </c:pt>
                <c:pt idx="80" formatCode="0.0000">
                  <c:v>2.8378224016174052</c:v>
                </c:pt>
                <c:pt idx="81" formatCode="0.0000">
                  <c:v>0.53437944030788032</c:v>
                </c:pt>
                <c:pt idx="82" formatCode="0.0000">
                  <c:v>-1.5919432762099754</c:v>
                </c:pt>
                <c:pt idx="83" formatCode="0.0000">
                  <c:v>-1.6111847019540226</c:v>
                </c:pt>
                <c:pt idx="84" formatCode="0.0000">
                  <c:v>-1.2998793149004517</c:v>
                </c:pt>
                <c:pt idx="85" formatCode="0.0000">
                  <c:v>-1.2462915909421182</c:v>
                </c:pt>
                <c:pt idx="86" formatCode="0.0000">
                  <c:v>-1.2589222549302148</c:v>
                </c:pt>
                <c:pt idx="87" formatCode="0.0000">
                  <c:v>-1.2576800651385462</c:v>
                </c:pt>
                <c:pt idx="88" formatCode="0.0000">
                  <c:v>-0.89411098109092713</c:v>
                </c:pt>
                <c:pt idx="89" formatCode="0.0000">
                  <c:v>-0.2132791559123568</c:v>
                </c:pt>
                <c:pt idx="90" formatCode="0.0000">
                  <c:v>2.2765233194745473</c:v>
                </c:pt>
                <c:pt idx="91" formatCode="0.0000">
                  <c:v>4.0697627724209777</c:v>
                </c:pt>
                <c:pt idx="92" formatCode="0.0000">
                  <c:v>3.0314248441174065</c:v>
                </c:pt>
                <c:pt idx="93" formatCode="0.0000">
                  <c:v>0.8316145719745478</c:v>
                </c:pt>
                <c:pt idx="94" formatCode="0.0000">
                  <c:v>-1.28022608454331</c:v>
                </c:pt>
                <c:pt idx="95" formatCode="0.0000">
                  <c:v>-1.2791173119540229</c:v>
                </c:pt>
                <c:pt idx="96" formatCode="0.0000">
                  <c:v>-0.95303676823378547</c:v>
                </c:pt>
                <c:pt idx="97" formatCode="0.0000">
                  <c:v>-0.91520016844211804</c:v>
                </c:pt>
                <c:pt idx="98" formatCode="0.0000">
                  <c:v>-0.90063664993021497</c:v>
                </c:pt>
                <c:pt idx="99" formatCode="0.0000">
                  <c:v>-0.93819263347187887</c:v>
                </c:pt>
                <c:pt idx="100" formatCode="0.0000">
                  <c:v>-0.44359469942426077</c:v>
                </c:pt>
                <c:pt idx="101" formatCode="0.0000">
                  <c:v>0.22798380325431022</c:v>
                </c:pt>
                <c:pt idx="102" formatCode="0.0000">
                  <c:v>2.4565720028078806</c:v>
                </c:pt>
                <c:pt idx="103" formatCode="0.0000">
                  <c:v>4.1307040899209779</c:v>
                </c:pt>
                <c:pt idx="104" formatCode="0.0000">
                  <c:v>3.0388570257840737</c:v>
                </c:pt>
                <c:pt idx="105" formatCode="0.0000">
                  <c:v>0.74510617697454773</c:v>
                </c:pt>
                <c:pt idx="106" formatCode="0.0000">
                  <c:v>-1.4569979645433087</c:v>
                </c:pt>
                <c:pt idx="107" formatCode="0.0000">
                  <c:v>-1.5224944419540218</c:v>
                </c:pt>
                <c:pt idx="108" formatCode="0.0000">
                  <c:v>-1.1837453282337846</c:v>
                </c:pt>
                <c:pt idx="109" formatCode="0.0000">
                  <c:v>-1.2004187651087848</c:v>
                </c:pt>
                <c:pt idx="110" formatCode="0.0000">
                  <c:v>-1.1712670499302149</c:v>
                </c:pt>
                <c:pt idx="111" formatCode="0.0000">
                  <c:v>-1.1391523559718801</c:v>
                </c:pt>
                <c:pt idx="112" formatCode="0.0000">
                  <c:v>-0.7136491185909275</c:v>
                </c:pt>
                <c:pt idx="113" formatCode="0.0000">
                  <c:v>-8.3881466745690858E-2</c:v>
                </c:pt>
                <c:pt idx="114" formatCode="0.0000">
                  <c:v>2.2609309428078799</c:v>
                </c:pt>
                <c:pt idx="115" formatCode="0.0000">
                  <c:v>3.9760922840876445</c:v>
                </c:pt>
                <c:pt idx="116" formatCode="0.0000">
                  <c:v>2.90398033745074</c:v>
                </c:pt>
                <c:pt idx="117" formatCode="0.0000">
                  <c:v>0.65136615114121454</c:v>
                </c:pt>
                <c:pt idx="118" formatCode="0.0000">
                  <c:v>-1.4846641562099752</c:v>
                </c:pt>
                <c:pt idx="119" formatCode="0.0000">
                  <c:v>-1.4895659161206893</c:v>
                </c:pt>
                <c:pt idx="120" formatCode="0.0000">
                  <c:v>-1.1255774140671186</c:v>
                </c:pt>
                <c:pt idx="121" formatCode="0.0000">
                  <c:v>-1.0349807292754503</c:v>
                </c:pt>
                <c:pt idx="122" formatCode="0.0000">
                  <c:v>-1.0352865032635483</c:v>
                </c:pt>
                <c:pt idx="123" formatCode="0.0000">
                  <c:v>-1.1103745384718793</c:v>
                </c:pt>
                <c:pt idx="124" formatCode="0.0000">
                  <c:v>-0.92925805442426146</c:v>
                </c:pt>
                <c:pt idx="125" formatCode="0.0000">
                  <c:v>-0.33101883507902397</c:v>
                </c:pt>
                <c:pt idx="126" formatCode="0.0000">
                  <c:v>2.0038150411412143</c:v>
                </c:pt>
                <c:pt idx="127" formatCode="0.0000">
                  <c:v>3.7271785582543115</c:v>
                </c:pt>
                <c:pt idx="128" formatCode="0.0000">
                  <c:v>2.6224162807840727</c:v>
                </c:pt>
                <c:pt idx="129" formatCode="0.0000">
                  <c:v>0.35830767614121406</c:v>
                </c:pt>
                <c:pt idx="130" formatCode="0.0000">
                  <c:v>-1.7853750720433084</c:v>
                </c:pt>
                <c:pt idx="131" formatCode="0.0000">
                  <c:v>-1.8156960669540227</c:v>
                </c:pt>
                <c:pt idx="132" formatCode="0.0000">
                  <c:v>-1.4920372199004519</c:v>
                </c:pt>
                <c:pt idx="133" formatCode="0.0000">
                  <c:v>-1.4520693959421176</c:v>
                </c:pt>
                <c:pt idx="134" formatCode="0.0000">
                  <c:v>-1.4197514815968812</c:v>
                </c:pt>
                <c:pt idx="135" formatCode="0.0000">
                  <c:v>-1.5334977776385466</c:v>
                </c:pt>
                <c:pt idx="136" formatCode="0.0000">
                  <c:v>-1.0678366269242616</c:v>
                </c:pt>
                <c:pt idx="137" formatCode="0.0000">
                  <c:v>-0.40871472091235805</c:v>
                </c:pt>
                <c:pt idx="138" formatCode="0.0000">
                  <c:v>1.9442876644745475</c:v>
                </c:pt>
                <c:pt idx="139" formatCode="0.0000">
                  <c:v>3.6840899840876435</c:v>
                </c:pt>
                <c:pt idx="140" formatCode="0.0000">
                  <c:v>2.6739382774507385</c:v>
                </c:pt>
                <c:pt idx="141" formatCode="0.0000">
                  <c:v>0.46728431947454663</c:v>
                </c:pt>
                <c:pt idx="142" formatCode="0.0000">
                  <c:v>-1.6500602887099758</c:v>
                </c:pt>
                <c:pt idx="143" formatCode="0.0000">
                  <c:v>-1.696213509454024</c:v>
                </c:pt>
                <c:pt idx="144" formatCode="0.0000">
                  <c:v>-1.4312349982337857</c:v>
                </c:pt>
                <c:pt idx="145" formatCode="0.0000">
                  <c:v>-1.5198196109421187</c:v>
                </c:pt>
                <c:pt idx="146" formatCode="0.0000">
                  <c:v>-1.5351103107635478</c:v>
                </c:pt>
                <c:pt idx="147" formatCode="0.0000">
                  <c:v>-1.4303673976385469</c:v>
                </c:pt>
                <c:pt idx="148" formatCode="0.0000">
                  <c:v>-1.0425947352575946</c:v>
                </c:pt>
                <c:pt idx="149" formatCode="0.0000">
                  <c:v>-0.37745732924569086</c:v>
                </c:pt>
                <c:pt idx="150" formatCode="0.0000">
                  <c:v>1.9822512536412127</c:v>
                </c:pt>
                <c:pt idx="151" formatCode="0.0000">
                  <c:v>3.7043272307543109</c:v>
                </c:pt>
                <c:pt idx="152" formatCode="0.0000">
                  <c:v>2.6608236666174054</c:v>
                </c:pt>
                <c:pt idx="153" formatCode="0.0000">
                  <c:v>0.42628135030787995</c:v>
                </c:pt>
                <c:pt idx="154" formatCode="0.0000">
                  <c:v>-1.7104830670433095</c:v>
                </c:pt>
                <c:pt idx="155" formatCode="0.0000">
                  <c:v>-1.7582574544540233</c:v>
                </c:pt>
                <c:pt idx="156" formatCode="0.0000">
                  <c:v>-1.4361488849004522</c:v>
                </c:pt>
                <c:pt idx="157" formatCode="0.0000">
                  <c:v>-1.2678345384421168</c:v>
                </c:pt>
                <c:pt idx="158" formatCode="0.0000">
                  <c:v>-1.1827730307635473</c:v>
                </c:pt>
                <c:pt idx="159" formatCode="0.0000">
                  <c:v>-1.086511579305212</c:v>
                </c:pt>
                <c:pt idx="160" formatCode="0.0000">
                  <c:v>-0.60724999942426017</c:v>
                </c:pt>
                <c:pt idx="161" formatCode="0.0000">
                  <c:v>6.8992149920976686E-2</c:v>
                </c:pt>
                <c:pt idx="162" formatCode="0.0000">
                  <c:v>2.4289710803078801</c:v>
                </c:pt>
                <c:pt idx="163" formatCode="0.0000">
                  <c:v>4.1886797807543115</c:v>
                </c:pt>
                <c:pt idx="164" formatCode="0.0000">
                  <c:v>3.0684001082840737</c:v>
                </c:pt>
                <c:pt idx="165" formatCode="0.0000">
                  <c:v>0.77146758364121393</c:v>
                </c:pt>
                <c:pt idx="166" formatCode="0.0000">
                  <c:v>-1.3891645803766419</c:v>
                </c:pt>
                <c:pt idx="167" formatCode="0.0000">
                  <c:v>-1.4108811677873554</c:v>
                </c:pt>
                <c:pt idx="168" formatCode="0.0000">
                  <c:v>-1.0570171107337853</c:v>
                </c:pt>
                <c:pt idx="169" formatCode="0.0000">
                  <c:v>-1.0721380051087857</c:v>
                </c:pt>
                <c:pt idx="170" formatCode="0.0000">
                  <c:v>-1.0715400132635482</c:v>
                </c:pt>
                <c:pt idx="171" formatCode="0.0000">
                  <c:v>-1.2460214159718794</c:v>
                </c:pt>
                <c:pt idx="172" formatCode="0.0000">
                  <c:v>-0.8790591194242614</c:v>
                </c:pt>
                <c:pt idx="173" formatCode="0.0000">
                  <c:v>-0.23713565674569015</c:v>
                </c:pt>
                <c:pt idx="174" formatCode="0.0000">
                  <c:v>2.1078704878078796</c:v>
                </c:pt>
                <c:pt idx="175" formatCode="0.0000">
                  <c:v>3.8132655290876443</c:v>
                </c:pt>
                <c:pt idx="176" formatCode="0.0000">
                  <c:v>2.7559950007840728</c:v>
                </c:pt>
                <c:pt idx="177" formatCode="0.0000">
                  <c:v>0.53217879864121453</c:v>
                </c:pt>
                <c:pt idx="178" formatCode="0.0000">
                  <c:v>-1.6164824078766422</c:v>
                </c:pt>
                <c:pt idx="179" formatCode="0.0000">
                  <c:v>-1.6676216169540226</c:v>
                </c:pt>
                <c:pt idx="180" formatCode="0.0000">
                  <c:v>-1.4100842690671187</c:v>
                </c:pt>
                <c:pt idx="181" formatCode="0.0000">
                  <c:v>-1.3169581226087845</c:v>
                </c:pt>
                <c:pt idx="182" formatCode="0.0000">
                  <c:v>-1.3346002657635481</c:v>
                </c:pt>
                <c:pt idx="183" formatCode="0.0000">
                  <c:v>-1.2606325818052126</c:v>
                </c:pt>
                <c:pt idx="184" formatCode="0.0000">
                  <c:v>-0.8982637369242612</c:v>
                </c:pt>
                <c:pt idx="185" formatCode="0.0000">
                  <c:v>-0.23982944924569072</c:v>
                </c:pt>
                <c:pt idx="186" formatCode="0.0000">
                  <c:v>2.1133127686412125</c:v>
                </c:pt>
                <c:pt idx="187" formatCode="0.0000">
                  <c:v>3.8268281482543101</c:v>
                </c:pt>
                <c:pt idx="188" formatCode="0.0000">
                  <c:v>2.6948260699507394</c:v>
                </c:pt>
                <c:pt idx="189" formatCode="0.0000">
                  <c:v>0.43504021280787963</c:v>
                </c:pt>
                <c:pt idx="190" formatCode="0.0000">
                  <c:v>-1.6905614078766424</c:v>
                </c:pt>
                <c:pt idx="191" formatCode="0.0000">
                  <c:v>-1.689177241954023</c:v>
                </c:pt>
                <c:pt idx="192" formatCode="0.0000">
                  <c:v>-1.3138561482337852</c:v>
                </c:pt>
                <c:pt idx="193" formatCode="0.0000">
                  <c:v>-1.2993623159421177</c:v>
                </c:pt>
                <c:pt idx="194" formatCode="0.0000">
                  <c:v>-1.2627882324302142</c:v>
                </c:pt>
                <c:pt idx="195" formatCode="0.0000">
                  <c:v>-1.3015120293052136</c:v>
                </c:pt>
                <c:pt idx="196" formatCode="0.0000">
                  <c:v>-0.95162082109092783</c:v>
                </c:pt>
                <c:pt idx="197" formatCode="0.0000">
                  <c:v>-0.32096684841235668</c:v>
                </c:pt>
                <c:pt idx="198" formatCode="0.0000">
                  <c:v>2.0259750553078799</c:v>
                </c:pt>
                <c:pt idx="199" formatCode="0.0000">
                  <c:v>3.7419303107543103</c:v>
                </c:pt>
                <c:pt idx="200" formatCode="0.0000">
                  <c:v>2.7590077549507388</c:v>
                </c:pt>
                <c:pt idx="201" formatCode="0.0000">
                  <c:v>0.55200123447454708</c:v>
                </c:pt>
                <c:pt idx="202" formatCode="0.0000">
                  <c:v>-1.5880556437099758</c:v>
                </c:pt>
                <c:pt idx="203" formatCode="0.0000">
                  <c:v>-1.6304448311206894</c:v>
                </c:pt>
                <c:pt idx="204" formatCode="0.0000">
                  <c:v>-1.3237921432337854</c:v>
                </c:pt>
                <c:pt idx="205" formatCode="0.0000">
                  <c:v>-1.3150110192754512</c:v>
                </c:pt>
                <c:pt idx="206" formatCode="0.0000">
                  <c:v>-1.2622047640968805</c:v>
                </c:pt>
                <c:pt idx="207" formatCode="0.0000">
                  <c:v>-1.2174988676385454</c:v>
                </c:pt>
                <c:pt idx="208" formatCode="0.0000">
                  <c:v>-0.74725133775759467</c:v>
                </c:pt>
                <c:pt idx="209" formatCode="0.0000">
                  <c:v>-8.4902872579023736E-2</c:v>
                </c:pt>
                <c:pt idx="210" formatCode="0.0000">
                  <c:v>2.2661218903078799</c:v>
                </c:pt>
                <c:pt idx="211" formatCode="0.0000">
                  <c:v>4.0065764632543113</c:v>
                </c:pt>
                <c:pt idx="212" formatCode="0.0000">
                  <c:v>2.858496609117406</c:v>
                </c:pt>
                <c:pt idx="213" formatCode="0.0000">
                  <c:v>0.52065070114121337</c:v>
                </c:pt>
                <c:pt idx="214" formatCode="0.0000">
                  <c:v>-1.6445203762099769</c:v>
                </c:pt>
                <c:pt idx="215" formatCode="0.0000">
                  <c:v>-1.7048389186206903</c:v>
                </c:pt>
                <c:pt idx="216" formatCode="0.0000">
                  <c:v>-1.3033005632337855</c:v>
                </c:pt>
                <c:pt idx="217" formatCode="0.0000">
                  <c:v>-1.1886287676087846</c:v>
                </c:pt>
                <c:pt idx="218" formatCode="0.0000">
                  <c:v>-1.1273609565968812</c:v>
                </c:pt>
                <c:pt idx="219" formatCode="0.0000">
                  <c:v>-1.1558120526385456</c:v>
                </c:pt>
                <c:pt idx="220" formatCode="0.0000">
                  <c:v>-0.7895543627575945</c:v>
                </c:pt>
                <c:pt idx="221" formatCode="0.0000">
                  <c:v>-0.1479438042456902</c:v>
                </c:pt>
                <c:pt idx="222" formatCode="0.0000">
                  <c:v>2.1968841819745482</c:v>
                </c:pt>
                <c:pt idx="223" formatCode="0.0000">
                  <c:v>3.9222861382543108</c:v>
                </c:pt>
                <c:pt idx="224" formatCode="0.0000">
                  <c:v>2.8431603741174065</c:v>
                </c:pt>
                <c:pt idx="225" formatCode="0.0000">
                  <c:v>0.59060022947454716</c:v>
                </c:pt>
                <c:pt idx="226" formatCode="0.0000">
                  <c:v>-1.5688748495433087</c:v>
                </c:pt>
                <c:pt idx="227" formatCode="0.0000">
                  <c:v>-1.6008241044540226</c:v>
                </c:pt>
                <c:pt idx="228" formatCode="0.0000">
                  <c:v>-1.4006009932337844</c:v>
                </c:pt>
                <c:pt idx="229" formatCode="0.0000">
                  <c:v>-1.4441274351087849</c:v>
                </c:pt>
                <c:pt idx="230" formatCode="0.0000">
                  <c:v>-1.5207873549302153</c:v>
                </c:pt>
                <c:pt idx="231" formatCode="0.0000">
                  <c:v>-1.53922697597188</c:v>
                </c:pt>
                <c:pt idx="232" formatCode="0.0000">
                  <c:v>-1.0863510210909286</c:v>
                </c:pt>
                <c:pt idx="233" formatCode="0.0000">
                  <c:v>-0.39616098841235736</c:v>
                </c:pt>
                <c:pt idx="234" formatCode="0.0000">
                  <c:v>1.971650111141213</c:v>
                </c:pt>
                <c:pt idx="235" formatCode="0.0000">
                  <c:v>3.7042231024209764</c:v>
                </c:pt>
                <c:pt idx="236" formatCode="0.0000">
                  <c:v>2.6500693999507394</c:v>
                </c:pt>
                <c:pt idx="237" formatCode="0.0000">
                  <c:v>0.41359760197454687</c:v>
                </c:pt>
                <c:pt idx="238" formatCode="0.0000">
                  <c:v>-1.73385972954331</c:v>
                </c:pt>
                <c:pt idx="239" formatCode="0.0000">
                  <c:v>-1.7728144969540232</c:v>
                </c:pt>
                <c:pt idx="240" formatCode="0.0000">
                  <c:v>-1.4536693507337852</c:v>
                </c:pt>
                <c:pt idx="241" formatCode="0.0000">
                  <c:v>-1.3878550059421175</c:v>
                </c:pt>
                <c:pt idx="242" formatCode="0.0000">
                  <c:v>-1.2530135665968816</c:v>
                </c:pt>
                <c:pt idx="243" formatCode="0.0000">
                  <c:v>-1.1531867251385468</c:v>
                </c:pt>
                <c:pt idx="244" formatCode="0.0000">
                  <c:v>-0.81375056859092787</c:v>
                </c:pt>
                <c:pt idx="245" formatCode="0.0000">
                  <c:v>-0.16432327757902421</c:v>
                </c:pt>
                <c:pt idx="246" formatCode="0.0000">
                  <c:v>2.1889737136412135</c:v>
                </c:pt>
                <c:pt idx="247" formatCode="0.0000">
                  <c:v>3.923991944920977</c:v>
                </c:pt>
                <c:pt idx="248" formatCode="0.0000">
                  <c:v>2.8476295116174057</c:v>
                </c:pt>
                <c:pt idx="249" formatCode="0.0000">
                  <c:v>0.59936950447454684</c:v>
                </c:pt>
                <c:pt idx="250" formatCode="0.0000">
                  <c:v>-1.5269985320433097</c:v>
                </c:pt>
                <c:pt idx="251" formatCode="0.0000">
                  <c:v>-1.5420667577873566</c:v>
                </c:pt>
                <c:pt idx="252" formatCode="0.0000">
                  <c:v>-1.145431480733786</c:v>
                </c:pt>
                <c:pt idx="253" formatCode="0.0000">
                  <c:v>-1.0651723076087856</c:v>
                </c:pt>
                <c:pt idx="254" formatCode="0.0000">
                  <c:v>-1.044886902430215</c:v>
                </c:pt>
                <c:pt idx="255" formatCode="0.0000">
                  <c:v>-1.0687973959718797</c:v>
                </c:pt>
                <c:pt idx="256" formatCode="0.0000">
                  <c:v>-0.68680610609092874</c:v>
                </c:pt>
                <c:pt idx="257" formatCode="0.0000">
                  <c:v>-6.9173542579023639E-2</c:v>
                </c:pt>
                <c:pt idx="258" formatCode="0.0000">
                  <c:v>2.263997661974547</c:v>
                </c:pt>
                <c:pt idx="259" formatCode="0.0000">
                  <c:v>4.0273165365876444</c:v>
                </c:pt>
                <c:pt idx="260" formatCode="0.0000">
                  <c:v>2.9608877141174066</c:v>
                </c:pt>
                <c:pt idx="261" formatCode="0.0000">
                  <c:v>0.70418311864121463</c:v>
                </c:pt>
                <c:pt idx="262" formatCode="0.0000">
                  <c:v>-1.4273319178766419</c:v>
                </c:pt>
                <c:pt idx="263" formatCode="0.0000">
                  <c:v>-1.4859001902873565</c:v>
                </c:pt>
                <c:pt idx="264" formatCode="0.0000">
                  <c:v>-1.2425832390671183</c:v>
                </c:pt>
                <c:pt idx="265" formatCode="0.0000">
                  <c:v>-1.2349142584421178</c:v>
                </c:pt>
                <c:pt idx="266" formatCode="0.0000">
                  <c:v>-1.204205669096881</c:v>
                </c:pt>
                <c:pt idx="267" formatCode="0.0000">
                  <c:v>-1.2159779551385461</c:v>
                </c:pt>
                <c:pt idx="268" formatCode="0.0000">
                  <c:v>-0.82287814775759394</c:v>
                </c:pt>
                <c:pt idx="269" formatCode="0.0000">
                  <c:v>-0.16851247341235709</c:v>
                </c:pt>
                <c:pt idx="270" formatCode="0.0000">
                  <c:v>2.1842005319745477</c:v>
                </c:pt>
                <c:pt idx="271" formatCode="0.0000">
                  <c:v>3.8714652115876431</c:v>
                </c:pt>
                <c:pt idx="272" formatCode="0.0000">
                  <c:v>2.8595940507840725</c:v>
                </c:pt>
                <c:pt idx="273" formatCode="0.0000">
                  <c:v>0.65573487447454681</c:v>
                </c:pt>
                <c:pt idx="274" formatCode="0.0000">
                  <c:v>-1.4729352520433094</c:v>
                </c:pt>
                <c:pt idx="275" formatCode="0.0000">
                  <c:v>-1.4792329127873565</c:v>
                </c:pt>
                <c:pt idx="276" formatCode="0.0000">
                  <c:v>-1.0457143607337858</c:v>
                </c:pt>
                <c:pt idx="277" formatCode="0.0000">
                  <c:v>-0.9686267109421185</c:v>
                </c:pt>
                <c:pt idx="278" formatCode="0.0000">
                  <c:v>-0.94422572409688144</c:v>
                </c:pt>
                <c:pt idx="279" formatCode="0.0000">
                  <c:v>-1.0575593568052128</c:v>
                </c:pt>
                <c:pt idx="280" formatCode="0.0000">
                  <c:v>-0.49850893275759489</c:v>
                </c:pt>
                <c:pt idx="281" formatCode="0.0000">
                  <c:v>0.20685232992097458</c:v>
                </c:pt>
                <c:pt idx="282" formatCode="0.0000">
                  <c:v>2.5730847403078805</c:v>
                </c:pt>
                <c:pt idx="283" formatCode="0.0000">
                  <c:v>4.3423789207543102</c:v>
                </c:pt>
                <c:pt idx="284" formatCode="0.0000">
                  <c:v>3.2553358316174057</c:v>
                </c:pt>
                <c:pt idx="285" formatCode="0.0000">
                  <c:v>1.0339172661412119</c:v>
                </c:pt>
                <c:pt idx="286" formatCode="0.0000">
                  <c:v>-1.1119168920433093</c:v>
                </c:pt>
                <c:pt idx="287" formatCode="0.0000">
                  <c:v>-1.1468091261206901</c:v>
                </c:pt>
                <c:pt idx="288" formatCode="0.0000">
                  <c:v>-0.90585760490045208</c:v>
                </c:pt>
                <c:pt idx="289" formatCode="0.0000">
                  <c:v>-0.93084525427545062</c:v>
                </c:pt>
                <c:pt idx="290" formatCode="0.0000">
                  <c:v>-0.98332353076354728</c:v>
                </c:pt>
                <c:pt idx="291" formatCode="0.0000">
                  <c:v>-0.93496140597187916</c:v>
                </c:pt>
                <c:pt idx="292" formatCode="0.0000">
                  <c:v>-0.68177893275759338</c:v>
                </c:pt>
                <c:pt idx="293" formatCode="0.0000">
                  <c:v>-7.139200924569078E-2</c:v>
                </c:pt>
                <c:pt idx="294" formatCode="0.0000">
                  <c:v>2.2910237578078814</c:v>
                </c:pt>
                <c:pt idx="295" formatCode="0.0000">
                  <c:v>4.0274160357543112</c:v>
                </c:pt>
                <c:pt idx="296" formatCode="0.0000">
                  <c:v>2.9271301857840726</c:v>
                </c:pt>
                <c:pt idx="297" formatCode="0.0000">
                  <c:v>0.68448390280788018</c:v>
                </c:pt>
                <c:pt idx="298" formatCode="0.0000">
                  <c:v>-1.4143499470433092</c:v>
                </c:pt>
                <c:pt idx="299" formatCode="0.0000">
                  <c:v>-1.4281794894540223</c:v>
                </c:pt>
                <c:pt idx="300" formatCode="0.0000">
                  <c:v>-1.0997439657337851</c:v>
                </c:pt>
                <c:pt idx="301" formatCode="0.0000">
                  <c:v>-1.0287430626087848</c:v>
                </c:pt>
                <c:pt idx="302" formatCode="0.0000">
                  <c:v>-0.97866701743021522</c:v>
                </c:pt>
                <c:pt idx="303" formatCode="0.0000">
                  <c:v>-1.104977376805214</c:v>
                </c:pt>
                <c:pt idx="304" formatCode="0.0000">
                  <c:v>-0.80132320025759451</c:v>
                </c:pt>
                <c:pt idx="305" formatCode="0.0000">
                  <c:v>-0.16272029174569003</c:v>
                </c:pt>
                <c:pt idx="306" formatCode="0.0000">
                  <c:v>2.1567016511412138</c:v>
                </c:pt>
                <c:pt idx="307" formatCode="0.0000">
                  <c:v>3.8182710265876452</c:v>
                </c:pt>
                <c:pt idx="308" formatCode="0.0000">
                  <c:v>2.6978038382840737</c:v>
                </c:pt>
                <c:pt idx="309" formatCode="0.0000">
                  <c:v>0.35325268614121441</c:v>
                </c:pt>
                <c:pt idx="310" formatCode="0.0000">
                  <c:v>-1.8712838428766423</c:v>
                </c:pt>
                <c:pt idx="311" formatCode="0.0000">
                  <c:v>-1.920104689454023</c:v>
                </c:pt>
                <c:pt idx="312" formatCode="0.0000">
                  <c:v>-1.5886276599004518</c:v>
                </c:pt>
                <c:pt idx="313" formatCode="0.0000">
                  <c:v>-1.5172975809421181</c:v>
                </c:pt>
                <c:pt idx="314" formatCode="0.0000">
                  <c:v>-1.4434429382635479</c:v>
                </c:pt>
                <c:pt idx="315" formatCode="0.0000">
                  <c:v>-1.3140698359718797</c:v>
                </c:pt>
                <c:pt idx="316" formatCode="0.0000">
                  <c:v>-0.77365933442426105</c:v>
                </c:pt>
                <c:pt idx="317" formatCode="0.0000">
                  <c:v>-0.11899575591235756</c:v>
                </c:pt>
                <c:pt idx="318" formatCode="0.0000">
                  <c:v>2.2260551119745466</c:v>
                </c:pt>
                <c:pt idx="319" formatCode="0.0000">
                  <c:v>3.9574841107543106</c:v>
                </c:pt>
                <c:pt idx="320" formatCode="0.0000">
                  <c:v>2.8967865732840732</c:v>
                </c:pt>
                <c:pt idx="321" formatCode="0.0000">
                  <c:v>0.651313738641214</c:v>
                </c:pt>
                <c:pt idx="322" formatCode="0.0000">
                  <c:v>-1.476469112876643</c:v>
                </c:pt>
                <c:pt idx="323" formatCode="0.0000">
                  <c:v>-1.5176919561206894</c:v>
                </c:pt>
                <c:pt idx="324" formatCode="0.0000">
                  <c:v>-1.1976989940671188</c:v>
                </c:pt>
                <c:pt idx="325" formatCode="0.0000">
                  <c:v>-1.1740576767754507</c:v>
                </c:pt>
                <c:pt idx="326" formatCode="0.0000">
                  <c:v>-1.1870216490968817</c:v>
                </c:pt>
                <c:pt idx="327" formatCode="0.0000">
                  <c:v>-1.2267621426385467</c:v>
                </c:pt>
                <c:pt idx="328" formatCode="0.0000">
                  <c:v>-0.89835852775759406</c:v>
                </c:pt>
                <c:pt idx="329" formatCode="0.0000">
                  <c:v>-0.24745959841235798</c:v>
                </c:pt>
                <c:pt idx="330" formatCode="0.0000">
                  <c:v>2.1124943969745473</c:v>
                </c:pt>
                <c:pt idx="331" formatCode="0.0000">
                  <c:v>3.8308908799209771</c:v>
                </c:pt>
                <c:pt idx="332" formatCode="0.0000">
                  <c:v>2.7480597732840728</c:v>
                </c:pt>
                <c:pt idx="333" formatCode="0.0000">
                  <c:v>0.47789799947454803</c:v>
                </c:pt>
                <c:pt idx="334" formatCode="0.0000">
                  <c:v>-1.6583644878766419</c:v>
                </c:pt>
                <c:pt idx="335" formatCode="0.0000">
                  <c:v>-1.6820230744540225</c:v>
                </c:pt>
                <c:pt idx="336" formatCode="0.0000">
                  <c:v>-1.3652316757337846</c:v>
                </c:pt>
                <c:pt idx="337" formatCode="0.0000">
                  <c:v>-1.3577941592754503</c:v>
                </c:pt>
                <c:pt idx="338" formatCode="0.0000">
                  <c:v>-1.2956523065968808</c:v>
                </c:pt>
                <c:pt idx="339" formatCode="0.0000">
                  <c:v>-1.2591373193052129</c:v>
                </c:pt>
                <c:pt idx="340" formatCode="0.0000">
                  <c:v>-0.89676144109092704</c:v>
                </c:pt>
                <c:pt idx="341" formatCode="0.0000">
                  <c:v>-0.25116218007902358</c:v>
                </c:pt>
                <c:pt idx="342" formatCode="0.0000">
                  <c:v>2.0977480486412148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D-4A66-8370-BF26B393CDE3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'Ganges-TSA'!$AE$2:$AE$349</c:f>
              <c:numCache>
                <c:formatCode>General</c:formatCode>
                <c:ptCount val="348"/>
                <c:pt idx="6" formatCode="0.00">
                  <c:v>0.57748933023809634</c:v>
                </c:pt>
                <c:pt idx="7" formatCode="0.00">
                  <c:v>0.12175311562499935</c:v>
                </c:pt>
                <c:pt idx="8" formatCode="0.00">
                  <c:v>1.0859022547619039</c:v>
                </c:pt>
                <c:pt idx="9" formatCode="0.00">
                  <c:v>0.83673449690476165</c:v>
                </c:pt>
                <c:pt idx="10" formatCode="0.00">
                  <c:v>-0.17292712241071406</c:v>
                </c:pt>
                <c:pt idx="11" formatCode="0.00">
                  <c:v>-0.42122471916666804</c:v>
                </c:pt>
                <c:pt idx="12" formatCode="0.00">
                  <c:v>-0.22156511622023878</c:v>
                </c:pt>
                <c:pt idx="13" formatCode="0.00">
                  <c:v>-0.53220784767857232</c:v>
                </c:pt>
                <c:pt idx="14" formatCode="0.00">
                  <c:v>-0.20550544785714209</c:v>
                </c:pt>
                <c:pt idx="15" formatCode="0.00">
                  <c:v>-8.0675116815476677E-2</c:v>
                </c:pt>
                <c:pt idx="16" formatCode="0.00">
                  <c:v>-0.11061816586309536</c:v>
                </c:pt>
                <c:pt idx="17" formatCode="0.00">
                  <c:v>0.24097334895833455</c:v>
                </c:pt>
                <c:pt idx="18" formatCode="0.00">
                  <c:v>-0.50322953976190377</c:v>
                </c:pt>
                <c:pt idx="19" formatCode="0.00">
                  <c:v>0.51163254479166476</c:v>
                </c:pt>
                <c:pt idx="20" formatCode="0.00">
                  <c:v>0.20342737476190376</c:v>
                </c:pt>
                <c:pt idx="21" formatCode="0.00">
                  <c:v>-0.81326311226190295</c:v>
                </c:pt>
                <c:pt idx="22" formatCode="0.00">
                  <c:v>-8.2864904077379897E-2</c:v>
                </c:pt>
                <c:pt idx="23" formatCode="0.00">
                  <c:v>0.17579005916666635</c:v>
                </c:pt>
                <c:pt idx="24" formatCode="0.00">
                  <c:v>0.21455878544642903</c:v>
                </c:pt>
                <c:pt idx="25" formatCode="0.00">
                  <c:v>0.219809709821428</c:v>
                </c:pt>
                <c:pt idx="26" formatCode="0.00">
                  <c:v>-4.5089655357142711E-2</c:v>
                </c:pt>
                <c:pt idx="27" formatCode="0.00">
                  <c:v>-0.19397291431547625</c:v>
                </c:pt>
                <c:pt idx="28" formatCode="0.00">
                  <c:v>-6.1691395029760621E-2</c:v>
                </c:pt>
                <c:pt idx="29" formatCode="0.00">
                  <c:v>-0.41666351604166518</c:v>
                </c:pt>
                <c:pt idx="30" formatCode="0.00">
                  <c:v>-0.47719558142856933</c:v>
                </c:pt>
                <c:pt idx="31" formatCode="0.00">
                  <c:v>0.47843366395833264</c:v>
                </c:pt>
                <c:pt idx="32" formatCode="0.00">
                  <c:v>0.39156377892857197</c:v>
                </c:pt>
                <c:pt idx="33" formatCode="0.00">
                  <c:v>0.14298908690476342</c:v>
                </c:pt>
                <c:pt idx="34" formatCode="0.00">
                  <c:v>0.11334828258928642</c:v>
                </c:pt>
                <c:pt idx="35" formatCode="0.00">
                  <c:v>-1.109434083333305E-2</c:v>
                </c:pt>
                <c:pt idx="36" formatCode="0.00">
                  <c:v>-3.1074421220237625E-2</c:v>
                </c:pt>
                <c:pt idx="37" formatCode="0.00">
                  <c:v>-0.3572648551785722</c:v>
                </c:pt>
                <c:pt idx="38" formatCode="0.00">
                  <c:v>2.8987115476192038E-2</c:v>
                </c:pt>
                <c:pt idx="39" formatCode="0.00">
                  <c:v>6.7201920684522243E-2</c:v>
                </c:pt>
                <c:pt idx="40" formatCode="0.00">
                  <c:v>9.1067291369055781E-3</c:v>
                </c:pt>
                <c:pt idx="41" formatCode="0.00">
                  <c:v>4.272940729166752E-2</c:v>
                </c:pt>
                <c:pt idx="42" formatCode="0.00">
                  <c:v>-1.6842669761904183E-2</c:v>
                </c:pt>
                <c:pt idx="43" formatCode="0.00">
                  <c:v>-0.62925094187500186</c:v>
                </c:pt>
                <c:pt idx="44" formatCode="0.00">
                  <c:v>0.93935281226190259</c:v>
                </c:pt>
                <c:pt idx="45" formatCode="0.00">
                  <c:v>0.32849950690476248</c:v>
                </c:pt>
                <c:pt idx="46" formatCode="0.00">
                  <c:v>-3.1755074077381984E-2</c:v>
                </c:pt>
                <c:pt idx="47" formatCode="0.00">
                  <c:v>-0.22598055166666686</c:v>
                </c:pt>
                <c:pt idx="48" formatCode="0.00">
                  <c:v>5.8276957113094774E-2</c:v>
                </c:pt>
                <c:pt idx="49" formatCode="0.00">
                  <c:v>5.6702870654761206E-2</c:v>
                </c:pt>
                <c:pt idx="50" formatCode="0.00">
                  <c:v>-0.38467846452380883</c:v>
                </c:pt>
                <c:pt idx="51" formatCode="0.00">
                  <c:v>-0.26228420264880992</c:v>
                </c:pt>
                <c:pt idx="52" formatCode="0.00">
                  <c:v>-0.28259765086309496</c:v>
                </c:pt>
                <c:pt idx="53" formatCode="0.00">
                  <c:v>0.11166766562500108</c:v>
                </c:pt>
                <c:pt idx="54" formatCode="0.00">
                  <c:v>0.54493598357143025</c:v>
                </c:pt>
                <c:pt idx="55" formatCode="0.00">
                  <c:v>0.79786135479166553</c:v>
                </c:pt>
                <c:pt idx="56" formatCode="0.00">
                  <c:v>0.15675186976190325</c:v>
                </c:pt>
                <c:pt idx="57" formatCode="0.00">
                  <c:v>-0.6545537064285698</c:v>
                </c:pt>
                <c:pt idx="58" formatCode="0.00">
                  <c:v>-0.39319050741071404</c:v>
                </c:pt>
                <c:pt idx="59" formatCode="0.00">
                  <c:v>-0.31300332916666651</c:v>
                </c:pt>
                <c:pt idx="60" formatCode="0.00">
                  <c:v>0.30896205794642828</c:v>
                </c:pt>
                <c:pt idx="61" formatCode="0.00">
                  <c:v>7.0730825654760743E-2</c:v>
                </c:pt>
                <c:pt idx="62" formatCode="0.00">
                  <c:v>0.11907984464285803</c:v>
                </c:pt>
                <c:pt idx="63" formatCode="0.00">
                  <c:v>-1.0695901488109172E-3</c:v>
                </c:pt>
                <c:pt idx="64" formatCode="0.00">
                  <c:v>-0.19126680252976236</c:v>
                </c:pt>
                <c:pt idx="65" formatCode="0.00">
                  <c:v>-0.21741213854166652</c:v>
                </c:pt>
                <c:pt idx="66" formatCode="0.00">
                  <c:v>-0.31606483976190436</c:v>
                </c:pt>
                <c:pt idx="67" formatCode="0.00">
                  <c:v>0.63288813645833208</c:v>
                </c:pt>
                <c:pt idx="68" formatCode="0.00">
                  <c:v>0.3169528022619037</c:v>
                </c:pt>
                <c:pt idx="69" formatCode="0.00">
                  <c:v>-0.73886788976190321</c:v>
                </c:pt>
                <c:pt idx="70" formatCode="0.00">
                  <c:v>4.8258119255952359E-2</c:v>
                </c:pt>
                <c:pt idx="71" formatCode="0.00">
                  <c:v>1.9185437500000013E-2</c:v>
                </c:pt>
                <c:pt idx="72" formatCode="0.00">
                  <c:v>0.40971437211309603</c:v>
                </c:pt>
                <c:pt idx="73" formatCode="0.00">
                  <c:v>0.21713222815476119</c:v>
                </c:pt>
                <c:pt idx="74" formatCode="0.00">
                  <c:v>0.1148313879761913</c:v>
                </c:pt>
                <c:pt idx="75" formatCode="0.00">
                  <c:v>-0.28094101848214326</c:v>
                </c:pt>
                <c:pt idx="76" formatCode="0.00">
                  <c:v>-0.47665650752976152</c:v>
                </c:pt>
                <c:pt idx="77" formatCode="0.00">
                  <c:v>-0.219875557708332</c:v>
                </c:pt>
                <c:pt idx="78" formatCode="0.00">
                  <c:v>5.2597044404762094E-2</c:v>
                </c:pt>
                <c:pt idx="79" formatCode="0.00">
                  <c:v>0.58419599145833168</c:v>
                </c:pt>
                <c:pt idx="80" formatCode="0.00">
                  <c:v>0.48329405142857151</c:v>
                </c:pt>
                <c:pt idx="81" formatCode="0.00">
                  <c:v>0.31735758273809633</c:v>
                </c:pt>
                <c:pt idx="82" formatCode="0.00">
                  <c:v>-5.8797580744047728E-2</c:v>
                </c:pt>
                <c:pt idx="83" formatCode="0.00">
                  <c:v>-0.20302546500000052</c:v>
                </c:pt>
                <c:pt idx="84" formatCode="0.00">
                  <c:v>-0.28732895205357156</c:v>
                </c:pt>
                <c:pt idx="85" formatCode="0.00">
                  <c:v>-0.3758135260119051</c:v>
                </c:pt>
                <c:pt idx="86" formatCode="0.00">
                  <c:v>-0.41619285202380851</c:v>
                </c:pt>
                <c:pt idx="87" formatCode="0.00">
                  <c:v>1.9734518184523431E-2</c:v>
                </c:pt>
                <c:pt idx="88" formatCode="0.00">
                  <c:v>-9.4546015863095967E-2</c:v>
                </c:pt>
                <c:pt idx="89" formatCode="0.00">
                  <c:v>-0.1711364610416668</c:v>
                </c:pt>
                <c:pt idx="90" formatCode="0.00">
                  <c:v>0.24496583357142931</c:v>
                </c:pt>
                <c:pt idx="91" formatCode="0.00">
                  <c:v>2.5573190624998077E-2</c:v>
                </c:pt>
                <c:pt idx="92" formatCode="0.00">
                  <c:v>0.35794321892857095</c:v>
                </c:pt>
                <c:pt idx="93" formatCode="0.00">
                  <c:v>-0.36611754892857107</c:v>
                </c:pt>
                <c:pt idx="94" formatCode="0.00">
                  <c:v>-2.1188642410713499E-2</c:v>
                </c:pt>
                <c:pt idx="95" formatCode="0.00">
                  <c:v>1.1413042249999998</c:v>
                </c:pt>
                <c:pt idx="96" formatCode="0.00">
                  <c:v>0.16881274127976287</c:v>
                </c:pt>
                <c:pt idx="97" formatCode="0.00">
                  <c:v>-0.27883845851190525</c:v>
                </c:pt>
                <c:pt idx="98" formatCode="0.00">
                  <c:v>-0.13383604702380847</c:v>
                </c:pt>
                <c:pt idx="99" formatCode="0.00">
                  <c:v>8.8068276517854649E-2</c:v>
                </c:pt>
                <c:pt idx="100" formatCode="0.00">
                  <c:v>-0.12641500752976231</c:v>
                </c:pt>
                <c:pt idx="101" formatCode="0.00">
                  <c:v>-0.55865606020833347</c:v>
                </c:pt>
                <c:pt idx="102" formatCode="0.00">
                  <c:v>5.0566730238095658E-2</c:v>
                </c:pt>
                <c:pt idx="103" formatCode="0.00">
                  <c:v>-0.16123024687500198</c:v>
                </c:pt>
                <c:pt idx="104" formatCode="0.00">
                  <c:v>-4.6815432738097407E-2</c:v>
                </c:pt>
                <c:pt idx="105" formatCode="0.00">
                  <c:v>0.90649704607142922</c:v>
                </c:pt>
                <c:pt idx="106" formatCode="0.00">
                  <c:v>0.39386949758928491</c:v>
                </c:pt>
                <c:pt idx="107" formatCode="0.00">
                  <c:v>-7.3492875000002122E-2</c:v>
                </c:pt>
                <c:pt idx="108" formatCode="0.00">
                  <c:v>-0.22678284872023813</c:v>
                </c:pt>
                <c:pt idx="109" formatCode="0.00">
                  <c:v>-0.20766300184523878</c:v>
                </c:pt>
                <c:pt idx="110" formatCode="0.00">
                  <c:v>-0.34985015702380817</c:v>
                </c:pt>
                <c:pt idx="111" formatCode="0.00">
                  <c:v>-0.40631263098214365</c:v>
                </c:pt>
                <c:pt idx="112" formatCode="0.00">
                  <c:v>-0.23697629836309542</c:v>
                </c:pt>
                <c:pt idx="113" formatCode="0.00">
                  <c:v>-4.1024590208332157E-2</c:v>
                </c:pt>
                <c:pt idx="114" formatCode="0.00">
                  <c:v>-0.42226306976190298</c:v>
                </c:pt>
                <c:pt idx="115" formatCode="0.00">
                  <c:v>4.2577798958332025E-2</c:v>
                </c:pt>
                <c:pt idx="116" formatCode="0.00">
                  <c:v>0.52678291559523682</c:v>
                </c:pt>
                <c:pt idx="117" formatCode="0.00">
                  <c:v>1.3572069119047621</c:v>
                </c:pt>
                <c:pt idx="118" formatCode="0.00">
                  <c:v>0.15809173925595221</c:v>
                </c:pt>
                <c:pt idx="119" formatCode="0.00">
                  <c:v>-0.16990511083333448</c:v>
                </c:pt>
                <c:pt idx="120" formatCode="0.00">
                  <c:v>-0.4189038628869044</c:v>
                </c:pt>
                <c:pt idx="121" formatCode="0.00">
                  <c:v>-0.35032276767857251</c:v>
                </c:pt>
                <c:pt idx="122" formatCode="0.00">
                  <c:v>-0.47883526369047491</c:v>
                </c:pt>
                <c:pt idx="123" formatCode="0.00">
                  <c:v>-0.33754506848214394</c:v>
                </c:pt>
                <c:pt idx="124" formatCode="0.00">
                  <c:v>0.32515353747023834</c:v>
                </c:pt>
                <c:pt idx="125" formatCode="0.00">
                  <c:v>0.71475163812500053</c:v>
                </c:pt>
                <c:pt idx="126" formatCode="0.00">
                  <c:v>0.45362343190476206</c:v>
                </c:pt>
                <c:pt idx="127" formatCode="0.00">
                  <c:v>-1.2802105208335135E-2</c:v>
                </c:pt>
                <c:pt idx="128" formatCode="0.00">
                  <c:v>-3.9364117738095672E-2</c:v>
                </c:pt>
                <c:pt idx="129" formatCode="0.00">
                  <c:v>-0.92540581309523784</c:v>
                </c:pt>
                <c:pt idx="130" formatCode="0.00">
                  <c:v>-0.18298248491071512</c:v>
                </c:pt>
                <c:pt idx="131" formatCode="0.00">
                  <c:v>-2.7001070000000738E-2</c:v>
                </c:pt>
                <c:pt idx="132" formatCode="0.00">
                  <c:v>-8.7971047053571283E-2</c:v>
                </c:pt>
                <c:pt idx="133" formatCode="0.00">
                  <c:v>-0.30225980101190597</c:v>
                </c:pt>
                <c:pt idx="134" formatCode="0.00">
                  <c:v>-0.22530786535714231</c:v>
                </c:pt>
                <c:pt idx="135" formatCode="0.00">
                  <c:v>9.1294260684523287E-2</c:v>
                </c:pt>
                <c:pt idx="136" formatCode="0.00">
                  <c:v>0.50522218997023849</c:v>
                </c:pt>
                <c:pt idx="137" formatCode="0.00">
                  <c:v>0.81713052395833508</c:v>
                </c:pt>
                <c:pt idx="138" formatCode="0.00">
                  <c:v>0.5243750785714294</c:v>
                </c:pt>
                <c:pt idx="139" formatCode="0.00">
                  <c:v>0.11747709895833403</c:v>
                </c:pt>
                <c:pt idx="140" formatCode="0.00">
                  <c:v>-1.4024963344047618</c:v>
                </c:pt>
                <c:pt idx="141" formatCode="0.00">
                  <c:v>-0.19551765642856989</c:v>
                </c:pt>
                <c:pt idx="142" formatCode="0.00">
                  <c:v>-0.22949016824404733</c:v>
                </c:pt>
                <c:pt idx="143" formatCode="0.00">
                  <c:v>-0.11168762749999939</c:v>
                </c:pt>
                <c:pt idx="144" formatCode="0.00">
                  <c:v>1.2965371279762827E-2</c:v>
                </c:pt>
                <c:pt idx="145" formatCode="0.00">
                  <c:v>0.53179156398809457</c:v>
                </c:pt>
                <c:pt idx="146" formatCode="0.00">
                  <c:v>0.44856914380952428</c:v>
                </c:pt>
                <c:pt idx="147" formatCode="0.00">
                  <c:v>0.30993765068452372</c:v>
                </c:pt>
                <c:pt idx="148" formatCode="0.00">
                  <c:v>0.33148366830357112</c:v>
                </c:pt>
                <c:pt idx="149" formatCode="0.00">
                  <c:v>0.10639210229166718</c:v>
                </c:pt>
                <c:pt idx="150" formatCode="0.00">
                  <c:v>-1.0449934805952363</c:v>
                </c:pt>
                <c:pt idx="151" formatCode="0.00">
                  <c:v>-0.38687288770833383</c:v>
                </c:pt>
                <c:pt idx="152" formatCode="0.00">
                  <c:v>-7.9121433571429201E-2</c:v>
                </c:pt>
                <c:pt idx="153" formatCode="0.00">
                  <c:v>-0.25031174726190297</c:v>
                </c:pt>
                <c:pt idx="154" formatCode="0.00">
                  <c:v>-8.0742899107137944E-3</c:v>
                </c:pt>
                <c:pt idx="155" formatCode="0.00">
                  <c:v>6.5626687500000003E-2</c:v>
                </c:pt>
                <c:pt idx="156" formatCode="0.00">
                  <c:v>-3.3098212053570997E-2</c:v>
                </c:pt>
                <c:pt idx="157" formatCode="0.00">
                  <c:v>0.64588535148809267</c:v>
                </c:pt>
                <c:pt idx="158" formatCode="0.00">
                  <c:v>0.3200897438095236</c:v>
                </c:pt>
                <c:pt idx="159" formatCode="0.00">
                  <c:v>5.4817892351189279E-2</c:v>
                </c:pt>
                <c:pt idx="160" formatCode="0.00">
                  <c:v>-0.27181169752976331</c:v>
                </c:pt>
                <c:pt idx="161" formatCode="0.00">
                  <c:v>-0.33397770687500028</c:v>
                </c:pt>
                <c:pt idx="162" formatCode="0.00">
                  <c:v>5.9669232738096767E-2</c:v>
                </c:pt>
                <c:pt idx="163" formatCode="0.00">
                  <c:v>-0.15111168770833494</c:v>
                </c:pt>
                <c:pt idx="164" formatCode="0.00">
                  <c:v>0.72178487476190245</c:v>
                </c:pt>
                <c:pt idx="165" formatCode="0.00">
                  <c:v>0.40657196940476314</c:v>
                </c:pt>
                <c:pt idx="166" formatCode="0.00">
                  <c:v>-3.514275657738164E-2</c:v>
                </c:pt>
                <c:pt idx="167" formatCode="0.00">
                  <c:v>-0.16323505916666736</c:v>
                </c:pt>
                <c:pt idx="168" formatCode="0.00">
                  <c:v>-1.1614776220238099E-2</c:v>
                </c:pt>
                <c:pt idx="169" formatCode="0.00">
                  <c:v>-0.10504562184523802</c:v>
                </c:pt>
                <c:pt idx="170" formatCode="0.00">
                  <c:v>-0.31596789369047507</c:v>
                </c:pt>
                <c:pt idx="171" formatCode="0.00">
                  <c:v>1.6650829017856417E-2</c:v>
                </c:pt>
                <c:pt idx="172" formatCode="0.00">
                  <c:v>0.14474039247023818</c:v>
                </c:pt>
                <c:pt idx="173" formatCode="0.00">
                  <c:v>0.35929561979166724</c:v>
                </c:pt>
                <c:pt idx="174" formatCode="0.00">
                  <c:v>-0.26907052476190252</c:v>
                </c:pt>
                <c:pt idx="175" formatCode="0.00">
                  <c:v>-6.914587604166833E-2</c:v>
                </c:pt>
                <c:pt idx="176" formatCode="0.00">
                  <c:v>-1.0062415177380961</c:v>
                </c:pt>
                <c:pt idx="177" formatCode="0.00">
                  <c:v>0.30033930440476198</c:v>
                </c:pt>
                <c:pt idx="178" formatCode="0.00">
                  <c:v>7.4600850922618811E-2</c:v>
                </c:pt>
                <c:pt idx="179" formatCode="0.00">
                  <c:v>3.2346499999999168E-2</c:v>
                </c:pt>
                <c:pt idx="180" formatCode="0.00">
                  <c:v>9.0303682113095363E-2</c:v>
                </c:pt>
                <c:pt idx="181" formatCode="0.00">
                  <c:v>0.34064978565476078</c:v>
                </c:pt>
                <c:pt idx="182" formatCode="0.00">
                  <c:v>0.29966360880952525</c:v>
                </c:pt>
                <c:pt idx="183" formatCode="0.00">
                  <c:v>-2.2763415148810751E-2</c:v>
                </c:pt>
                <c:pt idx="184" formatCode="0.00">
                  <c:v>-4.4383480029762445E-2</c:v>
                </c:pt>
                <c:pt idx="185" formatCode="0.00">
                  <c:v>-0.4067855777083329</c:v>
                </c:pt>
                <c:pt idx="186" formatCode="0.00">
                  <c:v>0.37461133440476413</c:v>
                </c:pt>
                <c:pt idx="187" formatCode="0.00">
                  <c:v>-0.59503855520833326</c:v>
                </c:pt>
                <c:pt idx="188" formatCode="0.00">
                  <c:v>-4.1150469047623872E-3</c:v>
                </c:pt>
                <c:pt idx="189" formatCode="0.00">
                  <c:v>-3.1649797619026643E-3</c:v>
                </c:pt>
                <c:pt idx="190" formatCode="0.00">
                  <c:v>0.22923553092261972</c:v>
                </c:pt>
                <c:pt idx="191" formatCode="0.00">
                  <c:v>9.0376114999999757E-2</c:v>
                </c:pt>
                <c:pt idx="192" formatCode="0.00">
                  <c:v>-0.15962907872023813</c:v>
                </c:pt>
                <c:pt idx="193" formatCode="0.00">
                  <c:v>-0.37284933101190543</c:v>
                </c:pt>
                <c:pt idx="194" formatCode="0.00">
                  <c:v>0.14878696547619086</c:v>
                </c:pt>
                <c:pt idx="195" formatCode="0.00">
                  <c:v>0.24080565235119078</c:v>
                </c:pt>
                <c:pt idx="196" formatCode="0.00">
                  <c:v>0.43092561413690422</c:v>
                </c:pt>
                <c:pt idx="197" formatCode="0.00">
                  <c:v>0.31898178145833356</c:v>
                </c:pt>
                <c:pt idx="198" formatCode="0.00">
                  <c:v>0.16748541773809666</c:v>
                </c:pt>
                <c:pt idx="199" formatCode="0.00">
                  <c:v>-0.37187605770833443</c:v>
                </c:pt>
                <c:pt idx="200" formatCode="0.00">
                  <c:v>-0.47963696190476224</c:v>
                </c:pt>
                <c:pt idx="201" formatCode="0.00">
                  <c:v>-0.67050051142857026</c:v>
                </c:pt>
                <c:pt idx="202" formatCode="0.00">
                  <c:v>-0.12607833324404805</c:v>
                </c:pt>
                <c:pt idx="203" formatCode="0.00">
                  <c:v>-6.2860758333345146E-3</c:v>
                </c:pt>
                <c:pt idx="204" formatCode="0.00">
                  <c:v>-0.27411921372023773</c:v>
                </c:pt>
                <c:pt idx="205" formatCode="0.00">
                  <c:v>0.73585033232142738</c:v>
                </c:pt>
                <c:pt idx="206" formatCode="0.00">
                  <c:v>0.70249092714285677</c:v>
                </c:pt>
                <c:pt idx="207" formatCode="0.00">
                  <c:v>0.20601902068452205</c:v>
                </c:pt>
                <c:pt idx="208" formatCode="0.00">
                  <c:v>0.12322790080357127</c:v>
                </c:pt>
                <c:pt idx="209" formatCode="0.00">
                  <c:v>-9.6473104374999785E-2</c:v>
                </c:pt>
                <c:pt idx="210" formatCode="0.00">
                  <c:v>-0.43567754726190344</c:v>
                </c:pt>
                <c:pt idx="211" formatCode="0.00">
                  <c:v>-0.30347149020833442</c:v>
                </c:pt>
                <c:pt idx="212" formatCode="0.00">
                  <c:v>1.0690273928570804E-2</c:v>
                </c:pt>
                <c:pt idx="213" formatCode="0.00">
                  <c:v>0.2547513719047636</c:v>
                </c:pt>
                <c:pt idx="214" formatCode="0.00">
                  <c:v>5.7912209255953861E-2</c:v>
                </c:pt>
                <c:pt idx="215" formatCode="0.00">
                  <c:v>7.9172541666666874E-2</c:v>
                </c:pt>
                <c:pt idx="216" formatCode="0.00">
                  <c:v>-0.12504511372023774</c:v>
                </c:pt>
                <c:pt idx="217" formatCode="0.00">
                  <c:v>-0.27936853934523942</c:v>
                </c:pt>
                <c:pt idx="218" formatCode="0.00">
                  <c:v>-0.4481381003571423</c:v>
                </c:pt>
                <c:pt idx="219" formatCode="0.00">
                  <c:v>-0.10781165431547723</c:v>
                </c:pt>
                <c:pt idx="220" formatCode="0.00">
                  <c:v>-0.15294956419642869</c:v>
                </c:pt>
                <c:pt idx="221" formatCode="0.00">
                  <c:v>0.92580492729166686</c:v>
                </c:pt>
                <c:pt idx="222" formatCode="0.00">
                  <c:v>0.54123209107142856</c:v>
                </c:pt>
                <c:pt idx="223" formatCode="0.00">
                  <c:v>0.21540822479166444</c:v>
                </c:pt>
                <c:pt idx="224" formatCode="0.00">
                  <c:v>-0.26204131107142992</c:v>
                </c:pt>
                <c:pt idx="225" formatCode="0.00">
                  <c:v>-0.16917488642857048</c:v>
                </c:pt>
                <c:pt idx="226" formatCode="0.00">
                  <c:v>-0.13906238741071508</c:v>
                </c:pt>
                <c:pt idx="227" formatCode="0.00">
                  <c:v>-8.8139062500000698E-2</c:v>
                </c:pt>
                <c:pt idx="228" formatCode="0.00">
                  <c:v>-3.8810403720238362E-2</c:v>
                </c:pt>
                <c:pt idx="229" formatCode="0.00">
                  <c:v>-8.5257411845238273E-2</c:v>
                </c:pt>
                <c:pt idx="230" formatCode="0.00">
                  <c:v>-4.7067762023807802E-2</c:v>
                </c:pt>
                <c:pt idx="231" formatCode="0.00">
                  <c:v>9.1811389017856904E-2</c:v>
                </c:pt>
                <c:pt idx="232" formatCode="0.00">
                  <c:v>0.16579805413690529</c:v>
                </c:pt>
                <c:pt idx="233" formatCode="0.00">
                  <c:v>-0.28252371854166558</c:v>
                </c:pt>
                <c:pt idx="234" formatCode="0.00">
                  <c:v>-0.22424075809523636</c:v>
                </c:pt>
                <c:pt idx="235" formatCode="0.00">
                  <c:v>-0.78707211937499988</c:v>
                </c:pt>
                <c:pt idx="236" formatCode="0.00">
                  <c:v>-0.23688045690476311</c:v>
                </c:pt>
                <c:pt idx="237" formatCode="0.00">
                  <c:v>0.69327019107142984</c:v>
                </c:pt>
                <c:pt idx="238" formatCode="0.00">
                  <c:v>0.48754711258928651</c:v>
                </c:pt>
                <c:pt idx="239" formatCode="0.00">
                  <c:v>0.29635190000000033</c:v>
                </c:pt>
                <c:pt idx="240" formatCode="0.00">
                  <c:v>8.9244653779761762E-2</c:v>
                </c:pt>
                <c:pt idx="241" formatCode="0.00">
                  <c:v>9.6747358988094057E-2</c:v>
                </c:pt>
                <c:pt idx="242" formatCode="0.00">
                  <c:v>-0.11413745035714218</c:v>
                </c:pt>
                <c:pt idx="243" formatCode="0.00">
                  <c:v>-0.33380777181547661</c:v>
                </c:pt>
                <c:pt idx="244" formatCode="0.00">
                  <c:v>-0.16891758836309556</c:v>
                </c:pt>
                <c:pt idx="245" formatCode="0.00">
                  <c:v>-0.54384283937499944</c:v>
                </c:pt>
                <c:pt idx="246" formatCode="0.00">
                  <c:v>-0.12018184059523662</c:v>
                </c:pt>
                <c:pt idx="247" formatCode="0.00">
                  <c:v>0.3106319681249996</c:v>
                </c:pt>
                <c:pt idx="248" formatCode="0.00">
                  <c:v>0.81682686142857097</c:v>
                </c:pt>
                <c:pt idx="249" formatCode="0.00">
                  <c:v>-0.16833684142857042</c:v>
                </c:pt>
                <c:pt idx="250" formatCode="0.00">
                  <c:v>0.25315763508928679</c:v>
                </c:pt>
                <c:pt idx="251" formatCode="0.00">
                  <c:v>0.10393543083333334</c:v>
                </c:pt>
                <c:pt idx="252" formatCode="0.00">
                  <c:v>-0.11466363622023756</c:v>
                </c:pt>
                <c:pt idx="253" formatCode="0.00">
                  <c:v>-0.25416290934523733</c:v>
                </c:pt>
                <c:pt idx="254" formatCode="0.00">
                  <c:v>-0.26301852452380814</c:v>
                </c:pt>
                <c:pt idx="255" formatCode="0.00">
                  <c:v>-0.2047044709821435</c:v>
                </c:pt>
                <c:pt idx="256" formatCode="0.00">
                  <c:v>-7.133874086309433E-2</c:v>
                </c:pt>
                <c:pt idx="257" formatCode="0.00">
                  <c:v>0.26140758562500022</c:v>
                </c:pt>
                <c:pt idx="258" formatCode="0.00">
                  <c:v>0.29951467107142982</c:v>
                </c:pt>
                <c:pt idx="259" formatCode="0.00">
                  <c:v>0.15010789645833178</c:v>
                </c:pt>
                <c:pt idx="260" formatCode="0.00">
                  <c:v>0.46998806892856937</c:v>
                </c:pt>
                <c:pt idx="261" formatCode="0.00">
                  <c:v>-0.43832398559523789</c:v>
                </c:pt>
                <c:pt idx="262" formatCode="0.00">
                  <c:v>-0.25557398907738094</c:v>
                </c:pt>
                <c:pt idx="263" formatCode="0.00">
                  <c:v>-0.15540930666666686</c:v>
                </c:pt>
                <c:pt idx="264" formatCode="0.00">
                  <c:v>0.42642542211309564</c:v>
                </c:pt>
                <c:pt idx="265" formatCode="0.00">
                  <c:v>6.5548014880940642E-3</c:v>
                </c:pt>
                <c:pt idx="266" formatCode="0.00">
                  <c:v>-0.14578922785714266</c:v>
                </c:pt>
                <c:pt idx="267" formatCode="0.00">
                  <c:v>9.4204718184522918E-2</c:v>
                </c:pt>
                <c:pt idx="268" formatCode="0.00">
                  <c:v>-0.23274394919643004</c:v>
                </c:pt>
                <c:pt idx="269" formatCode="0.00">
                  <c:v>-0.57867323354166622</c:v>
                </c:pt>
                <c:pt idx="270" formatCode="0.00">
                  <c:v>2.9499510714288135E-3</c:v>
                </c:pt>
                <c:pt idx="271" formatCode="0.00">
                  <c:v>0.37383795145833432</c:v>
                </c:pt>
                <c:pt idx="272" formatCode="0.00">
                  <c:v>0.48335963226190248</c:v>
                </c:pt>
                <c:pt idx="273" formatCode="0.00">
                  <c:v>-0.42174706142857055</c:v>
                </c:pt>
                <c:pt idx="274" formatCode="0.00">
                  <c:v>-0.17823833491071372</c:v>
                </c:pt>
                <c:pt idx="275" formatCode="0.00">
                  <c:v>-0.13075314416666739</c:v>
                </c:pt>
                <c:pt idx="276" formatCode="0.00">
                  <c:v>-0.23915649622023771</c:v>
                </c:pt>
                <c:pt idx="277" formatCode="0.00">
                  <c:v>0.48593495398809505</c:v>
                </c:pt>
                <c:pt idx="278" formatCode="0.00">
                  <c:v>0.18628638714285817</c:v>
                </c:pt>
                <c:pt idx="279" formatCode="0.00">
                  <c:v>0.12165366985118897</c:v>
                </c:pt>
                <c:pt idx="280" formatCode="0.00">
                  <c:v>-0.22734307419642885</c:v>
                </c:pt>
                <c:pt idx="281" formatCode="0.00">
                  <c:v>0.38896142312500182</c:v>
                </c:pt>
                <c:pt idx="282" formatCode="0.00">
                  <c:v>7.072792273809636E-2</c:v>
                </c:pt>
                <c:pt idx="283" formatCode="0.00">
                  <c:v>-0.10488825770833365</c:v>
                </c:pt>
                <c:pt idx="284" formatCode="0.00">
                  <c:v>-1.2190404085714288</c:v>
                </c:pt>
                <c:pt idx="285" formatCode="0.00">
                  <c:v>1.1596066269047647</c:v>
                </c:pt>
                <c:pt idx="286" formatCode="0.00">
                  <c:v>0.1044226850892862</c:v>
                </c:pt>
                <c:pt idx="287" formatCode="0.00">
                  <c:v>-0.26962063083333287</c:v>
                </c:pt>
                <c:pt idx="288" formatCode="0.00">
                  <c:v>0.13662771794642925</c:v>
                </c:pt>
                <c:pt idx="289" formatCode="0.00">
                  <c:v>0.29175805732142646</c:v>
                </c:pt>
                <c:pt idx="290" formatCode="0.00">
                  <c:v>0.606727083809524</c:v>
                </c:pt>
                <c:pt idx="291" formatCode="0.00">
                  <c:v>-2.1045110982144344E-2</c:v>
                </c:pt>
                <c:pt idx="292" formatCode="0.00">
                  <c:v>-5.7437864196430155E-2</c:v>
                </c:pt>
                <c:pt idx="293" formatCode="0.00">
                  <c:v>-0.30059914770833274</c:v>
                </c:pt>
                <c:pt idx="294" formatCode="0.00">
                  <c:v>-0.41545250476190443</c:v>
                </c:pt>
                <c:pt idx="295" formatCode="0.00">
                  <c:v>-0.72028903270833489</c:v>
                </c:pt>
                <c:pt idx="296" formatCode="0.00">
                  <c:v>-0.25714393273809577</c:v>
                </c:pt>
                <c:pt idx="297" formatCode="0.00">
                  <c:v>-0.2018393397619036</c:v>
                </c:pt>
                <c:pt idx="298" formatCode="0.00">
                  <c:v>-8.9156949910713656E-2</c:v>
                </c:pt>
                <c:pt idx="299" formatCode="0.00">
                  <c:v>0.15950631249999869</c:v>
                </c:pt>
                <c:pt idx="300" formatCode="0.00">
                  <c:v>0.45133221877976215</c:v>
                </c:pt>
                <c:pt idx="301" formatCode="0.00">
                  <c:v>7.4347295654761503E-2</c:v>
                </c:pt>
                <c:pt idx="302" formatCode="0.00">
                  <c:v>0.72868085047619147</c:v>
                </c:pt>
                <c:pt idx="303" formatCode="0.00">
                  <c:v>0.69287372985119067</c:v>
                </c:pt>
                <c:pt idx="304" formatCode="0.00">
                  <c:v>0.30149391330357123</c:v>
                </c:pt>
                <c:pt idx="305" formatCode="0.00">
                  <c:v>-0.12726774520833306</c:v>
                </c:pt>
                <c:pt idx="306" formatCode="0.00">
                  <c:v>0.10249082190476244</c:v>
                </c:pt>
                <c:pt idx="307" formatCode="0.00">
                  <c:v>-0.2108558235416691</c:v>
                </c:pt>
                <c:pt idx="308" formatCode="0.00">
                  <c:v>-1.4901965652380973</c:v>
                </c:pt>
                <c:pt idx="309" formatCode="0.00">
                  <c:v>-0.97582701309523756</c:v>
                </c:pt>
                <c:pt idx="310" formatCode="0.00">
                  <c:v>0.21035607592261929</c:v>
                </c:pt>
                <c:pt idx="311" formatCode="0.00">
                  <c:v>0.28326220249999956</c:v>
                </c:pt>
                <c:pt idx="312" formatCode="0.00">
                  <c:v>0.16315922294642871</c:v>
                </c:pt>
                <c:pt idx="313" formatCode="0.00">
                  <c:v>5.4171839880945427E-3</c:v>
                </c:pt>
                <c:pt idx="314" formatCode="0.00">
                  <c:v>9.7208621309524013E-2</c:v>
                </c:pt>
                <c:pt idx="315" formatCode="0.00">
                  <c:v>-6.2563090982143521E-2</c:v>
                </c:pt>
                <c:pt idx="316" formatCode="0.00">
                  <c:v>9.3321907470238052E-2</c:v>
                </c:pt>
                <c:pt idx="317" formatCode="0.00">
                  <c:v>-5.2491091041665605E-2</c:v>
                </c:pt>
                <c:pt idx="318" formatCode="0.00">
                  <c:v>0.42070869107142972</c:v>
                </c:pt>
                <c:pt idx="319" formatCode="0.00">
                  <c:v>0.23556246229166611</c:v>
                </c:pt>
                <c:pt idx="320" formatCode="0.00">
                  <c:v>-8.3356740238096805E-2</c:v>
                </c:pt>
                <c:pt idx="321" formatCode="0.00">
                  <c:v>0.46196894440476299</c:v>
                </c:pt>
                <c:pt idx="322" formatCode="0.00">
                  <c:v>-0.14915148407737977</c:v>
                </c:pt>
                <c:pt idx="323" formatCode="0.00">
                  <c:v>-0.17977274083333405</c:v>
                </c:pt>
                <c:pt idx="324" formatCode="0.00">
                  <c:v>-0.16651065288690514</c:v>
                </c:pt>
                <c:pt idx="325" formatCode="0.00">
                  <c:v>-0.17807154017857219</c:v>
                </c:pt>
                <c:pt idx="326" formatCode="0.00">
                  <c:v>-6.6521007857141434E-2</c:v>
                </c:pt>
                <c:pt idx="327" formatCode="0.00">
                  <c:v>4.6644065684523284E-2</c:v>
                </c:pt>
                <c:pt idx="328" formatCode="0.00">
                  <c:v>0.12868900080357104</c:v>
                </c:pt>
                <c:pt idx="329" formatCode="0.00">
                  <c:v>5.6665131458334628E-2</c:v>
                </c:pt>
                <c:pt idx="330" formatCode="0.00">
                  <c:v>0.3495755960714293</c:v>
                </c:pt>
                <c:pt idx="331" formatCode="0.00">
                  <c:v>-9.4036316875000026E-2</c:v>
                </c:pt>
                <c:pt idx="332" formatCode="0.00">
                  <c:v>-0.35817053023809642</c:v>
                </c:pt>
                <c:pt idx="333" formatCode="0.00">
                  <c:v>-0.17284094642857095</c:v>
                </c:pt>
                <c:pt idx="334" formatCode="0.00">
                  <c:v>2.287527092261854E-2</c:v>
                </c:pt>
                <c:pt idx="335" formatCode="0.00">
                  <c:v>0.10277369749999909</c:v>
                </c:pt>
                <c:pt idx="336" formatCode="0.00">
                  <c:v>-9.4109371220238991E-2</c:v>
                </c:pt>
                <c:pt idx="337" formatCode="0.00">
                  <c:v>-0.10018670767857341</c:v>
                </c:pt>
                <c:pt idx="338" formatCode="0.00">
                  <c:v>-0.161465960357142</c:v>
                </c:pt>
                <c:pt idx="339" formatCode="0.00">
                  <c:v>0.17377846235118977</c:v>
                </c:pt>
                <c:pt idx="340" formatCode="0.00">
                  <c:v>0.24853089413690377</c:v>
                </c:pt>
                <c:pt idx="341" formatCode="0.00">
                  <c:v>2.6413331250001448E-3</c:v>
                </c:pt>
                <c:pt idx="342" formatCode="0.00">
                  <c:v>-1.4817475595237717E-2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D-4A66-8370-BF26B393C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kern="1200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</a:rPr>
                  <a:t>Soil Moisture Normalized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Ganges-Surface</a:t>
            </a:r>
            <a:r>
              <a:rPr lang="en-US" baseline="0"/>
              <a:t> Runoff Storage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'Ganges-TSA'!$AF$2:$AF$349</c:f>
              <c:numCache>
                <c:formatCode>General</c:formatCode>
                <c:ptCount val="348"/>
                <c:pt idx="6" formatCode="0.00">
                  <c:v>0.14812309859195383</c:v>
                </c:pt>
                <c:pt idx="7" formatCode="0.00">
                  <c:v>0.14814644275862043</c:v>
                </c:pt>
                <c:pt idx="8" formatCode="0.00">
                  <c:v>0.14734466109195388</c:v>
                </c:pt>
                <c:pt idx="9" formatCode="0.00">
                  <c:v>0.1463241227586205</c:v>
                </c:pt>
                <c:pt idx="10" formatCode="0.00">
                  <c:v>0.14640816275862056</c:v>
                </c:pt>
                <c:pt idx="11" formatCode="0.00">
                  <c:v>0.14155522025862044</c:v>
                </c:pt>
                <c:pt idx="12" formatCode="0.00">
                  <c:v>0.11968879442528713</c:v>
                </c:pt>
                <c:pt idx="13" formatCode="0.00">
                  <c:v>-2.7157987241379411E-2</c:v>
                </c:pt>
                <c:pt idx="14" formatCode="0.00">
                  <c:v>-7.2381561408046136E-2</c:v>
                </c:pt>
                <c:pt idx="15" formatCode="0.00">
                  <c:v>-6.5032114741379432E-2</c:v>
                </c:pt>
                <c:pt idx="16" formatCode="0.00">
                  <c:v>-6.8555963074712789E-2</c:v>
                </c:pt>
                <c:pt idx="17" formatCode="0.00">
                  <c:v>-6.8521195574712812E-2</c:v>
                </c:pt>
                <c:pt idx="18" formatCode="0.00">
                  <c:v>-6.8557675574712762E-2</c:v>
                </c:pt>
                <c:pt idx="19" formatCode="0.00">
                  <c:v>-6.8393419741379469E-2</c:v>
                </c:pt>
                <c:pt idx="20" formatCode="0.00">
                  <c:v>-6.8524362241379477E-2</c:v>
                </c:pt>
                <c:pt idx="21" formatCode="0.00">
                  <c:v>-6.8441241408046138E-2</c:v>
                </c:pt>
                <c:pt idx="22" formatCode="0.00">
                  <c:v>-6.8848683074712758E-2</c:v>
                </c:pt>
                <c:pt idx="23" formatCode="0.00">
                  <c:v>-6.8898222241379425E-2</c:v>
                </c:pt>
                <c:pt idx="24" formatCode="0.00">
                  <c:v>-8.3939185574712749E-2</c:v>
                </c:pt>
                <c:pt idx="25" formatCode="0.00">
                  <c:v>-0.1134205664080461</c:v>
                </c:pt>
                <c:pt idx="26" formatCode="0.00">
                  <c:v>-0.17012467974137946</c:v>
                </c:pt>
                <c:pt idx="27" formatCode="0.00">
                  <c:v>-0.20287465057471279</c:v>
                </c:pt>
                <c:pt idx="28" formatCode="0.00">
                  <c:v>-0.20093592807471281</c:v>
                </c:pt>
                <c:pt idx="29" formatCode="0.00">
                  <c:v>-0.20095274724137946</c:v>
                </c:pt>
                <c:pt idx="30" formatCode="0.00">
                  <c:v>-0.20102035307471278</c:v>
                </c:pt>
                <c:pt idx="31" formatCode="0.00">
                  <c:v>-0.20097603724137947</c:v>
                </c:pt>
                <c:pt idx="32" formatCode="0.00">
                  <c:v>-0.20090636557471278</c:v>
                </c:pt>
                <c:pt idx="33" formatCode="0.00">
                  <c:v>-0.2003895022413795</c:v>
                </c:pt>
                <c:pt idx="34" formatCode="0.00">
                  <c:v>-0.20004493307471283</c:v>
                </c:pt>
                <c:pt idx="35" formatCode="0.00">
                  <c:v>-0.19738480057471283</c:v>
                </c:pt>
                <c:pt idx="36" formatCode="0.00">
                  <c:v>-0.18114341640804613</c:v>
                </c:pt>
                <c:pt idx="37" formatCode="0.00">
                  <c:v>-0.14977304474137942</c:v>
                </c:pt>
                <c:pt idx="38" formatCode="0.00">
                  <c:v>-0.14739612140804614</c:v>
                </c:pt>
                <c:pt idx="39" formatCode="0.00">
                  <c:v>-7.4316118074712778E-2</c:v>
                </c:pt>
                <c:pt idx="40" formatCode="0.00">
                  <c:v>-7.1486799741379448E-2</c:v>
                </c:pt>
                <c:pt idx="41" formatCode="0.00">
                  <c:v>-7.1394510574712799E-2</c:v>
                </c:pt>
                <c:pt idx="42" formatCode="0.00">
                  <c:v>-7.1354143074712828E-2</c:v>
                </c:pt>
                <c:pt idx="43" formatCode="0.00">
                  <c:v>-7.138873890804609E-2</c:v>
                </c:pt>
                <c:pt idx="44" formatCode="0.00">
                  <c:v>-7.1399998074712812E-2</c:v>
                </c:pt>
                <c:pt idx="45" formatCode="0.00">
                  <c:v>-7.2014793908046104E-2</c:v>
                </c:pt>
                <c:pt idx="46" formatCode="0.00">
                  <c:v>-7.204119807471282E-2</c:v>
                </c:pt>
                <c:pt idx="47" formatCode="0.00">
                  <c:v>-7.441012474137948E-2</c:v>
                </c:pt>
                <c:pt idx="48" formatCode="0.00">
                  <c:v>-5.8904753908046115E-2</c:v>
                </c:pt>
                <c:pt idx="49" formatCode="0.00">
                  <c:v>-3.2359268908046246E-2</c:v>
                </c:pt>
                <c:pt idx="50" formatCode="0.00">
                  <c:v>5.0623241925287221E-2</c:v>
                </c:pt>
                <c:pt idx="51" formatCode="0.00">
                  <c:v>-2.4697563074712825E-2</c:v>
                </c:pt>
                <c:pt idx="52" formatCode="0.00">
                  <c:v>-2.9980520574712788E-2</c:v>
                </c:pt>
                <c:pt idx="53" formatCode="0.00">
                  <c:v>-3.0045720574712886E-2</c:v>
                </c:pt>
                <c:pt idx="54" formatCode="0.00">
                  <c:v>-3.0041975574712776E-2</c:v>
                </c:pt>
                <c:pt idx="55" formatCode="0.00">
                  <c:v>-2.9662157241379494E-2</c:v>
                </c:pt>
                <c:pt idx="56" formatCode="0.00">
                  <c:v>-2.9676610574712825E-2</c:v>
                </c:pt>
                <c:pt idx="57" formatCode="0.00">
                  <c:v>-2.9284299741379527E-2</c:v>
                </c:pt>
                <c:pt idx="58" formatCode="0.00">
                  <c:v>-2.9359938908046168E-2</c:v>
                </c:pt>
                <c:pt idx="59" formatCode="0.00">
                  <c:v>-2.7860637241379438E-2</c:v>
                </c:pt>
                <c:pt idx="60" formatCode="0.00">
                  <c:v>-3.2180213074712805E-2</c:v>
                </c:pt>
                <c:pt idx="61" formatCode="0.00">
                  <c:v>-4.3067836408046123E-2</c:v>
                </c:pt>
                <c:pt idx="62" formatCode="0.00">
                  <c:v>-7.381842890804613E-2</c:v>
                </c:pt>
                <c:pt idx="63" formatCode="0.00">
                  <c:v>-2.4882503908046083E-2</c:v>
                </c:pt>
                <c:pt idx="64" formatCode="0.00">
                  <c:v>-1.8200212241379521E-2</c:v>
                </c:pt>
                <c:pt idx="65" formatCode="0.00">
                  <c:v>-1.7316433074712811E-2</c:v>
                </c:pt>
                <c:pt idx="66" formatCode="0.00">
                  <c:v>-1.7142511408046124E-2</c:v>
                </c:pt>
                <c:pt idx="67" formatCode="0.00">
                  <c:v>-1.6929721408046106E-2</c:v>
                </c:pt>
                <c:pt idx="68" formatCode="0.00">
                  <c:v>-1.6444549741379433E-2</c:v>
                </c:pt>
                <c:pt idx="69" formatCode="0.00">
                  <c:v>-1.6599312241379394E-2</c:v>
                </c:pt>
                <c:pt idx="70" formatCode="0.00">
                  <c:v>-1.6511546408046085E-2</c:v>
                </c:pt>
                <c:pt idx="71" formatCode="0.00">
                  <c:v>-1.7542039741379467E-2</c:v>
                </c:pt>
                <c:pt idx="72" formatCode="0.00">
                  <c:v>-6.2940397413794869E-3</c:v>
                </c:pt>
                <c:pt idx="73" formatCode="0.00">
                  <c:v>6.0332261091953887E-2</c:v>
                </c:pt>
                <c:pt idx="74" formatCode="0.00">
                  <c:v>0.1353884260919539</c:v>
                </c:pt>
                <c:pt idx="75" formatCode="0.00">
                  <c:v>0.11174220525862055</c:v>
                </c:pt>
                <c:pt idx="76" formatCode="0.00">
                  <c:v>0.11307351525862053</c:v>
                </c:pt>
                <c:pt idx="77" formatCode="0.00">
                  <c:v>0.11257069275862053</c:v>
                </c:pt>
                <c:pt idx="78" formatCode="0.00">
                  <c:v>0.11252701609195392</c:v>
                </c:pt>
                <c:pt idx="79" formatCode="0.00">
                  <c:v>0.11189916692528723</c:v>
                </c:pt>
                <c:pt idx="80" formatCode="0.00">
                  <c:v>0.11141560692528729</c:v>
                </c:pt>
                <c:pt idx="81" formatCode="0.00">
                  <c:v>0.1112648019252872</c:v>
                </c:pt>
                <c:pt idx="82" formatCode="0.00">
                  <c:v>0.11147123859195396</c:v>
                </c:pt>
                <c:pt idx="83" formatCode="0.00">
                  <c:v>0.11070972609195395</c:v>
                </c:pt>
                <c:pt idx="84" formatCode="0.00">
                  <c:v>9.278873525862058E-2</c:v>
                </c:pt>
                <c:pt idx="85" formatCode="0.00">
                  <c:v>9.5915236925287195E-2</c:v>
                </c:pt>
                <c:pt idx="86" formatCode="0.00">
                  <c:v>1.8046506925287253E-2</c:v>
                </c:pt>
                <c:pt idx="87" formatCode="0.00">
                  <c:v>-6.7219147413794533E-3</c:v>
                </c:pt>
                <c:pt idx="88" formatCode="0.00">
                  <c:v>-1.5432053074712793E-2</c:v>
                </c:pt>
                <c:pt idx="89" formatCode="0.00">
                  <c:v>-1.5594873908046092E-2</c:v>
                </c:pt>
                <c:pt idx="90" formatCode="0.00">
                  <c:v>-1.4473449741379485E-2</c:v>
                </c:pt>
                <c:pt idx="91" formatCode="0.00">
                  <c:v>-1.4444141408046118E-2</c:v>
                </c:pt>
                <c:pt idx="92" formatCode="0.00">
                  <c:v>-1.4425188074712825E-2</c:v>
                </c:pt>
                <c:pt idx="93" formatCode="0.00">
                  <c:v>-1.4070339741379501E-2</c:v>
                </c:pt>
                <c:pt idx="94" formatCode="0.00">
                  <c:v>-1.3850953074712846E-2</c:v>
                </c:pt>
                <c:pt idx="95" formatCode="0.00">
                  <c:v>-9.4152189080461413E-3</c:v>
                </c:pt>
                <c:pt idx="96" formatCode="0.00">
                  <c:v>-8.3915614080460887E-3</c:v>
                </c:pt>
                <c:pt idx="97" formatCode="0.00">
                  <c:v>5.0428885919537869E-3</c:v>
                </c:pt>
                <c:pt idx="98" formatCode="0.00">
                  <c:v>4.2692251925287195E-2</c:v>
                </c:pt>
                <c:pt idx="99" formatCode="0.00">
                  <c:v>6.0239953591953943E-2</c:v>
                </c:pt>
                <c:pt idx="100" formatCode="0.00">
                  <c:v>6.910892942528718E-2</c:v>
                </c:pt>
                <c:pt idx="101" formatCode="0.00">
                  <c:v>6.9055385258620594E-2</c:v>
                </c:pt>
                <c:pt idx="102" formatCode="0.00">
                  <c:v>6.7919875258620532E-2</c:v>
                </c:pt>
                <c:pt idx="103" formatCode="0.00">
                  <c:v>6.7882448591953859E-2</c:v>
                </c:pt>
                <c:pt idx="104" formatCode="0.00">
                  <c:v>6.7598424425287185E-2</c:v>
                </c:pt>
                <c:pt idx="105" formatCode="0.00">
                  <c:v>6.7039990258620452E-2</c:v>
                </c:pt>
                <c:pt idx="106" formatCode="0.00">
                  <c:v>6.6439570258620462E-2</c:v>
                </c:pt>
                <c:pt idx="107" formatCode="0.00">
                  <c:v>6.4089307758620429E-2</c:v>
                </c:pt>
                <c:pt idx="108" formatCode="0.00">
                  <c:v>6.6457976091953863E-2</c:v>
                </c:pt>
                <c:pt idx="109" formatCode="0.00">
                  <c:v>2.5639990258620571E-2</c:v>
                </c:pt>
                <c:pt idx="110" formatCode="0.00">
                  <c:v>-1.1452059741379472E-2</c:v>
                </c:pt>
                <c:pt idx="111" formatCode="0.00">
                  <c:v>-1.4302199741379473E-2</c:v>
                </c:pt>
                <c:pt idx="112" formatCode="0.00">
                  <c:v>-1.2517591408046147E-2</c:v>
                </c:pt>
                <c:pt idx="113" formatCode="0.00">
                  <c:v>-1.2533239741379543E-2</c:v>
                </c:pt>
                <c:pt idx="114" formatCode="0.00">
                  <c:v>-1.253373890804621E-2</c:v>
                </c:pt>
                <c:pt idx="115" formatCode="0.00">
                  <c:v>-1.2289951408046174E-2</c:v>
                </c:pt>
                <c:pt idx="116" formatCode="0.00">
                  <c:v>-1.1862650574712807E-2</c:v>
                </c:pt>
                <c:pt idx="117" formatCode="0.00">
                  <c:v>-1.1384213074712879E-2</c:v>
                </c:pt>
                <c:pt idx="118" formatCode="0.00">
                  <c:v>-1.0376178908046152E-2</c:v>
                </c:pt>
                <c:pt idx="119" formatCode="0.00">
                  <c:v>-3.0566022413794358E-3</c:v>
                </c:pt>
                <c:pt idx="120" formatCode="0.00">
                  <c:v>4.1588481091953955E-2</c:v>
                </c:pt>
                <c:pt idx="121" formatCode="0.00">
                  <c:v>2.5854056925287194E-2</c:v>
                </c:pt>
                <c:pt idx="122" formatCode="0.00">
                  <c:v>-7.5671905747127788E-3</c:v>
                </c:pt>
                <c:pt idx="123" formatCode="0.00">
                  <c:v>1.4045428591953957E-2</c:v>
                </c:pt>
                <c:pt idx="124" formatCode="0.00">
                  <c:v>9.6459135919539363E-3</c:v>
                </c:pt>
                <c:pt idx="125" formatCode="0.00">
                  <c:v>9.943503591953895E-3</c:v>
                </c:pt>
                <c:pt idx="126" formatCode="0.00">
                  <c:v>1.0125971925287247E-2</c:v>
                </c:pt>
                <c:pt idx="127" formatCode="0.00">
                  <c:v>1.0048935258620606E-2</c:v>
                </c:pt>
                <c:pt idx="128" formatCode="0.00">
                  <c:v>9.8445102586206534E-3</c:v>
                </c:pt>
                <c:pt idx="129" formatCode="0.00">
                  <c:v>9.5840460919539017E-3</c:v>
                </c:pt>
                <c:pt idx="130" formatCode="0.00">
                  <c:v>8.8671410919539118E-3</c:v>
                </c:pt>
                <c:pt idx="131" formatCode="0.00">
                  <c:v>2.9812135919539684E-3</c:v>
                </c:pt>
                <c:pt idx="132" formatCode="0.00">
                  <c:v>-3.8261897241379461E-2</c:v>
                </c:pt>
                <c:pt idx="133" formatCode="0.00">
                  <c:v>-4.6357807241379501E-2</c:v>
                </c:pt>
                <c:pt idx="134" formatCode="0.00">
                  <c:v>-6.5195711408046086E-2</c:v>
                </c:pt>
                <c:pt idx="135" formatCode="0.00">
                  <c:v>-8.7640093908046113E-2</c:v>
                </c:pt>
                <c:pt idx="136" formatCode="0.00">
                  <c:v>-7.1727210574712763E-2</c:v>
                </c:pt>
                <c:pt idx="137" formatCode="0.00">
                  <c:v>-7.182196307471278E-2</c:v>
                </c:pt>
                <c:pt idx="138" formatCode="0.00">
                  <c:v>-7.1819740574712798E-2</c:v>
                </c:pt>
                <c:pt idx="139" formatCode="0.00">
                  <c:v>-7.1665438908046109E-2</c:v>
                </c:pt>
                <c:pt idx="140" formatCode="0.00">
                  <c:v>-7.0772864741379504E-2</c:v>
                </c:pt>
                <c:pt idx="141" formatCode="0.00">
                  <c:v>-7.0433521408046151E-2</c:v>
                </c:pt>
                <c:pt idx="142" formatCode="0.00">
                  <c:v>-7.0209113074712837E-2</c:v>
                </c:pt>
                <c:pt idx="143" formatCode="0.00">
                  <c:v>-7.1903089741379489E-2</c:v>
                </c:pt>
                <c:pt idx="144" formatCode="0.00">
                  <c:v>-9.3797159741379477E-2</c:v>
                </c:pt>
                <c:pt idx="145" formatCode="0.00">
                  <c:v>-0.14182888724137946</c:v>
                </c:pt>
                <c:pt idx="146" formatCode="0.00">
                  <c:v>-9.7520746408046088E-2</c:v>
                </c:pt>
                <c:pt idx="147" formatCode="0.00">
                  <c:v>-0.10281837724137949</c:v>
                </c:pt>
                <c:pt idx="148" formatCode="0.00">
                  <c:v>-0.12224714557471278</c:v>
                </c:pt>
                <c:pt idx="149" formatCode="0.00">
                  <c:v>-0.12227736974137943</c:v>
                </c:pt>
                <c:pt idx="150" formatCode="0.00">
                  <c:v>-0.12225154807471272</c:v>
                </c:pt>
                <c:pt idx="151" formatCode="0.00">
                  <c:v>-0.12231344557471274</c:v>
                </c:pt>
                <c:pt idx="152" formatCode="0.00">
                  <c:v>-0.12219505640804612</c:v>
                </c:pt>
                <c:pt idx="153" formatCode="0.00">
                  <c:v>-0.12232651890804608</c:v>
                </c:pt>
                <c:pt idx="154" formatCode="0.00">
                  <c:v>-0.1224183022413794</c:v>
                </c:pt>
                <c:pt idx="155" formatCode="0.00">
                  <c:v>-0.12452381140804608</c:v>
                </c:pt>
                <c:pt idx="156" formatCode="0.00">
                  <c:v>-0.11414657807471279</c:v>
                </c:pt>
                <c:pt idx="157" formatCode="0.00">
                  <c:v>-5.3225683908046217E-2</c:v>
                </c:pt>
                <c:pt idx="158" formatCode="0.00">
                  <c:v>-6.2039184741379483E-2</c:v>
                </c:pt>
                <c:pt idx="159" formatCode="0.00">
                  <c:v>5.1933192528719196E-4</c:v>
                </c:pt>
                <c:pt idx="160" formatCode="0.00">
                  <c:v>1.6476329425287206E-2</c:v>
                </c:pt>
                <c:pt idx="161" formatCode="0.00">
                  <c:v>1.6619160258620536E-2</c:v>
                </c:pt>
                <c:pt idx="162" formatCode="0.00">
                  <c:v>1.6622051925287262E-2</c:v>
                </c:pt>
                <c:pt idx="163" formatCode="0.00">
                  <c:v>1.6778790258620557E-2</c:v>
                </c:pt>
                <c:pt idx="164" formatCode="0.00">
                  <c:v>1.5784140258620571E-2</c:v>
                </c:pt>
                <c:pt idx="165" formatCode="0.00">
                  <c:v>1.5721766925287206E-2</c:v>
                </c:pt>
                <c:pt idx="166" formatCode="0.00">
                  <c:v>1.5778767758620582E-2</c:v>
                </c:pt>
                <c:pt idx="167" formatCode="0.00">
                  <c:v>1.9104222758620504E-2</c:v>
                </c:pt>
                <c:pt idx="168" formatCode="0.00">
                  <c:v>3.5749115258620512E-2</c:v>
                </c:pt>
                <c:pt idx="169" formatCode="0.00">
                  <c:v>5.4325635919538762E-3</c:v>
                </c:pt>
                <c:pt idx="170" formatCode="0.00">
                  <c:v>-6.8017057471281284E-4</c:v>
                </c:pt>
                <c:pt idx="171" formatCode="0.00">
                  <c:v>-8.6495957241379429E-2</c:v>
                </c:pt>
                <c:pt idx="172" formatCode="0.00">
                  <c:v>-9.6921487241379445E-2</c:v>
                </c:pt>
                <c:pt idx="173" formatCode="0.00">
                  <c:v>-9.7034786408046136E-2</c:v>
                </c:pt>
                <c:pt idx="174" formatCode="0.00">
                  <c:v>-9.7024647241379436E-2</c:v>
                </c:pt>
                <c:pt idx="175" formatCode="0.00">
                  <c:v>-9.7016613074712765E-2</c:v>
                </c:pt>
                <c:pt idx="176" formatCode="0.00">
                  <c:v>-9.6500638074712708E-2</c:v>
                </c:pt>
                <c:pt idx="177" formatCode="0.00">
                  <c:v>-9.6392428074712766E-2</c:v>
                </c:pt>
                <c:pt idx="178" formatCode="0.00">
                  <c:v>-9.6441551408046056E-2</c:v>
                </c:pt>
                <c:pt idx="179" formatCode="0.00">
                  <c:v>-9.9659154741379374E-2</c:v>
                </c:pt>
                <c:pt idx="180" formatCode="0.00">
                  <c:v>-0.12600760057471272</c:v>
                </c:pt>
                <c:pt idx="181" formatCode="0.00">
                  <c:v>-3.858210057471273E-2</c:v>
                </c:pt>
                <c:pt idx="182" formatCode="0.00">
                  <c:v>-5.126250224137946E-2</c:v>
                </c:pt>
                <c:pt idx="183" formatCode="0.00">
                  <c:v>-4.6965817241379437E-2</c:v>
                </c:pt>
                <c:pt idx="184" formatCode="0.00">
                  <c:v>-4.6876547241379463E-2</c:v>
                </c:pt>
                <c:pt idx="185" formatCode="0.00">
                  <c:v>-4.6259591408046141E-2</c:v>
                </c:pt>
                <c:pt idx="186" formatCode="0.00">
                  <c:v>-4.6095930574712785E-2</c:v>
                </c:pt>
                <c:pt idx="187" formatCode="0.00">
                  <c:v>-4.6133113908046086E-2</c:v>
                </c:pt>
                <c:pt idx="188" formatCode="0.00">
                  <c:v>-4.6533591408046082E-2</c:v>
                </c:pt>
                <c:pt idx="189" formatCode="0.00">
                  <c:v>-4.6461138908046096E-2</c:v>
                </c:pt>
                <c:pt idx="190" formatCode="0.00">
                  <c:v>-4.6458788074712709E-2</c:v>
                </c:pt>
                <c:pt idx="191" formatCode="0.00">
                  <c:v>-4.4466899741379351E-2</c:v>
                </c:pt>
                <c:pt idx="192" formatCode="0.00">
                  <c:v>-3.5176018908046114E-2</c:v>
                </c:pt>
                <c:pt idx="193" formatCode="0.00">
                  <c:v>-0.11414990807471276</c:v>
                </c:pt>
                <c:pt idx="194" formatCode="0.00">
                  <c:v>-0.1154878830747128</c:v>
                </c:pt>
                <c:pt idx="195" formatCode="0.00">
                  <c:v>-0.10059794724137949</c:v>
                </c:pt>
                <c:pt idx="196" formatCode="0.00">
                  <c:v>-0.10539817307471283</c:v>
                </c:pt>
                <c:pt idx="197" formatCode="0.00">
                  <c:v>-0.10580975807471282</c:v>
                </c:pt>
                <c:pt idx="198" formatCode="0.00">
                  <c:v>-0.10574628557471283</c:v>
                </c:pt>
                <c:pt idx="199" formatCode="0.00">
                  <c:v>-0.10573911974137945</c:v>
                </c:pt>
                <c:pt idx="200" formatCode="0.00">
                  <c:v>-0.10391345974137944</c:v>
                </c:pt>
                <c:pt idx="201" formatCode="0.00">
                  <c:v>-0.1029191405747128</c:v>
                </c:pt>
                <c:pt idx="202" formatCode="0.00">
                  <c:v>-0.10274170890804618</c:v>
                </c:pt>
                <c:pt idx="203" formatCode="0.00">
                  <c:v>-0.10366468807471285</c:v>
                </c:pt>
                <c:pt idx="204" formatCode="0.00">
                  <c:v>-0.10711148807471288</c:v>
                </c:pt>
                <c:pt idx="205" formatCode="0.00">
                  <c:v>-9.0078079741379435E-2</c:v>
                </c:pt>
                <c:pt idx="206" formatCode="0.00">
                  <c:v>-1.7803176408046129E-2</c:v>
                </c:pt>
                <c:pt idx="207" formatCode="0.00">
                  <c:v>3.0013427586205732E-3</c:v>
                </c:pt>
                <c:pt idx="208" formatCode="0.00">
                  <c:v>1.6062251091953916E-2</c:v>
                </c:pt>
                <c:pt idx="209" formatCode="0.00">
                  <c:v>1.6074997758620591E-2</c:v>
                </c:pt>
                <c:pt idx="210" formatCode="0.00">
                  <c:v>1.6033680258620564E-2</c:v>
                </c:pt>
                <c:pt idx="211" formatCode="0.00">
                  <c:v>1.6215951091953951E-2</c:v>
                </c:pt>
                <c:pt idx="212" formatCode="0.00">
                  <c:v>1.4481001091953993E-2</c:v>
                </c:pt>
                <c:pt idx="213" formatCode="0.00">
                  <c:v>1.3405785258620628E-2</c:v>
                </c:pt>
                <c:pt idx="214" formatCode="0.00">
                  <c:v>1.3233600258620637E-2</c:v>
                </c:pt>
                <c:pt idx="215" formatCode="0.00">
                  <c:v>1.2742657758620712E-2</c:v>
                </c:pt>
                <c:pt idx="216" formatCode="0.00">
                  <c:v>7.7195961091954091E-2</c:v>
                </c:pt>
                <c:pt idx="217" formatCode="0.00">
                  <c:v>0.16746251609195373</c:v>
                </c:pt>
                <c:pt idx="218" formatCode="0.00">
                  <c:v>0.19472469692528727</c:v>
                </c:pt>
                <c:pt idx="219" formatCode="0.00">
                  <c:v>0.18536359859195395</c:v>
                </c:pt>
                <c:pt idx="220" formatCode="0.00">
                  <c:v>0.17473840859195389</c:v>
                </c:pt>
                <c:pt idx="221" formatCode="0.00">
                  <c:v>0.1747044460919539</c:v>
                </c:pt>
                <c:pt idx="222" formatCode="0.00">
                  <c:v>0.17471534942528721</c:v>
                </c:pt>
                <c:pt idx="223" formatCode="0.00">
                  <c:v>0.17456365775862059</c:v>
                </c:pt>
                <c:pt idx="224" formatCode="0.00">
                  <c:v>0.17454229359195383</c:v>
                </c:pt>
                <c:pt idx="225" formatCode="0.00">
                  <c:v>0.17451088192528719</c:v>
                </c:pt>
                <c:pt idx="226" formatCode="0.00">
                  <c:v>0.17450863025862051</c:v>
                </c:pt>
                <c:pt idx="227" formatCode="0.00">
                  <c:v>0.17559245192528716</c:v>
                </c:pt>
                <c:pt idx="228" formatCode="0.00">
                  <c:v>9.6755745258620518E-2</c:v>
                </c:pt>
                <c:pt idx="229" formatCode="0.00">
                  <c:v>-5.2738838074712746E-2</c:v>
                </c:pt>
                <c:pt idx="230" formatCode="0.00">
                  <c:v>-0.11298124224137945</c:v>
                </c:pt>
                <c:pt idx="231" formatCode="0.00">
                  <c:v>-0.10334054807471277</c:v>
                </c:pt>
                <c:pt idx="232" formatCode="0.00">
                  <c:v>-8.699013224137947E-2</c:v>
                </c:pt>
                <c:pt idx="233" formatCode="0.00">
                  <c:v>-8.6823141408046145E-2</c:v>
                </c:pt>
                <c:pt idx="234" formatCode="0.00">
                  <c:v>-8.6772803074712801E-2</c:v>
                </c:pt>
                <c:pt idx="235" formatCode="0.00">
                  <c:v>-8.6633757241379505E-2</c:v>
                </c:pt>
                <c:pt idx="236" formatCode="0.00">
                  <c:v>-8.628993224137943E-2</c:v>
                </c:pt>
                <c:pt idx="237" formatCode="0.00">
                  <c:v>-8.5992807241379421E-2</c:v>
                </c:pt>
                <c:pt idx="238" formatCode="0.00">
                  <c:v>-8.584720057471279E-2</c:v>
                </c:pt>
                <c:pt idx="239" formatCode="0.00">
                  <c:v>-8.6663318908046127E-2</c:v>
                </c:pt>
                <c:pt idx="240" formatCode="0.00">
                  <c:v>-8.2212305574712763E-2</c:v>
                </c:pt>
                <c:pt idx="241" formatCode="0.00">
                  <c:v>-3.8510503074712821E-2</c:v>
                </c:pt>
                <c:pt idx="242" formatCode="0.00">
                  <c:v>-1.6724012241379427E-2</c:v>
                </c:pt>
                <c:pt idx="243" formatCode="0.00">
                  <c:v>6.4766285258620548E-2</c:v>
                </c:pt>
                <c:pt idx="244" formatCode="0.00">
                  <c:v>5.9718686091953854E-2</c:v>
                </c:pt>
                <c:pt idx="245" formatCode="0.00">
                  <c:v>5.9957556091953912E-2</c:v>
                </c:pt>
                <c:pt idx="246" formatCode="0.00">
                  <c:v>6.0098801925287271E-2</c:v>
                </c:pt>
                <c:pt idx="247" formatCode="0.00">
                  <c:v>6.01442377586206E-2</c:v>
                </c:pt>
                <c:pt idx="248" formatCode="0.00">
                  <c:v>6.0174394425287214E-2</c:v>
                </c:pt>
                <c:pt idx="249" formatCode="0.00">
                  <c:v>6.0168329425287215E-2</c:v>
                </c:pt>
                <c:pt idx="250" formatCode="0.00">
                  <c:v>6.0271485258620527E-2</c:v>
                </c:pt>
                <c:pt idx="251" formatCode="0.00">
                  <c:v>6.2224216925287179E-2</c:v>
                </c:pt>
                <c:pt idx="252" formatCode="0.00">
                  <c:v>0.10929360359195384</c:v>
                </c:pt>
                <c:pt idx="253" formatCode="0.00">
                  <c:v>0.1725307744252873</c:v>
                </c:pt>
                <c:pt idx="254" formatCode="0.00">
                  <c:v>0.24156538109195391</c:v>
                </c:pt>
                <c:pt idx="255" formatCode="0.00">
                  <c:v>0.18235904442528716</c:v>
                </c:pt>
                <c:pt idx="256" formatCode="0.00">
                  <c:v>0.17283918609195381</c:v>
                </c:pt>
                <c:pt idx="257" formatCode="0.00">
                  <c:v>0.17277772525862056</c:v>
                </c:pt>
                <c:pt idx="258" formatCode="0.00">
                  <c:v>0.17279252359195385</c:v>
                </c:pt>
                <c:pt idx="259" formatCode="0.00">
                  <c:v>0.17300223525862057</c:v>
                </c:pt>
                <c:pt idx="260" formatCode="0.00">
                  <c:v>0.17295014609195392</c:v>
                </c:pt>
                <c:pt idx="261" formatCode="0.00">
                  <c:v>0.1729840344252872</c:v>
                </c:pt>
                <c:pt idx="262" formatCode="0.00">
                  <c:v>0.17318341692528716</c:v>
                </c:pt>
                <c:pt idx="263" formatCode="0.00">
                  <c:v>0.17061735942528722</c:v>
                </c:pt>
                <c:pt idx="264" formatCode="0.00">
                  <c:v>0.12385053692528725</c:v>
                </c:pt>
                <c:pt idx="265" formatCode="0.00">
                  <c:v>7.0720625258620495E-2</c:v>
                </c:pt>
                <c:pt idx="266" formatCode="0.00">
                  <c:v>3.8729739425287235E-2</c:v>
                </c:pt>
                <c:pt idx="267" formatCode="0.00">
                  <c:v>5.6891006925287091E-2</c:v>
                </c:pt>
                <c:pt idx="268" formatCode="0.00">
                  <c:v>5.772532359195387E-2</c:v>
                </c:pt>
                <c:pt idx="269" formatCode="0.00">
                  <c:v>5.7612751091953907E-2</c:v>
                </c:pt>
                <c:pt idx="270" formatCode="0.00">
                  <c:v>5.7639644425287295E-2</c:v>
                </c:pt>
                <c:pt idx="271" formatCode="0.00">
                  <c:v>5.8029507758620535E-2</c:v>
                </c:pt>
                <c:pt idx="272" formatCode="0.00">
                  <c:v>6.0335182758620542E-2</c:v>
                </c:pt>
                <c:pt idx="273" formatCode="0.00">
                  <c:v>6.0229071925287314E-2</c:v>
                </c:pt>
                <c:pt idx="274" formatCode="0.00">
                  <c:v>6.0095527758620537E-2</c:v>
                </c:pt>
                <c:pt idx="275" formatCode="0.00">
                  <c:v>6.39054860919539E-2</c:v>
                </c:pt>
                <c:pt idx="276" formatCode="0.00">
                  <c:v>0.14720201359195384</c:v>
                </c:pt>
                <c:pt idx="277" formatCode="0.00">
                  <c:v>0.22575040525862045</c:v>
                </c:pt>
                <c:pt idx="278" formatCode="0.00">
                  <c:v>0.2246396927586205</c:v>
                </c:pt>
                <c:pt idx="279" formatCode="0.00">
                  <c:v>0.14647524442528714</c:v>
                </c:pt>
                <c:pt idx="280" formatCode="0.00">
                  <c:v>0.16202415109195378</c:v>
                </c:pt>
                <c:pt idx="281" formatCode="0.00">
                  <c:v>0.16215321692528717</c:v>
                </c:pt>
                <c:pt idx="282" formatCode="0.00">
                  <c:v>0.1621769410919538</c:v>
                </c:pt>
                <c:pt idx="283" formatCode="0.00">
                  <c:v>0.16233495025862044</c:v>
                </c:pt>
                <c:pt idx="284" formatCode="0.00">
                  <c:v>0.16095617692528708</c:v>
                </c:pt>
                <c:pt idx="285" formatCode="0.00">
                  <c:v>0.16131147192528716</c:v>
                </c:pt>
                <c:pt idx="286" formatCode="0.00">
                  <c:v>0.16111133442528713</c:v>
                </c:pt>
                <c:pt idx="287" formatCode="0.00">
                  <c:v>0.15874542942528713</c:v>
                </c:pt>
                <c:pt idx="288" formatCode="0.00">
                  <c:v>7.8708231091953851E-2</c:v>
                </c:pt>
                <c:pt idx="289" formatCode="0.00">
                  <c:v>-2.8261810574712776E-2</c:v>
                </c:pt>
                <c:pt idx="290" formatCode="0.00">
                  <c:v>-9.3293190574712803E-2</c:v>
                </c:pt>
                <c:pt idx="291" formatCode="0.00">
                  <c:v>-8.4835952241379464E-2</c:v>
                </c:pt>
                <c:pt idx="292" formatCode="0.00">
                  <c:v>-0.10183754390804611</c:v>
                </c:pt>
                <c:pt idx="293" formatCode="0.00">
                  <c:v>-0.10186975807471282</c:v>
                </c:pt>
                <c:pt idx="294" formatCode="0.00">
                  <c:v>-0.10181816640804614</c:v>
                </c:pt>
                <c:pt idx="295" formatCode="0.00">
                  <c:v>-0.1021343530747128</c:v>
                </c:pt>
                <c:pt idx="296" formatCode="0.00">
                  <c:v>-0.10268348640804609</c:v>
                </c:pt>
                <c:pt idx="297" formatCode="0.00">
                  <c:v>-9.9538373074712749E-2</c:v>
                </c:pt>
                <c:pt idx="298" formatCode="0.00">
                  <c:v>-9.892685390804612E-2</c:v>
                </c:pt>
                <c:pt idx="299" formatCode="0.00">
                  <c:v>-9.890972974137946E-2</c:v>
                </c:pt>
                <c:pt idx="300" formatCode="0.00">
                  <c:v>-9.0051807241379456E-2</c:v>
                </c:pt>
                <c:pt idx="301" formatCode="0.00">
                  <c:v>-5.5462109741379439E-2</c:v>
                </c:pt>
                <c:pt idx="302" formatCode="0.00">
                  <c:v>-7.2862453908046076E-2</c:v>
                </c:pt>
                <c:pt idx="303" formatCode="0.00">
                  <c:v>-9.0814234741379452E-2</c:v>
                </c:pt>
                <c:pt idx="304" formatCode="0.00">
                  <c:v>-9.6919988908046095E-2</c:v>
                </c:pt>
                <c:pt idx="305" formatCode="0.00">
                  <c:v>-9.6765911408046079E-2</c:v>
                </c:pt>
                <c:pt idx="306" formatCode="0.00">
                  <c:v>-9.6570347241379417E-2</c:v>
                </c:pt>
                <c:pt idx="307" formatCode="0.00">
                  <c:v>-9.6729890574712707E-2</c:v>
                </c:pt>
                <c:pt idx="308" formatCode="0.00">
                  <c:v>-9.6916336408046089E-2</c:v>
                </c:pt>
                <c:pt idx="309" formatCode="0.00">
                  <c:v>-0.10005000640804607</c:v>
                </c:pt>
                <c:pt idx="310" formatCode="0.00">
                  <c:v>-0.10043709807471274</c:v>
                </c:pt>
                <c:pt idx="311" formatCode="0.00">
                  <c:v>-9.9681599741379412E-2</c:v>
                </c:pt>
                <c:pt idx="312" formatCode="0.00">
                  <c:v>-0.10338502974137947</c:v>
                </c:pt>
                <c:pt idx="313" formatCode="0.00">
                  <c:v>-3.0089614741379389E-2</c:v>
                </c:pt>
                <c:pt idx="314" formatCode="0.00">
                  <c:v>6.6721133591953918E-2</c:v>
                </c:pt>
                <c:pt idx="315" formatCode="0.00">
                  <c:v>0.10915165275862054</c:v>
                </c:pt>
                <c:pt idx="316" formatCode="0.00">
                  <c:v>0.12183282025862052</c:v>
                </c:pt>
                <c:pt idx="317" formatCode="0.00">
                  <c:v>0.12187981775862056</c:v>
                </c:pt>
                <c:pt idx="318" formatCode="0.00">
                  <c:v>0.12184344109195389</c:v>
                </c:pt>
                <c:pt idx="319" formatCode="0.00">
                  <c:v>0.12213402109195381</c:v>
                </c:pt>
                <c:pt idx="320" formatCode="0.00">
                  <c:v>0.12212726859195377</c:v>
                </c:pt>
                <c:pt idx="321" formatCode="0.00">
                  <c:v>0.12228438442528711</c:v>
                </c:pt>
                <c:pt idx="322" formatCode="0.00">
                  <c:v>0.12282683859195387</c:v>
                </c:pt>
                <c:pt idx="323" formatCode="0.00">
                  <c:v>0.12191926109195372</c:v>
                </c:pt>
                <c:pt idx="324" formatCode="0.00">
                  <c:v>0.11597106109195388</c:v>
                </c:pt>
                <c:pt idx="325" formatCode="0.00">
                  <c:v>6.2276693591953869E-2</c:v>
                </c:pt>
                <c:pt idx="326" formatCode="0.00">
                  <c:v>-1.3384121408046123E-2</c:v>
                </c:pt>
                <c:pt idx="327" formatCode="0.00">
                  <c:v>-4.0654612241379506E-2</c:v>
                </c:pt>
                <c:pt idx="328" formatCode="0.00">
                  <c:v>-4.7939097241379403E-2</c:v>
                </c:pt>
                <c:pt idx="329" formatCode="0.00">
                  <c:v>-4.7909168074712793E-2</c:v>
                </c:pt>
                <c:pt idx="330" formatCode="0.00">
                  <c:v>-4.7878863908046132E-2</c:v>
                </c:pt>
                <c:pt idx="331" formatCode="0.00">
                  <c:v>-4.8173372241379464E-2</c:v>
                </c:pt>
                <c:pt idx="332" formatCode="0.00">
                  <c:v>-4.8197199741379482E-2</c:v>
                </c:pt>
                <c:pt idx="333" formatCode="0.00">
                  <c:v>-4.836594140804612E-2</c:v>
                </c:pt>
                <c:pt idx="334" formatCode="0.00">
                  <c:v>-4.8551046408046139E-2</c:v>
                </c:pt>
                <c:pt idx="335" formatCode="0.00">
                  <c:v>-4.8074803908046138E-2</c:v>
                </c:pt>
                <c:pt idx="336" formatCode="0.00">
                  <c:v>-4.7534743908046073E-2</c:v>
                </c:pt>
                <c:pt idx="337" formatCode="0.00">
                  <c:v>-6.9563647241379478E-2</c:v>
                </c:pt>
                <c:pt idx="338" formatCode="0.00">
                  <c:v>6.5424744252872702E-3</c:v>
                </c:pt>
                <c:pt idx="339" formatCode="0.00">
                  <c:v>7.3263908591953919E-2</c:v>
                </c:pt>
                <c:pt idx="340" formatCode="0.00">
                  <c:v>7.0515146925287209E-2</c:v>
                </c:pt>
                <c:pt idx="341" formatCode="0.00">
                  <c:v>7.04825219252872E-2</c:v>
                </c:pt>
                <c:pt idx="342" formatCode="0.00">
                  <c:v>7.0483784425287244E-2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D-46BC-A4E7-007B6A0AB8DC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'Ganges-TSA'!$AC$366:$AC$713</c:f>
              <c:numCache>
                <c:formatCode>General</c:formatCode>
                <c:ptCount val="348"/>
                <c:pt idx="6" formatCode="0.0000">
                  <c:v>1.3248194749907634</c:v>
                </c:pt>
                <c:pt idx="7" formatCode="0.0000">
                  <c:v>1.3019200640979065</c:v>
                </c:pt>
                <c:pt idx="8" formatCode="0.0000">
                  <c:v>0.53160063516933487</c:v>
                </c:pt>
                <c:pt idx="9" formatCode="0.0000">
                  <c:v>-0.11154966932471283</c:v>
                </c:pt>
                <c:pt idx="10" formatCode="0.0000">
                  <c:v>-0.22129756506876042</c:v>
                </c:pt>
                <c:pt idx="11" formatCode="0.0000">
                  <c:v>-0.22620852548542719</c:v>
                </c:pt>
                <c:pt idx="12" formatCode="0.0000">
                  <c:v>-0.24506597325328433</c:v>
                </c:pt>
                <c:pt idx="13" formatCode="0.0000">
                  <c:v>-0.38600906072352226</c:v>
                </c:pt>
                <c:pt idx="14" formatCode="0.0000">
                  <c:v>-0.4311796888187604</c:v>
                </c:pt>
                <c:pt idx="15" formatCode="0.0000">
                  <c:v>-0.42616678572352229</c:v>
                </c:pt>
                <c:pt idx="16" formatCode="0.0000">
                  <c:v>-0.39915004295566514</c:v>
                </c:pt>
                <c:pt idx="17" formatCode="0.0000">
                  <c:v>-5.3357445425903316E-2</c:v>
                </c:pt>
                <c:pt idx="18" formatCode="0.0000">
                  <c:v>1.1081387008240966</c:v>
                </c:pt>
                <c:pt idx="19" formatCode="0.0000">
                  <c:v>1.0853802015979066</c:v>
                </c:pt>
                <c:pt idx="20" formatCode="0.0000">
                  <c:v>0.31573161183600151</c:v>
                </c:pt>
                <c:pt idx="21" formatCode="0.0000">
                  <c:v>-0.32631503349137947</c:v>
                </c:pt>
                <c:pt idx="22" formatCode="0.0000">
                  <c:v>-0.43655441090209374</c:v>
                </c:pt>
                <c:pt idx="23" formatCode="0.0000">
                  <c:v>-0.43666196798542706</c:v>
                </c:pt>
                <c:pt idx="24" formatCode="0.0000">
                  <c:v>-0.44869395325328421</c:v>
                </c:pt>
                <c:pt idx="25" formatCode="0.0000">
                  <c:v>-0.47227163989018894</c:v>
                </c:pt>
                <c:pt idx="26" formatCode="0.0000">
                  <c:v>-0.52892280715209372</c:v>
                </c:pt>
                <c:pt idx="27" formatCode="0.0000">
                  <c:v>-0.56400932155685568</c:v>
                </c:pt>
                <c:pt idx="28" formatCode="0.0000">
                  <c:v>-0.53153000795566518</c:v>
                </c:pt>
                <c:pt idx="29" formatCode="0.0000">
                  <c:v>-0.18578899709256996</c:v>
                </c:pt>
                <c:pt idx="30" formatCode="0.0000">
                  <c:v>0.97567602332409664</c:v>
                </c:pt>
                <c:pt idx="31" formatCode="0.0000">
                  <c:v>0.95279758409790671</c:v>
                </c:pt>
                <c:pt idx="32" formatCode="0.0000">
                  <c:v>0.18334960850266821</c:v>
                </c:pt>
                <c:pt idx="33" formatCode="0.0000">
                  <c:v>-0.4582632943247128</c:v>
                </c:pt>
                <c:pt idx="34" formatCode="0.0000">
                  <c:v>-0.56775066090209381</c:v>
                </c:pt>
                <c:pt idx="35" formatCode="0.0000">
                  <c:v>-0.56514854631876044</c:v>
                </c:pt>
                <c:pt idx="36" formatCode="0.0000">
                  <c:v>-0.54589818408661761</c:v>
                </c:pt>
                <c:pt idx="37" formatCode="0.0000">
                  <c:v>-0.50862411822352227</c:v>
                </c:pt>
                <c:pt idx="38" formatCode="0.0000">
                  <c:v>-0.50619424881876041</c:v>
                </c:pt>
                <c:pt idx="39" formatCode="0.0000">
                  <c:v>-0.43545078905685564</c:v>
                </c:pt>
                <c:pt idx="40" formatCode="0.0000">
                  <c:v>-0.4020808796223318</c:v>
                </c:pt>
                <c:pt idx="41" formatCode="0.0000">
                  <c:v>-5.6230760425903303E-2</c:v>
                </c:pt>
                <c:pt idx="42" formatCode="0.0000">
                  <c:v>1.1053422333240965</c:v>
                </c:pt>
                <c:pt idx="43" formatCode="0.0000">
                  <c:v>1.0823848824312401</c:v>
                </c:pt>
                <c:pt idx="44" formatCode="0.0000">
                  <c:v>0.31285597600266818</c:v>
                </c:pt>
                <c:pt idx="45" formatCode="0.0000">
                  <c:v>-0.32988858599137943</c:v>
                </c:pt>
                <c:pt idx="46" formatCode="0.0000">
                  <c:v>-0.4397469259020938</c:v>
                </c:pt>
                <c:pt idx="47" formatCode="0.0000">
                  <c:v>-0.44217387048542711</c:v>
                </c:pt>
                <c:pt idx="48" formatCode="0.0000">
                  <c:v>-0.42365952158661757</c:v>
                </c:pt>
                <c:pt idx="49" formatCode="0.0000">
                  <c:v>-0.39121034239018909</c:v>
                </c:pt>
                <c:pt idx="50" formatCode="0.0000">
                  <c:v>-0.30817488548542704</c:v>
                </c:pt>
                <c:pt idx="51" formatCode="0.0000">
                  <c:v>-0.38583223405685568</c:v>
                </c:pt>
                <c:pt idx="52" formatCode="0.0000">
                  <c:v>-0.36057460045566514</c:v>
                </c:pt>
                <c:pt idx="53" formatCode="0.0000">
                  <c:v>-1.488197042590339E-2</c:v>
                </c:pt>
                <c:pt idx="54" formatCode="0.0000">
                  <c:v>1.1466544008240966</c:v>
                </c:pt>
                <c:pt idx="55" formatCode="0.0000">
                  <c:v>1.1241114640979066</c:v>
                </c:pt>
                <c:pt idx="56" formatCode="0.0000">
                  <c:v>0.35457936350266817</c:v>
                </c:pt>
                <c:pt idx="57" formatCode="0.0000">
                  <c:v>-0.28715809182471286</c:v>
                </c:pt>
                <c:pt idx="58" formatCode="0.0000">
                  <c:v>-0.39706566673542715</c:v>
                </c:pt>
                <c:pt idx="59" formatCode="0.0000">
                  <c:v>-0.39562438298542707</c:v>
                </c:pt>
                <c:pt idx="60" formatCode="0.0000">
                  <c:v>-0.39693498075328426</c:v>
                </c:pt>
                <c:pt idx="61" formatCode="0.0000">
                  <c:v>-0.40191890989018897</c:v>
                </c:pt>
                <c:pt idx="62" formatCode="0.0000">
                  <c:v>-0.43261655631876039</c:v>
                </c:pt>
                <c:pt idx="63" formatCode="0.0000">
                  <c:v>-0.38601717489018894</c:v>
                </c:pt>
                <c:pt idx="64" formatCode="0.0000">
                  <c:v>-0.34879429212233187</c:v>
                </c:pt>
                <c:pt idx="65" formatCode="0.0000">
                  <c:v>-2.1526829259033153E-3</c:v>
                </c:pt>
                <c:pt idx="66" formatCode="0.0000">
                  <c:v>1.1595538649907633</c:v>
                </c:pt>
                <c:pt idx="67" formatCode="0.0000">
                  <c:v>1.13684389993124</c:v>
                </c:pt>
                <c:pt idx="68" formatCode="0.0000">
                  <c:v>0.36781142433600156</c:v>
                </c:pt>
                <c:pt idx="69" formatCode="0.0000">
                  <c:v>-0.27447310432471272</c:v>
                </c:pt>
                <c:pt idx="70" formatCode="0.0000">
                  <c:v>-0.38421727423542706</c:v>
                </c:pt>
                <c:pt idx="71" formatCode="0.0000">
                  <c:v>-0.3853057854854271</c:v>
                </c:pt>
                <c:pt idx="72" formatCode="0.0000">
                  <c:v>-0.37104880741995094</c:v>
                </c:pt>
                <c:pt idx="73" formatCode="0.0000">
                  <c:v>-0.29851881239018896</c:v>
                </c:pt>
                <c:pt idx="74" formatCode="0.0000">
                  <c:v>-0.22340970131876037</c:v>
                </c:pt>
                <c:pt idx="75" formatCode="0.0000">
                  <c:v>-0.24939246572352231</c:v>
                </c:pt>
                <c:pt idx="76" formatCode="0.0000">
                  <c:v>-0.21752056462233182</c:v>
                </c:pt>
                <c:pt idx="77" formatCode="0.0000">
                  <c:v>0.12773444290743002</c:v>
                </c:pt>
                <c:pt idx="78" formatCode="0.0000">
                  <c:v>1.2892233924907632</c:v>
                </c:pt>
                <c:pt idx="79" formatCode="0.0000">
                  <c:v>1.2656727882645735</c:v>
                </c:pt>
                <c:pt idx="80" formatCode="0.0000">
                  <c:v>0.49567158100266828</c:v>
                </c:pt>
                <c:pt idx="81" formatCode="0.0000">
                  <c:v>-0.14660899015804613</c:v>
                </c:pt>
                <c:pt idx="82" formatCode="0.0000">
                  <c:v>-0.25623448923542702</c:v>
                </c:pt>
                <c:pt idx="83" formatCode="0.0000">
                  <c:v>-0.25705401965209368</c:v>
                </c:pt>
                <c:pt idx="84" formatCode="0.0000">
                  <c:v>-0.27196603241995088</c:v>
                </c:pt>
                <c:pt idx="85" formatCode="0.0000">
                  <c:v>-0.26293583655685565</c:v>
                </c:pt>
                <c:pt idx="86" formatCode="0.0000">
                  <c:v>-0.34075162048542701</c:v>
                </c:pt>
                <c:pt idx="87" formatCode="0.0000">
                  <c:v>-0.36785658572352231</c:v>
                </c:pt>
                <c:pt idx="88" formatCode="0.0000">
                  <c:v>-0.34602613295566514</c:v>
                </c:pt>
                <c:pt idx="89" formatCode="0.0000">
                  <c:v>-4.3112375923659574E-4</c:v>
                </c:pt>
                <c:pt idx="90" formatCode="0.0000">
                  <c:v>1.16222292665743</c:v>
                </c:pt>
                <c:pt idx="91" formatCode="0.0000">
                  <c:v>1.1393294799312401</c:v>
                </c:pt>
                <c:pt idx="92" formatCode="0.0000">
                  <c:v>0.36983078600266817</c:v>
                </c:pt>
                <c:pt idx="93" formatCode="0.0000">
                  <c:v>-0.27194413182471283</c:v>
                </c:pt>
                <c:pt idx="94" formatCode="0.0000">
                  <c:v>-0.38155668090209383</c:v>
                </c:pt>
                <c:pt idx="95" formatCode="0.0000">
                  <c:v>-0.37717896465209377</c:v>
                </c:pt>
                <c:pt idx="96" formatCode="0.0000">
                  <c:v>-0.37314632908661755</c:v>
                </c:pt>
                <c:pt idx="97" formatCode="0.0000">
                  <c:v>-0.35380818489018906</c:v>
                </c:pt>
                <c:pt idx="98" formatCode="0.0000">
                  <c:v>-0.31610587548542707</c:v>
                </c:pt>
                <c:pt idx="99" formatCode="0.0000">
                  <c:v>-0.30089471739018891</c:v>
                </c:pt>
                <c:pt idx="100" formatCode="0.0000">
                  <c:v>-0.26148515045566517</c:v>
                </c:pt>
                <c:pt idx="101" formatCode="0.0000">
                  <c:v>8.421913540743009E-2</c:v>
                </c:pt>
                <c:pt idx="102" formatCode="0.0000">
                  <c:v>1.24461625165743</c:v>
                </c:pt>
                <c:pt idx="103" formatCode="0.0000">
                  <c:v>1.22165606993124</c:v>
                </c:pt>
                <c:pt idx="104" formatCode="0.0000">
                  <c:v>0.45185439850266818</c:v>
                </c:pt>
                <c:pt idx="105" formatCode="0.0000">
                  <c:v>-0.19083380182471288</c:v>
                </c:pt>
                <c:pt idx="106" formatCode="0.0000">
                  <c:v>-0.30126615756876052</c:v>
                </c:pt>
                <c:pt idx="107" formatCode="0.0000">
                  <c:v>-0.3036744379854272</c:v>
                </c:pt>
                <c:pt idx="108" formatCode="0.0000">
                  <c:v>-0.29829679158661759</c:v>
                </c:pt>
                <c:pt idx="109" formatCode="0.0000">
                  <c:v>-0.33321108322352228</c:v>
                </c:pt>
                <c:pt idx="110" formatCode="0.0000">
                  <c:v>-0.37025018715209373</c:v>
                </c:pt>
                <c:pt idx="111" formatCode="0.0000">
                  <c:v>-0.37543687072352233</c:v>
                </c:pt>
                <c:pt idx="112" formatCode="0.0000">
                  <c:v>-0.3431116712889985</c:v>
                </c:pt>
                <c:pt idx="113" formatCode="0.0000">
                  <c:v>2.6305104074299535E-3</c:v>
                </c:pt>
                <c:pt idx="114" formatCode="0.0000">
                  <c:v>1.1641626374907632</c:v>
                </c:pt>
                <c:pt idx="115" formatCode="0.0000">
                  <c:v>1.1414836699312401</c:v>
                </c:pt>
                <c:pt idx="116" formatCode="0.0000">
                  <c:v>0.37239332350266818</c:v>
                </c:pt>
                <c:pt idx="117" formatCode="0.0000">
                  <c:v>-0.26925800515804621</c:v>
                </c:pt>
                <c:pt idx="118" formatCode="0.0000">
                  <c:v>-0.37808190673542713</c:v>
                </c:pt>
                <c:pt idx="119" formatCode="0.0000">
                  <c:v>-0.37082034798542707</c:v>
                </c:pt>
                <c:pt idx="120" formatCode="0.0000">
                  <c:v>-0.3231662865866175</c:v>
                </c:pt>
                <c:pt idx="121" formatCode="0.0000">
                  <c:v>-0.33299701655685565</c:v>
                </c:pt>
                <c:pt idx="122" formatCode="0.0000">
                  <c:v>-0.36636531798542704</c:v>
                </c:pt>
                <c:pt idx="123" formatCode="0.0000">
                  <c:v>-0.3470892423901889</c:v>
                </c:pt>
                <c:pt idx="124" formatCode="0.0000">
                  <c:v>-0.32094816628899842</c:v>
                </c:pt>
                <c:pt idx="125" formatCode="0.0000">
                  <c:v>2.5107253740763391E-2</c:v>
                </c:pt>
                <c:pt idx="126" formatCode="0.0000">
                  <c:v>1.1868223483240967</c:v>
                </c:pt>
                <c:pt idx="127" formatCode="0.0000">
                  <c:v>1.1638225565979068</c:v>
                </c:pt>
                <c:pt idx="128" formatCode="0.0000">
                  <c:v>0.39410048433600164</c:v>
                </c:pt>
                <c:pt idx="129" formatCode="0.0000">
                  <c:v>-0.24828974599137943</c:v>
                </c:pt>
                <c:pt idx="130" formatCode="0.0000">
                  <c:v>-0.35883858673542707</c:v>
                </c:pt>
                <c:pt idx="131" formatCode="0.0000">
                  <c:v>-0.36478253215209366</c:v>
                </c:pt>
                <c:pt idx="132" formatCode="0.0000">
                  <c:v>-0.40301666491995092</c:v>
                </c:pt>
                <c:pt idx="133" formatCode="0.0000">
                  <c:v>-0.40520888072352235</c:v>
                </c:pt>
                <c:pt idx="134" formatCode="0.0000">
                  <c:v>-0.42399383881876035</c:v>
                </c:pt>
                <c:pt idx="135" formatCode="0.0000">
                  <c:v>-0.44877476489018897</c:v>
                </c:pt>
                <c:pt idx="136" formatCode="0.0000">
                  <c:v>-0.40232129045566511</c:v>
                </c:pt>
                <c:pt idx="137" formatCode="0.0000">
                  <c:v>-5.6658212925903284E-2</c:v>
                </c:pt>
                <c:pt idx="138" formatCode="0.0000">
                  <c:v>1.1048766358240967</c:v>
                </c:pt>
                <c:pt idx="139" formatCode="0.0000">
                  <c:v>1.0821081824312402</c:v>
                </c:pt>
                <c:pt idx="140" formatCode="0.0000">
                  <c:v>0.31348310933600149</c:v>
                </c:pt>
                <c:pt idx="141" formatCode="0.0000">
                  <c:v>-0.32830731349137948</c:v>
                </c:pt>
                <c:pt idx="142" formatCode="0.0000">
                  <c:v>-0.43791484090209382</c:v>
                </c:pt>
                <c:pt idx="143" formatCode="0.0000">
                  <c:v>-0.43966683548542712</c:v>
                </c:pt>
                <c:pt idx="144" formatCode="0.0000">
                  <c:v>-0.45855192741995093</c:v>
                </c:pt>
                <c:pt idx="145" formatCode="0.0000">
                  <c:v>-0.50067996072352228</c:v>
                </c:pt>
                <c:pt idx="146" formatCode="0.0000">
                  <c:v>-0.45631887381876035</c:v>
                </c:pt>
                <c:pt idx="147" formatCode="0.0000">
                  <c:v>-0.46395304822352235</c:v>
                </c:pt>
                <c:pt idx="148" formatCode="0.0000">
                  <c:v>-0.45284122545566513</c:v>
                </c:pt>
                <c:pt idx="149" formatCode="0.0000">
                  <c:v>-0.10711361959256993</c:v>
                </c:pt>
                <c:pt idx="150" formatCode="0.0000">
                  <c:v>1.0544448283240966</c:v>
                </c:pt>
                <c:pt idx="151" formatCode="0.0000">
                  <c:v>1.0314601757645734</c:v>
                </c:pt>
                <c:pt idx="152" formatCode="0.0000">
                  <c:v>0.26206091766933487</c:v>
                </c:pt>
                <c:pt idx="153" formatCode="0.0000">
                  <c:v>-0.38020031099137941</c:v>
                </c:pt>
                <c:pt idx="154" formatCode="0.0000">
                  <c:v>-0.49012403006876037</c:v>
                </c:pt>
                <c:pt idx="155" formatCode="0.0000">
                  <c:v>-0.49228755715209371</c:v>
                </c:pt>
                <c:pt idx="156" formatCode="0.0000">
                  <c:v>-0.47890134575328425</c:v>
                </c:pt>
                <c:pt idx="157" formatCode="0.0000">
                  <c:v>-0.41207675739018906</c:v>
                </c:pt>
                <c:pt idx="158" formatCode="0.0000">
                  <c:v>-0.42083731215209375</c:v>
                </c:pt>
                <c:pt idx="159" formatCode="0.0000">
                  <c:v>-0.36061533905685567</c:v>
                </c:pt>
                <c:pt idx="160" formatCode="0.0000">
                  <c:v>-0.31411775045566515</c:v>
                </c:pt>
                <c:pt idx="161" formatCode="0.0000">
                  <c:v>3.1782910407430032E-2</c:v>
                </c:pt>
                <c:pt idx="162" formatCode="0.0000">
                  <c:v>1.1933184283240967</c:v>
                </c:pt>
                <c:pt idx="163" formatCode="0.0000">
                  <c:v>1.1705524115979067</c:v>
                </c:pt>
                <c:pt idx="164" formatCode="0.0000">
                  <c:v>0.40004011433600156</c:v>
                </c:pt>
                <c:pt idx="165" formatCode="0.0000">
                  <c:v>-0.24215202515804612</c:v>
                </c:pt>
                <c:pt idx="166" formatCode="0.0000">
                  <c:v>-0.3519269600687604</c:v>
                </c:pt>
                <c:pt idx="167" formatCode="0.0000">
                  <c:v>-0.34865952298542713</c:v>
                </c:pt>
                <c:pt idx="168" formatCode="0.0000">
                  <c:v>-0.32900565241995094</c:v>
                </c:pt>
                <c:pt idx="169" formatCode="0.0000">
                  <c:v>-0.35341850989018897</c:v>
                </c:pt>
                <c:pt idx="170" formatCode="0.0000">
                  <c:v>-0.35947829798542708</c:v>
                </c:pt>
                <c:pt idx="171" formatCode="0.0000">
                  <c:v>-0.44763062822352229</c:v>
                </c:pt>
                <c:pt idx="172" formatCode="0.0000">
                  <c:v>-0.4275155671223318</c:v>
                </c:pt>
                <c:pt idx="173" formatCode="0.0000">
                  <c:v>-8.187103625923664E-2</c:v>
                </c:pt>
                <c:pt idx="174" formatCode="0.0000">
                  <c:v>1.07967172915743</c:v>
                </c:pt>
                <c:pt idx="175" formatCode="0.0000">
                  <c:v>1.0567570082645734</c:v>
                </c:pt>
                <c:pt idx="176" formatCode="0.0000">
                  <c:v>0.28775533600266828</c:v>
                </c:pt>
                <c:pt idx="177" formatCode="0.0000">
                  <c:v>-0.3542662201580461</c:v>
                </c:pt>
                <c:pt idx="178" formatCode="0.0000">
                  <c:v>-0.46414727923542703</c:v>
                </c:pt>
                <c:pt idx="179" formatCode="0.0000">
                  <c:v>-0.46742290048542701</c:v>
                </c:pt>
                <c:pt idx="180" formatCode="0.0000">
                  <c:v>-0.49076236825328418</c:v>
                </c:pt>
                <c:pt idx="181" formatCode="0.0000">
                  <c:v>-0.39743317405685558</c:v>
                </c:pt>
                <c:pt idx="182" formatCode="0.0000">
                  <c:v>-0.41006062965209372</c:v>
                </c:pt>
                <c:pt idx="183" formatCode="0.0000">
                  <c:v>-0.4081004882235223</c:v>
                </c:pt>
                <c:pt idx="184" formatCode="0.0000">
                  <c:v>-0.37747062712233181</c:v>
                </c:pt>
                <c:pt idx="185" formatCode="0.0000">
                  <c:v>-3.1095841259236645E-2</c:v>
                </c:pt>
                <c:pt idx="186" formatCode="0.0000">
                  <c:v>1.1306004458240966</c:v>
                </c:pt>
                <c:pt idx="187" formatCode="0.0000">
                  <c:v>1.1076405074312401</c:v>
                </c:pt>
                <c:pt idx="188" formatCode="0.0000">
                  <c:v>0.33772238266933491</c:v>
                </c:pt>
                <c:pt idx="189" formatCode="0.0000">
                  <c:v>-0.30433493099137943</c:v>
                </c:pt>
                <c:pt idx="190" formatCode="0.0000">
                  <c:v>-0.41416451590209369</c:v>
                </c:pt>
                <c:pt idx="191" formatCode="0.0000">
                  <c:v>-0.41223064548542698</c:v>
                </c:pt>
                <c:pt idx="192" formatCode="0.0000">
                  <c:v>-0.39993078658661757</c:v>
                </c:pt>
                <c:pt idx="193" formatCode="0.0000">
                  <c:v>-0.4730009815568556</c:v>
                </c:pt>
                <c:pt idx="194" formatCode="0.0000">
                  <c:v>-0.47428601048542707</c:v>
                </c:pt>
                <c:pt idx="195" formatCode="0.0000">
                  <c:v>-0.46173261822352235</c:v>
                </c:pt>
                <c:pt idx="196" formatCode="0.0000">
                  <c:v>-0.43599225295566518</c:v>
                </c:pt>
                <c:pt idx="197" formatCode="0.0000">
                  <c:v>-9.0646007925903327E-2</c:v>
                </c:pt>
                <c:pt idx="198" formatCode="0.0000">
                  <c:v>1.0709500908240965</c:v>
                </c:pt>
                <c:pt idx="199" formatCode="0.0000">
                  <c:v>1.0480345015979067</c:v>
                </c:pt>
                <c:pt idx="200" formatCode="0.0000">
                  <c:v>0.28034251433600155</c:v>
                </c:pt>
                <c:pt idx="201" formatCode="0.0000">
                  <c:v>-0.36079293265804613</c:v>
                </c:pt>
                <c:pt idx="202" formatCode="0.0000">
                  <c:v>-0.47044743673542716</c:v>
                </c:pt>
                <c:pt idx="203" formatCode="0.0000">
                  <c:v>-0.47142843381876048</c:v>
                </c:pt>
                <c:pt idx="204" formatCode="0.0000">
                  <c:v>-0.47186625575328434</c:v>
                </c:pt>
                <c:pt idx="205" formatCode="0.0000">
                  <c:v>-0.44892915322352228</c:v>
                </c:pt>
                <c:pt idx="206" formatCode="0.0000">
                  <c:v>-0.37660130381876039</c:v>
                </c:pt>
                <c:pt idx="207" formatCode="0.0000">
                  <c:v>-0.35813332822352228</c:v>
                </c:pt>
                <c:pt idx="208" formatCode="0.0000">
                  <c:v>-0.31453182878899844</c:v>
                </c:pt>
                <c:pt idx="209" formatCode="0.0000">
                  <c:v>3.1238747907430087E-2</c:v>
                </c:pt>
                <c:pt idx="210" formatCode="0.0000">
                  <c:v>1.1927300566574299</c:v>
                </c:pt>
                <c:pt idx="211" formatCode="0.0000">
                  <c:v>1.1699895724312401</c:v>
                </c:pt>
                <c:pt idx="212" formatCode="0.0000">
                  <c:v>0.39873697516933498</c:v>
                </c:pt>
                <c:pt idx="213" formatCode="0.0000">
                  <c:v>-0.2444680068247127</c:v>
                </c:pt>
                <c:pt idx="214" formatCode="0.0000">
                  <c:v>-0.35447212756876034</c:v>
                </c:pt>
                <c:pt idx="215" formatCode="0.0000">
                  <c:v>-0.35502108798542692</c:v>
                </c:pt>
                <c:pt idx="216" formatCode="0.0000">
                  <c:v>-0.28755880658661737</c:v>
                </c:pt>
                <c:pt idx="217" formatCode="0.0000">
                  <c:v>-0.19138855739018912</c:v>
                </c:pt>
                <c:pt idx="218" formatCode="0.0000">
                  <c:v>-0.164073430485427</c:v>
                </c:pt>
                <c:pt idx="219" formatCode="0.0000">
                  <c:v>-0.17577107239018891</c:v>
                </c:pt>
                <c:pt idx="220" formatCode="0.0000">
                  <c:v>-0.15585567128899847</c:v>
                </c:pt>
                <c:pt idx="221" formatCode="0.0000">
                  <c:v>0.1898681962407634</c:v>
                </c:pt>
                <c:pt idx="222" formatCode="0.0000">
                  <c:v>1.3514117258240965</c:v>
                </c:pt>
                <c:pt idx="223" formatCode="0.0000">
                  <c:v>1.3283372790979069</c:v>
                </c:pt>
                <c:pt idx="224" formatCode="0.0000">
                  <c:v>0.55879826766933482</c:v>
                </c:pt>
                <c:pt idx="225" formatCode="0.0000">
                  <c:v>-8.3362910158046144E-2</c:v>
                </c:pt>
                <c:pt idx="226" formatCode="0.0000">
                  <c:v>-0.19319709756876047</c:v>
                </c:pt>
                <c:pt idx="227" formatCode="0.0000">
                  <c:v>-0.19217129381876047</c:v>
                </c:pt>
                <c:pt idx="228" formatCode="0.0000">
                  <c:v>-0.26799902241995094</c:v>
                </c:pt>
                <c:pt idx="229" formatCode="0.0000">
                  <c:v>-0.41158991155685559</c:v>
                </c:pt>
                <c:pt idx="230" formatCode="0.0000">
                  <c:v>-0.47177936965209372</c:v>
                </c:pt>
                <c:pt idx="231" formatCode="0.0000">
                  <c:v>-0.46447521905685563</c:v>
                </c:pt>
                <c:pt idx="232" formatCode="0.0000">
                  <c:v>-0.41758421212233182</c:v>
                </c:pt>
                <c:pt idx="233" formatCode="0.0000">
                  <c:v>-7.1659391259236649E-2</c:v>
                </c:pt>
                <c:pt idx="234" formatCode="0.0000">
                  <c:v>1.0899235733240966</c:v>
                </c:pt>
                <c:pt idx="235" formatCode="0.0000">
                  <c:v>1.0671398640979066</c:v>
                </c:pt>
                <c:pt idx="236" formatCode="0.0000">
                  <c:v>0.29796604183600156</c:v>
                </c:pt>
                <c:pt idx="237" formatCode="0.0000">
                  <c:v>-0.34386659932471275</c:v>
                </c:pt>
                <c:pt idx="238" formatCode="0.0000">
                  <c:v>-0.45355292840209377</c:v>
                </c:pt>
                <c:pt idx="239" formatCode="0.0000">
                  <c:v>-0.45442706465209376</c:v>
                </c:pt>
                <c:pt idx="240" formatCode="0.0000">
                  <c:v>-0.44696707325328422</c:v>
                </c:pt>
                <c:pt idx="241" formatCode="0.0000">
                  <c:v>-0.39736157655685567</c:v>
                </c:pt>
                <c:pt idx="242" formatCode="0.0000">
                  <c:v>-0.37552213965209369</c:v>
                </c:pt>
                <c:pt idx="243" formatCode="0.0000">
                  <c:v>-0.29636838572352231</c:v>
                </c:pt>
                <c:pt idx="244" formatCode="0.0000">
                  <c:v>-0.2708753937889985</c:v>
                </c:pt>
                <c:pt idx="245" formatCode="0.0000">
                  <c:v>7.5121306240763408E-2</c:v>
                </c:pt>
                <c:pt idx="246" formatCode="0.0000">
                  <c:v>1.2367951783240967</c:v>
                </c:pt>
                <c:pt idx="247" formatCode="0.0000">
                  <c:v>1.2139178590979067</c:v>
                </c:pt>
                <c:pt idx="248" formatCode="0.0000">
                  <c:v>0.4444303685026682</c:v>
                </c:pt>
                <c:pt idx="249" formatCode="0.0000">
                  <c:v>-0.19770546265804612</c:v>
                </c:pt>
                <c:pt idx="250" formatCode="0.0000">
                  <c:v>-0.30743424256876045</c:v>
                </c:pt>
                <c:pt idx="251" formatCode="0.0000">
                  <c:v>-0.30553952881876045</c:v>
                </c:pt>
                <c:pt idx="252" formatCode="0.0000">
                  <c:v>-0.25546116408661762</c:v>
                </c:pt>
                <c:pt idx="253" formatCode="0.0000">
                  <c:v>-0.18632029905685554</c:v>
                </c:pt>
                <c:pt idx="254" formatCode="0.0000">
                  <c:v>-0.11723274631876035</c:v>
                </c:pt>
                <c:pt idx="255" formatCode="0.0000">
                  <c:v>-0.17877562655685569</c:v>
                </c:pt>
                <c:pt idx="256" formatCode="0.0000">
                  <c:v>-0.15775489378899854</c:v>
                </c:pt>
                <c:pt idx="257" formatCode="0.0000">
                  <c:v>0.18794147540743006</c:v>
                </c:pt>
                <c:pt idx="258" formatCode="0.0000">
                  <c:v>1.3494888999907633</c:v>
                </c:pt>
                <c:pt idx="259" formatCode="0.0000">
                  <c:v>1.3267758565979069</c:v>
                </c:pt>
                <c:pt idx="260" formatCode="0.0000">
                  <c:v>0.55720612016933491</c:v>
                </c:pt>
                <c:pt idx="261" formatCode="0.0000">
                  <c:v>-8.4889757658046128E-2</c:v>
                </c:pt>
                <c:pt idx="262" formatCode="0.0000">
                  <c:v>-0.19452231090209382</c:v>
                </c:pt>
                <c:pt idx="263" formatCode="0.0000">
                  <c:v>-0.19714638631876041</c:v>
                </c:pt>
                <c:pt idx="264" formatCode="0.0000">
                  <c:v>-0.24090423075328421</c:v>
                </c:pt>
                <c:pt idx="265" formatCode="0.0000">
                  <c:v>-0.28813044822352235</c:v>
                </c:pt>
                <c:pt idx="266" formatCode="0.0000">
                  <c:v>-0.32006838798542703</c:v>
                </c:pt>
                <c:pt idx="267" formatCode="0.0000">
                  <c:v>-0.30424366405685577</c:v>
                </c:pt>
                <c:pt idx="268" formatCode="0.0000">
                  <c:v>-0.27286875628899848</c:v>
                </c:pt>
                <c:pt idx="269" formatCode="0.0000">
                  <c:v>7.2776501240763403E-2</c:v>
                </c:pt>
                <c:pt idx="270" formatCode="0.0000">
                  <c:v>1.2343360208240968</c:v>
                </c:pt>
                <c:pt idx="271" formatCode="0.0000">
                  <c:v>1.2118031290979068</c:v>
                </c:pt>
                <c:pt idx="272" formatCode="0.0000">
                  <c:v>0.44459115683600153</c:v>
                </c:pt>
                <c:pt idx="273" formatCode="0.0000">
                  <c:v>-0.19764472015804602</c:v>
                </c:pt>
                <c:pt idx="274" formatCode="0.0000">
                  <c:v>-0.30761020006876044</c:v>
                </c:pt>
                <c:pt idx="275" formatCode="0.0000">
                  <c:v>-0.30385825965209373</c:v>
                </c:pt>
                <c:pt idx="276" formatCode="0.0000">
                  <c:v>-0.21755275408661762</c:v>
                </c:pt>
                <c:pt idx="277" formatCode="0.0000">
                  <c:v>-0.1331006682235224</c:v>
                </c:pt>
                <c:pt idx="278" formatCode="0.0000">
                  <c:v>-0.13415843465209376</c:v>
                </c:pt>
                <c:pt idx="279" formatCode="0.0000">
                  <c:v>-0.21465942655685571</c:v>
                </c:pt>
                <c:pt idx="280" formatCode="0.0000">
                  <c:v>-0.16856992878899857</c:v>
                </c:pt>
                <c:pt idx="281" formatCode="0.0000">
                  <c:v>0.17731696707409667</c:v>
                </c:pt>
                <c:pt idx="282" formatCode="0.0000">
                  <c:v>1.3388733174907632</c:v>
                </c:pt>
                <c:pt idx="283" formatCode="0.0000">
                  <c:v>1.3161085715979066</c:v>
                </c:pt>
                <c:pt idx="284" formatCode="0.0000">
                  <c:v>0.54521215100266807</c:v>
                </c:pt>
                <c:pt idx="285" formatCode="0.0000">
                  <c:v>-9.6562320158046167E-2</c:v>
                </c:pt>
                <c:pt idx="286" formatCode="0.0000">
                  <c:v>-0.20659439340209385</c:v>
                </c:pt>
                <c:pt idx="287" formatCode="0.0000">
                  <c:v>-0.2090183163187605</c:v>
                </c:pt>
                <c:pt idx="288" formatCode="0.0000">
                  <c:v>-0.28604653658661761</c:v>
                </c:pt>
                <c:pt idx="289" formatCode="0.0000">
                  <c:v>-0.38711288405685562</c:v>
                </c:pt>
                <c:pt idx="290" formatCode="0.0000">
                  <c:v>-0.45209131798542707</c:v>
                </c:pt>
                <c:pt idx="291" formatCode="0.0000">
                  <c:v>-0.44597062322352232</c:v>
                </c:pt>
                <c:pt idx="292" formatCode="0.0000">
                  <c:v>-0.43243162378899846</c:v>
                </c:pt>
                <c:pt idx="293" formatCode="0.0000">
                  <c:v>-8.6706007925903328E-2</c:v>
                </c:pt>
                <c:pt idx="294" formatCode="0.0000">
                  <c:v>1.0748782099907632</c:v>
                </c:pt>
                <c:pt idx="295" formatCode="0.0000">
                  <c:v>1.0516392682645734</c:v>
                </c:pt>
                <c:pt idx="296" formatCode="0.0000">
                  <c:v>0.2815724876693349</c:v>
                </c:pt>
                <c:pt idx="297" formatCode="0.0000">
                  <c:v>-0.35741216515804608</c:v>
                </c:pt>
                <c:pt idx="298" formatCode="0.0000">
                  <c:v>-0.4666325817354271</c:v>
                </c:pt>
                <c:pt idx="299" formatCode="0.0000">
                  <c:v>-0.46667347548542709</c:v>
                </c:pt>
                <c:pt idx="300" formatCode="0.0000">
                  <c:v>-0.45480657491995091</c:v>
                </c:pt>
                <c:pt idx="301" formatCode="0.0000">
                  <c:v>-0.41431318322352229</c:v>
                </c:pt>
                <c:pt idx="302" formatCode="0.0000">
                  <c:v>-0.43166058131876034</c:v>
                </c:pt>
                <c:pt idx="303" formatCode="0.0000">
                  <c:v>-0.45194890572352231</c:v>
                </c:pt>
                <c:pt idx="304" formatCode="0.0000">
                  <c:v>-0.42751406878899845</c:v>
                </c:pt>
                <c:pt idx="305" formatCode="0.0000">
                  <c:v>-8.1602161259236583E-2</c:v>
                </c:pt>
                <c:pt idx="306" formatCode="0.0000">
                  <c:v>1.0801260291574299</c:v>
                </c:pt>
                <c:pt idx="307" formatCode="0.0000">
                  <c:v>1.0570437307645735</c:v>
                </c:pt>
                <c:pt idx="308" formatCode="0.0000">
                  <c:v>0.2873396376693349</c:v>
                </c:pt>
                <c:pt idx="309" formatCode="0.0000">
                  <c:v>-0.3579237984913794</c:v>
                </c:pt>
                <c:pt idx="310" formatCode="0.0000">
                  <c:v>-0.46814282590209372</c:v>
                </c:pt>
                <c:pt idx="311" formatCode="0.0000">
                  <c:v>-0.46744534548542704</c:v>
                </c:pt>
                <c:pt idx="312" formatCode="0.0000">
                  <c:v>-0.46813979741995093</c:v>
                </c:pt>
                <c:pt idx="313" formatCode="0.0000">
                  <c:v>-0.38894068822352224</c:v>
                </c:pt>
                <c:pt idx="314" formatCode="0.0000">
                  <c:v>-0.29207699381876034</c:v>
                </c:pt>
                <c:pt idx="315" formatCode="0.0000">
                  <c:v>-0.25198301822352231</c:v>
                </c:pt>
                <c:pt idx="316" formatCode="0.0000">
                  <c:v>-0.20876125962233183</c:v>
                </c:pt>
                <c:pt idx="317" formatCode="0.0000">
                  <c:v>0.13704356790743005</c:v>
                </c:pt>
                <c:pt idx="318" formatCode="0.0000">
                  <c:v>1.2985398174907634</c:v>
                </c:pt>
                <c:pt idx="319" formatCode="0.0000">
                  <c:v>1.2759076424312399</c:v>
                </c:pt>
                <c:pt idx="320" formatCode="0.0000">
                  <c:v>0.50638324266933477</c:v>
                </c:pt>
                <c:pt idx="321" formatCode="0.0000">
                  <c:v>-0.13558940765804622</c:v>
                </c:pt>
                <c:pt idx="322" formatCode="0.0000">
                  <c:v>-0.24487888923542711</c:v>
                </c:pt>
                <c:pt idx="323" formatCode="0.0000">
                  <c:v>-0.24584448465209391</c:v>
                </c:pt>
                <c:pt idx="324" formatCode="0.0000">
                  <c:v>-0.24878370658661758</c:v>
                </c:pt>
                <c:pt idx="325" formatCode="0.0000">
                  <c:v>-0.29657437989018898</c:v>
                </c:pt>
                <c:pt idx="326" formatCode="0.0000">
                  <c:v>-0.37218224881876039</c:v>
                </c:pt>
                <c:pt idx="327" formatCode="0.0000">
                  <c:v>-0.40178928322352236</c:v>
                </c:pt>
                <c:pt idx="328" formatCode="0.0000">
                  <c:v>-0.37853317712233175</c:v>
                </c:pt>
                <c:pt idx="329" formatCode="0.0000">
                  <c:v>-3.2745417925903297E-2</c:v>
                </c:pt>
                <c:pt idx="330" formatCode="0.0000">
                  <c:v>1.1288175124907633</c:v>
                </c:pt>
                <c:pt idx="331" formatCode="0.0000">
                  <c:v>1.1056002490979067</c:v>
                </c:pt>
                <c:pt idx="332" formatCode="0.0000">
                  <c:v>0.33605877433600151</c:v>
                </c:pt>
                <c:pt idx="333" formatCode="0.0000">
                  <c:v>-0.30623973349137945</c:v>
                </c:pt>
                <c:pt idx="334" formatCode="0.0000">
                  <c:v>-0.41625677423542712</c:v>
                </c:pt>
                <c:pt idx="335" formatCode="0.0000">
                  <c:v>-0.41583854965209377</c:v>
                </c:pt>
                <c:pt idx="336" formatCode="0.0000">
                  <c:v>-0.41228951158661753</c:v>
                </c:pt>
                <c:pt idx="337" formatCode="0.0000">
                  <c:v>-0.42841472072352232</c:v>
                </c:pt>
                <c:pt idx="338" formatCode="0.0000">
                  <c:v>-0.35225565298542699</c:v>
                </c:pt>
                <c:pt idx="339" formatCode="0.0000">
                  <c:v>-0.28787076239018894</c:v>
                </c:pt>
                <c:pt idx="340" formatCode="0.0000">
                  <c:v>-0.26007893295566514</c:v>
                </c:pt>
                <c:pt idx="341" formatCode="0.0000">
                  <c:v>8.5646272074096697E-2</c:v>
                </c:pt>
                <c:pt idx="342" formatCode="0.0000">
                  <c:v>1.2471801608240967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FD-46BC-A4E7-007B6A0AB8DC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'Ganges-TSA'!$AH$2:$AH$349</c:f>
              <c:numCache>
                <c:formatCode>General</c:formatCode>
                <c:ptCount val="348"/>
                <c:pt idx="6" formatCode="0.00">
                  <c:v>1.0344882486011906</c:v>
                </c:pt>
                <c:pt idx="7" formatCode="0.00">
                  <c:v>0.32415253949404721</c:v>
                </c:pt>
                <c:pt idx="8" formatCode="0.00">
                  <c:v>-8.8807731577380977E-2</c:v>
                </c:pt>
                <c:pt idx="9" formatCode="0.00">
                  <c:v>-0.20026395708333328</c:v>
                </c:pt>
                <c:pt idx="10" formatCode="0.00">
                  <c:v>-0.15565318133928571</c:v>
                </c:pt>
                <c:pt idx="11" formatCode="0.00">
                  <c:v>-0.14901304092261894</c:v>
                </c:pt>
                <c:pt idx="12" formatCode="0.00">
                  <c:v>-0.13065219315476179</c:v>
                </c:pt>
                <c:pt idx="13" formatCode="0.00">
                  <c:v>1.4933314315476121E-2</c:v>
                </c:pt>
                <c:pt idx="14" formatCode="0.00">
                  <c:v>5.9081952410714289E-2</c:v>
                </c:pt>
                <c:pt idx="15" formatCode="0.00">
                  <c:v>5.6464279315476151E-2</c:v>
                </c:pt>
                <c:pt idx="16" formatCode="0.00">
                  <c:v>4.2470586547619038E-2</c:v>
                </c:pt>
                <c:pt idx="17" formatCode="0.00">
                  <c:v>-2.9290700982142814E-2</c:v>
                </c:pt>
                <c:pt idx="18" formatCode="0.00">
                  <c:v>-0.51099235723214287</c:v>
                </c:pt>
                <c:pt idx="19" formatCode="0.00">
                  <c:v>-1.9904880059529173E-3</c:v>
                </c:pt>
                <c:pt idx="20" formatCode="0.00">
                  <c:v>0.21525465175595238</c:v>
                </c:pt>
                <c:pt idx="21" formatCode="0.00">
                  <c:v>-2.7784772916666645E-2</c:v>
                </c:pt>
                <c:pt idx="22" formatCode="0.00">
                  <c:v>6.0020874494047582E-2</c:v>
                </c:pt>
                <c:pt idx="23" formatCode="0.00">
                  <c:v>6.1002641577380945E-2</c:v>
                </c:pt>
                <c:pt idx="24" formatCode="0.00">
                  <c:v>7.4946856845238052E-2</c:v>
                </c:pt>
                <c:pt idx="25" formatCode="0.00">
                  <c:v>9.9624583482142814E-2</c:v>
                </c:pt>
                <c:pt idx="26" formatCode="0.00">
                  <c:v>0.15782252074404757</c:v>
                </c:pt>
                <c:pt idx="27" formatCode="0.00">
                  <c:v>0.18941751514880956</c:v>
                </c:pt>
                <c:pt idx="28" formatCode="0.00">
                  <c:v>0.17425608154761907</c:v>
                </c:pt>
                <c:pt idx="29" formatCode="0.00">
                  <c:v>-7.7350709315476163E-2</c:v>
                </c:pt>
                <c:pt idx="30" formatCode="0.00">
                  <c:v>-0.73230624973214276</c:v>
                </c:pt>
                <c:pt idx="31" formatCode="0.00">
                  <c:v>-0.54985723050595281</c:v>
                </c:pt>
                <c:pt idx="32" formatCode="0.00">
                  <c:v>-4.5362994910714383E-2</c:v>
                </c:pt>
                <c:pt idx="33" formatCode="0.00">
                  <c:v>0.12742815791666673</c:v>
                </c:pt>
                <c:pt idx="34" formatCode="0.00">
                  <c:v>0.19101529449404775</c:v>
                </c:pt>
                <c:pt idx="35" formatCode="0.00">
                  <c:v>0.18867794991071429</c:v>
                </c:pt>
                <c:pt idx="36" formatCode="0.00">
                  <c:v>0.17268287767857149</c:v>
                </c:pt>
                <c:pt idx="37" formatCode="0.00">
                  <c:v>0.13681312181547611</c:v>
                </c:pt>
                <c:pt idx="38" formatCode="0.00">
                  <c:v>0.14129632241071421</c:v>
                </c:pt>
                <c:pt idx="39" formatCode="0.00">
                  <c:v>6.4993812648809546E-2</c:v>
                </c:pt>
                <c:pt idx="40" formatCode="0.00">
                  <c:v>7.6728543214285683E-2</c:v>
                </c:pt>
                <c:pt idx="41" formatCode="0.00">
                  <c:v>-1.2012335982142797E-2</c:v>
                </c:pt>
                <c:pt idx="42" formatCode="0.00">
                  <c:v>-0.48552799973214267</c:v>
                </c:pt>
                <c:pt idx="43" formatCode="0.00">
                  <c:v>-0.65092144883928627</c:v>
                </c:pt>
                <c:pt idx="44" formatCode="0.00">
                  <c:v>0.70209067758928567</c:v>
                </c:pt>
                <c:pt idx="45" formatCode="0.00">
                  <c:v>3.3005269583333274E-2</c:v>
                </c:pt>
                <c:pt idx="46" formatCode="0.00">
                  <c:v>6.4119029494047686E-2</c:v>
                </c:pt>
                <c:pt idx="47" formatCode="0.00">
                  <c:v>6.6187684077380959E-2</c:v>
                </c:pt>
                <c:pt idx="48" formatCode="0.00">
                  <c:v>5.0029065178571419E-2</c:v>
                </c:pt>
                <c:pt idx="49" formatCode="0.00">
                  <c:v>1.9264235982142996E-2</c:v>
                </c:pt>
                <c:pt idx="50" formatCode="0.00">
                  <c:v>-6.4100590922619105E-2</c:v>
                </c:pt>
                <c:pt idx="51" formatCode="0.00">
                  <c:v>1.5058407648809558E-2</c:v>
                </c:pt>
                <c:pt idx="52" formatCode="0.00">
                  <c:v>6.7951440476190506E-3</c:v>
                </c:pt>
                <c:pt idx="53" formatCode="0.00">
                  <c:v>0.13270332401785723</c:v>
                </c:pt>
                <c:pt idx="54" formatCode="0.00">
                  <c:v>-0.2082943472321428</c:v>
                </c:pt>
                <c:pt idx="55" formatCode="0.00">
                  <c:v>0.30314209949404725</c:v>
                </c:pt>
                <c:pt idx="56" formatCode="0.00">
                  <c:v>-0.24348236991071426</c:v>
                </c:pt>
                <c:pt idx="57" formatCode="0.00">
                  <c:v>-7.3120714583333246E-2</c:v>
                </c:pt>
                <c:pt idx="58" formatCode="0.00">
                  <c:v>2.0655370327381017E-2</c:v>
                </c:pt>
                <c:pt idx="59" formatCode="0.00">
                  <c:v>1.9683136577380966E-2</c:v>
                </c:pt>
                <c:pt idx="60" formatCode="0.00">
                  <c:v>2.7862344345238155E-2</c:v>
                </c:pt>
                <c:pt idx="61" formatCode="0.00">
                  <c:v>2.9799363482142849E-2</c:v>
                </c:pt>
                <c:pt idx="62" formatCode="0.00">
                  <c:v>6.5048809910714267E-2</c:v>
                </c:pt>
                <c:pt idx="63" formatCode="0.00">
                  <c:v>1.4335678482142789E-2</c:v>
                </c:pt>
                <c:pt idx="64" formatCode="0.00">
                  <c:v>1.3006455714285714E-2</c:v>
                </c:pt>
                <c:pt idx="65" formatCode="0.00">
                  <c:v>6.8139126517857196E-2</c:v>
                </c:pt>
                <c:pt idx="66" formatCode="0.00">
                  <c:v>-0.35184529139880949</c:v>
                </c:pt>
                <c:pt idx="67" formatCode="0.00">
                  <c:v>-7.8597446339286225E-2</c:v>
                </c:pt>
                <c:pt idx="68" formatCode="0.00">
                  <c:v>0.33051666925595224</c:v>
                </c:pt>
                <c:pt idx="69" formatCode="0.00">
                  <c:v>-5.6182020833334123E-3</c:v>
                </c:pt>
                <c:pt idx="70" formatCode="0.00">
                  <c:v>1.8412327827380948E-2</c:v>
                </c:pt>
                <c:pt idx="71" formatCode="0.00">
                  <c:v>1.1451599077380969E-2</c:v>
                </c:pt>
                <c:pt idx="72" formatCode="0.00">
                  <c:v>4.5296510119048339E-3</c:v>
                </c:pt>
                <c:pt idx="73" formatCode="0.00">
                  <c:v>-6.7778674017857199E-2</c:v>
                </c:pt>
                <c:pt idx="74" formatCode="0.00">
                  <c:v>-0.14601519508928576</c:v>
                </c:pt>
                <c:pt idx="75" formatCode="0.00">
                  <c:v>-0.12123584068452381</c:v>
                </c:pt>
                <c:pt idx="76" formatCode="0.00">
                  <c:v>-0.13063319178571431</c:v>
                </c:pt>
                <c:pt idx="77" formatCode="0.00">
                  <c:v>7.3228000684523897E-2</c:v>
                </c:pt>
                <c:pt idx="78" formatCode="0.00">
                  <c:v>0.31800079110119062</c:v>
                </c:pt>
                <c:pt idx="79" formatCode="0.00">
                  <c:v>0.69324764532738059</c:v>
                </c:pt>
                <c:pt idx="80" formatCode="0.00">
                  <c:v>-8.1098137410714366E-2</c:v>
                </c:pt>
                <c:pt idx="81" formatCode="0.00">
                  <c:v>-0.11750659625000004</c:v>
                </c:pt>
                <c:pt idx="82" formatCode="0.00">
                  <c:v>-0.11560432717261909</c:v>
                </c:pt>
                <c:pt idx="83" formatCode="0.00">
                  <c:v>-0.11732428675595241</c:v>
                </c:pt>
                <c:pt idx="84" formatCode="0.00">
                  <c:v>-0.10208731398809523</c:v>
                </c:pt>
                <c:pt idx="85" formatCode="0.00">
                  <c:v>-0.10916436985119049</c:v>
                </c:pt>
                <c:pt idx="86" formatCode="0.00">
                  <c:v>-3.0482935922619137E-2</c:v>
                </c:pt>
                <c:pt idx="87" formatCode="0.00">
                  <c:v>-2.9448068452381237E-4</c:v>
                </c:pt>
                <c:pt idx="88" formatCode="0.00">
                  <c:v>-1.1265773452381E-2</c:v>
                </c:pt>
                <c:pt idx="89" formatCode="0.00">
                  <c:v>-1.3658322648809507E-2</c:v>
                </c:pt>
                <c:pt idx="90" formatCode="0.00">
                  <c:v>0.4825192769345239</c:v>
                </c:pt>
                <c:pt idx="91" formatCode="0.00">
                  <c:v>-0.11483380633928619</c:v>
                </c:pt>
                <c:pt idx="92" formatCode="0.00">
                  <c:v>-0.25247840241071429</c:v>
                </c:pt>
                <c:pt idx="93" formatCode="0.00">
                  <c:v>-9.6693114583333295E-2</c:v>
                </c:pt>
                <c:pt idx="94" formatCode="0.00">
                  <c:v>7.7640144940476774E-3</c:v>
                </c:pt>
                <c:pt idx="95" formatCode="0.00">
                  <c:v>1.6257748244047632E-2</c:v>
                </c:pt>
                <c:pt idx="96" formatCode="0.00">
                  <c:v>-5.5531732142860557E-4</c:v>
                </c:pt>
                <c:pt idx="97" formatCode="0.00">
                  <c:v>-1.8064581517857059E-2</c:v>
                </c:pt>
                <c:pt idx="98" formatCode="0.00">
                  <c:v>-5.0870500922619077E-2</c:v>
                </c:pt>
                <c:pt idx="99" formatCode="0.00">
                  <c:v>-6.4623709017857189E-2</c:v>
                </c:pt>
                <c:pt idx="100" formatCode="0.00">
                  <c:v>-4.2577945952380958E-2</c:v>
                </c:pt>
                <c:pt idx="101" formatCode="0.00">
                  <c:v>-8.6024691815476229E-2</c:v>
                </c:pt>
                <c:pt idx="102" formatCode="0.00">
                  <c:v>0.56133935193452378</c:v>
                </c:pt>
                <c:pt idx="103" formatCode="0.00">
                  <c:v>0.25463196366071394</c:v>
                </c:pt>
                <c:pt idx="104" formatCode="0.00">
                  <c:v>-0.12392959491071431</c:v>
                </c:pt>
                <c:pt idx="105" formatCode="0.00">
                  <c:v>-7.1375734583333239E-2</c:v>
                </c:pt>
                <c:pt idx="106" formatCode="0.00">
                  <c:v>-7.3169038839285605E-2</c:v>
                </c:pt>
                <c:pt idx="107" formatCode="0.00">
                  <c:v>-7.0872898422618902E-2</c:v>
                </c:pt>
                <c:pt idx="108" formatCode="0.00">
                  <c:v>-7.5853974821428527E-2</c:v>
                </c:pt>
                <c:pt idx="109" formatCode="0.00">
                  <c:v>-4.2069973184523879E-2</c:v>
                </c:pt>
                <c:pt idx="110" formatCode="0.00">
                  <c:v>-3.4273992559523681E-3</c:v>
                </c:pt>
                <c:pt idx="111" formatCode="0.00">
                  <c:v>2.7134043154761756E-3</c:v>
                </c:pt>
                <c:pt idx="112" formatCode="0.00">
                  <c:v>1.0845424880952359E-2</c:v>
                </c:pt>
                <c:pt idx="113" formatCode="0.00">
                  <c:v>2.3987953184523902E-2</c:v>
                </c:pt>
                <c:pt idx="114" formatCode="0.00">
                  <c:v>0.15197713610119057</c:v>
                </c:pt>
                <c:pt idx="115" formatCode="0.00">
                  <c:v>-0.11030023633928621</c:v>
                </c:pt>
                <c:pt idx="116" formatCode="0.00">
                  <c:v>-7.8670199910714333E-2</c:v>
                </c:pt>
                <c:pt idx="117" formatCode="0.00">
                  <c:v>2.8463768750000118E-2</c:v>
                </c:pt>
                <c:pt idx="118" formatCode="0.00">
                  <c:v>3.4589303273809824E-3</c:v>
                </c:pt>
                <c:pt idx="119" formatCode="0.00">
                  <c:v>-3.7329784226190488E-3</c:v>
                </c:pt>
                <c:pt idx="120" formatCode="0.00">
                  <c:v>-4.8059029821428623E-2</c:v>
                </c:pt>
                <c:pt idx="121" formatCode="0.00">
                  <c:v>-3.7156429851190498E-2</c:v>
                </c:pt>
                <c:pt idx="122" formatCode="0.00">
                  <c:v>-1.571018422619086E-3</c:v>
                </c:pt>
                <c:pt idx="123" formatCode="0.00">
                  <c:v>-1.3537814017857253E-2</c:v>
                </c:pt>
                <c:pt idx="124" formatCode="0.00">
                  <c:v>7.6516839880952259E-2</c:v>
                </c:pt>
                <c:pt idx="125" formatCode="0.00">
                  <c:v>0.53725220985119049</c:v>
                </c:pt>
                <c:pt idx="126" formatCode="0.00">
                  <c:v>-5.9495664732142739E-2</c:v>
                </c:pt>
                <c:pt idx="127" formatCode="0.00">
                  <c:v>-0.53369409300595283</c:v>
                </c:pt>
                <c:pt idx="128" formatCode="0.00">
                  <c:v>0.15897406925595226</c:v>
                </c:pt>
                <c:pt idx="129" formatCode="0.00">
                  <c:v>-4.5298670416666686E-2</c:v>
                </c:pt>
                <c:pt idx="130" formatCode="0.00">
                  <c:v>-1.2213309672619077E-2</c:v>
                </c:pt>
                <c:pt idx="131" formatCode="0.00">
                  <c:v>-7.5811742559524498E-3</c:v>
                </c:pt>
                <c:pt idx="132" formatCode="0.00">
                  <c:v>3.0866908511904767E-2</c:v>
                </c:pt>
                <c:pt idx="133" formatCode="0.00">
                  <c:v>3.2602334315476211E-2</c:v>
                </c:pt>
                <c:pt idx="134" formatCode="0.00">
                  <c:v>5.2931932410714255E-2</c:v>
                </c:pt>
                <c:pt idx="135" formatCode="0.00">
                  <c:v>7.9544848482142827E-2</c:v>
                </c:pt>
                <c:pt idx="136" formatCode="0.00">
                  <c:v>8.7258834047618972E-2</c:v>
                </c:pt>
                <c:pt idx="137" formatCode="0.00">
                  <c:v>0.12410034651785717</c:v>
                </c:pt>
                <c:pt idx="138" formatCode="0.00">
                  <c:v>-7.4700872232142723E-2</c:v>
                </c:pt>
                <c:pt idx="139" formatCode="0.00">
                  <c:v>-0.67803456883928614</c:v>
                </c:pt>
                <c:pt idx="140" formatCode="0.00">
                  <c:v>-2.9741145744047515E-2</c:v>
                </c:pt>
                <c:pt idx="141" formatCode="0.00">
                  <c:v>0.2256734970833334</c:v>
                </c:pt>
                <c:pt idx="142" formatCode="0.00">
                  <c:v>6.5725914494047688E-2</c:v>
                </c:pt>
                <c:pt idx="143" formatCode="0.00">
                  <c:v>6.7329799077381014E-2</c:v>
                </c:pt>
                <c:pt idx="144" formatCode="0.00">
                  <c:v>8.8253791011904781E-2</c:v>
                </c:pt>
                <c:pt idx="145" formatCode="0.00">
                  <c:v>0.13878430431547617</c:v>
                </c:pt>
                <c:pt idx="146" formatCode="0.00">
                  <c:v>8.9329087410714214E-2</c:v>
                </c:pt>
                <c:pt idx="147" formatCode="0.00">
                  <c:v>9.7416031815476201E-2</c:v>
                </c:pt>
                <c:pt idx="148" formatCode="0.00">
                  <c:v>0.11745104904761905</c:v>
                </c:pt>
                <c:pt idx="149" formatCode="0.00">
                  <c:v>-8.8173086815476198E-2</c:v>
                </c:pt>
                <c:pt idx="150" formatCode="0.00">
                  <c:v>-0.60064979473214286</c:v>
                </c:pt>
                <c:pt idx="151" formatCode="0.00">
                  <c:v>-9.5688872172619455E-2</c:v>
                </c:pt>
                <c:pt idx="152" formatCode="0.00">
                  <c:v>-4.1890524077381031E-2</c:v>
                </c:pt>
                <c:pt idx="153" formatCode="0.00">
                  <c:v>4.4421274583333281E-2</c:v>
                </c:pt>
                <c:pt idx="154" formatCode="0.00">
                  <c:v>0.11757241366071425</c:v>
                </c:pt>
                <c:pt idx="155" formatCode="0.00">
                  <c:v>0.12026038074404766</c:v>
                </c:pt>
                <c:pt idx="156" formatCode="0.00">
                  <c:v>0.10786043934523815</c:v>
                </c:pt>
                <c:pt idx="157" formatCode="0.00">
                  <c:v>5.1601770982142914E-2</c:v>
                </c:pt>
                <c:pt idx="158" formatCode="0.00">
                  <c:v>5.2269975744047625E-2</c:v>
                </c:pt>
                <c:pt idx="159" formatCode="0.00">
                  <c:v>-7.0230773511904543E-3</c:v>
                </c:pt>
                <c:pt idx="160" formatCode="0.00">
                  <c:v>-4.6538535952380999E-2</c:v>
                </c:pt>
                <c:pt idx="161" formatCode="0.00">
                  <c:v>-0.10254281681547617</c:v>
                </c:pt>
                <c:pt idx="162" formatCode="0.00">
                  <c:v>-8.4726647321429205E-3</c:v>
                </c:pt>
                <c:pt idx="163" formatCode="0.00">
                  <c:v>-0.34054311800595283</c:v>
                </c:pt>
                <c:pt idx="164" formatCode="0.00">
                  <c:v>0.57083247925595226</c:v>
                </c:pt>
                <c:pt idx="165" formatCode="0.00">
                  <c:v>9.785695875E-2</c:v>
                </c:pt>
                <c:pt idx="166" formatCode="0.00">
                  <c:v>-1.8910686339285721E-2</c:v>
                </c:pt>
                <c:pt idx="167" formatCode="0.00">
                  <c:v>-2.3332953422618985E-2</c:v>
                </c:pt>
                <c:pt idx="168" formatCode="0.00">
                  <c:v>-4.0154393988095172E-2</c:v>
                </c:pt>
                <c:pt idx="169" formatCode="0.00">
                  <c:v>-1.8992276517857176E-2</c:v>
                </c:pt>
                <c:pt idx="170" formatCode="0.00">
                  <c:v>-9.8375184226190404E-3</c:v>
                </c:pt>
                <c:pt idx="171" formatCode="0.00">
                  <c:v>8.0676221815476179E-2</c:v>
                </c:pt>
                <c:pt idx="172" formatCode="0.00">
                  <c:v>0.10676474071428566</c:v>
                </c:pt>
                <c:pt idx="173" formatCode="0.00">
                  <c:v>0.21084983985119043</c:v>
                </c:pt>
                <c:pt idx="174" formatCode="0.00">
                  <c:v>-0.25862458556547607</c:v>
                </c:pt>
                <c:pt idx="175" formatCode="0.00">
                  <c:v>-0.30010052467261961</c:v>
                </c:pt>
                <c:pt idx="176" formatCode="0.00">
                  <c:v>-0.3466721824107144</c:v>
                </c:pt>
                <c:pt idx="177" formatCode="0.00">
                  <c:v>8.486479375E-2</c:v>
                </c:pt>
                <c:pt idx="178" formatCode="0.00">
                  <c:v>9.1950042827380896E-2</c:v>
                </c:pt>
                <c:pt idx="179" formatCode="0.00">
                  <c:v>9.5552094077380856E-2</c:v>
                </c:pt>
                <c:pt idx="180" formatCode="0.00">
                  <c:v>0.12169873184523805</c:v>
                </c:pt>
                <c:pt idx="181" formatCode="0.00">
                  <c:v>3.1214087648809452E-2</c:v>
                </c:pt>
                <c:pt idx="182" formatCode="0.00">
                  <c:v>4.2043333244047632E-2</c:v>
                </c:pt>
                <c:pt idx="183" formatCode="0.00">
                  <c:v>4.0556601815476157E-2</c:v>
                </c:pt>
                <c:pt idx="184" formatCode="0.00">
                  <c:v>1.8108560714285682E-2</c:v>
                </c:pt>
                <c:pt idx="185" formatCode="0.00">
                  <c:v>-0.15610670514880948</c:v>
                </c:pt>
                <c:pt idx="186" formatCode="0.00">
                  <c:v>0.73955269776785726</c:v>
                </c:pt>
                <c:pt idx="187" formatCode="0.00">
                  <c:v>-0.50314884383928615</c:v>
                </c:pt>
                <c:pt idx="188" formatCode="0.00">
                  <c:v>-0.34507900907738104</c:v>
                </c:pt>
                <c:pt idx="189" formatCode="0.00">
                  <c:v>3.6004744583333304E-2</c:v>
                </c:pt>
                <c:pt idx="190" formatCode="0.00">
                  <c:v>4.9370749494047572E-2</c:v>
                </c:pt>
                <c:pt idx="191" formatCode="0.00">
                  <c:v>4.2323769077380891E-2</c:v>
                </c:pt>
                <c:pt idx="192" formatCode="0.00">
                  <c:v>3.0420950178571438E-2</c:v>
                </c:pt>
                <c:pt idx="193" formatCode="0.00">
                  <c:v>0.10197616514880947</c:v>
                </c:pt>
                <c:pt idx="194" formatCode="0.00">
                  <c:v>0.10713814407738093</c:v>
                </c:pt>
                <c:pt idx="195" formatCode="0.00">
                  <c:v>9.4216941815476241E-2</c:v>
                </c:pt>
                <c:pt idx="196" formatCode="0.00">
                  <c:v>0.10053284654761907</c:v>
                </c:pt>
                <c:pt idx="197" formatCode="0.00">
                  <c:v>1.4934031517857216E-2</c:v>
                </c:pt>
                <c:pt idx="198" formatCode="0.00">
                  <c:v>-0.14848361723214265</c:v>
                </c:pt>
                <c:pt idx="199" formatCode="0.00">
                  <c:v>-0.45959853800595285</c:v>
                </c:pt>
                <c:pt idx="200" formatCode="0.00">
                  <c:v>-0.10901991074404771</c:v>
                </c:pt>
                <c:pt idx="201" formatCode="0.00">
                  <c:v>3.4860036250000004E-2</c:v>
                </c:pt>
                <c:pt idx="202" formatCode="0.00">
                  <c:v>0.10071465032738103</c:v>
                </c:pt>
                <c:pt idx="203" formatCode="0.00">
                  <c:v>0.10228322741071438</c:v>
                </c:pt>
                <c:pt idx="204" formatCode="0.00">
                  <c:v>0.10244240934523818</c:v>
                </c:pt>
                <c:pt idx="205" formatCode="0.00">
                  <c:v>9.9812256815476119E-2</c:v>
                </c:pt>
                <c:pt idx="206" formatCode="0.00">
                  <c:v>2.1385267410714281E-2</c:v>
                </c:pt>
                <c:pt idx="207" formatCode="0.00">
                  <c:v>-7.2531681845238172E-3</c:v>
                </c:pt>
                <c:pt idx="208" formatCode="0.00">
                  <c:v>-3.2003327619047672E-2</c:v>
                </c:pt>
                <c:pt idx="209" formatCode="0.00">
                  <c:v>-0.1483123243154762</c:v>
                </c:pt>
                <c:pt idx="210" formatCode="0.00">
                  <c:v>-6.5862683065476046E-2</c:v>
                </c:pt>
                <c:pt idx="211" formatCode="0.00">
                  <c:v>0.28574523116071382</c:v>
                </c:pt>
                <c:pt idx="212" formatCode="0.00">
                  <c:v>2.2239858422618886E-2</c:v>
                </c:pt>
                <c:pt idx="213" formatCode="0.00">
                  <c:v>7.5266010416666584E-2</c:v>
                </c:pt>
                <c:pt idx="214" formatCode="0.00">
                  <c:v>-1.510769883928581E-2</c:v>
                </c:pt>
                <c:pt idx="215" formatCode="0.00">
                  <c:v>-1.4619928422619222E-2</c:v>
                </c:pt>
                <c:pt idx="216" formatCode="0.00">
                  <c:v>-7.9677789821428757E-2</c:v>
                </c:pt>
                <c:pt idx="217" formatCode="0.00">
                  <c:v>-0.178547739017857</c:v>
                </c:pt>
                <c:pt idx="218" formatCode="0.00">
                  <c:v>-0.20404519592261913</c:v>
                </c:pt>
                <c:pt idx="219" formatCode="0.00">
                  <c:v>-0.19168164401785723</c:v>
                </c:pt>
                <c:pt idx="220" formatCode="0.00">
                  <c:v>-0.19657079511904765</c:v>
                </c:pt>
                <c:pt idx="221" formatCode="0.00">
                  <c:v>0.46649786735119059</c:v>
                </c:pt>
                <c:pt idx="222" formatCode="0.00">
                  <c:v>0.85865430776785723</c:v>
                </c:pt>
                <c:pt idx="223" formatCode="0.00">
                  <c:v>0.45454369449404708</c:v>
                </c:pt>
                <c:pt idx="224" formatCode="0.00">
                  <c:v>-0.25015461407738093</c:v>
                </c:pt>
                <c:pt idx="225" formatCode="0.00">
                  <c:v>-0.21334136625</c:v>
                </c:pt>
                <c:pt idx="226" formatCode="0.00">
                  <c:v>-0.17679027883928566</c:v>
                </c:pt>
                <c:pt idx="227" formatCode="0.00">
                  <c:v>-0.17733888258928565</c:v>
                </c:pt>
                <c:pt idx="228" formatCode="0.00">
                  <c:v>-0.10105787398809518</c:v>
                </c:pt>
                <c:pt idx="229" formatCode="0.00">
                  <c:v>4.1397245148809492E-2</c:v>
                </c:pt>
                <c:pt idx="230" formatCode="0.00">
                  <c:v>0.10328380324404762</c:v>
                </c:pt>
                <c:pt idx="231" formatCode="0.00">
                  <c:v>9.6995482648809528E-2</c:v>
                </c:pt>
                <c:pt idx="232" formatCode="0.00">
                  <c:v>7.8163605714285711E-2</c:v>
                </c:pt>
                <c:pt idx="233" formatCode="0.00">
                  <c:v>-0.21801502514880949</c:v>
                </c:pt>
                <c:pt idx="234" formatCode="0.00">
                  <c:v>-0.6737925397321427</c:v>
                </c:pt>
                <c:pt idx="235" formatCode="0.00">
                  <c:v>-7.1677405059527022E-3</c:v>
                </c:pt>
                <c:pt idx="236" formatCode="0.00">
                  <c:v>0.12636594175595239</c:v>
                </c:pt>
                <c:pt idx="237" formatCode="0.00">
                  <c:v>0.24336731291666669</c:v>
                </c:pt>
                <c:pt idx="238" formatCode="0.00">
                  <c:v>8.5569441994047646E-2</c:v>
                </c:pt>
                <c:pt idx="239" formatCode="0.00">
                  <c:v>8.5520948244047656E-2</c:v>
                </c:pt>
                <c:pt idx="240" formatCode="0.00">
                  <c:v>7.957872684523809E-2</c:v>
                </c:pt>
                <c:pt idx="241" formatCode="0.00">
                  <c:v>3.1294810148809526E-2</c:v>
                </c:pt>
                <c:pt idx="242" formatCode="0.00">
                  <c:v>1.059207324404754E-2</c:v>
                </c:pt>
                <c:pt idx="243" formatCode="0.00">
                  <c:v>-6.9364070684523826E-2</c:v>
                </c:pt>
                <c:pt idx="244" formatCode="0.00">
                  <c:v>-7.833863261904761E-2</c:v>
                </c:pt>
                <c:pt idx="245" formatCode="0.00">
                  <c:v>-0.31138356264880951</c:v>
                </c:pt>
                <c:pt idx="246" formatCode="0.00">
                  <c:v>-0.2962425147321428</c:v>
                </c:pt>
                <c:pt idx="247" formatCode="0.00">
                  <c:v>0.10749215449404725</c:v>
                </c:pt>
                <c:pt idx="248" formatCode="0.00">
                  <c:v>0.95778518508928556</c:v>
                </c:pt>
                <c:pt idx="249" formatCode="0.00">
                  <c:v>3.6634986250000001E-2</c:v>
                </c:pt>
                <c:pt idx="250" formatCode="0.00">
                  <c:v>-5.7682803839285701E-2</c:v>
                </c:pt>
                <c:pt idx="251" formatCode="0.00">
                  <c:v>-6.1671637589285677E-2</c:v>
                </c:pt>
                <c:pt idx="252" formatCode="0.00">
                  <c:v>-0.1113819523214285</c:v>
                </c:pt>
                <c:pt idx="253" formatCode="0.00">
                  <c:v>-0.17938458735119059</c:v>
                </c:pt>
                <c:pt idx="254" formatCode="0.00">
                  <c:v>-0.24777010008928577</c:v>
                </c:pt>
                <c:pt idx="255" formatCode="0.00">
                  <c:v>-0.18571895985119044</c:v>
                </c:pt>
                <c:pt idx="256" formatCode="0.00">
                  <c:v>-0.16802635261904758</c:v>
                </c:pt>
                <c:pt idx="257" formatCode="0.00">
                  <c:v>0.14062890818452378</c:v>
                </c:pt>
                <c:pt idx="258" formatCode="0.00">
                  <c:v>0.34990981360119067</c:v>
                </c:pt>
                <c:pt idx="259" formatCode="0.00">
                  <c:v>0.82304943699404709</c:v>
                </c:pt>
                <c:pt idx="260" formatCode="0.00">
                  <c:v>0.13453339342261905</c:v>
                </c:pt>
                <c:pt idx="261" formatCode="0.00">
                  <c:v>-0.19041901875</c:v>
                </c:pt>
                <c:pt idx="262" formatCode="0.00">
                  <c:v>-0.17133226550595232</c:v>
                </c:pt>
                <c:pt idx="263" formatCode="0.00">
                  <c:v>-0.16988720008928571</c:v>
                </c:pt>
                <c:pt idx="264" formatCode="0.00">
                  <c:v>-0.1234223456547619</c:v>
                </c:pt>
                <c:pt idx="265" formatCode="0.00">
                  <c:v>-7.8199508184523758E-2</c:v>
                </c:pt>
                <c:pt idx="266" formatCode="0.00">
                  <c:v>-4.4527798422619114E-2</c:v>
                </c:pt>
                <c:pt idx="267" formatCode="0.00">
                  <c:v>-5.7858332351190367E-2</c:v>
                </c:pt>
                <c:pt idx="268" formatCode="0.00">
                  <c:v>-8.3705180119047651E-2</c:v>
                </c:pt>
                <c:pt idx="269" formatCode="0.00">
                  <c:v>-0.3054079876488095</c:v>
                </c:pt>
                <c:pt idx="270" formatCode="0.00">
                  <c:v>-0.17249624723214296</c:v>
                </c:pt>
                <c:pt idx="271" formatCode="0.00">
                  <c:v>0.5541315344940474</c:v>
                </c:pt>
                <c:pt idx="272" formatCode="0.00">
                  <c:v>0.4650835667559523</c:v>
                </c:pt>
                <c:pt idx="273" formatCode="0.00">
                  <c:v>-6.7652256250000098E-2</c:v>
                </c:pt>
                <c:pt idx="274" formatCode="0.00">
                  <c:v>-5.9595246339285701E-2</c:v>
                </c:pt>
                <c:pt idx="275" formatCode="0.00">
                  <c:v>-6.2852606755952389E-2</c:v>
                </c:pt>
                <c:pt idx="276" formatCode="0.00">
                  <c:v>-0.1420954623214285</c:v>
                </c:pt>
                <c:pt idx="277" formatCode="0.00">
                  <c:v>-0.20556118818452374</c:v>
                </c:pt>
                <c:pt idx="278" formatCode="0.00">
                  <c:v>-0.23171108175595237</c:v>
                </c:pt>
                <c:pt idx="279" formatCode="0.00">
                  <c:v>-0.14904509985119041</c:v>
                </c:pt>
                <c:pt idx="280" formatCode="0.00">
                  <c:v>-0.14228450761904754</c:v>
                </c:pt>
                <c:pt idx="281" formatCode="0.00">
                  <c:v>0.58960987651785723</c:v>
                </c:pt>
                <c:pt idx="282" formatCode="0.00">
                  <c:v>0.66554715610119053</c:v>
                </c:pt>
                <c:pt idx="283" formatCode="0.00">
                  <c:v>0.43649754199404711</c:v>
                </c:pt>
                <c:pt idx="284" formatCode="0.00">
                  <c:v>-0.57351080741071425</c:v>
                </c:pt>
                <c:pt idx="285" formatCode="0.00">
                  <c:v>1.7852223750000062E-2</c:v>
                </c:pt>
                <c:pt idx="286" formatCode="0.00">
                  <c:v>-0.15906226300595228</c:v>
                </c:pt>
                <c:pt idx="287" formatCode="0.00">
                  <c:v>-0.15740786008928562</c:v>
                </c:pt>
                <c:pt idx="288" formatCode="0.00">
                  <c:v>-7.1705569821428505E-2</c:v>
                </c:pt>
                <c:pt idx="289" formatCode="0.00">
                  <c:v>3.190574764880949E-2</c:v>
                </c:pt>
                <c:pt idx="290" formatCode="0.00">
                  <c:v>9.0485341577380973E-2</c:v>
                </c:pt>
                <c:pt idx="291" formatCode="0.00">
                  <c:v>7.986444681547622E-2</c:v>
                </c:pt>
                <c:pt idx="292" formatCode="0.00">
                  <c:v>9.3186327380952338E-2</c:v>
                </c:pt>
                <c:pt idx="293" formatCode="0.00">
                  <c:v>-0.10681352848214282</c:v>
                </c:pt>
                <c:pt idx="294" formatCode="0.00">
                  <c:v>-0.35409823639880944</c:v>
                </c:pt>
                <c:pt idx="295" formatCode="0.00">
                  <c:v>-7.9409714672619591E-2</c:v>
                </c:pt>
                <c:pt idx="296" formatCode="0.00">
                  <c:v>-0.20838428407738108</c:v>
                </c:pt>
                <c:pt idx="297" formatCode="0.00">
                  <c:v>7.4682968749999967E-2</c:v>
                </c:pt>
                <c:pt idx="298" formatCode="0.00">
                  <c:v>0.100589355327381</c:v>
                </c:pt>
                <c:pt idx="299" formatCode="0.00">
                  <c:v>0.10086639907738093</c:v>
                </c:pt>
                <c:pt idx="300" formatCode="0.00">
                  <c:v>9.3260228511904797E-2</c:v>
                </c:pt>
                <c:pt idx="301" formatCode="0.00">
                  <c:v>5.2516446815476181E-2</c:v>
                </c:pt>
                <c:pt idx="302" formatCode="0.00">
                  <c:v>0.10779596491071419</c:v>
                </c:pt>
                <c:pt idx="303" formatCode="0.00">
                  <c:v>9.3180959315476208E-2</c:v>
                </c:pt>
                <c:pt idx="304" formatCode="0.00">
                  <c:v>8.8474262380952351E-2</c:v>
                </c:pt>
                <c:pt idx="305" formatCode="0.00">
                  <c:v>-5.6223051488095699E-3</c:v>
                </c:pt>
                <c:pt idx="306" formatCode="0.00">
                  <c:v>5.5730314434524031E-2</c:v>
                </c:pt>
                <c:pt idx="307" formatCode="0.00">
                  <c:v>-0.2936183071726195</c:v>
                </c:pt>
                <c:pt idx="308" formatCode="0.00">
                  <c:v>-0.42957280407738102</c:v>
                </c:pt>
                <c:pt idx="309" formatCode="0.00">
                  <c:v>1.9255520833332818E-3</c:v>
                </c:pt>
                <c:pt idx="310" formatCode="0.00">
                  <c:v>0.10394852949404759</c:v>
                </c:pt>
                <c:pt idx="311" formatCode="0.00">
                  <c:v>0.10398503907738088</c:v>
                </c:pt>
                <c:pt idx="312" formatCode="0.00">
                  <c:v>0.10467893101190484</c:v>
                </c:pt>
                <c:pt idx="313" formatCode="0.00">
                  <c:v>2.4906601815476104E-2</c:v>
                </c:pt>
                <c:pt idx="314" formatCode="0.00">
                  <c:v>-6.9391662589285752E-2</c:v>
                </c:pt>
                <c:pt idx="315" formatCode="0.00">
                  <c:v>-0.1114300281845238</c:v>
                </c:pt>
                <c:pt idx="316" formatCode="0.00">
                  <c:v>-0.12121256678571429</c:v>
                </c:pt>
                <c:pt idx="317" formatCode="0.00">
                  <c:v>-0.26870919431547619</c:v>
                </c:pt>
                <c:pt idx="318" formatCode="0.00">
                  <c:v>0.7168615061011907</c:v>
                </c:pt>
                <c:pt idx="319" formatCode="0.00">
                  <c:v>0.64924676116071356</c:v>
                </c:pt>
                <c:pt idx="320" formatCode="0.00">
                  <c:v>-0.13945017907738089</c:v>
                </c:pt>
                <c:pt idx="321" formatCode="0.00">
                  <c:v>-6.8234828749999865E-2</c:v>
                </c:pt>
                <c:pt idx="322" formatCode="0.00">
                  <c:v>-0.11875143717261905</c:v>
                </c:pt>
                <c:pt idx="323" formatCode="0.00">
                  <c:v>-0.11805234175595225</c:v>
                </c:pt>
                <c:pt idx="324" formatCode="0.00">
                  <c:v>-0.11119019982142853</c:v>
                </c:pt>
                <c:pt idx="325" formatCode="0.00">
                  <c:v>-6.7540736517857136E-2</c:v>
                </c:pt>
                <c:pt idx="326" formatCode="0.00">
                  <c:v>1.2598982410714277E-2</c:v>
                </c:pt>
                <c:pt idx="327" formatCode="0.00">
                  <c:v>4.4885686815476222E-2</c:v>
                </c:pt>
                <c:pt idx="328" formatCode="0.00">
                  <c:v>3.7668420714285611E-2</c:v>
                </c:pt>
                <c:pt idx="329" formatCode="0.00">
                  <c:v>-0.17029860848214282</c:v>
                </c:pt>
                <c:pt idx="330" formatCode="0.00">
                  <c:v>0.24225140110119048</c:v>
                </c:pt>
                <c:pt idx="331" formatCode="0.00">
                  <c:v>-8.8375625505952682E-2</c:v>
                </c:pt>
                <c:pt idx="332" formatCode="0.00">
                  <c:v>-0.29637160074404761</c:v>
                </c:pt>
                <c:pt idx="333" formatCode="0.00">
                  <c:v>1.5001677083333331E-2</c:v>
                </c:pt>
                <c:pt idx="334" formatCode="0.00">
                  <c:v>5.2985597827380992E-2</c:v>
                </c:pt>
                <c:pt idx="335" formatCode="0.00">
                  <c:v>5.2305373244047659E-2</c:v>
                </c:pt>
                <c:pt idx="336" formatCode="0.00">
                  <c:v>4.8781505178571383E-2</c:v>
                </c:pt>
                <c:pt idx="337" formatCode="0.00">
                  <c:v>6.4013674315476221E-2</c:v>
                </c:pt>
                <c:pt idx="338" formatCode="0.00">
                  <c:v>-9.3525134226191131E-3</c:v>
                </c:pt>
                <c:pt idx="339" formatCode="0.00">
                  <c:v>-7.1254094017857206E-2</c:v>
                </c:pt>
                <c:pt idx="340" formatCode="0.00">
                  <c:v>-7.5070913452380983E-2</c:v>
                </c:pt>
                <c:pt idx="341" formatCode="0.00">
                  <c:v>-0.28220957848214279</c:v>
                </c:pt>
                <c:pt idx="342" formatCode="0.00">
                  <c:v>-0.14045808723214281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FD-46BC-A4E7-007B6A0AB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kern="1200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</a:rPr>
                  <a:t>Runoff Storage Normalized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Ganges:</a:t>
            </a:r>
            <a:r>
              <a:rPr lang="en-US" baseline="0"/>
              <a:t> </a:t>
            </a:r>
            <a:r>
              <a:rPr lang="en-US"/>
              <a:t>TWS and Significant Components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TWS</c:v>
          </c:tx>
          <c:spPr>
            <a:ln w="3810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'Ganges-TSA'!$D$2:$D$349</c:f>
              <c:numCache>
                <c:formatCode>General</c:formatCode>
                <c:ptCount val="348"/>
                <c:pt idx="6" formatCode="0.00">
                  <c:v>18.148180166666666</c:v>
                </c:pt>
                <c:pt idx="7" formatCode="0.00">
                  <c:v>18.463194608333335</c:v>
                </c:pt>
                <c:pt idx="8" formatCode="0.00">
                  <c:v>18.610461154999999</c:v>
                </c:pt>
                <c:pt idx="9" formatCode="0.00">
                  <c:v>18.7321711375</c:v>
                </c:pt>
                <c:pt idx="10" formatCode="0.00">
                  <c:v>18.86223777</c:v>
                </c:pt>
                <c:pt idx="11" formatCode="0.00">
                  <c:v>18.842105029166667</c:v>
                </c:pt>
                <c:pt idx="12" formatCode="0.00">
                  <c:v>18.786358950833336</c:v>
                </c:pt>
                <c:pt idx="13" formatCode="0.00">
                  <c:v>17.604925750000003</c:v>
                </c:pt>
                <c:pt idx="14" formatCode="0.00">
                  <c:v>16.840169388333333</c:v>
                </c:pt>
                <c:pt idx="15" formatCode="0.00">
                  <c:v>16.458510834166667</c:v>
                </c:pt>
                <c:pt idx="16" formatCode="0.00">
                  <c:v>15.804774401666668</c:v>
                </c:pt>
                <c:pt idx="17" formatCode="0.00">
                  <c:v>15.428358831666669</c:v>
                </c:pt>
                <c:pt idx="18" formatCode="0.00">
                  <c:v>15.148158191666667</c:v>
                </c:pt>
                <c:pt idx="19" formatCode="0.00">
                  <c:v>14.860127567500001</c:v>
                </c:pt>
                <c:pt idx="20" formatCode="0.00">
                  <c:v>14.701407233333333</c:v>
                </c:pt>
                <c:pt idx="21" formatCode="0.00">
                  <c:v>14.416634479166667</c:v>
                </c:pt>
                <c:pt idx="22" formatCode="0.00">
                  <c:v>14.081236520833334</c:v>
                </c:pt>
                <c:pt idx="23" formatCode="0.00">
                  <c:v>13.855068921666666</c:v>
                </c:pt>
                <c:pt idx="24" formatCode="0.00">
                  <c:v>13.431589165833335</c:v>
                </c:pt>
                <c:pt idx="25" formatCode="0.00">
                  <c:v>12.966781735</c:v>
                </c:pt>
                <c:pt idx="26" formatCode="0.00">
                  <c:v>12.283563255833334</c:v>
                </c:pt>
                <c:pt idx="27" formatCode="0.00">
                  <c:v>11.571476578333332</c:v>
                </c:pt>
                <c:pt idx="28" formatCode="0.00">
                  <c:v>11.213000973333331</c:v>
                </c:pt>
                <c:pt idx="29" formatCode="0.00">
                  <c:v>10.861121376666667</c:v>
                </c:pt>
                <c:pt idx="30" formatCode="0.00">
                  <c:v>10.462650935000001</c:v>
                </c:pt>
                <c:pt idx="31" formatCode="0.00">
                  <c:v>10.082861741666665</c:v>
                </c:pt>
                <c:pt idx="32" formatCode="0.00">
                  <c:v>9.6108621758333328</c:v>
                </c:pt>
                <c:pt idx="33" formatCode="0.00">
                  <c:v>9.2903438616666651</c:v>
                </c:pt>
                <c:pt idx="34" formatCode="0.00">
                  <c:v>9.0850870416666663</c:v>
                </c:pt>
                <c:pt idx="35" formatCode="0.00">
                  <c:v>8.8396032858333324</c:v>
                </c:pt>
                <c:pt idx="36" formatCode="0.00">
                  <c:v>8.7557128475000017</c:v>
                </c:pt>
                <c:pt idx="37" formatCode="0.00">
                  <c:v>9.0782053675000025</c:v>
                </c:pt>
                <c:pt idx="38" formatCode="0.00">
                  <c:v>8.9206119583333336</c:v>
                </c:pt>
                <c:pt idx="39" formatCode="0.00">
                  <c:v>9.2218868933333322</c:v>
                </c:pt>
                <c:pt idx="40" formatCode="0.00">
                  <c:v>9.4487583041666667</c:v>
                </c:pt>
                <c:pt idx="41" formatCode="0.00">
                  <c:v>9.5428037841666669</c:v>
                </c:pt>
                <c:pt idx="42" formatCode="0.00">
                  <c:v>9.5881655416666671</c:v>
                </c:pt>
                <c:pt idx="43" formatCode="0.00">
                  <c:v>9.645324925833334</c:v>
                </c:pt>
                <c:pt idx="44" formatCode="0.00">
                  <c:v>9.7881938025000004</c:v>
                </c:pt>
                <c:pt idx="45" formatCode="0.00">
                  <c:v>9.7626602850000008</c:v>
                </c:pt>
                <c:pt idx="46" formatCode="0.00">
                  <c:v>9.6785824300000005</c:v>
                </c:pt>
                <c:pt idx="47" formatCode="0.00">
                  <c:v>9.5810394983333307</c:v>
                </c:pt>
                <c:pt idx="48" formatCode="0.00">
                  <c:v>9.6038564349999991</c:v>
                </c:pt>
                <c:pt idx="49" formatCode="0.00">
                  <c:v>9.9387115149999978</c:v>
                </c:pt>
                <c:pt idx="50" formatCode="0.00">
                  <c:v>11.042005569999999</c:v>
                </c:pt>
                <c:pt idx="51" formatCode="0.00">
                  <c:v>11.0957211175</c:v>
                </c:pt>
                <c:pt idx="52" formatCode="0.00">
                  <c:v>10.957416168333332</c:v>
                </c:pt>
                <c:pt idx="53" formatCode="0.00">
                  <c:v>10.988010199166666</c:v>
                </c:pt>
                <c:pt idx="54" formatCode="0.00">
                  <c:v>11.037172149999998</c:v>
                </c:pt>
                <c:pt idx="55" formatCode="0.00">
                  <c:v>11.128923685833334</c:v>
                </c:pt>
                <c:pt idx="56" formatCode="0.00">
                  <c:v>11.153760464166668</c:v>
                </c:pt>
                <c:pt idx="57" formatCode="0.00">
                  <c:v>11.26033649</c:v>
                </c:pt>
                <c:pt idx="58" formatCode="0.00">
                  <c:v>11.360497069166668</c:v>
                </c:pt>
                <c:pt idx="59" formatCode="0.00">
                  <c:v>11.394645960833335</c:v>
                </c:pt>
                <c:pt idx="60" formatCode="0.00">
                  <c:v>11.268264960833335</c:v>
                </c:pt>
                <c:pt idx="61" formatCode="0.00">
                  <c:v>10.757301679999999</c:v>
                </c:pt>
                <c:pt idx="62" formatCode="0.00">
                  <c:v>10.168458652499998</c:v>
                </c:pt>
                <c:pt idx="63" formatCode="0.00">
                  <c:v>10.192645580833334</c:v>
                </c:pt>
                <c:pt idx="64" formatCode="0.00">
                  <c:v>10.111545991666668</c:v>
                </c:pt>
                <c:pt idx="65" formatCode="0.00">
                  <c:v>10.038788270833335</c:v>
                </c:pt>
                <c:pt idx="66" formatCode="0.00">
                  <c:v>9.9529516608333335</c:v>
                </c:pt>
                <c:pt idx="67" formatCode="0.00">
                  <c:v>9.879118235</c:v>
                </c:pt>
                <c:pt idx="68" formatCode="0.00">
                  <c:v>9.8439462500000001</c:v>
                </c:pt>
                <c:pt idx="69" formatCode="0.00">
                  <c:v>9.8297558541666668</c:v>
                </c:pt>
                <c:pt idx="70" formatCode="0.00">
                  <c:v>9.7487759308333342</c:v>
                </c:pt>
                <c:pt idx="71" formatCode="0.00">
                  <c:v>9.7128338433333337</c:v>
                </c:pt>
                <c:pt idx="72" formatCode="0.00">
                  <c:v>9.7990871683333349</c:v>
                </c:pt>
                <c:pt idx="73" formatCode="0.00">
                  <c:v>10.223094265833334</c:v>
                </c:pt>
                <c:pt idx="74" formatCode="0.00">
                  <c:v>10.784388344166667</c:v>
                </c:pt>
                <c:pt idx="75" formatCode="0.00">
                  <c:v>11.073850275</c:v>
                </c:pt>
                <c:pt idx="76" formatCode="0.00">
                  <c:v>11.487208963333336</c:v>
                </c:pt>
                <c:pt idx="77" formatCode="0.00">
                  <c:v>11.690278173333333</c:v>
                </c:pt>
                <c:pt idx="78" formatCode="0.00">
                  <c:v>11.875276964166666</c:v>
                </c:pt>
                <c:pt idx="79" formatCode="0.00">
                  <c:v>11.9325902475</c:v>
                </c:pt>
                <c:pt idx="80" formatCode="0.00">
                  <c:v>11.95607706</c:v>
                </c:pt>
                <c:pt idx="81" formatCode="0.00">
                  <c:v>11.902965268333334</c:v>
                </c:pt>
                <c:pt idx="82" formatCode="0.00">
                  <c:v>11.996028900833332</c:v>
                </c:pt>
                <c:pt idx="83" formatCode="0.00">
                  <c:v>12.1295873925</c:v>
                </c:pt>
                <c:pt idx="84" formatCode="0.00">
                  <c:v>12.159370720833332</c:v>
                </c:pt>
                <c:pt idx="85" formatCode="0.00">
                  <c:v>12.340853830833332</c:v>
                </c:pt>
                <c:pt idx="86" formatCode="0.00">
                  <c:v>12.048685372499998</c:v>
                </c:pt>
                <c:pt idx="87" formatCode="0.00">
                  <c:v>11.735918661666666</c:v>
                </c:pt>
                <c:pt idx="88" formatCode="0.00">
                  <c:v>11.471175174166667</c:v>
                </c:pt>
                <c:pt idx="89" formatCode="0.00">
                  <c:v>11.470919589166668</c:v>
                </c:pt>
                <c:pt idx="90" formatCode="0.00">
                  <c:v>11.720734815000002</c:v>
                </c:pt>
                <c:pt idx="91" formatCode="0.00">
                  <c:v>11.8798775075</c:v>
                </c:pt>
                <c:pt idx="92" formatCode="0.00">
                  <c:v>12.00558418</c:v>
                </c:pt>
                <c:pt idx="93" formatCode="0.00">
                  <c:v>12.244834204166667</c:v>
                </c:pt>
                <c:pt idx="94" formatCode="0.00">
                  <c:v>12.452452580000001</c:v>
                </c:pt>
                <c:pt idx="95" formatCode="0.00">
                  <c:v>12.623132030000001</c:v>
                </c:pt>
                <c:pt idx="96" formatCode="0.00">
                  <c:v>12.664818405833332</c:v>
                </c:pt>
                <c:pt idx="97" formatCode="0.00">
                  <c:v>12.795272786666667</c:v>
                </c:pt>
                <c:pt idx="98" formatCode="0.00">
                  <c:v>12.743157346666665</c:v>
                </c:pt>
                <c:pt idx="99" formatCode="0.00">
                  <c:v>12.499313155833335</c:v>
                </c:pt>
                <c:pt idx="100" formatCode="0.00">
                  <c:v>12.640599846666667</c:v>
                </c:pt>
                <c:pt idx="101" formatCode="0.00">
                  <c:v>12.564750869999999</c:v>
                </c:pt>
                <c:pt idx="102" formatCode="0.00">
                  <c:v>12.194183269999998</c:v>
                </c:pt>
                <c:pt idx="103" formatCode="0.00">
                  <c:v>11.922394037499998</c:v>
                </c:pt>
                <c:pt idx="104" formatCode="0.00">
                  <c:v>11.672799984999999</c:v>
                </c:pt>
                <c:pt idx="105" formatCode="0.00">
                  <c:v>11.293698449999999</c:v>
                </c:pt>
                <c:pt idx="106" formatCode="0.00">
                  <c:v>10.803773179166667</c:v>
                </c:pt>
                <c:pt idx="107" formatCode="0.00">
                  <c:v>10.367069410000001</c:v>
                </c:pt>
                <c:pt idx="108" formatCode="0.00">
                  <c:v>10.202369696666668</c:v>
                </c:pt>
                <c:pt idx="109" formatCode="0.00">
                  <c:v>9.5623316833333352</c:v>
                </c:pt>
                <c:pt idx="110" formatCode="0.00">
                  <c:v>9.3100091683333357</c:v>
                </c:pt>
                <c:pt idx="111" formatCode="0.00">
                  <c:v>9.2980499333333331</c:v>
                </c:pt>
                <c:pt idx="112" formatCode="0.00">
                  <c:v>9.2857902916666664</c:v>
                </c:pt>
                <c:pt idx="113" formatCode="0.00">
                  <c:v>9.1047856083333336</c:v>
                </c:pt>
                <c:pt idx="114" formatCode="0.00">
                  <c:v>8.9739461408333323</c:v>
                </c:pt>
                <c:pt idx="115" formatCode="0.00">
                  <c:v>8.8033634683333339</c:v>
                </c:pt>
                <c:pt idx="116" formatCode="0.00">
                  <c:v>8.6950470074999995</c:v>
                </c:pt>
                <c:pt idx="117" formatCode="0.00">
                  <c:v>8.6165824400000002</c:v>
                </c:pt>
                <c:pt idx="118" formatCode="0.00">
                  <c:v>8.5896907391666666</c:v>
                </c:pt>
                <c:pt idx="119" formatCode="0.00">
                  <c:v>8.644022866666667</c:v>
                </c:pt>
                <c:pt idx="120" formatCode="0.00">
                  <c:v>9.0007066775000002</c:v>
                </c:pt>
                <c:pt idx="121" formatCode="0.00">
                  <c:v>9.2266639124999994</c:v>
                </c:pt>
                <c:pt idx="122" formatCode="0.00">
                  <c:v>9.0033648858333333</c:v>
                </c:pt>
                <c:pt idx="123" formatCode="0.00">
                  <c:v>8.8054973333333351</c:v>
                </c:pt>
                <c:pt idx="124" formatCode="0.00">
                  <c:v>8.165661816666665</c:v>
                </c:pt>
                <c:pt idx="125" formatCode="0.00">
                  <c:v>7.843040550833333</c:v>
                </c:pt>
                <c:pt idx="126" formatCode="0.00">
                  <c:v>7.5731356991666674</c:v>
                </c:pt>
                <c:pt idx="127" formatCode="0.00">
                  <c:v>7.3447734275000007</c:v>
                </c:pt>
                <c:pt idx="128" formatCode="0.00">
                  <c:v>7.0127645091666659</c:v>
                </c:pt>
                <c:pt idx="129" formatCode="0.00">
                  <c:v>6.7119870941666662</c:v>
                </c:pt>
                <c:pt idx="130" formatCode="0.00">
                  <c:v>6.4413739383333342</c:v>
                </c:pt>
                <c:pt idx="131" formatCode="0.00">
                  <c:v>6.1999853966666656</c:v>
                </c:pt>
                <c:pt idx="132" formatCode="0.00">
                  <c:v>5.790153455833333</c:v>
                </c:pt>
                <c:pt idx="133" formatCode="0.00">
                  <c:v>5.7007636549999985</c:v>
                </c:pt>
                <c:pt idx="134" formatCode="0.00">
                  <c:v>5.5176600933333324</c:v>
                </c:pt>
                <c:pt idx="135" formatCode="0.00">
                  <c:v>4.9490221658333331</c:v>
                </c:pt>
                <c:pt idx="136" formatCode="0.00">
                  <c:v>4.9226313749999999</c:v>
                </c:pt>
                <c:pt idx="137" formatCode="0.00">
                  <c:v>4.7458592975</c:v>
                </c:pt>
                <c:pt idx="138" formatCode="0.00">
                  <c:v>4.5763557324999997</c:v>
                </c:pt>
                <c:pt idx="139" formatCode="0.00">
                  <c:v>4.4244127591666667</c:v>
                </c:pt>
                <c:pt idx="140" formatCode="0.00">
                  <c:v>4.4266500691666666</c:v>
                </c:pt>
                <c:pt idx="141" formatCode="0.00">
                  <c:v>4.4399070358333335</c:v>
                </c:pt>
                <c:pt idx="142" formatCode="0.00">
                  <c:v>4.4065733366666668</c:v>
                </c:pt>
                <c:pt idx="143" formatCode="0.00">
                  <c:v>4.266012470833334</c:v>
                </c:pt>
                <c:pt idx="144" formatCode="0.00">
                  <c:v>3.8008299275000006</c:v>
                </c:pt>
                <c:pt idx="145" formatCode="0.00">
                  <c:v>2.6552710733333336</c:v>
                </c:pt>
                <c:pt idx="146" formatCode="0.00">
                  <c:v>1.9161477291666664</c:v>
                </c:pt>
                <c:pt idx="147" formatCode="0.00">
                  <c:v>1.7102093108333334</c:v>
                </c:pt>
                <c:pt idx="148" formatCode="0.00">
                  <c:v>1.2230959541666668</c:v>
                </c:pt>
                <c:pt idx="149" formatCode="0.00">
                  <c:v>0.8640425808333333</c:v>
                </c:pt>
                <c:pt idx="150" formatCode="0.00">
                  <c:v>0.49308885750000025</c:v>
                </c:pt>
                <c:pt idx="151" formatCode="0.00">
                  <c:v>0.12692271750000014</c:v>
                </c:pt>
                <c:pt idx="152" formatCode="0.00">
                  <c:v>-0.15944854333333333</c:v>
                </c:pt>
                <c:pt idx="153" formatCode="0.00">
                  <c:v>-0.4533278533333332</c:v>
                </c:pt>
                <c:pt idx="154" formatCode="0.00">
                  <c:v>-0.75685731416666613</c:v>
                </c:pt>
                <c:pt idx="155" formatCode="0.00">
                  <c:v>-1.0940577966666665</c:v>
                </c:pt>
                <c:pt idx="156" formatCode="0.00">
                  <c:v>-1.4019260983333333</c:v>
                </c:pt>
                <c:pt idx="157" formatCode="0.00">
                  <c:v>-0.95411018333333308</c:v>
                </c:pt>
                <c:pt idx="158" formatCode="0.00">
                  <c:v>-0.74106816249999996</c:v>
                </c:pt>
                <c:pt idx="159" formatCode="0.00">
                  <c:v>-0.22597277000000027</c:v>
                </c:pt>
                <c:pt idx="160" formatCode="0.00">
                  <c:v>0.31049895416666606</c:v>
                </c:pt>
                <c:pt idx="161" formatCode="0.00">
                  <c:v>0.5875983449999993</c:v>
                </c:pt>
                <c:pt idx="162" formatCode="0.00">
                  <c:v>0.80513499833333313</c:v>
                </c:pt>
                <c:pt idx="163" formatCode="0.00">
                  <c:v>1.0339388908333329</c:v>
                </c:pt>
                <c:pt idx="164" formatCode="0.00">
                  <c:v>1.0732314250000001</c:v>
                </c:pt>
                <c:pt idx="165" formatCode="0.00">
                  <c:v>1.0044399158333335</c:v>
                </c:pt>
                <c:pt idx="166" formatCode="0.00">
                  <c:v>0.95947286000000009</c:v>
                </c:pt>
                <c:pt idx="167" formatCode="0.00">
                  <c:v>0.95811514583333313</c:v>
                </c:pt>
                <c:pt idx="168" formatCode="0.00">
                  <c:v>1.1809912574999997</c:v>
                </c:pt>
                <c:pt idx="169" formatCode="0.00">
                  <c:v>0.92019844583333266</c:v>
                </c:pt>
                <c:pt idx="170" formatCode="0.00">
                  <c:v>0.79176982749999991</c:v>
                </c:pt>
                <c:pt idx="171" formatCode="0.00">
                  <c:v>6.5104966666666694E-2</c:v>
                </c:pt>
                <c:pt idx="172" formatCode="0.00">
                  <c:v>-0.42571822250000002</c:v>
                </c:pt>
                <c:pt idx="173" formatCode="0.00">
                  <c:v>-0.72923819666666623</c:v>
                </c:pt>
                <c:pt idx="174" formatCode="0.00">
                  <c:v>-0.9866094091666664</c:v>
                </c:pt>
                <c:pt idx="175" formatCode="0.00">
                  <c:v>-1.2463499008333339</c:v>
                </c:pt>
                <c:pt idx="176" formatCode="0.00">
                  <c:v>-1.3907186683333335</c:v>
                </c:pt>
                <c:pt idx="177" formatCode="0.00">
                  <c:v>-1.4312697341666667</c:v>
                </c:pt>
                <c:pt idx="178" formatCode="0.00">
                  <c:v>-1.4895974883333334</c:v>
                </c:pt>
                <c:pt idx="179" formatCode="0.00">
                  <c:v>-1.6015011558333334</c:v>
                </c:pt>
                <c:pt idx="180" formatCode="0.00">
                  <c:v>-2.0962432708333334</c:v>
                </c:pt>
                <c:pt idx="181" formatCode="0.00">
                  <c:v>-1.7694918000000002</c:v>
                </c:pt>
                <c:pt idx="182" formatCode="0.00">
                  <c:v>-1.8667552149999995</c:v>
                </c:pt>
                <c:pt idx="183" formatCode="0.00">
                  <c:v>-2.0063140474999996</c:v>
                </c:pt>
                <c:pt idx="184" formatCode="0.00">
                  <c:v>-2.2153100708333331</c:v>
                </c:pt>
                <c:pt idx="185" formatCode="0.00">
                  <c:v>-2.3711184500000004</c:v>
                </c:pt>
                <c:pt idx="186" formatCode="0.00">
                  <c:v>-2.5448847249999997</c:v>
                </c:pt>
                <c:pt idx="187" formatCode="0.00">
                  <c:v>-2.7705001466666661</c:v>
                </c:pt>
                <c:pt idx="188" formatCode="0.00">
                  <c:v>-3.1517792975000005</c:v>
                </c:pt>
                <c:pt idx="189" formatCode="0.00">
                  <c:v>-3.4555591383333333</c:v>
                </c:pt>
                <c:pt idx="190" formatCode="0.00">
                  <c:v>-3.6987877325</c:v>
                </c:pt>
                <c:pt idx="191" formatCode="0.00">
                  <c:v>-3.8739009341666666</c:v>
                </c:pt>
                <c:pt idx="192" formatCode="0.00">
                  <c:v>-3.7511992900000002</c:v>
                </c:pt>
                <c:pt idx="193" formatCode="0.00">
                  <c:v>-4.3386115283333337</c:v>
                </c:pt>
                <c:pt idx="194" formatCode="0.00">
                  <c:v>-4.5899603816666668</c:v>
                </c:pt>
                <c:pt idx="195" formatCode="0.00">
                  <c:v>-4.5585569983333327</c:v>
                </c:pt>
                <c:pt idx="196" formatCode="0.00">
                  <c:v>-4.7644697124999995</c:v>
                </c:pt>
                <c:pt idx="197" formatCode="0.00">
                  <c:v>-4.9134345149999996</c:v>
                </c:pt>
                <c:pt idx="198" formatCode="0.00">
                  <c:v>-5.044412860833333</c:v>
                </c:pt>
                <c:pt idx="199" formatCode="0.00">
                  <c:v>-5.1758720175000006</c:v>
                </c:pt>
                <c:pt idx="200" formatCode="0.00">
                  <c:v>-5.0842602349999995</c:v>
                </c:pt>
                <c:pt idx="201" formatCode="0.00">
                  <c:v>-4.9688899616666662</c:v>
                </c:pt>
                <c:pt idx="202" formatCode="0.00">
                  <c:v>-4.9527448116666664</c:v>
                </c:pt>
                <c:pt idx="203" formatCode="0.00">
                  <c:v>-4.9906528883333339</c:v>
                </c:pt>
                <c:pt idx="204" formatCode="0.00">
                  <c:v>-5.1699731441666676</c:v>
                </c:pt>
                <c:pt idx="205" formatCode="0.00">
                  <c:v>-5.2191923400000002</c:v>
                </c:pt>
                <c:pt idx="206" formatCode="0.00">
                  <c:v>-5.0343059241666657</c:v>
                </c:pt>
                <c:pt idx="207" formatCode="0.00">
                  <c:v>-4.9921949649999986</c:v>
                </c:pt>
                <c:pt idx="208" formatCode="0.00">
                  <c:v>-4.8059191741666654</c:v>
                </c:pt>
                <c:pt idx="209" formatCode="0.00">
                  <c:v>-4.8386940199999993</c:v>
                </c:pt>
                <c:pt idx="210" formatCode="0.00">
                  <c:v>-4.8713432191666675</c:v>
                </c:pt>
                <c:pt idx="211" formatCode="0.00">
                  <c:v>-4.8730554616666666</c:v>
                </c:pt>
                <c:pt idx="212" formatCode="0.00">
                  <c:v>-5.0472522616666664</c:v>
                </c:pt>
                <c:pt idx="213" formatCode="0.00">
                  <c:v>-5.3725291924999992</c:v>
                </c:pt>
                <c:pt idx="214" formatCode="0.00">
                  <c:v>-5.5966465516666659</c:v>
                </c:pt>
                <c:pt idx="215" formatCode="0.00">
                  <c:v>-5.8194236799999999</c:v>
                </c:pt>
                <c:pt idx="216" formatCode="0.00">
                  <c:v>-5.3916207199999997</c:v>
                </c:pt>
                <c:pt idx="217" formatCode="0.00">
                  <c:v>-4.6365655858333339</c:v>
                </c:pt>
                <c:pt idx="218" formatCode="0.00">
                  <c:v>-4.1150573691666663</c:v>
                </c:pt>
                <c:pt idx="219" formatCode="0.00">
                  <c:v>-4.0588426391666657</c:v>
                </c:pt>
                <c:pt idx="220" formatCode="0.00">
                  <c:v>-4.0538397633333316</c:v>
                </c:pt>
                <c:pt idx="221" formatCode="0.00">
                  <c:v>-3.9532276791666661</c:v>
                </c:pt>
                <c:pt idx="222" formatCode="0.00">
                  <c:v>-3.8847126966666661</c:v>
                </c:pt>
                <c:pt idx="223" formatCode="0.00">
                  <c:v>-3.8526689216666661</c:v>
                </c:pt>
                <c:pt idx="224" formatCode="0.00">
                  <c:v>-3.8586258891666669</c:v>
                </c:pt>
                <c:pt idx="225" formatCode="0.00">
                  <c:v>-3.858811934999999</c:v>
                </c:pt>
                <c:pt idx="226" formatCode="0.00">
                  <c:v>-3.883312781666667</c:v>
                </c:pt>
                <c:pt idx="227" formatCode="0.00">
                  <c:v>-3.8907942775</c:v>
                </c:pt>
                <c:pt idx="228" formatCode="0.00">
                  <c:v>-4.694563785833334</c:v>
                </c:pt>
                <c:pt idx="229" formatCode="0.00">
                  <c:v>-5.978451530000001</c:v>
                </c:pt>
                <c:pt idx="230" formatCode="0.00">
                  <c:v>-7.147078175833335</c:v>
                </c:pt>
                <c:pt idx="231" formatCode="0.00">
                  <c:v>-7.5852503575000005</c:v>
                </c:pt>
                <c:pt idx="232" formatCode="0.00">
                  <c:v>-7.8332907358333346</c:v>
                </c:pt>
                <c:pt idx="233" formatCode="0.00">
                  <c:v>-8.1980884475000018</c:v>
                </c:pt>
                <c:pt idx="234" formatCode="0.00">
                  <c:v>-8.5102212033333355</c:v>
                </c:pt>
                <c:pt idx="235" formatCode="0.00">
                  <c:v>-8.8083862066666665</c:v>
                </c:pt>
                <c:pt idx="236" formatCode="0.00">
                  <c:v>-9.0547447600000002</c:v>
                </c:pt>
                <c:pt idx="237" formatCode="0.00">
                  <c:v>-9.3032805525000004</c:v>
                </c:pt>
                <c:pt idx="238" formatCode="0.00">
                  <c:v>-9.6298576591666674</c:v>
                </c:pt>
                <c:pt idx="239" formatCode="0.00">
                  <c:v>-9.952728389999999</c:v>
                </c:pt>
                <c:pt idx="240" formatCode="0.00">
                  <c:v>-10.247290412500002</c:v>
                </c:pt>
                <c:pt idx="241" formatCode="0.00">
                  <c:v>-10.360454280833334</c:v>
                </c:pt>
                <c:pt idx="242" formatCode="0.00">
                  <c:v>-10.224526544166666</c:v>
                </c:pt>
                <c:pt idx="243" formatCode="0.00">
                  <c:v>-9.6904199716666657</c:v>
                </c:pt>
                <c:pt idx="244" formatCode="0.00">
                  <c:v>-9.8043088908333331</c:v>
                </c:pt>
                <c:pt idx="245" formatCode="0.00">
                  <c:v>-9.7790535283333337</c:v>
                </c:pt>
                <c:pt idx="246" formatCode="0.00">
                  <c:v>-9.8443446941666668</c:v>
                </c:pt>
                <c:pt idx="247" formatCode="0.00">
                  <c:v>-9.9151326008333331</c:v>
                </c:pt>
                <c:pt idx="248" formatCode="0.00">
                  <c:v>-9.9780072358333332</c:v>
                </c:pt>
                <c:pt idx="249" formatCode="0.00">
                  <c:v>-9.9766943441666669</c:v>
                </c:pt>
                <c:pt idx="250" formatCode="0.00">
                  <c:v>-9.9221346366666676</c:v>
                </c:pt>
                <c:pt idx="251" formatCode="0.00">
                  <c:v>-9.8557374466666676</c:v>
                </c:pt>
                <c:pt idx="252" formatCode="0.00">
                  <c:v>-9.4425623400000003</c:v>
                </c:pt>
                <c:pt idx="253" formatCode="0.00">
                  <c:v>-8.6246671066666671</c:v>
                </c:pt>
                <c:pt idx="254" formatCode="0.00">
                  <c:v>-7.7735718674999994</c:v>
                </c:pt>
                <c:pt idx="255" formatCode="0.00">
                  <c:v>-7.5628211283333338</c:v>
                </c:pt>
                <c:pt idx="256" formatCode="0.00">
                  <c:v>-7.3544085308333349</c:v>
                </c:pt>
                <c:pt idx="257" formatCode="0.00">
                  <c:v>-7.1672159716666668</c:v>
                </c:pt>
                <c:pt idx="258" formatCode="0.00">
                  <c:v>-6.9728249600000014</c:v>
                </c:pt>
                <c:pt idx="259" formatCode="0.00">
                  <c:v>-6.7155191000000007</c:v>
                </c:pt>
                <c:pt idx="260" formatCode="0.00">
                  <c:v>-6.5213451283333344</c:v>
                </c:pt>
                <c:pt idx="261" formatCode="0.00">
                  <c:v>-6.3894898783333325</c:v>
                </c:pt>
                <c:pt idx="262" formatCode="0.00">
                  <c:v>-6.2278302408333337</c:v>
                </c:pt>
                <c:pt idx="263" formatCode="0.00">
                  <c:v>-6.1676999624999995</c:v>
                </c:pt>
                <c:pt idx="264" formatCode="0.00">
                  <c:v>-6.5074639225000013</c:v>
                </c:pt>
                <c:pt idx="265" formatCode="0.00">
                  <c:v>-7.2592412333333316</c:v>
                </c:pt>
                <c:pt idx="266" formatCode="0.00">
                  <c:v>-7.8129627008333324</c:v>
                </c:pt>
                <c:pt idx="267" formatCode="0.00">
                  <c:v>-8.0748664633333327</c:v>
                </c:pt>
                <c:pt idx="268" formatCode="0.00">
                  <c:v>-8.314265489166667</c:v>
                </c:pt>
                <c:pt idx="269" formatCode="0.00">
                  <c:v>-8.6245455341666659</c:v>
                </c:pt>
                <c:pt idx="270" formatCode="0.00">
                  <c:v>-8.9165257208333326</c:v>
                </c:pt>
                <c:pt idx="271" formatCode="0.00">
                  <c:v>-9.236106911666667</c:v>
                </c:pt>
                <c:pt idx="272" formatCode="0.00">
                  <c:v>-9.2993959974999996</c:v>
                </c:pt>
                <c:pt idx="273" formatCode="0.00">
                  <c:v>-9.3603986500000023</c:v>
                </c:pt>
                <c:pt idx="274" formatCode="0.00">
                  <c:v>-9.506056109166666</c:v>
                </c:pt>
                <c:pt idx="275" formatCode="0.00">
                  <c:v>-9.6284660891666665</c:v>
                </c:pt>
                <c:pt idx="276" formatCode="0.00">
                  <c:v>-9.0431374299999998</c:v>
                </c:pt>
                <c:pt idx="277" formatCode="0.00">
                  <c:v>-8.2029675233333332</c:v>
                </c:pt>
                <c:pt idx="278" formatCode="0.00">
                  <c:v>-7.6488583075000003</c:v>
                </c:pt>
                <c:pt idx="279" formatCode="0.00">
                  <c:v>-8.0182420800000003</c:v>
                </c:pt>
                <c:pt idx="280" formatCode="0.00">
                  <c:v>-7.6516793433333321</c:v>
                </c:pt>
                <c:pt idx="281" formatCode="0.00">
                  <c:v>-7.4489341041666677</c:v>
                </c:pt>
                <c:pt idx="282" formatCode="0.00">
                  <c:v>-7.2668348416666673</c:v>
                </c:pt>
                <c:pt idx="283" formatCode="0.00">
                  <c:v>-7.0499925875000002</c:v>
                </c:pt>
                <c:pt idx="284" formatCode="0.00">
                  <c:v>-7.0069473850000001</c:v>
                </c:pt>
                <c:pt idx="285" formatCode="0.00">
                  <c:v>-6.851895040833333</c:v>
                </c:pt>
                <c:pt idx="286" formatCode="0.00">
                  <c:v>-6.7331749866666657</c:v>
                </c:pt>
                <c:pt idx="287" formatCode="0.00">
                  <c:v>-6.6338353424999994</c:v>
                </c:pt>
                <c:pt idx="288" formatCode="0.00">
                  <c:v>-7.1644280225000001</c:v>
                </c:pt>
                <c:pt idx="289" formatCode="0.00">
                  <c:v>-8.1557583683333323</c:v>
                </c:pt>
                <c:pt idx="290" formatCode="0.00">
                  <c:v>-9.1459772766666649</c:v>
                </c:pt>
                <c:pt idx="291" formatCode="0.00">
                  <c:v>-9.7206332666666668</c:v>
                </c:pt>
                <c:pt idx="292" formatCode="0.00">
                  <c:v>-10.515114795000001</c:v>
                </c:pt>
                <c:pt idx="293" formatCode="0.00">
                  <c:v>-11.046104720833332</c:v>
                </c:pt>
                <c:pt idx="294" formatCode="0.00">
                  <c:v>-11.470305970833332</c:v>
                </c:pt>
                <c:pt idx="295" formatCode="0.00">
                  <c:v>-11.839976680000001</c:v>
                </c:pt>
                <c:pt idx="296" formatCode="0.00">
                  <c:v>-12.245493225000002</c:v>
                </c:pt>
                <c:pt idx="297" formatCode="0.00">
                  <c:v>-12.480444244166664</c:v>
                </c:pt>
                <c:pt idx="298" formatCode="0.00">
                  <c:v>-12.556598475833331</c:v>
                </c:pt>
                <c:pt idx="299" formatCode="0.00">
                  <c:v>-12.669751774166665</c:v>
                </c:pt>
                <c:pt idx="300" formatCode="0.00">
                  <c:v>-12.791604013333334</c:v>
                </c:pt>
                <c:pt idx="301" formatCode="0.00">
                  <c:v>-12.567323377499998</c:v>
                </c:pt>
                <c:pt idx="302" formatCode="0.00">
                  <c:v>-12.595435927499999</c:v>
                </c:pt>
                <c:pt idx="303" formatCode="0.00">
                  <c:v>-12.934942494166664</c:v>
                </c:pt>
                <c:pt idx="304" formatCode="0.00">
                  <c:v>-13.253858258333333</c:v>
                </c:pt>
                <c:pt idx="305" formatCode="0.00">
                  <c:v>-13.395950804166665</c:v>
                </c:pt>
                <c:pt idx="306" formatCode="0.00">
                  <c:v>-13.589206308333331</c:v>
                </c:pt>
                <c:pt idx="307" formatCode="0.00">
                  <c:v>-13.895360241666666</c:v>
                </c:pt>
                <c:pt idx="308" formatCode="0.00">
                  <c:v>-14.239369164166666</c:v>
                </c:pt>
                <c:pt idx="309" formatCode="0.00">
                  <c:v>-14.820123284999999</c:v>
                </c:pt>
                <c:pt idx="310" formatCode="0.00">
                  <c:v>-15.489771615</c:v>
                </c:pt>
                <c:pt idx="311" formatCode="0.00">
                  <c:v>-15.990182649166668</c:v>
                </c:pt>
                <c:pt idx="312" formatCode="0.00">
                  <c:v>-16.33252439</c:v>
                </c:pt>
                <c:pt idx="313" formatCode="0.00">
                  <c:v>-16.2005037375</c:v>
                </c:pt>
                <c:pt idx="314" formatCode="0.00">
                  <c:v>-15.691992303333336</c:v>
                </c:pt>
                <c:pt idx="315" formatCode="0.00">
                  <c:v>-14.96697117916667</c:v>
                </c:pt>
                <c:pt idx="316" formatCode="0.00">
                  <c:v>-14.441084882500002</c:v>
                </c:pt>
                <c:pt idx="317" formatCode="0.00">
                  <c:v>-14.284641683333335</c:v>
                </c:pt>
                <c:pt idx="318" formatCode="0.00">
                  <c:v>-14.155663112500001</c:v>
                </c:pt>
                <c:pt idx="319" formatCode="0.00">
                  <c:v>-14.045244156666667</c:v>
                </c:pt>
                <c:pt idx="320" formatCode="0.00">
                  <c:v>-13.919306535833334</c:v>
                </c:pt>
                <c:pt idx="321" formatCode="0.00">
                  <c:v>-13.806115408333334</c:v>
                </c:pt>
                <c:pt idx="322" formatCode="0.00">
                  <c:v>-13.6966719025</c:v>
                </c:pt>
                <c:pt idx="323" formatCode="0.00">
                  <c:v>-13.6321998625</c:v>
                </c:pt>
                <c:pt idx="324" formatCode="0.00">
                  <c:v>-13.627282240833333</c:v>
                </c:pt>
                <c:pt idx="325" formatCode="0.00">
                  <c:v>-13.963015356666666</c:v>
                </c:pt>
                <c:pt idx="326" formatCode="0.00">
                  <c:v>-14.735964178333335</c:v>
                </c:pt>
                <c:pt idx="327" formatCode="0.00">
                  <c:v>-15.543870527500003</c:v>
                </c:pt>
                <c:pt idx="328" formatCode="0.00">
                  <c:v>-16.065620580000001</c:v>
                </c:pt>
                <c:pt idx="329" formatCode="0.00">
                  <c:v>-16.402637480833334</c:v>
                </c:pt>
                <c:pt idx="330" formatCode="0.00">
                  <c:v>-16.697019735000001</c:v>
                </c:pt>
                <c:pt idx="331" formatCode="0.00">
                  <c:v>-16.991221109166666</c:v>
                </c:pt>
                <c:pt idx="332" formatCode="0.00">
                  <c:v>-17.293906210833335</c:v>
                </c:pt>
                <c:pt idx="333" formatCode="0.00">
                  <c:v>-17.61582835416667</c:v>
                </c:pt>
                <c:pt idx="334" formatCode="0.00">
                  <c:v>-17.857494512500001</c:v>
                </c:pt>
                <c:pt idx="335" formatCode="0.00">
                  <c:v>-18.061556656666667</c:v>
                </c:pt>
                <c:pt idx="336" formatCode="0.00">
                  <c:v>-18.310224532500001</c:v>
                </c:pt>
                <c:pt idx="337" formatCode="0.00">
                  <c:v>-18.7414128375</c:v>
                </c:pt>
                <c:pt idx="338" formatCode="0.00">
                  <c:v>-18.534413160833335</c:v>
                </c:pt>
                <c:pt idx="339" formatCode="0.00">
                  <c:v>-17.901315735000001</c:v>
                </c:pt>
                <c:pt idx="340" formatCode="0.00">
                  <c:v>-17.84852048416667</c:v>
                </c:pt>
                <c:pt idx="341" formatCode="0.00">
                  <c:v>-17.825605438333337</c:v>
                </c:pt>
                <c:pt idx="342" formatCode="0.00">
                  <c:v>-17.794210639166668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C3-43FD-BA8A-05A56A6CA537}"/>
            </c:ext>
          </c:extLst>
        </c:ser>
        <c:ser>
          <c:idx val="0"/>
          <c:order val="1"/>
          <c:tx>
            <c:v>Aquifers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'Ganges-TSA'!$H$2:$H$349</c:f>
              <c:numCache>
                <c:formatCode>General</c:formatCode>
                <c:ptCount val="348"/>
                <c:pt idx="6" formatCode="0.00">
                  <c:v>11.903147730228739</c:v>
                </c:pt>
                <c:pt idx="7" formatCode="0.00">
                  <c:v>12.103851669395681</c:v>
                </c:pt>
                <c:pt idx="8" formatCode="0.00">
                  <c:v>12.286672307728622</c:v>
                </c:pt>
                <c:pt idx="9" formatCode="0.00">
                  <c:v>12.462962184396019</c:v>
                </c:pt>
                <c:pt idx="10" formatCode="0.00">
                  <c:v>12.62584467189572</c:v>
                </c:pt>
                <c:pt idx="11" formatCode="0.00">
                  <c:v>12.752309516063178</c:v>
                </c:pt>
                <c:pt idx="12" formatCode="0.00">
                  <c:v>12.843821560229571</c:v>
                </c:pt>
                <c:pt idx="13" formatCode="0.00">
                  <c:v>12.663706814396392</c:v>
                </c:pt>
                <c:pt idx="14" formatCode="0.00">
                  <c:v>12.455231065229782</c:v>
                </c:pt>
                <c:pt idx="15" formatCode="0.00">
                  <c:v>12.335012152729632</c:v>
                </c:pt>
                <c:pt idx="16" formatCode="0.00">
                  <c:v>12.15687087606284</c:v>
                </c:pt>
                <c:pt idx="17" formatCode="0.00">
                  <c:v>11.999888453562107</c:v>
                </c:pt>
                <c:pt idx="18" formatCode="0.00">
                  <c:v>11.838450465228561</c:v>
                </c:pt>
                <c:pt idx="19" formatCode="0.00">
                  <c:v>11.676096949395742</c:v>
                </c:pt>
                <c:pt idx="20" formatCode="0.00">
                  <c:v>11.527984970229681</c:v>
                </c:pt>
                <c:pt idx="21" formatCode="0.00">
                  <c:v>11.365061793562745</c:v>
                </c:pt>
                <c:pt idx="22" formatCode="0.00">
                  <c:v>11.197886500229288</c:v>
                </c:pt>
                <c:pt idx="23" formatCode="0.00">
                  <c:v>11.035044703562562</c:v>
                </c:pt>
                <c:pt idx="24" formatCode="0.00">
                  <c:v>10.842316025230048</c:v>
                </c:pt>
                <c:pt idx="25" formatCode="0.00">
                  <c:v>10.53032465189699</c:v>
                </c:pt>
                <c:pt idx="26" formatCode="0.00">
                  <c:v>10.18917881856305</c:v>
                </c:pt>
                <c:pt idx="27" formatCode="0.00">
                  <c:v>9.8141991635629893</c:v>
                </c:pt>
                <c:pt idx="28" formatCode="0.00">
                  <c:v>9.4622297627292937</c:v>
                </c:pt>
                <c:pt idx="29" formatCode="0.00">
                  <c:v>9.1298729918962636</c:v>
                </c:pt>
                <c:pt idx="30" formatCode="0.00">
                  <c:v>8.8100691185632058</c:v>
                </c:pt>
                <c:pt idx="31" formatCode="0.00">
                  <c:v>8.4839582785630228</c:v>
                </c:pt>
                <c:pt idx="32" formatCode="0.00">
                  <c:v>8.1565860452301422</c:v>
                </c:pt>
                <c:pt idx="33" formatCode="0.00">
                  <c:v>7.8506778418964132</c:v>
                </c:pt>
                <c:pt idx="34" formatCode="0.00">
                  <c:v>7.5703637143965352</c:v>
                </c:pt>
                <c:pt idx="35" formatCode="0.00">
                  <c:v>7.2909854585632274</c:v>
                </c:pt>
                <c:pt idx="36" formatCode="0.00">
                  <c:v>7.0515648852292543</c:v>
                </c:pt>
                <c:pt idx="37" formatCode="0.00">
                  <c:v>7.0693668052299472</c:v>
                </c:pt>
                <c:pt idx="38" formatCode="0.00">
                  <c:v>7.0207421310633435</c:v>
                </c:pt>
                <c:pt idx="39" formatCode="0.00">
                  <c:v>7.0089826910630109</c:v>
                </c:pt>
                <c:pt idx="40" formatCode="0.00">
                  <c:v>7.0565494227294039</c:v>
                </c:pt>
                <c:pt idx="41" formatCode="0.00">
                  <c:v>7.0891625410631605</c:v>
                </c:pt>
                <c:pt idx="42" formatCode="0.00">
                  <c:v>7.1202090902297641</c:v>
                </c:pt>
                <c:pt idx="43" formatCode="0.00">
                  <c:v>7.1468611085629163</c:v>
                </c:pt>
                <c:pt idx="44" formatCode="0.00">
                  <c:v>7.1840315185627333</c:v>
                </c:pt>
                <c:pt idx="45" formatCode="0.00">
                  <c:v>7.2053327877292759</c:v>
                </c:pt>
                <c:pt idx="46" formatCode="0.00">
                  <c:v>7.2064924552291814</c:v>
                </c:pt>
                <c:pt idx="47" formatCode="0.00">
                  <c:v>7.204580020229514</c:v>
                </c:pt>
                <c:pt idx="48" formatCode="0.00">
                  <c:v>7.1993716868955744</c:v>
                </c:pt>
                <c:pt idx="49" formatCode="0.00">
                  <c:v>7.2484032627294255</c:v>
                </c:pt>
                <c:pt idx="50" formatCode="0.00">
                  <c:v>7.4615583735630935</c:v>
                </c:pt>
                <c:pt idx="51" formatCode="0.00">
                  <c:v>7.5884504635632766</c:v>
                </c:pt>
                <c:pt idx="52" formatCode="0.00">
                  <c:v>7.649322859395852</c:v>
                </c:pt>
                <c:pt idx="53" formatCode="0.00">
                  <c:v>7.7007551510623671</c:v>
                </c:pt>
                <c:pt idx="54" formatCode="0.00">
                  <c:v>7.7379459060634872</c:v>
                </c:pt>
                <c:pt idx="55" formatCode="0.00">
                  <c:v>7.7726749102298527</c:v>
                </c:pt>
                <c:pt idx="56" formatCode="0.00">
                  <c:v>7.79704828272952</c:v>
                </c:pt>
                <c:pt idx="57" formatCode="0.00">
                  <c:v>7.8268130943965843</c:v>
                </c:pt>
                <c:pt idx="58" formatCode="0.00">
                  <c:v>7.8624983160625561</c:v>
                </c:pt>
                <c:pt idx="59" formatCode="0.00">
                  <c:v>7.8687239027294709</c:v>
                </c:pt>
                <c:pt idx="60" formatCode="0.00">
                  <c:v>7.8395084077296815</c:v>
                </c:pt>
                <c:pt idx="61" formatCode="0.00">
                  <c:v>7.7068993585626231</c:v>
                </c:pt>
                <c:pt idx="62" formatCode="0.00">
                  <c:v>7.5287173918959525</c:v>
                </c:pt>
                <c:pt idx="63" formatCode="0.00">
                  <c:v>7.4471337327290712</c:v>
                </c:pt>
                <c:pt idx="64" formatCode="0.00">
                  <c:v>7.3884789477292543</c:v>
                </c:pt>
                <c:pt idx="65" formatCode="0.00">
                  <c:v>7.3343000743957418</c:v>
                </c:pt>
                <c:pt idx="66" formatCode="0.00">
                  <c:v>7.2876895602294098</c:v>
                </c:pt>
                <c:pt idx="67" formatCode="0.00">
                  <c:v>7.2603254643963737</c:v>
                </c:pt>
                <c:pt idx="68" formatCode="0.00">
                  <c:v>7.2406924893957694</c:v>
                </c:pt>
                <c:pt idx="69" formatCode="0.00">
                  <c:v>7.2231753993964958</c:v>
                </c:pt>
                <c:pt idx="70" formatCode="0.00">
                  <c:v>7.1846011810630444</c:v>
                </c:pt>
                <c:pt idx="71" formatCode="0.00">
                  <c:v>7.1651513110628002</c:v>
                </c:pt>
                <c:pt idx="72" formatCode="0.00">
                  <c:v>7.1763004002300477</c:v>
                </c:pt>
                <c:pt idx="73" formatCode="0.00">
                  <c:v>7.3015241952293763</c:v>
                </c:pt>
                <c:pt idx="74" formatCode="0.00">
                  <c:v>7.5051781668962576</c:v>
                </c:pt>
                <c:pt idx="75" formatCode="0.00">
                  <c:v>7.6874087985634105</c:v>
                </c:pt>
                <c:pt idx="76" formatCode="0.00">
                  <c:v>7.8572086035628672</c:v>
                </c:pt>
                <c:pt idx="77" formatCode="0.00">
                  <c:v>8.0216169693958363</c:v>
                </c:pt>
                <c:pt idx="78" formatCode="0.00">
                  <c:v>8.177358343562446</c:v>
                </c:pt>
                <c:pt idx="79" formatCode="0.00">
                  <c:v>8.3014835068961474</c:v>
                </c:pt>
                <c:pt idx="80" formatCode="0.00">
                  <c:v>8.4052636168967183</c:v>
                </c:pt>
                <c:pt idx="81" formatCode="0.00">
                  <c:v>8.4968773860637157</c:v>
                </c:pt>
                <c:pt idx="82" formatCode="0.00">
                  <c:v>8.6055199635629833</c:v>
                </c:pt>
                <c:pt idx="83" formatCode="0.00">
                  <c:v>8.7345482835626171</c:v>
                </c:pt>
                <c:pt idx="84" formatCode="0.00">
                  <c:v>8.8666080160624006</c:v>
                </c:pt>
                <c:pt idx="85" formatCode="0.00">
                  <c:v>9.0022891685625837</c:v>
                </c:pt>
                <c:pt idx="86" formatCode="0.00">
                  <c:v>9.0387271568961296</c:v>
                </c:pt>
                <c:pt idx="87" formatCode="0.00">
                  <c:v>9.0153913818962792</c:v>
                </c:pt>
                <c:pt idx="88" formatCode="0.00">
                  <c:v>8.9810692785631545</c:v>
                </c:pt>
                <c:pt idx="89" formatCode="0.00">
                  <c:v>8.9533389727298527</c:v>
                </c:pt>
                <c:pt idx="90" formatCode="0.00">
                  <c:v>8.9499210035628494</c:v>
                </c:pt>
                <c:pt idx="91" formatCode="0.00">
                  <c:v>8.9645287510620619</c:v>
                </c:pt>
                <c:pt idx="92" formatCode="0.00">
                  <c:v>8.9820865310630325</c:v>
                </c:pt>
                <c:pt idx="93" formatCode="0.00">
                  <c:v>9.0157372477297031</c:v>
                </c:pt>
                <c:pt idx="94" formatCode="0.00">
                  <c:v>9.0520735110630994</c:v>
                </c:pt>
                <c:pt idx="95" formatCode="0.00">
                  <c:v>9.0824893643966789</c:v>
                </c:pt>
                <c:pt idx="96" formatCode="0.00">
                  <c:v>9.0754906668958029</c:v>
                </c:pt>
                <c:pt idx="97" formatCode="0.00">
                  <c:v>9.0866804452298311</c:v>
                </c:pt>
                <c:pt idx="98" formatCode="0.00">
                  <c:v>9.051117294397045</c:v>
                </c:pt>
                <c:pt idx="99" formatCode="0.00">
                  <c:v>8.9903873143966848</c:v>
                </c:pt>
                <c:pt idx="100" formatCode="0.00">
                  <c:v>8.9679263768966848</c:v>
                </c:pt>
                <c:pt idx="101" formatCode="0.00">
                  <c:v>8.9498803152296205</c:v>
                </c:pt>
                <c:pt idx="102" formatCode="0.00">
                  <c:v>8.9163516693961355</c:v>
                </c:pt>
                <c:pt idx="103" formatCode="0.00">
                  <c:v>8.8607689868968009</c:v>
                </c:pt>
                <c:pt idx="104" formatCode="0.00">
                  <c:v>8.8089704843960135</c:v>
                </c:pt>
                <c:pt idx="105" formatCode="0.00">
                  <c:v>8.7340600027291657</c:v>
                </c:pt>
                <c:pt idx="106" formatCode="0.00">
                  <c:v>8.6196597752286834</c:v>
                </c:pt>
                <c:pt idx="107" formatCode="0.00">
                  <c:v>8.465627385229709</c:v>
                </c:pt>
                <c:pt idx="108" formatCode="0.00">
                  <c:v>8.3530175218966178</c:v>
                </c:pt>
                <c:pt idx="109" formatCode="0.00">
                  <c:v>8.1420393318967399</c:v>
                </c:pt>
                <c:pt idx="110" formatCode="0.00">
                  <c:v>7.9919335377294374</c:v>
                </c:pt>
                <c:pt idx="111" formatCode="0.00">
                  <c:v>7.8660790452290712</c:v>
                </c:pt>
                <c:pt idx="112" formatCode="0.00">
                  <c:v>7.7585351002294374</c:v>
                </c:pt>
                <c:pt idx="113" formatCode="0.00">
                  <c:v>7.6344099377297425</c:v>
                </c:pt>
                <c:pt idx="114" formatCode="0.00">
                  <c:v>7.5086978610634105</c:v>
                </c:pt>
                <c:pt idx="115" formatCode="0.00">
                  <c:v>7.3744001718960135</c:v>
                </c:pt>
                <c:pt idx="116" formatCode="0.00">
                  <c:v>7.2408959402296205</c:v>
                </c:pt>
                <c:pt idx="117" formatCode="0.00">
                  <c:v>7.1097313893956198</c:v>
                </c:pt>
                <c:pt idx="118" formatCode="0.00">
                  <c:v>6.9887190193958304</c:v>
                </c:pt>
                <c:pt idx="119" formatCode="0.00">
                  <c:v>6.905406031063194</c:v>
                </c:pt>
                <c:pt idx="120" formatCode="0.00">
                  <c:v>6.889455510229709</c:v>
                </c:pt>
                <c:pt idx="121" formatCode="0.00">
                  <c:v>6.9168602960626231</c:v>
                </c:pt>
                <c:pt idx="122" formatCode="0.00">
                  <c:v>6.8752343193959859</c:v>
                </c:pt>
                <c:pt idx="123" formatCode="0.00">
                  <c:v>6.8298851985637157</c:v>
                </c:pt>
                <c:pt idx="124" formatCode="0.00">
                  <c:v>6.7073266043962576</c:v>
                </c:pt>
                <c:pt idx="125" formatCode="0.00">
                  <c:v>6.588938746063377</c:v>
                </c:pt>
                <c:pt idx="126" formatCode="0.00">
                  <c:v>6.4654849702296815</c:v>
                </c:pt>
                <c:pt idx="127" formatCode="0.00">
                  <c:v>6.3463850352300142</c:v>
                </c:pt>
                <c:pt idx="128" formatCode="0.00">
                  <c:v>6.2168277435630444</c:v>
                </c:pt>
                <c:pt idx="129" formatCode="0.00">
                  <c:v>6.087697697729709</c:v>
                </c:pt>
                <c:pt idx="130" formatCode="0.00">
                  <c:v>5.9579369552293429</c:v>
                </c:pt>
                <c:pt idx="131" formatCode="0.00">
                  <c:v>5.816660913562373</c:v>
                </c:pt>
                <c:pt idx="132" formatCode="0.00">
                  <c:v>5.6670027102290987</c:v>
                </c:pt>
                <c:pt idx="133" formatCode="0.00">
                  <c:v>5.5613305093957024</c:v>
                </c:pt>
                <c:pt idx="134" formatCode="0.00">
                  <c:v>5.4395857177296421</c:v>
                </c:pt>
                <c:pt idx="135" formatCode="0.00">
                  <c:v>5.2544457435633376</c:v>
                </c:pt>
                <c:pt idx="136" formatCode="0.00">
                  <c:v>5.1063948002292818</c:v>
                </c:pt>
                <c:pt idx="137" formatCode="0.00">
                  <c:v>4.9479882252298921</c:v>
                </c:pt>
                <c:pt idx="138" formatCode="0.00">
                  <c:v>4.7973534593966178</c:v>
                </c:pt>
                <c:pt idx="139" formatCode="0.00">
                  <c:v>4.6418562268963797</c:v>
                </c:pt>
                <c:pt idx="140" formatCode="0.00">
                  <c:v>4.506032659396169</c:v>
                </c:pt>
                <c:pt idx="141" formatCode="0.00">
                  <c:v>4.3710839285631664</c:v>
                </c:pt>
                <c:pt idx="142" formatCode="0.00">
                  <c:v>4.236277613562379</c:v>
                </c:pt>
                <c:pt idx="143" formatCode="0.00">
                  <c:v>4.1017764743965017</c:v>
                </c:pt>
                <c:pt idx="144" formatCode="0.00">
                  <c:v>3.8980207777285614</c:v>
                </c:pt>
                <c:pt idx="145" formatCode="0.00">
                  <c:v>3.483897242729654</c:v>
                </c:pt>
                <c:pt idx="146" formatCode="0.00">
                  <c:v>3.0547794043964132</c:v>
                </c:pt>
                <c:pt idx="147" formatCode="0.00">
                  <c:v>2.728973740229776</c:v>
                </c:pt>
                <c:pt idx="148" formatCode="0.00">
                  <c:v>2.4050601652293153</c:v>
                </c:pt>
                <c:pt idx="149" formatCode="0.00">
                  <c:v>2.1094262135629833</c:v>
                </c:pt>
                <c:pt idx="150" formatCode="0.00">
                  <c:v>1.8160709077296815</c:v>
                </c:pt>
                <c:pt idx="151" formatCode="0.00">
                  <c:v>1.5441389410630109</c:v>
                </c:pt>
                <c:pt idx="152" formatCode="0.00">
                  <c:v>1.2809756918964013</c:v>
                </c:pt>
                <c:pt idx="153" formatCode="0.00">
                  <c:v>1.0286563560625837</c:v>
                </c:pt>
                <c:pt idx="154" formatCode="0.00">
                  <c:v>0.77426182522913223</c:v>
                </c:pt>
                <c:pt idx="155" formatCode="0.00">
                  <c:v>0.51740554272873851</c:v>
                </c:pt>
                <c:pt idx="156" formatCode="0.00">
                  <c:v>0.23340896106219589</c:v>
                </c:pt>
                <c:pt idx="157" formatCode="0.00">
                  <c:v>0.13774652606298332</c:v>
                </c:pt>
                <c:pt idx="158" formatCode="0.00">
                  <c:v>0.12090082272970903</c:v>
                </c:pt>
                <c:pt idx="159" formatCode="0.00">
                  <c:v>0.16647373939576937</c:v>
                </c:pt>
                <c:pt idx="160" formatCode="0.00">
                  <c:v>0.27204421522947086</c:v>
                </c:pt>
                <c:pt idx="161" formatCode="0.00">
                  <c:v>0.36333246356298332</c:v>
                </c:pt>
                <c:pt idx="162" formatCode="0.00">
                  <c:v>0.45305414272934286</c:v>
                </c:pt>
                <c:pt idx="163" formatCode="0.00">
                  <c:v>0.52983636939643475</c:v>
                </c:pt>
                <c:pt idx="164" formatCode="0.00">
                  <c:v>0.58409662356280023</c:v>
                </c:pt>
                <c:pt idx="165" formatCode="0.00">
                  <c:v>0.61215245022913223</c:v>
                </c:pt>
                <c:pt idx="166" formatCode="0.00">
                  <c:v>0.62999506022970309</c:v>
                </c:pt>
                <c:pt idx="167" formatCode="0.00">
                  <c:v>0.65090977356339863</c:v>
                </c:pt>
                <c:pt idx="168" formatCode="0.00">
                  <c:v>0.73725417439618468</c:v>
                </c:pt>
                <c:pt idx="169" formatCode="0.00">
                  <c:v>0.73493483856236708</c:v>
                </c:pt>
                <c:pt idx="170" formatCode="0.00">
                  <c:v>0.69446852939654491</c:v>
                </c:pt>
                <c:pt idx="171" formatCode="0.00">
                  <c:v>0.53248122522973063</c:v>
                </c:pt>
                <c:pt idx="172" formatCode="0.00">
                  <c:v>0.33250970772951405</c:v>
                </c:pt>
                <c:pt idx="173" formatCode="0.00">
                  <c:v>0.13988275439623976</c:v>
                </c:pt>
                <c:pt idx="174" formatCode="0.00">
                  <c:v>-5.4188697270546982E-2</c:v>
                </c:pt>
                <c:pt idx="175" formatCode="0.00">
                  <c:v>-0.24823980393739475</c:v>
                </c:pt>
                <c:pt idx="176" formatCode="0.00">
                  <c:v>-0.42878179643730618</c:v>
                </c:pt>
                <c:pt idx="177" formatCode="0.00">
                  <c:v>-0.58906011643694001</c:v>
                </c:pt>
                <c:pt idx="178" formatCode="0.00">
                  <c:v>-0.73257411393706207</c:v>
                </c:pt>
                <c:pt idx="179" formatCode="0.00">
                  <c:v>-0.87612880060351017</c:v>
                </c:pt>
                <c:pt idx="180" formatCode="0.00">
                  <c:v>-1.1174211181037208</c:v>
                </c:pt>
                <c:pt idx="181" formatCode="0.00">
                  <c:v>-1.21760015477048</c:v>
                </c:pt>
                <c:pt idx="182" formatCode="0.00">
                  <c:v>-1.320159562270419</c:v>
                </c:pt>
                <c:pt idx="183" formatCode="0.00">
                  <c:v>-1.4486385664367845</c:v>
                </c:pt>
                <c:pt idx="184" formatCode="0.00">
                  <c:v>-1.5706274981034767</c:v>
                </c:pt>
                <c:pt idx="185" formatCode="0.00">
                  <c:v>-1.7080583247711729</c:v>
                </c:pt>
                <c:pt idx="186" formatCode="0.00">
                  <c:v>-1.8589575756045633</c:v>
                </c:pt>
                <c:pt idx="187" formatCode="0.00">
                  <c:v>-2.0199479722705291</c:v>
                </c:pt>
                <c:pt idx="188" formatCode="0.00">
                  <c:v>-2.2047624247707063</c:v>
                </c:pt>
                <c:pt idx="189" formatCode="0.00">
                  <c:v>-2.3859351131040967</c:v>
                </c:pt>
                <c:pt idx="190" formatCode="0.00">
                  <c:v>-2.5726620006034864</c:v>
                </c:pt>
                <c:pt idx="191" formatCode="0.00">
                  <c:v>-2.74665288643655</c:v>
                </c:pt>
                <c:pt idx="192" formatCode="0.00">
                  <c:v>-2.8010962456041852</c:v>
                </c:pt>
                <c:pt idx="193" formatCode="0.00">
                  <c:v>-2.9638566622707003</c:v>
                </c:pt>
                <c:pt idx="194" formatCode="0.00">
                  <c:v>-3.0939225797701511</c:v>
                </c:pt>
                <c:pt idx="195" formatCode="0.00">
                  <c:v>-3.1743872606034529</c:v>
                </c:pt>
                <c:pt idx="196" formatCode="0.00">
                  <c:v>-3.2938127164370599</c:v>
                </c:pt>
                <c:pt idx="197" formatCode="0.00">
                  <c:v>-3.3900244672704503</c:v>
                </c:pt>
                <c:pt idx="198" formatCode="0.00">
                  <c:v>-3.4765316289372095</c:v>
                </c:pt>
                <c:pt idx="199" formatCode="0.00">
                  <c:v>-3.559783582270029</c:v>
                </c:pt>
                <c:pt idx="200" formatCode="0.00">
                  <c:v>-3.6082658414370599</c:v>
                </c:pt>
                <c:pt idx="201" formatCode="0.00">
                  <c:v>-3.6360571831037305</c:v>
                </c:pt>
                <c:pt idx="202" formatCode="0.00">
                  <c:v>-3.6646623264368827</c:v>
                </c:pt>
                <c:pt idx="203" formatCode="0.00">
                  <c:v>-3.6906836481039136</c:v>
                </c:pt>
                <c:pt idx="204" formatCode="0.00">
                  <c:v>-3.7632137589371268</c:v>
                </c:pt>
                <c:pt idx="205" formatCode="0.00">
                  <c:v>-3.8198340389371879</c:v>
                </c:pt>
                <c:pt idx="206" formatCode="0.00">
                  <c:v>-3.8475846897708834</c:v>
                </c:pt>
                <c:pt idx="207" formatCode="0.00">
                  <c:v>-3.8701066622707003</c:v>
                </c:pt>
                <c:pt idx="208" formatCode="0.00">
                  <c:v>-3.8634131406042798</c:v>
                </c:pt>
                <c:pt idx="209" formatCode="0.00">
                  <c:v>-3.8795874572697358</c:v>
                </c:pt>
                <c:pt idx="210" formatCode="0.00">
                  <c:v>-3.8964941956032817</c:v>
                </c:pt>
                <c:pt idx="211" formatCode="0.00">
                  <c:v>-3.9177547747704011</c:v>
                </c:pt>
                <c:pt idx="212" formatCode="0.00">
                  <c:v>-3.9549862206035868</c:v>
                </c:pt>
                <c:pt idx="213" formatCode="0.00">
                  <c:v>-4.0296118714368276</c:v>
                </c:pt>
                <c:pt idx="214" formatCode="0.00">
                  <c:v>-4.1001278222697692</c:v>
                </c:pt>
                <c:pt idx="215" formatCode="0.00">
                  <c:v>-4.1982520081046459</c:v>
                </c:pt>
                <c:pt idx="216" formatCode="0.00">
                  <c:v>-4.1814469956034372</c:v>
                </c:pt>
                <c:pt idx="217" formatCode="0.00">
                  <c:v>-4.0028174381036479</c:v>
                </c:pt>
                <c:pt idx="218" formatCode="0.00">
                  <c:v>-3.829620009770224</c:v>
                </c:pt>
                <c:pt idx="219" formatCode="0.00">
                  <c:v>-3.7019751531033762</c:v>
                </c:pt>
                <c:pt idx="220" formatCode="0.00">
                  <c:v>-3.6035661356036144</c:v>
                </c:pt>
                <c:pt idx="221" formatCode="0.00">
                  <c:v>-3.5150041239371603</c:v>
                </c:pt>
                <c:pt idx="222" formatCode="0.00">
                  <c:v>-3.4305111231037699</c:v>
                </c:pt>
                <c:pt idx="223" formatCode="0.00">
                  <c:v>-3.3620500231036203</c:v>
                </c:pt>
                <c:pt idx="224" formatCode="0.00">
                  <c:v>-3.312041884770224</c:v>
                </c:pt>
                <c:pt idx="225" formatCode="0.00">
                  <c:v>-3.2633765206037424</c:v>
                </c:pt>
                <c:pt idx="226" formatCode="0.00">
                  <c:v>-3.217437393102955</c:v>
                </c:pt>
                <c:pt idx="227" formatCode="0.00">
                  <c:v>-3.1791480056035653</c:v>
                </c:pt>
                <c:pt idx="228" formatCode="0.00">
                  <c:v>-3.3035783439372608</c:v>
                </c:pt>
                <c:pt idx="229" formatCode="0.00">
                  <c:v>-3.6900529531044413</c:v>
                </c:pt>
                <c:pt idx="230" formatCode="0.00">
                  <c:v>-4.1389868731039314</c:v>
                </c:pt>
                <c:pt idx="231" formatCode="0.00">
                  <c:v>-4.5000708581037543</c:v>
                </c:pt>
                <c:pt idx="232" formatCode="0.00">
                  <c:v>-4.83027105393694</c:v>
                </c:pt>
                <c:pt idx="233" formatCode="0.00">
                  <c:v>-5.1309302339373062</c:v>
                </c:pt>
                <c:pt idx="234" formatCode="0.00">
                  <c:v>-5.4332577072700587</c:v>
                </c:pt>
                <c:pt idx="235" formatCode="0.00">
                  <c:v>-5.7005306564365128</c:v>
                </c:pt>
                <c:pt idx="236" formatCode="0.00">
                  <c:v>-5.9545182864367234</c:v>
                </c:pt>
                <c:pt idx="237" formatCode="0.00">
                  <c:v>-6.2047624264373553</c:v>
                </c:pt>
                <c:pt idx="238" formatCode="0.00">
                  <c:v>-6.4781795814374163</c:v>
                </c:pt>
                <c:pt idx="239" formatCode="0.00">
                  <c:v>-6.7428483639373553</c:v>
                </c:pt>
                <c:pt idx="240" formatCode="0.00">
                  <c:v>-7.0156958572706571</c:v>
                </c:pt>
                <c:pt idx="241" formatCode="0.00">
                  <c:v>-7.2902726806037208</c:v>
                </c:pt>
                <c:pt idx="242" formatCode="0.00">
                  <c:v>-7.4732764239370226</c:v>
                </c:pt>
                <c:pt idx="243" formatCode="0.00">
                  <c:v>-7.5680436764369006</c:v>
                </c:pt>
                <c:pt idx="244" formatCode="0.00">
                  <c:v>-7.6516211497701079</c:v>
                </c:pt>
                <c:pt idx="245" formatCode="0.00">
                  <c:v>-7.7338558497699523</c:v>
                </c:pt>
                <c:pt idx="246" formatCode="0.00">
                  <c:v>-7.8017065989370167</c:v>
                </c:pt>
                <c:pt idx="247" formatCode="0.00">
                  <c:v>-7.8582454989373218</c:v>
                </c:pt>
                <c:pt idx="248" formatCode="0.00">
                  <c:v>-7.9107357331040475</c:v>
                </c:pt>
                <c:pt idx="249" formatCode="0.00">
                  <c:v>-7.9502051347699307</c:v>
                </c:pt>
                <c:pt idx="250" formatCode="0.00">
                  <c:v>-7.9619442297698697</c:v>
                </c:pt>
                <c:pt idx="251" formatCode="0.00">
                  <c:v>-7.960865941436623</c:v>
                </c:pt>
                <c:pt idx="252" formatCode="0.00">
                  <c:v>-7.8644303947708067</c:v>
                </c:pt>
                <c:pt idx="253" formatCode="0.00">
                  <c:v>-7.5603329014375049</c:v>
                </c:pt>
                <c:pt idx="254" formatCode="0.00">
                  <c:v>-7.2143652906042917</c:v>
                </c:pt>
                <c:pt idx="255" formatCode="0.00">
                  <c:v>-6.9598690339371387</c:v>
                </c:pt>
                <c:pt idx="256" formatCode="0.00">
                  <c:v>-6.7391862547701749</c:v>
                </c:pt>
                <c:pt idx="257" formatCode="0.00">
                  <c:v>-6.5551042239376329</c:v>
                </c:pt>
                <c:pt idx="258" formatCode="0.00">
                  <c:v>-6.3923641522706021</c:v>
                </c:pt>
                <c:pt idx="259" formatCode="0.00">
                  <c:v>-6.2480160081040594</c:v>
                </c:pt>
                <c:pt idx="260" formatCode="0.00">
                  <c:v>-6.1209611581034551</c:v>
                </c:pt>
                <c:pt idx="261" formatCode="0.00">
                  <c:v>-6.0152075772707576</c:v>
                </c:pt>
                <c:pt idx="262" formatCode="0.00">
                  <c:v>-5.9212134364370286</c:v>
                </c:pt>
                <c:pt idx="263" formatCode="0.00">
                  <c:v>-5.8375138922706356</c:v>
                </c:pt>
                <c:pt idx="264" formatCode="0.00">
                  <c:v>-5.868987687270419</c:v>
                </c:pt>
                <c:pt idx="265" formatCode="0.00">
                  <c:v>-6.2322282472700863</c:v>
                </c:pt>
                <c:pt idx="266" formatCode="0.00">
                  <c:v>-6.5622860272701473</c:v>
                </c:pt>
                <c:pt idx="267" formatCode="0.00">
                  <c:v>-6.836761124770419</c:v>
                </c:pt>
                <c:pt idx="268" formatCode="0.00">
                  <c:v>-7.1007788656038429</c:v>
                </c:pt>
                <c:pt idx="269" formatCode="0.00">
                  <c:v>-7.3386735597700863</c:v>
                </c:pt>
                <c:pt idx="270" formatCode="0.00">
                  <c:v>-7.5693050697700528</c:v>
                </c:pt>
                <c:pt idx="271" formatCode="0.00">
                  <c:v>-7.8063859614371722</c:v>
                </c:pt>
                <c:pt idx="272" formatCode="0.00">
                  <c:v>-8.0087785397709013</c:v>
                </c:pt>
                <c:pt idx="273" formatCode="0.00">
                  <c:v>-8.1917822831037483</c:v>
                </c:pt>
                <c:pt idx="274" formatCode="0.00">
                  <c:v>-8.3533016514375049</c:v>
                </c:pt>
                <c:pt idx="275" formatCode="0.00">
                  <c:v>-8.5152686114374774</c:v>
                </c:pt>
                <c:pt idx="276" formatCode="0.00">
                  <c:v>-8.543344783937755</c:v>
                </c:pt>
                <c:pt idx="277" formatCode="0.00">
                  <c:v>-8.2354020756038153</c:v>
                </c:pt>
                <c:pt idx="278" formatCode="0.00">
                  <c:v>-7.9845068931040259</c:v>
                </c:pt>
                <c:pt idx="279" formatCode="0.00">
                  <c:v>-7.8608496664364793</c:v>
                </c:pt>
                <c:pt idx="280" formatCode="0.00">
                  <c:v>-7.7095231689372667</c:v>
                </c:pt>
                <c:pt idx="281" formatCode="0.00">
                  <c:v>-7.5614111897698422</c:v>
                </c:pt>
                <c:pt idx="282" formatCode="0.00">
                  <c:v>-7.4157609622702694</c:v>
                </c:pt>
                <c:pt idx="283" formatCode="0.00">
                  <c:v>-7.2620540939369675</c:v>
                </c:pt>
                <c:pt idx="284" formatCode="0.00">
                  <c:v>-7.1243791264369065</c:v>
                </c:pt>
                <c:pt idx="285" formatCode="0.00">
                  <c:v>-6.9739681564369675</c:v>
                </c:pt>
                <c:pt idx="286" formatCode="0.00">
                  <c:v>-6.832142798104087</c:v>
                </c:pt>
                <c:pt idx="287" formatCode="0.00">
                  <c:v>-6.6829118406039925</c:v>
                </c:pt>
                <c:pt idx="288" formatCode="0.00">
                  <c:v>-6.6289974522705961</c:v>
                </c:pt>
                <c:pt idx="289" formatCode="0.00">
                  <c:v>-6.8428036039376821</c:v>
                </c:pt>
                <c:pt idx="290" formatCode="0.00">
                  <c:v>-7.1053565014371998</c:v>
                </c:pt>
                <c:pt idx="291" formatCode="0.00">
                  <c:v>-7.3808691972699307</c:v>
                </c:pt>
                <c:pt idx="292" formatCode="0.00">
                  <c:v>-7.7194515539372333</c:v>
                </c:pt>
                <c:pt idx="293" formatCode="0.00">
                  <c:v>-8.0407406164367785</c:v>
                </c:pt>
                <c:pt idx="294" formatCode="0.00">
                  <c:v>-8.3442887931041696</c:v>
                </c:pt>
                <c:pt idx="295" formatCode="0.00">
                  <c:v>-8.6218359931035593</c:v>
                </c:pt>
                <c:pt idx="296" formatCode="0.00">
                  <c:v>-8.8964128156035258</c:v>
                </c:pt>
                <c:pt idx="297" formatCode="0.00">
                  <c:v>-9.1521094297709169</c:v>
                </c:pt>
                <c:pt idx="298" formatCode="0.00">
                  <c:v>-9.3635352114374655</c:v>
                </c:pt>
                <c:pt idx="299" formatCode="0.00">
                  <c:v>-9.562286025603953</c:v>
                </c:pt>
                <c:pt idx="300" formatCode="0.00">
                  <c:v>-9.7579037014365895</c:v>
                </c:pt>
                <c:pt idx="301" formatCode="0.00">
                  <c:v>-9.7799170481039255</c:v>
                </c:pt>
                <c:pt idx="302" formatCode="0.00">
                  <c:v>-9.8364152572698913</c:v>
                </c:pt>
                <c:pt idx="303" formatCode="0.00">
                  <c:v>-9.9330135639370383</c:v>
                </c:pt>
                <c:pt idx="304" formatCode="0.00">
                  <c:v>-10.018767958103126</c:v>
                </c:pt>
                <c:pt idx="305" formatCode="0.00">
                  <c:v>-10.103423719770035</c:v>
                </c:pt>
                <c:pt idx="306" formatCode="0.00">
                  <c:v>-10.210275933936828</c:v>
                </c:pt>
                <c:pt idx="307" formatCode="0.00">
                  <c:v>-10.354318903103831</c:v>
                </c:pt>
                <c:pt idx="308" formatCode="0.00">
                  <c:v>-10.508391983104502</c:v>
                </c:pt>
                <c:pt idx="309" formatCode="0.00">
                  <c:v>-10.69271815560387</c:v>
                </c:pt>
                <c:pt idx="310" formatCode="0.00">
                  <c:v>-10.940622614770746</c:v>
                </c:pt>
                <c:pt idx="311" formatCode="0.00">
                  <c:v>-11.20518967227099</c:v>
                </c:pt>
                <c:pt idx="312" formatCode="0.00">
                  <c:v>-11.433318741437688</c:v>
                </c:pt>
                <c:pt idx="313" formatCode="0.00">
                  <c:v>-11.568450577270596</c:v>
                </c:pt>
                <c:pt idx="314" formatCode="0.00">
                  <c:v>-11.573231664769992</c:v>
                </c:pt>
                <c:pt idx="315" formatCode="0.00">
                  <c:v>-11.50145432143745</c:v>
                </c:pt>
                <c:pt idx="316" formatCode="0.00">
                  <c:v>-11.405913957270968</c:v>
                </c:pt>
                <c:pt idx="317" formatCode="0.00">
                  <c:v>-11.351226457270968</c:v>
                </c:pt>
                <c:pt idx="318" formatCode="0.00">
                  <c:v>-11.285145728103998</c:v>
                </c:pt>
                <c:pt idx="319" formatCode="0.00">
                  <c:v>-11.212819068103272</c:v>
                </c:pt>
                <c:pt idx="320" formatCode="0.00">
                  <c:v>-11.13896652893709</c:v>
                </c:pt>
                <c:pt idx="321" formatCode="0.00">
                  <c:v>-11.07339442560351</c:v>
                </c:pt>
                <c:pt idx="322" formatCode="0.00">
                  <c:v>-11.010019588936757</c:v>
                </c:pt>
                <c:pt idx="323" formatCode="0.00">
                  <c:v>-10.945017147270846</c:v>
                </c:pt>
                <c:pt idx="324" formatCode="0.00">
                  <c:v>-10.891224829770636</c:v>
                </c:pt>
                <c:pt idx="325" formatCode="0.00">
                  <c:v>-10.902923234770697</c:v>
                </c:pt>
                <c:pt idx="326" formatCode="0.00">
                  <c:v>-11.043324438936907</c:v>
                </c:pt>
                <c:pt idx="327" formatCode="0.00">
                  <c:v>-11.227711645603449</c:v>
                </c:pt>
                <c:pt idx="328" formatCode="0.00">
                  <c:v>-11.408497778103083</c:v>
                </c:pt>
                <c:pt idx="329" formatCode="0.00">
                  <c:v>-11.569182998936412</c:v>
                </c:pt>
                <c:pt idx="330" formatCode="0.00">
                  <c:v>-11.729624078937377</c:v>
                </c:pt>
                <c:pt idx="331" formatCode="0.00">
                  <c:v>-11.891753798936406</c:v>
                </c:pt>
                <c:pt idx="332" formatCode="0.00">
                  <c:v>-12.051421767270767</c:v>
                </c:pt>
                <c:pt idx="333" formatCode="0.00">
                  <c:v>-12.216481174769797</c:v>
                </c:pt>
                <c:pt idx="334" formatCode="0.00">
                  <c:v>-12.365345920603431</c:v>
                </c:pt>
                <c:pt idx="335" formatCode="0.00">
                  <c:v>-12.510894423102854</c:v>
                </c:pt>
                <c:pt idx="336" formatCode="0.00">
                  <c:v>-12.683257703936761</c:v>
                </c:pt>
                <c:pt idx="337" formatCode="0.00">
                  <c:v>-12.897002821437127</c:v>
                </c:pt>
                <c:pt idx="338" formatCode="0.00">
                  <c:v>-12.986337945603736</c:v>
                </c:pt>
                <c:pt idx="339" formatCode="0.00">
                  <c:v>-12.944162653103376</c:v>
                </c:pt>
                <c:pt idx="340" formatCode="0.00">
                  <c:v>-12.922861383936834</c:v>
                </c:pt>
                <c:pt idx="341" formatCode="0.00">
                  <c:v>-12.899383193936956</c:v>
                </c:pt>
                <c:pt idx="342" formatCode="0.00">
                  <c:v>-12.883391983104048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C3-43FD-BA8A-05A56A6CA537}"/>
            </c:ext>
          </c:extLst>
        </c:ser>
        <c:ser>
          <c:idx val="1"/>
          <c:order val="2"/>
          <c:tx>
            <c:v>Glaciers</c:v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'Ganges-TSA'!$K$2:$K$349</c:f>
              <c:numCache>
                <c:formatCode>General</c:formatCode>
                <c:ptCount val="348"/>
                <c:pt idx="6" formatCode="0.00">
                  <c:v>4.3129764326149242</c:v>
                </c:pt>
                <c:pt idx="7" formatCode="0.00">
                  <c:v>4.2807797517815871</c:v>
                </c:pt>
                <c:pt idx="8" formatCode="0.00">
                  <c:v>4.2460736367815954</c:v>
                </c:pt>
                <c:pt idx="9" formatCode="0.00">
                  <c:v>4.2098317876149238</c:v>
                </c:pt>
                <c:pt idx="10" formatCode="0.00">
                  <c:v>4.1759560042815949</c:v>
                </c:pt>
                <c:pt idx="11" formatCode="0.00">
                  <c:v>4.1424918901149184</c:v>
                </c:pt>
                <c:pt idx="12" formatCode="0.00">
                  <c:v>4.1161418684482598</c:v>
                </c:pt>
                <c:pt idx="13" formatCode="0.00">
                  <c:v>4.0911711784482563</c:v>
                </c:pt>
                <c:pt idx="14" formatCode="0.00">
                  <c:v>4.0668836367815899</c:v>
                </c:pt>
                <c:pt idx="15" formatCode="0.00">
                  <c:v>4.045048945114921</c:v>
                </c:pt>
                <c:pt idx="16" formatCode="0.00">
                  <c:v>4.022638551781597</c:v>
                </c:pt>
                <c:pt idx="17" formatCode="0.00">
                  <c:v>4.0001127642815959</c:v>
                </c:pt>
                <c:pt idx="18" formatCode="0.00">
                  <c:v>3.9757222259482603</c:v>
                </c:pt>
                <c:pt idx="19" formatCode="0.00">
                  <c:v>3.9511654301149193</c:v>
                </c:pt>
                <c:pt idx="20" formatCode="0.00">
                  <c:v>3.9254155876149355</c:v>
                </c:pt>
                <c:pt idx="21" formatCode="0.00">
                  <c:v>3.9003857692815913</c:v>
                </c:pt>
                <c:pt idx="22" formatCode="0.00">
                  <c:v>3.8726033284482639</c:v>
                </c:pt>
                <c:pt idx="23" formatCode="0.00">
                  <c:v>3.8456715659482583</c:v>
                </c:pt>
                <c:pt idx="24" formatCode="0.00">
                  <c:v>3.8218910609482677</c:v>
                </c:pt>
                <c:pt idx="25" formatCode="0.00">
                  <c:v>3.8110506451149249</c:v>
                </c:pt>
                <c:pt idx="26" formatCode="0.00">
                  <c:v>3.79944347511492</c:v>
                </c:pt>
                <c:pt idx="27" formatCode="0.00">
                  <c:v>3.7874551534482563</c:v>
                </c:pt>
                <c:pt idx="28" formatCode="0.00">
                  <c:v>3.7772861242815949</c:v>
                </c:pt>
                <c:pt idx="29" formatCode="0.00">
                  <c:v>3.7674864851149223</c:v>
                </c:pt>
                <c:pt idx="30" formatCode="0.00">
                  <c:v>3.7554202801149259</c:v>
                </c:pt>
                <c:pt idx="31" formatCode="0.00">
                  <c:v>3.747445337614927</c:v>
                </c:pt>
                <c:pt idx="32" formatCode="0.00">
                  <c:v>3.7409101251149295</c:v>
                </c:pt>
                <c:pt idx="33" formatCode="0.00">
                  <c:v>3.7354029734482594</c:v>
                </c:pt>
                <c:pt idx="34" formatCode="0.00">
                  <c:v>3.7292463701149288</c:v>
                </c:pt>
                <c:pt idx="35" formatCode="0.00">
                  <c:v>3.7218897259482659</c:v>
                </c:pt>
                <c:pt idx="36" formatCode="0.00">
                  <c:v>3.7103083051149426</c:v>
                </c:pt>
                <c:pt idx="37" formatCode="0.00">
                  <c:v>3.6854142259482572</c:v>
                </c:pt>
                <c:pt idx="38" formatCode="0.00">
                  <c:v>3.65584523594827</c:v>
                </c:pt>
                <c:pt idx="39" formatCode="0.00">
                  <c:v>3.6312935259482515</c:v>
                </c:pt>
                <c:pt idx="40" formatCode="0.00">
                  <c:v>3.6052547209482668</c:v>
                </c:pt>
                <c:pt idx="41" formatCode="0.00">
                  <c:v>3.5787985234482562</c:v>
                </c:pt>
                <c:pt idx="42" formatCode="0.00">
                  <c:v>3.5526618067815932</c:v>
                </c:pt>
                <c:pt idx="43" formatCode="0.00">
                  <c:v>3.5262548826149285</c:v>
                </c:pt>
                <c:pt idx="44" formatCode="0.00">
                  <c:v>3.500621070948263</c:v>
                </c:pt>
                <c:pt idx="45" formatCode="0.00">
                  <c:v>3.4700068542815998</c:v>
                </c:pt>
                <c:pt idx="46" formatCode="0.00">
                  <c:v>3.4434861251149229</c:v>
                </c:pt>
                <c:pt idx="47" formatCode="0.00">
                  <c:v>3.4173115801149265</c:v>
                </c:pt>
                <c:pt idx="48" formatCode="0.00">
                  <c:v>3.3870092142815906</c:v>
                </c:pt>
                <c:pt idx="49" formatCode="0.00">
                  <c:v>3.3506204992815967</c:v>
                </c:pt>
                <c:pt idx="50" formatCode="0.00">
                  <c:v>3.3123320651149299</c:v>
                </c:pt>
                <c:pt idx="51" formatCode="0.00">
                  <c:v>3.263747127614927</c:v>
                </c:pt>
                <c:pt idx="52" formatCode="0.00">
                  <c:v>3.2152601001149321</c:v>
                </c:pt>
                <c:pt idx="53" formatCode="0.00">
                  <c:v>3.1667190309482578</c:v>
                </c:pt>
                <c:pt idx="54" formatCode="0.00">
                  <c:v>3.1185864526149203</c:v>
                </c:pt>
                <c:pt idx="55" formatCode="0.00">
                  <c:v>3.0702723584482499</c:v>
                </c:pt>
                <c:pt idx="56" formatCode="0.00">
                  <c:v>3.0218381009482655</c:v>
                </c:pt>
                <c:pt idx="57" formatCode="0.00">
                  <c:v>2.9767595051149343</c:v>
                </c:pt>
                <c:pt idx="58" formatCode="0.00">
                  <c:v>2.9289009492816049</c:v>
                </c:pt>
                <c:pt idx="59" formatCode="0.00">
                  <c:v>2.8801096992815971</c:v>
                </c:pt>
                <c:pt idx="60" formatCode="0.00">
                  <c:v>2.8291443901149194</c:v>
                </c:pt>
                <c:pt idx="61" formatCode="0.00">
                  <c:v>2.7847807326149265</c:v>
                </c:pt>
                <c:pt idx="62" formatCode="0.00">
                  <c:v>2.7502783851149317</c:v>
                </c:pt>
                <c:pt idx="63" formatCode="0.00">
                  <c:v>2.7213079842815944</c:v>
                </c:pt>
                <c:pt idx="64" formatCode="0.00">
                  <c:v>2.6928827676149254</c:v>
                </c:pt>
                <c:pt idx="65" formatCode="0.00">
                  <c:v>2.6665836092815951</c:v>
                </c:pt>
                <c:pt idx="66" formatCode="0.00">
                  <c:v>2.6408092892815986</c:v>
                </c:pt>
                <c:pt idx="67" formatCode="0.00">
                  <c:v>2.6152028159482583</c:v>
                </c:pt>
                <c:pt idx="68" formatCode="0.00">
                  <c:v>2.5900407542815955</c:v>
                </c:pt>
                <c:pt idx="69" formatCode="0.00">
                  <c:v>2.5653345501149332</c:v>
                </c:pt>
                <c:pt idx="70" formatCode="0.00">
                  <c:v>2.5412348826149298</c:v>
                </c:pt>
                <c:pt idx="71" formatCode="0.00">
                  <c:v>2.518344791781594</c:v>
                </c:pt>
                <c:pt idx="72" formatCode="0.00">
                  <c:v>2.5056332667815866</c:v>
                </c:pt>
                <c:pt idx="73" formatCode="0.00">
                  <c:v>2.4974396151149278</c:v>
                </c:pt>
                <c:pt idx="74" formatCode="0.00">
                  <c:v>2.4868220409482618</c:v>
                </c:pt>
                <c:pt idx="75" formatCode="0.00">
                  <c:v>2.4768669526149267</c:v>
                </c:pt>
                <c:pt idx="76" formatCode="0.00">
                  <c:v>2.4693869667815918</c:v>
                </c:pt>
                <c:pt idx="77" formatCode="0.00">
                  <c:v>2.4594922776149204</c:v>
                </c:pt>
                <c:pt idx="78" formatCode="0.00">
                  <c:v>2.4481718459482593</c:v>
                </c:pt>
                <c:pt idx="79" formatCode="0.00">
                  <c:v>2.4367503242815971</c:v>
                </c:pt>
                <c:pt idx="80" formatCode="0.00">
                  <c:v>2.4225291334482506</c:v>
                </c:pt>
                <c:pt idx="81" formatCode="0.00">
                  <c:v>2.4065074042815908</c:v>
                </c:pt>
                <c:pt idx="82" formatCode="0.00">
                  <c:v>2.390352478448257</c:v>
                </c:pt>
                <c:pt idx="83" formatCode="0.00">
                  <c:v>2.3745040009482565</c:v>
                </c:pt>
                <c:pt idx="84" formatCode="0.00">
                  <c:v>2.3596635576149296</c:v>
                </c:pt>
                <c:pt idx="85" formatCode="0.00">
                  <c:v>2.3394284959482619</c:v>
                </c:pt>
                <c:pt idx="86" formatCode="0.00">
                  <c:v>2.3199764009482635</c:v>
                </c:pt>
                <c:pt idx="87" formatCode="0.00">
                  <c:v>2.3012653109482599</c:v>
                </c:pt>
                <c:pt idx="88" formatCode="0.00">
                  <c:v>2.2811783867815976</c:v>
                </c:pt>
                <c:pt idx="89" formatCode="0.00">
                  <c:v>2.2644979876149307</c:v>
                </c:pt>
                <c:pt idx="90" formatCode="0.00">
                  <c:v>2.252738865114928</c:v>
                </c:pt>
                <c:pt idx="91" formatCode="0.00">
                  <c:v>2.2392783876149238</c:v>
                </c:pt>
                <c:pt idx="92" formatCode="0.00">
                  <c:v>2.2273485576149312</c:v>
                </c:pt>
                <c:pt idx="93" formatCode="0.00">
                  <c:v>2.2175492367815934</c:v>
                </c:pt>
                <c:pt idx="94" formatCode="0.00">
                  <c:v>2.2059887967815897</c:v>
                </c:pt>
                <c:pt idx="95" formatCode="0.00">
                  <c:v>2.1933913951149293</c:v>
                </c:pt>
                <c:pt idx="96" formatCode="0.00">
                  <c:v>2.1697574376149262</c:v>
                </c:pt>
                <c:pt idx="97" formatCode="0.00">
                  <c:v>2.1450874726149252</c:v>
                </c:pt>
                <c:pt idx="98" formatCode="0.00">
                  <c:v>2.1131393834482637</c:v>
                </c:pt>
                <c:pt idx="99" formatCode="0.00">
                  <c:v>2.0774217367815879</c:v>
                </c:pt>
                <c:pt idx="100" formatCode="0.00">
                  <c:v>2.0430996334482572</c:v>
                </c:pt>
                <c:pt idx="101" formatCode="0.00">
                  <c:v>2.0058821751149267</c:v>
                </c:pt>
                <c:pt idx="102" formatCode="0.00">
                  <c:v>1.963821958448257</c:v>
                </c:pt>
                <c:pt idx="103" formatCode="0.00">
                  <c:v>1.9193489467815894</c:v>
                </c:pt>
                <c:pt idx="104" formatCode="0.00">
                  <c:v>1.8731888842815962</c:v>
                </c:pt>
                <c:pt idx="105" formatCode="0.00">
                  <c:v>1.8234013626149235</c:v>
                </c:pt>
                <c:pt idx="106" formatCode="0.00">
                  <c:v>1.7735814167815889</c:v>
                </c:pt>
                <c:pt idx="107" formatCode="0.00">
                  <c:v>1.7243130117815895</c:v>
                </c:pt>
                <c:pt idx="108" formatCode="0.00">
                  <c:v>1.6853843442815943</c:v>
                </c:pt>
                <c:pt idx="109" formatCode="0.00">
                  <c:v>1.6549045951149211</c:v>
                </c:pt>
                <c:pt idx="110" formatCode="0.00">
                  <c:v>1.6330298492815913</c:v>
                </c:pt>
                <c:pt idx="111" formatCode="0.00">
                  <c:v>1.6100186417815863</c:v>
                </c:pt>
                <c:pt idx="112" formatCode="0.00">
                  <c:v>1.5867397701149244</c:v>
                </c:pt>
                <c:pt idx="113" formatCode="0.00">
                  <c:v>1.5628845609482553</c:v>
                </c:pt>
                <c:pt idx="114" formatCode="0.00">
                  <c:v>1.5391695417815825</c:v>
                </c:pt>
                <c:pt idx="115" formatCode="0.00">
                  <c:v>1.5174915709482661</c:v>
                </c:pt>
                <c:pt idx="116" formatCode="0.00">
                  <c:v>1.4979234459482598</c:v>
                </c:pt>
                <c:pt idx="117" formatCode="0.00">
                  <c:v>1.4811759709482644</c:v>
                </c:pt>
                <c:pt idx="118" formatCode="0.00">
                  <c:v>1.4647603751149276</c:v>
                </c:pt>
                <c:pt idx="119" formatCode="0.00">
                  <c:v>1.4484328351149216</c:v>
                </c:pt>
                <c:pt idx="120" formatCode="0.00">
                  <c:v>1.4276312909482627</c:v>
                </c:pt>
                <c:pt idx="121" formatCode="0.00">
                  <c:v>1.4019860351149376</c:v>
                </c:pt>
                <c:pt idx="122" formatCode="0.00">
                  <c:v>1.3732241709482551</c:v>
                </c:pt>
                <c:pt idx="123" formatCode="0.00">
                  <c:v>1.3523409292815884</c:v>
                </c:pt>
                <c:pt idx="124" formatCode="0.00">
                  <c:v>1.3286634209482528</c:v>
                </c:pt>
                <c:pt idx="125" formatCode="0.00">
                  <c:v>1.30638177428159</c:v>
                </c:pt>
                <c:pt idx="126" formatCode="0.00">
                  <c:v>1.284734639281595</c:v>
                </c:pt>
                <c:pt idx="127" formatCode="0.00">
                  <c:v>1.2630328259482511</c:v>
                </c:pt>
                <c:pt idx="128" formatCode="0.00">
                  <c:v>1.2388915142815975</c:v>
                </c:pt>
                <c:pt idx="129" formatCode="0.00">
                  <c:v>1.2137040217816022</c:v>
                </c:pt>
                <c:pt idx="130" formatCode="0.00">
                  <c:v>1.1900678392815891</c:v>
                </c:pt>
                <c:pt idx="131" formatCode="0.00">
                  <c:v>1.1665387867815937</c:v>
                </c:pt>
                <c:pt idx="132" formatCode="0.00">
                  <c:v>1.1420261776149232</c:v>
                </c:pt>
                <c:pt idx="133" formatCode="0.00">
                  <c:v>1.1107294476149221</c:v>
                </c:pt>
                <c:pt idx="134" formatCode="0.00">
                  <c:v>1.0793920276149365</c:v>
                </c:pt>
                <c:pt idx="135" formatCode="0.00">
                  <c:v>1.0447730134482569</c:v>
                </c:pt>
                <c:pt idx="136" formatCode="0.00">
                  <c:v>1.0111683917815881</c:v>
                </c:pt>
                <c:pt idx="137" formatCode="0.00">
                  <c:v>0.97615773594825583</c:v>
                </c:pt>
                <c:pt idx="138" formatCode="0.00">
                  <c:v>0.94122559928158722</c:v>
                </c:pt>
                <c:pt idx="139" formatCode="0.00">
                  <c:v>0.90439628678159778</c:v>
                </c:pt>
                <c:pt idx="140" formatCode="0.00">
                  <c:v>0.8707706842815881</c:v>
                </c:pt>
                <c:pt idx="141" formatCode="0.00">
                  <c:v>0.83720802428158692</c:v>
                </c:pt>
                <c:pt idx="142" formatCode="0.00">
                  <c:v>0.80430022011492497</c:v>
                </c:pt>
                <c:pt idx="143" formatCode="0.00">
                  <c:v>0.77147379594826049</c:v>
                </c:pt>
                <c:pt idx="144" formatCode="0.00">
                  <c:v>0.73906253844825187</c:v>
                </c:pt>
                <c:pt idx="145" formatCode="0.00">
                  <c:v>0.71402826928159158</c:v>
                </c:pt>
                <c:pt idx="146" formatCode="0.00">
                  <c:v>0.68827938094825214</c:v>
                </c:pt>
                <c:pt idx="147" formatCode="0.00">
                  <c:v>0.66893886594825602</c:v>
                </c:pt>
                <c:pt idx="148" formatCode="0.00">
                  <c:v>0.64906842594825775</c:v>
                </c:pt>
                <c:pt idx="149" formatCode="0.00">
                  <c:v>0.62962618511493673</c:v>
                </c:pt>
                <c:pt idx="150" formatCode="0.00">
                  <c:v>0.6105851234482671</c:v>
                </c:pt>
                <c:pt idx="151" formatCode="0.00">
                  <c:v>0.59514958678158791</c:v>
                </c:pt>
                <c:pt idx="152" formatCode="0.00">
                  <c:v>0.58032344761492283</c:v>
                </c:pt>
                <c:pt idx="153" formatCode="0.00">
                  <c:v>0.5645744701149269</c:v>
                </c:pt>
                <c:pt idx="154" formatCode="0.00">
                  <c:v>0.54785052011492752</c:v>
                </c:pt>
                <c:pt idx="155" formatCode="0.00">
                  <c:v>0.53083061261492048</c:v>
                </c:pt>
                <c:pt idx="156" formatCode="0.00">
                  <c:v>0.51755959928159001</c:v>
                </c:pt>
                <c:pt idx="157" formatCode="0.00">
                  <c:v>0.50788902428158877</c:v>
                </c:pt>
                <c:pt idx="158" formatCode="0.00">
                  <c:v>0.49528113178158861</c:v>
                </c:pt>
                <c:pt idx="159" formatCode="0.00">
                  <c:v>0.47327191844825478</c:v>
                </c:pt>
                <c:pt idx="160" formatCode="0.00">
                  <c:v>0.4509511709482652</c:v>
                </c:pt>
                <c:pt idx="161" formatCode="0.00">
                  <c:v>0.42855317594825948</c:v>
                </c:pt>
                <c:pt idx="162" formatCode="0.00">
                  <c:v>0.40616503594825559</c:v>
                </c:pt>
                <c:pt idx="163" formatCode="0.00">
                  <c:v>0.38207840178159813</c:v>
                </c:pt>
                <c:pt idx="164" formatCode="0.00">
                  <c:v>0.3527818442815871</c:v>
                </c:pt>
                <c:pt idx="165" formatCode="0.00">
                  <c:v>0.32106422594825546</c:v>
                </c:pt>
                <c:pt idx="166" formatCode="0.00">
                  <c:v>0.29118052261492267</c:v>
                </c:pt>
                <c:pt idx="167" formatCode="0.00">
                  <c:v>0.26196852511492352</c:v>
                </c:pt>
                <c:pt idx="168" formatCode="0.00">
                  <c:v>0.23220466761492276</c:v>
                </c:pt>
                <c:pt idx="169" formatCode="0.00">
                  <c:v>0.20476809261491979</c:v>
                </c:pt>
                <c:pt idx="170" formatCode="0.00">
                  <c:v>0.18084294678158841</c:v>
                </c:pt>
                <c:pt idx="171" formatCode="0.00">
                  <c:v>0.1569549942815911</c:v>
                </c:pt>
                <c:pt idx="172" formatCode="0.00">
                  <c:v>0.13523251844825523</c:v>
                </c:pt>
                <c:pt idx="173" formatCode="0.00">
                  <c:v>0.11374719011492829</c:v>
                </c:pt>
                <c:pt idx="174" formatCode="0.00">
                  <c:v>9.2095921781599088E-2</c:v>
                </c:pt>
                <c:pt idx="175" formatCode="0.00">
                  <c:v>7.1287384281589539E-2</c:v>
                </c:pt>
                <c:pt idx="176" formatCode="0.00">
                  <c:v>5.5779050948267184E-2</c:v>
                </c:pt>
                <c:pt idx="177" formatCode="0.00">
                  <c:v>4.2218437614927495E-2</c:v>
                </c:pt>
                <c:pt idx="178" formatCode="0.00">
                  <c:v>2.7913005114925227E-2</c:v>
                </c:pt>
                <c:pt idx="179" formatCode="0.00">
                  <c:v>1.2610346781592341E-2</c:v>
                </c:pt>
                <c:pt idx="180" formatCode="0.00">
                  <c:v>-3.1850432184157285E-3</c:v>
                </c:pt>
                <c:pt idx="181" formatCode="0.00">
                  <c:v>-2.3630866551741292E-2</c:v>
                </c:pt>
                <c:pt idx="182" formatCode="0.00">
                  <c:v>-4.4683226551732957E-2</c:v>
                </c:pt>
                <c:pt idx="183" formatCode="0.00">
                  <c:v>-6.520248321839972E-2</c:v>
                </c:pt>
                <c:pt idx="184" formatCode="0.00">
                  <c:v>-8.717736488506489E-2</c:v>
                </c:pt>
                <c:pt idx="185" formatCode="0.00">
                  <c:v>-0.10992885488506232</c:v>
                </c:pt>
                <c:pt idx="186" formatCode="0.00">
                  <c:v>-0.1335777523850652</c:v>
                </c:pt>
                <c:pt idx="187" formatCode="0.00">
                  <c:v>-0.15520835821840961</c:v>
                </c:pt>
                <c:pt idx="188" formatCode="0.00">
                  <c:v>-0.18143599155174428</c:v>
                </c:pt>
                <c:pt idx="189" formatCode="0.00">
                  <c:v>-0.20621435738507188</c:v>
                </c:pt>
                <c:pt idx="190" formatCode="0.00">
                  <c:v>-0.23101020738506151</c:v>
                </c:pt>
                <c:pt idx="191" formatCode="0.00">
                  <c:v>-0.25612744571841262</c:v>
                </c:pt>
                <c:pt idx="192" formatCode="0.00">
                  <c:v>-0.28136866155173834</c:v>
                </c:pt>
                <c:pt idx="193" formatCode="0.00">
                  <c:v>-0.3158150598850753</c:v>
                </c:pt>
                <c:pt idx="194" formatCode="0.00">
                  <c:v>-0.34819834321840659</c:v>
                </c:pt>
                <c:pt idx="195" formatCode="0.00">
                  <c:v>-0.37730511905172648</c:v>
                </c:pt>
                <c:pt idx="196" formatCode="0.00">
                  <c:v>-0.40662869655173495</c:v>
                </c:pt>
                <c:pt idx="197" formatCode="0.00">
                  <c:v>-0.43496840071839671</c:v>
                </c:pt>
                <c:pt idx="198" formatCode="0.00">
                  <c:v>-0.46133813155173442</c:v>
                </c:pt>
                <c:pt idx="199" formatCode="0.00">
                  <c:v>-0.49022842321840443</c:v>
                </c:pt>
                <c:pt idx="200" formatCode="0.00">
                  <c:v>-0.51393263405174139</c:v>
                </c:pt>
                <c:pt idx="201" formatCode="0.00">
                  <c:v>-0.53615896738507018</c:v>
                </c:pt>
                <c:pt idx="202" formatCode="0.00">
                  <c:v>-0.56089982238507474</c:v>
                </c:pt>
                <c:pt idx="203" formatCode="0.00">
                  <c:v>-0.58455762155173829</c:v>
                </c:pt>
                <c:pt idx="204" formatCode="0.00">
                  <c:v>-0.61387452405173804</c:v>
                </c:pt>
                <c:pt idx="205" formatCode="0.00">
                  <c:v>-0.63756983405173884</c:v>
                </c:pt>
                <c:pt idx="206" formatCode="0.00">
                  <c:v>-0.66534019405173694</c:v>
                </c:pt>
                <c:pt idx="207" formatCode="0.00">
                  <c:v>-0.69336391405173714</c:v>
                </c:pt>
                <c:pt idx="208" formatCode="0.00">
                  <c:v>-0.72185270905173837</c:v>
                </c:pt>
                <c:pt idx="209" formatCode="0.00">
                  <c:v>-0.75085235571839348</c:v>
                </c:pt>
                <c:pt idx="210" formatCode="0.00">
                  <c:v>-0.78072652155173472</c:v>
                </c:pt>
                <c:pt idx="211" formatCode="0.00">
                  <c:v>-0.8135602565517388</c:v>
                </c:pt>
                <c:pt idx="212" formatCode="0.00">
                  <c:v>-0.85110768571840367</c:v>
                </c:pt>
                <c:pt idx="213" formatCode="0.00">
                  <c:v>-0.8925683590517437</c:v>
                </c:pt>
                <c:pt idx="214" formatCode="0.00">
                  <c:v>-0.93263921071840628</c:v>
                </c:pt>
                <c:pt idx="215" formatCode="0.00">
                  <c:v>-0.97260038988506636</c:v>
                </c:pt>
                <c:pt idx="216" formatCode="0.00">
                  <c:v>-1.0136468498850704</c:v>
                </c:pt>
                <c:pt idx="217" formatCode="0.00">
                  <c:v>-1.0557547498850752</c:v>
                </c:pt>
                <c:pt idx="218" formatCode="0.00">
                  <c:v>-1.0945890040517483</c:v>
                </c:pt>
                <c:pt idx="219" formatCode="0.00">
                  <c:v>-1.1286923973850662</c:v>
                </c:pt>
                <c:pt idx="220" formatCode="0.00">
                  <c:v>-1.1626927940517362</c:v>
                </c:pt>
                <c:pt idx="221" formatCode="0.00">
                  <c:v>-1.1966537723850763</c:v>
                </c:pt>
                <c:pt idx="222" formatCode="0.00">
                  <c:v>-1.2309056207184028</c:v>
                </c:pt>
                <c:pt idx="223" formatCode="0.00">
                  <c:v>-1.2588667157184048</c:v>
                </c:pt>
                <c:pt idx="224" formatCode="0.00">
                  <c:v>-1.2865900282184057</c:v>
                </c:pt>
                <c:pt idx="225" formatCode="0.00">
                  <c:v>-1.3133014923850723</c:v>
                </c:pt>
                <c:pt idx="226" formatCode="0.00">
                  <c:v>-1.3407097740517386</c:v>
                </c:pt>
                <c:pt idx="227" formatCode="0.00">
                  <c:v>-1.3670092498850792</c:v>
                </c:pt>
                <c:pt idx="228" formatCode="0.00">
                  <c:v>-1.3878489415517308</c:v>
                </c:pt>
                <c:pt idx="229" formatCode="0.00">
                  <c:v>-1.4081329582184026</c:v>
                </c:pt>
                <c:pt idx="230" formatCode="0.00">
                  <c:v>-1.4315494773850688</c:v>
                </c:pt>
                <c:pt idx="231" formatCode="0.00">
                  <c:v>-1.4602401332184058</c:v>
                </c:pt>
                <c:pt idx="232" formatCode="0.00">
                  <c:v>-1.4848105982184094</c:v>
                </c:pt>
                <c:pt idx="233" formatCode="0.00">
                  <c:v>-1.5083717573850706</c:v>
                </c:pt>
                <c:pt idx="234" formatCode="0.00">
                  <c:v>-1.5322193373850723</c:v>
                </c:pt>
                <c:pt idx="235" formatCode="0.00">
                  <c:v>-1.5614252957184078</c:v>
                </c:pt>
                <c:pt idx="236" formatCode="0.00">
                  <c:v>-1.5884234982184111</c:v>
                </c:pt>
                <c:pt idx="237" formatCode="0.00">
                  <c:v>-1.6165444923850814</c:v>
                </c:pt>
                <c:pt idx="238" formatCode="0.00">
                  <c:v>-1.644819346551742</c:v>
                </c:pt>
                <c:pt idx="239" formatCode="0.00">
                  <c:v>-1.6749071357184064</c:v>
                </c:pt>
                <c:pt idx="240" formatCode="0.00">
                  <c:v>-1.7047698573850809</c:v>
                </c:pt>
                <c:pt idx="241" formatCode="0.00">
                  <c:v>-1.7309176998850759</c:v>
                </c:pt>
                <c:pt idx="242" formatCode="0.00">
                  <c:v>-1.7593594465517413</c:v>
                </c:pt>
                <c:pt idx="243" formatCode="0.00">
                  <c:v>-1.7866939782184019</c:v>
                </c:pt>
                <c:pt idx="244" formatCode="0.00">
                  <c:v>-1.8175386673850724</c:v>
                </c:pt>
                <c:pt idx="245" formatCode="0.00">
                  <c:v>-1.8492152782184021</c:v>
                </c:pt>
                <c:pt idx="246" formatCode="0.00">
                  <c:v>-1.8796994782184058</c:v>
                </c:pt>
                <c:pt idx="247" formatCode="0.00">
                  <c:v>-1.9103941215517395</c:v>
                </c:pt>
                <c:pt idx="248" formatCode="0.00">
                  <c:v>-1.9393909065517434</c:v>
                </c:pt>
                <c:pt idx="249" formatCode="0.00">
                  <c:v>-1.9667883798850667</c:v>
                </c:pt>
                <c:pt idx="250" formatCode="0.00">
                  <c:v>-1.9927588390517386</c:v>
                </c:pt>
                <c:pt idx="251" formatCode="0.00">
                  <c:v>-2.0191714848850779</c:v>
                </c:pt>
                <c:pt idx="252" formatCode="0.00">
                  <c:v>-2.0428413632184075</c:v>
                </c:pt>
                <c:pt idx="253" formatCode="0.00">
                  <c:v>-2.0654265965517382</c:v>
                </c:pt>
                <c:pt idx="254" formatCode="0.00">
                  <c:v>-2.0801723090517328</c:v>
                </c:pt>
                <c:pt idx="255" formatCode="0.00">
                  <c:v>-2.0986710473850678</c:v>
                </c:pt>
                <c:pt idx="256" formatCode="0.00">
                  <c:v>-2.1175115190517317</c:v>
                </c:pt>
                <c:pt idx="257" formatCode="0.00">
                  <c:v>-2.1363036715517367</c:v>
                </c:pt>
                <c:pt idx="258" formatCode="0.00">
                  <c:v>-2.1569370507184047</c:v>
                </c:pt>
                <c:pt idx="259" formatCode="0.00">
                  <c:v>-2.1766908248850783</c:v>
                </c:pt>
                <c:pt idx="260" formatCode="0.00">
                  <c:v>-2.1967465957184018</c:v>
                </c:pt>
                <c:pt idx="261" formatCode="0.00">
                  <c:v>-2.2165003698850683</c:v>
                </c:pt>
                <c:pt idx="262" formatCode="0.00">
                  <c:v>-2.2362550973850617</c:v>
                </c:pt>
                <c:pt idx="263" formatCode="0.00">
                  <c:v>-2.2565712215517308</c:v>
                </c:pt>
                <c:pt idx="264" formatCode="0.00">
                  <c:v>-2.2815606673850723</c:v>
                </c:pt>
                <c:pt idx="265" formatCode="0.00">
                  <c:v>-2.3106683965517405</c:v>
                </c:pt>
                <c:pt idx="266" formatCode="0.00">
                  <c:v>-2.3456590248850731</c:v>
                </c:pt>
                <c:pt idx="267" formatCode="0.00">
                  <c:v>-2.3780693282184089</c:v>
                </c:pt>
                <c:pt idx="268" formatCode="0.00">
                  <c:v>-2.410788622385077</c:v>
                </c:pt>
                <c:pt idx="269" formatCode="0.00">
                  <c:v>-2.4437081882184088</c:v>
                </c:pt>
                <c:pt idx="270" formatCode="0.00">
                  <c:v>-2.4757265323850746</c:v>
                </c:pt>
                <c:pt idx="271" formatCode="0.00">
                  <c:v>-2.5059605515517376</c:v>
                </c:pt>
                <c:pt idx="272" formatCode="0.00">
                  <c:v>-2.5334826390517478</c:v>
                </c:pt>
                <c:pt idx="273" formatCode="0.00">
                  <c:v>-2.5632382315517361</c:v>
                </c:pt>
                <c:pt idx="274" formatCode="0.00">
                  <c:v>-2.5942463157184008</c:v>
                </c:pt>
                <c:pt idx="275" formatCode="0.00">
                  <c:v>-2.6242244323850699</c:v>
                </c:pt>
                <c:pt idx="276" formatCode="0.00">
                  <c:v>-2.6530327082183973</c:v>
                </c:pt>
                <c:pt idx="277" formatCode="0.00">
                  <c:v>-2.6830744032183986</c:v>
                </c:pt>
                <c:pt idx="278" formatCode="0.00">
                  <c:v>-2.7129059715517414</c:v>
                </c:pt>
                <c:pt idx="279" formatCode="0.00">
                  <c:v>-2.744460194051733</c:v>
                </c:pt>
                <c:pt idx="280" formatCode="0.00">
                  <c:v>-2.7726943582184091</c:v>
                </c:pt>
                <c:pt idx="281" formatCode="0.00">
                  <c:v>-2.8009091307184022</c:v>
                </c:pt>
                <c:pt idx="282" formatCode="0.00">
                  <c:v>-2.8292990615517439</c:v>
                </c:pt>
                <c:pt idx="283" formatCode="0.00">
                  <c:v>-2.8575240065517491</c:v>
                </c:pt>
                <c:pt idx="284" formatCode="0.00">
                  <c:v>-2.8880498498850784</c:v>
                </c:pt>
                <c:pt idx="285" formatCode="0.00">
                  <c:v>-2.9165542215517419</c:v>
                </c:pt>
                <c:pt idx="286" formatCode="0.00">
                  <c:v>-2.944425989885076</c:v>
                </c:pt>
                <c:pt idx="287" formatCode="0.00">
                  <c:v>-2.9715882232184114</c:v>
                </c:pt>
                <c:pt idx="288" formatCode="0.00">
                  <c:v>-3.0002954098850694</c:v>
                </c:pt>
                <c:pt idx="289" formatCode="0.00">
                  <c:v>-3.0273412957184007</c:v>
                </c:pt>
                <c:pt idx="290" formatCode="0.00">
                  <c:v>-3.0530100757183973</c:v>
                </c:pt>
                <c:pt idx="291" formatCode="0.00">
                  <c:v>-3.0784525165517422</c:v>
                </c:pt>
                <c:pt idx="292" formatCode="0.00">
                  <c:v>-3.1048260615517336</c:v>
                </c:pt>
                <c:pt idx="293" formatCode="0.00">
                  <c:v>-3.1316818482184132</c:v>
                </c:pt>
                <c:pt idx="294" formatCode="0.00">
                  <c:v>-3.1574275573850699</c:v>
                </c:pt>
                <c:pt idx="295" formatCode="0.00">
                  <c:v>-3.1835703132184108</c:v>
                </c:pt>
                <c:pt idx="296" formatCode="0.00">
                  <c:v>-3.2121414415517435</c:v>
                </c:pt>
                <c:pt idx="297" formatCode="0.00">
                  <c:v>-3.2367535507184115</c:v>
                </c:pt>
                <c:pt idx="298" formatCode="0.00">
                  <c:v>-3.2604879607184003</c:v>
                </c:pt>
                <c:pt idx="299" formatCode="0.00">
                  <c:v>-3.2859993848850664</c:v>
                </c:pt>
                <c:pt idx="300" formatCode="0.00">
                  <c:v>-3.3047012565517377</c:v>
                </c:pt>
                <c:pt idx="301" formatCode="0.00">
                  <c:v>-3.3176705915517388</c:v>
                </c:pt>
                <c:pt idx="302" formatCode="0.00">
                  <c:v>-3.3273564265517379</c:v>
                </c:pt>
                <c:pt idx="303" formatCode="0.00">
                  <c:v>-3.3400552365517342</c:v>
                </c:pt>
                <c:pt idx="304" formatCode="0.00">
                  <c:v>-3.3547472248850738</c:v>
                </c:pt>
                <c:pt idx="305" formatCode="0.00">
                  <c:v>-3.3690176890517378</c:v>
                </c:pt>
                <c:pt idx="306" formatCode="0.00">
                  <c:v>-3.384203045718408</c:v>
                </c:pt>
                <c:pt idx="307" formatCode="0.00">
                  <c:v>-3.3965194315517309</c:v>
                </c:pt>
                <c:pt idx="308" formatCode="0.00">
                  <c:v>-3.4105009332184082</c:v>
                </c:pt>
                <c:pt idx="309" formatCode="0.00">
                  <c:v>-3.428528238218405</c:v>
                </c:pt>
                <c:pt idx="310" formatCode="0.00">
                  <c:v>-3.4481666182184014</c:v>
                </c:pt>
                <c:pt idx="311" formatCode="0.00">
                  <c:v>-3.4662768932183994</c:v>
                </c:pt>
                <c:pt idx="312" formatCode="0.00">
                  <c:v>-3.495571542385072</c:v>
                </c:pt>
                <c:pt idx="313" formatCode="0.00">
                  <c:v>-3.5320324182183995</c:v>
                </c:pt>
                <c:pt idx="314" formatCode="0.00">
                  <c:v>-3.5713816557183975</c:v>
                </c:pt>
                <c:pt idx="315" formatCode="0.00">
                  <c:v>-3.6117656298850704</c:v>
                </c:pt>
                <c:pt idx="316" formatCode="0.00">
                  <c:v>-3.6522974240517456</c:v>
                </c:pt>
                <c:pt idx="317" formatCode="0.00">
                  <c:v>-3.6936042373850739</c:v>
                </c:pt>
                <c:pt idx="318" formatCode="0.00">
                  <c:v>-3.735975669051733</c:v>
                </c:pt>
                <c:pt idx="319" formatCode="0.00">
                  <c:v>-3.7833793223850662</c:v>
                </c:pt>
                <c:pt idx="320" formatCode="0.00">
                  <c:v>-3.8311504582184099</c:v>
                </c:pt>
                <c:pt idx="321" formatCode="0.00">
                  <c:v>-3.8776252332183958</c:v>
                </c:pt>
                <c:pt idx="322" formatCode="0.00">
                  <c:v>-3.9225210407184079</c:v>
                </c:pt>
                <c:pt idx="323" formatCode="0.00">
                  <c:v>-3.9669002748850701</c:v>
                </c:pt>
                <c:pt idx="324" formatCode="0.00">
                  <c:v>-4.0064141807184015</c:v>
                </c:pt>
                <c:pt idx="325" formatCode="0.00">
                  <c:v>-4.0470766290517375</c:v>
                </c:pt>
                <c:pt idx="326" formatCode="0.00">
                  <c:v>-4.0939427282184013</c:v>
                </c:pt>
                <c:pt idx="327" formatCode="0.00">
                  <c:v>-4.1421639990517463</c:v>
                </c:pt>
                <c:pt idx="328" formatCode="0.00">
                  <c:v>-4.1909848132184138</c:v>
                </c:pt>
                <c:pt idx="329" formatCode="0.00">
                  <c:v>-4.2389314257184125</c:v>
                </c:pt>
                <c:pt idx="330" formatCode="0.00">
                  <c:v>-4.2857498407184025</c:v>
                </c:pt>
                <c:pt idx="331" formatCode="0.00">
                  <c:v>-4.3301052332184042</c:v>
                </c:pt>
                <c:pt idx="332" formatCode="0.00">
                  <c:v>-4.3734033190517323</c:v>
                </c:pt>
                <c:pt idx="333" formatCode="0.00">
                  <c:v>-4.418478735718395</c:v>
                </c:pt>
                <c:pt idx="334" formatCode="0.00">
                  <c:v>-4.464491614051731</c:v>
                </c:pt>
                <c:pt idx="335" formatCode="0.00">
                  <c:v>-4.5114543523850799</c:v>
                </c:pt>
                <c:pt idx="336" formatCode="0.00">
                  <c:v>-4.5607148098850701</c:v>
                </c:pt>
                <c:pt idx="337" formatCode="0.00">
                  <c:v>-4.6133938715517502</c:v>
                </c:pt>
                <c:pt idx="338" formatCode="0.00">
                  <c:v>-4.6659995007184136</c:v>
                </c:pt>
                <c:pt idx="339" formatCode="0.00">
                  <c:v>-4.7125702782184078</c:v>
                </c:pt>
                <c:pt idx="340" formatCode="0.00">
                  <c:v>-4.7590078590517351</c:v>
                </c:pt>
                <c:pt idx="341" formatCode="0.00">
                  <c:v>-4.804853208218411</c:v>
                </c:pt>
                <c:pt idx="342" formatCode="0.00">
                  <c:v>-4.8510994190517422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C3-43FD-BA8A-05A56A6CA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>
          <c:ext xmlns:c15="http://schemas.microsoft.com/office/drawing/2012/chart" uri="{02D57815-91ED-43cb-92C2-25804820EDAC}">
            <c15:filteredLineSeries>
              <c15:ser>
                <c:idx val="2"/>
                <c:order val="3"/>
                <c:tx>
                  <c:v>Ground Water</c:v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'Ganges-TSA'!$N$2:$N$349</c15:sqref>
                        </c15:formulaRef>
                      </c:ext>
                    </c:extLst>
                    <c:numCache>
                      <c:formatCode>General</c:formatCode>
                      <c:ptCount val="348"/>
                      <c:pt idx="6" formatCode="0.00">
                        <c:v>0.64823759563218397</c:v>
                      </c:pt>
                      <c:pt idx="7" formatCode="0.00">
                        <c:v>0.66595907479885019</c:v>
                      </c:pt>
                      <c:pt idx="8" formatCode="0.00">
                        <c:v>0.66870903479885069</c:v>
                      </c:pt>
                      <c:pt idx="9" formatCode="0.00">
                        <c:v>0.66511461646551728</c:v>
                      </c:pt>
                      <c:pt idx="10" formatCode="0.00">
                        <c:v>0.66097685396551764</c:v>
                      </c:pt>
                      <c:pt idx="11" formatCode="0.00">
                        <c:v>0.6359449564655173</c:v>
                      </c:pt>
                      <c:pt idx="12" formatCode="0.00">
                        <c:v>0.5854825814655169</c:v>
                      </c:pt>
                      <c:pt idx="13" formatCode="0.00">
                        <c:v>0.33537292896551696</c:v>
                      </c:pt>
                      <c:pt idx="14" formatCode="0.00">
                        <c:v>0.11589563313218365</c:v>
                      </c:pt>
                      <c:pt idx="15" formatCode="0.00">
                        <c:v>4.895266313218416E-2</c:v>
                      </c:pt>
                      <c:pt idx="16" formatCode="0.00">
                        <c:v>-7.8510021867816526E-2</c:v>
                      </c:pt>
                      <c:pt idx="17" formatCode="0.00">
                        <c:v>-0.16474077686781596</c:v>
                      </c:pt>
                      <c:pt idx="18" formatCode="0.00">
                        <c:v>-0.21455846853448279</c:v>
                      </c:pt>
                      <c:pt idx="19" formatCode="0.00">
                        <c:v>-0.23945598936781631</c:v>
                      </c:pt>
                      <c:pt idx="20" formatCode="0.00">
                        <c:v>-0.24752719853448291</c:v>
                      </c:pt>
                      <c:pt idx="21" formatCode="0.00">
                        <c:v>-0.25521685353448298</c:v>
                      </c:pt>
                      <c:pt idx="22" formatCode="0.00">
                        <c:v>-0.26197515603448296</c:v>
                      </c:pt>
                      <c:pt idx="23" formatCode="0.00">
                        <c:v>-0.26411043770114961</c:v>
                      </c:pt>
                      <c:pt idx="24" formatCode="0.00">
                        <c:v>-0.30865150853448298</c:v>
                      </c:pt>
                      <c:pt idx="25" formatCode="0.00">
                        <c:v>-0.36563114436781663</c:v>
                      </c:pt>
                      <c:pt idx="26" formatCode="0.00">
                        <c:v>-0.45914248770114963</c:v>
                      </c:pt>
                      <c:pt idx="27" formatCode="0.00">
                        <c:v>-0.59451306020114991</c:v>
                      </c:pt>
                      <c:pt idx="28" formatCode="0.00">
                        <c:v>-0.63013102770114959</c:v>
                      </c:pt>
                      <c:pt idx="29" formatCode="0.00">
                        <c:v>-0.63005008436781651</c:v>
                      </c:pt>
                      <c:pt idx="30" formatCode="0.00">
                        <c:v>-0.62609062686781658</c:v>
                      </c:pt>
                      <c:pt idx="31" formatCode="0.00">
                        <c:v>-0.62609594186781625</c:v>
                      </c:pt>
                      <c:pt idx="32" formatCode="0.00">
                        <c:v>-0.63159080686781643</c:v>
                      </c:pt>
                      <c:pt idx="33" formatCode="0.00">
                        <c:v>-0.6287974602011499</c:v>
                      </c:pt>
                      <c:pt idx="34" formatCode="0.00">
                        <c:v>-0.62082603936781666</c:v>
                      </c:pt>
                      <c:pt idx="35" formatCode="0.00">
                        <c:v>-0.6024825035344834</c:v>
                      </c:pt>
                      <c:pt idx="36" formatCode="0.00">
                        <c:v>-0.54322785686781683</c:v>
                      </c:pt>
                      <c:pt idx="37" formatCode="0.00">
                        <c:v>-0.44407106020114973</c:v>
                      </c:pt>
                      <c:pt idx="38" formatCode="0.00">
                        <c:v>-0.42031622520114964</c:v>
                      </c:pt>
                      <c:pt idx="39" formatCode="0.00">
                        <c:v>-0.31258067020114999</c:v>
                      </c:pt>
                      <c:pt idx="40" formatCode="0.00">
                        <c:v>-0.22593488770114956</c:v>
                      </c:pt>
                      <c:pt idx="41" formatCode="0.00">
                        <c:v>-0.17466046936781598</c:v>
                      </c:pt>
                      <c:pt idx="42" formatCode="0.00">
                        <c:v>-0.15269336686781676</c:v>
                      </c:pt>
                      <c:pt idx="43" formatCode="0.00">
                        <c:v>-0.1399642235344829</c:v>
                      </c:pt>
                      <c:pt idx="44" formatCode="0.00">
                        <c:v>-0.12818497770114989</c:v>
                      </c:pt>
                      <c:pt idx="45" formatCode="0.00">
                        <c:v>-0.12918414020114932</c:v>
                      </c:pt>
                      <c:pt idx="46" formatCode="0.00">
                        <c:v>-0.13347776520114962</c:v>
                      </c:pt>
                      <c:pt idx="47" formatCode="0.00">
                        <c:v>-0.15193583353448314</c:v>
                      </c:pt>
                      <c:pt idx="48" formatCode="0.00">
                        <c:v>-0.14907950936781633</c:v>
                      </c:pt>
                      <c:pt idx="49" formatCode="0.00">
                        <c:v>-8.8166721867816378E-2</c:v>
                      </c:pt>
                      <c:pt idx="50" formatCode="0.00">
                        <c:v>0.11278449729885009</c:v>
                      </c:pt>
                      <c:pt idx="51" formatCode="0.00">
                        <c:v>0.11588377979885012</c:v>
                      </c:pt>
                      <c:pt idx="52" formatCode="0.00">
                        <c:v>7.8885864798849958E-2</c:v>
                      </c:pt>
                      <c:pt idx="53" formatCode="0.00">
                        <c:v>5.6195012298850155E-2</c:v>
                      </c:pt>
                      <c:pt idx="54" formatCode="0.00">
                        <c:v>4.3586116465516689E-2</c:v>
                      </c:pt>
                      <c:pt idx="55" formatCode="0.00">
                        <c:v>4.1136793132183325E-2</c:v>
                      </c:pt>
                      <c:pt idx="56" formatCode="0.00">
                        <c:v>3.699092313218344E-2</c:v>
                      </c:pt>
                      <c:pt idx="57" formatCode="0.00">
                        <c:v>3.708524229885013E-2</c:v>
                      </c:pt>
                      <c:pt idx="58" formatCode="0.00">
                        <c:v>3.8091030632183109E-2</c:v>
                      </c:pt>
                      <c:pt idx="59" formatCode="0.00">
                        <c:v>4.1868978965517112E-2</c:v>
                      </c:pt>
                      <c:pt idx="60" formatCode="0.00">
                        <c:v>3.0276223132183144E-2</c:v>
                      </c:pt>
                      <c:pt idx="61" formatCode="0.00">
                        <c:v>-2.3494636867816165E-2</c:v>
                      </c:pt>
                      <c:pt idx="62" formatCode="0.00">
                        <c:v>-0.1136445168678164</c:v>
                      </c:pt>
                      <c:pt idx="63" formatCode="0.00">
                        <c:v>-7.3585109367816148E-2</c:v>
                      </c:pt>
                      <c:pt idx="64" formatCode="0.00">
                        <c:v>-6.7315276867816465E-2</c:v>
                      </c:pt>
                      <c:pt idx="65" formatCode="0.00">
                        <c:v>-6.7625836867816425E-2</c:v>
                      </c:pt>
                      <c:pt idx="66" formatCode="0.00">
                        <c:v>-7.2206235201150104E-2</c:v>
                      </c:pt>
                      <c:pt idx="67" formatCode="0.00">
                        <c:v>-7.4764566034482893E-2</c:v>
                      </c:pt>
                      <c:pt idx="68" formatCode="0.00">
                        <c:v>-7.1725876867816396E-2</c:v>
                      </c:pt>
                      <c:pt idx="69" formatCode="0.00">
                        <c:v>-6.5243861867816388E-2</c:v>
                      </c:pt>
                      <c:pt idx="70" formatCode="0.00">
                        <c:v>-6.3275396034482956E-2</c:v>
                      </c:pt>
                      <c:pt idx="71" formatCode="0.00">
                        <c:v>-6.3024825201149604E-2</c:v>
                      </c:pt>
                      <c:pt idx="72" formatCode="0.00">
                        <c:v>-5.3359654367816312E-2</c:v>
                      </c:pt>
                      <c:pt idx="73" formatCode="0.00">
                        <c:v>1.3092093965517027E-2</c:v>
                      </c:pt>
                      <c:pt idx="74" formatCode="0.00">
                        <c:v>0.14970911896551709</c:v>
                      </c:pt>
                      <c:pt idx="75" formatCode="0.00">
                        <c:v>0.22595327479885041</c:v>
                      </c:pt>
                      <c:pt idx="76" formatCode="0.00">
                        <c:v>0.28781661813218351</c:v>
                      </c:pt>
                      <c:pt idx="77" formatCode="0.00">
                        <c:v>0.31831393063218361</c:v>
                      </c:pt>
                      <c:pt idx="78" formatCode="0.00">
                        <c:v>0.33635036563218357</c:v>
                      </c:pt>
                      <c:pt idx="79" formatCode="0.00">
                        <c:v>0.3373220406321833</c:v>
                      </c:pt>
                      <c:pt idx="80" formatCode="0.00">
                        <c:v>0.3311860131321831</c:v>
                      </c:pt>
                      <c:pt idx="81" formatCode="0.00">
                        <c:v>0.32289363896551659</c:v>
                      </c:pt>
                      <c:pt idx="82" formatCode="0.00">
                        <c:v>0.32253504979885017</c:v>
                      </c:pt>
                      <c:pt idx="83" formatCode="0.00">
                        <c:v>0.32628303896551669</c:v>
                      </c:pt>
                      <c:pt idx="84" formatCode="0.00">
                        <c:v>0.30883232896551682</c:v>
                      </c:pt>
                      <c:pt idx="85" formatCode="0.00">
                        <c:v>0.33628396396551663</c:v>
                      </c:pt>
                      <c:pt idx="86" formatCode="0.00">
                        <c:v>0.25758056063218371</c:v>
                      </c:pt>
                      <c:pt idx="87" formatCode="0.00">
                        <c:v>0.14673249146551681</c:v>
                      </c:pt>
                      <c:pt idx="88" formatCode="0.00">
                        <c:v>6.6879313965516829E-2</c:v>
                      </c:pt>
                      <c:pt idx="89" formatCode="0.00">
                        <c:v>4.0165207298850536E-2</c:v>
                      </c:pt>
                      <c:pt idx="90" formatCode="0.00">
                        <c:v>5.4449858132183504E-2</c:v>
                      </c:pt>
                      <c:pt idx="91" formatCode="0.00">
                        <c:v>6.1245378965516739E-2</c:v>
                      </c:pt>
                      <c:pt idx="92" formatCode="0.00">
                        <c:v>6.6202918132183708E-2</c:v>
                      </c:pt>
                      <c:pt idx="93" formatCode="0.00">
                        <c:v>7.1737064798850003E-2</c:v>
                      </c:pt>
                      <c:pt idx="94" formatCode="0.00">
                        <c:v>8.0335941465516925E-2</c:v>
                      </c:pt>
                      <c:pt idx="95" formatCode="0.00">
                        <c:v>9.9614706465516623E-2</c:v>
                      </c:pt>
                      <c:pt idx="96" formatCode="0.00">
                        <c:v>0.11728551646551688</c:v>
                      </c:pt>
                      <c:pt idx="97" formatCode="0.00">
                        <c:v>0.15522470729885018</c:v>
                      </c:pt>
                      <c:pt idx="98" formatCode="0.00">
                        <c:v>0.18724312979885083</c:v>
                      </c:pt>
                      <c:pt idx="99" formatCode="0.00">
                        <c:v>0.18948871479885065</c:v>
                      </c:pt>
                      <c:pt idx="100" formatCode="0.00">
                        <c:v>0.24659870646551685</c:v>
                      </c:pt>
                      <c:pt idx="101" formatCode="0.00">
                        <c:v>0.2803387106321833</c:v>
                      </c:pt>
                      <c:pt idx="102" formatCode="0.00">
                        <c:v>0.27273014813218355</c:v>
                      </c:pt>
                      <c:pt idx="103" formatCode="0.00">
                        <c:v>0.27287380979885034</c:v>
                      </c:pt>
                      <c:pt idx="104" formatCode="0.00">
                        <c:v>0.27045670729885041</c:v>
                      </c:pt>
                      <c:pt idx="105" formatCode="0.00">
                        <c:v>0.26236012479885007</c:v>
                      </c:pt>
                      <c:pt idx="106" formatCode="0.00">
                        <c:v>0.24484553813218346</c:v>
                      </c:pt>
                      <c:pt idx="107" formatCode="0.00">
                        <c:v>0.22165373313218373</c:v>
                      </c:pt>
                      <c:pt idx="108" formatCode="0.00">
                        <c:v>0.22144568313218338</c:v>
                      </c:pt>
                      <c:pt idx="109" formatCode="0.00">
                        <c:v>0.13531800396551663</c:v>
                      </c:pt>
                      <c:pt idx="110" formatCode="0.00">
                        <c:v>9.3689723132183378E-2</c:v>
                      </c:pt>
                      <c:pt idx="111" formatCode="0.00">
                        <c:v>0.11215631479885024</c:v>
                      </c:pt>
                      <c:pt idx="112" formatCode="0.00">
                        <c:v>0.16044203813218383</c:v>
                      </c:pt>
                      <c:pt idx="113" formatCode="0.00">
                        <c:v>0.17813051146551695</c:v>
                      </c:pt>
                      <c:pt idx="114" formatCode="0.00">
                        <c:v>0.18298708813218356</c:v>
                      </c:pt>
                      <c:pt idx="115" formatCode="0.00">
                        <c:v>0.18219265729885059</c:v>
                      </c:pt>
                      <c:pt idx="116" formatCode="0.00">
                        <c:v>0.18563996646551706</c:v>
                      </c:pt>
                      <c:pt idx="117" formatCode="0.00">
                        <c:v>0.19090255229885056</c:v>
                      </c:pt>
                      <c:pt idx="118" formatCode="0.00">
                        <c:v>0.1996884756321835</c:v>
                      </c:pt>
                      <c:pt idx="119" formatCode="0.00">
                        <c:v>0.22700409729885029</c:v>
                      </c:pt>
                      <c:pt idx="120" formatCode="0.00">
                        <c:v>0.33620854896551711</c:v>
                      </c:pt>
                      <c:pt idx="121" formatCode="0.00">
                        <c:v>0.41271099146551693</c:v>
                      </c:pt>
                      <c:pt idx="122" formatCode="0.00">
                        <c:v>0.39042044396551701</c:v>
                      </c:pt>
                      <c:pt idx="123" formatCode="0.00">
                        <c:v>0.37245639896551719</c:v>
                      </c:pt>
                      <c:pt idx="124" formatCode="0.00">
                        <c:v>0.26980740563218353</c:v>
                      </c:pt>
                      <c:pt idx="125" formatCode="0.00">
                        <c:v>0.19343049063218354</c:v>
                      </c:pt>
                      <c:pt idx="126" formatCode="0.00">
                        <c:v>0.15258126146551687</c:v>
                      </c:pt>
                      <c:pt idx="127" formatCode="0.00">
                        <c:v>0.13669277479885</c:v>
                      </c:pt>
                      <c:pt idx="128" formatCode="0.00">
                        <c:v>0.12246783313218357</c:v>
                      </c:pt>
                      <c:pt idx="129" formatCode="0.00">
                        <c:v>0.11448621229885036</c:v>
                      </c:pt>
                      <c:pt idx="130" formatCode="0.00">
                        <c:v>0.10778629063218359</c:v>
                      </c:pt>
                      <c:pt idx="131" formatCode="0.00">
                        <c:v>9.4538179798849598E-2</c:v>
                      </c:pt>
                      <c:pt idx="132" formatCode="0.00">
                        <c:v>3.1444238965516735E-2</c:v>
                      </c:pt>
                      <c:pt idx="133" formatCode="0.00">
                        <c:v>-1.1128100201150293E-2</c:v>
                      </c:pt>
                      <c:pt idx="134" formatCode="0.00">
                        <c:v>-6.4984711867816181E-2</c:v>
                      </c:pt>
                      <c:pt idx="135" formatCode="0.00">
                        <c:v>-0.17166196603448336</c:v>
                      </c:pt>
                      <c:pt idx="136" formatCode="0.00">
                        <c:v>-0.18624903103448309</c:v>
                      </c:pt>
                      <c:pt idx="137" formatCode="0.00">
                        <c:v>-0.19127052353448315</c:v>
                      </c:pt>
                      <c:pt idx="138" formatCode="0.00">
                        <c:v>-0.19813240853448311</c:v>
                      </c:pt>
                      <c:pt idx="139" formatCode="0.00">
                        <c:v>-0.20089625603448336</c:v>
                      </c:pt>
                      <c:pt idx="140" formatCode="0.00">
                        <c:v>-0.19429108770114989</c:v>
                      </c:pt>
                      <c:pt idx="141" formatCode="0.00">
                        <c:v>-0.18650607270114961</c:v>
                      </c:pt>
                      <c:pt idx="142" formatCode="0.00">
                        <c:v>-0.18000635020114997</c:v>
                      </c:pt>
                      <c:pt idx="143" formatCode="0.00">
                        <c:v>-0.18363805603448302</c:v>
                      </c:pt>
                      <c:pt idx="144" formatCode="0.00">
                        <c:v>-0.24487175520114945</c:v>
                      </c:pt>
                      <c:pt idx="145" formatCode="0.00">
                        <c:v>-0.37930270020114976</c:v>
                      </c:pt>
                      <c:pt idx="146" formatCode="0.00">
                        <c:v>-0.41863667936781668</c:v>
                      </c:pt>
                      <c:pt idx="147" formatCode="0.00">
                        <c:v>-0.38921248936781616</c:v>
                      </c:pt>
                      <c:pt idx="148" formatCode="0.00">
                        <c:v>-0.40237683020114967</c:v>
                      </c:pt>
                      <c:pt idx="149" formatCode="0.00">
                        <c:v>-0.40029112520114984</c:v>
                      </c:pt>
                      <c:pt idx="150" formatCode="0.00">
                        <c:v>-0.39591724686781649</c:v>
                      </c:pt>
                      <c:pt idx="151" formatCode="0.00">
                        <c:v>-0.39445946186781633</c:v>
                      </c:pt>
                      <c:pt idx="152" formatCode="0.00">
                        <c:v>-0.39029655436781652</c:v>
                      </c:pt>
                      <c:pt idx="153" formatCode="0.00">
                        <c:v>-0.38760086520114978</c:v>
                      </c:pt>
                      <c:pt idx="154" formatCode="0.00">
                        <c:v>-0.38465405853448309</c:v>
                      </c:pt>
                      <c:pt idx="155" formatCode="0.00">
                        <c:v>-0.39465044520114989</c:v>
                      </c:pt>
                      <c:pt idx="156" formatCode="0.00">
                        <c:v>-0.40020665103448327</c:v>
                      </c:pt>
                      <c:pt idx="157" formatCode="0.00">
                        <c:v>-0.2916831435344831</c:v>
                      </c:pt>
                      <c:pt idx="158" formatCode="0.00">
                        <c:v>-0.22775140020114981</c:v>
                      </c:pt>
                      <c:pt idx="159" formatCode="0.00">
                        <c:v>-9.379798770115011E-2</c:v>
                      </c:pt>
                      <c:pt idx="160" formatCode="0.00">
                        <c:v>5.2898083132183693E-2</c:v>
                      </c:pt>
                      <c:pt idx="161" formatCode="0.00">
                        <c:v>0.1303955656321838</c:v>
                      </c:pt>
                      <c:pt idx="162" formatCode="0.00">
                        <c:v>0.17233548979884983</c:v>
                      </c:pt>
                      <c:pt idx="163" formatCode="0.00">
                        <c:v>0.19342117979884987</c:v>
                      </c:pt>
                      <c:pt idx="164" formatCode="0.00">
                        <c:v>0.19561255979885006</c:v>
                      </c:pt>
                      <c:pt idx="165" formatCode="0.00">
                        <c:v>0.1884561156321829</c:v>
                      </c:pt>
                      <c:pt idx="166" formatCode="0.00">
                        <c:v>0.18285943813218308</c:v>
                      </c:pt>
                      <c:pt idx="167" formatCode="0.00">
                        <c:v>0.18707625563218278</c:v>
                      </c:pt>
                      <c:pt idx="168" formatCode="0.00">
                        <c:v>0.2295899739655165</c:v>
                      </c:pt>
                      <c:pt idx="169" formatCode="0.00">
                        <c:v>0.19928335729884994</c:v>
                      </c:pt>
                      <c:pt idx="170" formatCode="0.00">
                        <c:v>0.15198766813218345</c:v>
                      </c:pt>
                      <c:pt idx="171" formatCode="0.00">
                        <c:v>-2.7673446867816587E-2</c:v>
                      </c:pt>
                      <c:pt idx="172" formatCode="0.00">
                        <c:v>-0.15578369686781635</c:v>
                      </c:pt>
                      <c:pt idx="173" formatCode="0.00">
                        <c:v>-0.22457898020114975</c:v>
                      </c:pt>
                      <c:pt idx="174" formatCode="0.00">
                        <c:v>-0.26092050853448279</c:v>
                      </c:pt>
                      <c:pt idx="175" formatCode="0.00">
                        <c:v>-0.27905581270114976</c:v>
                      </c:pt>
                      <c:pt idx="176" formatCode="0.00">
                        <c:v>-0.28398610270114966</c:v>
                      </c:pt>
                      <c:pt idx="177" formatCode="0.00">
                        <c:v>-0.27741169270114985</c:v>
                      </c:pt>
                      <c:pt idx="178" formatCode="0.00">
                        <c:v>-0.27685128270115</c:v>
                      </c:pt>
                      <c:pt idx="179" formatCode="0.00">
                        <c:v>-0.28573544686781638</c:v>
                      </c:pt>
                      <c:pt idx="180" formatCode="0.00">
                        <c:v>-0.35858394603448307</c:v>
                      </c:pt>
                      <c:pt idx="181" formatCode="0.00">
                        <c:v>-0.29051651520114974</c:v>
                      </c:pt>
                      <c:pt idx="182" formatCode="0.00">
                        <c:v>-0.26224547603448323</c:v>
                      </c:pt>
                      <c:pt idx="183" formatCode="0.00">
                        <c:v>-0.25717439186781665</c:v>
                      </c:pt>
                      <c:pt idx="184" formatCode="0.00">
                        <c:v>-0.27694872936781656</c:v>
                      </c:pt>
                      <c:pt idx="185" formatCode="0.00">
                        <c:v>-0.28119633520114928</c:v>
                      </c:pt>
                      <c:pt idx="186" formatCode="0.00">
                        <c:v>-0.28079954686781661</c:v>
                      </c:pt>
                      <c:pt idx="187" formatCode="0.00">
                        <c:v>-0.28327796270114991</c:v>
                      </c:pt>
                      <c:pt idx="188" formatCode="0.00">
                        <c:v>-0.29219210103448323</c:v>
                      </c:pt>
                      <c:pt idx="189" formatCode="0.00">
                        <c:v>-0.29925607103448315</c:v>
                      </c:pt>
                      <c:pt idx="190" formatCode="0.00">
                        <c:v>-0.30125258353448303</c:v>
                      </c:pt>
                      <c:pt idx="191" formatCode="0.00">
                        <c:v>-0.28939650186781662</c:v>
                      </c:pt>
                      <c:pt idx="192" formatCode="0.00">
                        <c:v>-0.21485098936781655</c:v>
                      </c:pt>
                      <c:pt idx="193" formatCode="0.00">
                        <c:v>-0.29195780270114979</c:v>
                      </c:pt>
                      <c:pt idx="194" formatCode="0.00">
                        <c:v>-0.33721398020114979</c:v>
                      </c:pt>
                      <c:pt idx="195" formatCode="0.00">
                        <c:v>-0.32708166770114988</c:v>
                      </c:pt>
                      <c:pt idx="196" formatCode="0.00">
                        <c:v>-0.32368545520114989</c:v>
                      </c:pt>
                      <c:pt idx="197" formatCode="0.00">
                        <c:v>-0.33226029853448313</c:v>
                      </c:pt>
                      <c:pt idx="198" formatCode="0.00">
                        <c:v>-0.33989567353448336</c:v>
                      </c:pt>
                      <c:pt idx="199" formatCode="0.00">
                        <c:v>-0.34370869686781647</c:v>
                      </c:pt>
                      <c:pt idx="200" formatCode="0.00">
                        <c:v>-0.33426133520114987</c:v>
                      </c:pt>
                      <c:pt idx="201" formatCode="0.00">
                        <c:v>-0.32057032436781641</c:v>
                      </c:pt>
                      <c:pt idx="202" formatCode="0.00">
                        <c:v>-0.30989110186781654</c:v>
                      </c:pt>
                      <c:pt idx="203" formatCode="0.00">
                        <c:v>-0.30504708186781637</c:v>
                      </c:pt>
                      <c:pt idx="204" formatCode="0.00">
                        <c:v>-0.33401033936781643</c:v>
                      </c:pt>
                      <c:pt idx="205" formatCode="0.00">
                        <c:v>-0.32029554936781657</c:v>
                      </c:pt>
                      <c:pt idx="206" formatCode="0.00">
                        <c:v>-0.21150447686781626</c:v>
                      </c:pt>
                      <c:pt idx="207" formatCode="0.00">
                        <c:v>-0.12272216603448305</c:v>
                      </c:pt>
                      <c:pt idx="208" formatCode="0.00">
                        <c:v>-4.5824723534483081E-2</c:v>
                      </c:pt>
                      <c:pt idx="209" formatCode="0.00">
                        <c:v>-1.113929103448319E-2</c:v>
                      </c:pt>
                      <c:pt idx="210" formatCode="0.00">
                        <c:v>4.8603639655167008E-3</c:v>
                      </c:pt>
                      <c:pt idx="211" formatCode="0.00">
                        <c:v>1.6696018132183799E-2</c:v>
                      </c:pt>
                      <c:pt idx="212" formatCode="0.00">
                        <c:v>1.2728842298849852E-2</c:v>
                      </c:pt>
                      <c:pt idx="213" formatCode="0.00">
                        <c:v>-1.734689367816511E-3</c:v>
                      </c:pt>
                      <c:pt idx="214" formatCode="0.00">
                        <c:v>-1.2043128534482861E-2</c:v>
                      </c:pt>
                      <c:pt idx="215" formatCode="0.00">
                        <c:v>-2.6588606867816722E-2</c:v>
                      </c:pt>
                      <c:pt idx="216" formatCode="0.00">
                        <c:v>7.4005128965517031E-2</c:v>
                      </c:pt>
                      <c:pt idx="217" formatCode="0.00">
                        <c:v>0.26241789479885025</c:v>
                      </c:pt>
                      <c:pt idx="218" formatCode="0.00">
                        <c:v>0.37960217646551708</c:v>
                      </c:pt>
                      <c:pt idx="219" formatCode="0.00">
                        <c:v>0.37416686813218325</c:v>
                      </c:pt>
                      <c:pt idx="220" formatCode="0.00">
                        <c:v>0.33685056563218341</c:v>
                      </c:pt>
                      <c:pt idx="221" formatCode="0.00">
                        <c:v>0.31993846313218333</c:v>
                      </c:pt>
                      <c:pt idx="222" formatCode="0.00">
                        <c:v>0.31261280396551694</c:v>
                      </c:pt>
                      <c:pt idx="223" formatCode="0.00">
                        <c:v>0.30487164063218364</c:v>
                      </c:pt>
                      <c:pt idx="224" formatCode="0.00">
                        <c:v>0.30094689063218327</c:v>
                      </c:pt>
                      <c:pt idx="225" formatCode="0.00">
                        <c:v>0.29698649479885031</c:v>
                      </c:pt>
                      <c:pt idx="226" formatCode="0.00">
                        <c:v>0.29616920063218366</c:v>
                      </c:pt>
                      <c:pt idx="227" formatCode="0.00">
                        <c:v>0.29689455979885038</c:v>
                      </c:pt>
                      <c:pt idx="228" formatCode="0.00">
                        <c:v>0.14703982063218346</c:v>
                      </c:pt>
                      <c:pt idx="229" formatCode="0.00">
                        <c:v>-0.13657135770114959</c:v>
                      </c:pt>
                      <c:pt idx="230" formatCode="0.00">
                        <c:v>-0.37209497853448337</c:v>
                      </c:pt>
                      <c:pt idx="231" formatCode="0.00">
                        <c:v>-0.40924524186781674</c:v>
                      </c:pt>
                      <c:pt idx="232" formatCode="0.00">
                        <c:v>-0.40816184770114994</c:v>
                      </c:pt>
                      <c:pt idx="233" formatCode="0.00">
                        <c:v>-0.39444330270114958</c:v>
                      </c:pt>
                      <c:pt idx="234" formatCode="0.00">
                        <c:v>-0.37490651936781649</c:v>
                      </c:pt>
                      <c:pt idx="235" formatCode="0.00">
                        <c:v>-0.3669027677011496</c:v>
                      </c:pt>
                      <c:pt idx="236" formatCode="0.00">
                        <c:v>-0.36035153436781653</c:v>
                      </c:pt>
                      <c:pt idx="237" formatCode="0.00">
                        <c:v>-0.35583328103448331</c:v>
                      </c:pt>
                      <c:pt idx="238" formatCode="0.00">
                        <c:v>-0.35651872686781672</c:v>
                      </c:pt>
                      <c:pt idx="239" formatCode="0.00">
                        <c:v>-0.35856831770115005</c:v>
                      </c:pt>
                      <c:pt idx="240" formatCode="0.00">
                        <c:v>-0.35258668936781667</c:v>
                      </c:pt>
                      <c:pt idx="241" formatCode="0.00">
                        <c:v>-0.30520032103448358</c:v>
                      </c:pt>
                      <c:pt idx="242" formatCode="0.00">
                        <c:v>-0.22039650186781667</c:v>
                      </c:pt>
                      <c:pt idx="243" formatCode="0.00">
                        <c:v>-3.7536048534483335E-2</c:v>
                      </c:pt>
                      <c:pt idx="244" formatCode="0.00">
                        <c:v>3.6951100632183653E-2</c:v>
                      </c:pt>
                      <c:pt idx="245" formatCode="0.00">
                        <c:v>7.2720384798850013E-2</c:v>
                      </c:pt>
                      <c:pt idx="246" formatCode="0.00">
                        <c:v>9.2563873132183172E-2</c:v>
                      </c:pt>
                      <c:pt idx="247" formatCode="0.00">
                        <c:v>0.10154227479885058</c:v>
                      </c:pt>
                      <c:pt idx="248" formatCode="0.00">
                        <c:v>0.1071555347988502</c:v>
                      </c:pt>
                      <c:pt idx="249" formatCode="0.00">
                        <c:v>0.11342273396551672</c:v>
                      </c:pt>
                      <c:pt idx="250" formatCode="0.00">
                        <c:v>0.11690527729885014</c:v>
                      </c:pt>
                      <c:pt idx="251" formatCode="0.00">
                        <c:v>0.12713163896551682</c:v>
                      </c:pt>
                      <c:pt idx="252" formatCode="0.00">
                        <c:v>0.2014278997988499</c:v>
                      </c:pt>
                      <c:pt idx="253" formatCode="0.00">
                        <c:v>0.3561397422988497</c:v>
                      </c:pt>
                      <c:pt idx="254" formatCode="0.00">
                        <c:v>0.52212151229884984</c:v>
                      </c:pt>
                      <c:pt idx="255" formatCode="0.00">
                        <c:v>0.51403276479884985</c:v>
                      </c:pt>
                      <c:pt idx="256" formatCode="0.00">
                        <c:v>0.5157253381321838</c:v>
                      </c:pt>
                      <c:pt idx="257" formatCode="0.00">
                        <c:v>0.5120927731321836</c:v>
                      </c:pt>
                      <c:pt idx="258" formatCode="0.00">
                        <c:v>0.49808257229885067</c:v>
                      </c:pt>
                      <c:pt idx="259" formatCode="0.00">
                        <c:v>0.49875160979885047</c:v>
                      </c:pt>
                      <c:pt idx="260" formatCode="0.00">
                        <c:v>0.4979347922988504</c:v>
                      </c:pt>
                      <c:pt idx="261" formatCode="0.00">
                        <c:v>0.49443836896551696</c:v>
                      </c:pt>
                      <c:pt idx="262" formatCode="0.00">
                        <c:v>0.49537544563218372</c:v>
                      </c:pt>
                      <c:pt idx="263" formatCode="0.00">
                        <c:v>0.4828033189655172</c:v>
                      </c:pt>
                      <c:pt idx="264" formatCode="0.00">
                        <c:v>0.40612952396551716</c:v>
                      </c:pt>
                      <c:pt idx="265" formatCode="0.00">
                        <c:v>0.28430756396551704</c:v>
                      </c:pt>
                      <c:pt idx="266" formatCode="0.00">
                        <c:v>0.20940097563218396</c:v>
                      </c:pt>
                      <c:pt idx="267" formatCode="0.00">
                        <c:v>0.20515525729884976</c:v>
                      </c:pt>
                      <c:pt idx="268" formatCode="0.00">
                        <c:v>0.17830829229885037</c:v>
                      </c:pt>
                      <c:pt idx="269" formatCode="0.00">
                        <c:v>0.15713735813218355</c:v>
                      </c:pt>
                      <c:pt idx="270" formatCode="0.00">
                        <c:v>0.14527000396551681</c:v>
                      </c:pt>
                      <c:pt idx="271" formatCode="0.00">
                        <c:v>0.13696351063218382</c:v>
                      </c:pt>
                      <c:pt idx="272" formatCode="0.00">
                        <c:v>0.149120220632184</c:v>
                      </c:pt>
                      <c:pt idx="273" formatCode="0.00">
                        <c:v>0.16157546313218374</c:v>
                      </c:pt>
                      <c:pt idx="274" formatCode="0.00">
                        <c:v>0.16736088396551718</c:v>
                      </c:pt>
                      <c:pt idx="275" formatCode="0.00">
                        <c:v>0.17947184479885037</c:v>
                      </c:pt>
                      <c:pt idx="276" formatCode="0.00">
                        <c:v>0.32839947313218376</c:v>
                      </c:pt>
                      <c:pt idx="277" formatCode="0.00">
                        <c:v>0.49695671979885114</c:v>
                      </c:pt>
                      <c:pt idx="278" formatCode="0.00">
                        <c:v>0.55177892646551685</c:v>
                      </c:pt>
                      <c:pt idx="279" formatCode="0.00">
                        <c:v>0.43915503646551723</c:v>
                      </c:pt>
                      <c:pt idx="280" formatCode="0.00">
                        <c:v>0.45921732396551684</c:v>
                      </c:pt>
                      <c:pt idx="281" formatCode="0.00">
                        <c:v>0.4937784806321841</c:v>
                      </c:pt>
                      <c:pt idx="282" formatCode="0.00">
                        <c:v>0.51704699146551691</c:v>
                      </c:pt>
                      <c:pt idx="283" formatCode="0.00">
                        <c:v>0.53118210813218392</c:v>
                      </c:pt>
                      <c:pt idx="284" formatCode="0.00">
                        <c:v>0.52602270063218359</c:v>
                      </c:pt>
                      <c:pt idx="285" formatCode="0.00">
                        <c:v>0.53417706313218316</c:v>
                      </c:pt>
                      <c:pt idx="286" formatCode="0.00">
                        <c:v>0.53620677229884972</c:v>
                      </c:pt>
                      <c:pt idx="287" formatCode="0.00">
                        <c:v>0.53248017313218288</c:v>
                      </c:pt>
                      <c:pt idx="288" formatCode="0.00">
                        <c:v>0.40256992313218332</c:v>
                      </c:pt>
                      <c:pt idx="289" formatCode="0.00">
                        <c:v>0.20045071146551718</c:v>
                      </c:pt>
                      <c:pt idx="290" formatCode="0.00">
                        <c:v>2.7639640632183937E-2</c:v>
                      </c:pt>
                      <c:pt idx="291" formatCode="0.00">
                        <c:v>-7.1263617701149862E-2</c:v>
                      </c:pt>
                      <c:pt idx="292" formatCode="0.00">
                        <c:v>-0.18092740186781686</c:v>
                      </c:pt>
                      <c:pt idx="293" formatCode="0.00">
                        <c:v>-0.24998099186781686</c:v>
                      </c:pt>
                      <c:pt idx="294" formatCode="0.00">
                        <c:v>-0.28882268603448313</c:v>
                      </c:pt>
                      <c:pt idx="295" formatCode="0.00">
                        <c:v>-0.30618889103448321</c:v>
                      </c:pt>
                      <c:pt idx="296" formatCode="0.00">
                        <c:v>-0.31803306436781664</c:v>
                      </c:pt>
                      <c:pt idx="297" formatCode="0.00">
                        <c:v>-0.31628320603448312</c:v>
                      </c:pt>
                      <c:pt idx="298" formatCode="0.00">
                        <c:v>-0.30026763686781632</c:v>
                      </c:pt>
                      <c:pt idx="299" formatCode="0.00">
                        <c:v>-0.28454970603448282</c:v>
                      </c:pt>
                      <c:pt idx="300" formatCode="0.00">
                        <c:v>-0.26868420186781616</c:v>
                      </c:pt>
                      <c:pt idx="301" formatCode="0.00">
                        <c:v>-0.20536219353448359</c:v>
                      </c:pt>
                      <c:pt idx="302" formatCode="0.00">
                        <c:v>-0.20377965020114974</c:v>
                      </c:pt>
                      <c:pt idx="303" formatCode="0.00">
                        <c:v>-0.26258515603448296</c:v>
                      </c:pt>
                      <c:pt idx="304" formatCode="0.00">
                        <c:v>-0.31372184853448282</c:v>
                      </c:pt>
                      <c:pt idx="305" formatCode="0.00">
                        <c:v>-0.34737390603448248</c:v>
                      </c:pt>
                      <c:pt idx="306" formatCode="0.00">
                        <c:v>-0.36620127020114945</c:v>
                      </c:pt>
                      <c:pt idx="307" formatCode="0.00">
                        <c:v>-0.38154768603448286</c:v>
                      </c:pt>
                      <c:pt idx="308" formatCode="0.00">
                        <c:v>-0.39308586853448269</c:v>
                      </c:pt>
                      <c:pt idx="309" formatCode="0.00">
                        <c:v>-0.42243104270114973</c:v>
                      </c:pt>
                      <c:pt idx="310" formatCode="0.00">
                        <c:v>-0.45351232936781627</c:v>
                      </c:pt>
                      <c:pt idx="311" formatCode="0.00">
                        <c:v>-0.47026666353448277</c:v>
                      </c:pt>
                      <c:pt idx="312" formatCode="0.00">
                        <c:v>-0.47130393270114967</c:v>
                      </c:pt>
                      <c:pt idx="313" formatCode="0.00">
                        <c:v>-0.37982943936781655</c:v>
                      </c:pt>
                      <c:pt idx="314" formatCode="0.00">
                        <c:v>-0.20069224936781649</c:v>
                      </c:pt>
                      <c:pt idx="315" formatCode="0.00">
                        <c:v>2.3701277298850076E-2</c:v>
                      </c:pt>
                      <c:pt idx="316" formatCode="0.00">
                        <c:v>0.20428910563218361</c:v>
                      </c:pt>
                      <c:pt idx="317" formatCode="0.00">
                        <c:v>0.29220701979885044</c:v>
                      </c:pt>
                      <c:pt idx="318" formatCode="0.00">
                        <c:v>0.33445495563218364</c:v>
                      </c:pt>
                      <c:pt idx="319" formatCode="0.00">
                        <c:v>0.3547184214655168</c:v>
                      </c:pt>
                      <c:pt idx="320" formatCode="0.00">
                        <c:v>0.36750144479885005</c:v>
                      </c:pt>
                      <c:pt idx="321" formatCode="0.00">
                        <c:v>0.37336655896551685</c:v>
                      </c:pt>
                      <c:pt idx="322" formatCode="0.00">
                        <c:v>0.38005805479885035</c:v>
                      </c:pt>
                      <c:pt idx="323" formatCode="0.00">
                        <c:v>0.38395793729885019</c:v>
                      </c:pt>
                      <c:pt idx="324" formatCode="0.00">
                        <c:v>0.37978385313218377</c:v>
                      </c:pt>
                      <c:pt idx="325" formatCode="0.00">
                        <c:v>0.31006588896551701</c:v>
                      </c:pt>
                      <c:pt idx="326" formatCode="0.00">
                        <c:v>0.16611653896551681</c:v>
                      </c:pt>
                      <c:pt idx="327" formatCode="0.00">
                        <c:v>-1.7695960201149941E-2</c:v>
                      </c:pt>
                      <c:pt idx="328" formatCode="0.00">
                        <c:v>-0.14885419270114975</c:v>
                      </c:pt>
                      <c:pt idx="329" formatCode="0.00">
                        <c:v>-0.21098549770114983</c:v>
                      </c:pt>
                      <c:pt idx="330" formatCode="0.00">
                        <c:v>-0.24075299103448344</c:v>
                      </c:pt>
                      <c:pt idx="331" formatCode="0.00">
                        <c:v>-0.25584208520114982</c:v>
                      </c:pt>
                      <c:pt idx="332" formatCode="0.00">
                        <c:v>-0.26642292770114984</c:v>
                      </c:pt>
                      <c:pt idx="333" formatCode="0.00">
                        <c:v>-0.27246289770114984</c:v>
                      </c:pt>
                      <c:pt idx="334" formatCode="0.00">
                        <c:v>-0.27599154020114991</c:v>
                      </c:pt>
                      <c:pt idx="335" formatCode="0.00">
                        <c:v>-0.2771006235344835</c:v>
                      </c:pt>
                      <c:pt idx="336" formatCode="0.00">
                        <c:v>-0.27876068186781655</c:v>
                      </c:pt>
                      <c:pt idx="337" formatCode="0.00">
                        <c:v>-0.31708249436781677</c:v>
                      </c:pt>
                      <c:pt idx="338" formatCode="0.00">
                        <c:v>-0.2323754327011498</c:v>
                      </c:pt>
                      <c:pt idx="339" formatCode="0.00">
                        <c:v>-2.3465761867816237E-2</c:v>
                      </c:pt>
                      <c:pt idx="340" formatCode="0.00">
                        <c:v>2.5304605632183286E-2</c:v>
                      </c:pt>
                      <c:pt idx="341" formatCode="0.00">
                        <c:v>3.2520760632183343E-2</c:v>
                      </c:pt>
                      <c:pt idx="342" formatCode="0.00">
                        <c:v>4.3748060632183616E-2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E9C3-43FD-BA8A-05A56A6CA537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v>Irr Runoff Storage</c:v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'Ganges-TSA'!$Q$2:$Q$349</c15:sqref>
                        </c15:formulaRef>
                      </c:ext>
                    </c:extLst>
                    <c:numCache>
                      <c:formatCode>General</c:formatCode>
                      <c:ptCount val="348"/>
                      <c:pt idx="6" formatCode="0.00">
                        <c:v>-0.21673165462643507</c:v>
                      </c:pt>
                      <c:pt idx="7" formatCode="0.00">
                        <c:v>-0.23274967795976842</c:v>
                      </c:pt>
                      <c:pt idx="8" formatCode="0.00">
                        <c:v>-0.21439122379310183</c:v>
                      </c:pt>
                      <c:pt idx="9" formatCode="0.00">
                        <c:v>-0.2066783237931018</c:v>
                      </c:pt>
                      <c:pt idx="10" formatCode="0.00">
                        <c:v>-0.20543446462643511</c:v>
                      </c:pt>
                      <c:pt idx="11" formatCode="0.00">
                        <c:v>-0.18688200212643502</c:v>
                      </c:pt>
                      <c:pt idx="12" formatCode="0.00">
                        <c:v>-0.18116910545976828</c:v>
                      </c:pt>
                      <c:pt idx="13" formatCode="0.00">
                        <c:v>-0.12215865129310166</c:v>
                      </c:pt>
                      <c:pt idx="14" formatCode="0.00">
                        <c:v>-0.11466382045976831</c:v>
                      </c:pt>
                      <c:pt idx="15" formatCode="0.00">
                        <c:v>-0.10131353545976829</c:v>
                      </c:pt>
                      <c:pt idx="16" formatCode="0.00">
                        <c:v>-5.9242502959768295E-2</c:v>
                      </c:pt>
                      <c:pt idx="17" formatCode="0.00">
                        <c:v>-6.2572450459768447E-2</c:v>
                      </c:pt>
                      <c:pt idx="18" formatCode="0.00">
                        <c:v>-5.8008542959768428E-2</c:v>
                      </c:pt>
                      <c:pt idx="19" formatCode="0.00">
                        <c:v>-5.416348712643515E-2</c:v>
                      </c:pt>
                      <c:pt idx="20" formatCode="0.00">
                        <c:v>-6.6722542959768427E-2</c:v>
                      </c:pt>
                      <c:pt idx="21" formatCode="0.00">
                        <c:v>-5.2529072126435317E-2</c:v>
                      </c:pt>
                      <c:pt idx="22" formatCode="0.00">
                        <c:v>-4.0355111293101875E-2</c:v>
                      </c:pt>
                      <c:pt idx="23" formatCode="0.00">
                        <c:v>-3.9140746293101825E-2</c:v>
                      </c:pt>
                      <c:pt idx="24" formatCode="0.00">
                        <c:v>-2.5731152126435064E-2</c:v>
                      </c:pt>
                      <c:pt idx="25" formatCode="0.00">
                        <c:v>-4.337828793101739E-3</c:v>
                      </c:pt>
                      <c:pt idx="26" formatCode="0.00">
                        <c:v>-3.2868521264350914E-3</c:v>
                      </c:pt>
                      <c:pt idx="27" formatCode="0.00">
                        <c:v>1.1355143706898274E-2</c:v>
                      </c:pt>
                      <c:pt idx="28" formatCode="0.00">
                        <c:v>1.649544287356508E-2</c:v>
                      </c:pt>
                      <c:pt idx="29" formatCode="0.00">
                        <c:v>1.4178882873564946E-2</c:v>
                      </c:pt>
                      <c:pt idx="30" formatCode="0.00">
                        <c:v>1.3998509540231518E-2</c:v>
                      </c:pt>
                      <c:pt idx="31" formatCode="0.00">
                        <c:v>2.0315439540231628E-2</c:v>
                      </c:pt>
                      <c:pt idx="32" formatCode="0.00">
                        <c:v>3.7652662040231433E-2</c:v>
                      </c:pt>
                      <c:pt idx="33" formatCode="0.00">
                        <c:v>2.3603320373564829E-2</c:v>
                      </c:pt>
                      <c:pt idx="34" formatCode="0.00">
                        <c:v>5.8548403735649845E-3</c:v>
                      </c:pt>
                      <c:pt idx="35" formatCode="0.00">
                        <c:v>1.7065162068983231E-3</c:v>
                      </c:pt>
                      <c:pt idx="36" formatCode="0.00">
                        <c:v>-1.3791073793101738E-2</c:v>
                      </c:pt>
                      <c:pt idx="37" formatCode="0.00">
                        <c:v>-7.092159879310167E-2</c:v>
                      </c:pt>
                      <c:pt idx="38" formatCode="0.00">
                        <c:v>-5.5365345459768234E-2</c:v>
                      </c:pt>
                      <c:pt idx="39" formatCode="0.00">
                        <c:v>-8.1783510459768172E-2</c:v>
                      </c:pt>
                      <c:pt idx="40" formatCode="0.00">
                        <c:v>-0.10824008462643486</c:v>
                      </c:pt>
                      <c:pt idx="41" formatCode="0.00">
                        <c:v>-9.8785779626435088E-2</c:v>
                      </c:pt>
                      <c:pt idx="42" formatCode="0.00">
                        <c:v>-9.8812701293101712E-2</c:v>
                      </c:pt>
                      <c:pt idx="43" formatCode="0.00">
                        <c:v>-0.10302207045976841</c:v>
                      </c:pt>
                      <c:pt idx="44" formatCode="0.00">
                        <c:v>-0.12732616212643499</c:v>
                      </c:pt>
                      <c:pt idx="45" formatCode="0.00">
                        <c:v>-0.11230471879310167</c:v>
                      </c:pt>
                      <c:pt idx="46" formatCode="0.00">
                        <c:v>-9.5527725459768398E-2</c:v>
                      </c:pt>
                      <c:pt idx="47" formatCode="0.00">
                        <c:v>-8.5225658793101733E-2</c:v>
                      </c:pt>
                      <c:pt idx="48" formatCode="0.00">
                        <c:v>-7.1821373793101717E-2</c:v>
                      </c:pt>
                      <c:pt idx="49" formatCode="0.00">
                        <c:v>-7.5357409626435001E-2</c:v>
                      </c:pt>
                      <c:pt idx="50" formatCode="0.00">
                        <c:v>-0.1044123796264349</c:v>
                      </c:pt>
                      <c:pt idx="51" formatCode="0.00">
                        <c:v>-8.4270104626434916E-2</c:v>
                      </c:pt>
                      <c:pt idx="52" formatCode="0.00">
                        <c:v>-6.7111889626434995E-2</c:v>
                      </c:pt>
                      <c:pt idx="53" formatCode="0.00">
                        <c:v>-5.3891177126435097E-2</c:v>
                      </c:pt>
                      <c:pt idx="54" formatCode="0.00">
                        <c:v>-4.5166427959768329E-2</c:v>
                      </c:pt>
                      <c:pt idx="55" formatCode="0.00">
                        <c:v>-4.5237536293101677E-2</c:v>
                      </c:pt>
                      <c:pt idx="56" formatCode="0.00">
                        <c:v>-3.4499972959768366E-2</c:v>
                      </c:pt>
                      <c:pt idx="57" formatCode="0.00">
                        <c:v>-4.4315675459768444E-2</c:v>
                      </c:pt>
                      <c:pt idx="58" formatCode="0.00">
                        <c:v>-4.5352667126435264E-2</c:v>
                      </c:pt>
                      <c:pt idx="59" formatCode="0.00">
                        <c:v>-3.6753733793101873E-2</c:v>
                      </c:pt>
                      <c:pt idx="60" formatCode="0.00">
                        <c:v>-2.2594928793101876E-2</c:v>
                      </c:pt>
                      <c:pt idx="61" formatCode="0.00">
                        <c:v>3.2086270402313932E-3</c:v>
                      </c:pt>
                      <c:pt idx="62" formatCode="0.00">
                        <c:v>6.8840720402312261E-3</c:v>
                      </c:pt>
                      <c:pt idx="63" formatCode="0.00">
                        <c:v>-1.5593604597685662E-3</c:v>
                      </c:pt>
                      <c:pt idx="64" formatCode="0.00">
                        <c:v>1.2863987068982841E-3</c:v>
                      </c:pt>
                      <c:pt idx="65" formatCode="0.00">
                        <c:v>-1.1777364626434972E-2</c:v>
                      </c:pt>
                      <c:pt idx="66" formatCode="0.00">
                        <c:v>-2.4053607126435006E-2</c:v>
                      </c:pt>
                      <c:pt idx="67" formatCode="0.00">
                        <c:v>-3.4758988793101908E-2</c:v>
                      </c:pt>
                      <c:pt idx="68" formatCode="0.00">
                        <c:v>-4.608085129310191E-2</c:v>
                      </c:pt>
                      <c:pt idx="69" formatCode="0.00">
                        <c:v>-4.3763750459768547E-2</c:v>
                      </c:pt>
                      <c:pt idx="70" formatCode="0.00">
                        <c:v>-3.5938365459768473E-2</c:v>
                      </c:pt>
                      <c:pt idx="71" formatCode="0.00">
                        <c:v>-3.8687599626435087E-2</c:v>
                      </c:pt>
                      <c:pt idx="72" formatCode="0.00">
                        <c:v>-5.3811065459768437E-2</c:v>
                      </c:pt>
                      <c:pt idx="73" formatCode="0.00">
                        <c:v>-8.5511681293101827E-2</c:v>
                      </c:pt>
                      <c:pt idx="74" formatCode="0.00">
                        <c:v>-9.0728043793101731E-2</c:v>
                      </c:pt>
                      <c:pt idx="75" formatCode="0.00">
                        <c:v>-9.7665244626435221E-2</c:v>
                      </c:pt>
                      <c:pt idx="76" formatCode="0.00">
                        <c:v>-0.12278822462643524</c:v>
                      </c:pt>
                      <c:pt idx="77" formatCode="0.00">
                        <c:v>-0.13091489045976834</c:v>
                      </c:pt>
                      <c:pt idx="78" formatCode="0.00">
                        <c:v>-0.12882388962643498</c:v>
                      </c:pt>
                      <c:pt idx="79" formatCode="0.00">
                        <c:v>-0.10917481129310169</c:v>
                      </c:pt>
                      <c:pt idx="80" formatCode="0.00">
                        <c:v>-9.0465509626434959E-2</c:v>
                      </c:pt>
                      <c:pt idx="81" formatCode="0.00">
                        <c:v>-7.898599295976827E-2</c:v>
                      </c:pt>
                      <c:pt idx="82" formatCode="0.00">
                        <c:v>-9.6589291293101676E-2</c:v>
                      </c:pt>
                      <c:pt idx="83" formatCode="0.00">
                        <c:v>-0.10884960879310168</c:v>
                      </c:pt>
                      <c:pt idx="84" formatCode="0.00">
                        <c:v>-0.12007628295976858</c:v>
                      </c:pt>
                      <c:pt idx="85" formatCode="0.00">
                        <c:v>-0.12414222379310158</c:v>
                      </c:pt>
                      <c:pt idx="86" formatCode="0.00">
                        <c:v>-0.1196856187931018</c:v>
                      </c:pt>
                      <c:pt idx="87" formatCode="0.00">
                        <c:v>-0.11814286462643508</c:v>
                      </c:pt>
                      <c:pt idx="88" formatCode="0.00">
                        <c:v>-0.10644522962643488</c:v>
                      </c:pt>
                      <c:pt idx="89" formatCode="0.00">
                        <c:v>-0.10646301712643524</c:v>
                      </c:pt>
                      <c:pt idx="90" formatCode="0.00">
                        <c:v>-0.13121381129310183</c:v>
                      </c:pt>
                      <c:pt idx="91" formatCode="0.00">
                        <c:v>-0.14362969712643514</c:v>
                      </c:pt>
                      <c:pt idx="92" formatCode="0.00">
                        <c:v>-0.14332404962643519</c:v>
                      </c:pt>
                      <c:pt idx="93" formatCode="0.00">
                        <c:v>-0.17050680712643507</c:v>
                      </c:pt>
                      <c:pt idx="94" formatCode="0.00">
                        <c:v>-0.17592097962643516</c:v>
                      </c:pt>
                      <c:pt idx="95" formatCode="0.00">
                        <c:v>-0.17880981795976836</c:v>
                      </c:pt>
                      <c:pt idx="96" formatCode="0.00">
                        <c:v>-0.16143096129310175</c:v>
                      </c:pt>
                      <c:pt idx="97" formatCode="0.00">
                        <c:v>-0.15734966462643518</c:v>
                      </c:pt>
                      <c:pt idx="98" formatCode="0.00">
                        <c:v>-0.15357654212643512</c:v>
                      </c:pt>
                      <c:pt idx="99" formatCode="0.00">
                        <c:v>-0.14615662545976849</c:v>
                      </c:pt>
                      <c:pt idx="100" formatCode="0.00">
                        <c:v>-0.17788137129310155</c:v>
                      </c:pt>
                      <c:pt idx="101" formatCode="0.00">
                        <c:v>-0.18707373379310177</c:v>
                      </c:pt>
                      <c:pt idx="102" formatCode="0.00">
                        <c:v>-0.167870567126435</c:v>
                      </c:pt>
                      <c:pt idx="103" formatCode="0.00">
                        <c:v>-0.15833423129310165</c:v>
                      </c:pt>
                      <c:pt idx="104" formatCode="0.00">
                        <c:v>-0.15374602962643502</c:v>
                      </c:pt>
                      <c:pt idx="105" formatCode="0.00">
                        <c:v>-0.11799863129310184</c:v>
                      </c:pt>
                      <c:pt idx="106" formatCode="0.00">
                        <c:v>-8.4051804626435023E-2</c:v>
                      </c:pt>
                      <c:pt idx="107" formatCode="0.00">
                        <c:v>-6.3933528793101546E-2</c:v>
                      </c:pt>
                      <c:pt idx="108" formatCode="0.00">
                        <c:v>-7.1584033793101742E-2</c:v>
                      </c:pt>
                      <c:pt idx="109" formatCode="0.00">
                        <c:v>-5.219508295976838E-2</c:v>
                      </c:pt>
                      <c:pt idx="110" formatCode="0.00">
                        <c:v>-5.6081912959768276E-2</c:v>
                      </c:pt>
                      <c:pt idx="111" formatCode="0.00">
                        <c:v>-5.9302408793101558E-2</c:v>
                      </c:pt>
                      <c:pt idx="112" formatCode="0.00">
                        <c:v>-5.7630131293101572E-2</c:v>
                      </c:pt>
                      <c:pt idx="113" formatCode="0.00">
                        <c:v>-5.322557129310157E-2</c:v>
                      </c:pt>
                      <c:pt idx="114" formatCode="0.00">
                        <c:v>-4.9818654626434977E-2</c:v>
                      </c:pt>
                      <c:pt idx="115" formatCode="0.00">
                        <c:v>-4.1346658793101732E-2</c:v>
                      </c:pt>
                      <c:pt idx="116" formatCode="0.00">
                        <c:v>-5.1953439626435061E-2</c:v>
                      </c:pt>
                      <c:pt idx="117" formatCode="0.00">
                        <c:v>-6.0842816293101842E-2</c:v>
                      </c:pt>
                      <c:pt idx="118" formatCode="0.00">
                        <c:v>-6.9721484626435126E-2</c:v>
                      </c:pt>
                      <c:pt idx="119" formatCode="0.00">
                        <c:v>-8.2257235459768374E-2</c:v>
                      </c:pt>
                      <c:pt idx="120" formatCode="0.00">
                        <c:v>-0.10431131129310167</c:v>
                      </c:pt>
                      <c:pt idx="121" formatCode="0.00">
                        <c:v>-0.12632046545976838</c:v>
                      </c:pt>
                      <c:pt idx="122" formatCode="0.00">
                        <c:v>-0.11865175295976838</c:v>
                      </c:pt>
                      <c:pt idx="123" formatCode="0.00">
                        <c:v>-0.11009390462643509</c:v>
                      </c:pt>
                      <c:pt idx="124" formatCode="0.00">
                        <c:v>-4.4041020459768321E-2</c:v>
                      </c:pt>
                      <c:pt idx="125" formatCode="0.00">
                        <c:v>-2.0633670459768383E-2</c:v>
                      </c:pt>
                      <c:pt idx="126" formatCode="0.00">
                        <c:v>-5.5714871264350707E-3</c:v>
                      </c:pt>
                      <c:pt idx="127" formatCode="0.00">
                        <c:v>-5.1359362931016062E-3</c:v>
                      </c:pt>
                      <c:pt idx="128" formatCode="0.00">
                        <c:v>1.5343499540231731E-2</c:v>
                      </c:pt>
                      <c:pt idx="129" formatCode="0.00">
                        <c:v>2.0415228706898381E-2</c:v>
                      </c:pt>
                      <c:pt idx="130" formatCode="0.00">
                        <c:v>1.677581870689826E-2</c:v>
                      </c:pt>
                      <c:pt idx="131" formatCode="0.00">
                        <c:v>1.7268649540231773E-2</c:v>
                      </c:pt>
                      <c:pt idx="132" formatCode="0.00">
                        <c:v>1.3652654540231679E-2</c:v>
                      </c:pt>
                      <c:pt idx="133" formatCode="0.00">
                        <c:v>1.7100274540231775E-2</c:v>
                      </c:pt>
                      <c:pt idx="134" formatCode="0.00">
                        <c:v>1.7394829540231749E-2</c:v>
                      </c:pt>
                      <c:pt idx="135" formatCode="0.00">
                        <c:v>5.7741139540231634E-2</c:v>
                      </c:pt>
                      <c:pt idx="136" formatCode="0.00">
                        <c:v>1.9048172873564861E-2</c:v>
                      </c:pt>
                      <c:pt idx="137" formatCode="0.00">
                        <c:v>1.2308457040231646E-2</c:v>
                      </c:pt>
                      <c:pt idx="138" formatCode="0.00">
                        <c:v>7.4475295402315345E-3</c:v>
                      </c:pt>
                      <c:pt idx="139" formatCode="0.00">
                        <c:v>6.5379204023163773E-4</c:v>
                      </c:pt>
                      <c:pt idx="140" formatCode="0.00">
                        <c:v>-3.0583278793101742E-2</c:v>
                      </c:pt>
                      <c:pt idx="141" formatCode="0.00">
                        <c:v>-3.8314602126435227E-2</c:v>
                      </c:pt>
                      <c:pt idx="142" formatCode="0.00">
                        <c:v>-3.3662847126434969E-2</c:v>
                      </c:pt>
                      <c:pt idx="143" formatCode="0.00">
                        <c:v>-2.6329876293101795E-2</c:v>
                      </c:pt>
                      <c:pt idx="144" formatCode="0.00">
                        <c:v>-1.0428822959768547E-2</c:v>
                      </c:pt>
                      <c:pt idx="145" formatCode="0.00">
                        <c:v>4.0481592873564898E-2</c:v>
                      </c:pt>
                      <c:pt idx="146" formatCode="0.00">
                        <c:v>6.0339513706898162E-2</c:v>
                      </c:pt>
                      <c:pt idx="147" formatCode="0.00">
                        <c:v>1.7870650373564834E-2</c:v>
                      </c:pt>
                      <c:pt idx="148" formatCode="0.00">
                        <c:v>3.2656864540231423E-2</c:v>
                      </c:pt>
                      <c:pt idx="149" formatCode="0.00">
                        <c:v>2.1940247873564966E-2</c:v>
                      </c:pt>
                      <c:pt idx="150" formatCode="0.00">
                        <c:v>1.5408760373565089E-2</c:v>
                      </c:pt>
                      <c:pt idx="151" formatCode="0.00">
                        <c:v>1.1878863706898501E-2</c:v>
                      </c:pt>
                      <c:pt idx="152" formatCode="0.00">
                        <c:v>5.1318520402316992E-3</c:v>
                      </c:pt>
                      <c:pt idx="153" formatCode="0.00">
                        <c:v>-5.886166293101569E-3</c:v>
                      </c:pt>
                      <c:pt idx="154" formatCode="0.00">
                        <c:v>-1.9204304597684185E-3</c:v>
                      </c:pt>
                      <c:pt idx="155" formatCode="0.00">
                        <c:v>3.8273545402316422E-3</c:v>
                      </c:pt>
                      <c:pt idx="156" formatCode="0.00">
                        <c:v>2.9314226206898386E-2</c:v>
                      </c:pt>
                      <c:pt idx="157" formatCode="0.00">
                        <c:v>-1.4435672959768331E-2</c:v>
                      </c:pt>
                      <c:pt idx="158" formatCode="0.00">
                        <c:v>-3.9385418793101756E-2</c:v>
                      </c:pt>
                      <c:pt idx="159" formatCode="0.00">
                        <c:v>-5.3710118793101724E-2</c:v>
                      </c:pt>
                      <c:pt idx="160" formatCode="0.00">
                        <c:v>-8.204356462643525E-2</c:v>
                      </c:pt>
                      <c:pt idx="161" formatCode="0.00">
                        <c:v>-8.4337951293101843E-2</c:v>
                      </c:pt>
                      <c:pt idx="162" formatCode="0.00">
                        <c:v>-8.9577467126435106E-2</c:v>
                      </c:pt>
                      <c:pt idx="163" formatCode="0.00">
                        <c:v>-9.5016549626435021E-2</c:v>
                      </c:pt>
                      <c:pt idx="164" formatCode="0.00">
                        <c:v>-7.2000206293101554E-2</c:v>
                      </c:pt>
                      <c:pt idx="165" formatCode="0.00">
                        <c:v>-4.5281713793101752E-2</c:v>
                      </c:pt>
                      <c:pt idx="166" formatCode="0.00">
                        <c:v>-3.8368320459768346E-2</c:v>
                      </c:pt>
                      <c:pt idx="167" formatCode="0.00">
                        <c:v>-3.9287244626435069E-2</c:v>
                      </c:pt>
                      <c:pt idx="168" formatCode="0.00">
                        <c:v>-6.3981532959768495E-2</c:v>
                      </c:pt>
                      <c:pt idx="169" formatCode="0.00">
                        <c:v>-4.8367271293101699E-2</c:v>
                      </c:pt>
                      <c:pt idx="170" formatCode="0.00">
                        <c:v>-3.8047721293101633E-2</c:v>
                      </c:pt>
                      <c:pt idx="171" formatCode="0.00">
                        <c:v>4.7184153735650991E-3</c:v>
                      </c:pt>
                      <c:pt idx="172" formatCode="0.00">
                        <c:v>5.5215287068981489E-3</c:v>
                      </c:pt>
                      <c:pt idx="173" formatCode="0.00">
                        <c:v>1.3514123706898196E-2</c:v>
                      </c:pt>
                      <c:pt idx="174" formatCode="0.00">
                        <c:v>2.306597620689832E-2</c:v>
                      </c:pt>
                      <c:pt idx="175" formatCode="0.00">
                        <c:v>3.7334642873564916E-2</c:v>
                      </c:pt>
                      <c:pt idx="176" formatCode="0.00">
                        <c:v>2.8734010373564933E-2</c:v>
                      </c:pt>
                      <c:pt idx="177" formatCode="0.00">
                        <c:v>1.0975303706898254E-2</c:v>
                      </c:pt>
                      <c:pt idx="178" formatCode="0.00">
                        <c:v>2.5947120402316504E-3</c:v>
                      </c:pt>
                      <c:pt idx="179" formatCode="0.00">
                        <c:v>2.2055728735649316E-3</c:v>
                      </c:pt>
                      <c:pt idx="180" formatCode="0.00">
                        <c:v>4.4286367873564991E-2</c:v>
                      </c:pt>
                      <c:pt idx="181" formatCode="0.00">
                        <c:v>3.8633667040231745E-2</c:v>
                      </c:pt>
                      <c:pt idx="182" formatCode="0.00">
                        <c:v>4.2373522873564884E-2</c:v>
                      </c:pt>
                      <c:pt idx="183" formatCode="0.00">
                        <c:v>2.8394152040231768E-2</c:v>
                      </c:pt>
                      <c:pt idx="184" formatCode="0.00">
                        <c:v>4.7055576206898264E-2</c:v>
                      </c:pt>
                      <c:pt idx="185" formatCode="0.00">
                        <c:v>5.7541131206898188E-2</c:v>
                      </c:pt>
                      <c:pt idx="186" formatCode="0.00">
                        <c:v>6.023498287356488E-2</c:v>
                      </c:pt>
                      <c:pt idx="187" formatCode="0.00">
                        <c:v>6.9850453706898241E-2</c:v>
                      </c:pt>
                      <c:pt idx="188" formatCode="0.00">
                        <c:v>0.10971698037356481</c:v>
                      </c:pt>
                      <c:pt idx="189" formatCode="0.00">
                        <c:v>0.11305674787356479</c:v>
                      </c:pt>
                      <c:pt idx="190" formatCode="0.00">
                        <c:v>0.12001426870689846</c:v>
                      </c:pt>
                      <c:pt idx="191" formatCode="0.00">
                        <c:v>0.12150615287356492</c:v>
                      </c:pt>
                      <c:pt idx="192" formatCode="0.00">
                        <c:v>7.9430722040231494E-2</c:v>
                      </c:pt>
                      <c:pt idx="193" formatCode="0.00">
                        <c:v>8.4040117873564912E-2</c:v>
                      </c:pt>
                      <c:pt idx="194" formatCode="0.00">
                        <c:v>9.3810829540231455E-2</c:v>
                      </c:pt>
                      <c:pt idx="195" formatCode="0.00">
                        <c:v>0.11197877204023154</c:v>
                      </c:pt>
                      <c:pt idx="196" formatCode="0.00">
                        <c:v>0.13424343204023159</c:v>
                      </c:pt>
                      <c:pt idx="197" formatCode="0.00">
                        <c:v>0.12864553287356506</c:v>
                      </c:pt>
                      <c:pt idx="198" formatCode="0.00">
                        <c:v>0.12901436704023184</c:v>
                      </c:pt>
                      <c:pt idx="199" formatCode="0.00">
                        <c:v>0.13044409370689836</c:v>
                      </c:pt>
                      <c:pt idx="200" formatCode="0.00">
                        <c:v>8.4939290373564957E-2</c:v>
                      </c:pt>
                      <c:pt idx="201" formatCode="0.00">
                        <c:v>6.3095201206898266E-2</c:v>
                      </c:pt>
                      <c:pt idx="202" formatCode="0.00">
                        <c:v>6.1979243706898113E-2</c:v>
                      </c:pt>
                      <c:pt idx="203" formatCode="0.00">
                        <c:v>5.884087037356478E-2</c:v>
                      </c:pt>
                      <c:pt idx="204" formatCode="0.00">
                        <c:v>7.4761762873564841E-2</c:v>
                      </c:pt>
                      <c:pt idx="205" formatCode="0.00">
                        <c:v>7.2778438706898263E-2</c:v>
                      </c:pt>
                      <c:pt idx="206" formatCode="0.00">
                        <c:v>5.3265512873564957E-2</c:v>
                      </c:pt>
                      <c:pt idx="207" formatCode="0.00">
                        <c:v>2.0544693706898265E-2</c:v>
                      </c:pt>
                      <c:pt idx="208" formatCode="0.00">
                        <c:v>-6.6509196264350479E-3</c:v>
                      </c:pt>
                      <c:pt idx="209" formatCode="0.00">
                        <c:v>-8.7330487931015499E-3</c:v>
                      </c:pt>
                      <c:pt idx="210" formatCode="0.00">
                        <c:v>-1.2086793793101736E-2</c:v>
                      </c:pt>
                      <c:pt idx="211" formatCode="0.00">
                        <c:v>-1.3485526293101735E-2</c:v>
                      </c:pt>
                      <c:pt idx="212" formatCode="0.00">
                        <c:v>8.9453453735649502E-3</c:v>
                      </c:pt>
                      <c:pt idx="213" formatCode="0.00">
                        <c:v>4.6488274540231522E-2</c:v>
                      </c:pt>
                      <c:pt idx="214" formatCode="0.00">
                        <c:v>4.5185426206898138E-2</c:v>
                      </c:pt>
                      <c:pt idx="215" formatCode="0.00">
                        <c:v>5.3566287040231475E-2</c:v>
                      </c:pt>
                      <c:pt idx="216" formatCode="0.00">
                        <c:v>1.8602545373564872E-2</c:v>
                      </c:pt>
                      <c:pt idx="217" formatCode="0.00">
                        <c:v>-2.1706285459768493E-2</c:v>
                      </c:pt>
                      <c:pt idx="218" formatCode="0.00">
                        <c:v>-2.8110151293101904E-2</c:v>
                      </c:pt>
                      <c:pt idx="219" formatCode="0.00">
                        <c:v>-1.8603472959768608E-2</c:v>
                      </c:pt>
                      <c:pt idx="220" formatCode="0.00">
                        <c:v>-2.0027045976855895E-4</c:v>
                      </c:pt>
                      <c:pt idx="221" formatCode="0.00">
                        <c:v>1.6844114540231603E-2</c:v>
                      </c:pt>
                      <c:pt idx="222" formatCode="0.00">
                        <c:v>2.8852294540231749E-2</c:v>
                      </c:pt>
                      <c:pt idx="223" formatCode="0.00">
                        <c:v>3.2204757873564915E-2</c:v>
                      </c:pt>
                      <c:pt idx="224" formatCode="0.00">
                        <c:v>4.5254589540231649E-2</c:v>
                      </c:pt>
                      <c:pt idx="225" formatCode="0.00">
                        <c:v>4.2834889540231735E-2</c:v>
                      </c:pt>
                      <c:pt idx="226" formatCode="0.00">
                        <c:v>4.9830090373565006E-2</c:v>
                      </c:pt>
                      <c:pt idx="227" formatCode="0.00">
                        <c:v>5.0383797040231659E-2</c:v>
                      </c:pt>
                      <c:pt idx="228" formatCode="0.00">
                        <c:v>0.10011164870689837</c:v>
                      </c:pt>
                      <c:pt idx="229" formatCode="0.00">
                        <c:v>0.16245812954023153</c:v>
                      </c:pt>
                      <c:pt idx="230" formatCode="0.00">
                        <c:v>0.18630469787356507</c:v>
                      </c:pt>
                      <c:pt idx="231" formatCode="0.00">
                        <c:v>0.18263275870689821</c:v>
                      </c:pt>
                      <c:pt idx="232" formatCode="0.00">
                        <c:v>0.17048226287356483</c:v>
                      </c:pt>
                      <c:pt idx="233" formatCode="0.00">
                        <c:v>0.14485396954023166</c:v>
                      </c:pt>
                      <c:pt idx="234" formatCode="0.00">
                        <c:v>0.1316456495402315</c:v>
                      </c:pt>
                      <c:pt idx="235" formatCode="0.00">
                        <c:v>0.11828668870689818</c:v>
                      </c:pt>
                      <c:pt idx="236" formatCode="0.00">
                        <c:v>0.10297788620689829</c:v>
                      </c:pt>
                      <c:pt idx="237" formatCode="0.00">
                        <c:v>0.1096193037068981</c:v>
                      </c:pt>
                      <c:pt idx="238" formatCode="0.00">
                        <c:v>0.12771041620689816</c:v>
                      </c:pt>
                      <c:pt idx="239" formatCode="0.00">
                        <c:v>0.14217119870689798</c:v>
                      </c:pt>
                      <c:pt idx="240" formatCode="0.00">
                        <c:v>0.15831288204023142</c:v>
                      </c:pt>
                      <c:pt idx="241" formatCode="0.00">
                        <c:v>0.18026468620689828</c:v>
                      </c:pt>
                      <c:pt idx="242" formatCode="0.00">
                        <c:v>0.1628233428735647</c:v>
                      </c:pt>
                      <c:pt idx="243" formatCode="0.00">
                        <c:v>0.14282683120689799</c:v>
                      </c:pt>
                      <c:pt idx="244" formatCode="0.00">
                        <c:v>0.14732954454023151</c:v>
                      </c:pt>
                      <c:pt idx="245" formatCode="0.00">
                        <c:v>0.15749943287356516</c:v>
                      </c:pt>
                      <c:pt idx="246" formatCode="0.00">
                        <c:v>0.15445662620689837</c:v>
                      </c:pt>
                      <c:pt idx="247" formatCode="0.00">
                        <c:v>0.15546227620689812</c:v>
                      </c:pt>
                      <c:pt idx="248" formatCode="0.00">
                        <c:v>0.15628810870689824</c:v>
                      </c:pt>
                      <c:pt idx="249" formatCode="0.00">
                        <c:v>0.14622426204023153</c:v>
                      </c:pt>
                      <c:pt idx="250" formatCode="0.00">
                        <c:v>0.11434709204023152</c:v>
                      </c:pt>
                      <c:pt idx="251" formatCode="0.00">
                        <c:v>9.6841118706898377E-2</c:v>
                      </c:pt>
                      <c:pt idx="252" formatCode="0.00">
                        <c:v>5.7101549540231722E-2</c:v>
                      </c:pt>
                      <c:pt idx="253" formatCode="0.00">
                        <c:v>-1.0546210459768446E-2</c:v>
                      </c:pt>
                      <c:pt idx="254" formatCode="0.00">
                        <c:v>-1.4832764626435013E-2</c:v>
                      </c:pt>
                      <c:pt idx="255" formatCode="0.00">
                        <c:v>-2.3786129597684891E-3</c:v>
                      </c:pt>
                      <c:pt idx="256" formatCode="0.00">
                        <c:v>6.7108620402315244E-3</c:v>
                      </c:pt>
                      <c:pt idx="257" formatCode="0.00">
                        <c:v>1.7326369540231701E-2</c:v>
                      </c:pt>
                      <c:pt idx="258" formatCode="0.00">
                        <c:v>3.0031059540231442E-2</c:v>
                      </c:pt>
                      <c:pt idx="259" formatCode="0.00">
                        <c:v>1.4591390373564828E-2</c:v>
                      </c:pt>
                      <c:pt idx="260" formatCode="0.00">
                        <c:v>1.8353878706898419E-2</c:v>
                      </c:pt>
                      <c:pt idx="261" formatCode="0.00">
                        <c:v>1.9341417873564914E-2</c:v>
                      </c:pt>
                      <c:pt idx="262" formatCode="0.00">
                        <c:v>2.2139955373564835E-2</c:v>
                      </c:pt>
                      <c:pt idx="263" formatCode="0.00">
                        <c:v>2.8502392873564819E-2</c:v>
                      </c:pt>
                      <c:pt idx="264" formatCode="0.00">
                        <c:v>7.3757994540231464E-2</c:v>
                      </c:pt>
                      <c:pt idx="265" formatCode="0.00">
                        <c:v>0.15175027954023179</c:v>
                      </c:pt>
                      <c:pt idx="266" formatCode="0.00">
                        <c:v>0.15370275870689809</c:v>
                      </c:pt>
                      <c:pt idx="267" formatCode="0.00">
                        <c:v>0.14850691787356485</c:v>
                      </c:pt>
                      <c:pt idx="268" formatCode="0.00">
                        <c:v>0.16014788870689822</c:v>
                      </c:pt>
                      <c:pt idx="269" formatCode="0.00">
                        <c:v>0.14503705370689823</c:v>
                      </c:pt>
                      <c:pt idx="270" formatCode="0.00">
                        <c:v>0.1377546378735649</c:v>
                      </c:pt>
                      <c:pt idx="271" formatCode="0.00">
                        <c:v>0.15098815037356517</c:v>
                      </c:pt>
                      <c:pt idx="272" formatCode="0.00">
                        <c:v>0.12350432954023172</c:v>
                      </c:pt>
                      <c:pt idx="273" formatCode="0.00">
                        <c:v>0.11024682620689819</c:v>
                      </c:pt>
                      <c:pt idx="274" formatCode="0.00">
                        <c:v>0.10725769287356501</c:v>
                      </c:pt>
                      <c:pt idx="275" formatCode="0.00">
                        <c:v>0.10717633287356498</c:v>
                      </c:pt>
                      <c:pt idx="276" formatCode="0.00">
                        <c:v>5.682876620689814E-2</c:v>
                      </c:pt>
                      <c:pt idx="277" formatCode="0.00">
                        <c:v>-1.4223067126435063E-2</c:v>
                      </c:pt>
                      <c:pt idx="278" formatCode="0.00">
                        <c:v>-1.2267930459768372E-2</c:v>
                      </c:pt>
                      <c:pt idx="279" formatCode="0.00">
                        <c:v>1.9877557040231641E-2</c:v>
                      </c:pt>
                      <c:pt idx="280" formatCode="0.00">
                        <c:v>-3.9058937126435045E-2</c:v>
                      </c:pt>
                      <c:pt idx="281" formatCode="0.00">
                        <c:v>-5.1579101293101726E-2</c:v>
                      </c:pt>
                      <c:pt idx="282" formatCode="0.00">
                        <c:v>-5.8981382126435111E-2</c:v>
                      </c:pt>
                      <c:pt idx="283" formatCode="0.00">
                        <c:v>-7.2827322959768459E-2</c:v>
                      </c:pt>
                      <c:pt idx="284" formatCode="0.00">
                        <c:v>-6.9896831293101647E-2</c:v>
                      </c:pt>
                      <c:pt idx="285" formatCode="0.00">
                        <c:v>-8.9032937126435119E-2</c:v>
                      </c:pt>
                      <c:pt idx="286" formatCode="0.00">
                        <c:v>-8.4872363793101813E-2</c:v>
                      </c:pt>
                      <c:pt idx="287" formatCode="0.00">
                        <c:v>-8.9317042126435098E-2</c:v>
                      </c:pt>
                      <c:pt idx="288" formatCode="0.00">
                        <c:v>-5.9902865459768417E-2</c:v>
                      </c:pt>
                      <c:pt idx="289" formatCode="0.00">
                        <c:v>-1.2525628793101817E-2</c:v>
                      </c:pt>
                      <c:pt idx="290" formatCode="0.00">
                        <c:v>-1.281688793101754E-3</c:v>
                      </c:pt>
                      <c:pt idx="291" formatCode="0.00">
                        <c:v>-1.3707787126434945E-2</c:v>
                      </c:pt>
                      <c:pt idx="292" formatCode="0.00">
                        <c:v>3.2694307040231685E-2</c:v>
                      </c:pt>
                      <c:pt idx="293" formatCode="0.00">
                        <c:v>3.4056843706898432E-2</c:v>
                      </c:pt>
                      <c:pt idx="294" formatCode="0.00">
                        <c:v>3.1366587873565055E-2</c:v>
                      </c:pt>
                      <c:pt idx="295" formatCode="0.00">
                        <c:v>2.5932765373564926E-2</c:v>
                      </c:pt>
                      <c:pt idx="296" formatCode="0.00">
                        <c:v>4.4558233706898154E-2</c:v>
                      </c:pt>
                      <c:pt idx="297" formatCode="0.00">
                        <c:v>4.3330054540231533E-2</c:v>
                      </c:pt>
                      <c:pt idx="298" formatCode="0.00">
                        <c:v>1.4715821206898294E-2</c:v>
                      </c:pt>
                      <c:pt idx="299" formatCode="0.00">
                        <c:v>6.1263145402316033E-3</c:v>
                      </c:pt>
                      <c:pt idx="300" formatCode="0.00">
                        <c:v>3.9925078735650876E-3</c:v>
                      </c:pt>
                      <c:pt idx="301" formatCode="0.00">
                        <c:v>-3.0258218793101532E-2</c:v>
                      </c:pt>
                      <c:pt idx="302" formatCode="0.00">
                        <c:v>-4.4488727126434924E-2</c:v>
                      </c:pt>
                      <c:pt idx="303" formatCode="0.00">
                        <c:v>7.5677095402316708E-3</c:v>
                      </c:pt>
                      <c:pt idx="304" formatCode="0.00">
                        <c:v>3.68185995402317E-2</c:v>
                      </c:pt>
                      <c:pt idx="305" formatCode="0.00">
                        <c:v>5.3558942040231372E-2</c:v>
                      </c:pt>
                      <c:pt idx="306" formatCode="0.00">
                        <c:v>6.738302704023158E-2</c:v>
                      </c:pt>
                      <c:pt idx="307" formatCode="0.00">
                        <c:v>9.5882049540231606E-2</c:v>
                      </c:pt>
                      <c:pt idx="308" formatCode="0.00">
                        <c:v>0.11083508620689819</c:v>
                      </c:pt>
                      <c:pt idx="309" formatCode="0.00">
                        <c:v>0.14131853120689819</c:v>
                      </c:pt>
                      <c:pt idx="310" formatCode="0.00">
                        <c:v>0.18061544704023158</c:v>
                      </c:pt>
                      <c:pt idx="311" formatCode="0.00">
                        <c:v>0.19004755454023148</c:v>
                      </c:pt>
                      <c:pt idx="312" formatCode="0.00">
                        <c:v>0.17435512204023162</c:v>
                      </c:pt>
                      <c:pt idx="313" formatCode="0.00">
                        <c:v>0.15851834204023152</c:v>
                      </c:pt>
                      <c:pt idx="314" formatCode="0.00">
                        <c:v>0.15760033787356476</c:v>
                      </c:pt>
                      <c:pt idx="315" formatCode="0.00">
                        <c:v>9.2143135373564999E-2</c:v>
                      </c:pt>
                      <c:pt idx="316" formatCode="0.00">
                        <c:v>3.3537410373564835E-2</c:v>
                      </c:pt>
                      <c:pt idx="317" formatCode="0.00">
                        <c:v>3.5489084540231364E-2</c:v>
                      </c:pt>
                      <c:pt idx="318" formatCode="0.00">
                        <c:v>3.3779932040231553E-2</c:v>
                      </c:pt>
                      <c:pt idx="319" formatCode="0.00">
                        <c:v>3.313182037356488E-2</c:v>
                      </c:pt>
                      <c:pt idx="320" formatCode="0.00">
                        <c:v>3.0115080373564918E-2</c:v>
                      </c:pt>
                      <c:pt idx="321" formatCode="0.00">
                        <c:v>2.8021497040231713E-2</c:v>
                      </c:pt>
                      <c:pt idx="322" formatCode="0.00">
                        <c:v>2.406360954023179E-2</c:v>
                      </c:pt>
                      <c:pt idx="323" formatCode="0.00">
                        <c:v>2.6856792040231836E-2</c:v>
                      </c:pt>
                      <c:pt idx="324" formatCode="0.00">
                        <c:v>2.6915234540231814E-2</c:v>
                      </c:pt>
                      <c:pt idx="325" formatCode="0.00">
                        <c:v>2.1507625373565098E-2</c:v>
                      </c:pt>
                      <c:pt idx="326" formatCode="0.00">
                        <c:v>1.9901900373564985E-2</c:v>
                      </c:pt>
                      <c:pt idx="327" formatCode="0.00">
                        <c:v>3.6890767040231642E-2</c:v>
                      </c:pt>
                      <c:pt idx="328" formatCode="0.00">
                        <c:v>7.4272142873564651E-2</c:v>
                      </c:pt>
                      <c:pt idx="329" formatCode="0.00">
                        <c:v>8.5934587040231381E-2</c:v>
                      </c:pt>
                      <c:pt idx="330" formatCode="0.00">
                        <c:v>9.0416737040231454E-2</c:v>
                      </c:pt>
                      <c:pt idx="331" formatCode="0.00">
                        <c:v>9.2825609540231668E-2</c:v>
                      </c:pt>
                      <c:pt idx="332" formatCode="0.00">
                        <c:v>9.2357882040231432E-2</c:v>
                      </c:pt>
                      <c:pt idx="333" formatCode="0.00">
                        <c:v>0.10632838620689811</c:v>
                      </c:pt>
                      <c:pt idx="334" formatCode="0.00">
                        <c:v>0.10252064287356488</c:v>
                      </c:pt>
                      <c:pt idx="335" formatCode="0.00">
                        <c:v>9.8689197040231602E-2</c:v>
                      </c:pt>
                      <c:pt idx="336" formatCode="0.00">
                        <c:v>0.11053671287356492</c:v>
                      </c:pt>
                      <c:pt idx="337" formatCode="0.00">
                        <c:v>0.14509107287356471</c:v>
                      </c:pt>
                      <c:pt idx="338" formatCode="0.00">
                        <c:v>0.14516720620689838</c:v>
                      </c:pt>
                      <c:pt idx="339" formatCode="0.00">
                        <c:v>0.12811725787356487</c:v>
                      </c:pt>
                      <c:pt idx="340" formatCode="0.00">
                        <c:v>0.13616390454023153</c:v>
                      </c:pt>
                      <c:pt idx="341" formatCode="0.00">
                        <c:v>0.13076626620689835</c:v>
                      </c:pt>
                      <c:pt idx="342" formatCode="0.00">
                        <c:v>0.13186030954023165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E9C3-43FD-BA8A-05A56A6CA537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v>Reservoirs</c:v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'Ganges-TSA'!$T$2:$T$349</c15:sqref>
                        </c15:formulaRef>
                      </c:ext>
                    </c:extLst>
                    <c:numCache>
                      <c:formatCode>General</c:formatCode>
                      <c:ptCount val="348"/>
                      <c:pt idx="6" formatCode="0.00">
                        <c:v>1.1948240788793081</c:v>
                      </c:pt>
                      <c:pt idx="7" formatCode="0.00">
                        <c:v>1.2415659213793067</c:v>
                      </c:pt>
                      <c:pt idx="8" formatCode="0.00">
                        <c:v>1.2259382188793078</c:v>
                      </c:pt>
                      <c:pt idx="9" formatCode="0.00">
                        <c:v>1.2082332947126408</c:v>
                      </c:pt>
                      <c:pt idx="10" formatCode="0.00">
                        <c:v>1.2116216397126411</c:v>
                      </c:pt>
                      <c:pt idx="11" formatCode="0.00">
                        <c:v>1.1369842272126425</c:v>
                      </c:pt>
                      <c:pt idx="12" formatCode="0.00">
                        <c:v>1.0714246022126428</c:v>
                      </c:pt>
                      <c:pt idx="13" formatCode="0.00">
                        <c:v>0.55594905137930706</c:v>
                      </c:pt>
                      <c:pt idx="14" formatCode="0.00">
                        <c:v>0.30108451804597447</c:v>
                      </c:pt>
                      <c:pt idx="15" formatCode="0.00">
                        <c:v>0.23025155054597413</c:v>
                      </c:pt>
                      <c:pt idx="16" formatCode="0.00">
                        <c:v>5.5776635545975672E-2</c:v>
                      </c:pt>
                      <c:pt idx="17" formatCode="0.00">
                        <c:v>-6.3151919540258561E-3</c:v>
                      </c:pt>
                      <c:pt idx="18" formatCode="0.00">
                        <c:v>-5.6948304454025767E-2</c:v>
                      </c:pt>
                      <c:pt idx="19" formatCode="0.00">
                        <c:v>-0.10695044195402481</c:v>
                      </c:pt>
                      <c:pt idx="20" formatCode="0.00">
                        <c:v>-0.10967723528735807</c:v>
                      </c:pt>
                      <c:pt idx="21" formatCode="0.00">
                        <c:v>-0.18271052862069315</c:v>
                      </c:pt>
                      <c:pt idx="22" formatCode="0.00">
                        <c:v>-0.27037292695402648</c:v>
                      </c:pt>
                      <c:pt idx="23" formatCode="0.00">
                        <c:v>-0.29254533862069287</c:v>
                      </c:pt>
                      <c:pt idx="24" formatCode="0.00">
                        <c:v>-0.41256829112069138</c:v>
                      </c:pt>
                      <c:pt idx="25" formatCode="0.00">
                        <c:v>-0.5005161369540243</c:v>
                      </c:pt>
                      <c:pt idx="26" formatCode="0.00">
                        <c:v>-0.6840425736206921</c:v>
                      </c:pt>
                      <c:pt idx="27" formatCode="0.00">
                        <c:v>-0.87249140028735805</c:v>
                      </c:pt>
                      <c:pt idx="28" formatCode="0.00">
                        <c:v>-0.92805679695402521</c:v>
                      </c:pt>
                      <c:pt idx="29" formatCode="0.00">
                        <c:v>-0.96344951778735854</c:v>
                      </c:pt>
                      <c:pt idx="30" formatCode="0.00">
                        <c:v>-1.0323992169540253</c:v>
                      </c:pt>
                      <c:pt idx="31" formatCode="0.00">
                        <c:v>-1.097190776954025</c:v>
                      </c:pt>
                      <c:pt idx="32" formatCode="0.00">
                        <c:v>-1.2034262811206915</c:v>
                      </c:pt>
                      <c:pt idx="33" formatCode="0.00">
                        <c:v>-1.2325648261206918</c:v>
                      </c:pt>
                      <c:pt idx="34" formatCode="0.00">
                        <c:v>-1.2192619244540248</c:v>
                      </c:pt>
                      <c:pt idx="35" formatCode="0.00">
                        <c:v>-1.2125927411206909</c:v>
                      </c:pt>
                      <c:pt idx="36" formatCode="0.00">
                        <c:v>-1.1215308711206911</c:v>
                      </c:pt>
                      <c:pt idx="37" formatCode="0.00">
                        <c:v>-0.90841831778735749</c:v>
                      </c:pt>
                      <c:pt idx="38" formatCode="0.00">
                        <c:v>-0.96075008362069081</c:v>
                      </c:pt>
                      <c:pt idx="39" formatCode="0.00">
                        <c:v>-0.8546194836206924</c:v>
                      </c:pt>
                      <c:pt idx="40" formatCode="0.00">
                        <c:v>-0.75366264695402574</c:v>
                      </c:pt>
                      <c:pt idx="41" formatCode="0.00">
                        <c:v>-0.73477945862069216</c:v>
                      </c:pt>
                      <c:pt idx="42" formatCode="0.00">
                        <c:v>-0.70691683028735763</c:v>
                      </c:pt>
                      <c:pt idx="43" formatCode="0.00">
                        <c:v>-0.66266741528735817</c:v>
                      </c:pt>
                      <c:pt idx="44" formatCode="0.00">
                        <c:v>-0.58028330528735772</c:v>
                      </c:pt>
                      <c:pt idx="45" formatCode="0.00">
                        <c:v>-0.59044240028735739</c:v>
                      </c:pt>
                      <c:pt idx="46" formatCode="0.00">
                        <c:v>-0.62021548612069122</c:v>
                      </c:pt>
                      <c:pt idx="47" formatCode="0.00">
                        <c:v>-0.6657722694540249</c:v>
                      </c:pt>
                      <c:pt idx="48" formatCode="0.00">
                        <c:v>-0.65332755445402402</c:v>
                      </c:pt>
                      <c:pt idx="49" formatCode="0.00">
                        <c:v>-0.46497735445402544</c:v>
                      </c:pt>
                      <c:pt idx="50" formatCode="0.00">
                        <c:v>8.6856752212641553E-2</c:v>
                      </c:pt>
                      <c:pt idx="51" formatCode="0.00">
                        <c:v>0.18222386637930832</c:v>
                      </c:pt>
                      <c:pt idx="52" formatCode="0.00">
                        <c:v>0.13836068971264215</c:v>
                      </c:pt>
                      <c:pt idx="53" formatCode="0.00">
                        <c:v>0.20398528387930792</c:v>
                      </c:pt>
                      <c:pt idx="54" formatCode="0.00">
                        <c:v>0.26676145137930884</c:v>
                      </c:pt>
                      <c:pt idx="55" formatCode="0.00">
                        <c:v>0.33477881554597477</c:v>
                      </c:pt>
                      <c:pt idx="56" formatCode="0.00">
                        <c:v>0.37851837304597513</c:v>
                      </c:pt>
                      <c:pt idx="57" formatCode="0.00">
                        <c:v>0.46440755304597392</c:v>
                      </c:pt>
                      <c:pt idx="58" formatCode="0.00">
                        <c:v>0.54884650304597393</c:v>
                      </c:pt>
                      <c:pt idx="59" formatCode="0.00">
                        <c:v>0.62043265471263975</c:v>
                      </c:pt>
                      <c:pt idx="60" formatCode="0.00">
                        <c:v>0.62840388137930692</c:v>
                      </c:pt>
                      <c:pt idx="61" formatCode="0.00">
                        <c:v>0.40600476637930871</c:v>
                      </c:pt>
                      <c:pt idx="62" formatCode="0.00">
                        <c:v>0.16068738721264175</c:v>
                      </c:pt>
                      <c:pt idx="63" formatCode="0.00">
                        <c:v>0.19797009221264084</c:v>
                      </c:pt>
                      <c:pt idx="64" formatCode="0.00">
                        <c:v>0.19182997887930764</c:v>
                      </c:pt>
                      <c:pt idx="65" formatCode="0.00">
                        <c:v>0.15931512887930843</c:v>
                      </c:pt>
                      <c:pt idx="66" formatCode="0.00">
                        <c:v>0.11353482804597537</c:v>
                      </c:pt>
                      <c:pt idx="67" formatCode="0.00">
                        <c:v>7.6122939712641724E-2</c:v>
                      </c:pt>
                      <c:pt idx="68" formatCode="0.00">
                        <c:v>3.6733647212640719E-2</c:v>
                      </c:pt>
                      <c:pt idx="69" formatCode="0.00">
                        <c:v>4.865547212641097E-3</c:v>
                      </c:pt>
                      <c:pt idx="70" formatCode="0.00">
                        <c:v>-5.0755977787359186E-2</c:v>
                      </c:pt>
                      <c:pt idx="71" formatCode="0.00">
                        <c:v>-8.8801861120692216E-2</c:v>
                      </c:pt>
                      <c:pt idx="72" formatCode="0.00">
                        <c:v>-9.7026070287360433E-2</c:v>
                      </c:pt>
                      <c:pt idx="73" formatCode="0.00">
                        <c:v>4.7609567212641757E-2</c:v>
                      </c:pt>
                      <c:pt idx="74" formatCode="0.00">
                        <c:v>0.19968302971264063</c:v>
                      </c:pt>
                      <c:pt idx="75" formatCode="0.00">
                        <c:v>0.2504790613793082</c:v>
                      </c:pt>
                      <c:pt idx="76" formatCode="0.00">
                        <c:v>0.36641430721264179</c:v>
                      </c:pt>
                      <c:pt idx="77" formatCode="0.00">
                        <c:v>0.3980312330459741</c:v>
                      </c:pt>
                      <c:pt idx="78" formatCode="0.00">
                        <c:v>0.44275653221264033</c:v>
                      </c:pt>
                      <c:pt idx="79" formatCode="0.00">
                        <c:v>0.456869203045974</c:v>
                      </c:pt>
                      <c:pt idx="80" formatCode="0.00">
                        <c:v>0.47733406054597527</c:v>
                      </c:pt>
                      <c:pt idx="81" formatCode="0.00">
                        <c:v>0.46668799554597307</c:v>
                      </c:pt>
                      <c:pt idx="82" formatCode="0.00">
                        <c:v>0.52522502137930704</c:v>
                      </c:pt>
                      <c:pt idx="83" formatCode="0.00">
                        <c:v>0.57786843971264013</c:v>
                      </c:pt>
                      <c:pt idx="84" formatCode="0.00">
                        <c:v>0.56696430637930728</c:v>
                      </c:pt>
                      <c:pt idx="85" formatCode="0.00">
                        <c:v>0.59656103221264178</c:v>
                      </c:pt>
                      <c:pt idx="86" formatCode="0.00">
                        <c:v>0.47728784637930932</c:v>
                      </c:pt>
                      <c:pt idx="87" formatCode="0.00">
                        <c:v>0.33446573971264204</c:v>
                      </c:pt>
                      <c:pt idx="88" formatCode="0.00">
                        <c:v>0.22958683804597424</c:v>
                      </c:pt>
                      <c:pt idx="89" formatCode="0.00">
                        <c:v>0.25894971554597479</c:v>
                      </c:pt>
                      <c:pt idx="90" formatCode="0.00">
                        <c:v>0.33204324887930792</c:v>
                      </c:pt>
                      <c:pt idx="91" formatCode="0.00">
                        <c:v>0.36480104804597513</c:v>
                      </c:pt>
                      <c:pt idx="92" formatCode="0.00">
                        <c:v>0.39147388804597405</c:v>
                      </c:pt>
                      <c:pt idx="93" formatCode="0.00">
                        <c:v>0.49654505554597517</c:v>
                      </c:pt>
                      <c:pt idx="94" formatCode="0.00">
                        <c:v>0.56844776804597341</c:v>
                      </c:pt>
                      <c:pt idx="95" formatCode="0.00">
                        <c:v>0.63337699554597382</c:v>
                      </c:pt>
                      <c:pt idx="96" formatCode="0.00">
                        <c:v>0.6801517205459735</c:v>
                      </c:pt>
                      <c:pt idx="97" formatCode="0.00">
                        <c:v>0.7727769413793073</c:v>
                      </c:pt>
                      <c:pt idx="98" formatCode="0.00">
                        <c:v>0.72518708304597546</c:v>
                      </c:pt>
                      <c:pt idx="99" formatCode="0.00">
                        <c:v>0.58361357471264075</c:v>
                      </c:pt>
                      <c:pt idx="100" formatCode="0.00">
                        <c:v>0.65450257054597483</c:v>
                      </c:pt>
                      <c:pt idx="101" formatCode="0.00">
                        <c:v>0.60775234304597436</c:v>
                      </c:pt>
                      <c:pt idx="102" formatCode="0.00">
                        <c:v>0.49047658804597472</c:v>
                      </c:pt>
                      <c:pt idx="103" formatCode="0.00">
                        <c:v>0.43000636387930857</c:v>
                      </c:pt>
                      <c:pt idx="104" formatCode="0.00">
                        <c:v>0.36433130387930923</c:v>
                      </c:pt>
                      <c:pt idx="105" formatCode="0.00">
                        <c:v>0.21752178554597457</c:v>
                      </c:pt>
                      <c:pt idx="106" formatCode="0.00">
                        <c:v>4.9530623879308067E-2</c:v>
                      </c:pt>
                      <c:pt idx="107" formatCode="0.00">
                        <c:v>-5.1562221120692087E-2</c:v>
                      </c:pt>
                      <c:pt idx="108" formatCode="0.00">
                        <c:v>-4.1120778620692633E-2</c:v>
                      </c:pt>
                      <c:pt idx="109" formatCode="0.00">
                        <c:v>-0.27479498695402604</c:v>
                      </c:pt>
                      <c:pt idx="110" formatCode="0.00">
                        <c:v>-0.27675931778736018</c:v>
                      </c:pt>
                      <c:pt idx="111" formatCode="0.00">
                        <c:v>-0.18907683195402658</c:v>
                      </c:pt>
                      <c:pt idx="112" formatCode="0.00">
                        <c:v>-0.15368613695402455</c:v>
                      </c:pt>
                      <c:pt idx="113" formatCode="0.00">
                        <c:v>-0.19039258445402485</c:v>
                      </c:pt>
                      <c:pt idx="114" formatCode="0.00">
                        <c:v>-0.18098637528735839</c:v>
                      </c:pt>
                      <c:pt idx="115" formatCode="0.00">
                        <c:v>-0.19753250528735844</c:v>
                      </c:pt>
                      <c:pt idx="116" formatCode="0.00">
                        <c:v>-0.18347006112069231</c:v>
                      </c:pt>
                      <c:pt idx="117" formatCode="0.00">
                        <c:v>-0.15822630195402532</c:v>
                      </c:pt>
                      <c:pt idx="118" formatCode="0.00">
                        <c:v>-0.10968408028735777</c:v>
                      </c:pt>
                      <c:pt idx="119" formatCode="0.00">
                        <c:v>-4.635067862069242E-2</c:v>
                      </c:pt>
                      <c:pt idx="120" formatCode="0.00">
                        <c:v>0.17534498304597523</c:v>
                      </c:pt>
                      <c:pt idx="121" formatCode="0.00">
                        <c:v>0.30930316387930823</c:v>
                      </c:pt>
                      <c:pt idx="122" formatCode="0.00">
                        <c:v>0.22960634971264149</c:v>
                      </c:pt>
                      <c:pt idx="123" formatCode="0.00">
                        <c:v>0.15579728221264055</c:v>
                      </c:pt>
                      <c:pt idx="124" formatCode="0.00">
                        <c:v>-7.6287191120692377E-2</c:v>
                      </c:pt>
                      <c:pt idx="125" formatCode="0.00">
                        <c:v>-0.13956467445402598</c:v>
                      </c:pt>
                      <c:pt idx="126" formatCode="0.00">
                        <c:v>-0.21104816695402473</c:v>
                      </c:pt>
                      <c:pt idx="127" formatCode="0.00">
                        <c:v>-0.26866471862069297</c:v>
                      </c:pt>
                      <c:pt idx="128" formatCode="0.00">
                        <c:v>-0.36765784112069344</c:v>
                      </c:pt>
                      <c:pt idx="129" formatCode="0.00">
                        <c:v>-0.43874087028735875</c:v>
                      </c:pt>
                      <c:pt idx="130" formatCode="0.00">
                        <c:v>-0.49634584862069264</c:v>
                      </c:pt>
                      <c:pt idx="131" formatCode="0.00">
                        <c:v>-0.53521457362069302</c:v>
                      </c:pt>
                      <c:pt idx="132" formatCode="0.00">
                        <c:v>-0.66538793862069223</c:v>
                      </c:pt>
                      <c:pt idx="133" formatCode="0.00">
                        <c:v>-0.57069245028735871</c:v>
                      </c:pt>
                      <c:pt idx="134" formatCode="0.00">
                        <c:v>-0.53543240862069208</c:v>
                      </c:pt>
                      <c:pt idx="135" formatCode="0.00">
                        <c:v>-0.68594947528735961</c:v>
                      </c:pt>
                      <c:pt idx="136" formatCode="0.00">
                        <c:v>-0.56158629112069214</c:v>
                      </c:pt>
                      <c:pt idx="137" formatCode="0.00">
                        <c:v>-0.53526396612069238</c:v>
                      </c:pt>
                      <c:pt idx="138" formatCode="0.00">
                        <c:v>-0.50069700778735982</c:v>
                      </c:pt>
                      <c:pt idx="139" formatCode="0.00">
                        <c:v>-0.45412972695402676</c:v>
                      </c:pt>
                      <c:pt idx="140" formatCode="0.00">
                        <c:v>-0.35224935528736001</c:v>
                      </c:pt>
                      <c:pt idx="141" formatCode="0.00">
                        <c:v>-0.27099242945402668</c:v>
                      </c:pt>
                      <c:pt idx="142" formatCode="0.00">
                        <c:v>-0.21180703362069231</c:v>
                      </c:pt>
                      <c:pt idx="143" formatCode="0.00">
                        <c:v>-0.21022027862069326</c:v>
                      </c:pt>
                      <c:pt idx="144" formatCode="0.00">
                        <c:v>-0.34370827862069309</c:v>
                      </c:pt>
                      <c:pt idx="145" formatCode="0.00">
                        <c:v>-0.79116491695402491</c:v>
                      </c:pt>
                      <c:pt idx="146" formatCode="0.00">
                        <c:v>-1.0593194586206911</c:v>
                      </c:pt>
                      <c:pt idx="147" formatCode="0.00">
                        <c:v>-1.0100692527873578</c:v>
                      </c:pt>
                      <c:pt idx="148" formatCode="0.00">
                        <c:v>-1.1325327969540258</c:v>
                      </c:pt>
                      <c:pt idx="149" formatCode="0.00">
                        <c:v>-1.1893219961206922</c:v>
                      </c:pt>
                      <c:pt idx="150" formatCode="0.00">
                        <c:v>-1.2647349444540259</c:v>
                      </c:pt>
                      <c:pt idx="151" formatCode="0.00">
                        <c:v>-1.3424277111206928</c:v>
                      </c:pt>
                      <c:pt idx="152" formatCode="0.00">
                        <c:v>-1.3829426177873589</c:v>
                      </c:pt>
                      <c:pt idx="153" formatCode="0.00">
                        <c:v>-1.4145057211206931</c:v>
                      </c:pt>
                      <c:pt idx="154" formatCode="0.00">
                        <c:v>-1.4578910086206927</c:v>
                      </c:pt>
                      <c:pt idx="155" formatCode="0.00">
                        <c:v>-1.5081275911206928</c:v>
                      </c:pt>
                      <c:pt idx="156" formatCode="0.00">
                        <c:v>-1.5570572227873587</c:v>
                      </c:pt>
                      <c:pt idx="157" formatCode="0.00">
                        <c:v>-1.2614642386206922</c:v>
                      </c:pt>
                      <c:pt idx="158" formatCode="0.00">
                        <c:v>-1.1093690794540256</c:v>
                      </c:pt>
                      <c:pt idx="159" formatCode="0.00">
                        <c:v>-0.90081187112069028</c:v>
                      </c:pt>
                      <c:pt idx="160" formatCode="0.00">
                        <c:v>-0.66057491362069154</c:v>
                      </c:pt>
                      <c:pt idx="161" formatCode="0.00">
                        <c:v>-0.54685286778735875</c:v>
                      </c:pt>
                      <c:pt idx="162" formatCode="0.00">
                        <c:v>-0.43863523112069291</c:v>
                      </c:pt>
                      <c:pt idx="163" formatCode="0.00">
                        <c:v>-0.31504251695402541</c:v>
                      </c:pt>
                      <c:pt idx="164" formatCode="0.00">
                        <c:v>-0.25912787612069188</c:v>
                      </c:pt>
                      <c:pt idx="165" formatCode="0.00">
                        <c:v>-0.23826239612069156</c:v>
                      </c:pt>
                      <c:pt idx="166" formatCode="0.00">
                        <c:v>-0.19097940195402519</c:v>
                      </c:pt>
                      <c:pt idx="167" formatCode="0.00">
                        <c:v>-0.1338237136206919</c:v>
                      </c:pt>
                      <c:pt idx="168" formatCode="0.00">
                        <c:v>7.9243172126393091E-3</c:v>
                      </c:pt>
                      <c:pt idx="169" formatCode="0.00">
                        <c:v>-0.1199227186206917</c:v>
                      </c:pt>
                      <c:pt idx="170" formatCode="0.00">
                        <c:v>-0.11621292612069123</c:v>
                      </c:pt>
                      <c:pt idx="171" formatCode="0.00">
                        <c:v>-0.26448822195402588</c:v>
                      </c:pt>
                      <c:pt idx="172" formatCode="0.00">
                        <c:v>-0.37545395028735928</c:v>
                      </c:pt>
                      <c:pt idx="173" formatCode="0.00">
                        <c:v>-0.40540206528735911</c:v>
                      </c:pt>
                      <c:pt idx="174" formatCode="0.00">
                        <c:v>-0.42472442112069153</c:v>
                      </c:pt>
                      <c:pt idx="175" formatCode="0.00">
                        <c:v>-0.46120711278735804</c:v>
                      </c:pt>
                      <c:pt idx="176" formatCode="0.00">
                        <c:v>-0.46772162278735774</c:v>
                      </c:pt>
                      <c:pt idx="177" formatCode="0.00">
                        <c:v>-0.43666321195402524</c:v>
                      </c:pt>
                      <c:pt idx="178" formatCode="0.00">
                        <c:v>-0.41596410862069089</c:v>
                      </c:pt>
                      <c:pt idx="179" formatCode="0.00">
                        <c:v>-0.43230573528735672</c:v>
                      </c:pt>
                      <c:pt idx="180" formatCode="0.00">
                        <c:v>-0.61905137862069193</c:v>
                      </c:pt>
                      <c:pt idx="181" formatCode="0.00">
                        <c:v>-0.38671748028736008</c:v>
                      </c:pt>
                      <c:pt idx="182" formatCode="0.00">
                        <c:v>-0.3374823744540274</c:v>
                      </c:pt>
                      <c:pt idx="183" formatCode="0.00">
                        <c:v>-0.40223670195402583</c:v>
                      </c:pt>
                      <c:pt idx="184" formatCode="0.00">
                        <c:v>-0.42997368362069199</c:v>
                      </c:pt>
                      <c:pt idx="185" formatCode="0.00">
                        <c:v>-0.43894056695402472</c:v>
                      </c:pt>
                      <c:pt idx="186" formatCode="0.00">
                        <c:v>-0.44206810195402557</c:v>
                      </c:pt>
                      <c:pt idx="187" formatCode="0.00">
                        <c:v>-0.46514431778735865</c:v>
                      </c:pt>
                      <c:pt idx="188" formatCode="0.00">
                        <c:v>-0.54077400862069247</c:v>
                      </c:pt>
                      <c:pt idx="189" formatCode="0.00">
                        <c:v>-0.56085060112069218</c:v>
                      </c:pt>
                      <c:pt idx="190" formatCode="0.00">
                        <c:v>-0.56756216362069356</c:v>
                      </c:pt>
                      <c:pt idx="191" formatCode="0.00">
                        <c:v>-0.53860284945402537</c:v>
                      </c:pt>
                      <c:pt idx="192" formatCode="0.00">
                        <c:v>-0.36454254445402601</c:v>
                      </c:pt>
                      <c:pt idx="193" formatCode="0.00">
                        <c:v>-0.5696985527873597</c:v>
                      </c:pt>
                      <c:pt idx="194" formatCode="0.00">
                        <c:v>-0.63303691195402489</c:v>
                      </c:pt>
                      <c:pt idx="195" formatCode="0.00">
                        <c:v>-0.50106205612069221</c:v>
                      </c:pt>
                      <c:pt idx="196" formatCode="0.00">
                        <c:v>-0.5320781677873585</c:v>
                      </c:pt>
                      <c:pt idx="197" formatCode="0.00">
                        <c:v>-0.52039899528735756</c:v>
                      </c:pt>
                      <c:pt idx="198" formatCode="0.00">
                        <c:v>-0.53841191612069217</c:v>
                      </c:pt>
                      <c:pt idx="199" formatCode="0.00">
                        <c:v>-0.54551166362069203</c:v>
                      </c:pt>
                      <c:pt idx="200" formatCode="0.00">
                        <c:v>-0.46276545612069331</c:v>
                      </c:pt>
                      <c:pt idx="201" formatCode="0.00">
                        <c:v>-0.3920295644540257</c:v>
                      </c:pt>
                      <c:pt idx="202" formatCode="0.00">
                        <c:v>-0.35843102195402654</c:v>
                      </c:pt>
                      <c:pt idx="203" formatCode="0.00">
                        <c:v>-0.34540790362069362</c:v>
                      </c:pt>
                      <c:pt idx="204" formatCode="0.00">
                        <c:v>-0.40418475862069236</c:v>
                      </c:pt>
                      <c:pt idx="205" formatCode="0.00">
                        <c:v>-0.37109257778735927</c:v>
                      </c:pt>
                      <c:pt idx="206" formatCode="0.00">
                        <c:v>-0.31973149362069275</c:v>
                      </c:pt>
                      <c:pt idx="207" formatCode="0.00">
                        <c:v>-0.35345802695402551</c:v>
                      </c:pt>
                      <c:pt idx="208" formatCode="0.00">
                        <c:v>-0.28593633528735829</c:v>
                      </c:pt>
                      <c:pt idx="209" formatCode="0.00">
                        <c:v>-0.31227340195402586</c:v>
                      </c:pt>
                      <c:pt idx="210" formatCode="0.00">
                        <c:v>-0.30211029362069119</c:v>
                      </c:pt>
                      <c:pt idx="211" formatCode="0.00">
                        <c:v>-0.27964558195402578</c:v>
                      </c:pt>
                      <c:pt idx="212" formatCode="0.00">
                        <c:v>-0.3211904961206935</c:v>
                      </c:pt>
                      <c:pt idx="213" formatCode="0.00">
                        <c:v>-0.41882508945402641</c:v>
                      </c:pt>
                      <c:pt idx="214" formatCode="0.00">
                        <c:v>-0.47063889112069202</c:v>
                      </c:pt>
                      <c:pt idx="215" formatCode="0.00">
                        <c:v>-0.51336342112069211</c:v>
                      </c:pt>
                      <c:pt idx="216" formatCode="0.00">
                        <c:v>-0.26443523195402552</c:v>
                      </c:pt>
                      <c:pt idx="217" formatCode="0.00">
                        <c:v>3.8983324712640766E-2</c:v>
                      </c:pt>
                      <c:pt idx="218" formatCode="0.00">
                        <c:v>0.25109893054597432</c:v>
                      </c:pt>
                      <c:pt idx="219" formatCode="0.00">
                        <c:v>0.24153929971264088</c:v>
                      </c:pt>
                      <c:pt idx="220" formatCode="0.00">
                        <c:v>0.24400383221264033</c:v>
                      </c:pt>
                      <c:pt idx="221" formatCode="0.00">
                        <c:v>0.30224551721264081</c:v>
                      </c:pt>
                      <c:pt idx="222" formatCode="0.00">
                        <c:v>0.32841843304597429</c:v>
                      </c:pt>
                      <c:pt idx="223" formatCode="0.00">
                        <c:v>0.3429173030459749</c:v>
                      </c:pt>
                      <c:pt idx="224" formatCode="0.00">
                        <c:v>0.34319970971264091</c:v>
                      </c:pt>
                      <c:pt idx="225" formatCode="0.00">
                        <c:v>0.35238927554597499</c:v>
                      </c:pt>
                      <c:pt idx="226" formatCode="0.00">
                        <c:v>0.34289242804597375</c:v>
                      </c:pt>
                      <c:pt idx="227" formatCode="0.00">
                        <c:v>0.34059031804597417</c:v>
                      </c:pt>
                      <c:pt idx="228" formatCode="0.00">
                        <c:v>-2.5742491120692712E-2</c:v>
                      </c:pt>
                      <c:pt idx="229" formatCode="0.00">
                        <c:v>-0.4501987294540255</c:v>
                      </c:pt>
                      <c:pt idx="230" formatCode="0.00">
                        <c:v>-0.77083992945402535</c:v>
                      </c:pt>
                      <c:pt idx="231" formatCode="0.00">
                        <c:v>-0.77056789362069189</c:v>
                      </c:pt>
                      <c:pt idx="232" formatCode="0.00">
                        <c:v>-0.72537910862069133</c:v>
                      </c:pt>
                      <c:pt idx="233" formatCode="0.00">
                        <c:v>-0.79453623195402567</c:v>
                      </c:pt>
                      <c:pt idx="234" formatCode="0.00">
                        <c:v>-0.81065662612069112</c:v>
                      </c:pt>
                      <c:pt idx="235" formatCode="0.00">
                        <c:v>-0.81905341028735812</c:v>
                      </c:pt>
                      <c:pt idx="236" formatCode="0.00">
                        <c:v>-0.81696557862069152</c:v>
                      </c:pt>
                      <c:pt idx="237" formatCode="0.00">
                        <c:v>-0.83379709612069242</c:v>
                      </c:pt>
                      <c:pt idx="238" formatCode="0.00">
                        <c:v>-0.86452506862069178</c:v>
                      </c:pt>
                      <c:pt idx="239" formatCode="0.00">
                        <c:v>-0.89265440862069134</c:v>
                      </c:pt>
                      <c:pt idx="240" formatCode="0.00">
                        <c:v>-0.90704805612069173</c:v>
                      </c:pt>
                      <c:pt idx="241" formatCode="0.00">
                        <c:v>-0.86243616528735867</c:v>
                      </c:pt>
                      <c:pt idx="242" formatCode="0.00">
                        <c:v>-0.71455608778735868</c:v>
                      </c:pt>
                      <c:pt idx="243" formatCode="0.00">
                        <c:v>-0.4075439277873576</c:v>
                      </c:pt>
                      <c:pt idx="244" formatCode="0.00">
                        <c:v>-0.42087176528735792</c:v>
                      </c:pt>
                      <c:pt idx="245" formatCode="0.00">
                        <c:v>-0.32349824028735874</c:v>
                      </c:pt>
                      <c:pt idx="246" formatCode="0.00">
                        <c:v>-0.3048544636206918</c:v>
                      </c:pt>
                      <c:pt idx="247" formatCode="0.00">
                        <c:v>-0.31315643695402517</c:v>
                      </c:pt>
                      <c:pt idx="248" formatCode="0.00">
                        <c:v>-0.31104245862069213</c:v>
                      </c:pt>
                      <c:pt idx="249" formatCode="0.00">
                        <c:v>-0.28015453695402481</c:v>
                      </c:pt>
                      <c:pt idx="250" formatCode="0.00">
                        <c:v>-0.23586024945402517</c:v>
                      </c:pt>
                      <c:pt idx="251" formatCode="0.00">
                        <c:v>-0.20268702612069056</c:v>
                      </c:pt>
                      <c:pt idx="252" formatCode="0.00">
                        <c:v>-3.9718072787357173E-2</c:v>
                      </c:pt>
                      <c:pt idx="253" formatCode="0.00">
                        <c:v>0.30322360887930877</c:v>
                      </c:pt>
                      <c:pt idx="254" formatCode="0.00">
                        <c:v>0.59632483971264083</c:v>
                      </c:pt>
                      <c:pt idx="255" formatCode="0.00">
                        <c:v>0.64433757304597528</c:v>
                      </c:pt>
                      <c:pt idx="256" formatCode="0.00">
                        <c:v>0.66112581721264085</c:v>
                      </c:pt>
                      <c:pt idx="257" formatCode="0.00">
                        <c:v>0.70940395054597527</c:v>
                      </c:pt>
                      <c:pt idx="258" formatCode="0.00">
                        <c:v>0.78246541721264062</c:v>
                      </c:pt>
                      <c:pt idx="259" formatCode="0.00">
                        <c:v>0.88821065304597457</c:v>
                      </c:pt>
                      <c:pt idx="260" formatCode="0.00">
                        <c:v>0.95833408721264046</c:v>
                      </c:pt>
                      <c:pt idx="261" formatCode="0.00">
                        <c:v>1.016664285545974</c:v>
                      </c:pt>
                      <c:pt idx="262" formatCode="0.00">
                        <c:v>1.0870002305459758</c:v>
                      </c:pt>
                      <c:pt idx="263" formatCode="0.00">
                        <c:v>1.102802435545974</c:v>
                      </c:pt>
                      <c:pt idx="264" formatCode="0.00">
                        <c:v>0.98096756137930718</c:v>
                      </c:pt>
                      <c:pt idx="265" formatCode="0.00">
                        <c:v>0.75234043554597552</c:v>
                      </c:pt>
                      <c:pt idx="266" formatCode="0.00">
                        <c:v>0.66353984637930719</c:v>
                      </c:pt>
                      <c:pt idx="267" formatCode="0.00">
                        <c:v>0.70773510137930806</c:v>
                      </c:pt>
                      <c:pt idx="268" formatCode="0.00">
                        <c:v>0.78305049804597537</c:v>
                      </c:pt>
                      <c:pt idx="269" formatCode="0.00">
                        <c:v>0.77870190221264135</c:v>
                      </c:pt>
                      <c:pt idx="270" formatCode="0.00">
                        <c:v>0.75955645304597486</c:v>
                      </c:pt>
                      <c:pt idx="271" formatCode="0.00">
                        <c:v>0.74350782304597463</c:v>
                      </c:pt>
                      <c:pt idx="272" formatCode="0.00">
                        <c:v>0.83270482221263986</c:v>
                      </c:pt>
                      <c:pt idx="273" formatCode="0.00">
                        <c:v>0.90113125221264134</c:v>
                      </c:pt>
                      <c:pt idx="274" formatCode="0.00">
                        <c:v>0.91020303887930787</c:v>
                      </c:pt>
                      <c:pt idx="275" formatCode="0.00">
                        <c:v>0.9380595480459748</c:v>
                      </c:pt>
                      <c:pt idx="276" formatCode="0.00">
                        <c:v>1.3010463905459746</c:v>
                      </c:pt>
                      <c:pt idx="277" formatCode="0.00">
                        <c:v>1.6503637030459748</c:v>
                      </c:pt>
                      <c:pt idx="278" formatCode="0.00">
                        <c:v>1.9283762172126409</c:v>
                      </c:pt>
                      <c:pt idx="279" formatCode="0.00">
                        <c:v>1.7347571247126403</c:v>
                      </c:pt>
                      <c:pt idx="280" formatCode="0.00">
                        <c:v>1.8389435797126428</c:v>
                      </c:pt>
                      <c:pt idx="281" formatCode="0.00">
                        <c:v>1.8464457772126437</c:v>
                      </c:pt>
                      <c:pt idx="282" formatCode="0.00">
                        <c:v>1.8846664605459758</c:v>
                      </c:pt>
                      <c:pt idx="283" formatCode="0.00">
                        <c:v>1.9378173130459757</c:v>
                      </c:pt>
                      <c:pt idx="284" formatCode="0.00">
                        <c:v>1.9277312938793081</c:v>
                      </c:pt>
                      <c:pt idx="285" formatCode="0.00">
                        <c:v>1.9675704822126399</c:v>
                      </c:pt>
                      <c:pt idx="286" formatCode="0.00">
                        <c:v>1.9933177622126408</c:v>
                      </c:pt>
                      <c:pt idx="287" formatCode="0.00">
                        <c:v>1.9911891605459751</c:v>
                      </c:pt>
                      <c:pt idx="288" formatCode="0.00">
                        <c:v>1.6755859247126406</c:v>
                      </c:pt>
                      <c:pt idx="289" formatCode="0.00">
                        <c:v>1.2465821297126416</c:v>
                      </c:pt>
                      <c:pt idx="290" formatCode="0.00">
                        <c:v>0.84900349304597444</c:v>
                      </c:pt>
                      <c:pt idx="291" formatCode="0.00">
                        <c:v>0.62570597637930891</c:v>
                      </c:pt>
                      <c:pt idx="292" formatCode="0.00">
                        <c:v>0.40915749387930767</c:v>
                      </c:pt>
                      <c:pt idx="293" formatCode="0.00">
                        <c:v>0.31789328637930758</c:v>
                      </c:pt>
                      <c:pt idx="294" formatCode="0.00">
                        <c:v>0.22647716637930859</c:v>
                      </c:pt>
                      <c:pt idx="295" formatCode="0.00">
                        <c:v>0.13173729221264185</c:v>
                      </c:pt>
                      <c:pt idx="296" formatCode="0.00">
                        <c:v>1.1398017212640887E-2</c:v>
                      </c:pt>
                      <c:pt idx="297" formatCode="0.00">
                        <c:v>-1.8566310287359222E-2</c:v>
                      </c:pt>
                      <c:pt idx="298" formatCode="0.00">
                        <c:v>2.6535908045974388E-2</c:v>
                      </c:pt>
                      <c:pt idx="299" formatCode="0.00">
                        <c:v>3.6547223879309421E-2</c:v>
                      </c:pt>
                      <c:pt idx="300" formatCode="0.00">
                        <c:v>4.2994419712642618E-2</c:v>
                      </c:pt>
                      <c:pt idx="301" formatCode="0.00">
                        <c:v>0.19160636304597478</c:v>
                      </c:pt>
                      <c:pt idx="302" formatCode="0.00">
                        <c:v>0.23321819304597557</c:v>
                      </c:pt>
                      <c:pt idx="303" formatCode="0.00">
                        <c:v>0.14849925054597524</c:v>
                      </c:pt>
                      <c:pt idx="304" formatCode="0.00">
                        <c:v>5.8433930545974455E-2</c:v>
                      </c:pt>
                      <c:pt idx="305" formatCode="0.00">
                        <c:v>5.4139972212641219E-2</c:v>
                      </c:pt>
                      <c:pt idx="306" formatCode="0.00">
                        <c:v>3.4258127212640765E-2</c:v>
                      </c:pt>
                      <c:pt idx="307" formatCode="0.00">
                        <c:v>-1.9808928620691724E-2</c:v>
                      </c:pt>
                      <c:pt idx="308" formatCode="0.00">
                        <c:v>-8.7445120287357625E-2</c:v>
                      </c:pt>
                      <c:pt idx="309" formatCode="0.00">
                        <c:v>-0.26226298112069291</c:v>
                      </c:pt>
                      <c:pt idx="310" formatCode="0.00">
                        <c:v>-0.46209159612069239</c:v>
                      </c:pt>
                      <c:pt idx="311" formatCode="0.00">
                        <c:v>-0.5407803469540271</c:v>
                      </c:pt>
                      <c:pt idx="312" formatCode="0.00">
                        <c:v>-0.52226084612069279</c:v>
                      </c:pt>
                      <c:pt idx="313" formatCode="0.00">
                        <c:v>-0.37685714362069245</c:v>
                      </c:pt>
                      <c:pt idx="314" formatCode="0.00">
                        <c:v>-0.14714712112069162</c:v>
                      </c:pt>
                      <c:pt idx="315" formatCode="0.00">
                        <c:v>0.21153543221264126</c:v>
                      </c:pt>
                      <c:pt idx="316" formatCode="0.00">
                        <c:v>0.40656679637930804</c:v>
                      </c:pt>
                      <c:pt idx="317" formatCode="0.00">
                        <c:v>0.47246104221264051</c:v>
                      </c:pt>
                      <c:pt idx="318" formatCode="0.00">
                        <c:v>0.56262780971264181</c:v>
                      </c:pt>
                      <c:pt idx="319" formatCode="0.00">
                        <c:v>0.63803344721264121</c:v>
                      </c:pt>
                      <c:pt idx="320" formatCode="0.00">
                        <c:v>0.71602260804597417</c:v>
                      </c:pt>
                      <c:pt idx="321" formatCode="0.00">
                        <c:v>0.79100302637930842</c:v>
                      </c:pt>
                      <c:pt idx="322" formatCode="0.00">
                        <c:v>0.85324010054597377</c:v>
                      </c:pt>
                      <c:pt idx="323" formatCode="0.00">
                        <c:v>0.88773886137930891</c:v>
                      </c:pt>
                      <c:pt idx="324" formatCode="0.00">
                        <c:v>0.87784850387930735</c:v>
                      </c:pt>
                      <c:pt idx="325" formatCode="0.00">
                        <c:v>0.73661331137930741</c:v>
                      </c:pt>
                      <c:pt idx="326" formatCode="0.00">
                        <c:v>0.41023901971264021</c:v>
                      </c:pt>
                      <c:pt idx="327" formatCode="0.00">
                        <c:v>6.4203221379307784E-2</c:v>
                      </c:pt>
                      <c:pt idx="328" formatCode="0.00">
                        <c:v>-5.9618632787358017E-2</c:v>
                      </c:pt>
                      <c:pt idx="329" formatCode="0.00">
                        <c:v>-0.13857682612069233</c:v>
                      </c:pt>
                      <c:pt idx="330" formatCode="0.00">
                        <c:v>-0.21732986028735812</c:v>
                      </c:pt>
                      <c:pt idx="331" formatCode="0.00">
                        <c:v>-0.28222326445402413</c:v>
                      </c:pt>
                      <c:pt idx="332" formatCode="0.00">
                        <c:v>-0.35352327445402487</c:v>
                      </c:pt>
                      <c:pt idx="333" formatCode="0.00">
                        <c:v>-0.43919275195402552</c:v>
                      </c:pt>
                      <c:pt idx="334" formatCode="0.00">
                        <c:v>-0.47928498195402458</c:v>
                      </c:pt>
                      <c:pt idx="335" formatCode="0.00">
                        <c:v>-0.49068307862069016</c:v>
                      </c:pt>
                      <c:pt idx="336" formatCode="0.00">
                        <c:v>-0.50843022278735805</c:v>
                      </c:pt>
                      <c:pt idx="337" formatCode="0.00">
                        <c:v>-0.61393012612069153</c:v>
                      </c:pt>
                      <c:pt idx="338" formatCode="0.00">
                        <c:v>-0.46309318195402494</c:v>
                      </c:pt>
                      <c:pt idx="339" formatCode="0.00">
                        <c:v>-0.1255406344540253</c:v>
                      </c:pt>
                      <c:pt idx="340" formatCode="0.00">
                        <c:v>-7.182242528735916E-2</c:v>
                      </c:pt>
                      <c:pt idx="341" formatCode="0.00">
                        <c:v>-2.9264629454024416E-2</c:v>
                      </c:pt>
                      <c:pt idx="342" formatCode="0.00">
                        <c:v>1.3655165545974235E-2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E9C3-43FD-BA8A-05A56A6CA537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v>Rice Paddy</c:v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'Ganges-TSA'!$W$2:$W$349</c15:sqref>
                        </c15:formulaRef>
                      </c:ext>
                    </c:extLst>
                    <c:numCache>
                      <c:formatCode>General</c:formatCode>
                      <c:ptCount val="348"/>
                      <c:pt idx="6" formatCode="0.00">
                        <c:v>-1.7683100172413979E-2</c:v>
                      </c:pt>
                      <c:pt idx="7" formatCode="0.00">
                        <c:v>-1.7533887672413956E-2</c:v>
                      </c:pt>
                      <c:pt idx="8" formatCode="0.00">
                        <c:v>-1.7394963505747318E-2</c:v>
                      </c:pt>
                      <c:pt idx="9" formatCode="0.00">
                        <c:v>-1.7256039339080625E-2</c:v>
                      </c:pt>
                      <c:pt idx="10" formatCode="0.00">
                        <c:v>-1.7253224339080636E-2</c:v>
                      </c:pt>
                      <c:pt idx="11" formatCode="0.00">
                        <c:v>-1.7057042672413952E-2</c:v>
                      </c:pt>
                      <c:pt idx="12" formatCode="0.00">
                        <c:v>-1.6841279339080639E-2</c:v>
                      </c:pt>
                      <c:pt idx="13" formatCode="0.00">
                        <c:v>-1.644760850574728E-2</c:v>
                      </c:pt>
                      <c:pt idx="14" formatCode="0.00">
                        <c:v>-1.6266488505747301E-2</c:v>
                      </c:pt>
                      <c:pt idx="15" formatCode="0.00">
                        <c:v>-1.5917076005747266E-2</c:v>
                      </c:pt>
                      <c:pt idx="16" formatCode="0.00">
                        <c:v>-1.5567663505747287E-2</c:v>
                      </c:pt>
                      <c:pt idx="17" formatCode="0.00">
                        <c:v>-1.5347007672413954E-2</c:v>
                      </c:pt>
                      <c:pt idx="18" formatCode="0.00">
                        <c:v>-1.5338826839080638E-2</c:v>
                      </c:pt>
                      <c:pt idx="19" formatCode="0.00">
                        <c:v>-1.5147334339080665E-2</c:v>
                      </c:pt>
                      <c:pt idx="20" formatCode="0.00">
                        <c:v>-1.4951891005747342E-2</c:v>
                      </c:pt>
                      <c:pt idx="21" formatCode="0.00">
                        <c:v>-1.4756447672413964E-2</c:v>
                      </c:pt>
                      <c:pt idx="22" formatCode="0.00">
                        <c:v>-1.4753687672413945E-2</c:v>
                      </c:pt>
                      <c:pt idx="23" formatCode="0.00">
                        <c:v>-1.4552884339080641E-2</c:v>
                      </c:pt>
                      <c:pt idx="24" formatCode="0.00">
                        <c:v>-1.4337961005747274E-2</c:v>
                      </c:pt>
                      <c:pt idx="25" formatCode="0.00">
                        <c:v>-1.3953292672413964E-2</c:v>
                      </c:pt>
                      <c:pt idx="26" formatCode="0.00">
                        <c:v>-1.3775947672413996E-2</c:v>
                      </c:pt>
                      <c:pt idx="27" formatCode="0.00">
                        <c:v>-1.343472100574733E-2</c:v>
                      </c:pt>
                      <c:pt idx="28" formatCode="0.00">
                        <c:v>-1.3093494339080636E-2</c:v>
                      </c:pt>
                      <c:pt idx="29" formatCode="0.00">
                        <c:v>-1.2874665172413896E-2</c:v>
                      </c:pt>
                      <c:pt idx="30" formatCode="0.00">
                        <c:v>-1.2876319339080566E-2</c:v>
                      </c:pt>
                      <c:pt idx="31" formatCode="0.00">
                        <c:v>-1.2688436005747261E-2</c:v>
                      </c:pt>
                      <c:pt idx="32" formatCode="0.00">
                        <c:v>-1.2492071005747257E-2</c:v>
                      </c:pt>
                      <c:pt idx="33" formatCode="0.00">
                        <c:v>-1.2295706005747281E-2</c:v>
                      </c:pt>
                      <c:pt idx="34" formatCode="0.00">
                        <c:v>-1.2292968505747293E-2</c:v>
                      </c:pt>
                      <c:pt idx="35" formatCode="0.00">
                        <c:v>-1.2085630172413958E-2</c:v>
                      </c:pt>
                      <c:pt idx="36" formatCode="0.00">
                        <c:v>-1.1870854339080583E-2</c:v>
                      </c:pt>
                      <c:pt idx="37" formatCode="0.00">
                        <c:v>-1.148272350574725E-2</c:v>
                      </c:pt>
                      <c:pt idx="38" formatCode="0.00">
                        <c:v>-1.1313010172413929E-2</c:v>
                      </c:pt>
                      <c:pt idx="39" formatCode="0.00">
                        <c:v>-1.0985226839080597E-2</c:v>
                      </c:pt>
                      <c:pt idx="40" formatCode="0.00">
                        <c:v>-1.0657443505747266E-2</c:v>
                      </c:pt>
                      <c:pt idx="41" formatCode="0.00">
                        <c:v>-1.0439266005747294E-2</c:v>
                      </c:pt>
                      <c:pt idx="42" formatCode="0.00">
                        <c:v>-1.0418222672413935E-2</c:v>
                      </c:pt>
                      <c:pt idx="43" formatCode="0.00">
                        <c:v>-1.0221141839080572E-2</c:v>
                      </c:pt>
                      <c:pt idx="44" formatCode="0.00">
                        <c:v>-1.0025851839080585E-2</c:v>
                      </c:pt>
                      <c:pt idx="45" formatCode="0.00">
                        <c:v>-9.8305618390805982E-3</c:v>
                      </c:pt>
                      <c:pt idx="46" formatCode="0.00">
                        <c:v>-9.8278401724139486E-3</c:v>
                      </c:pt>
                      <c:pt idx="47" formatCode="0.00">
                        <c:v>-9.6343818390806357E-3</c:v>
                      </c:pt>
                      <c:pt idx="48" formatCode="0.00">
                        <c:v>-9.4194735057473444E-3</c:v>
                      </c:pt>
                      <c:pt idx="49" formatCode="0.00">
                        <c:v>-9.0366976724139958E-3</c:v>
                      </c:pt>
                      <c:pt idx="50" formatCode="0.00">
                        <c:v>-8.8673385057473353E-3</c:v>
                      </c:pt>
                      <c:pt idx="51" formatCode="0.00">
                        <c:v>-8.5442685057472989E-3</c:v>
                      </c:pt>
                      <c:pt idx="52" formatCode="0.00">
                        <c:v>-8.2211985057472625E-3</c:v>
                      </c:pt>
                      <c:pt idx="53" formatCode="0.00">
                        <c:v>-8.0030926724138918E-3</c:v>
                      </c:pt>
                      <c:pt idx="54" formatCode="0.00">
                        <c:v>-8.0010626724139056E-3</c:v>
                      </c:pt>
                      <c:pt idx="55" formatCode="0.00">
                        <c:v>-7.8106635057472451E-3</c:v>
                      </c:pt>
                      <c:pt idx="56" formatCode="0.00">
                        <c:v>-7.6175301724139555E-3</c:v>
                      </c:pt>
                      <c:pt idx="57" formatCode="0.00">
                        <c:v>-7.4243968390806103E-3</c:v>
                      </c:pt>
                      <c:pt idx="58" formatCode="0.00">
                        <c:v>-7.4216826724139429E-3</c:v>
                      </c:pt>
                      <c:pt idx="59" formatCode="0.00">
                        <c:v>-7.2236660057472535E-3</c:v>
                      </c:pt>
                      <c:pt idx="60" formatCode="0.00">
                        <c:v>-7.0089285057472472E-3</c:v>
                      </c:pt>
                      <c:pt idx="61" formatCode="0.00">
                        <c:v>-6.6326618390806225E-3</c:v>
                      </c:pt>
                      <c:pt idx="62" formatCode="0.00">
                        <c:v>-6.4699910057472443E-3</c:v>
                      </c:pt>
                      <c:pt idx="63" formatCode="0.00">
                        <c:v>-6.1580676724139194E-3</c:v>
                      </c:pt>
                      <c:pt idx="64" formatCode="0.00">
                        <c:v>-5.8461443390806223E-3</c:v>
                      </c:pt>
                      <c:pt idx="65" formatCode="0.00">
                        <c:v>-5.6281085057472702E-3</c:v>
                      </c:pt>
                      <c:pt idx="66" formatCode="0.00">
                        <c:v>-5.6053726724139552E-3</c:v>
                      </c:pt>
                      <c:pt idx="67" formatCode="0.00">
                        <c:v>-5.4026001724139239E-3</c:v>
                      </c:pt>
                      <c:pt idx="68" formatCode="0.00">
                        <c:v>-5.2093985057472536E-3</c:v>
                      </c:pt>
                      <c:pt idx="69" formatCode="0.00">
                        <c:v>-5.0161968390806388E-3</c:v>
                      </c:pt>
                      <c:pt idx="70" formatCode="0.00">
                        <c:v>-5.0134835057472904E-3</c:v>
                      </c:pt>
                      <c:pt idx="71" formatCode="0.00">
                        <c:v>-4.8184093390805649E-3</c:v>
                      </c:pt>
                      <c:pt idx="72" formatCode="0.00">
                        <c:v>-4.6034410057472774E-3</c:v>
                      </c:pt>
                      <c:pt idx="73" formatCode="0.00">
                        <c:v>-4.2259368390805963E-3</c:v>
                      </c:pt>
                      <c:pt idx="74" formatCode="0.00">
                        <c:v>-4.0622143390806331E-3</c:v>
                      </c:pt>
                      <c:pt idx="75" formatCode="0.00">
                        <c:v>-3.754051005747272E-3</c:v>
                      </c:pt>
                      <c:pt idx="76" formatCode="0.00">
                        <c:v>-3.4458876724139664E-3</c:v>
                      </c:pt>
                      <c:pt idx="77" formatCode="0.00">
                        <c:v>-3.2279193390806205E-3</c:v>
                      </c:pt>
                      <c:pt idx="78" formatCode="0.00">
                        <c:v>-3.2200185057472963E-3</c:v>
                      </c:pt>
                      <c:pt idx="79" formatCode="0.00">
                        <c:v>-3.0318710057472553E-3</c:v>
                      </c:pt>
                      <c:pt idx="80" formatCode="0.00">
                        <c:v>-2.8382951724139627E-3</c:v>
                      </c:pt>
                      <c:pt idx="81" formatCode="0.00">
                        <c:v>-2.6447193390806145E-3</c:v>
                      </c:pt>
                      <c:pt idx="82" formatCode="0.00">
                        <c:v>-2.6419985057472561E-3</c:v>
                      </c:pt>
                      <c:pt idx="83" formatCode="0.00">
                        <c:v>-2.4346643390806E-3</c:v>
                      </c:pt>
                      <c:pt idx="84" formatCode="0.00">
                        <c:v>-2.2197893390806245E-3</c:v>
                      </c:pt>
                      <c:pt idx="85" formatCode="0.00">
                        <c:v>-1.8412010057472783E-3</c:v>
                      </c:pt>
                      <c:pt idx="86" formatCode="0.00">
                        <c:v>-1.6765901724139498E-3</c:v>
                      </c:pt>
                      <c:pt idx="87" formatCode="0.00">
                        <c:v>-1.3710768390806094E-3</c:v>
                      </c:pt>
                      <c:pt idx="88" formatCode="0.00">
                        <c:v>-1.065563505747269E-3</c:v>
                      </c:pt>
                      <c:pt idx="89" formatCode="0.00">
                        <c:v>-8.4680933908060085E-4</c:v>
                      </c:pt>
                      <c:pt idx="90" formatCode="0.00">
                        <c:v>-8.2571267241393631E-4</c:v>
                      </c:pt>
                      <c:pt idx="91" formatCode="0.00">
                        <c:v>-6.2544100574729589E-4</c:v>
                      </c:pt>
                      <c:pt idx="92" formatCode="0.00">
                        <c:v>-4.3077767241395115E-4</c:v>
                      </c:pt>
                      <c:pt idx="93" formatCode="0.00">
                        <c:v>-2.3611433908060642E-4</c:v>
                      </c:pt>
                      <c:pt idx="94" formatCode="0.00">
                        <c:v>-2.3337683908059015E-4</c:v>
                      </c:pt>
                      <c:pt idx="95" formatCode="0.00">
                        <c:v>-3.485517241391678E-5</c:v>
                      </c:pt>
                      <c:pt idx="96" formatCode="0.00">
                        <c:v>1.8001899425273971E-4</c:v>
                      </c:pt>
                      <c:pt idx="97" formatCode="0.00">
                        <c:v>5.4972482758605667E-4</c:v>
                      </c:pt>
                      <c:pt idx="98" formatCode="0.00">
                        <c:v>7.0524982758607413E-4</c:v>
                      </c:pt>
                      <c:pt idx="99" formatCode="0.00">
                        <c:v>9.997173275860527E-4</c:v>
                      </c:pt>
                      <c:pt idx="100" formatCode="0.00">
                        <c:v>1.2941848275860868E-3</c:v>
                      </c:pt>
                      <c:pt idx="101" formatCode="0.00">
                        <c:v>1.5133506609193714E-3</c:v>
                      </c:pt>
                      <c:pt idx="102" formatCode="0.00">
                        <c:v>1.5280098275860521E-3</c:v>
                      </c:pt>
                      <c:pt idx="103" formatCode="0.00">
                        <c:v>1.7113931609193667E-3</c:v>
                      </c:pt>
                      <c:pt idx="104" formatCode="0.00">
                        <c:v>1.9055306609193634E-3</c:v>
                      </c:pt>
                      <c:pt idx="105" formatCode="0.00">
                        <c:v>2.0996681609193879E-3</c:v>
                      </c:pt>
                      <c:pt idx="106" formatCode="0.00">
                        <c:v>2.1024323275860568E-3</c:v>
                      </c:pt>
                      <c:pt idx="107" formatCode="0.00">
                        <c:v>2.272917327586027E-3</c:v>
                      </c:pt>
                      <c:pt idx="108" formatCode="0.00">
                        <c:v>2.487802327586025E-3</c:v>
                      </c:pt>
                      <c:pt idx="109" formatCode="0.00">
                        <c:v>2.8536948275860174E-3</c:v>
                      </c:pt>
                      <c:pt idx="110" formatCode="0.00">
                        <c:v>3.0051973275860566E-3</c:v>
                      </c:pt>
                      <c:pt idx="111" formatCode="0.00">
                        <c:v>3.2921564942527126E-3</c:v>
                      </c:pt>
                      <c:pt idx="112" formatCode="0.00">
                        <c:v>3.5791156609193964E-3</c:v>
                      </c:pt>
                      <c:pt idx="113" formatCode="0.00">
                        <c:v>3.7985714942527227E-3</c:v>
                      </c:pt>
                      <c:pt idx="114" formatCode="0.00">
                        <c:v>3.8142448275860497E-3</c:v>
                      </c:pt>
                      <c:pt idx="115" formatCode="0.00">
                        <c:v>4.0085089942527297E-3</c:v>
                      </c:pt>
                      <c:pt idx="116" formatCode="0.00">
                        <c:v>4.1967656609193937E-3</c:v>
                      </c:pt>
                      <c:pt idx="117" formatCode="0.00">
                        <c:v>4.3850223275860856E-3</c:v>
                      </c:pt>
                      <c:pt idx="118" formatCode="0.00">
                        <c:v>4.3878248275860954E-3</c:v>
                      </c:pt>
                      <c:pt idx="119" formatCode="0.00">
                        <c:v>4.5906856609194413E-3</c:v>
                      </c:pt>
                      <c:pt idx="120" formatCode="0.00">
                        <c:v>4.8003531609193961E-3</c:v>
                      </c:pt>
                      <c:pt idx="121" formatCode="0.00">
                        <c:v>5.1454789942527446E-3</c:v>
                      </c:pt>
                      <c:pt idx="122" formatCode="0.00">
                        <c:v>5.2812181609194209E-3</c:v>
                      </c:pt>
                      <c:pt idx="123" formatCode="0.00">
                        <c:v>5.5488181609193998E-3</c:v>
                      </c:pt>
                      <c:pt idx="124" formatCode="0.00">
                        <c:v>5.8164181609193788E-3</c:v>
                      </c:pt>
                      <c:pt idx="125" formatCode="0.00">
                        <c:v>6.0306798275860662E-3</c:v>
                      </c:pt>
                      <c:pt idx="126" formatCode="0.00">
                        <c:v>6.0325381609193929E-3</c:v>
                      </c:pt>
                      <c:pt idx="127" formatCode="0.00">
                        <c:v>6.2063498275860274E-3</c:v>
                      </c:pt>
                      <c:pt idx="128" formatCode="0.00">
                        <c:v>6.3810106609193395E-3</c:v>
                      </c:pt>
                      <c:pt idx="129" formatCode="0.00">
                        <c:v>6.5556714942526795E-3</c:v>
                      </c:pt>
                      <c:pt idx="130" formatCode="0.00">
                        <c:v>6.5197998275859925E-3</c:v>
                      </c:pt>
                      <c:pt idx="131" formatCode="0.00">
                        <c:v>6.6669498275860328E-3</c:v>
                      </c:pt>
                      <c:pt idx="132" formatCode="0.00">
                        <c:v>6.712356494252697E-3</c:v>
                      </c:pt>
                      <c:pt idx="133" formatCode="0.00">
                        <c:v>6.8704006609193458E-3</c:v>
                      </c:pt>
                      <c:pt idx="134" formatCode="0.00">
                        <c:v>6.8071989942526945E-3</c:v>
                      </c:pt>
                      <c:pt idx="135" formatCode="0.00">
                        <c:v>6.8697856609193364E-3</c:v>
                      </c:pt>
                      <c:pt idx="136" formatCode="0.00">
                        <c:v>6.9325064942526715E-3</c:v>
                      </c:pt>
                      <c:pt idx="137" formatCode="0.00">
                        <c:v>6.9072114942527185E-3</c:v>
                      </c:pt>
                      <c:pt idx="138" formatCode="0.00">
                        <c:v>6.9904781609193278E-3</c:v>
                      </c:pt>
                      <c:pt idx="139" formatCode="0.00">
                        <c:v>5.261876494252693E-3</c:v>
                      </c:pt>
                      <c:pt idx="140" formatCode="0.00">
                        <c:v>3.5305281609193384E-3</c:v>
                      </c:pt>
                      <c:pt idx="141" formatCode="0.00">
                        <c:v>1.7991798275860393E-3</c:v>
                      </c:pt>
                      <c:pt idx="142" formatCode="0.00">
                        <c:v>1.7992989942526849E-3</c:v>
                      </c:pt>
                      <c:pt idx="143" formatCode="0.00">
                        <c:v>1.4962149425268301E-4</c:v>
                      </c:pt>
                      <c:pt idx="144" formatCode="0.00">
                        <c:v>-1.5325335057472522E-3</c:v>
                      </c:pt>
                      <c:pt idx="145" formatCode="0.00">
                        <c:v>-3.7029918390805716E-3</c:v>
                      </c:pt>
                      <c:pt idx="146" formatCode="0.00">
                        <c:v>-4.3415335057472859E-3</c:v>
                      </c:pt>
                      <c:pt idx="147" formatCode="0.00">
                        <c:v>-6.0484093390806015E-3</c:v>
                      </c:pt>
                      <c:pt idx="148" formatCode="0.00">
                        <c:v>-7.7554193390806381E-3</c:v>
                      </c:pt>
                      <c:pt idx="149" formatCode="0.00">
                        <c:v>-9.5902068390806283E-3</c:v>
                      </c:pt>
                      <c:pt idx="150" formatCode="0.00">
                        <c:v>-9.8678951724139319E-3</c:v>
                      </c:pt>
                      <c:pt idx="151" formatCode="0.00">
                        <c:v>-8.9904676724139598E-3</c:v>
                      </c:pt>
                      <c:pt idx="152" formatCode="0.00">
                        <c:v>-8.1064560057472757E-3</c:v>
                      </c:pt>
                      <c:pt idx="153" formatCode="0.00">
                        <c:v>-7.2224443390806192E-3</c:v>
                      </c:pt>
                      <c:pt idx="154" formatCode="0.00">
                        <c:v>-7.2262985057472973E-3</c:v>
                      </c:pt>
                      <c:pt idx="155" formatCode="0.00">
                        <c:v>-6.2130393390806282E-3</c:v>
                      </c:pt>
                      <c:pt idx="156" formatCode="0.00">
                        <c:v>-5.1691826724139522E-3</c:v>
                      </c:pt>
                      <c:pt idx="157" formatCode="0.00">
                        <c:v>-3.9247993390806313E-3</c:v>
                      </c:pt>
                      <c:pt idx="158" formatCode="0.00">
                        <c:v>-3.7192751724139939E-3</c:v>
                      </c:pt>
                      <c:pt idx="159" formatCode="0.00">
                        <c:v>-2.8272693390806181E-3</c:v>
                      </c:pt>
                      <c:pt idx="160" formatCode="0.00">
                        <c:v>-1.9352635057472423E-3</c:v>
                      </c:pt>
                      <c:pt idx="161" formatCode="0.00">
                        <c:v>-8.6958850574728186E-4</c:v>
                      </c:pt>
                      <c:pt idx="162" formatCode="0.00">
                        <c:v>-7.7719767241393733E-4</c:v>
                      </c:pt>
                      <c:pt idx="163" formatCode="0.00">
                        <c:v>-9.7608350574723834E-4</c:v>
                      </c:pt>
                      <c:pt idx="164" formatCode="0.00">
                        <c:v>-1.1855918390805686E-3</c:v>
                      </c:pt>
                      <c:pt idx="165" formatCode="0.00">
                        <c:v>-1.3951001724138989E-3</c:v>
                      </c:pt>
                      <c:pt idx="166" formatCode="0.00">
                        <c:v>-1.4187126724139187E-3</c:v>
                      </c:pt>
                      <c:pt idx="167" formatCode="0.00">
                        <c:v>-1.5927776724139475E-3</c:v>
                      </c:pt>
                      <c:pt idx="168" formatCode="0.00">
                        <c:v>-1.8114760057472701E-3</c:v>
                      </c:pt>
                      <c:pt idx="169" formatCode="0.00">
                        <c:v>-2.0532176724138984E-3</c:v>
                      </c:pt>
                      <c:pt idx="170" formatCode="0.00">
                        <c:v>-2.1697243390806087E-3</c:v>
                      </c:pt>
                      <c:pt idx="171" formatCode="0.00">
                        <c:v>-2.400255172413962E-3</c:v>
                      </c:pt>
                      <c:pt idx="172" formatCode="0.00">
                        <c:v>-2.6307860057473154E-3</c:v>
                      </c:pt>
                      <c:pt idx="173" formatCode="0.00">
                        <c:v>-2.8974593390806158E-3</c:v>
                      </c:pt>
                      <c:pt idx="174" formatCode="0.00">
                        <c:v>-2.9497360057472721E-3</c:v>
                      </c:pt>
                      <c:pt idx="175" formatCode="0.00">
                        <c:v>-2.0935501724139716E-3</c:v>
                      </c:pt>
                      <c:pt idx="176" formatCode="0.00">
                        <c:v>-1.2295460057473173E-3</c:v>
                      </c:pt>
                      <c:pt idx="177" formatCode="0.00">
                        <c:v>-3.6554183908060756E-4</c:v>
                      </c:pt>
                      <c:pt idx="178" formatCode="0.00">
                        <c:v>-3.6722517241394304E-4</c:v>
                      </c:pt>
                      <c:pt idx="179" formatCode="0.00">
                        <c:v>4.1276982758606251E-4</c:v>
                      </c:pt>
                      <c:pt idx="180" formatCode="0.00">
                        <c:v>1.203385660919376E-3</c:v>
                      </c:pt>
                      <c:pt idx="181" formatCode="0.00">
                        <c:v>2.1919839942526886E-3</c:v>
                      </c:pt>
                      <c:pt idx="182" formatCode="0.00">
                        <c:v>2.4289598275860358E-3</c:v>
                      </c:pt>
                      <c:pt idx="183" formatCode="0.00">
                        <c:v>3.1719048275860584E-3</c:v>
                      </c:pt>
                      <c:pt idx="184" formatCode="0.00">
                        <c:v>3.9148498275860255E-3</c:v>
                      </c:pt>
                      <c:pt idx="185" formatCode="0.00">
                        <c:v>4.7513106609193834E-3</c:v>
                      </c:pt>
                      <c:pt idx="186" formatCode="0.00">
                        <c:v>4.8597756609193854E-3</c:v>
                      </c:pt>
                      <c:pt idx="187" formatCode="0.00">
                        <c:v>5.1299981609193857E-3</c:v>
                      </c:pt>
                      <c:pt idx="188" formatCode="0.00">
                        <c:v>5.3991181609193972E-3</c:v>
                      </c:pt>
                      <c:pt idx="189" formatCode="0.00">
                        <c:v>5.6682381609194088E-3</c:v>
                      </c:pt>
                      <c:pt idx="190" formatCode="0.00">
                        <c:v>5.6063873275860598E-3</c:v>
                      </c:pt>
                      <c:pt idx="191" formatCode="0.00">
                        <c:v>5.9063623275860677E-3</c:v>
                      </c:pt>
                      <c:pt idx="192" formatCode="0.00">
                        <c:v>6.1013848275860427E-3</c:v>
                      </c:pt>
                      <c:pt idx="193" formatCode="0.00">
                        <c:v>6.3703906609193783E-3</c:v>
                      </c:pt>
                      <c:pt idx="194" formatCode="0.00">
                        <c:v>6.3380614942527003E-3</c:v>
                      </c:pt>
                      <c:pt idx="195" formatCode="0.00">
                        <c:v>6.4839856609194002E-3</c:v>
                      </c:pt>
                      <c:pt idx="196" formatCode="0.00">
                        <c:v>6.6299098275860446E-3</c:v>
                      </c:pt>
                      <c:pt idx="197" formatCode="0.00">
                        <c:v>6.8272739942527028E-3</c:v>
                      </c:pt>
                      <c:pt idx="198" formatCode="0.00">
                        <c:v>6.8466698275860549E-3</c:v>
                      </c:pt>
                      <c:pt idx="199" formatCode="0.00">
                        <c:v>6.8178814942527199E-3</c:v>
                      </c:pt>
                      <c:pt idx="200" formatCode="0.00">
                        <c:v>6.7931606609193673E-3</c:v>
                      </c:pt>
                      <c:pt idx="201" formatCode="0.00">
                        <c:v>6.7684398275860147E-3</c:v>
                      </c:pt>
                      <c:pt idx="202" formatCode="0.00">
                        <c:v>6.6977114942526894E-3</c:v>
                      </c:pt>
                      <c:pt idx="203" formatCode="0.00">
                        <c:v>6.816020660919353E-3</c:v>
                      </c:pt>
                      <c:pt idx="204" formatCode="0.00">
                        <c:v>6.842494827586032E-3</c:v>
                      </c:pt>
                      <c:pt idx="205" formatCode="0.00">
                        <c:v>6.705368994252725E-3</c:v>
                      </c:pt>
                      <c:pt idx="206" formatCode="0.00">
                        <c:v>6.4529181609193909E-3</c:v>
                      </c:pt>
                      <c:pt idx="207" formatCode="0.00">
                        <c:v>6.2622606609193943E-3</c:v>
                      </c:pt>
                      <c:pt idx="208" formatCode="0.00">
                        <c:v>6.0716031609194254E-3</c:v>
                      </c:pt>
                      <c:pt idx="209" formatCode="0.00">
                        <c:v>6.0500523275860418E-3</c:v>
                      </c:pt>
                      <c:pt idx="210" formatCode="0.00">
                        <c:v>6.0563764942527243E-3</c:v>
                      </c:pt>
                      <c:pt idx="211" formatCode="0.00">
                        <c:v>7.2422723275860634E-3</c:v>
                      </c:pt>
                      <c:pt idx="212" formatCode="0.00">
                        <c:v>8.424470660919392E-3</c:v>
                      </c:pt>
                      <c:pt idx="213" formatCode="0.00">
                        <c:v>9.6066689942526651E-3</c:v>
                      </c:pt>
                      <c:pt idx="214" formatCode="0.00">
                        <c:v>9.6703173275860255E-3</c:v>
                      </c:pt>
                      <c:pt idx="215" formatCode="0.00">
                        <c:v>1.0472595660919376E-2</c:v>
                      </c:pt>
                      <c:pt idx="216" formatCode="0.00">
                        <c:v>1.142996232758603E-2</c:v>
                      </c:pt>
                      <c:pt idx="217" formatCode="0.00">
                        <c:v>1.3016836494252726E-2</c:v>
                      </c:pt>
                      <c:pt idx="218" formatCode="0.00">
                        <c:v>1.3799472327586049E-2</c:v>
                      </c:pt>
                      <c:pt idx="219" formatCode="0.00">
                        <c:v>1.512735232758608E-2</c:v>
                      </c:pt>
                      <c:pt idx="220" formatCode="0.00">
                        <c:v>1.6455897327586066E-2</c:v>
                      </c:pt>
                      <c:pt idx="221" formatCode="0.00">
                        <c:v>1.7486828160919399E-2</c:v>
                      </c:pt>
                      <c:pt idx="222" formatCode="0.00">
                        <c:v>1.7747940660919392E-2</c:v>
                      </c:pt>
                      <c:pt idx="223" formatCode="0.00">
                        <c:v>1.6028614827586052E-2</c:v>
                      </c:pt>
                      <c:pt idx="224" formatCode="0.00">
                        <c:v>1.4309189827586055E-2</c:v>
                      </c:pt>
                      <c:pt idx="225" formatCode="0.00">
                        <c:v>1.2589764827586059E-2</c:v>
                      </c:pt>
                      <c:pt idx="226" formatCode="0.00">
                        <c:v>1.2462292327586055E-2</c:v>
                      </c:pt>
                      <c:pt idx="227" formatCode="0.00">
                        <c:v>1.1141672327586005E-2</c:v>
                      </c:pt>
                      <c:pt idx="228" formatCode="0.00">
                        <c:v>9.5859698275860272E-3</c:v>
                      </c:pt>
                      <c:pt idx="229" formatCode="0.00">
                        <c:v>6.3704681609193514E-3</c:v>
                      </c:pt>
                      <c:pt idx="230" formatCode="0.00">
                        <c:v>4.3685331609193412E-3</c:v>
                      </c:pt>
                      <c:pt idx="231" formatCode="0.00">
                        <c:v>1.5431756609193825E-3</c:v>
                      </c:pt>
                      <c:pt idx="232" formatCode="0.00">
                        <c:v>-1.2828468390806425E-3</c:v>
                      </c:pt>
                      <c:pt idx="233" formatCode="0.00">
                        <c:v>-2.9482401724139351E-3</c:v>
                      </c:pt>
                      <c:pt idx="234" formatCode="0.00">
                        <c:v>-3.7350010057473071E-3</c:v>
                      </c:pt>
                      <c:pt idx="235" formatCode="0.00">
                        <c:v>-3.6937668390806255E-3</c:v>
                      </c:pt>
                      <c:pt idx="236" formatCode="0.00">
                        <c:v>-3.6505160057472841E-3</c:v>
                      </c:pt>
                      <c:pt idx="237" formatCode="0.00">
                        <c:v>-3.6072651724139426E-3</c:v>
                      </c:pt>
                      <c:pt idx="238" formatCode="0.00">
                        <c:v>-3.5940785057472779E-3</c:v>
                      </c:pt>
                      <c:pt idx="239" formatCode="0.00">
                        <c:v>-3.1544001724139736E-3</c:v>
                      </c:pt>
                      <c:pt idx="240" formatCode="0.00">
                        <c:v>-2.6867768390806124E-3</c:v>
                      </c:pt>
                      <c:pt idx="241" formatCode="0.00">
                        <c:v>-1.7654576724139281E-3</c:v>
                      </c:pt>
                      <c:pt idx="242" formatCode="0.00">
                        <c:v>-1.2886851724139836E-3</c:v>
                      </c:pt>
                      <c:pt idx="243" formatCode="0.00">
                        <c:v>-5.6357433908063581E-4</c:v>
                      </c:pt>
                      <c:pt idx="244" formatCode="0.00">
                        <c:v>1.6153649425265648E-4</c:v>
                      </c:pt>
                      <c:pt idx="245" formatCode="0.00">
                        <c:v>5.6152566091935419E-4</c:v>
                      </c:pt>
                      <c:pt idx="246" formatCode="0.00">
                        <c:v>7.5105649425266652E-4</c:v>
                      </c:pt>
                      <c:pt idx="247" formatCode="0.00">
                        <c:v>1.5779123275860285E-3</c:v>
                      </c:pt>
                      <c:pt idx="248" formatCode="0.00">
                        <c:v>2.3951864942527157E-3</c:v>
                      </c:pt>
                      <c:pt idx="249" formatCode="0.00">
                        <c:v>3.2124606609193751E-3</c:v>
                      </c:pt>
                      <c:pt idx="250" formatCode="0.00">
                        <c:v>3.2491556609193784E-3</c:v>
                      </c:pt>
                      <c:pt idx="251" formatCode="0.00">
                        <c:v>3.7283356609193463E-3</c:v>
                      </c:pt>
                      <c:pt idx="252" formatCode="0.00">
                        <c:v>4.2416423275860593E-3</c:v>
                      </c:pt>
                      <c:pt idx="253" formatCode="0.00">
                        <c:v>5.3858031609193835E-3</c:v>
                      </c:pt>
                      <c:pt idx="254" formatCode="0.00">
                        <c:v>6.0882556609194172E-3</c:v>
                      </c:pt>
                      <c:pt idx="255" formatCode="0.00">
                        <c:v>7.0681181609193455E-3</c:v>
                      </c:pt>
                      <c:pt idx="256" formatCode="0.00">
                        <c:v>8.0479806609193572E-3</c:v>
                      </c:pt>
                      <c:pt idx="257" formatCode="0.00">
                        <c:v>8.5776623275860275E-3</c:v>
                      </c:pt>
                      <c:pt idx="258" formatCode="0.00">
                        <c:v>8.8831648275860542E-3</c:v>
                      </c:pt>
                      <c:pt idx="259" formatCode="0.00">
                        <c:v>8.505879827586077E-3</c:v>
                      </c:pt>
                      <c:pt idx="260" formatCode="0.00">
                        <c:v>8.1450106609193829E-3</c:v>
                      </c:pt>
                      <c:pt idx="261" formatCode="0.00">
                        <c:v>7.7841414942527165E-3</c:v>
                      </c:pt>
                      <c:pt idx="262" formatCode="0.00">
                        <c:v>7.78971816091939E-3</c:v>
                      </c:pt>
                      <c:pt idx="263" formatCode="0.00">
                        <c:v>7.495973160919378E-3</c:v>
                      </c:pt>
                      <c:pt idx="264" formatCode="0.00">
                        <c:v>7.2672664942527443E-3</c:v>
                      </c:pt>
                      <c:pt idx="265" formatCode="0.00">
                        <c:v>6.5606531609193608E-3</c:v>
                      </c:pt>
                      <c:pt idx="266" formatCode="0.00">
                        <c:v>6.1208456609193607E-3</c:v>
                      </c:pt>
                      <c:pt idx="267" formatCode="0.00">
                        <c:v>5.5331289942527062E-3</c:v>
                      </c:pt>
                      <c:pt idx="268" formatCode="0.00">
                        <c:v>4.9454123275860518E-3</c:v>
                      </c:pt>
                      <c:pt idx="269" formatCode="0.00">
                        <c:v>4.7135789942527317E-3</c:v>
                      </c:pt>
                      <c:pt idx="270" formatCode="0.00">
                        <c:v>4.4493873275860962E-3</c:v>
                      </c:pt>
                      <c:pt idx="271" formatCode="0.00">
                        <c:v>3.9932381609194267E-3</c:v>
                      </c:pt>
                      <c:pt idx="272" formatCode="0.00">
                        <c:v>3.5291389942527507E-3</c:v>
                      </c:pt>
                      <c:pt idx="273" formatCode="0.00">
                        <c:v>3.0650398275859914E-3</c:v>
                      </c:pt>
                      <c:pt idx="274" formatCode="0.00">
                        <c:v>3.0711523275860353E-3</c:v>
                      </c:pt>
                      <c:pt idx="275" formatCode="0.00">
                        <c:v>2.8161439942526734E-3</c:v>
                      </c:pt>
                      <c:pt idx="276" formatCode="0.00">
                        <c:v>2.5867256609194145E-3</c:v>
                      </c:pt>
                      <c:pt idx="277" formatCode="0.00">
                        <c:v>2.2756589942527494E-3</c:v>
                      </c:pt>
                      <c:pt idx="278" formatCode="0.00">
                        <c:v>2.1858873275860669E-3</c:v>
                      </c:pt>
                      <c:pt idx="279" formatCode="0.00">
                        <c:v>1.9508664942527454E-3</c:v>
                      </c:pt>
                      <c:pt idx="280" formatCode="0.00">
                        <c:v>1.7158456609193962E-3</c:v>
                      </c:pt>
                      <c:pt idx="281" formatCode="0.00">
                        <c:v>1.4702714942526895E-3</c:v>
                      </c:pt>
                      <c:pt idx="282" formatCode="0.00">
                        <c:v>1.4260464942527085E-3</c:v>
                      </c:pt>
                      <c:pt idx="283" formatCode="0.00">
                        <c:v>1.2450814942527033E-3</c:v>
                      </c:pt>
                      <c:pt idx="284" formatCode="0.00">
                        <c:v>1.0722506609193994E-3</c:v>
                      </c:pt>
                      <c:pt idx="285" formatCode="0.00">
                        <c:v>8.994198275860954E-4</c:v>
                      </c:pt>
                      <c:pt idx="286" formatCode="0.00">
                        <c:v>8.9614232758611356E-4</c:v>
                      </c:pt>
                      <c:pt idx="287" formatCode="0.00">
                        <c:v>8.179481609194017E-4</c:v>
                      </c:pt>
                      <c:pt idx="288" formatCode="0.00">
                        <c:v>7.1557649425277314E-4</c:v>
                      </c:pt>
                      <c:pt idx="289" formatCode="0.00">
                        <c:v>2.9509066091942815E-4</c:v>
                      </c:pt>
                      <c:pt idx="290" formatCode="0.00">
                        <c:v>-2.7771839080592553E-5</c:v>
                      </c:pt>
                      <c:pt idx="291" formatCode="0.00">
                        <c:v>-4.2253600574726491E-4</c:v>
                      </c:pt>
                      <c:pt idx="292" formatCode="0.00">
                        <c:v>-8.1730017241390951E-4</c:v>
                      </c:pt>
                      <c:pt idx="293" formatCode="0.00">
                        <c:v>-9.427468390805771E-4</c:v>
                      </c:pt>
                      <c:pt idx="294" formatCode="0.00">
                        <c:v>-1.0617076724138974E-3</c:v>
                      </c:pt>
                      <c:pt idx="295" formatCode="0.00">
                        <c:v>-7.6568850574726399E-4</c:v>
                      </c:pt>
                      <c:pt idx="296" formatCode="0.00">
                        <c:v>-4.7576183908062952E-4</c:v>
                      </c:pt>
                      <c:pt idx="297" formatCode="0.00">
                        <c:v>-1.8583517241399505E-4</c:v>
                      </c:pt>
                      <c:pt idx="298" formatCode="0.00">
                        <c:v>-1.5518183908061478E-4</c:v>
                      </c:pt>
                      <c:pt idx="299" formatCode="0.00">
                        <c:v>7.6628160919356425E-5</c:v>
                      </c:pt>
                      <c:pt idx="300" formatCode="0.00">
                        <c:v>3.5217816091936971E-4</c:v>
                      </c:pt>
                      <c:pt idx="301" formatCode="0.00">
                        <c:v>9.601656609193876E-4</c:v>
                      </c:pt>
                      <c:pt idx="302" formatCode="0.00">
                        <c:v>1.3554764942527164E-3</c:v>
                      </c:pt>
                      <c:pt idx="303" formatCode="0.00">
                        <c:v>1.9098489942527275E-3</c:v>
                      </c:pt>
                      <c:pt idx="304" formatCode="0.00">
                        <c:v>2.4646164942527249E-3</c:v>
                      </c:pt>
                      <c:pt idx="305" formatCode="0.00">
                        <c:v>2.7500314942527637E-3</c:v>
                      </c:pt>
                      <c:pt idx="306" formatCode="0.00">
                        <c:v>2.8625939942527601E-3</c:v>
                      </c:pt>
                      <c:pt idx="307" formatCode="0.00">
                        <c:v>3.050740660919371E-3</c:v>
                      </c:pt>
                      <c:pt idx="308" formatCode="0.00">
                        <c:v>3.2414981609193982E-3</c:v>
                      </c:pt>
                      <c:pt idx="309" formatCode="0.00">
                        <c:v>3.43225566091937E-3</c:v>
                      </c:pt>
                      <c:pt idx="310" formatCode="0.00">
                        <c:v>3.4356131609193929E-3</c:v>
                      </c:pt>
                      <c:pt idx="311" formatCode="0.00">
                        <c:v>3.5307939942526845E-3</c:v>
                      </c:pt>
                      <c:pt idx="312" formatCode="0.00">
                        <c:v>3.6586398275860466E-3</c:v>
                      </c:pt>
                      <c:pt idx="313" formatCode="0.00">
                        <c:v>3.9317998275860411E-3</c:v>
                      </c:pt>
                      <c:pt idx="314" formatCode="0.00">
                        <c:v>4.0945723275860324E-3</c:v>
                      </c:pt>
                      <c:pt idx="315" formatCode="0.00">
                        <c:v>4.332271494252693E-3</c:v>
                      </c:pt>
                      <c:pt idx="316" formatCode="0.00">
                        <c:v>4.5695756609193672E-3</c:v>
                      </c:pt>
                      <c:pt idx="317" formatCode="0.00">
                        <c:v>4.7152039942527091E-3</c:v>
                      </c:pt>
                      <c:pt idx="318" formatCode="0.00">
                        <c:v>4.7979806609194098E-3</c:v>
                      </c:pt>
                      <c:pt idx="319" formatCode="0.00">
                        <c:v>4.9872998275860558E-3</c:v>
                      </c:pt>
                      <c:pt idx="320" formatCode="0.00">
                        <c:v>5.1770831609194157E-3</c:v>
                      </c:pt>
                      <c:pt idx="321" formatCode="0.00">
                        <c:v>5.36686649425272E-3</c:v>
                      </c:pt>
                      <c:pt idx="322" formatCode="0.00">
                        <c:v>5.3701898275860527E-3</c:v>
                      </c:pt>
                      <c:pt idx="323" formatCode="0.00">
                        <c:v>5.4694639942527157E-3</c:v>
                      </c:pt>
                      <c:pt idx="324" formatCode="0.00">
                        <c:v>5.5967023275860228E-3</c:v>
                      </c:pt>
                      <c:pt idx="325" formatCode="0.00">
                        <c:v>5.8690339942527037E-3</c:v>
                      </c:pt>
                      <c:pt idx="326" formatCode="0.00">
                        <c:v>6.0309114942526942E-3</c:v>
                      </c:pt>
                      <c:pt idx="327" formatCode="0.00">
                        <c:v>6.2669848275860862E-3</c:v>
                      </c:pt>
                      <c:pt idx="328" formatCode="0.00">
                        <c:v>6.5030581609194227E-3</c:v>
                      </c:pt>
                      <c:pt idx="329" formatCode="0.00">
                        <c:v>6.6488539942527458E-3</c:v>
                      </c:pt>
                      <c:pt idx="330" formatCode="0.00">
                        <c:v>6.6880464942527529E-3</c:v>
                      </c:pt>
                      <c:pt idx="331" formatCode="0.00">
                        <c:v>6.8758139942527163E-3</c:v>
                      </c:pt>
                      <c:pt idx="332" formatCode="0.00">
                        <c:v>7.0645098275860518E-3</c:v>
                      </c:pt>
                      <c:pt idx="333" formatCode="0.00">
                        <c:v>7.2532056609193596E-3</c:v>
                      </c:pt>
                      <c:pt idx="334" formatCode="0.00">
                        <c:v>7.2562598275860146E-3</c:v>
                      </c:pt>
                      <c:pt idx="335" formatCode="0.00">
                        <c:v>7.4003264942526792E-3</c:v>
                      </c:pt>
                      <c:pt idx="336" formatCode="0.00">
                        <c:v>7.5260823275859756E-3</c:v>
                      </c:pt>
                      <c:pt idx="337" formatCode="0.00">
                        <c:v>7.7953706609192874E-3</c:v>
                      </c:pt>
                      <c:pt idx="338" formatCode="0.00">
                        <c:v>7.9551914942527224E-3</c:v>
                      </c:pt>
                      <c:pt idx="339" formatCode="0.00">
                        <c:v>8.1884323275860371E-3</c:v>
                      </c:pt>
                      <c:pt idx="340" formatCode="0.00">
                        <c:v>8.4216731609194073E-3</c:v>
                      </c:pt>
                      <c:pt idx="341" formatCode="0.00">
                        <c:v>8.5654423275860203E-3</c:v>
                      </c:pt>
                      <c:pt idx="342" formatCode="0.00">
                        <c:v>8.6258631609193726E-3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E9C3-43FD-BA8A-05A56A6CA537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v>Snow</c:v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'Ganges-TSA'!$Z$2:$Z$349</c15:sqref>
                        </c15:formulaRef>
                      </c:ext>
                    </c:extLst>
                    <c:numCache>
                      <c:formatCode>General</c:formatCode>
                      <c:ptCount val="348"/>
                      <c:pt idx="6" formatCode="0.00">
                        <c:v>3.9903977701149063E-2</c:v>
                      </c:pt>
                      <c:pt idx="7" formatCode="0.00">
                        <c:v>8.146685770114892E-2</c:v>
                      </c:pt>
                      <c:pt idx="8" formatCode="0.00">
                        <c:v>0.10149537853448221</c:v>
                      </c:pt>
                      <c:pt idx="9" formatCode="0.00">
                        <c:v>0.11026282436781565</c:v>
                      </c:pt>
                      <c:pt idx="10" formatCode="0.00">
                        <c:v>0.10891345436781574</c:v>
                      </c:pt>
                      <c:pt idx="11" formatCode="0.00">
                        <c:v>0.13002739686781573</c:v>
                      </c:pt>
                      <c:pt idx="12" formatCode="0.00">
                        <c:v>0.16797323853448243</c:v>
                      </c:pt>
                      <c:pt idx="13" formatCode="0.00">
                        <c:v>0.18236140020114899</c:v>
                      </c:pt>
                      <c:pt idx="14" formatCode="0.00">
                        <c:v>0.18337698936781555</c:v>
                      </c:pt>
                      <c:pt idx="15" formatCode="0.00">
                        <c:v>0.18361687020114903</c:v>
                      </c:pt>
                      <c:pt idx="16" formatCode="0.00">
                        <c:v>0.18154030186781578</c:v>
                      </c:pt>
                      <c:pt idx="17" formatCode="0.00">
                        <c:v>0.18224503853448237</c:v>
                      </c:pt>
                      <c:pt idx="18" formatCode="0.00">
                        <c:v>0.18367361770114898</c:v>
                      </c:pt>
                      <c:pt idx="19" formatCode="0.00">
                        <c:v>0.16866776103448233</c:v>
                      </c:pt>
                      <c:pt idx="20" formatCode="0.00">
                        <c:v>0.18431869936781564</c:v>
                      </c:pt>
                      <c:pt idx="21" formatCode="0.00">
                        <c:v>0.17837997020114893</c:v>
                      </c:pt>
                      <c:pt idx="22" formatCode="0.00">
                        <c:v>0.15640847603448249</c:v>
                      </c:pt>
                      <c:pt idx="23" formatCode="0.00">
                        <c:v>0.14252940520114898</c:v>
                      </c:pt>
                      <c:pt idx="24" formatCode="0.00">
                        <c:v>0.15373661770114899</c:v>
                      </c:pt>
                      <c:pt idx="25" formatCode="0.00">
                        <c:v>0.1596793668678157</c:v>
                      </c:pt>
                      <c:pt idx="26" formatCode="0.00">
                        <c:v>0.16036467186781578</c:v>
                      </c:pt>
                      <c:pt idx="27" formatCode="0.00">
                        <c:v>0.16049036770114911</c:v>
                      </c:pt>
                      <c:pt idx="28" formatCode="0.00">
                        <c:v>0.16306574436781573</c:v>
                      </c:pt>
                      <c:pt idx="29" formatCode="0.00">
                        <c:v>0.16207773853448237</c:v>
                      </c:pt>
                      <c:pt idx="30" formatCode="0.00">
                        <c:v>0.1614441860344823</c:v>
                      </c:pt>
                      <c:pt idx="31" formatCode="0.00">
                        <c:v>0.17011154520114913</c:v>
                      </c:pt>
                      <c:pt idx="32" formatCode="0.00">
                        <c:v>0.14515170270114897</c:v>
                      </c:pt>
                      <c:pt idx="33" formatCode="0.00">
                        <c:v>0.14620889103448242</c:v>
                      </c:pt>
                      <c:pt idx="34" formatCode="0.00">
                        <c:v>0.17345146270114908</c:v>
                      </c:pt>
                      <c:pt idx="35" formatCode="0.00">
                        <c:v>0.16023602020114891</c:v>
                      </c:pt>
                      <c:pt idx="36" formatCode="0.00">
                        <c:v>0.11449649436781573</c:v>
                      </c:pt>
                      <c:pt idx="37" formatCode="0.00">
                        <c:v>9.5425629367815623E-2</c:v>
                      </c:pt>
                      <c:pt idx="38" formatCode="0.00">
                        <c:v>9.3948709367815852E-2</c:v>
                      </c:pt>
                      <c:pt idx="39" formatCode="0.00">
                        <c:v>9.4652800201149079E-2</c:v>
                      </c:pt>
                      <c:pt idx="40" formatCode="0.00">
                        <c:v>9.279686103448237E-2</c:v>
                      </c:pt>
                      <c:pt idx="41" formatCode="0.00">
                        <c:v>9.048231436781573E-2</c:v>
                      </c:pt>
                      <c:pt idx="42" formatCode="0.00">
                        <c:v>8.0651420201148905E-2</c:v>
                      </c:pt>
                      <c:pt idx="43" formatCode="0.00">
                        <c:v>6.3276229367815739E-2</c:v>
                      </c:pt>
                      <c:pt idx="44" formatCode="0.00">
                        <c:v>7.7153174367815658E-2</c:v>
                      </c:pt>
                      <c:pt idx="45" formatCode="0.00">
                        <c:v>6.328251770114901E-2</c:v>
                      </c:pt>
                      <c:pt idx="46" formatCode="0.00">
                        <c:v>3.2612291867815668E-2</c:v>
                      </c:pt>
                      <c:pt idx="47" formatCode="0.00">
                        <c:v>3.7004250201149058E-2</c:v>
                      </c:pt>
                      <c:pt idx="48" formatCode="0.00">
                        <c:v>4.2042193534482353E-2</c:v>
                      </c:pt>
                      <c:pt idx="49" formatCode="0.00">
                        <c:v>4.2046429367815663E-2</c:v>
                      </c:pt>
                      <c:pt idx="50" formatCode="0.00">
                        <c:v>4.1955226034482318E-2</c:v>
                      </c:pt>
                      <c:pt idx="51" formatCode="0.00">
                        <c:v>4.095584853448242E-2</c:v>
                      </c:pt>
                      <c:pt idx="52" formatCode="0.00">
                        <c:v>4.0613861867815682E-2</c:v>
                      </c:pt>
                      <c:pt idx="53" formatCode="0.00">
                        <c:v>4.0408110201148983E-2</c:v>
                      </c:pt>
                      <c:pt idx="54" formatCode="0.00">
                        <c:v>4.5671711867815712E-2</c:v>
                      </c:pt>
                      <c:pt idx="55" formatCode="0.00">
                        <c:v>6.4046527701149047E-2</c:v>
                      </c:pt>
                      <c:pt idx="56" formatCode="0.00">
                        <c:v>7.1348384367815654E-2</c:v>
                      </c:pt>
                      <c:pt idx="57" formatCode="0.00">
                        <c:v>9.5860436867815868E-2</c:v>
                      </c:pt>
                      <c:pt idx="58" formatCode="0.00">
                        <c:v>0.11646954770114903</c:v>
                      </c:pt>
                      <c:pt idx="59" formatCode="0.00">
                        <c:v>0.10780871436781569</c:v>
                      </c:pt>
                      <c:pt idx="60" formatCode="0.00">
                        <c:v>8.4892074367815651E-2</c:v>
                      </c:pt>
                      <c:pt idx="61" formatCode="0.00">
                        <c:v>8.2965471867815554E-2</c:v>
                      </c:pt>
                      <c:pt idx="62" formatCode="0.00">
                        <c:v>8.2867370201148982E-2</c:v>
                      </c:pt>
                      <c:pt idx="63" formatCode="0.00">
                        <c:v>8.2874823534482389E-2</c:v>
                      </c:pt>
                      <c:pt idx="64" formatCode="0.00">
                        <c:v>8.2867116034482491E-2</c:v>
                      </c:pt>
                      <c:pt idx="65" formatCode="0.00">
                        <c:v>9.6507456034482408E-2</c:v>
                      </c:pt>
                      <c:pt idx="66" formatCode="0.00">
                        <c:v>0.11545606520114904</c:v>
                      </c:pt>
                      <c:pt idx="67" formatCode="0.00">
                        <c:v>0.1297458960344825</c:v>
                      </c:pt>
                      <c:pt idx="68" formatCode="0.00">
                        <c:v>0.15733583353448244</c:v>
                      </c:pt>
                      <c:pt idx="69" formatCode="0.00">
                        <c:v>0.19003283520114889</c:v>
                      </c:pt>
                      <c:pt idx="70" formatCode="0.00">
                        <c:v>0.22173635686781579</c:v>
                      </c:pt>
                      <c:pt idx="71" formatCode="0.00">
                        <c:v>0.26651802186781581</c:v>
                      </c:pt>
                      <c:pt idx="72" formatCode="0.00">
                        <c:v>0.3337269077011491</c:v>
                      </c:pt>
                      <c:pt idx="73" formatCode="0.00">
                        <c:v>0.34431149436781572</c:v>
                      </c:pt>
                      <c:pt idx="74" formatCode="0.00">
                        <c:v>0.34467610853448238</c:v>
                      </c:pt>
                      <c:pt idx="75" formatCode="0.00">
                        <c:v>0.34468690603448249</c:v>
                      </c:pt>
                      <c:pt idx="76" formatCode="0.00">
                        <c:v>0.35258274436781567</c:v>
                      </c:pt>
                      <c:pt idx="77" formatCode="0.00">
                        <c:v>0.35369852853448258</c:v>
                      </c:pt>
                      <c:pt idx="78" formatCode="0.00">
                        <c:v>0.34435410520114906</c:v>
                      </c:pt>
                      <c:pt idx="79" formatCode="0.00">
                        <c:v>0.31187906603448246</c:v>
                      </c:pt>
                      <c:pt idx="80" formatCode="0.00">
                        <c:v>0.26456187853448243</c:v>
                      </c:pt>
                      <c:pt idx="81" formatCode="0.00">
                        <c:v>0.19351459270114912</c:v>
                      </c:pt>
                      <c:pt idx="82" formatCode="0.00">
                        <c:v>0.13545948936781571</c:v>
                      </c:pt>
                      <c:pt idx="83" formatCode="0.00">
                        <c:v>9.7715712701149093E-2</c:v>
                      </c:pt>
                      <c:pt idx="84" formatCode="0.00">
                        <c:v>7.787601853448245E-2</c:v>
                      </c:pt>
                      <c:pt idx="85" formatCode="0.00">
                        <c:v>7.2886937701149068E-2</c:v>
                      </c:pt>
                      <c:pt idx="86" formatCode="0.00">
                        <c:v>7.2636431034482363E-2</c:v>
                      </c:pt>
                      <c:pt idx="87" formatCode="0.00">
                        <c:v>7.2831422701148951E-2</c:v>
                      </c:pt>
                      <c:pt idx="88" formatCode="0.00">
                        <c:v>7.6124488534482504E-2</c:v>
                      </c:pt>
                      <c:pt idx="89" formatCode="0.00">
                        <c:v>8.8469812701149175E-2</c:v>
                      </c:pt>
                      <c:pt idx="90" formatCode="0.00">
                        <c:v>0.15000445603448243</c:v>
                      </c:pt>
                      <c:pt idx="91" formatCode="0.00">
                        <c:v>0.21372930686781577</c:v>
                      </c:pt>
                      <c:pt idx="92" formatCode="0.00">
                        <c:v>0.26598931853448238</c:v>
                      </c:pt>
                      <c:pt idx="93" formatCode="0.00">
                        <c:v>0.34402469270114888</c:v>
                      </c:pt>
                      <c:pt idx="94" formatCode="0.00">
                        <c:v>0.41923826436781564</c:v>
                      </c:pt>
                      <c:pt idx="95" formatCode="0.00">
                        <c:v>0.45126579686781576</c:v>
                      </c:pt>
                      <c:pt idx="96" formatCode="0.00">
                        <c:v>0.43603219103448243</c:v>
                      </c:pt>
                      <c:pt idx="97" formatCode="0.00">
                        <c:v>0.43270669103448256</c:v>
                      </c:pt>
                      <c:pt idx="98" formatCode="0.00">
                        <c:v>0.43259576770114916</c:v>
                      </c:pt>
                      <c:pt idx="99" formatCode="0.00">
                        <c:v>0.43236067853448246</c:v>
                      </c:pt>
                      <c:pt idx="100" formatCode="0.00">
                        <c:v>0.426154587701149</c:v>
                      </c:pt>
                      <c:pt idx="101" formatCode="0.00">
                        <c:v>0.40775787270114927</c:v>
                      </c:pt>
                      <c:pt idx="102" formatCode="0.00">
                        <c:v>0.34108722853448259</c:v>
                      </c:pt>
                      <c:pt idx="103" formatCode="0.00">
                        <c:v>0.27218105020114913</c:v>
                      </c:pt>
                      <c:pt idx="104" formatCode="0.00">
                        <c:v>0.20196588436781571</c:v>
                      </c:pt>
                      <c:pt idx="105" formatCode="0.00">
                        <c:v>0.10764165353448241</c:v>
                      </c:pt>
                      <c:pt idx="106" formatCode="0.00">
                        <c:v>-7.9475581321842848E-3</c:v>
                      </c:pt>
                      <c:pt idx="107" formatCode="0.00">
                        <c:v>-0.10328842646551761</c:v>
                      </c:pt>
                      <c:pt idx="108" formatCode="0.00">
                        <c:v>-0.13876017896551757</c:v>
                      </c:pt>
                      <c:pt idx="109" formatCode="0.00">
                        <c:v>-0.14076454479885087</c:v>
                      </c:pt>
                      <c:pt idx="110" formatCode="0.00">
                        <c:v>-0.14078893646551754</c:v>
                      </c:pt>
                      <c:pt idx="111" formatCode="0.00">
                        <c:v>-0.14080009646551761</c:v>
                      </c:pt>
                      <c:pt idx="112" formatCode="0.00">
                        <c:v>-0.13941553646551758</c:v>
                      </c:pt>
                      <c:pt idx="113" formatCode="0.00">
                        <c:v>-0.13608549979885082</c:v>
                      </c:pt>
                      <c:pt idx="114" formatCode="0.00">
                        <c:v>-0.12988984313218421</c:v>
                      </c:pt>
                      <c:pt idx="115" formatCode="0.00">
                        <c:v>-0.12489479063218423</c:v>
                      </c:pt>
                      <c:pt idx="116" formatCode="0.00">
                        <c:v>-8.9558613965517675E-2</c:v>
                      </c:pt>
                      <c:pt idx="117" formatCode="0.00">
                        <c:v>-4.2969884798850888E-2</c:v>
                      </c:pt>
                      <c:pt idx="118" formatCode="0.00">
                        <c:v>9.9669377011489813E-3</c:v>
                      </c:pt>
                      <c:pt idx="119" formatCode="0.00">
                        <c:v>4.9427656867815695E-2</c:v>
                      </c:pt>
                      <c:pt idx="120" formatCode="0.00">
                        <c:v>4.6771816034482327E-2</c:v>
                      </c:pt>
                      <c:pt idx="121" formatCode="0.00">
                        <c:v>4.6342447701149037E-2</c:v>
                      </c:pt>
                      <c:pt idx="122" formatCode="0.00">
                        <c:v>4.6388190201149038E-2</c:v>
                      </c:pt>
                      <c:pt idx="123" formatCode="0.00">
                        <c:v>4.6736958534482342E-2</c:v>
                      </c:pt>
                      <c:pt idx="124" formatCode="0.00">
                        <c:v>4.0593361034482411E-2</c:v>
                      </c:pt>
                      <c:pt idx="125" formatCode="0.00">
                        <c:v>2.7862914367815739E-2</c:v>
                      </c:pt>
                      <c:pt idx="126" formatCode="0.00">
                        <c:v>1.5412714367815772E-2</c:v>
                      </c:pt>
                      <c:pt idx="127" formatCode="0.00">
                        <c:v>3.7811118678158229E-3</c:v>
                      </c:pt>
                      <c:pt idx="128" formatCode="0.00">
                        <c:v>-5.1004114798850919E-2</c:v>
                      </c:pt>
                      <c:pt idx="129" formatCode="0.00">
                        <c:v>-0.11248371813218427</c:v>
                      </c:pt>
                      <c:pt idx="130" formatCode="0.00">
                        <c:v>-0.16146635813218424</c:v>
                      </c:pt>
                      <c:pt idx="131" formatCode="0.00">
                        <c:v>-0.18414874229885086</c:v>
                      </c:pt>
                      <c:pt idx="132" formatCode="0.00">
                        <c:v>-0.18378489063218423</c:v>
                      </c:pt>
                      <c:pt idx="133" formatCode="0.00">
                        <c:v>-0.18478335229885084</c:v>
                      </c:pt>
                      <c:pt idx="134" formatCode="0.00">
                        <c:v>-0.18486743396551758</c:v>
                      </c:pt>
                      <c:pt idx="135" formatCode="0.00">
                        <c:v>-0.18521862396551753</c:v>
                      </c:pt>
                      <c:pt idx="136" formatCode="0.00">
                        <c:v>-0.18692160896551752</c:v>
                      </c:pt>
                      <c:pt idx="137" formatCode="0.00">
                        <c:v>-0.19212112313218421</c:v>
                      </c:pt>
                      <c:pt idx="138" formatCode="0.00">
                        <c:v>-0.20189498229885089</c:v>
                      </c:pt>
                      <c:pt idx="139" formatCode="0.00">
                        <c:v>-0.2104301114655176</c:v>
                      </c:pt>
                      <c:pt idx="140" formatCode="0.00">
                        <c:v>-0.17900909063218423</c:v>
                      </c:pt>
                      <c:pt idx="141" formatCode="0.00">
                        <c:v>-0.12369517063218427</c:v>
                      </c:pt>
                      <c:pt idx="142" formatCode="0.00">
                        <c:v>-8.6705799798850958E-2</c:v>
                      </c:pt>
                      <c:pt idx="143" formatCode="0.00">
                        <c:v>-4.9497873132184345E-2</c:v>
                      </c:pt>
                      <c:pt idx="144" formatCode="0.00">
                        <c:v>-1.9492515632184237E-2</c:v>
                      </c:pt>
                      <c:pt idx="145" formatCode="0.00">
                        <c:v>-1.7095648132184338E-2</c:v>
                      </c:pt>
                      <c:pt idx="146" formatCode="0.00">
                        <c:v>-1.7051542298850975E-2</c:v>
                      </c:pt>
                      <c:pt idx="147" formatCode="0.00">
                        <c:v>-1.6239425632184279E-2</c:v>
                      </c:pt>
                      <c:pt idx="148" formatCode="0.00">
                        <c:v>-9.5974522988510058E-3</c:v>
                      </c:pt>
                      <c:pt idx="149" formatCode="0.00">
                        <c:v>2.9295353448233197E-4</c:v>
                      </c:pt>
                      <c:pt idx="150" formatCode="0.00">
                        <c:v>9.9583443678156192E-3</c:v>
                      </c:pt>
                      <c:pt idx="151" formatCode="0.00">
                        <c:v>1.4372890201148958E-2</c:v>
                      </c:pt>
                      <c:pt idx="152" formatCode="0.00">
                        <c:v>1.7578318534482329E-2</c:v>
                      </c:pt>
                      <c:pt idx="153" formatCode="0.00">
                        <c:v>1.2247120201149042E-2</c:v>
                      </c:pt>
                      <c:pt idx="154" formatCode="0.00">
                        <c:v>9.0185352011490361E-3</c:v>
                      </c:pt>
                      <c:pt idx="155" formatCode="0.00">
                        <c:v>1.5267098534482382E-2</c:v>
                      </c:pt>
                      <c:pt idx="156" formatCode="0.00">
                        <c:v>2.1736467701149009E-2</c:v>
                      </c:pt>
                      <c:pt idx="157" formatCode="0.00">
                        <c:v>2.3067271867815653E-2</c:v>
                      </c:pt>
                      <c:pt idx="158" formatCode="0.00">
                        <c:v>2.3080758534482437E-2</c:v>
                      </c:pt>
                      <c:pt idx="159" formatCode="0.00">
                        <c:v>2.227872436781575E-2</c:v>
                      </c:pt>
                      <c:pt idx="160" formatCode="0.00">
                        <c:v>1.6538486034482491E-2</c:v>
                      </c:pt>
                      <c:pt idx="161" formatCode="0.00">
                        <c:v>1.0099958534482423E-2</c:v>
                      </c:pt>
                      <c:pt idx="162" formatCode="0.00">
                        <c:v>5.4122393678156522E-3</c:v>
                      </c:pt>
                      <c:pt idx="163" formatCode="0.00">
                        <c:v>8.9285602011490717E-3</c:v>
                      </c:pt>
                      <c:pt idx="164" formatCode="0.00">
                        <c:v>-1.0393879798850869E-2</c:v>
                      </c:pt>
                      <c:pt idx="165" formatCode="0.00">
                        <c:v>-7.1947020632184278E-2</c:v>
                      </c:pt>
                      <c:pt idx="166" formatCode="0.00">
                        <c:v>-0.13703414979885092</c:v>
                      </c:pt>
                      <c:pt idx="167" formatCode="0.00">
                        <c:v>-0.20575761979885093</c:v>
                      </c:pt>
                      <c:pt idx="168" formatCode="0.00">
                        <c:v>-0.24771867646551765</c:v>
                      </c:pt>
                      <c:pt idx="169" formatCode="0.00">
                        <c:v>-0.25149298146551763</c:v>
                      </c:pt>
                      <c:pt idx="170" formatCode="0.00">
                        <c:v>-0.25157212479885094</c:v>
                      </c:pt>
                      <c:pt idx="171" formatCode="0.00">
                        <c:v>-0.25111663563218428</c:v>
                      </c:pt>
                      <c:pt idx="172" formatCode="0.00">
                        <c:v>-0.24252443063218426</c:v>
                      </c:pt>
                      <c:pt idx="173" formatCode="0.00">
                        <c:v>-0.2309976047988509</c:v>
                      </c:pt>
                      <c:pt idx="174" formatCode="0.00">
                        <c:v>-0.22139189146551752</c:v>
                      </c:pt>
                      <c:pt idx="175" formatCode="0.00">
                        <c:v>-0.20586308313218432</c:v>
                      </c:pt>
                      <c:pt idx="176" formatCode="0.00">
                        <c:v>-0.15225489896551764</c:v>
                      </c:pt>
                      <c:pt idx="177" formatCode="0.00">
                        <c:v>-6.9203495632184309E-2</c:v>
                      </c:pt>
                      <c:pt idx="178" formatCode="0.00">
                        <c:v>2.1970659367815726E-2</c:v>
                      </c:pt>
                      <c:pt idx="179" formatCode="0.00">
                        <c:v>0.11433888520114899</c:v>
                      </c:pt>
                      <c:pt idx="180" formatCode="0.00">
                        <c:v>0.18381933186781574</c:v>
                      </c:pt>
                      <c:pt idx="181" formatCode="0.00">
                        <c:v>0.19393614770114909</c:v>
                      </c:pt>
                      <c:pt idx="182" formatCode="0.00">
                        <c:v>0.1941690977011491</c:v>
                      </c:pt>
                      <c:pt idx="183" formatCode="0.00">
                        <c:v>0.19381149853448243</c:v>
                      </c:pt>
                      <c:pt idx="184" formatCode="0.00">
                        <c:v>0.1901905610344824</c:v>
                      </c:pt>
                      <c:pt idx="185" formatCode="0.00">
                        <c:v>0.18912245270114902</c:v>
                      </c:pt>
                      <c:pt idx="186" formatCode="0.00">
                        <c:v>0.18662013270114897</c:v>
                      </c:pt>
                      <c:pt idx="187" formatCode="0.00">
                        <c:v>0.17214956020114902</c:v>
                      </c:pt>
                      <c:pt idx="188" formatCode="0.00">
                        <c:v>0.10472962353448245</c:v>
                      </c:pt>
                      <c:pt idx="189" formatCode="0.00">
                        <c:v>3.696207270114904E-2</c:v>
                      </c:pt>
                      <c:pt idx="190" formatCode="0.00">
                        <c:v>-1.1503218965517648E-2</c:v>
                      </c:pt>
                      <c:pt idx="191" formatCode="0.00">
                        <c:v>-6.7283371465517772E-2</c:v>
                      </c:pt>
                      <c:pt idx="192" formatCode="0.00">
                        <c:v>-0.13462721229885094</c:v>
                      </c:pt>
                      <c:pt idx="193" formatCode="0.00">
                        <c:v>-0.14394377229885097</c:v>
                      </c:pt>
                      <c:pt idx="194" formatCode="0.00">
                        <c:v>-0.14416429979885081</c:v>
                      </c:pt>
                      <c:pt idx="195" formatCode="0.00">
                        <c:v>-0.14421971563218428</c:v>
                      </c:pt>
                      <c:pt idx="196" formatCode="0.00">
                        <c:v>-0.14551560979885098</c:v>
                      </c:pt>
                      <c:pt idx="197" formatCode="0.00">
                        <c:v>-0.1461438539655176</c:v>
                      </c:pt>
                      <c:pt idx="198" formatCode="0.00">
                        <c:v>-0.13588522896551752</c:v>
                      </c:pt>
                      <c:pt idx="199" formatCode="0.00">
                        <c:v>-0.13532689229885092</c:v>
                      </c:pt>
                      <c:pt idx="200" formatCode="0.00">
                        <c:v>-0.11111846063218428</c:v>
                      </c:pt>
                      <c:pt idx="201" formatCode="0.00">
                        <c:v>-5.5475070632184265E-2</c:v>
                      </c:pt>
                      <c:pt idx="202" formatCode="0.00">
                        <c:v>-3.3352518132184206E-2</c:v>
                      </c:pt>
                      <c:pt idx="203" formatCode="0.00">
                        <c:v>-2.6890232298851013E-2</c:v>
                      </c:pt>
                      <c:pt idx="204" formatCode="0.00">
                        <c:v>-1.4166647298850976E-2</c:v>
                      </c:pt>
                      <c:pt idx="205" formatCode="0.00">
                        <c:v>-1.4541270632184244E-2</c:v>
                      </c:pt>
                      <c:pt idx="206" formatCode="0.00">
                        <c:v>-1.4556788965517709E-2</c:v>
                      </c:pt>
                      <c:pt idx="207" formatCode="0.00">
                        <c:v>-1.3990784798850964E-2</c:v>
                      </c:pt>
                      <c:pt idx="208" formatCode="0.00">
                        <c:v>-1.0506093132184424E-2</c:v>
                      </c:pt>
                      <c:pt idx="209" formatCode="0.00">
                        <c:v>-1.5006790632184352E-2</c:v>
                      </c:pt>
                      <c:pt idx="210" formatCode="0.00">
                        <c:v>-2.4570182298850995E-2</c:v>
                      </c:pt>
                      <c:pt idx="211" formatCode="0.00">
                        <c:v>-2.0590936465517684E-2</c:v>
                      </c:pt>
                      <c:pt idx="212" formatCode="0.00">
                        <c:v>-2.2302578132184281E-2</c:v>
                      </c:pt>
                      <c:pt idx="213" formatCode="0.00">
                        <c:v>-7.2398394798850907E-2</c:v>
                      </c:pt>
                      <c:pt idx="214" formatCode="0.00">
                        <c:v>-0.10137524313218427</c:v>
                      </c:pt>
                      <c:pt idx="215" formatCode="0.00">
                        <c:v>-0.1109521006321843</c:v>
                      </c:pt>
                      <c:pt idx="216" formatCode="0.00">
                        <c:v>-0.11881274896551758</c:v>
                      </c:pt>
                      <c:pt idx="217" formatCode="0.00">
                        <c:v>-0.11929339896551761</c:v>
                      </c:pt>
                      <c:pt idx="218" formatCode="0.00">
                        <c:v>-0.11930412813218427</c:v>
                      </c:pt>
                      <c:pt idx="219" formatCode="0.00">
                        <c:v>-0.1191115806321843</c:v>
                      </c:pt>
                      <c:pt idx="220" formatCode="0.00">
                        <c:v>-0.12326572229885091</c:v>
                      </c:pt>
                      <c:pt idx="221" formatCode="0.00">
                        <c:v>-0.12651156063218433</c:v>
                      </c:pt>
                      <c:pt idx="222" formatCode="0.00">
                        <c:v>-0.13408898229885091</c:v>
                      </c:pt>
                      <c:pt idx="223" formatCode="0.00">
                        <c:v>-0.14987145479885089</c:v>
                      </c:pt>
                      <c:pt idx="224" formatCode="0.00">
                        <c:v>-0.18065556479885098</c:v>
                      </c:pt>
                      <c:pt idx="225" formatCode="0.00">
                        <c:v>-0.20449157146551761</c:v>
                      </c:pt>
                      <c:pt idx="226" formatCode="0.00">
                        <c:v>-0.22876431646551759</c:v>
                      </c:pt>
                      <c:pt idx="227" formatCode="0.00">
                        <c:v>-0.2488132572988509</c:v>
                      </c:pt>
                      <c:pt idx="228" formatCode="0.00">
                        <c:v>-0.23908041979885097</c:v>
                      </c:pt>
                      <c:pt idx="229" formatCode="0.00">
                        <c:v>-0.2352101789655176</c:v>
                      </c:pt>
                      <c:pt idx="230" formatCode="0.00">
                        <c:v>-0.23519849729885095</c:v>
                      </c:pt>
                      <c:pt idx="231" formatCode="0.00">
                        <c:v>-0.23585373896551759</c:v>
                      </c:pt>
                      <c:pt idx="232" formatCode="0.00">
                        <c:v>-0.23389713813218432</c:v>
                      </c:pt>
                      <c:pt idx="233" formatCode="0.00">
                        <c:v>-0.23038103563218432</c:v>
                      </c:pt>
                      <c:pt idx="234" formatCode="0.00">
                        <c:v>-0.223515844798851</c:v>
                      </c:pt>
                      <c:pt idx="235" formatCode="0.00">
                        <c:v>-0.21786916896551767</c:v>
                      </c:pt>
                      <c:pt idx="236" formatCode="0.00">
                        <c:v>-0.19682501896551768</c:v>
                      </c:pt>
                      <c:pt idx="237" formatCode="0.00">
                        <c:v>-0.17839802396551763</c:v>
                      </c:pt>
                      <c:pt idx="238" formatCode="0.00">
                        <c:v>-0.18683096313218434</c:v>
                      </c:pt>
                      <c:pt idx="239" formatCode="0.00">
                        <c:v>-0.19365593896551764</c:v>
                      </c:pt>
                      <c:pt idx="240" formatCode="0.00">
                        <c:v>-0.19569916396551762</c:v>
                      </c:pt>
                      <c:pt idx="241" formatCode="0.00">
                        <c:v>-0.19349645146551769</c:v>
                      </c:pt>
                      <c:pt idx="242" formatCode="0.00">
                        <c:v>-0.19341874813218429</c:v>
                      </c:pt>
                      <c:pt idx="243" formatCode="0.00">
                        <c:v>-0.19358031979885099</c:v>
                      </c:pt>
                      <c:pt idx="244" formatCode="0.00">
                        <c:v>-0.19807810229885098</c:v>
                      </c:pt>
                      <c:pt idx="245" formatCode="0.00">
                        <c:v>-0.2005632756321844</c:v>
                      </c:pt>
                      <c:pt idx="246" formatCode="0.00">
                        <c:v>-0.20648882229885102</c:v>
                      </c:pt>
                      <c:pt idx="247" formatCode="0.00">
                        <c:v>-0.20128834979885096</c:v>
                      </c:pt>
                      <c:pt idx="248" formatCode="0.00">
                        <c:v>-0.18972222729885097</c:v>
                      </c:pt>
                      <c:pt idx="249" formatCode="0.00">
                        <c:v>-0.15437960396551764</c:v>
                      </c:pt>
                      <c:pt idx="250" formatCode="0.00">
                        <c:v>-9.5924862298850999E-2</c:v>
                      </c:pt>
                      <c:pt idx="251" formatCode="0.00">
                        <c:v>-5.1243203132184223E-2</c:v>
                      </c:pt>
                      <c:pt idx="252" formatCode="0.00">
                        <c:v>-3.0978026465517616E-2</c:v>
                      </c:pt>
                      <c:pt idx="253" formatCode="0.00">
                        <c:v>-3.0202545632184274E-2</c:v>
                      </c:pt>
                      <c:pt idx="254" formatCode="0.00">
                        <c:v>-3.0098553132184347E-2</c:v>
                      </c:pt>
                      <c:pt idx="255" formatCode="0.00">
                        <c:v>-3.0036369798850937E-2</c:v>
                      </c:pt>
                      <c:pt idx="256" formatCode="0.00">
                        <c:v>-2.8718005632184407E-2</c:v>
                      </c:pt>
                      <c:pt idx="257" formatCode="0.00">
                        <c:v>-2.8449225632184327E-2</c:v>
                      </c:pt>
                      <c:pt idx="258" formatCode="0.00">
                        <c:v>-3.1303648965517739E-2</c:v>
                      </c:pt>
                      <c:pt idx="259" formatCode="0.00">
                        <c:v>-2.6401107298851034E-2</c:v>
                      </c:pt>
                      <c:pt idx="260" formatCode="0.00">
                        <c:v>-1.9461085632184294E-2</c:v>
                      </c:pt>
                      <c:pt idx="261" formatCode="0.00">
                        <c:v>-2.5593161465517489E-2</c:v>
                      </c:pt>
                      <c:pt idx="262" formatCode="0.00">
                        <c:v>-2.509136979885096E-2</c:v>
                      </c:pt>
                      <c:pt idx="263" formatCode="0.00">
                        <c:v>-1.0274768132184309E-2</c:v>
                      </c:pt>
                      <c:pt idx="264" formatCode="0.00">
                        <c:v>-1.5043611465517581E-2</c:v>
                      </c:pt>
                      <c:pt idx="265" formatCode="0.00">
                        <c:v>-1.6827868965517578E-2</c:v>
                      </c:pt>
                      <c:pt idx="266" formatCode="0.00">
                        <c:v>-1.6979577298850912E-2</c:v>
                      </c:pt>
                      <c:pt idx="267" formatCode="0.00">
                        <c:v>-1.6993598965517553E-2</c:v>
                      </c:pt>
                      <c:pt idx="268" formatCode="0.00">
                        <c:v>-1.7355544798851041E-2</c:v>
                      </c:pt>
                      <c:pt idx="269" formatCode="0.00">
                        <c:v>-1.8495368132184331E-2</c:v>
                      </c:pt>
                      <c:pt idx="270" formatCode="0.00">
                        <c:v>-1.1903511465517602E-2</c:v>
                      </c:pt>
                      <c:pt idx="271" formatCode="0.00">
                        <c:v>-1.3915138132184257E-2</c:v>
                      </c:pt>
                      <c:pt idx="272" formatCode="0.00">
                        <c:v>1.4858358534482363E-2</c:v>
                      </c:pt>
                      <c:pt idx="273" formatCode="0.00">
                        <c:v>5.0220244367815692E-2</c:v>
                      </c:pt>
                      <c:pt idx="274" formatCode="0.00">
                        <c:v>6.9855703534482338E-2</c:v>
                      </c:pt>
                      <c:pt idx="275" formatCode="0.00">
                        <c:v>6.8463965201148946E-2</c:v>
                      </c:pt>
                      <c:pt idx="276" formatCode="0.00">
                        <c:v>5.4125318534482436E-2</c:v>
                      </c:pt>
                      <c:pt idx="277" formatCode="0.00">
                        <c:v>5.3284653534482418E-2</c:v>
                      </c:pt>
                      <c:pt idx="278" formatCode="0.00">
                        <c:v>5.3397721034482371E-2</c:v>
                      </c:pt>
                      <c:pt idx="279" formatCode="0.00">
                        <c:v>5.3301729367815742E-2</c:v>
                      </c:pt>
                      <c:pt idx="280" formatCode="0.00">
                        <c:v>5.2854495201149043E-2</c:v>
                      </c:pt>
                      <c:pt idx="281" formatCode="0.00">
                        <c:v>5.264450020114908E-2</c:v>
                      </c:pt>
                      <c:pt idx="282" formatCode="0.00">
                        <c:v>4.7283805201149054E-2</c:v>
                      </c:pt>
                      <c:pt idx="283" formatCode="0.00">
                        <c:v>4.2240465201149102E-2</c:v>
                      </c:pt>
                      <c:pt idx="284" formatCode="0.00">
                        <c:v>5.0308802011490572E-3</c:v>
                      </c:pt>
                      <c:pt idx="285" formatCode="0.00">
                        <c:v>-2.2628476465517577E-2</c:v>
                      </c:pt>
                      <c:pt idx="286" formatCode="0.00">
                        <c:v>-4.7929605632184402E-2</c:v>
                      </c:pt>
                      <c:pt idx="287" formatCode="0.00">
                        <c:v>-5.6812228132184228E-2</c:v>
                      </c:pt>
                      <c:pt idx="288" formatCode="0.00">
                        <c:v>-3.5722118132184177E-2</c:v>
                      </c:pt>
                      <c:pt idx="289" formatCode="0.00">
                        <c:v>-3.1035613965517572E-2</c:v>
                      </c:pt>
                      <c:pt idx="290" formatCode="0.00">
                        <c:v>-3.1004356465517469E-2</c:v>
                      </c:pt>
                      <c:pt idx="291" formatCode="0.00">
                        <c:v>-3.0961225632184175E-2</c:v>
                      </c:pt>
                      <c:pt idx="292" formatCode="0.00">
                        <c:v>-2.0719263132184196E-2</c:v>
                      </c:pt>
                      <c:pt idx="293" formatCode="0.00">
                        <c:v>-3.1213531321842014E-3</c:v>
                      </c:pt>
                      <c:pt idx="294" formatCode="0.00">
                        <c:v>2.2674804367815771E-2</c:v>
                      </c:pt>
                      <c:pt idx="295" formatCode="0.00">
                        <c:v>6.4200041034482402E-2</c:v>
                      </c:pt>
                      <c:pt idx="296" formatCode="0.00">
                        <c:v>0.10192710353448242</c:v>
                      </c:pt>
                      <c:pt idx="297" formatCode="0.00">
                        <c:v>0.16273139103448231</c:v>
                      </c:pt>
                      <c:pt idx="298" formatCode="0.00">
                        <c:v>0.2432685718678157</c:v>
                      </c:pt>
                      <c:pt idx="299" formatCode="0.00">
                        <c:v>0.3170518902011491</c:v>
                      </c:pt>
                      <c:pt idx="300" formatCode="0.00">
                        <c:v>0.37337427103448229</c:v>
                      </c:pt>
                      <c:pt idx="301" formatCode="0.00">
                        <c:v>0.38777751020114892</c:v>
                      </c:pt>
                      <c:pt idx="302" formatCode="0.00">
                        <c:v>0.38885691520114896</c:v>
                      </c:pt>
                      <c:pt idx="303" formatCode="0.00">
                        <c:v>0.38938499020114903</c:v>
                      </c:pt>
                      <c:pt idx="304" formatCode="0.00">
                        <c:v>0.3805243210344823</c:v>
                      </c:pt>
                      <c:pt idx="305" formatCode="0.00">
                        <c:v>0.37123859103448231</c:v>
                      </c:pt>
                      <c:pt idx="306" formatCode="0.00">
                        <c:v>0.35528255936781561</c:v>
                      </c:pt>
                      <c:pt idx="307" formatCode="0.00">
                        <c:v>0.31112387020114896</c:v>
                      </c:pt>
                      <c:pt idx="308" formatCode="0.00">
                        <c:v>0.24584575270114895</c:v>
                      </c:pt>
                      <c:pt idx="309" formatCode="0.00">
                        <c:v>0.13542869936781565</c:v>
                      </c:pt>
                      <c:pt idx="310" formatCode="0.00">
                        <c:v>5.6893943678156811E-3</c:v>
                      </c:pt>
                      <c:pt idx="311" formatCode="0.00">
                        <c:v>-0.11185279313218421</c:v>
                      </c:pt>
                      <c:pt idx="312" formatCode="0.00">
                        <c:v>-0.204872449798851</c:v>
                      </c:pt>
                      <c:pt idx="313" formatCode="0.00">
                        <c:v>-0.22817352229885096</c:v>
                      </c:pt>
                      <c:pt idx="314" formatCode="0.00">
                        <c:v>-0.22923561396551767</c:v>
                      </c:pt>
                      <c:pt idx="315" formatCode="0.00">
                        <c:v>-0.22971982563218435</c:v>
                      </c:pt>
                      <c:pt idx="316" formatCode="0.00">
                        <c:v>-0.23343737479885102</c:v>
                      </c:pt>
                      <c:pt idx="317" formatCode="0.00">
                        <c:v>-0.24927782479885097</c:v>
                      </c:pt>
                      <c:pt idx="318" formatCode="0.00">
                        <c:v>-0.26972673646551765</c:v>
                      </c:pt>
                      <c:pt idx="319" formatCode="0.00">
                        <c:v>-0.28483447979885096</c:v>
                      </c:pt>
                      <c:pt idx="320" formatCode="0.00">
                        <c:v>-0.28622157479885096</c:v>
                      </c:pt>
                      <c:pt idx="321" formatCode="0.00">
                        <c:v>-0.27894726979885098</c:v>
                      </c:pt>
                      <c:pt idx="322" formatCode="0.00">
                        <c:v>-0.26986080979885102</c:v>
                      </c:pt>
                      <c:pt idx="323" formatCode="0.00">
                        <c:v>-0.2589487789655176</c:v>
                      </c:pt>
                      <c:pt idx="324" formatCode="0.00">
                        <c:v>-0.2468542689655176</c:v>
                      </c:pt>
                      <c:pt idx="325" formatCode="0.00">
                        <c:v>-0.24504195479885094</c:v>
                      </c:pt>
                      <c:pt idx="326" formatCode="0.00">
                        <c:v>-0.24526825896551768</c:v>
                      </c:pt>
                      <c:pt idx="327" formatCode="0.00">
                        <c:v>-0.24537646063218427</c:v>
                      </c:pt>
                      <c:pt idx="328" formatCode="0.00">
                        <c:v>-0.24550579979885095</c:v>
                      </c:pt>
                      <c:pt idx="329" formatCode="0.00">
                        <c:v>-0.24382289979885091</c:v>
                      </c:pt>
                      <c:pt idx="330" formatCode="0.00">
                        <c:v>-0.23682637313218424</c:v>
                      </c:pt>
                      <c:pt idx="331" formatCode="0.00">
                        <c:v>-0.23893849229885089</c:v>
                      </c:pt>
                      <c:pt idx="332" formatCode="0.00">
                        <c:v>-0.24766347729885091</c:v>
                      </c:pt>
                      <c:pt idx="333" formatCode="0.00">
                        <c:v>-0.26477447063218434</c:v>
                      </c:pt>
                      <c:pt idx="334" formatCode="0.00">
                        <c:v>-0.27185640646551762</c:v>
                      </c:pt>
                      <c:pt idx="335" formatCode="0.00">
                        <c:v>-0.27780717979885095</c:v>
                      </c:pt>
                      <c:pt idx="336" formatCode="0.00">
                        <c:v>-0.29316578229885099</c:v>
                      </c:pt>
                      <c:pt idx="337" formatCode="0.00">
                        <c:v>-0.29531027063218429</c:v>
                      </c:pt>
                      <c:pt idx="338" formatCode="0.00">
                        <c:v>-0.29534344146551761</c:v>
                      </c:pt>
                      <c:pt idx="339" formatCode="0.00">
                        <c:v>-0.29517879229885097</c:v>
                      </c:pt>
                      <c:pt idx="340" formatCode="0.00">
                        <c:v>-0.29188480896551761</c:v>
                      </c:pt>
                      <c:pt idx="341" formatCode="0.00">
                        <c:v>-0.28495533063218426</c:v>
                      </c:pt>
                      <c:pt idx="342" formatCode="0.00">
                        <c:v>-0.27740532063218426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E9C3-43FD-BA8A-05A56A6CA537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v>Soil Moisture</c:v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'Ganges-TSA'!$AC$2:$AC$349</c15:sqref>
                        </c15:formulaRef>
                      </c:ext>
                    </c:extLst>
                    <c:numCache>
                      <c:formatCode>General</c:formatCode>
                      <c:ptCount val="348"/>
                      <c:pt idx="6" formatCode="0.00">
                        <c:v>0.13540965804597693</c:v>
                      </c:pt>
                      <c:pt idx="7" formatCode="0.00">
                        <c:v>0.19173370304597714</c:v>
                      </c:pt>
                      <c:pt idx="8" formatCode="0.00">
                        <c:v>0.16604133971264368</c:v>
                      </c:pt>
                      <c:pt idx="9" formatCode="0.00">
                        <c:v>0.15341542721264467</c:v>
                      </c:pt>
                      <c:pt idx="10" formatCode="0.00">
                        <c:v>0.15524739554597655</c:v>
                      </c:pt>
                      <c:pt idx="11" formatCode="0.00">
                        <c:v>0.10675804387931098</c:v>
                      </c:pt>
                      <c:pt idx="12" formatCode="0.00">
                        <c:v>7.9855050545977413E-2</c:v>
                      </c:pt>
                      <c:pt idx="13" formatCode="0.00">
                        <c:v>-5.7844076120689536E-2</c:v>
                      </c:pt>
                      <c:pt idx="14" formatCode="0.00">
                        <c:v>-7.8970584454022941E-2</c:v>
                      </c:pt>
                      <c:pt idx="15" formatCode="0.00">
                        <c:v>-0.2020865611206899</c:v>
                      </c:pt>
                      <c:pt idx="16" formatCode="0.00">
                        <c:v>-0.39016369278735663</c:v>
                      </c:pt>
                      <c:pt idx="17" formatCode="0.00">
                        <c:v>-0.43637398195402355</c:v>
                      </c:pt>
                      <c:pt idx="18" formatCode="0.00">
                        <c:v>-0.43626099195402368</c:v>
                      </c:pt>
                      <c:pt idx="19" formatCode="0.00">
                        <c:v>-0.45166382612069</c:v>
                      </c:pt>
                      <c:pt idx="20" formatCode="0.00">
                        <c:v>-0.42887550028735699</c:v>
                      </c:pt>
                      <c:pt idx="21" formatCode="0.00">
                        <c:v>-0.4535125436206906</c:v>
                      </c:pt>
                      <c:pt idx="22" formatCode="0.00">
                        <c:v>-0.48933829278735708</c:v>
                      </c:pt>
                      <c:pt idx="23" formatCode="0.00">
                        <c:v>-0.48890085445402409</c:v>
                      </c:pt>
                      <c:pt idx="24" formatCode="0.00">
                        <c:v>-0.54110286112069073</c:v>
                      </c:pt>
                      <c:pt idx="25" formatCode="0.00">
                        <c:v>-0.53640172362069016</c:v>
                      </c:pt>
                      <c:pt idx="26" formatCode="0.00">
                        <c:v>-0.53503089695402295</c:v>
                      </c:pt>
                      <c:pt idx="27" formatCode="0.00">
                        <c:v>-0.5186977536206907</c:v>
                      </c:pt>
                      <c:pt idx="28" formatCode="0.00">
                        <c:v>-0.43384120362069112</c:v>
                      </c:pt>
                      <c:pt idx="29" formatCode="0.00">
                        <c:v>-0.40516119695402431</c:v>
                      </c:pt>
                      <c:pt idx="30" formatCode="0.00">
                        <c:v>-0.40588130028735758</c:v>
                      </c:pt>
                      <c:pt idx="31" formatCode="0.00">
                        <c:v>-0.40201502528735755</c:v>
                      </c:pt>
                      <c:pt idx="32" formatCode="0.00">
                        <c:v>-0.42101418445402405</c:v>
                      </c:pt>
                      <c:pt idx="33" formatCode="0.00">
                        <c:v>-0.39148614278735749</c:v>
                      </c:pt>
                      <c:pt idx="34" formatCode="0.00">
                        <c:v>-0.34139139945402341</c:v>
                      </c:pt>
                      <c:pt idx="35" formatCode="0.00">
                        <c:v>-0.31065769445402402</c:v>
                      </c:pt>
                      <c:pt idx="36" formatCode="0.00">
                        <c:v>-0.24907435445402371</c:v>
                      </c:pt>
                      <c:pt idx="37" formatCode="0.00">
                        <c:v>-0.18731706862068975</c:v>
                      </c:pt>
                      <c:pt idx="38" formatCode="0.00">
                        <c:v>-0.2547711677873572</c:v>
                      </c:pt>
                      <c:pt idx="39" formatCode="0.00">
                        <c:v>-0.17873566862068913</c:v>
                      </c:pt>
                      <c:pt idx="40" formatCode="0.00">
                        <c:v>-0.13583486778735754</c:v>
                      </c:pt>
                      <c:pt idx="41" formatCode="0.00">
                        <c:v>-0.12555404028735673</c:v>
                      </c:pt>
                      <c:pt idx="42" formatCode="0.00">
                        <c:v>-0.12514678195402329</c:v>
                      </c:pt>
                      <c:pt idx="43" formatCode="0.00">
                        <c:v>-0.10377960945402354</c:v>
                      </c:pt>
                      <c:pt idx="44" formatCode="0.00">
                        <c:v>-5.6377227787356432E-2</c:v>
                      </c:pt>
                      <c:pt idx="45" formatCode="0.00">
                        <c:v>-6.2186952787356198E-2</c:v>
                      </c:pt>
                      <c:pt idx="46" formatCode="0.00">
                        <c:v>-7.2918112787355938E-2</c:v>
                      </c:pt>
                      <c:pt idx="47" formatCode="0.00">
                        <c:v>-9.0884383620689846E-2</c:v>
                      </c:pt>
                      <c:pt idx="48" formatCode="0.00">
                        <c:v>-8.2019662787356395E-2</c:v>
                      </c:pt>
                      <c:pt idx="49" formatCode="0.00">
                        <c:v>-3.2456214454023247E-2</c:v>
                      </c:pt>
                      <c:pt idx="50" formatCode="0.00">
                        <c:v>8.9177712212643812E-2</c:v>
                      </c:pt>
                      <c:pt idx="51" formatCode="0.00">
                        <c:v>2.1976534712642604E-2</c:v>
                      </c:pt>
                      <c:pt idx="52" formatCode="0.00">
                        <c:v>-5.9725737787356792E-2</c:v>
                      </c:pt>
                      <c:pt idx="53" formatCode="0.00">
                        <c:v>-8.8115648620690656E-2</c:v>
                      </c:pt>
                      <c:pt idx="54" formatCode="0.00">
                        <c:v>-9.2164055287357272E-2</c:v>
                      </c:pt>
                      <c:pt idx="55" formatCode="0.00">
                        <c:v>-7.128478612068978E-2</c:v>
                      </c:pt>
                      <c:pt idx="56" formatCode="0.00">
                        <c:v>-8.0190415287356487E-2</c:v>
                      </c:pt>
                      <c:pt idx="57" formatCode="0.00">
                        <c:v>-5.9561009454023761E-2</c:v>
                      </c:pt>
                      <c:pt idx="58" formatCode="0.00">
                        <c:v>-5.2161609454024038E-2</c:v>
                      </c:pt>
                      <c:pt idx="59" formatCode="0.00">
                        <c:v>-5.2442486120690468E-2</c:v>
                      </c:pt>
                      <c:pt idx="60" formatCode="0.00">
                        <c:v>-8.2153533620689778E-2</c:v>
                      </c:pt>
                      <c:pt idx="61" formatCode="0.00">
                        <c:v>-0.15335171945402326</c:v>
                      </c:pt>
                      <c:pt idx="62" formatCode="0.00">
                        <c:v>-0.16702772695402324</c:v>
                      </c:pt>
                      <c:pt idx="63" formatCode="0.00">
                        <c:v>-0.15044527778735617</c:v>
                      </c:pt>
                      <c:pt idx="64" formatCode="0.00">
                        <c:v>-0.15442710612069011</c:v>
                      </c:pt>
                      <c:pt idx="65" formatCode="0.00">
                        <c:v>-0.11556841445402277</c:v>
                      </c:pt>
                      <c:pt idx="66" formatCode="0.00">
                        <c:v>-8.5541461954022679E-2</c:v>
                      </c:pt>
                      <c:pt idx="67" formatCode="0.00">
                        <c:v>-7.0423657787356042E-2</c:v>
                      </c:pt>
                      <c:pt idx="68" formatCode="0.00">
                        <c:v>-4.1401957787356558E-2</c:v>
                      </c:pt>
                      <c:pt idx="69" formatCode="0.00">
                        <c:v>-2.3028766120690491E-2</c:v>
                      </c:pt>
                      <c:pt idx="70" formatCode="0.00">
                        <c:v>-2.7305936120690433E-2</c:v>
                      </c:pt>
                      <c:pt idx="71" formatCode="0.00">
                        <c:v>-2.430782278735677E-2</c:v>
                      </c:pt>
                      <c:pt idx="72" formatCode="0.00">
                        <c:v>-1.492197787357874E-3</c:v>
                      </c:pt>
                      <c:pt idx="73" formatCode="0.00">
                        <c:v>4.8507278045976321E-2</c:v>
                      </c:pt>
                      <c:pt idx="74" formatCode="0.00">
                        <c:v>5.7699029712643402E-2</c:v>
                      </c:pt>
                      <c:pt idx="75" formatCode="0.00">
                        <c:v>7.8100110545976875E-2</c:v>
                      </c:pt>
                      <c:pt idx="76" formatCode="0.00">
                        <c:v>0.16693995887930946</c:v>
                      </c:pt>
                      <c:pt idx="77" formatCode="0.00">
                        <c:v>0.16068250471264278</c:v>
                      </c:pt>
                      <c:pt idx="78" formatCode="0.00">
                        <c:v>0.14579036387931055</c:v>
                      </c:pt>
                      <c:pt idx="79" formatCode="0.00">
                        <c:v>8.8569507212643117E-2</c:v>
                      </c:pt>
                      <c:pt idx="80" formatCode="0.00">
                        <c:v>3.7069763045975535E-2</c:v>
                      </c:pt>
                      <c:pt idx="81" formatCode="0.00">
                        <c:v>-1.3176058620690156E-2</c:v>
                      </c:pt>
                      <c:pt idx="82" formatCode="0.00">
                        <c:v>4.6603138793104293E-3</c:v>
                      </c:pt>
                      <c:pt idx="83" formatCode="0.00">
                        <c:v>1.919738971264362E-2</c:v>
                      </c:pt>
                      <c:pt idx="84" formatCode="0.00">
                        <c:v>8.9008463793103232E-3</c:v>
                      </c:pt>
                      <c:pt idx="85" formatCode="0.00">
                        <c:v>2.345610221264316E-2</c:v>
                      </c:pt>
                      <c:pt idx="86" formatCode="0.00">
                        <c:v>-1.4226590287356622E-2</c:v>
                      </c:pt>
                      <c:pt idx="87" formatCode="0.00">
                        <c:v>-8.538956120689889E-3</c:v>
                      </c:pt>
                      <c:pt idx="88" formatCode="0.00">
                        <c:v>-4.0725622787356031E-2</c:v>
                      </c:pt>
                      <c:pt idx="89" formatCode="0.00">
                        <c:v>-1.1615111954022872E-2</c:v>
                      </c:pt>
                      <c:pt idx="90" formatCode="0.00">
                        <c:v>0.12808464471264358</c:v>
                      </c:pt>
                      <c:pt idx="91" formatCode="0.00">
                        <c:v>0.19499999804597667</c:v>
                      </c:pt>
                      <c:pt idx="92" formatCode="0.00">
                        <c:v>0.23067220554597689</c:v>
                      </c:pt>
                      <c:pt idx="93" formatCode="0.00">
                        <c:v>0.28405907304597733</c:v>
                      </c:pt>
                      <c:pt idx="94" formatCode="0.00">
                        <c:v>0.31637750554597588</c:v>
                      </c:pt>
                      <c:pt idx="95" formatCode="0.00">
                        <c:v>0.35126477971264336</c:v>
                      </c:pt>
                      <c:pt idx="96" formatCode="0.00">
                        <c:v>0.35574339304597657</c:v>
                      </c:pt>
                      <c:pt idx="97" formatCode="0.00">
                        <c:v>0.35454752471264328</c:v>
                      </c:pt>
                      <c:pt idx="98" formatCode="0.00">
                        <c:v>0.34405901471264322</c:v>
                      </c:pt>
                      <c:pt idx="99" formatCode="0.00">
                        <c:v>0.31094847554597749</c:v>
                      </c:pt>
                      <c:pt idx="100" formatCode="0.00">
                        <c:v>0.40979065887931032</c:v>
                      </c:pt>
                      <c:pt idx="101" formatCode="0.00">
                        <c:v>0.42964784721264415</c:v>
                      </c:pt>
                      <c:pt idx="102" formatCode="0.00">
                        <c:v>0.30813332804597682</c:v>
                      </c:pt>
                      <c:pt idx="103" formatCode="0.00">
                        <c:v>0.25594131554597688</c:v>
                      </c:pt>
                      <c:pt idx="104" formatCode="0.00">
                        <c:v>0.23810438721264404</c:v>
                      </c:pt>
                      <c:pt idx="105" formatCode="0.00">
                        <c:v>0.19755067804597726</c:v>
                      </c:pt>
                      <c:pt idx="106" formatCode="0.00">
                        <c:v>0.13960562554597722</c:v>
                      </c:pt>
                      <c:pt idx="107" formatCode="0.00">
                        <c:v>0.10788764971264442</c:v>
                      </c:pt>
                      <c:pt idx="108" formatCode="0.00">
                        <c:v>0.1250348330459774</c:v>
                      </c:pt>
                      <c:pt idx="109" formatCode="0.00">
                        <c:v>6.9328928045976568E-2</c:v>
                      </c:pt>
                      <c:pt idx="110" formatCode="0.00">
                        <c:v>7.3428614712643281E-2</c:v>
                      </c:pt>
                      <c:pt idx="111" formatCode="0.00">
                        <c:v>0.10998875304597622</c:v>
                      </c:pt>
                      <c:pt idx="112" formatCode="0.00">
                        <c:v>0.1397362397126436</c:v>
                      </c:pt>
                      <c:pt idx="113" formatCode="0.00">
                        <c:v>0.11778257721264307</c:v>
                      </c:pt>
                      <c:pt idx="114" formatCode="0.00">
                        <c:v>0.11249226804597612</c:v>
                      </c:pt>
                      <c:pt idx="115" formatCode="0.00">
                        <c:v>0.10132950971264343</c:v>
                      </c:pt>
                      <c:pt idx="116" formatCode="0.00">
                        <c:v>0.10322769887931038</c:v>
                      </c:pt>
                      <c:pt idx="117" formatCode="0.00">
                        <c:v>0.10381065221264407</c:v>
                      </c:pt>
                      <c:pt idx="118" formatCode="0.00">
                        <c:v>0.11193943387931071</c:v>
                      </c:pt>
                      <c:pt idx="119" formatCode="0.00">
                        <c:v>0.14081617554597692</c:v>
                      </c:pt>
                      <c:pt idx="120" formatCode="0.00">
                        <c:v>0.1832027472126434</c:v>
                      </c:pt>
                      <c:pt idx="121" formatCode="0.00">
                        <c:v>0.23476696387931106</c:v>
                      </c:pt>
                      <c:pt idx="122" formatCode="0.00">
                        <c:v>0.20940916137930987</c:v>
                      </c:pt>
                      <c:pt idx="123" formatCode="0.00">
                        <c:v>0.13876657054597707</c:v>
                      </c:pt>
                      <c:pt idx="124" formatCode="0.00">
                        <c:v>-7.5872696120690364E-2</c:v>
                      </c:pt>
                      <c:pt idx="125" formatCode="0.00">
                        <c:v>-0.12935479112069004</c:v>
                      </c:pt>
                      <c:pt idx="126" formatCode="0.00">
                        <c:v>-0.14462363362068942</c:v>
                      </c:pt>
                      <c:pt idx="127" formatCode="0.00">
                        <c:v>-0.1475842161206895</c:v>
                      </c:pt>
                      <c:pt idx="128" formatCode="0.00">
                        <c:v>-0.1783363577873569</c:v>
                      </c:pt>
                      <c:pt idx="129" formatCode="0.00">
                        <c:v>-0.18924782278735641</c:v>
                      </c:pt>
                      <c:pt idx="130" formatCode="0.00">
                        <c:v>-0.18877148195402249</c:v>
                      </c:pt>
                      <c:pt idx="131" formatCode="0.00">
                        <c:v>-0.18531397528735649</c:v>
                      </c:pt>
                      <c:pt idx="132" formatCode="0.00">
                        <c:v>-0.18325705862068986</c:v>
                      </c:pt>
                      <c:pt idx="133" formatCode="0.00">
                        <c:v>-0.18232170278735627</c:v>
                      </c:pt>
                      <c:pt idx="134" formatCode="0.00">
                        <c:v>-0.17505581695402306</c:v>
                      </c:pt>
                      <c:pt idx="135" formatCode="0.00">
                        <c:v>-0.2843566686206902</c:v>
                      </c:pt>
                      <c:pt idx="136" formatCode="0.00">
                        <c:v>-0.21445126862069053</c:v>
                      </c:pt>
                      <c:pt idx="137" formatCode="0.00">
                        <c:v>-0.20705067695402413</c:v>
                      </c:pt>
                      <c:pt idx="138" formatCode="0.00">
                        <c:v>-0.20415101028735627</c:v>
                      </c:pt>
                      <c:pt idx="139" formatCode="0.00">
                        <c:v>-0.19067279028735751</c:v>
                      </c:pt>
                      <c:pt idx="140" formatCode="0.00">
                        <c:v>-0.12681436112069111</c:v>
                      </c:pt>
                      <c:pt idx="141" formatCode="0.00">
                        <c:v>-8.0271179454023844E-2</c:v>
                      </c:pt>
                      <c:pt idx="142" formatCode="0.00">
                        <c:v>-5.3456698620689913E-2</c:v>
                      </c:pt>
                      <c:pt idx="143" formatCode="0.00">
                        <c:v>-6.5831417787357793E-2</c:v>
                      </c:pt>
                      <c:pt idx="144" formatCode="0.00">
                        <c:v>-0.1224548369540237</c:v>
                      </c:pt>
                      <c:pt idx="145" formatCode="0.00">
                        <c:v>-0.25007191778735738</c:v>
                      </c:pt>
                      <c:pt idx="146" formatCode="0.00">
                        <c:v>-0.29041464612068957</c:v>
                      </c:pt>
                      <c:pt idx="147" formatCode="0.00">
                        <c:v>-0.18122628862069057</c:v>
                      </c:pt>
                      <c:pt idx="148" formatCode="0.00">
                        <c:v>-0.18920937695402351</c:v>
                      </c:pt>
                      <c:pt idx="149" formatCode="0.00">
                        <c:v>-0.17579328528735694</c:v>
                      </c:pt>
                      <c:pt idx="150" formatCode="0.00">
                        <c:v>-0.16618742112069107</c:v>
                      </c:pt>
                      <c:pt idx="151" formatCode="0.00">
                        <c:v>-0.17043554362069013</c:v>
                      </c:pt>
                      <c:pt idx="152" formatCode="0.00">
                        <c:v>-0.13992897195402421</c:v>
                      </c:pt>
                      <c:pt idx="153" formatCode="0.00">
                        <c:v>-0.12127414862069053</c:v>
                      </c:pt>
                      <c:pt idx="154" formatCode="0.00">
                        <c:v>-0.11387947695402367</c:v>
                      </c:pt>
                      <c:pt idx="155" formatCode="0.00">
                        <c:v>-0.12787536278735701</c:v>
                      </c:pt>
                      <c:pt idx="156" formatCode="0.00">
                        <c:v>-0.12736872362069018</c:v>
                      </c:pt>
                      <c:pt idx="157" formatCode="0.00">
                        <c:v>1.913154712644527E-3</c:v>
                      </c:pt>
                      <c:pt idx="158" formatCode="0.00">
                        <c:v>6.1922633879310851E-2</c:v>
                      </c:pt>
                      <c:pt idx="159" formatCode="0.00">
                        <c:v>0.16262952971264433</c:v>
                      </c:pt>
                      <c:pt idx="160" formatCode="0.00">
                        <c:v>0.24613535887931093</c:v>
                      </c:pt>
                      <c:pt idx="161" formatCode="0.00">
                        <c:v>0.27065619387931061</c:v>
                      </c:pt>
                      <c:pt idx="162" formatCode="0.00">
                        <c:v>0.28053240554597636</c:v>
                      </c:pt>
                      <c:pt idx="163" formatCode="0.00">
                        <c:v>0.31391700637931041</c:v>
                      </c:pt>
                      <c:pt idx="164" formatCode="0.00">
                        <c:v>0.26764746971264408</c:v>
                      </c:pt>
                      <c:pt idx="165" formatCode="0.00">
                        <c:v>0.22391208471264346</c:v>
                      </c:pt>
                      <c:pt idx="166" formatCode="0.00">
                        <c:v>0.20743900971264395</c:v>
                      </c:pt>
                      <c:pt idx="167" formatCode="0.00">
                        <c:v>0.21950092387931086</c:v>
                      </c:pt>
                      <c:pt idx="168" formatCode="0.00">
                        <c:v>0.2517630505459767</c:v>
                      </c:pt>
                      <c:pt idx="169" formatCode="0.00">
                        <c:v>0.19760968804597567</c:v>
                      </c:pt>
                      <c:pt idx="170" formatCode="0.00">
                        <c:v>0.17315565137930999</c:v>
                      </c:pt>
                      <c:pt idx="171" formatCode="0.00">
                        <c:v>3.1196930459769234E-3</c:v>
                      </c:pt>
                      <c:pt idx="172" formatCode="0.00">
                        <c:v>-2.5673761120690308E-2</c:v>
                      </c:pt>
                      <c:pt idx="173" formatCode="0.00">
                        <c:v>-3.5471612787356221E-2</c:v>
                      </c:pt>
                      <c:pt idx="174" formatCode="0.00">
                        <c:v>-4.0568186954024199E-2</c:v>
                      </c:pt>
                      <c:pt idx="175" formatCode="0.00">
                        <c:v>-6.1497245287356783E-2</c:v>
                      </c:pt>
                      <c:pt idx="176" formatCode="0.00">
                        <c:v>-4.4757637787356863E-2</c:v>
                      </c:pt>
                      <c:pt idx="177" formatCode="0.00">
                        <c:v>-1.5376700287355938E-2</c:v>
                      </c:pt>
                      <c:pt idx="178" formatCode="0.00">
                        <c:v>-1.987881778735634E-2</c:v>
                      </c:pt>
                      <c:pt idx="179" formatCode="0.00">
                        <c:v>-3.7239525287356301E-2</c:v>
                      </c:pt>
                      <c:pt idx="180" formatCode="0.00">
                        <c:v>-0.10130410778735666</c:v>
                      </c:pt>
                      <c:pt idx="181" formatCode="0.00">
                        <c:v>-4.7210429454023206E-2</c:v>
                      </c:pt>
                      <c:pt idx="182" formatCode="0.00">
                        <c:v>-8.9904601120689875E-2</c:v>
                      </c:pt>
                      <c:pt idx="183" formatCode="0.00">
                        <c:v>-1.1491472787356294E-2</c:v>
                      </c:pt>
                      <c:pt idx="184" formatCode="0.00">
                        <c:v>-4.4878378620690107E-2</c:v>
                      </c:pt>
                      <c:pt idx="185" formatCode="0.00">
                        <c:v>-3.8165405287356791E-2</c:v>
                      </c:pt>
                      <c:pt idx="186" formatCode="0.00">
                        <c:v>-3.5125906120691219E-2</c:v>
                      </c:pt>
                      <c:pt idx="187" formatCode="0.00">
                        <c:v>-4.7934626120690993E-2</c:v>
                      </c:pt>
                      <c:pt idx="188" formatCode="0.00">
                        <c:v>-0.10592656862069028</c:v>
                      </c:pt>
                      <c:pt idx="189" formatCode="0.00">
                        <c:v>-0.11251528612069084</c:v>
                      </c:pt>
                      <c:pt idx="190" formatCode="0.00">
                        <c:v>-9.3957817787356568E-2</c:v>
                      </c:pt>
                      <c:pt idx="191" formatCode="0.00">
                        <c:v>-5.8795150287356712E-2</c:v>
                      </c:pt>
                      <c:pt idx="192" formatCode="0.00">
                        <c:v>-5.0759869540231151E-3</c:v>
                      </c:pt>
                      <c:pt idx="193" formatCode="0.00">
                        <c:v>-2.9614622787356382E-2</c:v>
                      </c:pt>
                      <c:pt idx="194" formatCode="0.00">
                        <c:v>-1.8092567787356018E-2</c:v>
                      </c:pt>
                      <c:pt idx="195" formatCode="0.00">
                        <c:v>-5.2370920287357237E-2</c:v>
                      </c:pt>
                      <c:pt idx="196" formatCode="0.00">
                        <c:v>-9.8235462787356731E-2</c:v>
                      </c:pt>
                      <c:pt idx="197" formatCode="0.00">
                        <c:v>-0.11930280445402275</c:v>
                      </c:pt>
                      <c:pt idx="198" formatCode="0.00">
                        <c:v>-0.12246361945402384</c:v>
                      </c:pt>
                      <c:pt idx="199" formatCode="0.00">
                        <c:v>-0.13283246362069079</c:v>
                      </c:pt>
                      <c:pt idx="200" formatCode="0.00">
                        <c:v>-4.1744883620690842E-2</c:v>
                      </c:pt>
                      <c:pt idx="201" formatCode="0.00">
                        <c:v>4.4457355459766035E-3</c:v>
                      </c:pt>
                      <c:pt idx="202" formatCode="0.00">
                        <c:v>8.5479463793101118E-3</c:v>
                      </c:pt>
                      <c:pt idx="203" formatCode="0.00">
                        <c:v>-6.2739454023130747E-5</c:v>
                      </c:pt>
                      <c:pt idx="204" formatCode="0.00">
                        <c:v>-1.5011981954023312E-2</c:v>
                      </c:pt>
                      <c:pt idx="205" formatCode="0.00">
                        <c:v>-4.526332612068984E-2</c:v>
                      </c:pt>
                      <c:pt idx="206" formatCode="0.00">
                        <c:v>-1.7509099454022348E-2</c:v>
                      </c:pt>
                      <c:pt idx="207" formatCode="0.00">
                        <c:v>3.1642241379310931E-2</c:v>
                      </c:pt>
                      <c:pt idx="208" formatCode="0.00">
                        <c:v>0.10613402054597643</c:v>
                      </c:pt>
                      <c:pt idx="209" formatCode="0.00">
                        <c:v>0.11676117137931019</c:v>
                      </c:pt>
                      <c:pt idx="210" formatCode="0.00">
                        <c:v>0.11768321554597616</c:v>
                      </c:pt>
                      <c:pt idx="211" formatCode="0.00">
                        <c:v>0.13181368887931022</c:v>
                      </c:pt>
                      <c:pt idx="212" formatCode="0.00">
                        <c:v>5.7743970545976353E-2</c:v>
                      </c:pt>
                      <c:pt idx="213" formatCode="0.00">
                        <c:v>-2.6904797787357104E-2</c:v>
                      </c:pt>
                      <c:pt idx="214" formatCode="0.00">
                        <c:v>-4.7916786120691057E-2</c:v>
                      </c:pt>
                      <c:pt idx="215" formatCode="0.00">
                        <c:v>-7.4456826954024002E-2</c:v>
                      </c:pt>
                      <c:pt idx="216" formatCode="0.00">
                        <c:v>5.4795980459765303E-3</c:v>
                      </c:pt>
                      <c:pt idx="217" formatCode="0.00">
                        <c:v>8.1118925545976772E-2</c:v>
                      </c:pt>
                      <c:pt idx="218" formatCode="0.00">
                        <c:v>0.11733470804597701</c:v>
                      </c:pt>
                      <c:pt idx="219" formatCode="0.00">
                        <c:v>9.3329056379310771E-2</c:v>
                      </c:pt>
                      <c:pt idx="220" formatCode="0.00">
                        <c:v>6.3830995545976599E-2</c:v>
                      </c:pt>
                      <c:pt idx="221" formatCode="0.00">
                        <c:v>5.3720239712643725E-2</c:v>
                      </c:pt>
                      <c:pt idx="222" formatCode="0.00">
                        <c:v>4.8445507212644401E-2</c:v>
                      </c:pt>
                      <c:pt idx="223" formatCode="0.00">
                        <c:v>4.7523363879309777E-2</c:v>
                      </c:pt>
                      <c:pt idx="224" formatCode="0.00">
                        <c:v>4.2407735545976877E-2</c:v>
                      </c:pt>
                      <c:pt idx="225" formatCode="0.00">
                        <c:v>4.3044730545976684E-2</c:v>
                      </c:pt>
                      <c:pt idx="226" formatCode="0.00">
                        <c:v>2.7728740545977182E-2</c:v>
                      </c:pt>
                      <c:pt idx="227" formatCode="0.00">
                        <c:v>2.9557987212643688E-2</c:v>
                      </c:pt>
                      <c:pt idx="228" formatCode="0.00">
                        <c:v>-9.1820831954022353E-2</c:v>
                      </c:pt>
                      <c:pt idx="229" formatCode="0.00">
                        <c:v>-0.17437974195402361</c:v>
                      </c:pt>
                      <c:pt idx="230" formatCode="0.00">
                        <c:v>-0.27609169028735714</c:v>
                      </c:pt>
                      <c:pt idx="231" formatCode="0.00">
                        <c:v>-0.29008586695402361</c:v>
                      </c:pt>
                      <c:pt idx="232" formatCode="0.00">
                        <c:v>-0.23296566278735753</c:v>
                      </c:pt>
                      <c:pt idx="233" formatCode="0.00">
                        <c:v>-0.19449694445402343</c:v>
                      </c:pt>
                      <c:pt idx="234" formatCode="0.00">
                        <c:v>-0.17678856362069073</c:v>
                      </c:pt>
                      <c:pt idx="235" formatCode="0.00">
                        <c:v>-0.17053967195402464</c:v>
                      </c:pt>
                      <c:pt idx="236" formatCode="0.00">
                        <c:v>-0.15068323862069022</c:v>
                      </c:pt>
                      <c:pt idx="237" formatCode="0.00">
                        <c:v>-0.1339578969540236</c:v>
                      </c:pt>
                      <c:pt idx="238" formatCode="0.00">
                        <c:v>-0.13725613945402415</c:v>
                      </c:pt>
                      <c:pt idx="239" formatCode="0.00">
                        <c:v>-0.1424324052873569</c:v>
                      </c:pt>
                      <c:pt idx="240" formatCode="0.00">
                        <c:v>-0.14488918945402318</c:v>
                      </c:pt>
                      <c:pt idx="241" formatCode="0.00">
                        <c:v>-0.1181073127873562</c:v>
                      </c:pt>
                      <c:pt idx="242" formatCode="0.00">
                        <c:v>-8.3179019540233767E-3</c:v>
                      </c:pt>
                      <c:pt idx="243" formatCode="0.00">
                        <c:v>9.5954383879309546E-2</c:v>
                      </c:pt>
                      <c:pt idx="244" formatCode="0.00">
                        <c:v>3.9634789712643226E-2</c:v>
                      </c:pt>
                      <c:pt idx="245" formatCode="0.00">
                        <c:v>3.734076637930972E-2</c:v>
                      </c:pt>
                      <c:pt idx="246" formatCode="0.00">
                        <c:v>4.0535038879309759E-2</c:v>
                      </c:pt>
                      <c:pt idx="247" formatCode="0.00">
                        <c:v>4.9229170545975975E-2</c:v>
                      </c:pt>
                      <c:pt idx="248" formatCode="0.00">
                        <c:v>4.6876873045976097E-2</c:v>
                      </c:pt>
                      <c:pt idx="249" formatCode="0.00">
                        <c:v>5.1814005545976372E-2</c:v>
                      </c:pt>
                      <c:pt idx="250" formatCode="0.00">
                        <c:v>6.9605058045976165E-2</c:v>
                      </c:pt>
                      <c:pt idx="251" formatCode="0.00">
                        <c:v>8.8315333879309676E-2</c:v>
                      </c:pt>
                      <c:pt idx="252" formatCode="0.00">
                        <c:v>0.16334868054597607</c:v>
                      </c:pt>
                      <c:pt idx="253" formatCode="0.00">
                        <c:v>0.20457538554597576</c:v>
                      </c:pt>
                      <c:pt idx="254" formatCode="0.00">
                        <c:v>0.19980876221264321</c:v>
                      </c:pt>
                      <c:pt idx="255" formatCode="0.00">
                        <c:v>0.18034371304597663</c:v>
                      </c:pt>
                      <c:pt idx="256" formatCode="0.00">
                        <c:v>0.16657925221264236</c:v>
                      </c:pt>
                      <c:pt idx="257" formatCode="0.00">
                        <c:v>0.13249050137931029</c:v>
                      </c:pt>
                      <c:pt idx="258" formatCode="0.00">
                        <c:v>0.11555898721264324</c:v>
                      </c:pt>
                      <c:pt idx="259" formatCode="0.00">
                        <c:v>0.15255376221264338</c:v>
                      </c:pt>
                      <c:pt idx="260" formatCode="0.00">
                        <c:v>0.16013507554597695</c:v>
                      </c:pt>
                      <c:pt idx="261" formatCode="0.00">
                        <c:v>0.15662761971264416</c:v>
                      </c:pt>
                      <c:pt idx="262" formatCode="0.00">
                        <c:v>0.16927167221264394</c:v>
                      </c:pt>
                      <c:pt idx="263" formatCode="0.00">
                        <c:v>0.14448190137930972</c:v>
                      </c:pt>
                      <c:pt idx="264" formatCode="0.00">
                        <c:v>6.6196922212643727E-2</c:v>
                      </c:pt>
                      <c:pt idx="265" formatCode="0.00">
                        <c:v>3.4833434712643552E-2</c:v>
                      </c:pt>
                      <c:pt idx="266" formatCode="0.00">
                        <c:v>4.0489995545977209E-2</c:v>
                      </c:pt>
                      <c:pt idx="267" formatCode="0.00">
                        <c:v>3.3163153879310237E-2</c:v>
                      </c:pt>
                      <c:pt idx="268" formatCode="0.00">
                        <c:v>3.0507210545977159E-2</c:v>
                      </c:pt>
                      <c:pt idx="269" formatCode="0.00">
                        <c:v>3.3151570545976838E-2</c:v>
                      </c:pt>
                      <c:pt idx="270" formatCode="0.00">
                        <c:v>3.576185721264391E-2</c:v>
                      </c:pt>
                      <c:pt idx="271" formatCode="0.00">
                        <c:v>-3.2975627873579327E-3</c:v>
                      </c:pt>
                      <c:pt idx="272" formatCode="0.00">
                        <c:v>5.884141221264283E-2</c:v>
                      </c:pt>
                      <c:pt idx="273" formatCode="0.00">
                        <c:v>0.10817937554597634</c:v>
                      </c:pt>
                      <c:pt idx="274" formatCode="0.00">
                        <c:v>0.12366833804597643</c:v>
                      </c:pt>
                      <c:pt idx="275" formatCode="0.00">
                        <c:v>0.15114917887930979</c:v>
                      </c:pt>
                      <c:pt idx="276" formatCode="0.00">
                        <c:v>0.26306580054597628</c:v>
                      </c:pt>
                      <c:pt idx="277" formatCode="0.00">
                        <c:v>0.30112098221264283</c:v>
                      </c:pt>
                      <c:pt idx="278" formatCode="0.00">
                        <c:v>0.30046994054597675</c:v>
                      </c:pt>
                      <c:pt idx="279" formatCode="0.00">
                        <c:v>0.19158175221264351</c:v>
                      </c:pt>
                      <c:pt idx="280" formatCode="0.00">
                        <c:v>0.3548764255459762</c:v>
                      </c:pt>
                      <c:pt idx="281" formatCode="0.00">
                        <c:v>0.4085163738793085</c:v>
                      </c:pt>
                      <c:pt idx="282" formatCode="0.00">
                        <c:v>0.42464606554597673</c:v>
                      </c:pt>
                      <c:pt idx="283" formatCode="0.00">
                        <c:v>0.46761614637930915</c:v>
                      </c:pt>
                      <c:pt idx="284" formatCode="0.00">
                        <c:v>0.45458319304597605</c:v>
                      </c:pt>
                      <c:pt idx="285" formatCode="0.00">
                        <c:v>0.48636176721264146</c:v>
                      </c:pt>
                      <c:pt idx="286" formatCode="0.00">
                        <c:v>0.48468669804597653</c:v>
                      </c:pt>
                      <c:pt idx="287" formatCode="0.00">
                        <c:v>0.48357296554597617</c:v>
                      </c:pt>
                      <c:pt idx="288" formatCode="0.00">
                        <c:v>0.40292255637930996</c:v>
                      </c:pt>
                      <c:pt idx="289" formatCode="0.00">
                        <c:v>0.33890243887931071</c:v>
                      </c:pt>
                      <c:pt idx="290" formatCode="0.00">
                        <c:v>0.26137213387931091</c:v>
                      </c:pt>
                      <c:pt idx="291" formatCode="0.00">
                        <c:v>0.3141797030459772</c:v>
                      </c:pt>
                      <c:pt idx="292" formatCode="0.00">
                        <c:v>0.17160642554597771</c:v>
                      </c:pt>
                      <c:pt idx="293" formatCode="0.00">
                        <c:v>0.13027203471264315</c:v>
                      </c:pt>
                      <c:pt idx="294" formatCode="0.00">
                        <c:v>0.14258508304597761</c:v>
                      </c:pt>
                      <c:pt idx="295" formatCode="0.00">
                        <c:v>0.15265326137931012</c:v>
                      </c:pt>
                      <c:pt idx="296" formatCode="0.00">
                        <c:v>0.12637754721264294</c:v>
                      </c:pt>
                      <c:pt idx="297" formatCode="0.00">
                        <c:v>0.13692840387930971</c:v>
                      </c:pt>
                      <c:pt idx="298" formatCode="0.00">
                        <c:v>0.18225364304597669</c:v>
                      </c:pt>
                      <c:pt idx="299" formatCode="0.00">
                        <c:v>0.20220260221264397</c:v>
                      </c:pt>
                      <c:pt idx="300" formatCode="0.00">
                        <c:v>0.20903619554597697</c:v>
                      </c:pt>
                      <c:pt idx="301" formatCode="0.00">
                        <c:v>0.24100463054597654</c:v>
                      </c:pt>
                      <c:pt idx="302" formatCode="0.00">
                        <c:v>0.26602864721264297</c:v>
                      </c:pt>
                      <c:pt idx="303" formatCode="0.00">
                        <c:v>0.14416373221264234</c:v>
                      </c:pt>
                      <c:pt idx="304" formatCode="0.00">
                        <c:v>5.2062158045976581E-2</c:v>
                      </c:pt>
                      <c:pt idx="305" formatCode="0.00">
                        <c:v>3.8943752212643901E-2</c:v>
                      </c:pt>
                      <c:pt idx="306" formatCode="0.00">
                        <c:v>8.2629763793100608E-3</c:v>
                      </c:pt>
                      <c:pt idx="307" formatCode="0.00">
                        <c:v>-5.6491747787355884E-2</c:v>
                      </c:pt>
                      <c:pt idx="308" formatCode="0.00">
                        <c:v>-0.10294880028735598</c:v>
                      </c:pt>
                      <c:pt idx="309" formatCode="0.00">
                        <c:v>-0.19430281278735606</c:v>
                      </c:pt>
                      <c:pt idx="310" formatCode="0.00">
                        <c:v>-0.27468025278735642</c:v>
                      </c:pt>
                      <c:pt idx="311" formatCode="0.00">
                        <c:v>-0.28972259778735676</c:v>
                      </c:pt>
                      <c:pt idx="312" formatCode="0.00">
                        <c:v>-0.27984749862068981</c:v>
                      </c:pt>
                      <c:pt idx="313" formatCode="0.00">
                        <c:v>-0.24754988778735676</c:v>
                      </c:pt>
                      <c:pt idx="314" formatCode="0.00">
                        <c:v>-0.19874727362068967</c:v>
                      </c:pt>
                      <c:pt idx="315" formatCode="0.00">
                        <c:v>-6.4928726954023297E-2</c:v>
                      </c:pt>
                      <c:pt idx="316" formatCode="0.00">
                        <c:v>7.9726023879310048E-2</c:v>
                      </c:pt>
                      <c:pt idx="317" formatCode="0.00">
                        <c:v>8.2668288045976368E-2</c:v>
                      </c:pt>
                      <c:pt idx="318" formatCode="0.00">
                        <c:v>7.7616437212642886E-2</c:v>
                      </c:pt>
                      <c:pt idx="319" formatCode="0.00">
                        <c:v>8.2721336379309562E-2</c:v>
                      </c:pt>
                      <c:pt idx="320" formatCode="0.00">
                        <c:v>9.6033934712643543E-2</c:v>
                      </c:pt>
                      <c:pt idx="321" formatCode="0.00">
                        <c:v>0.10375823971264353</c:v>
                      </c:pt>
                      <c:pt idx="322" formatCode="0.00">
                        <c:v>0.12013447721264292</c:v>
                      </c:pt>
                      <c:pt idx="323" formatCode="0.00">
                        <c:v>0.11269013554597684</c:v>
                      </c:pt>
                      <c:pt idx="324" formatCode="0.00">
                        <c:v>0.11108116721264327</c:v>
                      </c:pt>
                      <c:pt idx="325" formatCode="0.00">
                        <c:v>9.5690016379310627E-2</c:v>
                      </c:pt>
                      <c:pt idx="326" formatCode="0.00">
                        <c:v>5.7674015545976509E-2</c:v>
                      </c:pt>
                      <c:pt idx="327" formatCode="0.00">
                        <c:v>2.2378966379309695E-2</c:v>
                      </c:pt>
                      <c:pt idx="328" formatCode="0.00">
                        <c:v>-4.4973169454022965E-2</c:v>
                      </c:pt>
                      <c:pt idx="329" formatCode="0.00">
                        <c:v>-4.5795554454024057E-2</c:v>
                      </c:pt>
                      <c:pt idx="330" formatCode="0.00">
                        <c:v>-3.5944277787356427E-2</c:v>
                      </c:pt>
                      <c:pt idx="331" formatCode="0.00">
                        <c:v>-4.3871894454023952E-2</c:v>
                      </c:pt>
                      <c:pt idx="332" formatCode="0.00">
                        <c:v>-5.2692865287356838E-2</c:v>
                      </c:pt>
                      <c:pt idx="333" formatCode="0.00">
                        <c:v>-6.9657499454022442E-2</c:v>
                      </c:pt>
                      <c:pt idx="334" formatCode="0.00">
                        <c:v>-6.1760897787356051E-2</c:v>
                      </c:pt>
                      <c:pt idx="335" formatCode="0.00">
                        <c:v>-5.1640982787356293E-2</c:v>
                      </c:pt>
                      <c:pt idx="336" formatCode="0.00">
                        <c:v>-5.6451514454022522E-2</c:v>
                      </c:pt>
                      <c:pt idx="337" formatCode="0.00">
                        <c:v>-8.8046466120689004E-2</c:v>
                      </c:pt>
                      <c:pt idx="338" formatCode="0.00">
                        <c:v>-5.0956641954022608E-2</c:v>
                      </c:pt>
                      <c:pt idx="339" formatCode="0.00">
                        <c:v>-9.9962102873565328E-3</c:v>
                      </c:pt>
                      <c:pt idx="340" formatCode="0.00">
                        <c:v>-4.3376082787355941E-2</c:v>
                      </c:pt>
                      <c:pt idx="341" formatCode="0.00">
                        <c:v>-4.9498136120689651E-2</c:v>
                      </c:pt>
                      <c:pt idx="342" formatCode="0.00">
                        <c:v>-5.0690626120688975E-2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E9C3-43FD-BA8A-05A56A6CA537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v>Runoff Storage</c:v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'Ganges-TSA'!$AF$2:$AF$349</c15:sqref>
                        </c15:formulaRef>
                      </c:ext>
                    </c:extLst>
                    <c:numCache>
                      <c:formatCode>General</c:formatCode>
                      <c:ptCount val="348"/>
                      <c:pt idx="6" formatCode="0.00">
                        <c:v>0.14812309859195383</c:v>
                      </c:pt>
                      <c:pt idx="7" formatCode="0.00">
                        <c:v>0.14814644275862043</c:v>
                      </c:pt>
                      <c:pt idx="8" formatCode="0.00">
                        <c:v>0.14734466109195388</c:v>
                      </c:pt>
                      <c:pt idx="9" formatCode="0.00">
                        <c:v>0.1463241227586205</c:v>
                      </c:pt>
                      <c:pt idx="10" formatCode="0.00">
                        <c:v>0.14640816275862056</c:v>
                      </c:pt>
                      <c:pt idx="11" formatCode="0.00">
                        <c:v>0.14155522025862044</c:v>
                      </c:pt>
                      <c:pt idx="12" formatCode="0.00">
                        <c:v>0.11968879442528713</c:v>
                      </c:pt>
                      <c:pt idx="13" formatCode="0.00">
                        <c:v>-2.7157987241379411E-2</c:v>
                      </c:pt>
                      <c:pt idx="14" formatCode="0.00">
                        <c:v>-7.2381561408046136E-2</c:v>
                      </c:pt>
                      <c:pt idx="15" formatCode="0.00">
                        <c:v>-6.5032114741379432E-2</c:v>
                      </c:pt>
                      <c:pt idx="16" formatCode="0.00">
                        <c:v>-6.8555963074712789E-2</c:v>
                      </c:pt>
                      <c:pt idx="17" formatCode="0.00">
                        <c:v>-6.8521195574712812E-2</c:v>
                      </c:pt>
                      <c:pt idx="18" formatCode="0.00">
                        <c:v>-6.8557675574712762E-2</c:v>
                      </c:pt>
                      <c:pt idx="19" formatCode="0.00">
                        <c:v>-6.8393419741379469E-2</c:v>
                      </c:pt>
                      <c:pt idx="20" formatCode="0.00">
                        <c:v>-6.8524362241379477E-2</c:v>
                      </c:pt>
                      <c:pt idx="21" formatCode="0.00">
                        <c:v>-6.8441241408046138E-2</c:v>
                      </c:pt>
                      <c:pt idx="22" formatCode="0.00">
                        <c:v>-6.8848683074712758E-2</c:v>
                      </c:pt>
                      <c:pt idx="23" formatCode="0.00">
                        <c:v>-6.8898222241379425E-2</c:v>
                      </c:pt>
                      <c:pt idx="24" formatCode="0.00">
                        <c:v>-8.3939185574712749E-2</c:v>
                      </c:pt>
                      <c:pt idx="25" formatCode="0.00">
                        <c:v>-0.1134205664080461</c:v>
                      </c:pt>
                      <c:pt idx="26" formatCode="0.00">
                        <c:v>-0.17012467974137946</c:v>
                      </c:pt>
                      <c:pt idx="27" formatCode="0.00">
                        <c:v>-0.20287465057471279</c:v>
                      </c:pt>
                      <c:pt idx="28" formatCode="0.00">
                        <c:v>-0.20093592807471281</c:v>
                      </c:pt>
                      <c:pt idx="29" formatCode="0.00">
                        <c:v>-0.20095274724137946</c:v>
                      </c:pt>
                      <c:pt idx="30" formatCode="0.00">
                        <c:v>-0.20102035307471278</c:v>
                      </c:pt>
                      <c:pt idx="31" formatCode="0.00">
                        <c:v>-0.20097603724137947</c:v>
                      </c:pt>
                      <c:pt idx="32" formatCode="0.00">
                        <c:v>-0.20090636557471278</c:v>
                      </c:pt>
                      <c:pt idx="33" formatCode="0.00">
                        <c:v>-0.2003895022413795</c:v>
                      </c:pt>
                      <c:pt idx="34" formatCode="0.00">
                        <c:v>-0.20004493307471283</c:v>
                      </c:pt>
                      <c:pt idx="35" formatCode="0.00">
                        <c:v>-0.19738480057471283</c:v>
                      </c:pt>
                      <c:pt idx="36" formatCode="0.00">
                        <c:v>-0.18114341640804613</c:v>
                      </c:pt>
                      <c:pt idx="37" formatCode="0.00">
                        <c:v>-0.14977304474137942</c:v>
                      </c:pt>
                      <c:pt idx="38" formatCode="0.00">
                        <c:v>-0.14739612140804614</c:v>
                      </c:pt>
                      <c:pt idx="39" formatCode="0.00">
                        <c:v>-7.4316118074712778E-2</c:v>
                      </c:pt>
                      <c:pt idx="40" formatCode="0.00">
                        <c:v>-7.1486799741379448E-2</c:v>
                      </c:pt>
                      <c:pt idx="41" formatCode="0.00">
                        <c:v>-7.1394510574712799E-2</c:v>
                      </c:pt>
                      <c:pt idx="42" formatCode="0.00">
                        <c:v>-7.1354143074712828E-2</c:v>
                      </c:pt>
                      <c:pt idx="43" formatCode="0.00">
                        <c:v>-7.138873890804609E-2</c:v>
                      </c:pt>
                      <c:pt idx="44" formatCode="0.00">
                        <c:v>-7.1399998074712812E-2</c:v>
                      </c:pt>
                      <c:pt idx="45" formatCode="0.00">
                        <c:v>-7.2014793908046104E-2</c:v>
                      </c:pt>
                      <c:pt idx="46" formatCode="0.00">
                        <c:v>-7.204119807471282E-2</c:v>
                      </c:pt>
                      <c:pt idx="47" formatCode="0.00">
                        <c:v>-7.441012474137948E-2</c:v>
                      </c:pt>
                      <c:pt idx="48" formatCode="0.00">
                        <c:v>-5.8904753908046115E-2</c:v>
                      </c:pt>
                      <c:pt idx="49" formatCode="0.00">
                        <c:v>-3.2359268908046246E-2</c:v>
                      </c:pt>
                      <c:pt idx="50" formatCode="0.00">
                        <c:v>5.0623241925287221E-2</c:v>
                      </c:pt>
                      <c:pt idx="51" formatCode="0.00">
                        <c:v>-2.4697563074712825E-2</c:v>
                      </c:pt>
                      <c:pt idx="52" formatCode="0.00">
                        <c:v>-2.9980520574712788E-2</c:v>
                      </c:pt>
                      <c:pt idx="53" formatCode="0.00">
                        <c:v>-3.0045720574712886E-2</c:v>
                      </c:pt>
                      <c:pt idx="54" formatCode="0.00">
                        <c:v>-3.0041975574712776E-2</c:v>
                      </c:pt>
                      <c:pt idx="55" formatCode="0.00">
                        <c:v>-2.9662157241379494E-2</c:v>
                      </c:pt>
                      <c:pt idx="56" formatCode="0.00">
                        <c:v>-2.9676610574712825E-2</c:v>
                      </c:pt>
                      <c:pt idx="57" formatCode="0.00">
                        <c:v>-2.9284299741379527E-2</c:v>
                      </c:pt>
                      <c:pt idx="58" formatCode="0.00">
                        <c:v>-2.9359938908046168E-2</c:v>
                      </c:pt>
                      <c:pt idx="59" formatCode="0.00">
                        <c:v>-2.7860637241379438E-2</c:v>
                      </c:pt>
                      <c:pt idx="60" formatCode="0.00">
                        <c:v>-3.2180213074712805E-2</c:v>
                      </c:pt>
                      <c:pt idx="61" formatCode="0.00">
                        <c:v>-4.3067836408046123E-2</c:v>
                      </c:pt>
                      <c:pt idx="62" formatCode="0.00">
                        <c:v>-7.381842890804613E-2</c:v>
                      </c:pt>
                      <c:pt idx="63" formatCode="0.00">
                        <c:v>-2.4882503908046083E-2</c:v>
                      </c:pt>
                      <c:pt idx="64" formatCode="0.00">
                        <c:v>-1.8200212241379521E-2</c:v>
                      </c:pt>
                      <c:pt idx="65" formatCode="0.00">
                        <c:v>-1.7316433074712811E-2</c:v>
                      </c:pt>
                      <c:pt idx="66" formatCode="0.00">
                        <c:v>-1.7142511408046124E-2</c:v>
                      </c:pt>
                      <c:pt idx="67" formatCode="0.00">
                        <c:v>-1.6929721408046106E-2</c:v>
                      </c:pt>
                      <c:pt idx="68" formatCode="0.00">
                        <c:v>-1.6444549741379433E-2</c:v>
                      </c:pt>
                      <c:pt idx="69" formatCode="0.00">
                        <c:v>-1.6599312241379394E-2</c:v>
                      </c:pt>
                      <c:pt idx="70" formatCode="0.00">
                        <c:v>-1.6511546408046085E-2</c:v>
                      </c:pt>
                      <c:pt idx="71" formatCode="0.00">
                        <c:v>-1.7542039741379467E-2</c:v>
                      </c:pt>
                      <c:pt idx="72" formatCode="0.00">
                        <c:v>-6.2940397413794869E-3</c:v>
                      </c:pt>
                      <c:pt idx="73" formatCode="0.00">
                        <c:v>6.0332261091953887E-2</c:v>
                      </c:pt>
                      <c:pt idx="74" formatCode="0.00">
                        <c:v>0.1353884260919539</c:v>
                      </c:pt>
                      <c:pt idx="75" formatCode="0.00">
                        <c:v>0.11174220525862055</c:v>
                      </c:pt>
                      <c:pt idx="76" formatCode="0.00">
                        <c:v>0.11307351525862053</c:v>
                      </c:pt>
                      <c:pt idx="77" formatCode="0.00">
                        <c:v>0.11257069275862053</c:v>
                      </c:pt>
                      <c:pt idx="78" formatCode="0.00">
                        <c:v>0.11252701609195392</c:v>
                      </c:pt>
                      <c:pt idx="79" formatCode="0.00">
                        <c:v>0.11189916692528723</c:v>
                      </c:pt>
                      <c:pt idx="80" formatCode="0.00">
                        <c:v>0.11141560692528729</c:v>
                      </c:pt>
                      <c:pt idx="81" formatCode="0.00">
                        <c:v>0.1112648019252872</c:v>
                      </c:pt>
                      <c:pt idx="82" formatCode="0.00">
                        <c:v>0.11147123859195396</c:v>
                      </c:pt>
                      <c:pt idx="83" formatCode="0.00">
                        <c:v>0.11070972609195395</c:v>
                      </c:pt>
                      <c:pt idx="84" formatCode="0.00">
                        <c:v>9.278873525862058E-2</c:v>
                      </c:pt>
                      <c:pt idx="85" formatCode="0.00">
                        <c:v>9.5915236925287195E-2</c:v>
                      </c:pt>
                      <c:pt idx="86" formatCode="0.00">
                        <c:v>1.8046506925287253E-2</c:v>
                      </c:pt>
                      <c:pt idx="87" formatCode="0.00">
                        <c:v>-6.7219147413794533E-3</c:v>
                      </c:pt>
                      <c:pt idx="88" formatCode="0.00">
                        <c:v>-1.5432053074712793E-2</c:v>
                      </c:pt>
                      <c:pt idx="89" formatCode="0.00">
                        <c:v>-1.5594873908046092E-2</c:v>
                      </c:pt>
                      <c:pt idx="90" formatCode="0.00">
                        <c:v>-1.4473449741379485E-2</c:v>
                      </c:pt>
                      <c:pt idx="91" formatCode="0.00">
                        <c:v>-1.4444141408046118E-2</c:v>
                      </c:pt>
                      <c:pt idx="92" formatCode="0.00">
                        <c:v>-1.4425188074712825E-2</c:v>
                      </c:pt>
                      <c:pt idx="93" formatCode="0.00">
                        <c:v>-1.4070339741379501E-2</c:v>
                      </c:pt>
                      <c:pt idx="94" formatCode="0.00">
                        <c:v>-1.3850953074712846E-2</c:v>
                      </c:pt>
                      <c:pt idx="95" formatCode="0.00">
                        <c:v>-9.4152189080461413E-3</c:v>
                      </c:pt>
                      <c:pt idx="96" formatCode="0.00">
                        <c:v>-8.3915614080460887E-3</c:v>
                      </c:pt>
                      <c:pt idx="97" formatCode="0.00">
                        <c:v>5.0428885919537869E-3</c:v>
                      </c:pt>
                      <c:pt idx="98" formatCode="0.00">
                        <c:v>4.2692251925287195E-2</c:v>
                      </c:pt>
                      <c:pt idx="99" formatCode="0.00">
                        <c:v>6.0239953591953943E-2</c:v>
                      </c:pt>
                      <c:pt idx="100" formatCode="0.00">
                        <c:v>6.910892942528718E-2</c:v>
                      </c:pt>
                      <c:pt idx="101" formatCode="0.00">
                        <c:v>6.9055385258620594E-2</c:v>
                      </c:pt>
                      <c:pt idx="102" formatCode="0.00">
                        <c:v>6.7919875258620532E-2</c:v>
                      </c:pt>
                      <c:pt idx="103" formatCode="0.00">
                        <c:v>6.7882448591953859E-2</c:v>
                      </c:pt>
                      <c:pt idx="104" formatCode="0.00">
                        <c:v>6.7598424425287185E-2</c:v>
                      </c:pt>
                      <c:pt idx="105" formatCode="0.00">
                        <c:v>6.7039990258620452E-2</c:v>
                      </c:pt>
                      <c:pt idx="106" formatCode="0.00">
                        <c:v>6.6439570258620462E-2</c:v>
                      </c:pt>
                      <c:pt idx="107" formatCode="0.00">
                        <c:v>6.4089307758620429E-2</c:v>
                      </c:pt>
                      <c:pt idx="108" formatCode="0.00">
                        <c:v>6.6457976091953863E-2</c:v>
                      </c:pt>
                      <c:pt idx="109" formatCode="0.00">
                        <c:v>2.5639990258620571E-2</c:v>
                      </c:pt>
                      <c:pt idx="110" formatCode="0.00">
                        <c:v>-1.1452059741379472E-2</c:v>
                      </c:pt>
                      <c:pt idx="111" formatCode="0.00">
                        <c:v>-1.4302199741379473E-2</c:v>
                      </c:pt>
                      <c:pt idx="112" formatCode="0.00">
                        <c:v>-1.2517591408046147E-2</c:v>
                      </c:pt>
                      <c:pt idx="113" formatCode="0.00">
                        <c:v>-1.2533239741379543E-2</c:v>
                      </c:pt>
                      <c:pt idx="114" formatCode="0.00">
                        <c:v>-1.253373890804621E-2</c:v>
                      </c:pt>
                      <c:pt idx="115" formatCode="0.00">
                        <c:v>-1.2289951408046174E-2</c:v>
                      </c:pt>
                      <c:pt idx="116" formatCode="0.00">
                        <c:v>-1.1862650574712807E-2</c:v>
                      </c:pt>
                      <c:pt idx="117" formatCode="0.00">
                        <c:v>-1.1384213074712879E-2</c:v>
                      </c:pt>
                      <c:pt idx="118" formatCode="0.00">
                        <c:v>-1.0376178908046152E-2</c:v>
                      </c:pt>
                      <c:pt idx="119" formatCode="0.00">
                        <c:v>-3.0566022413794358E-3</c:v>
                      </c:pt>
                      <c:pt idx="120" formatCode="0.00">
                        <c:v>4.1588481091953955E-2</c:v>
                      </c:pt>
                      <c:pt idx="121" formatCode="0.00">
                        <c:v>2.5854056925287194E-2</c:v>
                      </c:pt>
                      <c:pt idx="122" formatCode="0.00">
                        <c:v>-7.5671905747127788E-3</c:v>
                      </c:pt>
                      <c:pt idx="123" formatCode="0.00">
                        <c:v>1.4045428591953957E-2</c:v>
                      </c:pt>
                      <c:pt idx="124" formatCode="0.00">
                        <c:v>9.6459135919539363E-3</c:v>
                      </c:pt>
                      <c:pt idx="125" formatCode="0.00">
                        <c:v>9.943503591953895E-3</c:v>
                      </c:pt>
                      <c:pt idx="126" formatCode="0.00">
                        <c:v>1.0125971925287247E-2</c:v>
                      </c:pt>
                      <c:pt idx="127" formatCode="0.00">
                        <c:v>1.0048935258620606E-2</c:v>
                      </c:pt>
                      <c:pt idx="128" formatCode="0.00">
                        <c:v>9.8445102586206534E-3</c:v>
                      </c:pt>
                      <c:pt idx="129" formatCode="0.00">
                        <c:v>9.5840460919539017E-3</c:v>
                      </c:pt>
                      <c:pt idx="130" formatCode="0.00">
                        <c:v>8.8671410919539118E-3</c:v>
                      </c:pt>
                      <c:pt idx="131" formatCode="0.00">
                        <c:v>2.9812135919539684E-3</c:v>
                      </c:pt>
                      <c:pt idx="132" formatCode="0.00">
                        <c:v>-3.8261897241379461E-2</c:v>
                      </c:pt>
                      <c:pt idx="133" formatCode="0.00">
                        <c:v>-4.6357807241379501E-2</c:v>
                      </c:pt>
                      <c:pt idx="134" formatCode="0.00">
                        <c:v>-6.5195711408046086E-2</c:v>
                      </c:pt>
                      <c:pt idx="135" formatCode="0.00">
                        <c:v>-8.7640093908046113E-2</c:v>
                      </c:pt>
                      <c:pt idx="136" formatCode="0.00">
                        <c:v>-7.1727210574712763E-2</c:v>
                      </c:pt>
                      <c:pt idx="137" formatCode="0.00">
                        <c:v>-7.182196307471278E-2</c:v>
                      </c:pt>
                      <c:pt idx="138" formatCode="0.00">
                        <c:v>-7.1819740574712798E-2</c:v>
                      </c:pt>
                      <c:pt idx="139" formatCode="0.00">
                        <c:v>-7.1665438908046109E-2</c:v>
                      </c:pt>
                      <c:pt idx="140" formatCode="0.00">
                        <c:v>-7.0772864741379504E-2</c:v>
                      </c:pt>
                      <c:pt idx="141" formatCode="0.00">
                        <c:v>-7.0433521408046151E-2</c:v>
                      </c:pt>
                      <c:pt idx="142" formatCode="0.00">
                        <c:v>-7.0209113074712837E-2</c:v>
                      </c:pt>
                      <c:pt idx="143" formatCode="0.00">
                        <c:v>-7.1903089741379489E-2</c:v>
                      </c:pt>
                      <c:pt idx="144" formatCode="0.00">
                        <c:v>-9.3797159741379477E-2</c:v>
                      </c:pt>
                      <c:pt idx="145" formatCode="0.00">
                        <c:v>-0.14182888724137946</c:v>
                      </c:pt>
                      <c:pt idx="146" formatCode="0.00">
                        <c:v>-9.7520746408046088E-2</c:v>
                      </c:pt>
                      <c:pt idx="147" formatCode="0.00">
                        <c:v>-0.10281837724137949</c:v>
                      </c:pt>
                      <c:pt idx="148" formatCode="0.00">
                        <c:v>-0.12224714557471278</c:v>
                      </c:pt>
                      <c:pt idx="149" formatCode="0.00">
                        <c:v>-0.12227736974137943</c:v>
                      </c:pt>
                      <c:pt idx="150" formatCode="0.00">
                        <c:v>-0.12225154807471272</c:v>
                      </c:pt>
                      <c:pt idx="151" formatCode="0.00">
                        <c:v>-0.12231344557471274</c:v>
                      </c:pt>
                      <c:pt idx="152" formatCode="0.00">
                        <c:v>-0.12219505640804612</c:v>
                      </c:pt>
                      <c:pt idx="153" formatCode="0.00">
                        <c:v>-0.12232651890804608</c:v>
                      </c:pt>
                      <c:pt idx="154" formatCode="0.00">
                        <c:v>-0.1224183022413794</c:v>
                      </c:pt>
                      <c:pt idx="155" formatCode="0.00">
                        <c:v>-0.12452381140804608</c:v>
                      </c:pt>
                      <c:pt idx="156" formatCode="0.00">
                        <c:v>-0.11414657807471279</c:v>
                      </c:pt>
                      <c:pt idx="157" formatCode="0.00">
                        <c:v>-5.3225683908046217E-2</c:v>
                      </c:pt>
                      <c:pt idx="158" formatCode="0.00">
                        <c:v>-6.2039184741379483E-2</c:v>
                      </c:pt>
                      <c:pt idx="159" formatCode="0.00">
                        <c:v>5.1933192528719196E-4</c:v>
                      </c:pt>
                      <c:pt idx="160" formatCode="0.00">
                        <c:v>1.6476329425287206E-2</c:v>
                      </c:pt>
                      <c:pt idx="161" formatCode="0.00">
                        <c:v>1.6619160258620536E-2</c:v>
                      </c:pt>
                      <c:pt idx="162" formatCode="0.00">
                        <c:v>1.6622051925287262E-2</c:v>
                      </c:pt>
                      <c:pt idx="163" formatCode="0.00">
                        <c:v>1.6778790258620557E-2</c:v>
                      </c:pt>
                      <c:pt idx="164" formatCode="0.00">
                        <c:v>1.5784140258620571E-2</c:v>
                      </c:pt>
                      <c:pt idx="165" formatCode="0.00">
                        <c:v>1.5721766925287206E-2</c:v>
                      </c:pt>
                      <c:pt idx="166" formatCode="0.00">
                        <c:v>1.5778767758620582E-2</c:v>
                      </c:pt>
                      <c:pt idx="167" formatCode="0.00">
                        <c:v>1.9104222758620504E-2</c:v>
                      </c:pt>
                      <c:pt idx="168" formatCode="0.00">
                        <c:v>3.5749115258620512E-2</c:v>
                      </c:pt>
                      <c:pt idx="169" formatCode="0.00">
                        <c:v>5.4325635919538762E-3</c:v>
                      </c:pt>
                      <c:pt idx="170" formatCode="0.00">
                        <c:v>-6.8017057471281284E-4</c:v>
                      </c:pt>
                      <c:pt idx="171" formatCode="0.00">
                        <c:v>-8.6495957241379429E-2</c:v>
                      </c:pt>
                      <c:pt idx="172" formatCode="0.00">
                        <c:v>-9.6921487241379445E-2</c:v>
                      </c:pt>
                      <c:pt idx="173" formatCode="0.00">
                        <c:v>-9.7034786408046136E-2</c:v>
                      </c:pt>
                      <c:pt idx="174" formatCode="0.00">
                        <c:v>-9.7024647241379436E-2</c:v>
                      </c:pt>
                      <c:pt idx="175" formatCode="0.00">
                        <c:v>-9.7016613074712765E-2</c:v>
                      </c:pt>
                      <c:pt idx="176" formatCode="0.00">
                        <c:v>-9.6500638074712708E-2</c:v>
                      </c:pt>
                      <c:pt idx="177" formatCode="0.00">
                        <c:v>-9.6392428074712766E-2</c:v>
                      </c:pt>
                      <c:pt idx="178" formatCode="0.00">
                        <c:v>-9.6441551408046056E-2</c:v>
                      </c:pt>
                      <c:pt idx="179" formatCode="0.00">
                        <c:v>-9.9659154741379374E-2</c:v>
                      </c:pt>
                      <c:pt idx="180" formatCode="0.00">
                        <c:v>-0.12600760057471272</c:v>
                      </c:pt>
                      <c:pt idx="181" formatCode="0.00">
                        <c:v>-3.858210057471273E-2</c:v>
                      </c:pt>
                      <c:pt idx="182" formatCode="0.00">
                        <c:v>-5.126250224137946E-2</c:v>
                      </c:pt>
                      <c:pt idx="183" formatCode="0.00">
                        <c:v>-4.6965817241379437E-2</c:v>
                      </c:pt>
                      <c:pt idx="184" formatCode="0.00">
                        <c:v>-4.6876547241379463E-2</c:v>
                      </c:pt>
                      <c:pt idx="185" formatCode="0.00">
                        <c:v>-4.6259591408046141E-2</c:v>
                      </c:pt>
                      <c:pt idx="186" formatCode="0.00">
                        <c:v>-4.6095930574712785E-2</c:v>
                      </c:pt>
                      <c:pt idx="187" formatCode="0.00">
                        <c:v>-4.6133113908046086E-2</c:v>
                      </c:pt>
                      <c:pt idx="188" formatCode="0.00">
                        <c:v>-4.6533591408046082E-2</c:v>
                      </c:pt>
                      <c:pt idx="189" formatCode="0.00">
                        <c:v>-4.6461138908046096E-2</c:v>
                      </c:pt>
                      <c:pt idx="190" formatCode="0.00">
                        <c:v>-4.6458788074712709E-2</c:v>
                      </c:pt>
                      <c:pt idx="191" formatCode="0.00">
                        <c:v>-4.4466899741379351E-2</c:v>
                      </c:pt>
                      <c:pt idx="192" formatCode="0.00">
                        <c:v>-3.5176018908046114E-2</c:v>
                      </c:pt>
                      <c:pt idx="193" formatCode="0.00">
                        <c:v>-0.11414990807471276</c:v>
                      </c:pt>
                      <c:pt idx="194" formatCode="0.00">
                        <c:v>-0.1154878830747128</c:v>
                      </c:pt>
                      <c:pt idx="195" formatCode="0.00">
                        <c:v>-0.10059794724137949</c:v>
                      </c:pt>
                      <c:pt idx="196" formatCode="0.00">
                        <c:v>-0.10539817307471283</c:v>
                      </c:pt>
                      <c:pt idx="197" formatCode="0.00">
                        <c:v>-0.10580975807471282</c:v>
                      </c:pt>
                      <c:pt idx="198" formatCode="0.00">
                        <c:v>-0.10574628557471283</c:v>
                      </c:pt>
                      <c:pt idx="199" formatCode="0.00">
                        <c:v>-0.10573911974137945</c:v>
                      </c:pt>
                      <c:pt idx="200" formatCode="0.00">
                        <c:v>-0.10391345974137944</c:v>
                      </c:pt>
                      <c:pt idx="201" formatCode="0.00">
                        <c:v>-0.1029191405747128</c:v>
                      </c:pt>
                      <c:pt idx="202" formatCode="0.00">
                        <c:v>-0.10274170890804618</c:v>
                      </c:pt>
                      <c:pt idx="203" formatCode="0.00">
                        <c:v>-0.10366468807471285</c:v>
                      </c:pt>
                      <c:pt idx="204" formatCode="0.00">
                        <c:v>-0.10711148807471288</c:v>
                      </c:pt>
                      <c:pt idx="205" formatCode="0.00">
                        <c:v>-9.0078079741379435E-2</c:v>
                      </c:pt>
                      <c:pt idx="206" formatCode="0.00">
                        <c:v>-1.7803176408046129E-2</c:v>
                      </c:pt>
                      <c:pt idx="207" formatCode="0.00">
                        <c:v>3.0013427586205732E-3</c:v>
                      </c:pt>
                      <c:pt idx="208" formatCode="0.00">
                        <c:v>1.6062251091953916E-2</c:v>
                      </c:pt>
                      <c:pt idx="209" formatCode="0.00">
                        <c:v>1.6074997758620591E-2</c:v>
                      </c:pt>
                      <c:pt idx="210" formatCode="0.00">
                        <c:v>1.6033680258620564E-2</c:v>
                      </c:pt>
                      <c:pt idx="211" formatCode="0.00">
                        <c:v>1.6215951091953951E-2</c:v>
                      </c:pt>
                      <c:pt idx="212" formatCode="0.00">
                        <c:v>1.4481001091953993E-2</c:v>
                      </c:pt>
                      <c:pt idx="213" formatCode="0.00">
                        <c:v>1.3405785258620628E-2</c:v>
                      </c:pt>
                      <c:pt idx="214" formatCode="0.00">
                        <c:v>1.3233600258620637E-2</c:v>
                      </c:pt>
                      <c:pt idx="215" formatCode="0.00">
                        <c:v>1.2742657758620712E-2</c:v>
                      </c:pt>
                      <c:pt idx="216" formatCode="0.00">
                        <c:v>7.7195961091954091E-2</c:v>
                      </c:pt>
                      <c:pt idx="217" formatCode="0.00">
                        <c:v>0.16746251609195373</c:v>
                      </c:pt>
                      <c:pt idx="218" formatCode="0.00">
                        <c:v>0.19472469692528727</c:v>
                      </c:pt>
                      <c:pt idx="219" formatCode="0.00">
                        <c:v>0.18536359859195395</c:v>
                      </c:pt>
                      <c:pt idx="220" formatCode="0.00">
                        <c:v>0.17473840859195389</c:v>
                      </c:pt>
                      <c:pt idx="221" formatCode="0.00">
                        <c:v>0.1747044460919539</c:v>
                      </c:pt>
                      <c:pt idx="222" formatCode="0.00">
                        <c:v>0.17471534942528721</c:v>
                      </c:pt>
                      <c:pt idx="223" formatCode="0.00">
                        <c:v>0.17456365775862059</c:v>
                      </c:pt>
                      <c:pt idx="224" formatCode="0.00">
                        <c:v>0.17454229359195383</c:v>
                      </c:pt>
                      <c:pt idx="225" formatCode="0.00">
                        <c:v>0.17451088192528719</c:v>
                      </c:pt>
                      <c:pt idx="226" formatCode="0.00">
                        <c:v>0.17450863025862051</c:v>
                      </c:pt>
                      <c:pt idx="227" formatCode="0.00">
                        <c:v>0.17559245192528716</c:v>
                      </c:pt>
                      <c:pt idx="228" formatCode="0.00">
                        <c:v>9.6755745258620518E-2</c:v>
                      </c:pt>
                      <c:pt idx="229" formatCode="0.00">
                        <c:v>-5.2738838074712746E-2</c:v>
                      </c:pt>
                      <c:pt idx="230" formatCode="0.00">
                        <c:v>-0.11298124224137945</c:v>
                      </c:pt>
                      <c:pt idx="231" formatCode="0.00">
                        <c:v>-0.10334054807471277</c:v>
                      </c:pt>
                      <c:pt idx="232" formatCode="0.00">
                        <c:v>-8.699013224137947E-2</c:v>
                      </c:pt>
                      <c:pt idx="233" formatCode="0.00">
                        <c:v>-8.6823141408046145E-2</c:v>
                      </c:pt>
                      <c:pt idx="234" formatCode="0.00">
                        <c:v>-8.6772803074712801E-2</c:v>
                      </c:pt>
                      <c:pt idx="235" formatCode="0.00">
                        <c:v>-8.6633757241379505E-2</c:v>
                      </c:pt>
                      <c:pt idx="236" formatCode="0.00">
                        <c:v>-8.628993224137943E-2</c:v>
                      </c:pt>
                      <c:pt idx="237" formatCode="0.00">
                        <c:v>-8.5992807241379421E-2</c:v>
                      </c:pt>
                      <c:pt idx="238" formatCode="0.00">
                        <c:v>-8.584720057471279E-2</c:v>
                      </c:pt>
                      <c:pt idx="239" formatCode="0.00">
                        <c:v>-8.6663318908046127E-2</c:v>
                      </c:pt>
                      <c:pt idx="240" formatCode="0.00">
                        <c:v>-8.2212305574712763E-2</c:v>
                      </c:pt>
                      <c:pt idx="241" formatCode="0.00">
                        <c:v>-3.8510503074712821E-2</c:v>
                      </c:pt>
                      <c:pt idx="242" formatCode="0.00">
                        <c:v>-1.6724012241379427E-2</c:v>
                      </c:pt>
                      <c:pt idx="243" formatCode="0.00">
                        <c:v>6.4766285258620548E-2</c:v>
                      </c:pt>
                      <c:pt idx="244" formatCode="0.00">
                        <c:v>5.9718686091953854E-2</c:v>
                      </c:pt>
                      <c:pt idx="245" formatCode="0.00">
                        <c:v>5.9957556091953912E-2</c:v>
                      </c:pt>
                      <c:pt idx="246" formatCode="0.00">
                        <c:v>6.0098801925287271E-2</c:v>
                      </c:pt>
                      <c:pt idx="247" formatCode="0.00">
                        <c:v>6.01442377586206E-2</c:v>
                      </c:pt>
                      <c:pt idx="248" formatCode="0.00">
                        <c:v>6.0174394425287214E-2</c:v>
                      </c:pt>
                      <c:pt idx="249" formatCode="0.00">
                        <c:v>6.0168329425287215E-2</c:v>
                      </c:pt>
                      <c:pt idx="250" formatCode="0.00">
                        <c:v>6.0271485258620527E-2</c:v>
                      </c:pt>
                      <c:pt idx="251" formatCode="0.00">
                        <c:v>6.2224216925287179E-2</c:v>
                      </c:pt>
                      <c:pt idx="252" formatCode="0.00">
                        <c:v>0.10929360359195384</c:v>
                      </c:pt>
                      <c:pt idx="253" formatCode="0.00">
                        <c:v>0.1725307744252873</c:v>
                      </c:pt>
                      <c:pt idx="254" formatCode="0.00">
                        <c:v>0.24156538109195391</c:v>
                      </c:pt>
                      <c:pt idx="255" formatCode="0.00">
                        <c:v>0.18235904442528716</c:v>
                      </c:pt>
                      <c:pt idx="256" formatCode="0.00">
                        <c:v>0.17283918609195381</c:v>
                      </c:pt>
                      <c:pt idx="257" formatCode="0.00">
                        <c:v>0.17277772525862056</c:v>
                      </c:pt>
                      <c:pt idx="258" formatCode="0.00">
                        <c:v>0.17279252359195385</c:v>
                      </c:pt>
                      <c:pt idx="259" formatCode="0.00">
                        <c:v>0.17300223525862057</c:v>
                      </c:pt>
                      <c:pt idx="260" formatCode="0.00">
                        <c:v>0.17295014609195392</c:v>
                      </c:pt>
                      <c:pt idx="261" formatCode="0.00">
                        <c:v>0.1729840344252872</c:v>
                      </c:pt>
                      <c:pt idx="262" formatCode="0.00">
                        <c:v>0.17318341692528716</c:v>
                      </c:pt>
                      <c:pt idx="263" formatCode="0.00">
                        <c:v>0.17061735942528722</c:v>
                      </c:pt>
                      <c:pt idx="264" formatCode="0.00">
                        <c:v>0.12385053692528725</c:v>
                      </c:pt>
                      <c:pt idx="265" formatCode="0.00">
                        <c:v>7.0720625258620495E-2</c:v>
                      </c:pt>
                      <c:pt idx="266" formatCode="0.00">
                        <c:v>3.8729739425287235E-2</c:v>
                      </c:pt>
                      <c:pt idx="267" formatCode="0.00">
                        <c:v>5.6891006925287091E-2</c:v>
                      </c:pt>
                      <c:pt idx="268" formatCode="0.00">
                        <c:v>5.772532359195387E-2</c:v>
                      </c:pt>
                      <c:pt idx="269" formatCode="0.00">
                        <c:v>5.7612751091953907E-2</c:v>
                      </c:pt>
                      <c:pt idx="270" formatCode="0.00">
                        <c:v>5.7639644425287295E-2</c:v>
                      </c:pt>
                      <c:pt idx="271" formatCode="0.00">
                        <c:v>5.8029507758620535E-2</c:v>
                      </c:pt>
                      <c:pt idx="272" formatCode="0.00">
                        <c:v>6.0335182758620542E-2</c:v>
                      </c:pt>
                      <c:pt idx="273" formatCode="0.00">
                        <c:v>6.0229071925287314E-2</c:v>
                      </c:pt>
                      <c:pt idx="274" formatCode="0.00">
                        <c:v>6.0095527758620537E-2</c:v>
                      </c:pt>
                      <c:pt idx="275" formatCode="0.00">
                        <c:v>6.39054860919539E-2</c:v>
                      </c:pt>
                      <c:pt idx="276" formatCode="0.00">
                        <c:v>0.14720201359195384</c:v>
                      </c:pt>
                      <c:pt idx="277" formatCode="0.00">
                        <c:v>0.22575040525862045</c:v>
                      </c:pt>
                      <c:pt idx="278" formatCode="0.00">
                        <c:v>0.2246396927586205</c:v>
                      </c:pt>
                      <c:pt idx="279" formatCode="0.00">
                        <c:v>0.14647524442528714</c:v>
                      </c:pt>
                      <c:pt idx="280" formatCode="0.00">
                        <c:v>0.16202415109195378</c:v>
                      </c:pt>
                      <c:pt idx="281" formatCode="0.00">
                        <c:v>0.16215321692528717</c:v>
                      </c:pt>
                      <c:pt idx="282" formatCode="0.00">
                        <c:v>0.1621769410919538</c:v>
                      </c:pt>
                      <c:pt idx="283" formatCode="0.00">
                        <c:v>0.16233495025862044</c:v>
                      </c:pt>
                      <c:pt idx="284" formatCode="0.00">
                        <c:v>0.16095617692528708</c:v>
                      </c:pt>
                      <c:pt idx="285" formatCode="0.00">
                        <c:v>0.16131147192528716</c:v>
                      </c:pt>
                      <c:pt idx="286" formatCode="0.00">
                        <c:v>0.16111133442528713</c:v>
                      </c:pt>
                      <c:pt idx="287" formatCode="0.00">
                        <c:v>0.15874542942528713</c:v>
                      </c:pt>
                      <c:pt idx="288" formatCode="0.00">
                        <c:v>7.8708231091953851E-2</c:v>
                      </c:pt>
                      <c:pt idx="289" formatCode="0.00">
                        <c:v>-2.8261810574712776E-2</c:v>
                      </c:pt>
                      <c:pt idx="290" formatCode="0.00">
                        <c:v>-9.3293190574712803E-2</c:v>
                      </c:pt>
                      <c:pt idx="291" formatCode="0.00">
                        <c:v>-8.4835952241379464E-2</c:v>
                      </c:pt>
                      <c:pt idx="292" formatCode="0.00">
                        <c:v>-0.10183754390804611</c:v>
                      </c:pt>
                      <c:pt idx="293" formatCode="0.00">
                        <c:v>-0.10186975807471282</c:v>
                      </c:pt>
                      <c:pt idx="294" formatCode="0.00">
                        <c:v>-0.10181816640804614</c:v>
                      </c:pt>
                      <c:pt idx="295" formatCode="0.00">
                        <c:v>-0.1021343530747128</c:v>
                      </c:pt>
                      <c:pt idx="296" formatCode="0.00">
                        <c:v>-0.10268348640804609</c:v>
                      </c:pt>
                      <c:pt idx="297" formatCode="0.00">
                        <c:v>-9.9538373074712749E-2</c:v>
                      </c:pt>
                      <c:pt idx="298" formatCode="0.00">
                        <c:v>-9.892685390804612E-2</c:v>
                      </c:pt>
                      <c:pt idx="299" formatCode="0.00">
                        <c:v>-9.890972974137946E-2</c:v>
                      </c:pt>
                      <c:pt idx="300" formatCode="0.00">
                        <c:v>-9.0051807241379456E-2</c:v>
                      </c:pt>
                      <c:pt idx="301" formatCode="0.00">
                        <c:v>-5.5462109741379439E-2</c:v>
                      </c:pt>
                      <c:pt idx="302" formatCode="0.00">
                        <c:v>-7.2862453908046076E-2</c:v>
                      </c:pt>
                      <c:pt idx="303" formatCode="0.00">
                        <c:v>-9.0814234741379452E-2</c:v>
                      </c:pt>
                      <c:pt idx="304" formatCode="0.00">
                        <c:v>-9.6919988908046095E-2</c:v>
                      </c:pt>
                      <c:pt idx="305" formatCode="0.00">
                        <c:v>-9.6765911408046079E-2</c:v>
                      </c:pt>
                      <c:pt idx="306" formatCode="0.00">
                        <c:v>-9.6570347241379417E-2</c:v>
                      </c:pt>
                      <c:pt idx="307" formatCode="0.00">
                        <c:v>-9.6729890574712707E-2</c:v>
                      </c:pt>
                      <c:pt idx="308" formatCode="0.00">
                        <c:v>-9.6916336408046089E-2</c:v>
                      </c:pt>
                      <c:pt idx="309" formatCode="0.00">
                        <c:v>-0.10005000640804607</c:v>
                      </c:pt>
                      <c:pt idx="310" formatCode="0.00">
                        <c:v>-0.10043709807471274</c:v>
                      </c:pt>
                      <c:pt idx="311" formatCode="0.00">
                        <c:v>-9.9681599741379412E-2</c:v>
                      </c:pt>
                      <c:pt idx="312" formatCode="0.00">
                        <c:v>-0.10338502974137947</c:v>
                      </c:pt>
                      <c:pt idx="313" formatCode="0.00">
                        <c:v>-3.0089614741379389E-2</c:v>
                      </c:pt>
                      <c:pt idx="314" formatCode="0.00">
                        <c:v>6.6721133591953918E-2</c:v>
                      </c:pt>
                      <c:pt idx="315" formatCode="0.00">
                        <c:v>0.10915165275862054</c:v>
                      </c:pt>
                      <c:pt idx="316" formatCode="0.00">
                        <c:v>0.12183282025862052</c:v>
                      </c:pt>
                      <c:pt idx="317" formatCode="0.00">
                        <c:v>0.12187981775862056</c:v>
                      </c:pt>
                      <c:pt idx="318" formatCode="0.00">
                        <c:v>0.12184344109195389</c:v>
                      </c:pt>
                      <c:pt idx="319" formatCode="0.00">
                        <c:v>0.12213402109195381</c:v>
                      </c:pt>
                      <c:pt idx="320" formatCode="0.00">
                        <c:v>0.12212726859195377</c:v>
                      </c:pt>
                      <c:pt idx="321" formatCode="0.00">
                        <c:v>0.12228438442528711</c:v>
                      </c:pt>
                      <c:pt idx="322" formatCode="0.00">
                        <c:v>0.12282683859195387</c:v>
                      </c:pt>
                      <c:pt idx="323" formatCode="0.00">
                        <c:v>0.12191926109195372</c:v>
                      </c:pt>
                      <c:pt idx="324" formatCode="0.00">
                        <c:v>0.11597106109195388</c:v>
                      </c:pt>
                      <c:pt idx="325" formatCode="0.00">
                        <c:v>6.2276693591953869E-2</c:v>
                      </c:pt>
                      <c:pt idx="326" formatCode="0.00">
                        <c:v>-1.3384121408046123E-2</c:v>
                      </c:pt>
                      <c:pt idx="327" formatCode="0.00">
                        <c:v>-4.0654612241379506E-2</c:v>
                      </c:pt>
                      <c:pt idx="328" formatCode="0.00">
                        <c:v>-4.7939097241379403E-2</c:v>
                      </c:pt>
                      <c:pt idx="329" formatCode="0.00">
                        <c:v>-4.7909168074712793E-2</c:v>
                      </c:pt>
                      <c:pt idx="330" formatCode="0.00">
                        <c:v>-4.7878863908046132E-2</c:v>
                      </c:pt>
                      <c:pt idx="331" formatCode="0.00">
                        <c:v>-4.8173372241379464E-2</c:v>
                      </c:pt>
                      <c:pt idx="332" formatCode="0.00">
                        <c:v>-4.8197199741379482E-2</c:v>
                      </c:pt>
                      <c:pt idx="333" formatCode="0.00">
                        <c:v>-4.836594140804612E-2</c:v>
                      </c:pt>
                      <c:pt idx="334" formatCode="0.00">
                        <c:v>-4.8551046408046139E-2</c:v>
                      </c:pt>
                      <c:pt idx="335" formatCode="0.00">
                        <c:v>-4.8074803908046138E-2</c:v>
                      </c:pt>
                      <c:pt idx="336" formatCode="0.00">
                        <c:v>-4.7534743908046073E-2</c:v>
                      </c:pt>
                      <c:pt idx="337" formatCode="0.00">
                        <c:v>-6.9563647241379478E-2</c:v>
                      </c:pt>
                      <c:pt idx="338" formatCode="0.00">
                        <c:v>6.5424744252872702E-3</c:v>
                      </c:pt>
                      <c:pt idx="339" formatCode="0.00">
                        <c:v>7.3263908591953919E-2</c:v>
                      </c:pt>
                      <c:pt idx="340" formatCode="0.00">
                        <c:v>7.0515146925287209E-2</c:v>
                      </c:pt>
                      <c:pt idx="341" formatCode="0.00">
                        <c:v>7.04825219252872E-2</c:v>
                      </c:pt>
                      <c:pt idx="342" formatCode="0.00">
                        <c:v>7.0483784425287244E-2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E9C3-43FD-BA8A-05A56A6CA537}"/>
                  </c:ext>
                </c:extLst>
              </c15:ser>
            </c15:filteredLineSeries>
          </c:ext>
        </c:extLst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Storage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Ganges TWS Trend Contributors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Contributions</c:v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16-4E1C-83B0-1E6198052CB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216-4E1C-83B0-1E6198052CB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216-4E1C-83B0-1E6198052CB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16-4E1C-83B0-1E6198052CB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16-4E1C-83B0-1E6198052CB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216-4E1C-83B0-1E6198052CB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216-4E1C-83B0-1E6198052CB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216-4E1C-83B0-1E6198052CB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216-4E1C-83B0-1E6198052CB4}"/>
              </c:ext>
            </c:extLst>
          </c:dPt>
          <c:cat>
            <c:strRef>
              <c:f>'Brahmaputra-TSA'!$E$358:$M$358</c:f>
              <c:strCache>
                <c:ptCount val="9"/>
                <c:pt idx="0">
                  <c:v>Aquifers</c:v>
                </c:pt>
                <c:pt idx="1">
                  <c:v>Glaciers</c:v>
                </c:pt>
                <c:pt idx="2">
                  <c:v>Ground Water</c:v>
                </c:pt>
                <c:pt idx="3">
                  <c:v>Irr Runoff Storage</c:v>
                </c:pt>
                <c:pt idx="4">
                  <c:v>Reservoirs+</c:v>
                </c:pt>
                <c:pt idx="5">
                  <c:v>Rice Paddy</c:v>
                </c:pt>
                <c:pt idx="6">
                  <c:v>Snow</c:v>
                </c:pt>
                <c:pt idx="7">
                  <c:v>Soil Moisture</c:v>
                </c:pt>
                <c:pt idx="8">
                  <c:v>Runoff Storage</c:v>
                </c:pt>
              </c:strCache>
            </c:strRef>
          </c:cat>
          <c:val>
            <c:numRef>
              <c:f>'Ganges-TSA'!$E$353:$M$353</c:f>
              <c:numCache>
                <c:formatCode>0.0000</c:formatCode>
                <c:ptCount val="9"/>
                <c:pt idx="0">
                  <c:v>76.178065244412423</c:v>
                </c:pt>
                <c:pt idx="1">
                  <c:v>25.98688939395231</c:v>
                </c:pt>
                <c:pt idx="2">
                  <c:v>-0.1385620219787409</c:v>
                </c:pt>
                <c:pt idx="3">
                  <c:v>-0.6130786011451218</c:v>
                </c:pt>
                <c:pt idx="4">
                  <c:v>-1.3680610089963079</c:v>
                </c:pt>
                <c:pt idx="5">
                  <c:v>-5.1365775235640093E-2</c:v>
                </c:pt>
                <c:pt idx="6">
                  <c:v>0.88240630892330119</c:v>
                </c:pt>
                <c:pt idx="7">
                  <c:v>-0.64232448399007036</c:v>
                </c:pt>
                <c:pt idx="8">
                  <c:v>-0.23395520367950839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216-4E1C-83B0-1E619805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20272000"/>
        <c:axId val="220265280"/>
      </c:barChart>
      <c:catAx>
        <c:axId val="220272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65280"/>
        <c:crosses val="autoZero"/>
        <c:auto val="1"/>
        <c:lblAlgn val="ctr"/>
        <c:lblOffset val="100"/>
        <c:noMultiLvlLbl val="0"/>
      </c:catAx>
      <c:valAx>
        <c:axId val="220265280"/>
        <c:scaling>
          <c:orientation val="minMax"/>
          <c:max val="80"/>
          <c:min val="-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Trend Contribution to TWS,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200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100" b="1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Ganges TWS Seasonal Contributors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Contributions</c:v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AF-4D09-A68A-633F06FF5DB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EAF-4D09-A68A-633F06FF5DB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EAF-4D09-A68A-633F06FF5DB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AF-4D09-A68A-633F06FF5DB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AF-4D09-A68A-633F06FF5DB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EAF-4D09-A68A-633F06FF5DB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EAF-4D09-A68A-633F06FF5DB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EAF-4D09-A68A-633F06FF5DB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EAF-4D09-A68A-633F06FF5DB9}"/>
              </c:ext>
            </c:extLst>
          </c:dPt>
          <c:cat>
            <c:strRef>
              <c:f>'Brahmaputra-TSA'!$E$358:$M$358</c:f>
              <c:strCache>
                <c:ptCount val="9"/>
                <c:pt idx="0">
                  <c:v>Aquifers</c:v>
                </c:pt>
                <c:pt idx="1">
                  <c:v>Glaciers</c:v>
                </c:pt>
                <c:pt idx="2">
                  <c:v>Ground Water</c:v>
                </c:pt>
                <c:pt idx="3">
                  <c:v>Irr Runoff Storage</c:v>
                </c:pt>
                <c:pt idx="4">
                  <c:v>Reservoirs+</c:v>
                </c:pt>
                <c:pt idx="5">
                  <c:v>Rice Paddy</c:v>
                </c:pt>
                <c:pt idx="6">
                  <c:v>Snow</c:v>
                </c:pt>
                <c:pt idx="7">
                  <c:v>Soil Moisture</c:v>
                </c:pt>
                <c:pt idx="8">
                  <c:v>Runoff Storage</c:v>
                </c:pt>
              </c:strCache>
            </c:strRef>
          </c:cat>
          <c:val>
            <c:numRef>
              <c:f>'Ganges-TSA'!$Q$356:$Y$356</c:f>
              <c:numCache>
                <c:formatCode>0.00</c:formatCode>
                <c:ptCount val="9"/>
                <c:pt idx="0">
                  <c:v>19.799818569057003</c:v>
                </c:pt>
                <c:pt idx="1">
                  <c:v>-1.950845734897342</c:v>
                </c:pt>
                <c:pt idx="2">
                  <c:v>25.193314465172623</c:v>
                </c:pt>
                <c:pt idx="3">
                  <c:v>-3.0688134288049809</c:v>
                </c:pt>
                <c:pt idx="4">
                  <c:v>41.608403290914914</c:v>
                </c:pt>
                <c:pt idx="5">
                  <c:v>0.59303845579506775</c:v>
                </c:pt>
                <c:pt idx="6">
                  <c:v>-7.5315126425307755</c:v>
                </c:pt>
                <c:pt idx="7">
                  <c:v>20.180831576537283</c:v>
                </c:pt>
                <c:pt idx="8">
                  <c:v>5.1757972177030727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EAF-4D09-A68A-633F06FF5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20272000"/>
        <c:axId val="220265280"/>
      </c:barChart>
      <c:catAx>
        <c:axId val="220272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65280"/>
        <c:crosses val="autoZero"/>
        <c:auto val="1"/>
        <c:lblAlgn val="ctr"/>
        <c:lblOffset val="100"/>
        <c:noMultiLvlLbl val="0"/>
      </c:catAx>
      <c:valAx>
        <c:axId val="220265280"/>
        <c:scaling>
          <c:orientation val="minMax"/>
          <c:max val="80"/>
          <c:min val="-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Seasonal Contribution to TWS,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200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100" b="1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'Indus-TSA'!$D$350</c:f>
          <c:strCache>
            <c:ptCount val="1"/>
            <c:pt idx="0">
              <c:v>TWS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'Ganges-TSA'!$G$14:$G$25</c:f>
              <c:numCache>
                <c:formatCode>0.00</c:formatCode>
                <c:ptCount val="12"/>
                <c:pt idx="0">
                  <c:v>-5.2048843989985931</c:v>
                </c:pt>
                <c:pt idx="1">
                  <c:v>-8.5805854313090002</c:v>
                </c:pt>
                <c:pt idx="2">
                  <c:v>-9.6571255267139051</c:v>
                </c:pt>
                <c:pt idx="3">
                  <c:v>-8.1460466360298405</c:v>
                </c:pt>
                <c:pt idx="4">
                  <c:v>-4.4522411277153164</c:v>
                </c:pt>
                <c:pt idx="5">
                  <c:v>0.4345387952791574</c:v>
                </c:pt>
                <c:pt idx="6">
                  <c:v>5.2048843989985869</c:v>
                </c:pt>
                <c:pt idx="7">
                  <c:v>8.5805854313089984</c:v>
                </c:pt>
                <c:pt idx="8">
                  <c:v>9.6571255267139051</c:v>
                </c:pt>
                <c:pt idx="9">
                  <c:v>8.1460466360298422</c:v>
                </c:pt>
                <c:pt idx="10">
                  <c:v>4.45224112771532</c:v>
                </c:pt>
                <c:pt idx="11">
                  <c:v>-0.43453879527915257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47-4CAF-A2AF-3CA5D6493AF6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'Ganges-TSA'!$E$14:$E$25</c:f>
              <c:numCache>
                <c:formatCode>0.00</c:formatCode>
                <c:ptCount val="12"/>
                <c:pt idx="0">
                  <c:v>-4.2338140159523814</c:v>
                </c:pt>
                <c:pt idx="1">
                  <c:v>-5.2546216000595232</c:v>
                </c:pt>
                <c:pt idx="2">
                  <c:v>-6.4335412916964296</c:v>
                </c:pt>
                <c:pt idx="3">
                  <c:v>-7.9041783172619047</c:v>
                </c:pt>
                <c:pt idx="4">
                  <c:v>-8.4472615789880923</c:v>
                </c:pt>
                <c:pt idx="5">
                  <c:v>-5.6838632847619053</c:v>
                </c:pt>
                <c:pt idx="6">
                  <c:v>6.6155838407142857</c:v>
                </c:pt>
                <c:pt idx="7">
                  <c:v>14.858317791160713</c:v>
                </c:pt>
                <c:pt idx="8">
                  <c:v>13.415904409672619</c:v>
                </c:pt>
                <c:pt idx="9">
                  <c:v>4.8211342427380952</c:v>
                </c:pt>
                <c:pt idx="10">
                  <c:v>1.2460791845238033E-2</c:v>
                </c:pt>
                <c:pt idx="11">
                  <c:v>-2.527804368779762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47-4CAF-A2AF-3CA5D6493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'Indus-TSA'!$G$37</c:f>
          <c:strCache>
            <c:ptCount val="1"/>
            <c:pt idx="0">
              <c:v>Aquifers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'Ganges-TSA'!$G$38:$G$49</c:f>
              <c:numCache>
                <c:formatCode>0.00</c:formatCode>
                <c:ptCount val="12"/>
                <c:pt idx="0">
                  <c:v>0.36723851581337486</c:v>
                </c:pt>
                <c:pt idx="1">
                  <c:v>-0.93497152506440184</c:v>
                </c:pt>
                <c:pt idx="2">
                  <c:v>-1.9866567008550771</c:v>
                </c:pt>
                <c:pt idx="3">
                  <c:v>-2.5060188180137555</c:v>
                </c:pt>
                <c:pt idx="4">
                  <c:v>-2.3538952166684521</c:v>
                </c:pt>
                <c:pt idx="5">
                  <c:v>-1.5710472929493544</c:v>
                </c:pt>
                <c:pt idx="6">
                  <c:v>-0.36723851581337613</c:v>
                </c:pt>
                <c:pt idx="7">
                  <c:v>0.93497152506440151</c:v>
                </c:pt>
                <c:pt idx="8">
                  <c:v>1.9866567008550757</c:v>
                </c:pt>
                <c:pt idx="9">
                  <c:v>2.5060188180137559</c:v>
                </c:pt>
                <c:pt idx="10">
                  <c:v>2.3538952166684521</c:v>
                </c:pt>
                <c:pt idx="11">
                  <c:v>1.571047292949354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C8-4C9C-B158-571AA0C2F8F1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'Ganges-TSA'!$I$14:$I$25</c:f>
              <c:numCache>
                <c:formatCode>0.00</c:formatCode>
                <c:ptCount val="12"/>
                <c:pt idx="0">
                  <c:v>-0.22963460261826185</c:v>
                </c:pt>
                <c:pt idx="1">
                  <c:v>-0.54886954151743339</c:v>
                </c:pt>
                <c:pt idx="2">
                  <c:v>-1.0008007227083908</c:v>
                </c:pt>
                <c:pt idx="3">
                  <c:v>-1.958955310744841</c:v>
                </c:pt>
                <c:pt idx="4">
                  <c:v>-2.9423304963988812</c:v>
                </c:pt>
                <c:pt idx="5">
                  <c:v>-2.8943517773818712</c:v>
                </c:pt>
                <c:pt idx="6">
                  <c:v>-0.77064296154776457</c:v>
                </c:pt>
                <c:pt idx="7">
                  <c:v>1.7910672144639648</c:v>
                </c:pt>
                <c:pt idx="8">
                  <c:v>2.8821643645833319</c:v>
                </c:pt>
                <c:pt idx="9">
                  <c:v>2.5435645691068203</c:v>
                </c:pt>
                <c:pt idx="10">
                  <c:v>1.821157545476126</c:v>
                </c:pt>
                <c:pt idx="11">
                  <c:v>0.85680571044576936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C8-4C9C-B158-571AA0C2F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'Indus-TSA'!$G$61</c:f>
          <c:strCache>
            <c:ptCount val="1"/>
            <c:pt idx="0">
              <c:v>Glaciers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'Ganges-TSA'!$G$62:$G$73</c:f>
              <c:numCache>
                <c:formatCode>0.00</c:formatCode>
                <c:ptCount val="12"/>
                <c:pt idx="0">
                  <c:v>-2.0540559903086512E-2</c:v>
                </c:pt>
                <c:pt idx="1">
                  <c:v>0.1006709666301899</c:v>
                </c:pt>
                <c:pt idx="2">
                  <c:v>0.19490778895364644</c:v>
                </c:pt>
                <c:pt idx="3">
                  <c:v>0.2369192266284377</c:v>
                </c:pt>
                <c:pt idx="4">
                  <c:v>0.21544834885673297</c:v>
                </c:pt>
                <c:pt idx="5">
                  <c:v>0.13624825999824788</c:v>
                </c:pt>
                <c:pt idx="6">
                  <c:v>2.0540559903086654E-2</c:v>
                </c:pt>
                <c:pt idx="7">
                  <c:v>-0.10067096663018985</c:v>
                </c:pt>
                <c:pt idx="8">
                  <c:v>-0.1949077889536463</c:v>
                </c:pt>
                <c:pt idx="9">
                  <c:v>-0.23691922662843773</c:v>
                </c:pt>
                <c:pt idx="10">
                  <c:v>-0.21544834885673297</c:v>
                </c:pt>
                <c:pt idx="11">
                  <c:v>-0.13624825999824783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C5-4DD9-BE38-C58B7648E401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'Ganges-TSA'!$L$14:$L$25</c:f>
              <c:numCache>
                <c:formatCode>0.00</c:formatCode>
                <c:ptCount val="12"/>
                <c:pt idx="0">
                  <c:v>-4.2418025238092127E-2</c:v>
                </c:pt>
                <c:pt idx="1">
                  <c:v>4.2136805297630531E-2</c:v>
                </c:pt>
                <c:pt idx="2">
                  <c:v>0.12230055642857707</c:v>
                </c:pt>
                <c:pt idx="3">
                  <c:v>0.19232259363092652</c:v>
                </c:pt>
                <c:pt idx="4">
                  <c:v>0.26187326818451595</c:v>
                </c:pt>
                <c:pt idx="5">
                  <c:v>0.24831659461309386</c:v>
                </c:pt>
                <c:pt idx="6">
                  <c:v>5.4661321130851093E-3</c:v>
                </c:pt>
                <c:pt idx="7">
                  <c:v>-0.2522639657440422</c:v>
                </c:pt>
                <c:pt idx="8">
                  <c:v>-0.26117310074405253</c:v>
                </c:pt>
                <c:pt idx="9">
                  <c:v>-0.20432651529761614</c:v>
                </c:pt>
                <c:pt idx="10">
                  <c:v>-0.16102384431547279</c:v>
                </c:pt>
                <c:pt idx="11">
                  <c:v>-0.11034003916667245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C5-4DD9-BE38-C58B7648E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'Indus-TSA'!$G$85</c:f>
          <c:strCache>
            <c:ptCount val="1"/>
            <c:pt idx="0">
              <c:v>Ground Water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'Ganges-TSA'!$G$86:$G$97</c:f>
              <c:numCache>
                <c:formatCode>0.00</c:formatCode>
                <c:ptCount val="12"/>
                <c:pt idx="0">
                  <c:v>-1.5791635773058019</c:v>
                </c:pt>
                <c:pt idx="1">
                  <c:v>-2.3081446939715904</c:v>
                </c:pt>
                <c:pt idx="2">
                  <c:v>-2.4186603038735099</c:v>
                </c:pt>
                <c:pt idx="3">
                  <c:v>-1.8810978385873087</c:v>
                </c:pt>
                <c:pt idx="4">
                  <c:v>-0.83949672656770813</c:v>
                </c:pt>
                <c:pt idx="5">
                  <c:v>0.427046855384281</c:v>
                </c:pt>
                <c:pt idx="6">
                  <c:v>1.5791635773058017</c:v>
                </c:pt>
                <c:pt idx="7">
                  <c:v>2.3081446939715899</c:v>
                </c:pt>
                <c:pt idx="8">
                  <c:v>2.4186603038735099</c:v>
                </c:pt>
                <c:pt idx="9">
                  <c:v>1.8810978385873096</c:v>
                </c:pt>
                <c:pt idx="10">
                  <c:v>0.83949672656770846</c:v>
                </c:pt>
                <c:pt idx="11">
                  <c:v>-0.42704685538428022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4A-4010-A3DB-0201079BD63C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'Ganges-TSA'!$O$14:$O$25</c:f>
              <c:numCache>
                <c:formatCode>0.00</c:formatCode>
                <c:ptCount val="12"/>
                <c:pt idx="0">
                  <c:v>-1.4857769168154762</c:v>
                </c:pt>
                <c:pt idx="1">
                  <c:v>-1.6770966998809522</c:v>
                </c:pt>
                <c:pt idx="2">
                  <c:v>-1.8011396020535715</c:v>
                </c:pt>
                <c:pt idx="3">
                  <c:v>-1.7586500249702381</c:v>
                </c:pt>
                <c:pt idx="4">
                  <c:v>-1.654806472142857</c:v>
                </c:pt>
                <c:pt idx="5">
                  <c:v>-0.61263912815476207</c:v>
                </c:pt>
                <c:pt idx="6">
                  <c:v>1.9146000988095242</c:v>
                </c:pt>
                <c:pt idx="7">
                  <c:v>3.2617922553273822</c:v>
                </c:pt>
                <c:pt idx="8">
                  <c:v>3.2540599605357148</c:v>
                </c:pt>
                <c:pt idx="9">
                  <c:v>1.1486781142559517</c:v>
                </c:pt>
                <c:pt idx="10">
                  <c:v>0.26826936654761901</c:v>
                </c:pt>
                <c:pt idx="11">
                  <c:v>-0.87976573282738069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4A-4010-A3DB-0201079BD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'Indus-TSA'!$G$109</c:f>
          <c:strCache>
            <c:ptCount val="1"/>
            <c:pt idx="0">
              <c:v>Irr Runoff Storage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'Ganges-TSA'!$G$110:$G$121</c:f>
              <c:numCache>
                <c:formatCode>0.00</c:formatCode>
                <c:ptCount val="12"/>
                <c:pt idx="0">
                  <c:v>0.17358010226303178</c:v>
                </c:pt>
                <c:pt idx="1">
                  <c:v>0.27089295275818631</c:v>
                </c:pt>
                <c:pt idx="2">
                  <c:v>0.29562025532650255</c:v>
                </c:pt>
                <c:pt idx="3">
                  <c:v>0.24113634921380017</c:v>
                </c:pt>
                <c:pt idx="4">
                  <c:v>0.12204015306347085</c:v>
                </c:pt>
                <c:pt idx="5">
                  <c:v>-2.9756603544386088E-2</c:v>
                </c:pt>
                <c:pt idx="6">
                  <c:v>-0.17358010226303167</c:v>
                </c:pt>
                <c:pt idx="7">
                  <c:v>-0.27089295275818631</c:v>
                </c:pt>
                <c:pt idx="8">
                  <c:v>-0.2956202553265026</c:v>
                </c:pt>
                <c:pt idx="9">
                  <c:v>-0.24113634921380026</c:v>
                </c:pt>
                <c:pt idx="10">
                  <c:v>-0.12204015306347089</c:v>
                </c:pt>
                <c:pt idx="11">
                  <c:v>2.9756603544386011E-2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10-4AC8-9659-F4CAD74CEF72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'Ganges-TSA'!$R$14:$R$25</c:f>
              <c:numCache>
                <c:formatCode>0.00</c:formatCode>
                <c:ptCount val="12"/>
                <c:pt idx="0">
                  <c:v>0.21653965023809529</c:v>
                </c:pt>
                <c:pt idx="1">
                  <c:v>-5.4973427976191536E-3</c:v>
                </c:pt>
                <c:pt idx="2">
                  <c:v>5.2535116071428689E-2</c:v>
                </c:pt>
                <c:pt idx="3">
                  <c:v>0.2259362869047622</c:v>
                </c:pt>
                <c:pt idx="4">
                  <c:v>0.48784478613095239</c:v>
                </c:pt>
                <c:pt idx="5">
                  <c:v>0.22362542860119017</c:v>
                </c:pt>
                <c:pt idx="6">
                  <c:v>-0.24747748931547631</c:v>
                </c:pt>
                <c:pt idx="7">
                  <c:v>-0.6777548544940476</c:v>
                </c:pt>
                <c:pt idx="8">
                  <c:v>-0.42088666654761897</c:v>
                </c:pt>
                <c:pt idx="9">
                  <c:v>-9.0107742261904655E-2</c:v>
                </c:pt>
                <c:pt idx="10">
                  <c:v>6.3054021517857439E-2</c:v>
                </c:pt>
                <c:pt idx="11">
                  <c:v>0.19008705988095242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10-4AC8-9659-F4CAD74CE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Indus-Reservoir+</a:t>
            </a:r>
            <a:r>
              <a:rPr lang="en-US" baseline="0"/>
              <a:t> Storage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'Indus-TSA'!$T$2:$T$349</c:f>
              <c:numCache>
                <c:formatCode>General</c:formatCode>
                <c:ptCount val="348"/>
                <c:pt idx="6" formatCode="0.00">
                  <c:v>1.3455001358046008</c:v>
                </c:pt>
                <c:pt idx="7" formatCode="0.00">
                  <c:v>1.3298945674712668</c:v>
                </c:pt>
                <c:pt idx="8" formatCode="0.00">
                  <c:v>1.3134174991379348</c:v>
                </c:pt>
                <c:pt idx="9" formatCode="0.00">
                  <c:v>1.2890287091379351</c:v>
                </c:pt>
                <c:pt idx="10" formatCode="0.00">
                  <c:v>1.3256969299712669</c:v>
                </c:pt>
                <c:pt idx="11" formatCode="0.00">
                  <c:v>1.3597953966379333</c:v>
                </c:pt>
                <c:pt idx="12" formatCode="0.00">
                  <c:v>1.3694614024712655</c:v>
                </c:pt>
                <c:pt idx="13" formatCode="0.00">
                  <c:v>1.1002280566379339</c:v>
                </c:pt>
                <c:pt idx="14" formatCode="0.00">
                  <c:v>0.95419874330460086</c:v>
                </c:pt>
                <c:pt idx="15" formatCode="0.00">
                  <c:v>0.86265029997126863</c:v>
                </c:pt>
                <c:pt idx="16" formatCode="0.00">
                  <c:v>0.82662131913793413</c:v>
                </c:pt>
                <c:pt idx="17" formatCode="0.00">
                  <c:v>0.80039444080460065</c:v>
                </c:pt>
                <c:pt idx="18" formatCode="0.00">
                  <c:v>0.78364648913793378</c:v>
                </c:pt>
                <c:pt idx="19" formatCode="0.00">
                  <c:v>0.72459191580460125</c:v>
                </c:pt>
                <c:pt idx="20" formatCode="0.00">
                  <c:v>0.71802034497126765</c:v>
                </c:pt>
                <c:pt idx="21" formatCode="0.00">
                  <c:v>0.68365024080460124</c:v>
                </c:pt>
                <c:pt idx="22" formatCode="0.00">
                  <c:v>0.61661083080460077</c:v>
                </c:pt>
                <c:pt idx="23" formatCode="0.00">
                  <c:v>0.57949040830460152</c:v>
                </c:pt>
                <c:pt idx="24" formatCode="0.00">
                  <c:v>0.51314916663793486</c:v>
                </c:pt>
                <c:pt idx="25" formatCode="0.00">
                  <c:v>0.59247365080460135</c:v>
                </c:pt>
                <c:pt idx="26" formatCode="0.00">
                  <c:v>0.74841712413793449</c:v>
                </c:pt>
                <c:pt idx="27" formatCode="0.00">
                  <c:v>0.92944016580460076</c:v>
                </c:pt>
                <c:pt idx="28" formatCode="0.00">
                  <c:v>1.0178241583046015</c:v>
                </c:pt>
                <c:pt idx="29" formatCode="0.00">
                  <c:v>1.0999417158046016</c:v>
                </c:pt>
                <c:pt idx="30" formatCode="0.00">
                  <c:v>1.1645914966379349</c:v>
                </c:pt>
                <c:pt idx="31" formatCode="0.00">
                  <c:v>1.2432827799712678</c:v>
                </c:pt>
                <c:pt idx="32" formatCode="0.00">
                  <c:v>1.1866175983045997</c:v>
                </c:pt>
                <c:pt idx="33" formatCode="0.00">
                  <c:v>1.1975413808046005</c:v>
                </c:pt>
                <c:pt idx="34" formatCode="0.00">
                  <c:v>1.1385752608046014</c:v>
                </c:pt>
                <c:pt idx="35" formatCode="0.00">
                  <c:v>1.0944667116379341</c:v>
                </c:pt>
                <c:pt idx="36" formatCode="0.00">
                  <c:v>1.1111844633046006</c:v>
                </c:pt>
                <c:pt idx="37" formatCode="0.00">
                  <c:v>1.2200203591379353</c:v>
                </c:pt>
                <c:pt idx="38" formatCode="0.00">
                  <c:v>1.0251219924712673</c:v>
                </c:pt>
                <c:pt idx="39" formatCode="0.00">
                  <c:v>0.75572195163793321</c:v>
                </c:pt>
                <c:pt idx="40" formatCode="0.00">
                  <c:v>0.57491205663793288</c:v>
                </c:pt>
                <c:pt idx="41" formatCode="0.00">
                  <c:v>0.4208585274712684</c:v>
                </c:pt>
                <c:pt idx="42" formatCode="0.00">
                  <c:v>0.27659315330460021</c:v>
                </c:pt>
                <c:pt idx="43" formatCode="0.00">
                  <c:v>9.3449875804600957E-2</c:v>
                </c:pt>
                <c:pt idx="44" formatCode="0.00">
                  <c:v>-1.6784027528733425E-2</c:v>
                </c:pt>
                <c:pt idx="45" formatCode="0.00">
                  <c:v>-0.18818004419539935</c:v>
                </c:pt>
                <c:pt idx="46" formatCode="0.00">
                  <c:v>-0.28544342086206687</c:v>
                </c:pt>
                <c:pt idx="47" formatCode="0.00">
                  <c:v>-0.35448002419540003</c:v>
                </c:pt>
                <c:pt idx="48" formatCode="0.00">
                  <c:v>-0.4618462875287328</c:v>
                </c:pt>
                <c:pt idx="49" formatCode="0.00">
                  <c:v>-0.40393020252873324</c:v>
                </c:pt>
                <c:pt idx="50" formatCode="0.00">
                  <c:v>-0.14772535919539997</c:v>
                </c:pt>
                <c:pt idx="51" formatCode="0.00">
                  <c:v>0.11896322663793324</c:v>
                </c:pt>
                <c:pt idx="52" formatCode="0.00">
                  <c:v>0.24537911497126697</c:v>
                </c:pt>
                <c:pt idx="53" formatCode="0.00">
                  <c:v>0.37118961913793402</c:v>
                </c:pt>
                <c:pt idx="54" formatCode="0.00">
                  <c:v>0.50790717747126646</c:v>
                </c:pt>
                <c:pt idx="55" formatCode="0.00">
                  <c:v>0.6731414049712674</c:v>
                </c:pt>
                <c:pt idx="56" formatCode="0.00">
                  <c:v>0.78944011997126662</c:v>
                </c:pt>
                <c:pt idx="57" formatCode="0.00">
                  <c:v>0.92586183997126703</c:v>
                </c:pt>
                <c:pt idx="58" formatCode="0.00">
                  <c:v>1.1086386091379348</c:v>
                </c:pt>
                <c:pt idx="59" formatCode="0.00">
                  <c:v>1.2342425233046006</c:v>
                </c:pt>
                <c:pt idx="60" formatCode="0.00">
                  <c:v>1.3542639258045996</c:v>
                </c:pt>
                <c:pt idx="61" formatCode="0.00">
                  <c:v>1.2648764291379342</c:v>
                </c:pt>
                <c:pt idx="62" formatCode="0.00">
                  <c:v>1.3242070516379352</c:v>
                </c:pt>
                <c:pt idx="63" formatCode="0.00">
                  <c:v>1.2779180841379354</c:v>
                </c:pt>
                <c:pt idx="64" formatCode="0.00">
                  <c:v>1.2803245224712692</c:v>
                </c:pt>
                <c:pt idx="65" formatCode="0.00">
                  <c:v>1.2691969708046011</c:v>
                </c:pt>
                <c:pt idx="66" formatCode="0.00">
                  <c:v>1.2392120591379348</c:v>
                </c:pt>
                <c:pt idx="67" formatCode="0.00">
                  <c:v>1.1964555416379339</c:v>
                </c:pt>
                <c:pt idx="68" formatCode="0.00">
                  <c:v>1.1894633608046012</c:v>
                </c:pt>
                <c:pt idx="69" formatCode="0.00">
                  <c:v>1.2475808699712676</c:v>
                </c:pt>
                <c:pt idx="70" formatCode="0.00">
                  <c:v>1.1920698724712668</c:v>
                </c:pt>
                <c:pt idx="71" formatCode="0.00">
                  <c:v>1.1460670874712671</c:v>
                </c:pt>
                <c:pt idx="72" formatCode="0.00">
                  <c:v>1.207794214137933</c:v>
                </c:pt>
                <c:pt idx="73" formatCode="0.00">
                  <c:v>1.3090548766379344</c:v>
                </c:pt>
                <c:pt idx="74" formatCode="0.00">
                  <c:v>1.2650765033046012</c:v>
                </c:pt>
                <c:pt idx="75" formatCode="0.00">
                  <c:v>1.2491034916379347</c:v>
                </c:pt>
                <c:pt idx="76" formatCode="0.00">
                  <c:v>1.2613542724712676</c:v>
                </c:pt>
                <c:pt idx="77" formatCode="0.00">
                  <c:v>1.2681595733046001</c:v>
                </c:pt>
                <c:pt idx="78" formatCode="0.00">
                  <c:v>1.2813193249712667</c:v>
                </c:pt>
                <c:pt idx="79" formatCode="0.00">
                  <c:v>1.2770207174712676</c:v>
                </c:pt>
                <c:pt idx="80" formatCode="0.00">
                  <c:v>1.2304530783045999</c:v>
                </c:pt>
                <c:pt idx="81" formatCode="0.00">
                  <c:v>1.1118942741379332</c:v>
                </c:pt>
                <c:pt idx="82" formatCode="0.00">
                  <c:v>1.0545654141379339</c:v>
                </c:pt>
                <c:pt idx="83" formatCode="0.00">
                  <c:v>1.0469622458046013</c:v>
                </c:pt>
                <c:pt idx="84" formatCode="0.00">
                  <c:v>0.93331049330460125</c:v>
                </c:pt>
                <c:pt idx="85" formatCode="0.00">
                  <c:v>0.73254512163793439</c:v>
                </c:pt>
                <c:pt idx="86" formatCode="0.00">
                  <c:v>0.53095863663793441</c:v>
                </c:pt>
                <c:pt idx="87" formatCode="0.00">
                  <c:v>0.44361438747126858</c:v>
                </c:pt>
                <c:pt idx="88" formatCode="0.00">
                  <c:v>0.40967272080460138</c:v>
                </c:pt>
                <c:pt idx="89" formatCode="0.00">
                  <c:v>0.37880597913793412</c:v>
                </c:pt>
                <c:pt idx="90" formatCode="0.00">
                  <c:v>0.32472616913793395</c:v>
                </c:pt>
                <c:pt idx="91" formatCode="0.00">
                  <c:v>0.28229298663793312</c:v>
                </c:pt>
                <c:pt idx="92" formatCode="0.00">
                  <c:v>0.29526812330460128</c:v>
                </c:pt>
                <c:pt idx="93" formatCode="0.00">
                  <c:v>0.36679019997126794</c:v>
                </c:pt>
                <c:pt idx="94" formatCode="0.00">
                  <c:v>0.36286320747126855</c:v>
                </c:pt>
                <c:pt idx="95" formatCode="0.00">
                  <c:v>0.38590691913793496</c:v>
                </c:pt>
                <c:pt idx="96" formatCode="0.00">
                  <c:v>0.39030633747126853</c:v>
                </c:pt>
                <c:pt idx="97" formatCode="0.00">
                  <c:v>0.44488476080460071</c:v>
                </c:pt>
                <c:pt idx="98" formatCode="0.00">
                  <c:v>0.32073647163793417</c:v>
                </c:pt>
                <c:pt idx="99" formatCode="0.00">
                  <c:v>0.13388556663793416</c:v>
                </c:pt>
                <c:pt idx="100" formatCode="0.00">
                  <c:v>-5.5352146695399007E-2</c:v>
                </c:pt>
                <c:pt idx="101" formatCode="0.00">
                  <c:v>-0.25010360836206491</c:v>
                </c:pt>
                <c:pt idx="102" formatCode="0.00">
                  <c:v>-0.42296152919539853</c:v>
                </c:pt>
                <c:pt idx="103" formatCode="0.00">
                  <c:v>-0.563651260028732</c:v>
                </c:pt>
                <c:pt idx="104" formatCode="0.00">
                  <c:v>-0.70255986502873213</c:v>
                </c:pt>
                <c:pt idx="105" formatCode="0.00">
                  <c:v>-0.88138611752873164</c:v>
                </c:pt>
                <c:pt idx="106" formatCode="0.00">
                  <c:v>-1.0675121808620656</c:v>
                </c:pt>
                <c:pt idx="107" formatCode="0.00">
                  <c:v>-1.2757340041953986</c:v>
                </c:pt>
                <c:pt idx="108" formatCode="0.00">
                  <c:v>-1.4317152666953987</c:v>
                </c:pt>
                <c:pt idx="109" formatCode="0.00">
                  <c:v>-1.6149235733620659</c:v>
                </c:pt>
                <c:pt idx="110" formatCode="0.00">
                  <c:v>-1.6469553483620665</c:v>
                </c:pt>
                <c:pt idx="111" formatCode="0.00">
                  <c:v>-1.7276299566953992</c:v>
                </c:pt>
                <c:pt idx="112" formatCode="0.00">
                  <c:v>-1.7492805091953993</c:v>
                </c:pt>
                <c:pt idx="113" formatCode="0.00">
                  <c:v>-1.7433164883620655</c:v>
                </c:pt>
                <c:pt idx="114" formatCode="0.00">
                  <c:v>-1.7283133033620661</c:v>
                </c:pt>
                <c:pt idx="115" formatCode="0.00">
                  <c:v>-1.7448127033620664</c:v>
                </c:pt>
                <c:pt idx="116" formatCode="0.00">
                  <c:v>-1.782143628362066</c:v>
                </c:pt>
                <c:pt idx="117" formatCode="0.00">
                  <c:v>-1.8662980358620671</c:v>
                </c:pt>
                <c:pt idx="118" formatCode="0.00">
                  <c:v>-1.903411245028733</c:v>
                </c:pt>
                <c:pt idx="119" formatCode="0.00">
                  <c:v>-1.9361540625287326</c:v>
                </c:pt>
                <c:pt idx="120" formatCode="0.00">
                  <c:v>-1.9337654058620664</c:v>
                </c:pt>
                <c:pt idx="121" formatCode="0.00">
                  <c:v>-1.961488082528732</c:v>
                </c:pt>
                <c:pt idx="122" formatCode="0.00">
                  <c:v>-2.0786310375287322</c:v>
                </c:pt>
                <c:pt idx="123" formatCode="0.00">
                  <c:v>-2.136630092528732</c:v>
                </c:pt>
                <c:pt idx="124" formatCode="0.00">
                  <c:v>-2.1989424575287333</c:v>
                </c:pt>
                <c:pt idx="125" formatCode="0.00">
                  <c:v>-2.2694322808620662</c:v>
                </c:pt>
                <c:pt idx="126" formatCode="0.00">
                  <c:v>-2.3232111083620661</c:v>
                </c:pt>
                <c:pt idx="127" formatCode="0.00">
                  <c:v>-2.3876973733620659</c:v>
                </c:pt>
                <c:pt idx="128" formatCode="0.00">
                  <c:v>-2.4724435158620657</c:v>
                </c:pt>
                <c:pt idx="129" formatCode="0.00">
                  <c:v>-2.5216631441953994</c:v>
                </c:pt>
                <c:pt idx="130" formatCode="0.00">
                  <c:v>-2.5264284658620659</c:v>
                </c:pt>
                <c:pt idx="131" formatCode="0.00">
                  <c:v>-2.5448115816953987</c:v>
                </c:pt>
                <c:pt idx="132" formatCode="0.00">
                  <c:v>-2.5478093183620651</c:v>
                </c:pt>
                <c:pt idx="133" formatCode="0.00">
                  <c:v>-2.5337036008620655</c:v>
                </c:pt>
                <c:pt idx="134" formatCode="0.00">
                  <c:v>-2.5513690666953992</c:v>
                </c:pt>
                <c:pt idx="135" formatCode="0.00">
                  <c:v>-2.5590255616953992</c:v>
                </c:pt>
                <c:pt idx="136" formatCode="0.00">
                  <c:v>-2.5906840716953994</c:v>
                </c:pt>
                <c:pt idx="137" formatCode="0.00">
                  <c:v>-2.6086168841953992</c:v>
                </c:pt>
                <c:pt idx="138" formatCode="0.00">
                  <c:v>-2.640251095862066</c:v>
                </c:pt>
                <c:pt idx="139" formatCode="0.00">
                  <c:v>-2.6803930958620659</c:v>
                </c:pt>
                <c:pt idx="140" formatCode="0.00">
                  <c:v>-2.6826581516953993</c:v>
                </c:pt>
                <c:pt idx="141" formatCode="0.00">
                  <c:v>-2.6362579816953993</c:v>
                </c:pt>
                <c:pt idx="142" formatCode="0.00">
                  <c:v>-2.6282496808620657</c:v>
                </c:pt>
                <c:pt idx="143" formatCode="0.00">
                  <c:v>-2.6297506050287325</c:v>
                </c:pt>
                <c:pt idx="144" formatCode="0.00">
                  <c:v>-2.6691433741953987</c:v>
                </c:pt>
                <c:pt idx="145" formatCode="0.00">
                  <c:v>-2.7883355375287326</c:v>
                </c:pt>
                <c:pt idx="146" formatCode="0.00">
                  <c:v>-2.8889069316953995</c:v>
                </c:pt>
                <c:pt idx="147" formatCode="0.00">
                  <c:v>-2.8322566508620661</c:v>
                </c:pt>
                <c:pt idx="148" formatCode="0.00">
                  <c:v>-2.7590776250287328</c:v>
                </c:pt>
                <c:pt idx="149" formatCode="0.00">
                  <c:v>-2.6791027950287325</c:v>
                </c:pt>
                <c:pt idx="150" formatCode="0.00">
                  <c:v>-2.5941525266953991</c:v>
                </c:pt>
                <c:pt idx="151" formatCode="0.00">
                  <c:v>-2.5088218808620657</c:v>
                </c:pt>
                <c:pt idx="152" formatCode="0.00">
                  <c:v>-2.3939419150287322</c:v>
                </c:pt>
                <c:pt idx="153" formatCode="0.00">
                  <c:v>-2.247907296695399</c:v>
                </c:pt>
                <c:pt idx="154" formatCode="0.00">
                  <c:v>-2.1175786216953991</c:v>
                </c:pt>
                <c:pt idx="155" formatCode="0.00">
                  <c:v>-2.0012715616953991</c:v>
                </c:pt>
                <c:pt idx="156" formatCode="0.00">
                  <c:v>-1.9197292883620665</c:v>
                </c:pt>
                <c:pt idx="157" formatCode="0.00">
                  <c:v>-1.7273290308620664</c:v>
                </c:pt>
                <c:pt idx="158" formatCode="0.00">
                  <c:v>-1.5079667316953995</c:v>
                </c:pt>
                <c:pt idx="159" formatCode="0.00">
                  <c:v>-1.4328974625287327</c:v>
                </c:pt>
                <c:pt idx="160" formatCode="0.00">
                  <c:v>-1.3301984208620654</c:v>
                </c:pt>
                <c:pt idx="161" formatCode="0.00">
                  <c:v>-1.2273167708620658</c:v>
                </c:pt>
                <c:pt idx="162" formatCode="0.00">
                  <c:v>-1.1252840100287322</c:v>
                </c:pt>
                <c:pt idx="163" formatCode="0.00">
                  <c:v>-0.9964106025287327</c:v>
                </c:pt>
                <c:pt idx="164" formatCode="0.00">
                  <c:v>-0.87572369419539875</c:v>
                </c:pt>
                <c:pt idx="165" formatCode="0.00">
                  <c:v>-0.87605968586206551</c:v>
                </c:pt>
                <c:pt idx="166" formatCode="0.00">
                  <c:v>-0.90935388669539918</c:v>
                </c:pt>
                <c:pt idx="167" formatCode="0.00">
                  <c:v>-0.90680725836206566</c:v>
                </c:pt>
                <c:pt idx="168" formatCode="0.00">
                  <c:v>-0.91481321502873225</c:v>
                </c:pt>
                <c:pt idx="169" formatCode="0.00">
                  <c:v>-1.0718149891954001</c:v>
                </c:pt>
                <c:pt idx="170" formatCode="0.00">
                  <c:v>-1.2492916733620669</c:v>
                </c:pt>
                <c:pt idx="171" formatCode="0.00">
                  <c:v>-1.3977471741953997</c:v>
                </c:pt>
                <c:pt idx="172" formatCode="0.00">
                  <c:v>-1.4870740125287321</c:v>
                </c:pt>
                <c:pt idx="173" formatCode="0.00">
                  <c:v>-1.5766272291953993</c:v>
                </c:pt>
                <c:pt idx="174" formatCode="0.00">
                  <c:v>-1.6679201866953992</c:v>
                </c:pt>
                <c:pt idx="175" formatCode="0.00">
                  <c:v>-1.7375971225287334</c:v>
                </c:pt>
                <c:pt idx="176" formatCode="0.00">
                  <c:v>-1.7466690283620654</c:v>
                </c:pt>
                <c:pt idx="177" formatCode="0.00">
                  <c:v>-1.6549143933620662</c:v>
                </c:pt>
                <c:pt idx="178" formatCode="0.00">
                  <c:v>-1.5619134650287321</c:v>
                </c:pt>
                <c:pt idx="179" formatCode="0.00">
                  <c:v>-1.4975497475287329</c:v>
                </c:pt>
                <c:pt idx="180" formatCode="0.00">
                  <c:v>-1.4569903366953993</c:v>
                </c:pt>
                <c:pt idx="181" formatCode="0.00">
                  <c:v>-1.2510382083620657</c:v>
                </c:pt>
                <c:pt idx="182" formatCode="0.00">
                  <c:v>-1.0624681466953989</c:v>
                </c:pt>
                <c:pt idx="183" formatCode="0.00">
                  <c:v>-0.90293472586206658</c:v>
                </c:pt>
                <c:pt idx="184" formatCode="0.00">
                  <c:v>-0.79771422919539869</c:v>
                </c:pt>
                <c:pt idx="185" formatCode="0.00">
                  <c:v>-0.6846066075287327</c:v>
                </c:pt>
                <c:pt idx="186" formatCode="0.00">
                  <c:v>-0.56896940419539899</c:v>
                </c:pt>
                <c:pt idx="187" formatCode="0.00">
                  <c:v>-0.46949475502873295</c:v>
                </c:pt>
                <c:pt idx="188" formatCode="0.00">
                  <c:v>-0.44395499919539994</c:v>
                </c:pt>
                <c:pt idx="189" formatCode="0.00">
                  <c:v>-0.4508216133620655</c:v>
                </c:pt>
                <c:pt idx="190" formatCode="0.00">
                  <c:v>-0.46351126336206594</c:v>
                </c:pt>
                <c:pt idx="191" formatCode="0.00">
                  <c:v>-0.47788055252873196</c:v>
                </c:pt>
                <c:pt idx="192" formatCode="0.00">
                  <c:v>-0.4270428566954001</c:v>
                </c:pt>
                <c:pt idx="193" formatCode="0.00">
                  <c:v>-0.43503242252873253</c:v>
                </c:pt>
                <c:pt idx="194" formatCode="0.00">
                  <c:v>-0.31637618419539937</c:v>
                </c:pt>
                <c:pt idx="195" formatCode="0.00">
                  <c:v>-0.19660943169539991</c:v>
                </c:pt>
                <c:pt idx="196" formatCode="0.00">
                  <c:v>-0.13043782586206554</c:v>
                </c:pt>
                <c:pt idx="197" formatCode="0.00">
                  <c:v>-3.8663919195399465E-2</c:v>
                </c:pt>
                <c:pt idx="198" formatCode="0.00">
                  <c:v>8.16004116379343E-2</c:v>
                </c:pt>
                <c:pt idx="199" formatCode="0.00">
                  <c:v>0.15361084913793466</c:v>
                </c:pt>
                <c:pt idx="200" formatCode="0.00">
                  <c:v>0.29163895413793472</c:v>
                </c:pt>
                <c:pt idx="201" formatCode="0.00">
                  <c:v>0.45799865747126756</c:v>
                </c:pt>
                <c:pt idx="202" formatCode="0.00">
                  <c:v>0.67750897497126683</c:v>
                </c:pt>
                <c:pt idx="203" formatCode="0.00">
                  <c:v>0.8484353874712669</c:v>
                </c:pt>
                <c:pt idx="204" formatCode="0.00">
                  <c:v>1.0354135683046</c:v>
                </c:pt>
                <c:pt idx="205" formatCode="0.00">
                  <c:v>1.2199336141379344</c:v>
                </c:pt>
                <c:pt idx="206" formatCode="0.00">
                  <c:v>1.1719194499712673</c:v>
                </c:pt>
                <c:pt idx="207" formatCode="0.00">
                  <c:v>1.1255697258046009</c:v>
                </c:pt>
                <c:pt idx="208" formatCode="0.00">
                  <c:v>1.0917579974712668</c:v>
                </c:pt>
                <c:pt idx="209" formatCode="0.00">
                  <c:v>1.0220933608045994</c:v>
                </c:pt>
                <c:pt idx="210" formatCode="0.00">
                  <c:v>0.93418608663793368</c:v>
                </c:pt>
                <c:pt idx="211" formatCode="0.00">
                  <c:v>0.92173785497126737</c:v>
                </c:pt>
                <c:pt idx="212" formatCode="0.00">
                  <c:v>0.81624653413793347</c:v>
                </c:pt>
                <c:pt idx="213" formatCode="0.00">
                  <c:v>0.61466722163793452</c:v>
                </c:pt>
                <c:pt idx="214" formatCode="0.00">
                  <c:v>0.46230852997126615</c:v>
                </c:pt>
                <c:pt idx="215" formatCode="0.00">
                  <c:v>0.32633022830460057</c:v>
                </c:pt>
                <c:pt idx="216" formatCode="0.00">
                  <c:v>0.28353409413793251</c:v>
                </c:pt>
                <c:pt idx="217" formatCode="0.00">
                  <c:v>0.25065664913793295</c:v>
                </c:pt>
                <c:pt idx="218" formatCode="0.00">
                  <c:v>0.31343353247126693</c:v>
                </c:pt>
                <c:pt idx="219" formatCode="0.00">
                  <c:v>0.30815434913793371</c:v>
                </c:pt>
                <c:pt idx="220" formatCode="0.00">
                  <c:v>0.31360523413793384</c:v>
                </c:pt>
                <c:pt idx="221" formatCode="0.00">
                  <c:v>0.33221737997126777</c:v>
                </c:pt>
                <c:pt idx="222" formatCode="0.00">
                  <c:v>0.37544091997126738</c:v>
                </c:pt>
                <c:pt idx="223" formatCode="0.00">
                  <c:v>0.39848232747126655</c:v>
                </c:pt>
                <c:pt idx="224" formatCode="0.00">
                  <c:v>0.45451061413793337</c:v>
                </c:pt>
                <c:pt idx="225" formatCode="0.00">
                  <c:v>0.54750170747126781</c:v>
                </c:pt>
                <c:pt idx="226" formatCode="0.00">
                  <c:v>0.63392848247126743</c:v>
                </c:pt>
                <c:pt idx="227" formatCode="0.00">
                  <c:v>0.71821743747126643</c:v>
                </c:pt>
                <c:pt idx="228" formatCode="0.00">
                  <c:v>0.63125632663793318</c:v>
                </c:pt>
                <c:pt idx="229" formatCode="0.00">
                  <c:v>0.44184695163793375</c:v>
                </c:pt>
                <c:pt idx="230" formatCode="0.00">
                  <c:v>0.39401795997126765</c:v>
                </c:pt>
                <c:pt idx="231" formatCode="0.00">
                  <c:v>0.44563295913793421</c:v>
                </c:pt>
                <c:pt idx="232" formatCode="0.00">
                  <c:v>0.47001666330460079</c:v>
                </c:pt>
                <c:pt idx="233" formatCode="0.00">
                  <c:v>0.49231774163793496</c:v>
                </c:pt>
                <c:pt idx="234" formatCode="0.00">
                  <c:v>0.4820372916379343</c:v>
                </c:pt>
                <c:pt idx="235" formatCode="0.00">
                  <c:v>0.42604226413793267</c:v>
                </c:pt>
                <c:pt idx="236" formatCode="0.00">
                  <c:v>0.40252445747126764</c:v>
                </c:pt>
                <c:pt idx="237" formatCode="0.00">
                  <c:v>0.40518500997126683</c:v>
                </c:pt>
                <c:pt idx="238" formatCode="0.00">
                  <c:v>0.30200869413793452</c:v>
                </c:pt>
                <c:pt idx="239" formatCode="0.00">
                  <c:v>0.27400210080460052</c:v>
                </c:pt>
                <c:pt idx="240" formatCode="0.00">
                  <c:v>0.26950290413793443</c:v>
                </c:pt>
                <c:pt idx="241" formatCode="0.00">
                  <c:v>0.29519612163793418</c:v>
                </c:pt>
                <c:pt idx="242" formatCode="0.00">
                  <c:v>0.65223016913793419</c:v>
                </c:pt>
                <c:pt idx="243" formatCode="0.00">
                  <c:v>0.79313471497126731</c:v>
                </c:pt>
                <c:pt idx="244" formatCode="0.00">
                  <c:v>0.86115946913793362</c:v>
                </c:pt>
                <c:pt idx="245" formatCode="0.00">
                  <c:v>0.91333868663793449</c:v>
                </c:pt>
                <c:pt idx="246" formatCode="0.00">
                  <c:v>0.94110531163793443</c:v>
                </c:pt>
                <c:pt idx="247" formatCode="0.00">
                  <c:v>0.99039370413793471</c:v>
                </c:pt>
                <c:pt idx="248" formatCode="0.00">
                  <c:v>1.0619503908046015</c:v>
                </c:pt>
                <c:pt idx="249" formatCode="0.00">
                  <c:v>1.1160424408045992</c:v>
                </c:pt>
                <c:pt idx="250" formatCode="0.00">
                  <c:v>1.2009340383045997</c:v>
                </c:pt>
                <c:pt idx="251" formatCode="0.00">
                  <c:v>1.2077537233045996</c:v>
                </c:pt>
                <c:pt idx="252" formatCode="0.00">
                  <c:v>1.246732419137933</c:v>
                </c:pt>
                <c:pt idx="253" formatCode="0.00">
                  <c:v>1.3395227049712677</c:v>
                </c:pt>
                <c:pt idx="254" formatCode="0.00">
                  <c:v>1.072643304971268</c:v>
                </c:pt>
                <c:pt idx="255" formatCode="0.00">
                  <c:v>1.0948414258046002</c:v>
                </c:pt>
                <c:pt idx="256" formatCode="0.00">
                  <c:v>1.0906407291379328</c:v>
                </c:pt>
                <c:pt idx="257" formatCode="0.00">
                  <c:v>1.0947328658045992</c:v>
                </c:pt>
                <c:pt idx="258" formatCode="0.00">
                  <c:v>1.0898867699712671</c:v>
                </c:pt>
                <c:pt idx="259" formatCode="0.00">
                  <c:v>1.093237981637933</c:v>
                </c:pt>
                <c:pt idx="260" formatCode="0.00">
                  <c:v>1.0138351774712664</c:v>
                </c:pt>
                <c:pt idx="261" formatCode="0.00">
                  <c:v>0.90154864913793364</c:v>
                </c:pt>
                <c:pt idx="262" formatCode="0.00">
                  <c:v>0.85982710663793238</c:v>
                </c:pt>
                <c:pt idx="263" formatCode="0.00">
                  <c:v>0.81520996997126538</c:v>
                </c:pt>
                <c:pt idx="264" formatCode="0.00">
                  <c:v>0.67917883913793187</c:v>
                </c:pt>
                <c:pt idx="265" formatCode="0.00">
                  <c:v>0.47506936913793485</c:v>
                </c:pt>
                <c:pt idx="266" formatCode="0.00">
                  <c:v>0.28122314330459997</c:v>
                </c:pt>
                <c:pt idx="267" formatCode="0.00">
                  <c:v>0.26762652913793339</c:v>
                </c:pt>
                <c:pt idx="268" formatCode="0.00">
                  <c:v>0.28759126330460028</c:v>
                </c:pt>
                <c:pt idx="269" formatCode="0.00">
                  <c:v>0.26302294413793437</c:v>
                </c:pt>
                <c:pt idx="270" formatCode="0.00">
                  <c:v>0.25881934580460086</c:v>
                </c:pt>
                <c:pt idx="271" formatCode="0.00">
                  <c:v>0.24365274497126865</c:v>
                </c:pt>
                <c:pt idx="272" formatCode="0.00">
                  <c:v>0.30810392330460168</c:v>
                </c:pt>
                <c:pt idx="273" formatCode="0.00">
                  <c:v>0.42878409663793438</c:v>
                </c:pt>
                <c:pt idx="274" formatCode="0.00">
                  <c:v>0.46854103080460074</c:v>
                </c:pt>
                <c:pt idx="275" formatCode="0.00">
                  <c:v>0.49037643747126758</c:v>
                </c:pt>
                <c:pt idx="276" formatCode="0.00">
                  <c:v>0.65203160497126778</c:v>
                </c:pt>
                <c:pt idx="277" formatCode="0.00">
                  <c:v>0.90099889497126728</c:v>
                </c:pt>
                <c:pt idx="278" formatCode="0.00">
                  <c:v>1.2166380733046003</c:v>
                </c:pt>
                <c:pt idx="279" formatCode="0.00">
                  <c:v>1.1448391924712675</c:v>
                </c:pt>
                <c:pt idx="280" formatCode="0.00">
                  <c:v>1.1161879949712672</c:v>
                </c:pt>
                <c:pt idx="281" formatCode="0.00">
                  <c:v>1.1478601549712675</c:v>
                </c:pt>
                <c:pt idx="282" formatCode="0.00">
                  <c:v>1.1515171383045999</c:v>
                </c:pt>
                <c:pt idx="283" formatCode="0.00">
                  <c:v>1.1466711616379337</c:v>
                </c:pt>
                <c:pt idx="284" formatCode="0.00">
                  <c:v>1.0881407508046008</c:v>
                </c:pt>
                <c:pt idx="285" formatCode="0.00">
                  <c:v>1.0504126799712674</c:v>
                </c:pt>
                <c:pt idx="286" formatCode="0.00">
                  <c:v>1.0621169658045995</c:v>
                </c:pt>
                <c:pt idx="287" formatCode="0.00">
                  <c:v>1.1190926483045995</c:v>
                </c:pt>
                <c:pt idx="288" formatCode="0.00">
                  <c:v>1.0474967408046014</c:v>
                </c:pt>
                <c:pt idx="289" formatCode="0.00">
                  <c:v>0.88967413163793463</c:v>
                </c:pt>
                <c:pt idx="290" formatCode="0.00">
                  <c:v>0.59205749080460102</c:v>
                </c:pt>
                <c:pt idx="291" formatCode="0.00">
                  <c:v>0.61907921663793353</c:v>
                </c:pt>
                <c:pt idx="292" formatCode="0.00">
                  <c:v>0.6549951874712665</c:v>
                </c:pt>
                <c:pt idx="293" formatCode="0.00">
                  <c:v>0.64753447413793364</c:v>
                </c:pt>
                <c:pt idx="294" formatCode="0.00">
                  <c:v>0.62965085580460034</c:v>
                </c:pt>
                <c:pt idx="295" formatCode="0.00">
                  <c:v>0.62201073247126626</c:v>
                </c:pt>
                <c:pt idx="296" formatCode="0.00">
                  <c:v>0.60382718330460161</c:v>
                </c:pt>
                <c:pt idx="297" formatCode="0.00">
                  <c:v>0.70152237497126801</c:v>
                </c:pt>
                <c:pt idx="298" formatCode="0.00">
                  <c:v>0.76812571747126679</c:v>
                </c:pt>
                <c:pt idx="299" formatCode="0.00">
                  <c:v>0.77932459580460112</c:v>
                </c:pt>
                <c:pt idx="300" formatCode="0.00">
                  <c:v>0.81056342997126674</c:v>
                </c:pt>
                <c:pt idx="301" formatCode="0.00">
                  <c:v>1.0070320216379338</c:v>
                </c:pt>
                <c:pt idx="302" formatCode="0.00">
                  <c:v>1.3609047974712682</c:v>
                </c:pt>
                <c:pt idx="303" formatCode="0.00">
                  <c:v>1.2880329541379334</c:v>
                </c:pt>
                <c:pt idx="304" formatCode="0.00">
                  <c:v>1.275482759137935</c:v>
                </c:pt>
                <c:pt idx="305" formatCode="0.00">
                  <c:v>1.3170944699712672</c:v>
                </c:pt>
                <c:pt idx="306" formatCode="0.00">
                  <c:v>1.3509497491379339</c:v>
                </c:pt>
                <c:pt idx="307" formatCode="0.00">
                  <c:v>1.3916559066379337</c:v>
                </c:pt>
                <c:pt idx="308" formatCode="0.00">
                  <c:v>1.3890404949712662</c:v>
                </c:pt>
                <c:pt idx="309" formatCode="0.00">
                  <c:v>1.2732505249712682</c:v>
                </c:pt>
                <c:pt idx="310" formatCode="0.00">
                  <c:v>1.1847806224712674</c:v>
                </c:pt>
                <c:pt idx="311" formatCode="0.00">
                  <c:v>1.1066238333046012</c:v>
                </c:pt>
                <c:pt idx="312" formatCode="0.00">
                  <c:v>1.0975308666379338</c:v>
                </c:pt>
                <c:pt idx="313" formatCode="0.00">
                  <c:v>1.0113063508045999</c:v>
                </c:pt>
                <c:pt idx="314" formatCode="0.00">
                  <c:v>0.76914992497126722</c:v>
                </c:pt>
                <c:pt idx="315" formatCode="0.00">
                  <c:v>0.67203230163793304</c:v>
                </c:pt>
                <c:pt idx="316" formatCode="0.00">
                  <c:v>0.50789227580459961</c:v>
                </c:pt>
                <c:pt idx="317" formatCode="0.00">
                  <c:v>0.29927434997126756</c:v>
                </c:pt>
                <c:pt idx="318" formatCode="0.00">
                  <c:v>0.13375121830460124</c:v>
                </c:pt>
                <c:pt idx="319" formatCode="0.00">
                  <c:v>-1.4457916695399753E-2</c:v>
                </c:pt>
                <c:pt idx="320" formatCode="0.00">
                  <c:v>-5.997655336206531E-2</c:v>
                </c:pt>
                <c:pt idx="321" formatCode="0.00">
                  <c:v>-0.20856149502873222</c:v>
                </c:pt>
                <c:pt idx="322" formatCode="0.00">
                  <c:v>-0.37700114169539933</c:v>
                </c:pt>
                <c:pt idx="323" formatCode="0.00">
                  <c:v>-0.44799226002873205</c:v>
                </c:pt>
                <c:pt idx="324" formatCode="0.00">
                  <c:v>-0.49868918919539862</c:v>
                </c:pt>
                <c:pt idx="325" formatCode="0.00">
                  <c:v>-0.49848943419539804</c:v>
                </c:pt>
                <c:pt idx="326" formatCode="0.00">
                  <c:v>-0.500069195862066</c:v>
                </c:pt>
                <c:pt idx="327" formatCode="0.00">
                  <c:v>-0.4669029058620664</c:v>
                </c:pt>
                <c:pt idx="328" formatCode="0.00">
                  <c:v>-0.45477757252873285</c:v>
                </c:pt>
                <c:pt idx="329" formatCode="0.00">
                  <c:v>-0.42028190086206596</c:v>
                </c:pt>
                <c:pt idx="330" formatCode="0.00">
                  <c:v>-0.38239850002873244</c:v>
                </c:pt>
                <c:pt idx="331" formatCode="0.00">
                  <c:v>-0.38901248919539899</c:v>
                </c:pt>
                <c:pt idx="332" formatCode="0.00">
                  <c:v>-0.48091532169539963</c:v>
                </c:pt>
                <c:pt idx="333" formatCode="0.00">
                  <c:v>-0.52180780336206567</c:v>
                </c:pt>
                <c:pt idx="334" formatCode="0.00">
                  <c:v>-0.57239315252873268</c:v>
                </c:pt>
                <c:pt idx="335" formatCode="0.00">
                  <c:v>-0.63486917169539936</c:v>
                </c:pt>
                <c:pt idx="336" formatCode="0.00">
                  <c:v>-0.76324813919540002</c:v>
                </c:pt>
                <c:pt idx="337" formatCode="0.00">
                  <c:v>-0.95433896169539967</c:v>
                </c:pt>
                <c:pt idx="338" formatCode="0.00">
                  <c:v>-1.066947195862066</c:v>
                </c:pt>
                <c:pt idx="339" formatCode="0.00">
                  <c:v>-1.0888502341953989</c:v>
                </c:pt>
                <c:pt idx="340" formatCode="0.00">
                  <c:v>-1.0094825966954</c:v>
                </c:pt>
                <c:pt idx="341" formatCode="0.00">
                  <c:v>-0.95753071169539972</c:v>
                </c:pt>
                <c:pt idx="342" formatCode="0.00">
                  <c:v>-0.8989794400287332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98-4E3B-8B02-9C66AE1047F4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'Indus-TSA'!$Y$366:$Y$713</c:f>
              <c:numCache>
                <c:formatCode>General</c:formatCode>
                <c:ptCount val="348"/>
                <c:pt idx="6" formatCode="0.0000">
                  <c:v>3.144559187292697</c:v>
                </c:pt>
                <c:pt idx="7" formatCode="0.0000">
                  <c:v>4.9916697652688855</c:v>
                </c:pt>
                <c:pt idx="8" formatCode="0.0000">
                  <c:v>3.5296834009534122</c:v>
                </c:pt>
                <c:pt idx="9" formatCode="0.0000">
                  <c:v>1.362751988393887</c:v>
                </c:pt>
                <c:pt idx="10" formatCode="0.0000">
                  <c:v>0.81450633434626774</c:v>
                </c:pt>
                <c:pt idx="11" formatCode="0.0000">
                  <c:v>0.85210637309626769</c:v>
                </c:pt>
                <c:pt idx="12" formatCode="0.0000">
                  <c:v>0.5321082855665038</c:v>
                </c:pt>
                <c:pt idx="13" formatCode="0.0000">
                  <c:v>-2.8199303183495061E-2</c:v>
                </c:pt>
                <c:pt idx="14" formatCode="0.0000">
                  <c:v>-0.29183802749897136</c:v>
                </c:pt>
                <c:pt idx="15" formatCode="0.0000">
                  <c:v>-0.38904691934420832</c:v>
                </c:pt>
                <c:pt idx="16" formatCode="0.0000">
                  <c:v>-0.7094846035406368</c:v>
                </c:pt>
                <c:pt idx="17" formatCode="0.0000">
                  <c:v>-3.6753402498972854E-2</c:v>
                </c:pt>
                <c:pt idx="18" formatCode="0.0000">
                  <c:v>2.58270554062603</c:v>
                </c:pt>
                <c:pt idx="19" formatCode="0.0000">
                  <c:v>4.38636711360222</c:v>
                </c:pt>
                <c:pt idx="20" formatCode="0.0000">
                  <c:v>2.934286246786745</c:v>
                </c:pt>
                <c:pt idx="21" formatCode="0.0000">
                  <c:v>0.75737352006055314</c:v>
                </c:pt>
                <c:pt idx="22" formatCode="0.0000">
                  <c:v>0.10542023517960164</c:v>
                </c:pt>
                <c:pt idx="23" formatCode="0.0000">
                  <c:v>7.180138476293596E-2</c:v>
                </c:pt>
                <c:pt idx="24" formatCode="0.0000">
                  <c:v>-0.3242039502668268</c:v>
                </c:pt>
                <c:pt idx="25" formatCode="0.0000">
                  <c:v>-0.5359537090168276</c:v>
                </c:pt>
                <c:pt idx="26" formatCode="0.0000">
                  <c:v>-0.49761964666563774</c:v>
                </c:pt>
                <c:pt idx="27" formatCode="0.0000">
                  <c:v>-0.32225705351087619</c:v>
                </c:pt>
                <c:pt idx="28" formatCode="0.0000">
                  <c:v>-0.51828176437396944</c:v>
                </c:pt>
                <c:pt idx="29" formatCode="0.0000">
                  <c:v>0.26279387250102815</c:v>
                </c:pt>
                <c:pt idx="30" formatCode="0.0000">
                  <c:v>2.9636505481260311</c:v>
                </c:pt>
                <c:pt idx="31" formatCode="0.0000">
                  <c:v>4.9050579777688865</c:v>
                </c:pt>
                <c:pt idx="32" formatCode="0.0000">
                  <c:v>3.402883500120077</c:v>
                </c:pt>
                <c:pt idx="33" formatCode="0.0000">
                  <c:v>1.2712646600605524</c:v>
                </c:pt>
                <c:pt idx="34" formatCode="0.0000">
                  <c:v>0.62738466517960223</c:v>
                </c:pt>
                <c:pt idx="35" formatCode="0.0000">
                  <c:v>0.58677768809626851</c:v>
                </c:pt>
                <c:pt idx="36" formatCode="0.0000">
                  <c:v>0.27383134639983897</c:v>
                </c:pt>
                <c:pt idx="37" formatCode="0.0000">
                  <c:v>9.1592999316506329E-2</c:v>
                </c:pt>
                <c:pt idx="38" formatCode="0.0000">
                  <c:v>-0.22091477833230488</c:v>
                </c:pt>
                <c:pt idx="39" formatCode="0.0000">
                  <c:v>-0.49597526767754374</c:v>
                </c:pt>
                <c:pt idx="40" formatCode="0.0000">
                  <c:v>-0.96119386604063806</c:v>
                </c:pt>
                <c:pt idx="41" formatCode="0.0000">
                  <c:v>-0.41628931583230511</c:v>
                </c:pt>
                <c:pt idx="42" formatCode="0.0000">
                  <c:v>2.0756522047926964</c:v>
                </c:pt>
                <c:pt idx="43" formatCode="0.0000">
                  <c:v>3.7552250736022197</c:v>
                </c:pt>
                <c:pt idx="44" formatCode="0.0000">
                  <c:v>2.1994818742867439</c:v>
                </c:pt>
                <c:pt idx="45" formatCode="0.0000">
                  <c:v>-0.11445676493944745</c:v>
                </c:pt>
                <c:pt idx="46" formatCode="0.0000">
                  <c:v>-0.796634016487066</c:v>
                </c:pt>
                <c:pt idx="47" formatCode="0.0000">
                  <c:v>-0.8621690477370656</c:v>
                </c:pt>
                <c:pt idx="48" formatCode="0.0000">
                  <c:v>-1.2991994044334945</c:v>
                </c:pt>
                <c:pt idx="49" formatCode="0.0000">
                  <c:v>-1.5323575623501622</c:v>
                </c:pt>
                <c:pt idx="50" formatCode="0.0000">
                  <c:v>-1.3937621299989722</c:v>
                </c:pt>
                <c:pt idx="51" formatCode="0.0000">
                  <c:v>-1.1327339926775437</c:v>
                </c:pt>
                <c:pt idx="52" formatCode="0.0000">
                  <c:v>-1.290726807707304</c:v>
                </c:pt>
                <c:pt idx="53" formatCode="0.0000">
                  <c:v>-0.46595822416563948</c:v>
                </c:pt>
                <c:pt idx="54" formatCode="0.0000">
                  <c:v>2.3069662289593627</c:v>
                </c:pt>
                <c:pt idx="55" formatCode="0.0000">
                  <c:v>4.3349166027688861</c:v>
                </c:pt>
                <c:pt idx="56" formatCode="0.0000">
                  <c:v>3.005706021786744</c:v>
                </c:pt>
                <c:pt idx="57" formatCode="0.0000">
                  <c:v>0.99958511922721893</c:v>
                </c:pt>
                <c:pt idx="58" formatCode="0.0000">
                  <c:v>0.59744801351293564</c:v>
                </c:pt>
                <c:pt idx="59" formatCode="0.0000">
                  <c:v>0.72655349976293504</c:v>
                </c:pt>
                <c:pt idx="60" formatCode="0.0000">
                  <c:v>0.51691080889983798</c:v>
                </c:pt>
                <c:pt idx="61" formatCode="0.0000">
                  <c:v>0.13644906931650524</c:v>
                </c:pt>
                <c:pt idx="62" formatCode="0.0000">
                  <c:v>7.8170280834362948E-2</c:v>
                </c:pt>
                <c:pt idx="63" formatCode="0.0000">
                  <c:v>2.6220864822458445E-2</c:v>
                </c:pt>
                <c:pt idx="64" formatCode="0.0000">
                  <c:v>-0.25578140020730178</c:v>
                </c:pt>
                <c:pt idx="65" formatCode="0.0000">
                  <c:v>0.43204912750102764</c:v>
                </c:pt>
                <c:pt idx="66" formatCode="0.0000">
                  <c:v>3.0382711106260309</c:v>
                </c:pt>
                <c:pt idx="67" formatCode="0.0000">
                  <c:v>4.8582307394355526</c:v>
                </c:pt>
                <c:pt idx="68" formatCode="0.0000">
                  <c:v>3.4057292626200786</c:v>
                </c:pt>
                <c:pt idx="69" formatCode="0.0000">
                  <c:v>1.3213041492272195</c:v>
                </c:pt>
                <c:pt idx="70" formatCode="0.0000">
                  <c:v>0.6808792768462677</c:v>
                </c:pt>
                <c:pt idx="71" formatCode="0.0000">
                  <c:v>0.6383780639296015</c:v>
                </c:pt>
                <c:pt idx="72" formatCode="0.0000">
                  <c:v>0.37044109723317131</c:v>
                </c:pt>
                <c:pt idx="73" formatCode="0.0000">
                  <c:v>0.18062751681650546</c:v>
                </c:pt>
                <c:pt idx="74" formatCode="0.0000">
                  <c:v>1.9039732501028972E-2</c:v>
                </c:pt>
                <c:pt idx="75" formatCode="0.0000">
                  <c:v>-2.5937276775422902E-3</c:v>
                </c:pt>
                <c:pt idx="76" formatCode="0.0000">
                  <c:v>-0.2747516502073033</c:v>
                </c:pt>
                <c:pt idx="77" formatCode="0.0000">
                  <c:v>0.43101173000102655</c:v>
                </c:pt>
                <c:pt idx="78" formatCode="0.0000">
                  <c:v>3.0803783764593629</c:v>
                </c:pt>
                <c:pt idx="79" formatCode="0.0000">
                  <c:v>4.9387959152688863</c:v>
                </c:pt>
                <c:pt idx="80" formatCode="0.0000">
                  <c:v>3.4467189801200773</c:v>
                </c:pt>
                <c:pt idx="81" formatCode="0.0000">
                  <c:v>1.1856175533938851</c:v>
                </c:pt>
                <c:pt idx="82" formatCode="0.0000">
                  <c:v>0.54337481851293479</c:v>
                </c:pt>
                <c:pt idx="83" formatCode="0.0000">
                  <c:v>0.53927322226293573</c:v>
                </c:pt>
                <c:pt idx="84" formatCode="0.0000">
                  <c:v>9.5957376399839589E-2</c:v>
                </c:pt>
                <c:pt idx="85" formatCode="0.0000">
                  <c:v>-0.39588223818349455</c:v>
                </c:pt>
                <c:pt idx="86" formatCode="0.0000">
                  <c:v>-0.71507813416563781</c:v>
                </c:pt>
                <c:pt idx="87" formatCode="0.0000">
                  <c:v>-0.80808283184420837</c:v>
                </c:pt>
                <c:pt idx="88" formatCode="0.0000">
                  <c:v>-1.1264332018739696</c:v>
                </c:pt>
                <c:pt idx="89" formatCode="0.0000">
                  <c:v>-0.45834186416563938</c:v>
                </c:pt>
                <c:pt idx="90" formatCode="0.0000">
                  <c:v>2.1237852206260301</c:v>
                </c:pt>
                <c:pt idx="91" formatCode="0.0000">
                  <c:v>3.9440681844355518</c:v>
                </c:pt>
                <c:pt idx="92" formatCode="0.0000">
                  <c:v>2.5115340251200786</c:v>
                </c:pt>
                <c:pt idx="93" formatCode="0.0000">
                  <c:v>0.44051347922721984</c:v>
                </c:pt>
                <c:pt idx="94" formatCode="0.0000">
                  <c:v>-0.14832738815373059</c:v>
                </c:pt>
                <c:pt idx="95" formatCode="0.0000">
                  <c:v>-0.12178210440373061</c:v>
                </c:pt>
                <c:pt idx="96" formatCode="0.0000">
                  <c:v>-0.44704677943349314</c:v>
                </c:pt>
                <c:pt idx="97" formatCode="0.0000">
                  <c:v>-0.68354259901682823</c:v>
                </c:pt>
                <c:pt idx="98" formatCode="0.0000">
                  <c:v>-0.92530029916563805</c:v>
                </c:pt>
                <c:pt idx="99" formatCode="0.0000">
                  <c:v>-1.1178116526775428</c:v>
                </c:pt>
                <c:pt idx="100" formatCode="0.0000">
                  <c:v>-1.5914580693739699</c:v>
                </c:pt>
                <c:pt idx="101" formatCode="0.0000">
                  <c:v>-1.0872514516656384</c:v>
                </c:pt>
                <c:pt idx="102" formatCode="0.0000">
                  <c:v>1.3760975222926977</c:v>
                </c:pt>
                <c:pt idx="103" formatCode="0.0000">
                  <c:v>3.0981239377688867</c:v>
                </c:pt>
                <c:pt idx="104" formatCode="0.0000">
                  <c:v>1.5137060367867452</c:v>
                </c:pt>
                <c:pt idx="105" formatCode="0.0000">
                  <c:v>-0.80766283827277974</c:v>
                </c:pt>
                <c:pt idx="106" formatCode="0.0000">
                  <c:v>-1.5787027764870647</c:v>
                </c:pt>
                <c:pt idx="107" formatCode="0.0000">
                  <c:v>-1.7834230277370642</c:v>
                </c:pt>
                <c:pt idx="108" formatCode="0.0000">
                  <c:v>-2.2690683836001604</c:v>
                </c:pt>
                <c:pt idx="109" formatCode="0.0000">
                  <c:v>-2.7433509331834949</c:v>
                </c:pt>
                <c:pt idx="110" formatCode="0.0000">
                  <c:v>-2.8929921191656387</c:v>
                </c:pt>
                <c:pt idx="111" formatCode="0.0000">
                  <c:v>-2.9793271760108762</c:v>
                </c:pt>
                <c:pt idx="112" formatCode="0.0000">
                  <c:v>-3.2853864318739703</c:v>
                </c:pt>
                <c:pt idx="113" formatCode="0.0000">
                  <c:v>-2.580464331665639</c:v>
                </c:pt>
                <c:pt idx="114" formatCode="0.0000">
                  <c:v>7.0745748126030072E-2</c:v>
                </c:pt>
                <c:pt idx="115" formatCode="0.0000">
                  <c:v>1.9169624944355523</c:v>
                </c:pt>
                <c:pt idx="116" formatCode="0.0000">
                  <c:v>0.43412227345341137</c:v>
                </c:pt>
                <c:pt idx="117" formatCode="0.0000">
                  <c:v>-1.7925747566061152</c:v>
                </c:pt>
                <c:pt idx="118" formatCode="0.0000">
                  <c:v>-2.4146018406537322</c:v>
                </c:pt>
                <c:pt idx="119" formatCode="0.0000">
                  <c:v>-2.4438430860703981</c:v>
                </c:pt>
                <c:pt idx="120" formatCode="0.0000">
                  <c:v>-2.771118522766828</c:v>
                </c:pt>
                <c:pt idx="121" formatCode="0.0000">
                  <c:v>-3.0899154423501609</c:v>
                </c:pt>
                <c:pt idx="122" formatCode="0.0000">
                  <c:v>-3.3246678083323045</c:v>
                </c:pt>
                <c:pt idx="123" formatCode="0.0000">
                  <c:v>-3.388327311844209</c:v>
                </c:pt>
                <c:pt idx="124" formatCode="0.0000">
                  <c:v>-3.7350483802073042</c:v>
                </c:pt>
                <c:pt idx="125" formatCode="0.0000">
                  <c:v>-3.1065801241656397</c:v>
                </c:pt>
                <c:pt idx="126" formatCode="0.0000">
                  <c:v>-0.52415205687396993</c:v>
                </c:pt>
                <c:pt idx="127" formatCode="0.0000">
                  <c:v>1.2740778244355528</c:v>
                </c:pt>
                <c:pt idx="128" formatCode="0.0000">
                  <c:v>-0.25617761404658834</c:v>
                </c:pt>
                <c:pt idx="129" formatCode="0.0000">
                  <c:v>-2.4479398649394475</c:v>
                </c:pt>
                <c:pt idx="130" formatCode="0.0000">
                  <c:v>-3.0376190614870651</c:v>
                </c:pt>
                <c:pt idx="131" formatCode="0.0000">
                  <c:v>-3.0525006052370642</c:v>
                </c:pt>
                <c:pt idx="132" formatCode="0.0000">
                  <c:v>-3.3851624352668268</c:v>
                </c:pt>
                <c:pt idx="133" formatCode="0.0000">
                  <c:v>-3.6621309606834944</c:v>
                </c:pt>
                <c:pt idx="134" formatCode="0.0000">
                  <c:v>-3.7974058374989714</c:v>
                </c:pt>
                <c:pt idx="135" formatCode="0.0000">
                  <c:v>-3.8107227810108761</c:v>
                </c:pt>
                <c:pt idx="136" formatCode="0.0000">
                  <c:v>-4.1267899943739703</c:v>
                </c:pt>
                <c:pt idx="137" formatCode="0.0000">
                  <c:v>-3.4457647274989727</c:v>
                </c:pt>
                <c:pt idx="138" formatCode="0.0000">
                  <c:v>-0.84119204437396977</c:v>
                </c:pt>
                <c:pt idx="139" formatCode="0.0000">
                  <c:v>0.98138210193555286</c:v>
                </c:pt>
                <c:pt idx="140" formatCode="0.0000">
                  <c:v>-0.46639224987992201</c:v>
                </c:pt>
                <c:pt idx="141" formatCode="0.0000">
                  <c:v>-2.5625347024394474</c:v>
                </c:pt>
                <c:pt idx="142" formatCode="0.0000">
                  <c:v>-3.1394402764870648</c:v>
                </c:pt>
                <c:pt idx="143" formatCode="0.0000">
                  <c:v>-3.137439628570398</c:v>
                </c:pt>
                <c:pt idx="144" formatCode="0.0000">
                  <c:v>-3.5064964911001604</c:v>
                </c:pt>
                <c:pt idx="145" formatCode="0.0000">
                  <c:v>-3.9167628973501616</c:v>
                </c:pt>
                <c:pt idx="146" formatCode="0.0000">
                  <c:v>-4.1349437024989717</c:v>
                </c:pt>
                <c:pt idx="147" formatCode="0.0000">
                  <c:v>-4.0839538701775435</c:v>
                </c:pt>
                <c:pt idx="148" formatCode="0.0000">
                  <c:v>-4.2951835477073033</c:v>
                </c:pt>
                <c:pt idx="149" formatCode="0.0000">
                  <c:v>-3.516250638332306</c:v>
                </c:pt>
                <c:pt idx="150" formatCode="0.0000">
                  <c:v>-0.79509347520730289</c:v>
                </c:pt>
                <c:pt idx="151" formatCode="0.0000">
                  <c:v>1.152953316935553</c:v>
                </c:pt>
                <c:pt idx="152" formatCode="0.0000">
                  <c:v>-0.17767601321325488</c:v>
                </c:pt>
                <c:pt idx="153" formatCode="0.0000">
                  <c:v>-2.1741840174394471</c:v>
                </c:pt>
                <c:pt idx="154" formatCode="0.0000">
                  <c:v>-2.6287692173203983</c:v>
                </c:pt>
                <c:pt idx="155" formatCode="0.0000">
                  <c:v>-2.5089605852370647</c:v>
                </c:pt>
                <c:pt idx="156" formatCode="0.0000">
                  <c:v>-2.7570824052668281</c:v>
                </c:pt>
                <c:pt idx="157" formatCode="0.0000">
                  <c:v>-2.8557563906834953</c:v>
                </c:pt>
                <c:pt idx="158" formatCode="0.0000">
                  <c:v>-2.7540035024989717</c:v>
                </c:pt>
                <c:pt idx="159" formatCode="0.0000">
                  <c:v>-2.6845946818442097</c:v>
                </c:pt>
                <c:pt idx="160" formatCode="0.0000">
                  <c:v>-2.8663043435406363</c:v>
                </c:pt>
                <c:pt idx="161" formatCode="0.0000">
                  <c:v>-2.0644646141656393</c:v>
                </c:pt>
                <c:pt idx="162" formatCode="0.0000">
                  <c:v>0.67377504145936395</c:v>
                </c:pt>
                <c:pt idx="163" formatCode="0.0000">
                  <c:v>2.665364595268886</c:v>
                </c:pt>
                <c:pt idx="164" formatCode="0.0000">
                  <c:v>1.3405422076200786</c:v>
                </c:pt>
                <c:pt idx="165" formatCode="0.0000">
                  <c:v>-0.80233640660611361</c:v>
                </c:pt>
                <c:pt idx="166" formatCode="0.0000">
                  <c:v>-1.4205444823203983</c:v>
                </c:pt>
                <c:pt idx="167" formatCode="0.0000">
                  <c:v>-1.4144962819037312</c:v>
                </c:pt>
                <c:pt idx="168" formatCode="0.0000">
                  <c:v>-1.7521663319334939</c:v>
                </c:pt>
                <c:pt idx="169" formatCode="0.0000">
                  <c:v>-2.200242349016829</c:v>
                </c:pt>
                <c:pt idx="170" formatCode="0.0000">
                  <c:v>-2.4953284441656391</c:v>
                </c:pt>
                <c:pt idx="171" formatCode="0.0000">
                  <c:v>-2.6494443935108767</c:v>
                </c:pt>
                <c:pt idx="172" formatCode="0.0000">
                  <c:v>-3.023179935207303</c:v>
                </c:pt>
                <c:pt idx="173" formatCode="0.0000">
                  <c:v>-2.4137750724989728</c:v>
                </c:pt>
                <c:pt idx="174" formatCode="0.0000">
                  <c:v>0.13113886479269699</c:v>
                </c:pt>
                <c:pt idx="175" formatCode="0.0000">
                  <c:v>1.9241780752688853</c:v>
                </c:pt>
                <c:pt idx="176" formatCode="0.0000">
                  <c:v>0.46959687345341194</c:v>
                </c:pt>
                <c:pt idx="177" formatCode="0.0000">
                  <c:v>-1.5811911141061143</c:v>
                </c:pt>
                <c:pt idx="178" formatCode="0.0000">
                  <c:v>-2.0731040606537312</c:v>
                </c:pt>
                <c:pt idx="179" formatCode="0.0000">
                  <c:v>-2.0052387710703985</c:v>
                </c:pt>
                <c:pt idx="180" formatCode="0.0000">
                  <c:v>-2.294343453600161</c:v>
                </c:pt>
                <c:pt idx="181" formatCode="0.0000">
                  <c:v>-2.3794655681834946</c:v>
                </c:pt>
                <c:pt idx="182" formatCode="0.0000">
                  <c:v>-2.3085049174989711</c:v>
                </c:pt>
                <c:pt idx="183" formatCode="0.0000">
                  <c:v>-2.1546319451775435</c:v>
                </c:pt>
                <c:pt idx="184" formatCode="0.0000">
                  <c:v>-2.3338201518739696</c:v>
                </c:pt>
                <c:pt idx="185" formatCode="0.0000">
                  <c:v>-1.5217544508323062</c:v>
                </c:pt>
                <c:pt idx="186" formatCode="0.0000">
                  <c:v>1.2300896472926972</c:v>
                </c:pt>
                <c:pt idx="187" formatCode="0.0000">
                  <c:v>3.1922804427688858</c:v>
                </c:pt>
                <c:pt idx="188" formatCode="0.0000">
                  <c:v>1.7723109026200774</c:v>
                </c:pt>
                <c:pt idx="189" formatCode="0.0000">
                  <c:v>-0.3770983341061136</c:v>
                </c:pt>
                <c:pt idx="190" formatCode="0.0000">
                  <c:v>-0.97470185898706507</c:v>
                </c:pt>
                <c:pt idx="191" formatCode="0.0000">
                  <c:v>-0.98556957607039752</c:v>
                </c:pt>
                <c:pt idx="192" formatCode="0.0000">
                  <c:v>-1.2643959736001618</c:v>
                </c:pt>
                <c:pt idx="193" formatCode="0.0000">
                  <c:v>-1.5634597823501615</c:v>
                </c:pt>
                <c:pt idx="194" formatCode="0.0000">
                  <c:v>-1.5624129549989716</c:v>
                </c:pt>
                <c:pt idx="195" formatCode="0.0000">
                  <c:v>-1.4483066510108769</c:v>
                </c:pt>
                <c:pt idx="196" formatCode="0.0000">
                  <c:v>-1.6665437485406365</c:v>
                </c:pt>
                <c:pt idx="197" formatCode="0.0000">
                  <c:v>-0.87581176249897297</c:v>
                </c:pt>
                <c:pt idx="198" formatCode="0.0000">
                  <c:v>1.8806594631260305</c:v>
                </c:pt>
                <c:pt idx="199" formatCode="0.0000">
                  <c:v>3.8153860469355534</c:v>
                </c:pt>
                <c:pt idx="200" formatCode="0.0000">
                  <c:v>2.5079048559534121</c:v>
                </c:pt>
                <c:pt idx="201" formatCode="0.0000">
                  <c:v>0.53172193672721946</c:v>
                </c:pt>
                <c:pt idx="202" formatCode="0.0000">
                  <c:v>0.1663183793462677</c:v>
                </c:pt>
                <c:pt idx="203" formatCode="0.0000">
                  <c:v>0.34074636392960134</c:v>
                </c:pt>
                <c:pt idx="204" formatCode="0.0000">
                  <c:v>0.1980604513998383</c:v>
                </c:pt>
                <c:pt idx="205" formatCode="0.0000">
                  <c:v>9.1506254316505498E-2</c:v>
                </c:pt>
                <c:pt idx="206" formatCode="0.0000">
                  <c:v>-7.4117320832304934E-2</c:v>
                </c:pt>
                <c:pt idx="207" formatCode="0.0000">
                  <c:v>-0.12612749351087604</c:v>
                </c:pt>
                <c:pt idx="208" formatCode="0.0000">
                  <c:v>-0.44434792520730415</c:v>
                </c:pt>
                <c:pt idx="209" formatCode="0.0000">
                  <c:v>0.18494551750102595</c:v>
                </c:pt>
                <c:pt idx="210" formatCode="0.0000">
                  <c:v>2.7332451381260299</c:v>
                </c:pt>
                <c:pt idx="211" formatCode="0.0000">
                  <c:v>4.5835130527688861</c:v>
                </c:pt>
                <c:pt idx="212" formatCode="0.0000">
                  <c:v>3.0325124359534108</c:v>
                </c:pt>
                <c:pt idx="213" formatCode="0.0000">
                  <c:v>0.68839050089388643</c:v>
                </c:pt>
                <c:pt idx="214" formatCode="0.0000">
                  <c:v>-4.8882065653732987E-2</c:v>
                </c:pt>
                <c:pt idx="215" formatCode="0.0000">
                  <c:v>-0.181358795237065</c:v>
                </c:pt>
                <c:pt idx="216" formatCode="0.0000">
                  <c:v>-0.55381902276682915</c:v>
                </c:pt>
                <c:pt idx="217" formatCode="0.0000">
                  <c:v>-0.87777071068349599</c:v>
                </c:pt>
                <c:pt idx="218" formatCode="0.0000">
                  <c:v>-0.9326032383323053</c:v>
                </c:pt>
                <c:pt idx="219" formatCode="0.0000">
                  <c:v>-0.94354287017754324</c:v>
                </c:pt>
                <c:pt idx="220" formatCode="0.0000">
                  <c:v>-1.2225006885406371</c:v>
                </c:pt>
                <c:pt idx="221" formatCode="0.0000">
                  <c:v>-0.50493046333230573</c:v>
                </c:pt>
                <c:pt idx="222" formatCode="0.0000">
                  <c:v>2.1744999714593636</c:v>
                </c:pt>
                <c:pt idx="223" formatCode="0.0000">
                  <c:v>4.0602575252688853</c:v>
                </c:pt>
                <c:pt idx="224" formatCode="0.0000">
                  <c:v>2.6707765159534107</c:v>
                </c:pt>
                <c:pt idx="225" formatCode="0.0000">
                  <c:v>0.62122498672721971</c:v>
                </c:pt>
                <c:pt idx="226" formatCode="0.0000">
                  <c:v>0.1227378868462683</c:v>
                </c:pt>
                <c:pt idx="227" formatCode="0.0000">
                  <c:v>0.21052841392960087</c:v>
                </c:pt>
                <c:pt idx="228" formatCode="0.0000">
                  <c:v>-0.20609679026682848</c:v>
                </c:pt>
                <c:pt idx="229" formatCode="0.0000">
                  <c:v>-0.68658040818349519</c:v>
                </c:pt>
                <c:pt idx="230" formatCode="0.0000">
                  <c:v>-0.85201881083230457</c:v>
                </c:pt>
                <c:pt idx="231" formatCode="0.0000">
                  <c:v>-0.80606426017754274</c:v>
                </c:pt>
                <c:pt idx="232" formatCode="0.0000">
                  <c:v>-1.0660892593739701</c:v>
                </c:pt>
                <c:pt idx="233" formatCode="0.0000">
                  <c:v>-0.34483010166563854</c:v>
                </c:pt>
                <c:pt idx="234" formatCode="0.0000">
                  <c:v>2.2810963431260305</c:v>
                </c:pt>
                <c:pt idx="235" formatCode="0.0000">
                  <c:v>4.0878174619355514</c:v>
                </c:pt>
                <c:pt idx="236" formatCode="0.0000">
                  <c:v>2.618790359286745</c:v>
                </c:pt>
                <c:pt idx="237" formatCode="0.0000">
                  <c:v>0.47890828922721873</c:v>
                </c:pt>
                <c:pt idx="238" formatCode="0.0000">
                  <c:v>-0.20918190148706461</c:v>
                </c:pt>
                <c:pt idx="239" formatCode="0.0000">
                  <c:v>-0.23368692273706504</c:v>
                </c:pt>
                <c:pt idx="240" formatCode="0.0000">
                  <c:v>-0.56785021276682723</c:v>
                </c:pt>
                <c:pt idx="241" formatCode="0.0000">
                  <c:v>-0.83323123818349476</c:v>
                </c:pt>
                <c:pt idx="242" formatCode="0.0000">
                  <c:v>-0.59380660166563803</c:v>
                </c:pt>
                <c:pt idx="243" formatCode="0.0000">
                  <c:v>-0.45856250434420964</c:v>
                </c:pt>
                <c:pt idx="244" formatCode="0.0000">
                  <c:v>-0.67494645354063731</c:v>
                </c:pt>
                <c:pt idx="245" formatCode="0.0000">
                  <c:v>7.6190843334360991E-2</c:v>
                </c:pt>
                <c:pt idx="246" formatCode="0.0000">
                  <c:v>2.7401643631260306</c:v>
                </c:pt>
                <c:pt idx="247" formatCode="0.0000">
                  <c:v>4.6521689019355534</c:v>
                </c:pt>
                <c:pt idx="248" formatCode="0.0000">
                  <c:v>3.2782162926200789</c:v>
                </c:pt>
                <c:pt idx="249" formatCode="0.0000">
                  <c:v>1.1897657200605511</c:v>
                </c:pt>
                <c:pt idx="250" formatCode="0.0000">
                  <c:v>0.68974344267960053</c:v>
                </c:pt>
                <c:pt idx="251" formatCode="0.0000">
                  <c:v>0.70006469976293406</c:v>
                </c:pt>
                <c:pt idx="252" formatCode="0.0000">
                  <c:v>0.40937930223317132</c:v>
                </c:pt>
                <c:pt idx="253" formatCode="0.0000">
                  <c:v>0.21109534514983874</c:v>
                </c:pt>
                <c:pt idx="254" formatCode="0.0000">
                  <c:v>-0.17339346583230419</c:v>
                </c:pt>
                <c:pt idx="255" formatCode="0.0000">
                  <c:v>-0.15685579351087675</c:v>
                </c:pt>
                <c:pt idx="256" formatCode="0.0000">
                  <c:v>-0.44546519354063818</c:v>
                </c:pt>
                <c:pt idx="257" formatCode="0.0000">
                  <c:v>0.25758502250102566</c:v>
                </c:pt>
                <c:pt idx="258" formatCode="0.0000">
                  <c:v>2.8889458214593633</c:v>
                </c:pt>
                <c:pt idx="259" formatCode="0.0000">
                  <c:v>4.7550131794355517</c:v>
                </c:pt>
                <c:pt idx="260" formatCode="0.0000">
                  <c:v>3.2301010792867437</c:v>
                </c:pt>
                <c:pt idx="261" formatCode="0.0000">
                  <c:v>0.97527192839388555</c:v>
                </c:pt>
                <c:pt idx="262" formatCode="0.0000">
                  <c:v>0.34863651101293325</c:v>
                </c:pt>
                <c:pt idx="263" formatCode="0.0000">
                  <c:v>0.30752094642959982</c:v>
                </c:pt>
                <c:pt idx="264" formatCode="0.0000">
                  <c:v>-0.1581742777668298</c:v>
                </c:pt>
                <c:pt idx="265" formatCode="0.0000">
                  <c:v>-0.65335799068349409</c:v>
                </c:pt>
                <c:pt idx="266" formatCode="0.0000">
                  <c:v>-0.96481362749897226</c:v>
                </c:pt>
                <c:pt idx="267" formatCode="0.0000">
                  <c:v>-0.98407069017754356</c:v>
                </c:pt>
                <c:pt idx="268" formatCode="0.0000">
                  <c:v>-1.2485146593739707</c:v>
                </c:pt>
                <c:pt idx="269" formatCode="0.0000">
                  <c:v>-0.57412489916563914</c:v>
                </c:pt>
                <c:pt idx="270" formatCode="0.0000">
                  <c:v>2.0578783972926971</c:v>
                </c:pt>
                <c:pt idx="271" formatCode="0.0000">
                  <c:v>3.9054279427688874</c:v>
                </c:pt>
                <c:pt idx="272" formatCode="0.0000">
                  <c:v>2.524369825120079</c:v>
                </c:pt>
                <c:pt idx="273" formatCode="0.0000">
                  <c:v>0.50250737589388628</c:v>
                </c:pt>
                <c:pt idx="274" formatCode="0.0000">
                  <c:v>-4.2649564820398389E-2</c:v>
                </c:pt>
                <c:pt idx="275" formatCode="0.0000">
                  <c:v>-1.7312586070397984E-2</c:v>
                </c:pt>
                <c:pt idx="276" formatCode="0.0000">
                  <c:v>-0.18532151193349389</c:v>
                </c:pt>
                <c:pt idx="277" formatCode="0.0000">
                  <c:v>-0.22742846485016166</c:v>
                </c:pt>
                <c:pt idx="278" formatCode="0.0000">
                  <c:v>-2.9398697498971949E-2</c:v>
                </c:pt>
                <c:pt idx="279" formatCode="0.0000">
                  <c:v>-0.10685802684420942</c:v>
                </c:pt>
                <c:pt idx="280" formatCode="0.0000">
                  <c:v>-0.41991792770730374</c:v>
                </c:pt>
                <c:pt idx="281" formatCode="0.0000">
                  <c:v>0.31071231166769397</c:v>
                </c:pt>
                <c:pt idx="282" formatCode="0.0000">
                  <c:v>2.9505761897926961</c:v>
                </c:pt>
                <c:pt idx="283" formatCode="0.0000">
                  <c:v>4.8084463594355524</c:v>
                </c:pt>
                <c:pt idx="284" formatCode="0.0000">
                  <c:v>3.3044066526200782</c:v>
                </c:pt>
                <c:pt idx="285" formatCode="0.0000">
                  <c:v>1.1241359592272193</c:v>
                </c:pt>
                <c:pt idx="286" formatCode="0.0000">
                  <c:v>0.55092637017960033</c:v>
                </c:pt>
                <c:pt idx="287" formatCode="0.0000">
                  <c:v>0.61140362476293397</c:v>
                </c:pt>
                <c:pt idx="288" formatCode="0.0000">
                  <c:v>0.21014362389983976</c:v>
                </c:pt>
                <c:pt idx="289" formatCode="0.0000">
                  <c:v>-0.23875322818349431</c:v>
                </c:pt>
                <c:pt idx="290" formatCode="0.0000">
                  <c:v>-0.65397927999897121</c:v>
                </c:pt>
                <c:pt idx="291" formatCode="0.0000">
                  <c:v>-0.63261800267754342</c:v>
                </c:pt>
                <c:pt idx="292" formatCode="0.0000">
                  <c:v>-0.88111073520730443</c:v>
                </c:pt>
                <c:pt idx="293" formatCode="0.0000">
                  <c:v>-0.18961336916563987</c:v>
                </c:pt>
                <c:pt idx="294" formatCode="0.0000">
                  <c:v>2.4287099072926965</c:v>
                </c:pt>
                <c:pt idx="295" formatCode="0.0000">
                  <c:v>4.283785930268885</c:v>
                </c:pt>
                <c:pt idx="296" formatCode="0.0000">
                  <c:v>2.8200930851200789</c:v>
                </c:pt>
                <c:pt idx="297" formatCode="0.0000">
                  <c:v>0.77524565422721992</c:v>
                </c:pt>
                <c:pt idx="298" formatCode="0.0000">
                  <c:v>0.25693512184626766</c:v>
                </c:pt>
                <c:pt idx="299" formatCode="0.0000">
                  <c:v>0.27163557226293555</c:v>
                </c:pt>
                <c:pt idx="300" formatCode="0.0000">
                  <c:v>-2.6789686933494927E-2</c:v>
                </c:pt>
                <c:pt idx="301" formatCode="0.0000">
                  <c:v>-0.12139533818349513</c:v>
                </c:pt>
                <c:pt idx="302" formatCode="0.0000">
                  <c:v>0.11486802666769602</c:v>
                </c:pt>
                <c:pt idx="303" formatCode="0.0000">
                  <c:v>3.6335734822456445E-2</c:v>
                </c:pt>
                <c:pt idx="304" formatCode="0.0000">
                  <c:v>-0.26062316354063597</c:v>
                </c:pt>
                <c:pt idx="305" formatCode="0.0000">
                  <c:v>0.47994662666769372</c:v>
                </c:pt>
                <c:pt idx="306" formatCode="0.0000">
                  <c:v>3.1500088006260301</c:v>
                </c:pt>
                <c:pt idx="307" formatCode="0.0000">
                  <c:v>5.0534311044355524</c:v>
                </c:pt>
                <c:pt idx="308" formatCode="0.0000">
                  <c:v>3.6053063967867436</c:v>
                </c:pt>
                <c:pt idx="309" formatCode="0.0000">
                  <c:v>1.3469738042272201</c:v>
                </c:pt>
                <c:pt idx="310" formatCode="0.0000">
                  <c:v>0.67359002684626823</c:v>
                </c:pt>
                <c:pt idx="311" formatCode="0.0000">
                  <c:v>0.59893480976293567</c:v>
                </c:pt>
                <c:pt idx="312" formatCode="0.0000">
                  <c:v>0.26017774973317209</c:v>
                </c:pt>
                <c:pt idx="313" formatCode="0.0000">
                  <c:v>-0.11712100901682909</c:v>
                </c:pt>
                <c:pt idx="314" formatCode="0.0000">
                  <c:v>-0.47688684583230501</c:v>
                </c:pt>
                <c:pt idx="315" formatCode="0.0000">
                  <c:v>-0.57966491767754391</c:v>
                </c:pt>
                <c:pt idx="316" formatCode="0.0000">
                  <c:v>-1.0282136468739713</c:v>
                </c:pt>
                <c:pt idx="317" formatCode="0.0000">
                  <c:v>-0.53787349333230594</c:v>
                </c:pt>
                <c:pt idx="318" formatCode="0.0000">
                  <c:v>1.9328102697926974</c:v>
                </c:pt>
                <c:pt idx="319" formatCode="0.0000">
                  <c:v>3.647317281102219</c:v>
                </c:pt>
                <c:pt idx="320" formatCode="0.0000">
                  <c:v>2.156289348453412</c:v>
                </c:pt>
                <c:pt idx="321" formatCode="0.0000">
                  <c:v>-0.13483821577278032</c:v>
                </c:pt>
                <c:pt idx="322" formatCode="0.0000">
                  <c:v>-0.88819173732039847</c:v>
                </c:pt>
                <c:pt idx="323" formatCode="0.0000">
                  <c:v>-0.95568128357039761</c:v>
                </c:pt>
                <c:pt idx="324" formatCode="0.0000">
                  <c:v>-1.3360423061001603</c:v>
                </c:pt>
                <c:pt idx="325" formatCode="0.0000">
                  <c:v>-1.626916794016827</c:v>
                </c:pt>
                <c:pt idx="326" formatCode="0.0000">
                  <c:v>-1.7461059666656382</c:v>
                </c:pt>
                <c:pt idx="327" formatCode="0.0000">
                  <c:v>-1.7186001251775433</c:v>
                </c:pt>
                <c:pt idx="328" formatCode="0.0000">
                  <c:v>-1.9908834952073038</c:v>
                </c:pt>
                <c:pt idx="329" formatCode="0.0000">
                  <c:v>-1.2574297441656395</c:v>
                </c:pt>
                <c:pt idx="330" formatCode="0.0000">
                  <c:v>1.4166605514593638</c:v>
                </c:pt>
                <c:pt idx="331" formatCode="0.0000">
                  <c:v>3.2727627086022197</c:v>
                </c:pt>
                <c:pt idx="332" formatCode="0.0000">
                  <c:v>1.7353505801200777</c:v>
                </c:pt>
                <c:pt idx="333" formatCode="0.0000">
                  <c:v>-0.44808452410611377</c:v>
                </c:pt>
                <c:pt idx="334" formatCode="0.0000">
                  <c:v>-1.0835837481537318</c:v>
                </c:pt>
                <c:pt idx="335" formatCode="0.0000">
                  <c:v>-1.1425581952370649</c:v>
                </c:pt>
                <c:pt idx="336" formatCode="0.0000">
                  <c:v>-1.6006012561001617</c:v>
                </c:pt>
                <c:pt idx="337" formatCode="0.0000">
                  <c:v>-2.0827663215168286</c:v>
                </c:pt>
                <c:pt idx="338" formatCode="0.0000">
                  <c:v>-2.3129839666656382</c:v>
                </c:pt>
                <c:pt idx="339" formatCode="0.0000">
                  <c:v>-2.3405474535108759</c:v>
                </c:pt>
                <c:pt idx="340" formatCode="0.0000">
                  <c:v>-2.5455885193739709</c:v>
                </c:pt>
                <c:pt idx="341" formatCode="0.0000">
                  <c:v>-1.7946785549989732</c:v>
                </c:pt>
                <c:pt idx="342" formatCode="0.0000">
                  <c:v>0.90007961145936299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98-4E3B-8B02-9C66AE1047F4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'Indus-TSA'!$V$2:$V$349</c:f>
              <c:numCache>
                <c:formatCode>General</c:formatCode>
                <c:ptCount val="348"/>
                <c:pt idx="6" formatCode="0.00">
                  <c:v>1.2301867193452365</c:v>
                </c:pt>
                <c:pt idx="7" formatCode="0.00">
                  <c:v>0.58948464136904732</c:v>
                </c:pt>
                <c:pt idx="8" formatCode="0.00">
                  <c:v>0.35699202568452204</c:v>
                </c:pt>
                <c:pt idx="9" formatCode="0.00">
                  <c:v>-0.16569754175595275</c:v>
                </c:pt>
                <c:pt idx="10" formatCode="0.00">
                  <c:v>-0.64653036770833339</c:v>
                </c:pt>
                <c:pt idx="11" formatCode="0.00">
                  <c:v>-0.73968717645833326</c:v>
                </c:pt>
                <c:pt idx="12" formatCode="0.00">
                  <c:v>-0.12338867892856964</c:v>
                </c:pt>
                <c:pt idx="13" formatCode="0.00">
                  <c:v>0.17366759982142899</c:v>
                </c:pt>
                <c:pt idx="14" formatCode="0.00">
                  <c:v>0.1020340141369056</c:v>
                </c:pt>
                <c:pt idx="15" formatCode="0.00">
                  <c:v>1.010426835982142</c:v>
                </c:pt>
                <c:pt idx="16" formatCode="0.00">
                  <c:v>0.50830183017857067</c:v>
                </c:pt>
                <c:pt idx="17" formatCode="0.00">
                  <c:v>0.36568384913690721</c:v>
                </c:pt>
                <c:pt idx="18" formatCode="0.00">
                  <c:v>-1.4387597839880959</c:v>
                </c:pt>
                <c:pt idx="19" formatCode="0.00">
                  <c:v>-0.55756446696428696</c:v>
                </c:pt>
                <c:pt idx="20" formatCode="0.00">
                  <c:v>-0.14619214014881177</c:v>
                </c:pt>
                <c:pt idx="21" formatCode="0.00">
                  <c:v>7.3331565773804286E-3</c:v>
                </c:pt>
                <c:pt idx="22" formatCode="0.00">
                  <c:v>-0.25216680854166729</c:v>
                </c:pt>
                <c:pt idx="23" formatCode="0.00">
                  <c:v>-0.16035760812500222</c:v>
                </c:pt>
                <c:pt idx="24" formatCode="0.00">
                  <c:v>2.4268676904760866E-2</c:v>
                </c:pt>
                <c:pt idx="25" formatCode="0.00">
                  <c:v>0.60256315565476193</c:v>
                </c:pt>
                <c:pt idx="26" formatCode="0.00">
                  <c:v>-0.10462561669642856</c:v>
                </c:pt>
                <c:pt idx="27" formatCode="0.00">
                  <c:v>0.1391640501488105</c:v>
                </c:pt>
                <c:pt idx="28" formatCode="0.00">
                  <c:v>-0.12834607898809658</c:v>
                </c:pt>
                <c:pt idx="29" formatCode="0.00">
                  <c:v>-0.72995832586309373</c:v>
                </c:pt>
                <c:pt idx="30" formatCode="0.00">
                  <c:v>-0.86781098148809743</c:v>
                </c:pt>
                <c:pt idx="31" formatCode="0.00">
                  <c:v>0.79506634886904592</c:v>
                </c:pt>
                <c:pt idx="32" formatCode="0.00">
                  <c:v>1.5574871065178577</c:v>
                </c:pt>
                <c:pt idx="33" formatCode="0.00">
                  <c:v>0.55404992657738195</c:v>
                </c:pt>
                <c:pt idx="34" formatCode="0.00">
                  <c:v>0.21127945145833138</c:v>
                </c:pt>
                <c:pt idx="35" formatCode="0.00">
                  <c:v>0.1004634585416655</c:v>
                </c:pt>
                <c:pt idx="36" formatCode="0.00">
                  <c:v>0.37052878023809477</c:v>
                </c:pt>
                <c:pt idx="37" formatCode="0.00">
                  <c:v>-0.70496573267857254</c:v>
                </c:pt>
                <c:pt idx="38" formatCode="0.00">
                  <c:v>-0.25024509502976144</c:v>
                </c:pt>
                <c:pt idx="39" formatCode="0.00">
                  <c:v>-0.39471117568452208</c:v>
                </c:pt>
                <c:pt idx="40" formatCode="0.00">
                  <c:v>-0.21473656732142832</c:v>
                </c:pt>
                <c:pt idx="41" formatCode="0.00">
                  <c:v>0.14973788247023911</c:v>
                </c:pt>
                <c:pt idx="42" formatCode="0.00">
                  <c:v>1.3262181118452387</c:v>
                </c:pt>
                <c:pt idx="43" formatCode="0.00">
                  <c:v>-0.39388114696428644</c:v>
                </c:pt>
                <c:pt idx="44" formatCode="0.00">
                  <c:v>-0.47191175764880988</c:v>
                </c:pt>
                <c:pt idx="45" formatCode="0.00">
                  <c:v>-0.22994738842261864</c:v>
                </c:pt>
                <c:pt idx="46" formatCode="0.00">
                  <c:v>-0.21334421687499994</c:v>
                </c:pt>
                <c:pt idx="47" formatCode="0.00">
                  <c:v>-0.1817742956250008</c:v>
                </c:pt>
                <c:pt idx="48" formatCode="0.00">
                  <c:v>-0.25415979892857088</c:v>
                </c:pt>
                <c:pt idx="49" formatCode="0.00">
                  <c:v>-0.40382201101190418</c:v>
                </c:pt>
                <c:pt idx="50" formatCode="0.00">
                  <c:v>-1.1341499433630933</c:v>
                </c:pt>
                <c:pt idx="51" formatCode="0.00">
                  <c:v>-0.92511297068452247</c:v>
                </c:pt>
                <c:pt idx="52" formatCode="0.00">
                  <c:v>-0.7136428656547622</c:v>
                </c:pt>
                <c:pt idx="53" formatCode="0.00">
                  <c:v>-1.0889883691964268</c:v>
                </c:pt>
                <c:pt idx="54" formatCode="0.00">
                  <c:v>1.7898971076785726</c:v>
                </c:pt>
                <c:pt idx="55" formatCode="0.00">
                  <c:v>2.1008854438690463</c:v>
                </c:pt>
                <c:pt idx="56" formatCode="0.00">
                  <c:v>1.9221271248511904</c:v>
                </c:pt>
                <c:pt idx="57" formatCode="0.00">
                  <c:v>0.17300138741071525</c:v>
                </c:pt>
                <c:pt idx="58" formatCode="0.00">
                  <c:v>-9.7700196875001311E-2</c:v>
                </c:pt>
                <c:pt idx="59" formatCode="0.00">
                  <c:v>-0.12988614312500069</c:v>
                </c:pt>
                <c:pt idx="60" formatCode="0.00">
                  <c:v>-8.7459282261903581E-2</c:v>
                </c:pt>
                <c:pt idx="61" formatCode="0.00">
                  <c:v>-0.6770440626785712</c:v>
                </c:pt>
                <c:pt idx="62" formatCode="0.00">
                  <c:v>-0.9690217141964288</c:v>
                </c:pt>
                <c:pt idx="63" formatCode="0.00">
                  <c:v>0.10925340181547583</c:v>
                </c:pt>
                <c:pt idx="64" formatCode="0.00">
                  <c:v>-0.24134130315476465</c:v>
                </c:pt>
                <c:pt idx="65" formatCode="0.00">
                  <c:v>-0.54673889086309391</c:v>
                </c:pt>
                <c:pt idx="66" formatCode="0.00">
                  <c:v>-1.4057733988096288E-2</c:v>
                </c:pt>
                <c:pt idx="67" formatCode="0.00">
                  <c:v>2.289538777202381</c:v>
                </c:pt>
                <c:pt idx="68" formatCode="0.00">
                  <c:v>0.9666362740178549</c:v>
                </c:pt>
                <c:pt idx="69" formatCode="0.00">
                  <c:v>-0.11984038258928553</c:v>
                </c:pt>
                <c:pt idx="70" formatCode="0.00">
                  <c:v>-0.31466208020833353</c:v>
                </c:pt>
                <c:pt idx="71" formatCode="0.00">
                  <c:v>-0.4015296472916674</c:v>
                </c:pt>
                <c:pt idx="72" formatCode="0.00">
                  <c:v>-0.45406778059523756</c:v>
                </c:pt>
                <c:pt idx="73" formatCode="0.00">
                  <c:v>-0.80512868017857109</c:v>
                </c:pt>
                <c:pt idx="74" formatCode="0.00">
                  <c:v>-0.21248105586309496</c:v>
                </c:pt>
                <c:pt idx="75" formatCode="0.00">
                  <c:v>-0.52806397568452379</c:v>
                </c:pt>
                <c:pt idx="76" formatCode="0.00">
                  <c:v>-0.77440447315476302</c:v>
                </c:pt>
                <c:pt idx="77" formatCode="0.00">
                  <c:v>0.19502402663690788</c:v>
                </c:pt>
                <c:pt idx="78" formatCode="0.00">
                  <c:v>1.1589629501785721</c:v>
                </c:pt>
                <c:pt idx="79" formatCode="0.00">
                  <c:v>1.681233121369047</c:v>
                </c:pt>
                <c:pt idx="80" formatCode="0.00">
                  <c:v>0.73397041651785599</c:v>
                </c:pt>
                <c:pt idx="81" formatCode="0.00">
                  <c:v>0.16285558324404903</c:v>
                </c:pt>
                <c:pt idx="82" formatCode="0.00">
                  <c:v>-9.549401187500095E-2</c:v>
                </c:pt>
                <c:pt idx="83" formatCode="0.00">
                  <c:v>-0.14450778562500144</c:v>
                </c:pt>
                <c:pt idx="84" formatCode="0.00">
                  <c:v>-0.23116734976190578</c:v>
                </c:pt>
                <c:pt idx="85" formatCode="0.00">
                  <c:v>-0.78743059517857183</c:v>
                </c:pt>
                <c:pt idx="86" formatCode="0.00">
                  <c:v>-0.90106883919642833</c:v>
                </c:pt>
                <c:pt idx="87" formatCode="0.00">
                  <c:v>-0.41052119151785771</c:v>
                </c:pt>
                <c:pt idx="88" formatCode="0.00">
                  <c:v>-1.3960941488096346E-2</c:v>
                </c:pt>
                <c:pt idx="89" formatCode="0.00">
                  <c:v>-0.27944340919642663</c:v>
                </c:pt>
                <c:pt idx="90" formatCode="0.00">
                  <c:v>-0.29362835398809572</c:v>
                </c:pt>
                <c:pt idx="91" formatCode="0.00">
                  <c:v>0.25692303220238344</c:v>
                </c:pt>
                <c:pt idx="92" formatCode="0.00">
                  <c:v>0.62102438151785577</c:v>
                </c:pt>
                <c:pt idx="93" formatCode="0.00">
                  <c:v>0.50065965741071405</c:v>
                </c:pt>
                <c:pt idx="94" formatCode="0.00">
                  <c:v>0.2258072947916645</c:v>
                </c:pt>
                <c:pt idx="95" formatCode="0.00">
                  <c:v>-0.1324101789583354</c:v>
                </c:pt>
                <c:pt idx="96" formatCode="0.00">
                  <c:v>-0.19736138392857328</c:v>
                </c:pt>
                <c:pt idx="97" formatCode="0.00">
                  <c:v>-0.34406859434523795</c:v>
                </c:pt>
                <c:pt idx="98" formatCode="0.00">
                  <c:v>0.16741824580357179</c:v>
                </c:pt>
                <c:pt idx="99" formatCode="0.00">
                  <c:v>-0.14791628068452312</c:v>
                </c:pt>
                <c:pt idx="100" formatCode="0.00">
                  <c:v>0.72758846601190363</c:v>
                </c:pt>
                <c:pt idx="101" formatCode="0.00">
                  <c:v>0.4022591983035726</c:v>
                </c:pt>
                <c:pt idx="102" formatCode="0.00">
                  <c:v>1.1090004243452354</c:v>
                </c:pt>
                <c:pt idx="103" formatCode="0.00">
                  <c:v>-0.38691219113095343</c:v>
                </c:pt>
                <c:pt idx="104" formatCode="0.00">
                  <c:v>-0.62335849014881095</c:v>
                </c:pt>
                <c:pt idx="105" formatCode="0.00">
                  <c:v>-0.52201658508928617</c:v>
                </c:pt>
                <c:pt idx="106" formatCode="0.00">
                  <c:v>-0.68083485687500112</c:v>
                </c:pt>
                <c:pt idx="107" formatCode="0.00">
                  <c:v>-0.54506430562500174</c:v>
                </c:pt>
                <c:pt idx="108" formatCode="0.00">
                  <c:v>-6.3616549761905006E-2</c:v>
                </c:pt>
                <c:pt idx="109" formatCode="0.00">
                  <c:v>4.8836479821429357E-2</c:v>
                </c:pt>
                <c:pt idx="110" formatCode="0.00">
                  <c:v>-1.0804964196427846E-2</c:v>
                </c:pt>
                <c:pt idx="111" formatCode="0.00">
                  <c:v>-0.51991351735119018</c:v>
                </c:pt>
                <c:pt idx="112" formatCode="0.00">
                  <c:v>-7.7145051488095362E-2</c:v>
                </c:pt>
                <c:pt idx="113" formatCode="0.00">
                  <c:v>2.369692830357284E-2</c:v>
                </c:pt>
                <c:pt idx="114" formatCode="0.00">
                  <c:v>0.21585251851190357</c:v>
                </c:pt>
                <c:pt idx="115" formatCode="0.00">
                  <c:v>0.40986795220238115</c:v>
                </c:pt>
                <c:pt idx="116" formatCode="0.00">
                  <c:v>-0.511870026815477</c:v>
                </c:pt>
                <c:pt idx="117" formatCode="0.00">
                  <c:v>0.20308870324404982</c:v>
                </c:pt>
                <c:pt idx="118" formatCode="0.00">
                  <c:v>0.22663245729166626</c:v>
                </c:pt>
                <c:pt idx="119" formatCode="0.00">
                  <c:v>0.29539397270833234</c:v>
                </c:pt>
                <c:pt idx="120" formatCode="0.00">
                  <c:v>0.24044078940476155</c:v>
                </c:pt>
                <c:pt idx="121" formatCode="0.00">
                  <c:v>-5.2570111011905674E-2</c:v>
                </c:pt>
                <c:pt idx="122" formatCode="0.00">
                  <c:v>-0.58898216502976197</c:v>
                </c:pt>
                <c:pt idx="123" formatCode="0.00">
                  <c:v>-0.5562718915178575</c:v>
                </c:pt>
                <c:pt idx="124" formatCode="0.00">
                  <c:v>-2.0396913154761442E-2</c:v>
                </c:pt>
                <c:pt idx="125" formatCode="0.00">
                  <c:v>0.57847660080357333</c:v>
                </c:pt>
                <c:pt idx="126" formatCode="0.00">
                  <c:v>0.47807820351190333</c:v>
                </c:pt>
                <c:pt idx="127" formatCode="0.00">
                  <c:v>-0.3529628377976195</c:v>
                </c:pt>
                <c:pt idx="128" formatCode="0.00">
                  <c:v>-0.5175587993154771</c:v>
                </c:pt>
                <c:pt idx="129" formatCode="0.00">
                  <c:v>0.11070543157738211</c:v>
                </c:pt>
                <c:pt idx="130" formatCode="0.00">
                  <c:v>3.7717981249993926E-3</c:v>
                </c:pt>
                <c:pt idx="131" formatCode="0.00">
                  <c:v>0.25870556187499805</c:v>
                </c:pt>
                <c:pt idx="132" formatCode="0.00">
                  <c:v>8.0649521904760491E-2</c:v>
                </c:pt>
                <c:pt idx="133" formatCode="0.00">
                  <c:v>-0.4973083026785714</c:v>
                </c:pt>
                <c:pt idx="134" formatCode="0.00">
                  <c:v>-0.70687967586309419</c:v>
                </c:pt>
                <c:pt idx="135" formatCode="0.00">
                  <c:v>-0.19106028235118977</c:v>
                </c:pt>
                <c:pt idx="136" formatCode="0.00">
                  <c:v>0.15074731101190419</c:v>
                </c:pt>
                <c:pt idx="137" formatCode="0.00">
                  <c:v>0.88168836413690688</c:v>
                </c:pt>
                <c:pt idx="138" formatCode="0.00">
                  <c:v>0.9643868010119041</c:v>
                </c:pt>
                <c:pt idx="139" formatCode="0.00">
                  <c:v>-0.27225270529761936</c:v>
                </c:pt>
                <c:pt idx="140" formatCode="0.00">
                  <c:v>-0.39922210348214371</c:v>
                </c:pt>
                <c:pt idx="141" formatCode="0.00">
                  <c:v>-0.15460185092261813</c:v>
                </c:pt>
                <c:pt idx="142" formatCode="0.00">
                  <c:v>-0.10960073687500138</c:v>
                </c:pt>
                <c:pt idx="143" formatCode="0.00">
                  <c:v>-3.5965954791667976E-2</c:v>
                </c:pt>
                <c:pt idx="144" formatCode="0.00">
                  <c:v>-0.27972042226190563</c:v>
                </c:pt>
                <c:pt idx="145" formatCode="0.00">
                  <c:v>-0.26985703601190458</c:v>
                </c:pt>
                <c:pt idx="146" formatCode="0.00">
                  <c:v>0.18746022913690563</c:v>
                </c:pt>
                <c:pt idx="147" formatCode="0.00">
                  <c:v>0.17827041681547673</c:v>
                </c:pt>
                <c:pt idx="148" formatCode="0.00">
                  <c:v>0.30112977434523813</c:v>
                </c:pt>
                <c:pt idx="149" formatCode="0.00">
                  <c:v>0.47946104497024056</c:v>
                </c:pt>
                <c:pt idx="150" formatCode="0.00">
                  <c:v>-0.51201772815476243</c:v>
                </c:pt>
                <c:pt idx="151" formatCode="0.00">
                  <c:v>-1.6506806502976197</c:v>
                </c:pt>
                <c:pt idx="152" formatCode="0.00">
                  <c:v>-8.1349701488111492E-3</c:v>
                </c:pt>
                <c:pt idx="153" formatCode="0.00">
                  <c:v>0.33519577407738144</c:v>
                </c:pt>
                <c:pt idx="154" formatCode="0.00">
                  <c:v>0.33942616395833269</c:v>
                </c:pt>
                <c:pt idx="155" formatCode="0.00">
                  <c:v>0.35495822187499826</c:v>
                </c:pt>
                <c:pt idx="156" formatCode="0.00">
                  <c:v>-5.166758095237256E-3</c:v>
                </c:pt>
                <c:pt idx="157" formatCode="0.00">
                  <c:v>4.7696047321429624E-2</c:v>
                </c:pt>
                <c:pt idx="158" formatCode="0.00">
                  <c:v>0.5589354491369054</c:v>
                </c:pt>
                <c:pt idx="159" formatCode="0.00">
                  <c:v>0.34285532848214384</c:v>
                </c:pt>
                <c:pt idx="160" formatCode="0.00">
                  <c:v>0.26793529017857054</c:v>
                </c:pt>
                <c:pt idx="161" formatCode="0.00">
                  <c:v>6.1823008035739591E-3</c:v>
                </c:pt>
                <c:pt idx="162" formatCode="0.00">
                  <c:v>0.32791684517856989</c:v>
                </c:pt>
                <c:pt idx="163" formatCode="0.00">
                  <c:v>-0.53074433863095294</c:v>
                </c:pt>
                <c:pt idx="164" formatCode="0.00">
                  <c:v>-0.62552196098214452</c:v>
                </c:pt>
                <c:pt idx="165" formatCode="0.00">
                  <c:v>0.19573666324404737</c:v>
                </c:pt>
                <c:pt idx="166" formatCode="0.00">
                  <c:v>0.36578122895833243</c:v>
                </c:pt>
                <c:pt idx="167" formatCode="0.00">
                  <c:v>0.48488704854166542</c:v>
                </c:pt>
                <c:pt idx="168" formatCode="0.00">
                  <c:v>0.53639805857142786</c:v>
                </c:pt>
                <c:pt idx="169" formatCode="0.00">
                  <c:v>0.84042490565476324</c:v>
                </c:pt>
                <c:pt idx="170" formatCode="0.00">
                  <c:v>0.29622849080357305</c:v>
                </c:pt>
                <c:pt idx="171" formatCode="0.00">
                  <c:v>-9.1825369851188832E-2</c:v>
                </c:pt>
                <c:pt idx="172" formatCode="0.00">
                  <c:v>0.45537042184523635</c:v>
                </c:pt>
                <c:pt idx="173" formatCode="0.00">
                  <c:v>0.25942127913690705</c:v>
                </c:pt>
                <c:pt idx="174" formatCode="0.00">
                  <c:v>-1.0134682681547629</c:v>
                </c:pt>
                <c:pt idx="175" formatCode="0.00">
                  <c:v>-1.9192780286309521</c:v>
                </c:pt>
                <c:pt idx="176" formatCode="0.00">
                  <c:v>-1.5360426368154778</c:v>
                </c:pt>
                <c:pt idx="177" formatCode="0.00">
                  <c:v>-9.733068925595223E-2</c:v>
                </c:pt>
                <c:pt idx="178" formatCode="0.00">
                  <c:v>-5.6297792708335237E-2</c:v>
                </c:pt>
                <c:pt idx="179" formatCode="0.00">
                  <c:v>-1.9885952291668119E-2</c:v>
                </c:pt>
                <c:pt idx="180" formatCode="0.00">
                  <c:v>0.24245195023809529</c:v>
                </c:pt>
                <c:pt idx="181" formatCode="0.00">
                  <c:v>0.91078525482142858</c:v>
                </c:pt>
                <c:pt idx="182" formatCode="0.00">
                  <c:v>1.2104605841369054</c:v>
                </c:pt>
                <c:pt idx="183" formatCode="0.00">
                  <c:v>0.52937332181547792</c:v>
                </c:pt>
                <c:pt idx="184" formatCode="0.00">
                  <c:v>0.53837524851190377</c:v>
                </c:pt>
                <c:pt idx="185" formatCode="0.00">
                  <c:v>-0.14588641252975965</c:v>
                </c:pt>
                <c:pt idx="186" formatCode="0.00">
                  <c:v>0.35900648934523716</c:v>
                </c:pt>
                <c:pt idx="187" formatCode="0.00">
                  <c:v>-0.92453965613095157</c:v>
                </c:pt>
                <c:pt idx="188" formatCode="0.00">
                  <c:v>-0.92435561598214377</c:v>
                </c:pt>
                <c:pt idx="189" formatCode="0.00">
                  <c:v>-3.877750925595258E-2</c:v>
                </c:pt>
                <c:pt idx="190" formatCode="0.00">
                  <c:v>0.20259146562499897</c:v>
                </c:pt>
                <c:pt idx="191" formatCode="0.00">
                  <c:v>0.3480912927083315</c:v>
                </c:pt>
                <c:pt idx="192" formatCode="0.00">
                  <c:v>0.40620026023809608</c:v>
                </c:pt>
                <c:pt idx="193" formatCode="0.00">
                  <c:v>0.4012565389880951</c:v>
                </c:pt>
                <c:pt idx="194" formatCode="0.00">
                  <c:v>0.38196925163690576</c:v>
                </c:pt>
                <c:pt idx="195" formatCode="0.00">
                  <c:v>-0.32922777235118872</c:v>
                </c:pt>
                <c:pt idx="196" formatCode="0.00">
                  <c:v>-0.30133262482142964</c:v>
                </c:pt>
                <c:pt idx="197" formatCode="0.00">
                  <c:v>-0.18177675086309275</c:v>
                </c:pt>
                <c:pt idx="198" formatCode="0.00">
                  <c:v>-0.3874381164880969</c:v>
                </c:pt>
                <c:pt idx="199" formatCode="0.00">
                  <c:v>-0.12377040029761943</c:v>
                </c:pt>
                <c:pt idx="200" formatCode="0.00">
                  <c:v>-0.22274853931547778</c:v>
                </c:pt>
                <c:pt idx="201" formatCode="0.00">
                  <c:v>-0.15353851008928565</c:v>
                </c:pt>
                <c:pt idx="202" formatCode="0.00">
                  <c:v>0.16285810729166617</c:v>
                </c:pt>
                <c:pt idx="203" formatCode="0.00">
                  <c:v>0.4649473227083325</c:v>
                </c:pt>
                <c:pt idx="204" formatCode="0.00">
                  <c:v>-0.19213091476190414</c:v>
                </c:pt>
                <c:pt idx="205" formatCode="0.00">
                  <c:v>0.40262776232142894</c:v>
                </c:pt>
                <c:pt idx="206" formatCode="0.00">
                  <c:v>0.88999005747023929</c:v>
                </c:pt>
                <c:pt idx="207" formatCode="0.00">
                  <c:v>0.98271688014880976</c:v>
                </c:pt>
                <c:pt idx="208" formatCode="0.00">
                  <c:v>0.52758850184523798</c:v>
                </c:pt>
                <c:pt idx="209" formatCode="0.00">
                  <c:v>1.0012041391369078</c:v>
                </c:pt>
                <c:pt idx="210" formatCode="0.00">
                  <c:v>0.97421675851190326</c:v>
                </c:pt>
                <c:pt idx="211" formatCode="0.00">
                  <c:v>-1.4680673761309517</c:v>
                </c:pt>
                <c:pt idx="212" formatCode="0.00">
                  <c:v>-1.3035528093154767</c:v>
                </c:pt>
                <c:pt idx="213" formatCode="0.00">
                  <c:v>-0.71594781425595233</c:v>
                </c:pt>
                <c:pt idx="214" formatCode="0.00">
                  <c:v>-0.45791708770833317</c:v>
                </c:pt>
                <c:pt idx="215" formatCode="0.00">
                  <c:v>-6.7834808125001089E-2</c:v>
                </c:pt>
                <c:pt idx="216" formatCode="0.00">
                  <c:v>0.41036977940476316</c:v>
                </c:pt>
                <c:pt idx="217" formatCode="0.00">
                  <c:v>0.10600887732142983</c:v>
                </c:pt>
                <c:pt idx="218" formatCode="0.00">
                  <c:v>-0.67047577502976097</c:v>
                </c:pt>
                <c:pt idx="219" formatCode="0.00">
                  <c:v>-2.8172043184523154E-2</c:v>
                </c:pt>
                <c:pt idx="220" formatCode="0.00">
                  <c:v>-0.32599835482142936</c:v>
                </c:pt>
                <c:pt idx="221" formatCode="0.00">
                  <c:v>1.1775265099702397</c:v>
                </c:pt>
                <c:pt idx="222" formatCode="0.00">
                  <c:v>1.1384325851785695</c:v>
                </c:pt>
                <c:pt idx="223" formatCode="0.00">
                  <c:v>-0.19148924863095118</c:v>
                </c:pt>
                <c:pt idx="224" formatCode="0.00">
                  <c:v>-1.0051670893154769</c:v>
                </c:pt>
                <c:pt idx="225" formatCode="0.00">
                  <c:v>-0.58337168008928586</c:v>
                </c:pt>
                <c:pt idx="226" formatCode="0.00">
                  <c:v>-0.40619129020833444</c:v>
                </c:pt>
                <c:pt idx="227" formatCode="0.00">
                  <c:v>5.8960462708332884E-2</c:v>
                </c:pt>
                <c:pt idx="228" formatCode="0.00">
                  <c:v>0.33914443690476226</c:v>
                </c:pt>
                <c:pt idx="229" formatCode="0.00">
                  <c:v>0.58715801482142904</c:v>
                </c:pt>
                <c:pt idx="230" formatCode="0.00">
                  <c:v>0.36483291747023827</c:v>
                </c:pt>
                <c:pt idx="231" formatCode="0.00">
                  <c:v>0.87147064681547715</c:v>
                </c:pt>
                <c:pt idx="232" formatCode="0.00">
                  <c:v>0.52905767601190412</c:v>
                </c:pt>
                <c:pt idx="233" formatCode="0.00">
                  <c:v>-2.610718169642734E-2</c:v>
                </c:pt>
                <c:pt idx="234" formatCode="0.00">
                  <c:v>-1.2410762864880969</c:v>
                </c:pt>
                <c:pt idx="235" formatCode="0.00">
                  <c:v>-0.79299708529761759</c:v>
                </c:pt>
                <c:pt idx="236" formatCode="0.00">
                  <c:v>-0.33380094264881066</c:v>
                </c:pt>
                <c:pt idx="237" formatCode="0.00">
                  <c:v>-0.14845053258928509</c:v>
                </c:pt>
                <c:pt idx="238" formatCode="0.00">
                  <c:v>0.19334143812499871</c:v>
                </c:pt>
                <c:pt idx="239" formatCode="0.00">
                  <c:v>0.37981039937499883</c:v>
                </c:pt>
                <c:pt idx="240" formatCode="0.00">
                  <c:v>2.895752940476104E-2</c:v>
                </c:pt>
                <c:pt idx="241" formatCode="0.00">
                  <c:v>0.4515951648214287</c:v>
                </c:pt>
                <c:pt idx="242" formatCode="0.00">
                  <c:v>0.1385473383035718</c:v>
                </c:pt>
                <c:pt idx="243" formatCode="0.00">
                  <c:v>-0.71414689901785611</c:v>
                </c:pt>
                <c:pt idx="244" formatCode="0.00">
                  <c:v>-0.19816424982142866</c:v>
                </c:pt>
                <c:pt idx="245" formatCode="0.00">
                  <c:v>-0.50111848669642711</c:v>
                </c:pt>
                <c:pt idx="246" formatCode="0.00">
                  <c:v>-1.3918256964880964</c:v>
                </c:pt>
                <c:pt idx="247" formatCode="0.00">
                  <c:v>2.9270600447023813</c:v>
                </c:pt>
                <c:pt idx="248" formatCode="0.00">
                  <c:v>0.69762767401785553</c:v>
                </c:pt>
                <c:pt idx="249" formatCode="0.00">
                  <c:v>-4.3010913422617314E-2</c:v>
                </c:pt>
                <c:pt idx="250" formatCode="0.00">
                  <c:v>-7.9433296041666601E-2</c:v>
                </c:pt>
                <c:pt idx="251" formatCode="0.00">
                  <c:v>-0.22074172312500018</c:v>
                </c:pt>
                <c:pt idx="252" formatCode="0.00">
                  <c:v>-0.35681127559523773</c:v>
                </c:pt>
                <c:pt idx="253" formatCode="0.00">
                  <c:v>0.26594882148809518</c:v>
                </c:pt>
                <c:pt idx="254" formatCode="0.00">
                  <c:v>0.36723880247023821</c:v>
                </c:pt>
                <c:pt idx="255" formatCode="0.00">
                  <c:v>2.8455601488106552E-3</c:v>
                </c:pt>
                <c:pt idx="256" formatCode="0.00">
                  <c:v>-0.34580928982142822</c:v>
                </c:pt>
                <c:pt idx="257" formatCode="0.00">
                  <c:v>-0.21476831586309153</c:v>
                </c:pt>
                <c:pt idx="258" formatCode="0.00">
                  <c:v>-0.42712372482142946</c:v>
                </c:pt>
                <c:pt idx="259" formatCode="0.00">
                  <c:v>-0.37833703279761721</c:v>
                </c:pt>
                <c:pt idx="260" formatCode="0.00">
                  <c:v>1.01212033735119</c:v>
                </c:pt>
                <c:pt idx="261" formatCode="0.00">
                  <c:v>0.12107451824404869</c:v>
                </c:pt>
                <c:pt idx="262" formatCode="0.00">
                  <c:v>0.31077927562500118</c:v>
                </c:pt>
                <c:pt idx="263" formatCode="0.00">
                  <c:v>0.11364888020833419</c:v>
                </c:pt>
                <c:pt idx="264" formatCode="0.00">
                  <c:v>0.2509568444047634</c:v>
                </c:pt>
                <c:pt idx="265" formatCode="0.00">
                  <c:v>0.17756850732142837</c:v>
                </c:pt>
                <c:pt idx="266" formatCode="0.00">
                  <c:v>-0.18877937586309379</c:v>
                </c:pt>
                <c:pt idx="267" formatCode="0.00">
                  <c:v>0.32940194681547741</c:v>
                </c:pt>
                <c:pt idx="268" formatCode="0.00">
                  <c:v>-7.8165463988095318E-2</c:v>
                </c:pt>
                <c:pt idx="269" formatCode="0.00">
                  <c:v>-1.0154319641964271</c:v>
                </c:pt>
                <c:pt idx="270" formatCode="0.00">
                  <c:v>-2.045369940654763</c:v>
                </c:pt>
                <c:pt idx="271" formatCode="0.00">
                  <c:v>-1.8549065061309538</c:v>
                </c:pt>
                <c:pt idx="272" formatCode="0.00">
                  <c:v>1.5546922215178558</c:v>
                </c:pt>
                <c:pt idx="273" formatCode="0.00">
                  <c:v>0.83341588074404793</c:v>
                </c:pt>
                <c:pt idx="274" formatCode="0.00">
                  <c:v>0.40724552145833215</c:v>
                </c:pt>
                <c:pt idx="275" formatCode="0.00">
                  <c:v>0.38803923270833174</c:v>
                </c:pt>
                <c:pt idx="276" formatCode="0.00">
                  <c:v>9.6104868571427637E-2</c:v>
                </c:pt>
                <c:pt idx="277" formatCode="0.00">
                  <c:v>0.5250531214880958</c:v>
                </c:pt>
                <c:pt idx="278" formatCode="0.00">
                  <c:v>0.32396777413690625</c:v>
                </c:pt>
                <c:pt idx="279" formatCode="0.00">
                  <c:v>-7.0727506517856753E-2</c:v>
                </c:pt>
                <c:pt idx="280" formatCode="0.00">
                  <c:v>-0.644737315654762</c:v>
                </c:pt>
                <c:pt idx="281" formatCode="0.00">
                  <c:v>3.9592834970240354E-2</c:v>
                </c:pt>
                <c:pt idx="282" formatCode="0.00">
                  <c:v>4.9539746845238319E-2</c:v>
                </c:pt>
                <c:pt idx="283" formatCode="0.00">
                  <c:v>1.0297452172023824</c:v>
                </c:pt>
                <c:pt idx="284" formatCode="0.00">
                  <c:v>-8.6931175982143394E-2</c:v>
                </c:pt>
                <c:pt idx="285" formatCode="0.00">
                  <c:v>-0.13202707258928559</c:v>
                </c:pt>
                <c:pt idx="286" formatCode="0.00">
                  <c:v>0.19373550645833326</c:v>
                </c:pt>
                <c:pt idx="287" formatCode="0.00">
                  <c:v>-0.19679317812499963</c:v>
                </c:pt>
                <c:pt idx="288" formatCode="0.00">
                  <c:v>-0.35751198726190569</c:v>
                </c:pt>
                <c:pt idx="289" formatCode="0.00">
                  <c:v>-0.16598704517857144</c:v>
                </c:pt>
                <c:pt idx="290" formatCode="0.00">
                  <c:v>0.49581150663690554</c:v>
                </c:pt>
                <c:pt idx="291" formatCode="0.00">
                  <c:v>0.59548389931547785</c:v>
                </c:pt>
                <c:pt idx="292" formatCode="0.00">
                  <c:v>0.50016368184523863</c:v>
                </c:pt>
                <c:pt idx="293" formatCode="0.00">
                  <c:v>-0.31923237419642625</c:v>
                </c:pt>
                <c:pt idx="294" formatCode="0.00">
                  <c:v>-1.3224652806547628</c:v>
                </c:pt>
                <c:pt idx="295" formatCode="0.00">
                  <c:v>-2.0169940436309508</c:v>
                </c:pt>
                <c:pt idx="296" formatCode="0.00">
                  <c:v>0.72164310151785571</c:v>
                </c:pt>
                <c:pt idx="297" formatCode="0.00">
                  <c:v>0.64785488241071398</c:v>
                </c:pt>
                <c:pt idx="298" formatCode="0.00">
                  <c:v>0.39819819479166618</c:v>
                </c:pt>
                <c:pt idx="299" formatCode="0.00">
                  <c:v>-7.1628545625001649E-2</c:v>
                </c:pt>
                <c:pt idx="300" formatCode="0.00">
                  <c:v>-0.2122601564285711</c:v>
                </c:pt>
                <c:pt idx="301" formatCode="0.00">
                  <c:v>-0.50154752517857126</c:v>
                </c:pt>
                <c:pt idx="302" formatCode="0.00">
                  <c:v>0.89930649997023782</c:v>
                </c:pt>
                <c:pt idx="303" formatCode="0.00">
                  <c:v>0.72577027181547749</c:v>
                </c:pt>
                <c:pt idx="304" formatCode="0.00">
                  <c:v>1.4062650178569669E-2</c:v>
                </c:pt>
                <c:pt idx="305" formatCode="0.00">
                  <c:v>-0.61392636002975998</c:v>
                </c:pt>
                <c:pt idx="306" formatCode="0.00">
                  <c:v>0.31385892601190424</c:v>
                </c:pt>
                <c:pt idx="307" formatCode="0.00">
                  <c:v>1.4598340922023816</c:v>
                </c:pt>
                <c:pt idx="308" formatCode="0.00">
                  <c:v>-0.93803233014881027</c:v>
                </c:pt>
                <c:pt idx="309" formatCode="0.00">
                  <c:v>-7.4475607589286064E-2</c:v>
                </c:pt>
                <c:pt idx="310" formatCode="0.00">
                  <c:v>0.48088381979166606</c:v>
                </c:pt>
                <c:pt idx="311" formatCode="0.00">
                  <c:v>7.335566874997923E-3</c:v>
                </c:pt>
                <c:pt idx="312" formatCode="0.00">
                  <c:v>-1.0753703095238265E-2</c:v>
                </c:pt>
                <c:pt idx="313" formatCode="0.00">
                  <c:v>-0.53720679434523699</c:v>
                </c:pt>
                <c:pt idx="314" formatCode="0.00">
                  <c:v>0.10158173247023861</c:v>
                </c:pt>
                <c:pt idx="315" formatCode="0.00">
                  <c:v>0.28013209431547814</c:v>
                </c:pt>
                <c:pt idx="316" formatCode="0.00">
                  <c:v>-0.15622833648809475</c:v>
                </c:pt>
                <c:pt idx="317" formatCode="0.00">
                  <c:v>0.29477815997023971</c:v>
                </c:pt>
                <c:pt idx="318" formatCode="0.00">
                  <c:v>0.49636326684523624</c:v>
                </c:pt>
                <c:pt idx="319" formatCode="0.00">
                  <c:v>-3.9929194464285445E-2</c:v>
                </c:pt>
                <c:pt idx="320" formatCode="0.00">
                  <c:v>-0.65442676181547821</c:v>
                </c:pt>
                <c:pt idx="321" formatCode="0.00">
                  <c:v>-0.56234389758928582</c:v>
                </c:pt>
                <c:pt idx="322" formatCode="0.00">
                  <c:v>-0.46074952604166786</c:v>
                </c:pt>
                <c:pt idx="323" formatCode="0.00">
                  <c:v>-0.42432591979166823</c:v>
                </c:pt>
                <c:pt idx="324" formatCode="0.00">
                  <c:v>-0.19304326726190624</c:v>
                </c:pt>
                <c:pt idx="325" formatCode="0.00">
                  <c:v>0.42636535065476089</c:v>
                </c:pt>
                <c:pt idx="326" formatCode="0.00">
                  <c:v>-0.4122184466964276</c:v>
                </c:pt>
                <c:pt idx="327" formatCode="0.00">
                  <c:v>-0.6022084581845224</c:v>
                </c:pt>
                <c:pt idx="328" formatCode="0.00">
                  <c:v>-4.5451908154761966E-2</c:v>
                </c:pt>
                <c:pt idx="329" formatCode="0.00">
                  <c:v>0.40597126080357349</c:v>
                </c:pt>
                <c:pt idx="330" formatCode="0.00">
                  <c:v>1.0149100451785698</c:v>
                </c:pt>
                <c:pt idx="331" formatCode="0.00">
                  <c:v>0.31566823803571253</c:v>
                </c:pt>
                <c:pt idx="332" formatCode="0.00">
                  <c:v>0.16450748651785663</c:v>
                </c:pt>
                <c:pt idx="333" formatCode="0.00">
                  <c:v>-0.10359358925595252</c:v>
                </c:pt>
                <c:pt idx="334" formatCode="0.00">
                  <c:v>0.14859054479166556</c:v>
                </c:pt>
                <c:pt idx="335" formatCode="0.00">
                  <c:v>0.21715180187499872</c:v>
                </c:pt>
                <c:pt idx="336" formatCode="0.00">
                  <c:v>-7.8521872619043975E-3</c:v>
                </c:pt>
                <c:pt idx="337" formatCode="0.00">
                  <c:v>-0.22061911184523719</c:v>
                </c:pt>
                <c:pt idx="338" formatCode="0.00">
                  <c:v>-0.33605022669642715</c:v>
                </c:pt>
                <c:pt idx="339" formatCode="0.00">
                  <c:v>-0.58728531985119048</c:v>
                </c:pt>
                <c:pt idx="340" formatCode="0.00">
                  <c:v>-0.24045911398809494</c:v>
                </c:pt>
                <c:pt idx="341" formatCode="0.00">
                  <c:v>-0.59732753836309271</c:v>
                </c:pt>
                <c:pt idx="342" formatCode="0.00">
                  <c:v>-0.76159888482142879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98-4E3B-8B02-9C66AE104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Reservoir Storage Normalized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'Indus-TSA'!$G$133</c:f>
          <c:strCache>
            <c:ptCount val="1"/>
            <c:pt idx="0">
              <c:v>Reservoirs+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'Ganges-TSA'!$G$134:$G$145</c:f>
              <c:numCache>
                <c:formatCode>0.00</c:formatCode>
                <c:ptCount val="12"/>
                <c:pt idx="0">
                  <c:v>-1.8336866078847012</c:v>
                </c:pt>
                <c:pt idx="1">
                  <c:v>-3.3887986670870331</c:v>
                </c:pt>
                <c:pt idx="2">
                  <c:v>-4.0358848601317305</c:v>
                </c:pt>
                <c:pt idx="3">
                  <c:v>-3.6015589641591355</c:v>
                </c:pt>
                <c:pt idx="4">
                  <c:v>-2.2021982522470305</c:v>
                </c:pt>
                <c:pt idx="5">
                  <c:v>-0.21276029707210309</c:v>
                </c:pt>
                <c:pt idx="6">
                  <c:v>1.8336866078846996</c:v>
                </c:pt>
                <c:pt idx="7">
                  <c:v>3.3887986670870323</c:v>
                </c:pt>
                <c:pt idx="8">
                  <c:v>4.0358848601317296</c:v>
                </c:pt>
                <c:pt idx="9">
                  <c:v>3.6015589641591363</c:v>
                </c:pt>
                <c:pt idx="10">
                  <c:v>2.2021982522470318</c:v>
                </c:pt>
                <c:pt idx="11">
                  <c:v>0.21276029707210373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57-4855-8248-CC6E4CBD7C09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'Ganges-TSA'!$U$14:$U$25</c:f>
              <c:numCache>
                <c:formatCode>0.00</c:formatCode>
                <c:ptCount val="12"/>
                <c:pt idx="0">
                  <c:v>-1.093703183482142</c:v>
                </c:pt>
                <c:pt idx="1">
                  <c:v>-1.9322372438392863</c:v>
                </c:pt>
                <c:pt idx="2">
                  <c:v>-3.0455844529464278</c:v>
                </c:pt>
                <c:pt idx="3">
                  <c:v>-3.723486840119048</c:v>
                </c:pt>
                <c:pt idx="4">
                  <c:v>-4.0625065267857146</c:v>
                </c:pt>
                <c:pt idx="5">
                  <c:v>-2.4164560386607152</c:v>
                </c:pt>
                <c:pt idx="6">
                  <c:v>2.784802820148812</c:v>
                </c:pt>
                <c:pt idx="7">
                  <c:v>6.3223019357738082</c:v>
                </c:pt>
                <c:pt idx="8">
                  <c:v>5.268414059434523</c:v>
                </c:pt>
                <c:pt idx="9">
                  <c:v>1.5566194781845244</c:v>
                </c:pt>
                <c:pt idx="10">
                  <c:v>0.41896813860119142</c:v>
                </c:pt>
                <c:pt idx="11">
                  <c:v>-0.17494037616071356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57-4855-8248-CC6E4CBD7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'Indus-TSA'!$G$157</c:f>
          <c:strCache>
            <c:ptCount val="1"/>
            <c:pt idx="0">
              <c:v>Rice Paddy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'Ganges-TSA'!$G$158:$G$169</c:f>
              <c:numCache>
                <c:formatCode>0.00</c:formatCode>
                <c:ptCount val="12"/>
                <c:pt idx="0">
                  <c:v>-1.3533421553146812E-2</c:v>
                </c:pt>
                <c:pt idx="1">
                  <c:v>-4.1412481436652146E-2</c:v>
                </c:pt>
                <c:pt idx="2">
                  <c:v>-5.8195100362637676E-2</c:v>
                </c:pt>
                <c:pt idx="3">
                  <c:v>-5.9384389143006311E-2</c:v>
                </c:pt>
                <c:pt idx="4">
                  <c:v>-4.4661678809490887E-2</c:v>
                </c:pt>
                <c:pt idx="5">
                  <c:v>-1.7971907706354172E-2</c:v>
                </c:pt>
                <c:pt idx="6">
                  <c:v>1.3533421553146791E-2</c:v>
                </c:pt>
                <c:pt idx="7">
                  <c:v>4.1412481436652125E-2</c:v>
                </c:pt>
                <c:pt idx="8">
                  <c:v>5.8195100362637676E-2</c:v>
                </c:pt>
                <c:pt idx="9">
                  <c:v>5.9384389143006325E-2</c:v>
                </c:pt>
                <c:pt idx="10">
                  <c:v>4.4661678809490894E-2</c:v>
                </c:pt>
                <c:pt idx="11">
                  <c:v>1.7971907706354179E-2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76-433D-9114-7F83F9D4DBB4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'Ganges-TSA'!$X$14:$X$25</c:f>
              <c:numCache>
                <c:formatCode>0.00</c:formatCode>
                <c:ptCount val="12"/>
                <c:pt idx="0">
                  <c:v>5.7876683541666668E-2</c:v>
                </c:pt>
                <c:pt idx="1">
                  <c:v>5.7873377500000073E-2</c:v>
                </c:pt>
                <c:pt idx="2">
                  <c:v>5.7839161636904807E-2</c:v>
                </c:pt>
                <c:pt idx="3">
                  <c:v>-0.21711850002976191</c:v>
                </c:pt>
                <c:pt idx="4">
                  <c:v>-8.4250850982142855E-2</c:v>
                </c:pt>
                <c:pt idx="5">
                  <c:v>-5.7958727619047634E-2</c:v>
                </c:pt>
                <c:pt idx="6">
                  <c:v>0.12891117982142855</c:v>
                </c:pt>
                <c:pt idx="7">
                  <c:v>-7.3896365773808981E-3</c:v>
                </c:pt>
                <c:pt idx="8">
                  <c:v>0.11492892976190469</c:v>
                </c:pt>
                <c:pt idx="9">
                  <c:v>0.11484751752976188</c:v>
                </c:pt>
                <c:pt idx="10">
                  <c:v>-3.3066772559523866E-2</c:v>
                </c:pt>
                <c:pt idx="11">
                  <c:v>-0.13155094151785712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676-433D-9114-7F83F9D4D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'Indus-TSA'!$G$181</c:f>
          <c:strCache>
            <c:ptCount val="1"/>
            <c:pt idx="0">
              <c:v>Snow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'Ganges-TSA'!$G$182:$G$193</c:f>
              <c:numCache>
                <c:formatCode>0.00</c:formatCode>
                <c:ptCount val="12"/>
                <c:pt idx="0">
                  <c:v>0.22077350779279462</c:v>
                </c:pt>
                <c:pt idx="1">
                  <c:v>0.55266006365723852</c:v>
                </c:pt>
                <c:pt idx="2">
                  <c:v>0.73646180177579257</c:v>
                </c:pt>
                <c:pt idx="3">
                  <c:v>0.72292919485215346</c:v>
                </c:pt>
                <c:pt idx="4">
                  <c:v>0.51568829398299809</c:v>
                </c:pt>
                <c:pt idx="5">
                  <c:v>0.17026913119491519</c:v>
                </c:pt>
                <c:pt idx="6">
                  <c:v>-0.22077350779279445</c:v>
                </c:pt>
                <c:pt idx="7">
                  <c:v>-0.55266006365723841</c:v>
                </c:pt>
                <c:pt idx="8">
                  <c:v>-0.73646180177579246</c:v>
                </c:pt>
                <c:pt idx="9">
                  <c:v>-0.72292919485215368</c:v>
                </c:pt>
                <c:pt idx="10">
                  <c:v>-0.51568829398299842</c:v>
                </c:pt>
                <c:pt idx="11">
                  <c:v>-0.17026913119491596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85-4292-A9D7-83B833F507FC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'Ganges-TSA'!$AA$14:$AA$25</c:f>
              <c:numCache>
                <c:formatCode>0.00</c:formatCode>
                <c:ptCount val="12"/>
                <c:pt idx="0">
                  <c:v>1.6850998422619168E-2</c:v>
                </c:pt>
                <c:pt idx="1">
                  <c:v>0.43765920318452389</c:v>
                </c:pt>
                <c:pt idx="2">
                  <c:v>0.78479671071428569</c:v>
                </c:pt>
                <c:pt idx="3">
                  <c:v>0.94605123470238128</c:v>
                </c:pt>
                <c:pt idx="4">
                  <c:v>0.73088484630952411</c:v>
                </c:pt>
                <c:pt idx="5">
                  <c:v>1.2079400357142833E-2</c:v>
                </c:pt>
                <c:pt idx="6">
                  <c:v>-0.52519605559523808</c:v>
                </c:pt>
                <c:pt idx="7">
                  <c:v>-0.60797518208333334</c:v>
                </c:pt>
                <c:pt idx="8">
                  <c:v>-0.60659957285714283</c:v>
                </c:pt>
                <c:pt idx="9">
                  <c:v>-0.53780897583333331</c:v>
                </c:pt>
                <c:pt idx="10">
                  <c:v>-0.40060437785714287</c:v>
                </c:pt>
                <c:pt idx="11">
                  <c:v>-0.27994975589285714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85-4292-A9D7-83B833F50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  <c:max val="5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'Indus-TSA'!$G$205</c:f>
          <c:strCache>
            <c:ptCount val="1"/>
            <c:pt idx="0">
              <c:v>Soil Moisture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'Ganges-TSA'!$G$206:$G$217</c:f>
              <c:numCache>
                <c:formatCode>0.00</c:formatCode>
                <c:ptCount val="12"/>
                <c:pt idx="0">
                  <c:v>-1.9240219009920505</c:v>
                </c:pt>
                <c:pt idx="1">
                  <c:v>-2.2091196551925374</c:v>
                </c:pt>
                <c:pt idx="2">
                  <c:v>-1.9022855818004636</c:v>
                </c:pt>
                <c:pt idx="3">
                  <c:v>-1.0857356229915873</c:v>
                </c:pt>
                <c:pt idx="4">
                  <c:v>2.1736319191586608E-2</c:v>
                </c:pt>
                <c:pt idx="5">
                  <c:v>1.1233840322009498</c:v>
                </c:pt>
                <c:pt idx="6">
                  <c:v>1.9240219009920503</c:v>
                </c:pt>
                <c:pt idx="7">
                  <c:v>2.2091196551925374</c:v>
                </c:pt>
                <c:pt idx="8">
                  <c:v>1.902285581800464</c:v>
                </c:pt>
                <c:pt idx="9">
                  <c:v>1.0857356229915882</c:v>
                </c:pt>
                <c:pt idx="10">
                  <c:v>-2.1736319191586296E-2</c:v>
                </c:pt>
                <c:pt idx="11">
                  <c:v>-1.1233840322009494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DF-449E-929E-394944A92E97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'Ganges-TSA'!$AD$14:$AD$25</c:f>
              <c:numCache>
                <c:formatCode>0.00</c:formatCode>
                <c:ptCount val="12"/>
                <c:pt idx="0">
                  <c:v>-1.308780161279762</c:v>
                </c:pt>
                <c:pt idx="1">
                  <c:v>-1.2697476931547613</c:v>
                </c:pt>
                <c:pt idx="2">
                  <c:v>-1.2446956646428582</c:v>
                </c:pt>
                <c:pt idx="3">
                  <c:v>-1.2491411090178564</c:v>
                </c:pt>
                <c:pt idx="4">
                  <c:v>-0.8533853583035711</c:v>
                </c:pt>
                <c:pt idx="5">
                  <c:v>-0.20166404395833393</c:v>
                </c:pt>
                <c:pt idx="6">
                  <c:v>2.1484386747619038</c:v>
                </c:pt>
                <c:pt idx="7">
                  <c:v>3.8747627743750011</c:v>
                </c:pt>
                <c:pt idx="8">
                  <c:v>2.8007526385714296</c:v>
                </c:pt>
                <c:pt idx="9">
                  <c:v>0.54755549892857047</c:v>
                </c:pt>
                <c:pt idx="10">
                  <c:v>-1.5966035900892859</c:v>
                </c:pt>
                <c:pt idx="11">
                  <c:v>-1.6303820916666663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DF-449E-929E-394944A92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'Indus-TSA'!$G$229</c:f>
          <c:strCache>
            <c:ptCount val="1"/>
            <c:pt idx="0">
              <c:v>Runoff Storage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'Ganges-TSA'!$G$230:$G$241</c:f>
              <c:numCache>
                <c:formatCode>0.00</c:formatCode>
                <c:ptCount val="12"/>
                <c:pt idx="0">
                  <c:v>-0.5955204378747585</c:v>
                </c:pt>
                <c:pt idx="1">
                  <c:v>-0.62235873771762584</c:v>
                </c:pt>
                <c:pt idx="2">
                  <c:v>-0.48243651638660245</c:v>
                </c:pt>
                <c:pt idx="3">
                  <c:v>-0.2132458200905048</c:v>
                </c:pt>
                <c:pt idx="4">
                  <c:v>0.11308392148815602</c:v>
                </c:pt>
                <c:pt idx="5">
                  <c:v>0.40911291762712093</c:v>
                </c:pt>
                <c:pt idx="6">
                  <c:v>0.5955204378747585</c:v>
                </c:pt>
                <c:pt idx="7">
                  <c:v>0.62235873771762584</c:v>
                </c:pt>
                <c:pt idx="8">
                  <c:v>0.48243651638660257</c:v>
                </c:pt>
                <c:pt idx="9">
                  <c:v>0.21324582009050488</c:v>
                </c:pt>
                <c:pt idx="10">
                  <c:v>-0.11308392148815585</c:v>
                </c:pt>
                <c:pt idx="11">
                  <c:v>-0.40911291762712082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82-4F0D-AC16-74028905DA2A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'Ganges-TSA'!$AG$14:$AG$25</c:f>
              <c:numCache>
                <c:formatCode>0.00</c:formatCode>
                <c:ptCount val="12"/>
                <c:pt idx="0">
                  <c:v>-0.36475476767857146</c:v>
                </c:pt>
                <c:pt idx="1">
                  <c:v>-0.35885107348214285</c:v>
                </c:pt>
                <c:pt idx="2">
                  <c:v>-0.35879812741071426</c:v>
                </c:pt>
                <c:pt idx="3">
                  <c:v>-0.36113467098214286</c:v>
                </c:pt>
                <c:pt idx="4">
                  <c:v>-0.33059407988095235</c:v>
                </c:pt>
                <c:pt idx="5">
                  <c:v>1.5163750148809496E-2</c:v>
                </c:pt>
                <c:pt idx="6">
                  <c:v>1.1766963763988094</c:v>
                </c:pt>
                <c:pt idx="7">
                  <c:v>1.1537736213392862</c:v>
                </c:pt>
                <c:pt idx="8">
                  <c:v>0.38425597407738099</c:v>
                </c:pt>
                <c:pt idx="9">
                  <c:v>-0.25787379208333333</c:v>
                </c:pt>
                <c:pt idx="10">
                  <c:v>-0.36770572782738098</c:v>
                </c:pt>
                <c:pt idx="11">
                  <c:v>-0.36776374574404763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82-4F0D-AC16-74028905D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'Indus-TSA'!$D$350</c:f>
          <c:strCache>
            <c:ptCount val="1"/>
            <c:pt idx="0">
              <c:v>TWS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'Ganges-TSA'!$G$14:$G$25</c:f>
              <c:numCache>
                <c:formatCode>0.00</c:formatCode>
                <c:ptCount val="12"/>
                <c:pt idx="0">
                  <c:v>-5.2048843989985931</c:v>
                </c:pt>
                <c:pt idx="1">
                  <c:v>-8.5805854313090002</c:v>
                </c:pt>
                <c:pt idx="2">
                  <c:v>-9.6571255267139051</c:v>
                </c:pt>
                <c:pt idx="3">
                  <c:v>-8.1460466360298405</c:v>
                </c:pt>
                <c:pt idx="4">
                  <c:v>-4.4522411277153164</c:v>
                </c:pt>
                <c:pt idx="5">
                  <c:v>0.4345387952791574</c:v>
                </c:pt>
                <c:pt idx="6">
                  <c:v>5.2048843989985869</c:v>
                </c:pt>
                <c:pt idx="7">
                  <c:v>8.5805854313089984</c:v>
                </c:pt>
                <c:pt idx="8">
                  <c:v>9.6571255267139051</c:v>
                </c:pt>
                <c:pt idx="9">
                  <c:v>8.1460466360298422</c:v>
                </c:pt>
                <c:pt idx="10">
                  <c:v>4.45224112771532</c:v>
                </c:pt>
                <c:pt idx="11">
                  <c:v>-0.43453879527915257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2D-456E-AE13-24E85BA90E2C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'Ganges-TSA'!$E$14:$E$25</c:f>
              <c:numCache>
                <c:formatCode>0.00</c:formatCode>
                <c:ptCount val="12"/>
                <c:pt idx="0">
                  <c:v>-4.2338140159523814</c:v>
                </c:pt>
                <c:pt idx="1">
                  <c:v>-5.2546216000595232</c:v>
                </c:pt>
                <c:pt idx="2">
                  <c:v>-6.4335412916964296</c:v>
                </c:pt>
                <c:pt idx="3">
                  <c:v>-7.9041783172619047</c:v>
                </c:pt>
                <c:pt idx="4">
                  <c:v>-8.4472615789880923</c:v>
                </c:pt>
                <c:pt idx="5">
                  <c:v>-5.6838632847619053</c:v>
                </c:pt>
                <c:pt idx="6">
                  <c:v>6.6155838407142857</c:v>
                </c:pt>
                <c:pt idx="7">
                  <c:v>14.858317791160713</c:v>
                </c:pt>
                <c:pt idx="8">
                  <c:v>13.415904409672619</c:v>
                </c:pt>
                <c:pt idx="9">
                  <c:v>4.8211342427380952</c:v>
                </c:pt>
                <c:pt idx="10">
                  <c:v>1.2460791845238033E-2</c:v>
                </c:pt>
                <c:pt idx="11">
                  <c:v>-2.527804368779762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2D-456E-AE13-24E85BA90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  <c:max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'Indus-TSA'!$G$61</c:f>
          <c:strCache>
            <c:ptCount val="1"/>
            <c:pt idx="0">
              <c:v>Glaciers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'Ganges-TSA'!$G$62:$G$73</c:f>
              <c:numCache>
                <c:formatCode>0.00</c:formatCode>
                <c:ptCount val="12"/>
                <c:pt idx="0">
                  <c:v>-2.0540559903086512E-2</c:v>
                </c:pt>
                <c:pt idx="1">
                  <c:v>0.1006709666301899</c:v>
                </c:pt>
                <c:pt idx="2">
                  <c:v>0.19490778895364644</c:v>
                </c:pt>
                <c:pt idx="3">
                  <c:v>0.2369192266284377</c:v>
                </c:pt>
                <c:pt idx="4">
                  <c:v>0.21544834885673297</c:v>
                </c:pt>
                <c:pt idx="5">
                  <c:v>0.13624825999824788</c:v>
                </c:pt>
                <c:pt idx="6">
                  <c:v>2.0540559903086654E-2</c:v>
                </c:pt>
                <c:pt idx="7">
                  <c:v>-0.10067096663018985</c:v>
                </c:pt>
                <c:pt idx="8">
                  <c:v>-0.1949077889536463</c:v>
                </c:pt>
                <c:pt idx="9">
                  <c:v>-0.23691922662843773</c:v>
                </c:pt>
                <c:pt idx="10">
                  <c:v>-0.21544834885673297</c:v>
                </c:pt>
                <c:pt idx="11">
                  <c:v>-0.13624825999824783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78-406F-8ED7-67E836C0196A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'Ganges-TSA'!$L$14:$L$25</c:f>
              <c:numCache>
                <c:formatCode>0.00</c:formatCode>
                <c:ptCount val="12"/>
                <c:pt idx="0">
                  <c:v>-4.2418025238092127E-2</c:v>
                </c:pt>
                <c:pt idx="1">
                  <c:v>4.2136805297630531E-2</c:v>
                </c:pt>
                <c:pt idx="2">
                  <c:v>0.12230055642857707</c:v>
                </c:pt>
                <c:pt idx="3">
                  <c:v>0.19232259363092652</c:v>
                </c:pt>
                <c:pt idx="4">
                  <c:v>0.26187326818451595</c:v>
                </c:pt>
                <c:pt idx="5">
                  <c:v>0.24831659461309386</c:v>
                </c:pt>
                <c:pt idx="6">
                  <c:v>5.4661321130851093E-3</c:v>
                </c:pt>
                <c:pt idx="7">
                  <c:v>-0.2522639657440422</c:v>
                </c:pt>
                <c:pt idx="8">
                  <c:v>-0.26117310074405253</c:v>
                </c:pt>
                <c:pt idx="9">
                  <c:v>-0.20432651529761614</c:v>
                </c:pt>
                <c:pt idx="10">
                  <c:v>-0.16102384431547279</c:v>
                </c:pt>
                <c:pt idx="11">
                  <c:v>-0.11034003916667245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78-406F-8ED7-67E836C01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  <c:max val="1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'Indus-TSA'!$G$85</c:f>
          <c:strCache>
            <c:ptCount val="1"/>
            <c:pt idx="0">
              <c:v>Ground Water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'Ganges-TSA'!$G$86:$G$97</c:f>
              <c:numCache>
                <c:formatCode>0.00</c:formatCode>
                <c:ptCount val="12"/>
                <c:pt idx="0">
                  <c:v>-1.5791635773058019</c:v>
                </c:pt>
                <c:pt idx="1">
                  <c:v>-2.3081446939715904</c:v>
                </c:pt>
                <c:pt idx="2">
                  <c:v>-2.4186603038735099</c:v>
                </c:pt>
                <c:pt idx="3">
                  <c:v>-1.8810978385873087</c:v>
                </c:pt>
                <c:pt idx="4">
                  <c:v>-0.83949672656770813</c:v>
                </c:pt>
                <c:pt idx="5">
                  <c:v>0.427046855384281</c:v>
                </c:pt>
                <c:pt idx="6">
                  <c:v>1.5791635773058017</c:v>
                </c:pt>
                <c:pt idx="7">
                  <c:v>2.3081446939715899</c:v>
                </c:pt>
                <c:pt idx="8">
                  <c:v>2.4186603038735099</c:v>
                </c:pt>
                <c:pt idx="9">
                  <c:v>1.8810978385873096</c:v>
                </c:pt>
                <c:pt idx="10">
                  <c:v>0.83949672656770846</c:v>
                </c:pt>
                <c:pt idx="11">
                  <c:v>-0.42704685538428022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99-4569-854F-CCEA4C5AAA5B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'Ganges-TSA'!$O$14:$O$25</c:f>
              <c:numCache>
                <c:formatCode>0.00</c:formatCode>
                <c:ptCount val="12"/>
                <c:pt idx="0">
                  <c:v>-1.4857769168154762</c:v>
                </c:pt>
                <c:pt idx="1">
                  <c:v>-1.6770966998809522</c:v>
                </c:pt>
                <c:pt idx="2">
                  <c:v>-1.8011396020535715</c:v>
                </c:pt>
                <c:pt idx="3">
                  <c:v>-1.7586500249702381</c:v>
                </c:pt>
                <c:pt idx="4">
                  <c:v>-1.654806472142857</c:v>
                </c:pt>
                <c:pt idx="5">
                  <c:v>-0.61263912815476207</c:v>
                </c:pt>
                <c:pt idx="6">
                  <c:v>1.9146000988095242</c:v>
                </c:pt>
                <c:pt idx="7">
                  <c:v>3.2617922553273822</c:v>
                </c:pt>
                <c:pt idx="8">
                  <c:v>3.2540599605357148</c:v>
                </c:pt>
                <c:pt idx="9">
                  <c:v>1.1486781142559517</c:v>
                </c:pt>
                <c:pt idx="10">
                  <c:v>0.26826936654761901</c:v>
                </c:pt>
                <c:pt idx="11">
                  <c:v>-0.87976573282738069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99-4569-854F-CCEA4C5AA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  <c:max val="5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'Indus-TSA'!$G$229</c:f>
          <c:strCache>
            <c:ptCount val="1"/>
            <c:pt idx="0">
              <c:v>Runoff Storage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'Ganges-TSA'!$G$230:$G$241</c:f>
              <c:numCache>
                <c:formatCode>0.00</c:formatCode>
                <c:ptCount val="12"/>
                <c:pt idx="0">
                  <c:v>-0.5955204378747585</c:v>
                </c:pt>
                <c:pt idx="1">
                  <c:v>-0.62235873771762584</c:v>
                </c:pt>
                <c:pt idx="2">
                  <c:v>-0.48243651638660245</c:v>
                </c:pt>
                <c:pt idx="3">
                  <c:v>-0.2132458200905048</c:v>
                </c:pt>
                <c:pt idx="4">
                  <c:v>0.11308392148815602</c:v>
                </c:pt>
                <c:pt idx="5">
                  <c:v>0.40911291762712093</c:v>
                </c:pt>
                <c:pt idx="6">
                  <c:v>0.5955204378747585</c:v>
                </c:pt>
                <c:pt idx="7">
                  <c:v>0.62235873771762584</c:v>
                </c:pt>
                <c:pt idx="8">
                  <c:v>0.48243651638660257</c:v>
                </c:pt>
                <c:pt idx="9">
                  <c:v>0.21324582009050488</c:v>
                </c:pt>
                <c:pt idx="10">
                  <c:v>-0.11308392148815585</c:v>
                </c:pt>
                <c:pt idx="11">
                  <c:v>-0.40911291762712082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06-49CB-B972-0AEADA5862CB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'Ganges-TSA'!$AG$14:$AG$25</c:f>
              <c:numCache>
                <c:formatCode>0.00</c:formatCode>
                <c:ptCount val="12"/>
                <c:pt idx="0">
                  <c:v>-0.36475476767857146</c:v>
                </c:pt>
                <c:pt idx="1">
                  <c:v>-0.35885107348214285</c:v>
                </c:pt>
                <c:pt idx="2">
                  <c:v>-0.35879812741071426</c:v>
                </c:pt>
                <c:pt idx="3">
                  <c:v>-0.36113467098214286</c:v>
                </c:pt>
                <c:pt idx="4">
                  <c:v>-0.33059407988095235</c:v>
                </c:pt>
                <c:pt idx="5">
                  <c:v>1.5163750148809496E-2</c:v>
                </c:pt>
                <c:pt idx="6">
                  <c:v>1.1766963763988094</c:v>
                </c:pt>
                <c:pt idx="7">
                  <c:v>1.1537736213392862</c:v>
                </c:pt>
                <c:pt idx="8">
                  <c:v>0.38425597407738099</c:v>
                </c:pt>
                <c:pt idx="9">
                  <c:v>-0.25787379208333333</c:v>
                </c:pt>
                <c:pt idx="10">
                  <c:v>-0.36770572782738098</c:v>
                </c:pt>
                <c:pt idx="11">
                  <c:v>-0.36776374574404763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06-49CB-B972-0AEADA586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  <c:max val="2"/>
          <c:min val="-1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Brahmaputra-TWS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'Brahmaputra-TSA'!$D$2:$D$349</c:f>
              <c:numCache>
                <c:formatCode>General</c:formatCode>
                <c:ptCount val="348"/>
                <c:pt idx="6" formatCode="0.00">
                  <c:v>13.313946649166665</c:v>
                </c:pt>
                <c:pt idx="7" formatCode="0.00">
                  <c:v>13.619321083333334</c:v>
                </c:pt>
                <c:pt idx="8" formatCode="0.00">
                  <c:v>13.728173137500001</c:v>
                </c:pt>
                <c:pt idx="9" formatCode="0.00">
                  <c:v>13.851644794166665</c:v>
                </c:pt>
                <c:pt idx="10" formatCode="0.00">
                  <c:v>13.756113489166667</c:v>
                </c:pt>
                <c:pt idx="11" formatCode="0.00">
                  <c:v>14.044363935</c:v>
                </c:pt>
                <c:pt idx="12" formatCode="0.00">
                  <c:v>14.125789124999997</c:v>
                </c:pt>
                <c:pt idx="13" formatCode="0.00">
                  <c:v>14.302536606666663</c:v>
                </c:pt>
                <c:pt idx="14" formatCode="0.00">
                  <c:v>14.531294147499999</c:v>
                </c:pt>
                <c:pt idx="15" formatCode="0.00">
                  <c:v>14.614788969999999</c:v>
                </c:pt>
                <c:pt idx="16" formatCode="0.00">
                  <c:v>14.331682960833334</c:v>
                </c:pt>
                <c:pt idx="17" formatCode="0.00">
                  <c:v>14.349010349166669</c:v>
                </c:pt>
                <c:pt idx="18" formatCode="0.00">
                  <c:v>14.426967979166667</c:v>
                </c:pt>
                <c:pt idx="19" formatCode="0.00">
                  <c:v>14.524081071666666</c:v>
                </c:pt>
                <c:pt idx="20" formatCode="0.00">
                  <c:v>14.718373596666668</c:v>
                </c:pt>
                <c:pt idx="21" formatCode="0.00">
                  <c:v>14.888227641666669</c:v>
                </c:pt>
                <c:pt idx="22" formatCode="0.00">
                  <c:v>14.889028490000001</c:v>
                </c:pt>
                <c:pt idx="23" formatCode="0.00">
                  <c:v>14.474581500833333</c:v>
                </c:pt>
                <c:pt idx="24" formatCode="0.00">
                  <c:v>13.865551254166668</c:v>
                </c:pt>
                <c:pt idx="25" formatCode="0.00">
                  <c:v>13.278967798333332</c:v>
                </c:pt>
                <c:pt idx="26" formatCode="0.00">
                  <c:v>12.638184964999999</c:v>
                </c:pt>
                <c:pt idx="27" formatCode="0.00">
                  <c:v>11.895664791666666</c:v>
                </c:pt>
                <c:pt idx="28" formatCode="0.00">
                  <c:v>11.431065341666665</c:v>
                </c:pt>
                <c:pt idx="29" formatCode="0.00">
                  <c:v>11.147338331666665</c:v>
                </c:pt>
                <c:pt idx="30" formatCode="0.00">
                  <c:v>10.901049634166663</c:v>
                </c:pt>
                <c:pt idx="31" formatCode="0.00">
                  <c:v>10.733171899999997</c:v>
                </c:pt>
                <c:pt idx="32" formatCode="0.00">
                  <c:v>10.513604104166665</c:v>
                </c:pt>
                <c:pt idx="33" formatCode="0.00">
                  <c:v>10.276315390833334</c:v>
                </c:pt>
                <c:pt idx="34" formatCode="0.00">
                  <c:v>10.131099680833334</c:v>
                </c:pt>
                <c:pt idx="35" formatCode="0.00">
                  <c:v>10.1590046675</c:v>
                </c:pt>
                <c:pt idx="36" formatCode="0.00">
                  <c:v>10.478405295833333</c:v>
                </c:pt>
                <c:pt idx="37" formatCode="0.00">
                  <c:v>10.632239956666666</c:v>
                </c:pt>
                <c:pt idx="38" formatCode="0.00">
                  <c:v>11.0374480675</c:v>
                </c:pt>
                <c:pt idx="39" formatCode="0.00">
                  <c:v>11.557915984166664</c:v>
                </c:pt>
                <c:pt idx="40" formatCode="0.00">
                  <c:v>11.8724801325</c:v>
                </c:pt>
                <c:pt idx="41" formatCode="0.00">
                  <c:v>12.000334440000001</c:v>
                </c:pt>
                <c:pt idx="42" formatCode="0.00">
                  <c:v>12.038377581666667</c:v>
                </c:pt>
                <c:pt idx="43" formatCode="0.00">
                  <c:v>11.940633591666668</c:v>
                </c:pt>
                <c:pt idx="44" formatCode="0.00">
                  <c:v>11.8848778625</c:v>
                </c:pt>
                <c:pt idx="45" formatCode="0.00">
                  <c:v>11.906255207500001</c:v>
                </c:pt>
                <c:pt idx="46" formatCode="0.00">
                  <c:v>12.157197397500001</c:v>
                </c:pt>
                <c:pt idx="47" formatCode="0.00">
                  <c:v>11.934662344166668</c:v>
                </c:pt>
                <c:pt idx="48" formatCode="0.00">
                  <c:v>11.659187795833333</c:v>
                </c:pt>
                <c:pt idx="49" formatCode="0.00">
                  <c:v>10.9212439875</c:v>
                </c:pt>
                <c:pt idx="50" formatCode="0.00">
                  <c:v>10.244813126666665</c:v>
                </c:pt>
                <c:pt idx="51" formatCode="0.00">
                  <c:v>9.512335303333332</c:v>
                </c:pt>
                <c:pt idx="52" formatCode="0.00">
                  <c:v>8.9168187008333337</c:v>
                </c:pt>
                <c:pt idx="53" formatCode="0.00">
                  <c:v>8.4895841399999998</c:v>
                </c:pt>
                <c:pt idx="54" formatCode="0.00">
                  <c:v>8.1791247941666665</c:v>
                </c:pt>
                <c:pt idx="55" formatCode="0.00">
                  <c:v>7.9228055316666675</c:v>
                </c:pt>
                <c:pt idx="56" formatCode="0.00">
                  <c:v>7.6695951408333327</c:v>
                </c:pt>
                <c:pt idx="57" formatCode="0.00">
                  <c:v>7.3697184575000003</c:v>
                </c:pt>
                <c:pt idx="58" formatCode="0.00">
                  <c:v>6.8292585074999996</c:v>
                </c:pt>
                <c:pt idx="59" formatCode="0.00">
                  <c:v>6.774568304999999</c:v>
                </c:pt>
                <c:pt idx="60" formatCode="0.00">
                  <c:v>6.8191885008333335</c:v>
                </c:pt>
                <c:pt idx="61" formatCode="0.00">
                  <c:v>7.644895618333333</c:v>
                </c:pt>
                <c:pt idx="62" formatCode="0.00">
                  <c:v>7.9949037875000002</c:v>
                </c:pt>
                <c:pt idx="63" formatCode="0.00">
                  <c:v>8.3027668641666672</c:v>
                </c:pt>
                <c:pt idx="64" formatCode="0.00">
                  <c:v>8.5281310725000008</c:v>
                </c:pt>
                <c:pt idx="65" formatCode="0.00">
                  <c:v>8.7383841024999995</c:v>
                </c:pt>
                <c:pt idx="66" formatCode="0.00">
                  <c:v>8.9683925858333318</c:v>
                </c:pt>
                <c:pt idx="67" formatCode="0.00">
                  <c:v>9.181871031666665</c:v>
                </c:pt>
                <c:pt idx="68" formatCode="0.00">
                  <c:v>9.2887367908333314</c:v>
                </c:pt>
                <c:pt idx="69" formatCode="0.00">
                  <c:v>9.5079201299999969</c:v>
                </c:pt>
                <c:pt idx="70" formatCode="0.00">
                  <c:v>9.6617161266666649</c:v>
                </c:pt>
                <c:pt idx="71" formatCode="0.00">
                  <c:v>9.8151792516666649</c:v>
                </c:pt>
                <c:pt idx="72" formatCode="0.00">
                  <c:v>9.6710345583333321</c:v>
                </c:pt>
                <c:pt idx="73" formatCode="0.00">
                  <c:v>9.6120876316666681</c:v>
                </c:pt>
                <c:pt idx="74" formatCode="0.00">
                  <c:v>9.6121183083333346</c:v>
                </c:pt>
                <c:pt idx="75" formatCode="0.00">
                  <c:v>9.5241043408333326</c:v>
                </c:pt>
                <c:pt idx="76" formatCode="0.00">
                  <c:v>9.4229366624999997</c:v>
                </c:pt>
                <c:pt idx="77" formatCode="0.00">
                  <c:v>9.5411279449999977</c:v>
                </c:pt>
                <c:pt idx="78" formatCode="0.00">
                  <c:v>9.4770248083333311</c:v>
                </c:pt>
                <c:pt idx="79" formatCode="0.00">
                  <c:v>9.3046343474999986</c:v>
                </c:pt>
                <c:pt idx="80" formatCode="0.00">
                  <c:v>9.2607115699999998</c:v>
                </c:pt>
                <c:pt idx="81" formatCode="0.00">
                  <c:v>9.1672583808333314</c:v>
                </c:pt>
                <c:pt idx="82" formatCode="0.00">
                  <c:v>9.1374733041666669</c:v>
                </c:pt>
                <c:pt idx="83" formatCode="0.00">
                  <c:v>8.819636543333333</c:v>
                </c:pt>
                <c:pt idx="84" formatCode="0.00">
                  <c:v>8.8551844349999982</c:v>
                </c:pt>
                <c:pt idx="85" formatCode="0.00">
                  <c:v>8.7111163525000013</c:v>
                </c:pt>
                <c:pt idx="86" formatCode="0.00">
                  <c:v>8.3921318441666646</c:v>
                </c:pt>
                <c:pt idx="87" formatCode="0.00">
                  <c:v>8.3526405883333332</c:v>
                </c:pt>
                <c:pt idx="88" formatCode="0.00">
                  <c:v>8.2970567933333328</c:v>
                </c:pt>
                <c:pt idx="89" formatCode="0.00">
                  <c:v>8.0712707433333328</c:v>
                </c:pt>
                <c:pt idx="90" formatCode="0.00">
                  <c:v>8.1283218458333319</c:v>
                </c:pt>
                <c:pt idx="91" formatCode="0.00">
                  <c:v>8.2448584183333313</c:v>
                </c:pt>
                <c:pt idx="92" formatCode="0.00">
                  <c:v>8.2922524258333308</c:v>
                </c:pt>
                <c:pt idx="93" formatCode="0.00">
                  <c:v>8.3271227724999992</c:v>
                </c:pt>
                <c:pt idx="94" formatCode="0.00">
                  <c:v>8.4986062891666663</c:v>
                </c:pt>
                <c:pt idx="95" formatCode="0.00">
                  <c:v>8.6238811858333335</c:v>
                </c:pt>
                <c:pt idx="96" formatCode="0.00">
                  <c:v>8.6998607366666665</c:v>
                </c:pt>
                <c:pt idx="97" formatCode="0.00">
                  <c:v>9.0051552499999996</c:v>
                </c:pt>
                <c:pt idx="98" formatCode="0.00">
                  <c:v>9.9140062374999989</c:v>
                </c:pt>
                <c:pt idx="99" formatCode="0.00">
                  <c:v>10.411656145833334</c:v>
                </c:pt>
                <c:pt idx="100" formatCode="0.00">
                  <c:v>10.584077045000001</c:v>
                </c:pt>
                <c:pt idx="101" formatCode="0.00">
                  <c:v>10.670917714166668</c:v>
                </c:pt>
                <c:pt idx="102" formatCode="0.00">
                  <c:v>10.468063279166667</c:v>
                </c:pt>
                <c:pt idx="103" formatCode="0.00">
                  <c:v>10.157182683333334</c:v>
                </c:pt>
                <c:pt idx="104" formatCode="0.00">
                  <c:v>9.6790547766666659</c:v>
                </c:pt>
                <c:pt idx="105" formatCode="0.00">
                  <c:v>8.9986187416666663</c:v>
                </c:pt>
                <c:pt idx="106" formatCode="0.00">
                  <c:v>8.1443414491666655</c:v>
                </c:pt>
                <c:pt idx="107" formatCode="0.00">
                  <c:v>7.6799556216666645</c:v>
                </c:pt>
                <c:pt idx="108" formatCode="0.00">
                  <c:v>7.2291159433333334</c:v>
                </c:pt>
                <c:pt idx="109" formatCode="0.00">
                  <c:v>6.6912062766666667</c:v>
                </c:pt>
                <c:pt idx="110" formatCode="0.00">
                  <c:v>6.1423512900000006</c:v>
                </c:pt>
                <c:pt idx="111" formatCode="0.00">
                  <c:v>5.8796311816666673</c:v>
                </c:pt>
                <c:pt idx="112" formatCode="0.00">
                  <c:v>5.7935853600000007</c:v>
                </c:pt>
                <c:pt idx="113" formatCode="0.00">
                  <c:v>5.7235526441666673</c:v>
                </c:pt>
                <c:pt idx="114" formatCode="0.00">
                  <c:v>5.6940813466666667</c:v>
                </c:pt>
                <c:pt idx="115" formatCode="0.00">
                  <c:v>5.7391026216666674</c:v>
                </c:pt>
                <c:pt idx="116" formatCode="0.00">
                  <c:v>6.0105356175000004</c:v>
                </c:pt>
                <c:pt idx="117" formatCode="0.00">
                  <c:v>6.4357379775000005</c:v>
                </c:pt>
                <c:pt idx="118" formatCode="0.00">
                  <c:v>6.9795461991666672</c:v>
                </c:pt>
                <c:pt idx="119" formatCode="0.00">
                  <c:v>7.5834482208333327</c:v>
                </c:pt>
                <c:pt idx="120" formatCode="0.00">
                  <c:v>8.1722527841666661</c:v>
                </c:pt>
                <c:pt idx="121" formatCode="0.00">
                  <c:v>8.3017495175000011</c:v>
                </c:pt>
                <c:pt idx="122" formatCode="0.00">
                  <c:v>8.4344822266666668</c:v>
                </c:pt>
                <c:pt idx="123" formatCode="0.00">
                  <c:v>8.6874621408333343</c:v>
                </c:pt>
                <c:pt idx="124" formatCode="0.00">
                  <c:v>8.6027564699999992</c:v>
                </c:pt>
                <c:pt idx="125" formatCode="0.00">
                  <c:v>8.594325790000001</c:v>
                </c:pt>
                <c:pt idx="126" formatCode="0.00">
                  <c:v>8.6417522074999997</c:v>
                </c:pt>
                <c:pt idx="127" formatCode="0.00">
                  <c:v>8.6285646208333322</c:v>
                </c:pt>
                <c:pt idx="128" formatCode="0.00">
                  <c:v>8.4087466249999991</c:v>
                </c:pt>
                <c:pt idx="129" formatCode="0.00">
                  <c:v>8.0257602883333323</c:v>
                </c:pt>
                <c:pt idx="130" formatCode="0.00">
                  <c:v>7.5205479216666662</c:v>
                </c:pt>
                <c:pt idx="131" formatCode="0.00">
                  <c:v>6.8902822883333323</c:v>
                </c:pt>
                <c:pt idx="132" formatCode="0.00">
                  <c:v>6.1433354766666666</c:v>
                </c:pt>
                <c:pt idx="133" formatCode="0.00">
                  <c:v>5.2732670066666678</c:v>
                </c:pt>
                <c:pt idx="134" formatCode="0.00">
                  <c:v>4.403374727500001</c:v>
                </c:pt>
                <c:pt idx="135" formatCode="0.00">
                  <c:v>3.5193636974999998</c:v>
                </c:pt>
                <c:pt idx="136" formatCode="0.00">
                  <c:v>3.3218947808333339</c:v>
                </c:pt>
                <c:pt idx="137" formatCode="0.00">
                  <c:v>2.9483970166666666</c:v>
                </c:pt>
                <c:pt idx="138" formatCode="0.00">
                  <c:v>2.5581626700000006</c:v>
                </c:pt>
                <c:pt idx="139" formatCode="0.00">
                  <c:v>2.2048843908333331</c:v>
                </c:pt>
                <c:pt idx="140" formatCode="0.00">
                  <c:v>1.9082656508333329</c:v>
                </c:pt>
                <c:pt idx="141" formatCode="0.00">
                  <c:v>1.6456982491666661</c:v>
                </c:pt>
                <c:pt idx="142" formatCode="0.00">
                  <c:v>1.5823420483333326</c:v>
                </c:pt>
                <c:pt idx="143" formatCode="0.00">
                  <c:v>1.4370452566666669</c:v>
                </c:pt>
                <c:pt idx="144" formatCode="0.00">
                  <c:v>1.1318256458333324</c:v>
                </c:pt>
                <c:pt idx="145" formatCode="0.00">
                  <c:v>1.5135016833333335</c:v>
                </c:pt>
                <c:pt idx="146" formatCode="0.00">
                  <c:v>1.9029186958333337</c:v>
                </c:pt>
                <c:pt idx="147" formatCode="0.00">
                  <c:v>1.7025684116666666</c:v>
                </c:pt>
                <c:pt idx="148" formatCode="0.00">
                  <c:v>1.5269157091666663</c:v>
                </c:pt>
                <c:pt idx="149" formatCode="0.00">
                  <c:v>1.4907249508333329</c:v>
                </c:pt>
                <c:pt idx="150" formatCode="0.00">
                  <c:v>1.4962910316666662</c:v>
                </c:pt>
                <c:pt idx="151" formatCode="0.00">
                  <c:v>1.510304480833333</c:v>
                </c:pt>
                <c:pt idx="152" formatCode="0.00">
                  <c:v>1.5850534741666664</c:v>
                </c:pt>
                <c:pt idx="153" formatCode="0.00">
                  <c:v>1.6895013158333334</c:v>
                </c:pt>
                <c:pt idx="154" formatCode="0.00">
                  <c:v>1.5727124316666667</c:v>
                </c:pt>
                <c:pt idx="155" formatCode="0.00">
                  <c:v>1.37914143</c:v>
                </c:pt>
                <c:pt idx="156" formatCode="0.00">
                  <c:v>1.3728561599999998</c:v>
                </c:pt>
                <c:pt idx="157" formatCode="0.00">
                  <c:v>1.4832383199999997</c:v>
                </c:pt>
                <c:pt idx="158" formatCode="0.00">
                  <c:v>1.0935634974999999</c:v>
                </c:pt>
                <c:pt idx="159" formatCode="0.00">
                  <c:v>1.3185136516666667</c:v>
                </c:pt>
                <c:pt idx="160" formatCode="0.00">
                  <c:v>1.4059357441666664</c:v>
                </c:pt>
                <c:pt idx="161" formatCode="0.00">
                  <c:v>1.4004481933333333</c:v>
                </c:pt>
                <c:pt idx="162" formatCode="0.00">
                  <c:v>1.3316970166666666</c:v>
                </c:pt>
                <c:pt idx="163" formatCode="0.00">
                  <c:v>1.2803205150000001</c:v>
                </c:pt>
                <c:pt idx="164" formatCode="0.00">
                  <c:v>1.1428047316666667</c:v>
                </c:pt>
                <c:pt idx="165" formatCode="0.00">
                  <c:v>0.95172448000000009</c:v>
                </c:pt>
                <c:pt idx="166" formatCode="0.00">
                  <c:v>1.1409719691666667</c:v>
                </c:pt>
                <c:pt idx="167" formatCode="0.00">
                  <c:v>1.3219212700000003</c:v>
                </c:pt>
                <c:pt idx="168" formatCode="0.00">
                  <c:v>1.3990240500000004</c:v>
                </c:pt>
                <c:pt idx="169" formatCode="0.00">
                  <c:v>1.6048581208333335</c:v>
                </c:pt>
                <c:pt idx="170" formatCode="0.00">
                  <c:v>1.7593272133333333</c:v>
                </c:pt>
                <c:pt idx="171" formatCode="0.00">
                  <c:v>1.6885161799999995</c:v>
                </c:pt>
                <c:pt idx="172" formatCode="0.00">
                  <c:v>1.8637824858333332</c:v>
                </c:pt>
                <c:pt idx="173" formatCode="0.00">
                  <c:v>1.868804465</c:v>
                </c:pt>
                <c:pt idx="174" formatCode="0.00">
                  <c:v>1.8836344983333333</c:v>
                </c:pt>
                <c:pt idx="175" formatCode="0.00">
                  <c:v>1.9102250041666664</c:v>
                </c:pt>
                <c:pt idx="176" formatCode="0.00">
                  <c:v>2.0919831691666659</c:v>
                </c:pt>
                <c:pt idx="177" formatCode="0.00">
                  <c:v>2.4742308158333333</c:v>
                </c:pt>
                <c:pt idx="178" formatCode="0.00">
                  <c:v>2.5209613141666662</c:v>
                </c:pt>
                <c:pt idx="179" formatCode="0.00">
                  <c:v>2.4686998624999998</c:v>
                </c:pt>
                <c:pt idx="180" formatCode="0.00">
                  <c:v>2.2395180958333332</c:v>
                </c:pt>
                <c:pt idx="181" formatCode="0.00">
                  <c:v>1.362540015833333</c:v>
                </c:pt>
                <c:pt idx="182" formatCode="0.00">
                  <c:v>1.0843576683333331</c:v>
                </c:pt>
                <c:pt idx="183" formatCode="0.00">
                  <c:v>0.65231292416666664</c:v>
                </c:pt>
                <c:pt idx="184" formatCode="0.00">
                  <c:v>0.15725440750000011</c:v>
                </c:pt>
                <c:pt idx="185" formatCode="0.00">
                  <c:v>2.9617885833332913E-2</c:v>
                </c:pt>
                <c:pt idx="186" formatCode="0.00">
                  <c:v>-0.13249939666666677</c:v>
                </c:pt>
                <c:pt idx="187" formatCode="0.00">
                  <c:v>-0.35836396583333335</c:v>
                </c:pt>
                <c:pt idx="188" formatCode="0.00">
                  <c:v>-0.69402704583333341</c:v>
                </c:pt>
                <c:pt idx="189" formatCode="0.00">
                  <c:v>-1.1494756341666672</c:v>
                </c:pt>
                <c:pt idx="190" formatCode="0.00">
                  <c:v>-1.5052825608333336</c:v>
                </c:pt>
                <c:pt idx="191" formatCode="0.00">
                  <c:v>-1.8679209158333334</c:v>
                </c:pt>
                <c:pt idx="192" formatCode="0.00">
                  <c:v>-1.8861562016666671</c:v>
                </c:pt>
                <c:pt idx="193" formatCode="0.00">
                  <c:v>-2.1812785066666671</c:v>
                </c:pt>
                <c:pt idx="194" formatCode="0.00">
                  <c:v>-2.9056652483333334</c:v>
                </c:pt>
                <c:pt idx="195" formatCode="0.00">
                  <c:v>-3.1056926550000004</c:v>
                </c:pt>
                <c:pt idx="196" formatCode="0.00">
                  <c:v>-3.5392895841666672</c:v>
                </c:pt>
                <c:pt idx="197" formatCode="0.00">
                  <c:v>-3.9056026450000001</c:v>
                </c:pt>
                <c:pt idx="198" formatCode="0.00">
                  <c:v>-4.0796197566666672</c:v>
                </c:pt>
                <c:pt idx="199" formatCode="0.00">
                  <c:v>-4.2161957733333333</c:v>
                </c:pt>
                <c:pt idx="200" formatCode="0.00">
                  <c:v>-4.2775070975</c:v>
                </c:pt>
                <c:pt idx="201" formatCode="0.00">
                  <c:v>-4.3827674691666667</c:v>
                </c:pt>
                <c:pt idx="202" formatCode="0.00">
                  <c:v>-4.4911373758333335</c:v>
                </c:pt>
                <c:pt idx="203" formatCode="0.00">
                  <c:v>-4.6208446125</c:v>
                </c:pt>
                <c:pt idx="204" formatCode="0.00">
                  <c:v>-4.7323399083333326</c:v>
                </c:pt>
                <c:pt idx="205" formatCode="0.00">
                  <c:v>-4.5358531966666673</c:v>
                </c:pt>
                <c:pt idx="206" formatCode="0.00">
                  <c:v>-3.8724795175</c:v>
                </c:pt>
                <c:pt idx="207" formatCode="0.00">
                  <c:v>-3.2450404749999997</c:v>
                </c:pt>
                <c:pt idx="208" formatCode="0.00">
                  <c:v>-2.997070622499999</c:v>
                </c:pt>
                <c:pt idx="209" formatCode="0.00">
                  <c:v>-2.8597392950000002</c:v>
                </c:pt>
                <c:pt idx="210" formatCode="0.00">
                  <c:v>-2.8427707266666675</c:v>
                </c:pt>
                <c:pt idx="211" formatCode="0.00">
                  <c:v>-2.8303301249999997</c:v>
                </c:pt>
                <c:pt idx="212" formatCode="0.00">
                  <c:v>-2.8178737875000004</c:v>
                </c:pt>
                <c:pt idx="213" formatCode="0.00">
                  <c:v>-2.8157696641666665</c:v>
                </c:pt>
                <c:pt idx="214" formatCode="0.00">
                  <c:v>-2.8644811633333336</c:v>
                </c:pt>
                <c:pt idx="215" formatCode="0.00">
                  <c:v>-2.9719325225</c:v>
                </c:pt>
                <c:pt idx="216" formatCode="0.00">
                  <c:v>-3.0557516733333334</c:v>
                </c:pt>
                <c:pt idx="217" formatCode="0.00">
                  <c:v>-3.0685541549999997</c:v>
                </c:pt>
                <c:pt idx="218" formatCode="0.00">
                  <c:v>-3.0997085491666669</c:v>
                </c:pt>
                <c:pt idx="219" formatCode="0.00">
                  <c:v>-3.5480124875000008</c:v>
                </c:pt>
                <c:pt idx="220" formatCode="0.00">
                  <c:v>-3.6676293800000006</c:v>
                </c:pt>
                <c:pt idx="221" formatCode="0.00">
                  <c:v>-3.6887866850000006</c:v>
                </c:pt>
                <c:pt idx="222" formatCode="0.00">
                  <c:v>-3.7941522791666666</c:v>
                </c:pt>
                <c:pt idx="223" formatCode="0.00">
                  <c:v>-3.8825724316666665</c:v>
                </c:pt>
                <c:pt idx="224" formatCode="0.00">
                  <c:v>-4.0857047433333333</c:v>
                </c:pt>
                <c:pt idx="225" formatCode="0.00">
                  <c:v>-4.2804995574999998</c:v>
                </c:pt>
                <c:pt idx="226" formatCode="0.00">
                  <c:v>-4.5613675708333332</c:v>
                </c:pt>
                <c:pt idx="227" formatCode="0.00">
                  <c:v>-4.7971798775000005</c:v>
                </c:pt>
                <c:pt idx="228" formatCode="0.00">
                  <c:v>-5.376036902500001</c:v>
                </c:pt>
                <c:pt idx="229" formatCode="0.00">
                  <c:v>-5.9890095575000011</c:v>
                </c:pt>
                <c:pt idx="230" formatCode="0.00">
                  <c:v>-6.2568650033333348</c:v>
                </c:pt>
                <c:pt idx="231" formatCode="0.00">
                  <c:v>-6.6525114558333343</c:v>
                </c:pt>
                <c:pt idx="232" formatCode="0.00">
                  <c:v>-6.8410745841666687</c:v>
                </c:pt>
                <c:pt idx="233" formatCode="0.00">
                  <c:v>-7.227039415000001</c:v>
                </c:pt>
                <c:pt idx="234" formatCode="0.00">
                  <c:v>-7.4554191416666677</c:v>
                </c:pt>
                <c:pt idx="235" formatCode="0.00">
                  <c:v>-7.7120540924999998</c:v>
                </c:pt>
                <c:pt idx="236" formatCode="0.00">
                  <c:v>-7.9748249833333338</c:v>
                </c:pt>
                <c:pt idx="237" formatCode="0.00">
                  <c:v>-8.1587667449999994</c:v>
                </c:pt>
                <c:pt idx="238" formatCode="0.00">
                  <c:v>-7.841343520833334</c:v>
                </c:pt>
                <c:pt idx="239" formatCode="0.00">
                  <c:v>-7.2002901166666673</c:v>
                </c:pt>
                <c:pt idx="240" formatCode="0.00">
                  <c:v>-6.4662127024999991</c:v>
                </c:pt>
                <c:pt idx="241" formatCode="0.00">
                  <c:v>-5.9439025666666661</c:v>
                </c:pt>
                <c:pt idx="242" formatCode="0.00">
                  <c:v>-5.9353685725000007</c:v>
                </c:pt>
                <c:pt idx="243" formatCode="0.00">
                  <c:v>-5.2729954675000004</c:v>
                </c:pt>
                <c:pt idx="244" formatCode="0.00">
                  <c:v>-5.0267741433333342</c:v>
                </c:pt>
                <c:pt idx="245" formatCode="0.00">
                  <c:v>-4.8341058641666663</c:v>
                </c:pt>
                <c:pt idx="246" formatCode="0.00">
                  <c:v>-4.7181691083333339</c:v>
                </c:pt>
                <c:pt idx="247" formatCode="0.00">
                  <c:v>-4.5891504041666673</c:v>
                </c:pt>
                <c:pt idx="248" formatCode="0.00">
                  <c:v>-4.433686868333333</c:v>
                </c:pt>
                <c:pt idx="249" formatCode="0.00">
                  <c:v>-4.2889608299999997</c:v>
                </c:pt>
                <c:pt idx="250" formatCode="0.00">
                  <c:v>-4.6314964450000007</c:v>
                </c:pt>
                <c:pt idx="251" formatCode="0.00">
                  <c:v>-5.2812226825000002</c:v>
                </c:pt>
                <c:pt idx="252" formatCode="0.00">
                  <c:v>-5.9061724158333329</c:v>
                </c:pt>
                <c:pt idx="253" formatCode="0.00">
                  <c:v>-6.0411133183333332</c:v>
                </c:pt>
                <c:pt idx="254" formatCode="0.00">
                  <c:v>-6.0321519583333334</c:v>
                </c:pt>
                <c:pt idx="255" formatCode="0.00">
                  <c:v>-6.6272095649999985</c:v>
                </c:pt>
                <c:pt idx="256" formatCode="0.00">
                  <c:v>-7.0407833266666664</c:v>
                </c:pt>
                <c:pt idx="257" formatCode="0.00">
                  <c:v>-7.2885056341666674</c:v>
                </c:pt>
                <c:pt idx="258" formatCode="0.00">
                  <c:v>-7.502629995833332</c:v>
                </c:pt>
                <c:pt idx="259" formatCode="0.00">
                  <c:v>-7.6291049324999989</c:v>
                </c:pt>
                <c:pt idx="260" formatCode="0.00">
                  <c:v>-7.7544395124999994</c:v>
                </c:pt>
                <c:pt idx="261" formatCode="0.00">
                  <c:v>-7.9697848158333331</c:v>
                </c:pt>
                <c:pt idx="262" formatCode="0.00">
                  <c:v>-7.9797755874999998</c:v>
                </c:pt>
                <c:pt idx="263" formatCode="0.00">
                  <c:v>-7.9932525949999986</c:v>
                </c:pt>
                <c:pt idx="264" formatCode="0.00">
                  <c:v>-7.7611432074999991</c:v>
                </c:pt>
                <c:pt idx="265" formatCode="0.00">
                  <c:v>-7.620486736666666</c:v>
                </c:pt>
                <c:pt idx="266" formatCode="0.00">
                  <c:v>-7.8213224016666656</c:v>
                </c:pt>
                <c:pt idx="267" formatCode="0.00">
                  <c:v>-7.5603439408333317</c:v>
                </c:pt>
                <c:pt idx="268" formatCode="0.00">
                  <c:v>-7.1925866308333326</c:v>
                </c:pt>
                <c:pt idx="269" formatCode="0.00">
                  <c:v>-7.1292017008333319</c:v>
                </c:pt>
                <c:pt idx="270" formatCode="0.00">
                  <c:v>-7.098882486666664</c:v>
                </c:pt>
                <c:pt idx="271" formatCode="0.00">
                  <c:v>-7.1732654274999996</c:v>
                </c:pt>
                <c:pt idx="272" formatCode="0.00">
                  <c:v>-7.2587361041666663</c:v>
                </c:pt>
                <c:pt idx="273" formatCode="0.00">
                  <c:v>-7.3965844816666673</c:v>
                </c:pt>
                <c:pt idx="274" formatCode="0.00">
                  <c:v>-7.7044090933333331</c:v>
                </c:pt>
                <c:pt idx="275" formatCode="0.00">
                  <c:v>-7.6604184416666667</c:v>
                </c:pt>
                <c:pt idx="276" formatCode="0.00">
                  <c:v>-8.0289002366666669</c:v>
                </c:pt>
                <c:pt idx="277" formatCode="0.00">
                  <c:v>-8.4250027241666672</c:v>
                </c:pt>
                <c:pt idx="278" formatCode="0.00">
                  <c:v>-8.8158134225000016</c:v>
                </c:pt>
                <c:pt idx="279" formatCode="0.00">
                  <c:v>-9.3753370650000001</c:v>
                </c:pt>
                <c:pt idx="280" formatCode="0.00">
                  <c:v>-9.7811317941666669</c:v>
                </c:pt>
                <c:pt idx="281" formatCode="0.00">
                  <c:v>-9.9549842375000015</c:v>
                </c:pt>
                <c:pt idx="282" formatCode="0.00">
                  <c:v>-10.191021730000001</c:v>
                </c:pt>
                <c:pt idx="283" formatCode="0.00">
                  <c:v>-10.393708516666667</c:v>
                </c:pt>
                <c:pt idx="284" formatCode="0.00">
                  <c:v>-10.574374169166665</c:v>
                </c:pt>
                <c:pt idx="285" formatCode="0.00">
                  <c:v>-10.727734853333333</c:v>
                </c:pt>
                <c:pt idx="286" formatCode="0.00">
                  <c:v>-11.118265280000001</c:v>
                </c:pt>
                <c:pt idx="287" formatCode="0.00">
                  <c:v>-11.508656113333332</c:v>
                </c:pt>
                <c:pt idx="288" formatCode="0.00">
                  <c:v>-11.736105490833333</c:v>
                </c:pt>
                <c:pt idx="289" formatCode="0.00">
                  <c:v>-12.037228196666668</c:v>
                </c:pt>
                <c:pt idx="290" formatCode="0.00">
                  <c:v>-11.936290710833335</c:v>
                </c:pt>
                <c:pt idx="291" formatCode="0.00">
                  <c:v>-11.861738303333334</c:v>
                </c:pt>
                <c:pt idx="292" formatCode="0.00">
                  <c:v>-12.103372910833334</c:v>
                </c:pt>
                <c:pt idx="293" formatCode="0.00">
                  <c:v>-12.319344540000001</c:v>
                </c:pt>
                <c:pt idx="294" formatCode="0.00">
                  <c:v>-12.435032864166665</c:v>
                </c:pt>
                <c:pt idx="295" formatCode="0.00">
                  <c:v>-12.537753760833333</c:v>
                </c:pt>
                <c:pt idx="296" formatCode="0.00">
                  <c:v>-12.670750796666667</c:v>
                </c:pt>
                <c:pt idx="297" formatCode="0.00">
                  <c:v>-12.7794804775</c:v>
                </c:pt>
                <c:pt idx="298" formatCode="0.00">
                  <c:v>-12.492187679166667</c:v>
                </c:pt>
                <c:pt idx="299" formatCode="0.00">
                  <c:v>-12.365969519166667</c:v>
                </c:pt>
                <c:pt idx="300" formatCode="0.00">
                  <c:v>-11.913614035</c:v>
                </c:pt>
                <c:pt idx="301" formatCode="0.00">
                  <c:v>-11.973466396666668</c:v>
                </c:pt>
                <c:pt idx="302" formatCode="0.00">
                  <c:v>-12.144964566666667</c:v>
                </c:pt>
                <c:pt idx="303" formatCode="0.00">
                  <c:v>-12.099975174999999</c:v>
                </c:pt>
                <c:pt idx="304" formatCode="0.00">
                  <c:v>-12.230038073333333</c:v>
                </c:pt>
                <c:pt idx="305" formatCode="0.00">
                  <c:v>-12.292395419166665</c:v>
                </c:pt>
                <c:pt idx="306" formatCode="0.00">
                  <c:v>-12.331817295833332</c:v>
                </c:pt>
                <c:pt idx="307" formatCode="0.00">
                  <c:v>-12.370827184166666</c:v>
                </c:pt>
                <c:pt idx="308" formatCode="0.00">
                  <c:v>-12.394926851666668</c:v>
                </c:pt>
                <c:pt idx="309" formatCode="0.00">
                  <c:v>-12.425692544166667</c:v>
                </c:pt>
                <c:pt idx="310" formatCode="0.00">
                  <c:v>-12.377571807500003</c:v>
                </c:pt>
                <c:pt idx="311" formatCode="0.00">
                  <c:v>-12.295763876666669</c:v>
                </c:pt>
                <c:pt idx="312" formatCode="0.00">
                  <c:v>-12.667493866666668</c:v>
                </c:pt>
                <c:pt idx="313" formatCode="0.00">
                  <c:v>-12.34298656</c:v>
                </c:pt>
                <c:pt idx="314" formatCode="0.00">
                  <c:v>-12.486881828333333</c:v>
                </c:pt>
                <c:pt idx="315" formatCode="0.00">
                  <c:v>-12.800497999999999</c:v>
                </c:pt>
                <c:pt idx="316" formatCode="0.00">
                  <c:v>-12.733034522499999</c:v>
                </c:pt>
                <c:pt idx="317" formatCode="0.00">
                  <c:v>-12.836327464999998</c:v>
                </c:pt>
                <c:pt idx="318" formatCode="0.00">
                  <c:v>-13.01801545583333</c:v>
                </c:pt>
                <c:pt idx="319" formatCode="0.00">
                  <c:v>-13.232973964999998</c:v>
                </c:pt>
                <c:pt idx="320" formatCode="0.00">
                  <c:v>-13.452412199999998</c:v>
                </c:pt>
                <c:pt idx="321" formatCode="0.00">
                  <c:v>-13.530418944166668</c:v>
                </c:pt>
                <c:pt idx="322" formatCode="0.00">
                  <c:v>-13.626256616666668</c:v>
                </c:pt>
                <c:pt idx="323" formatCode="0.00">
                  <c:v>-13.875011991666666</c:v>
                </c:pt>
                <c:pt idx="324" formatCode="0.00">
                  <c:v>-13.998188288333333</c:v>
                </c:pt>
                <c:pt idx="325" formatCode="0.00">
                  <c:v>-14.122957995833332</c:v>
                </c:pt>
                <c:pt idx="326" formatCode="0.00">
                  <c:v>-13.917801073333335</c:v>
                </c:pt>
                <c:pt idx="327" formatCode="0.00">
                  <c:v>-13.999052694166666</c:v>
                </c:pt>
                <c:pt idx="328" formatCode="0.00">
                  <c:v>-14.05090849666667</c:v>
                </c:pt>
                <c:pt idx="329" formatCode="0.00">
                  <c:v>-14.026017120000001</c:v>
                </c:pt>
                <c:pt idx="330" formatCode="0.00">
                  <c:v>-14.052787234166667</c:v>
                </c:pt>
                <c:pt idx="331" formatCode="0.00">
                  <c:v>-14.105953305833333</c:v>
                </c:pt>
                <c:pt idx="332" formatCode="0.00">
                  <c:v>-14.171966800833331</c:v>
                </c:pt>
                <c:pt idx="333" formatCode="0.00">
                  <c:v>-14.302745908333335</c:v>
                </c:pt>
                <c:pt idx="334" formatCode="0.00">
                  <c:v>-14.735757599166666</c:v>
                </c:pt>
                <c:pt idx="335" formatCode="0.00">
                  <c:v>-15.147137810833335</c:v>
                </c:pt>
                <c:pt idx="336" formatCode="0.00">
                  <c:v>-15.6064052675</c:v>
                </c:pt>
                <c:pt idx="337" formatCode="0.00">
                  <c:v>-16.228490590833331</c:v>
                </c:pt>
                <c:pt idx="338" formatCode="0.00">
                  <c:v>-16.627859950000001</c:v>
                </c:pt>
                <c:pt idx="339" formatCode="0.00">
                  <c:v>-16.864708463333333</c:v>
                </c:pt>
                <c:pt idx="340" formatCode="0.00">
                  <c:v>-17.330702503333338</c:v>
                </c:pt>
                <c:pt idx="341" formatCode="0.00">
                  <c:v>-17.672730962500001</c:v>
                </c:pt>
                <c:pt idx="342" formatCode="0.00">
                  <c:v>-17.854030808333334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7-4BB2-A840-25E039ABCC2C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'Brahmaputra-TSA'!$T$366:$T$712</c:f>
              <c:numCache>
                <c:formatCode>General</c:formatCode>
                <c:ptCount val="347"/>
                <c:pt idx="6" formatCode="0.0000">
                  <c:v>25.216627067767856</c:v>
                </c:pt>
                <c:pt idx="7" formatCode="0.0000">
                  <c:v>25.385821174136904</c:v>
                </c:pt>
                <c:pt idx="8" formatCode="0.0000">
                  <c:v>23.278271327767857</c:v>
                </c:pt>
                <c:pt idx="9" formatCode="0.0000">
                  <c:v>16.953176464583333</c:v>
                </c:pt>
                <c:pt idx="10" formatCode="0.0000">
                  <c:v>9.9226731320833341</c:v>
                </c:pt>
                <c:pt idx="11" formatCode="0.0000">
                  <c:v>6.3732616008035734</c:v>
                </c:pt>
                <c:pt idx="12" formatCode="0.0000">
                  <c:v>4.2947773228273771</c:v>
                </c:pt>
                <c:pt idx="13" formatCode="0.0000">
                  <c:v>3.9030887744940426</c:v>
                </c:pt>
                <c:pt idx="14" formatCode="0.0000">
                  <c:v>5.5721805053273812</c:v>
                </c:pt>
                <c:pt idx="15" formatCode="0.0000">
                  <c:v>10.504190152916665</c:v>
                </c:pt>
                <c:pt idx="16" formatCode="0.0000">
                  <c:v>15.603565309613096</c:v>
                </c:pt>
                <c:pt idx="17" formatCode="0.0000">
                  <c:v>20.88229639279762</c:v>
                </c:pt>
                <c:pt idx="18" formatCode="0.0000">
                  <c:v>26.329648397767858</c:v>
                </c:pt>
                <c:pt idx="19" formatCode="0.0000">
                  <c:v>26.290581162470236</c:v>
                </c:pt>
                <c:pt idx="20" formatCode="0.0000">
                  <c:v>24.268471786934526</c:v>
                </c:pt>
                <c:pt idx="21" formatCode="0.0000">
                  <c:v>17.989759312083336</c:v>
                </c:pt>
                <c:pt idx="22" formatCode="0.0000">
                  <c:v>11.055588132916668</c:v>
                </c:pt>
                <c:pt idx="23" formatCode="0.0000">
                  <c:v>6.8034791666369063</c:v>
                </c:pt>
                <c:pt idx="24" formatCode="0.0000">
                  <c:v>4.0345394519940481</c:v>
                </c:pt>
                <c:pt idx="25" formatCode="0.0000">
                  <c:v>2.8795199661607107</c:v>
                </c:pt>
                <c:pt idx="26" formatCode="0.0000">
                  <c:v>3.6790713228273813</c:v>
                </c:pt>
                <c:pt idx="27" formatCode="0.0000">
                  <c:v>7.7850659745833326</c:v>
                </c:pt>
                <c:pt idx="28" formatCode="0.0000">
                  <c:v>12.702947690446427</c:v>
                </c:pt>
                <c:pt idx="29" formatCode="0.0000">
                  <c:v>17.680624375297615</c:v>
                </c:pt>
                <c:pt idx="30" formatCode="0.0000">
                  <c:v>22.803730052767854</c:v>
                </c:pt>
                <c:pt idx="31" formatCode="0.0000">
                  <c:v>22.499671990803567</c:v>
                </c:pt>
                <c:pt idx="32" formatCode="0.0000">
                  <c:v>20.06370229443452</c:v>
                </c:pt>
                <c:pt idx="33" formatCode="0.0000">
                  <c:v>13.377847061250002</c:v>
                </c:pt>
                <c:pt idx="34" formatCode="0.0000">
                  <c:v>6.2976593237500005</c:v>
                </c:pt>
                <c:pt idx="35" formatCode="0.0000">
                  <c:v>2.4879023333035732</c:v>
                </c:pt>
                <c:pt idx="36" formatCode="0.0000">
                  <c:v>0.6473934936607133</c:v>
                </c:pt>
                <c:pt idx="37" formatCode="0.0000">
                  <c:v>0.23279212449404518</c:v>
                </c:pt>
                <c:pt idx="38" formatCode="0.0000">
                  <c:v>2.0783344253273821</c:v>
                </c:pt>
                <c:pt idx="39" formatCode="0.0000">
                  <c:v>7.4473171670833302</c:v>
                </c:pt>
                <c:pt idx="40" formatCode="0.0000">
                  <c:v>13.144362481279762</c:v>
                </c:pt>
                <c:pt idx="41" formatCode="0.0000">
                  <c:v>18.533620483630951</c:v>
                </c:pt>
                <c:pt idx="42" formatCode="0.0000">
                  <c:v>23.941058000267859</c:v>
                </c:pt>
                <c:pt idx="43" formatCode="0.0000">
                  <c:v>23.707133682470236</c:v>
                </c:pt>
                <c:pt idx="44" formatCode="0.0000">
                  <c:v>21.434976052767858</c:v>
                </c:pt>
                <c:pt idx="45" formatCode="0.0000">
                  <c:v>15.007786877916669</c:v>
                </c:pt>
                <c:pt idx="46" formatCode="0.0000">
                  <c:v>8.3237570404166679</c:v>
                </c:pt>
                <c:pt idx="47" formatCode="0.0000">
                  <c:v>4.2635600099702415</c:v>
                </c:pt>
                <c:pt idx="48" formatCode="0.0000">
                  <c:v>1.8281759936607127</c:v>
                </c:pt>
                <c:pt idx="49" formatCode="0.0000">
                  <c:v>0.52179615532737955</c:v>
                </c:pt>
                <c:pt idx="50" formatCode="0.0000">
                  <c:v>1.2856994844940477</c:v>
                </c:pt>
                <c:pt idx="51" formatCode="0.0000">
                  <c:v>5.4017364862499981</c:v>
                </c:pt>
                <c:pt idx="52" formatCode="0.0000">
                  <c:v>10.188701049613096</c:v>
                </c:pt>
                <c:pt idx="53" formatCode="0.0000">
                  <c:v>15.02287018363095</c:v>
                </c:pt>
                <c:pt idx="54" formatCode="0.0000">
                  <c:v>20.081805212767858</c:v>
                </c:pt>
                <c:pt idx="55" formatCode="0.0000">
                  <c:v>19.689305622470236</c:v>
                </c:pt>
                <c:pt idx="56" formatCode="0.0000">
                  <c:v>17.21969333110119</c:v>
                </c:pt>
                <c:pt idx="57" formatCode="0.0000">
                  <c:v>10.471250127916667</c:v>
                </c:pt>
                <c:pt idx="58" formatCode="0.0000">
                  <c:v>2.9958181504166665</c:v>
                </c:pt>
                <c:pt idx="59" formatCode="0.0000">
                  <c:v>-0.89653402919642744</c:v>
                </c:pt>
                <c:pt idx="60" formatCode="0.0000">
                  <c:v>-3.0118233013392866</c:v>
                </c:pt>
                <c:pt idx="61" formatCode="0.0000">
                  <c:v>-2.7545522138392879</c:v>
                </c:pt>
                <c:pt idx="62" formatCode="0.0000">
                  <c:v>-0.96420985467261744</c:v>
                </c:pt>
                <c:pt idx="63" formatCode="0.0000">
                  <c:v>4.1921680470833333</c:v>
                </c:pt>
                <c:pt idx="64" formatCode="0.0000">
                  <c:v>9.8000134212797629</c:v>
                </c:pt>
                <c:pt idx="65" formatCode="0.0000">
                  <c:v>15.271670146130951</c:v>
                </c:pt>
                <c:pt idx="66" formatCode="0.0000">
                  <c:v>20.871073004434521</c:v>
                </c:pt>
                <c:pt idx="67" formatCode="0.0000">
                  <c:v>20.948371122470235</c:v>
                </c:pt>
                <c:pt idx="68" formatCode="0.0000">
                  <c:v>18.838834981101186</c:v>
                </c:pt>
                <c:pt idx="69" formatCode="0.0000">
                  <c:v>12.609451800416664</c:v>
                </c:pt>
                <c:pt idx="70" formatCode="0.0000">
                  <c:v>5.8282757695833318</c:v>
                </c:pt>
                <c:pt idx="71" formatCode="0.0000">
                  <c:v>2.1440769174702385</c:v>
                </c:pt>
                <c:pt idx="72" formatCode="0.0000">
                  <c:v>-0.15997724383928791</c:v>
                </c:pt>
                <c:pt idx="73" formatCode="0.0000">
                  <c:v>-0.78736020050595279</c:v>
                </c:pt>
                <c:pt idx="74" formatCode="0.0000">
                  <c:v>0.65300466616071695</c:v>
                </c:pt>
                <c:pt idx="75" formatCode="0.0000">
                  <c:v>5.4135055237499987</c:v>
                </c:pt>
                <c:pt idx="76" formatCode="0.0000">
                  <c:v>10.694819011279762</c:v>
                </c:pt>
                <c:pt idx="77" formatCode="0.0000">
                  <c:v>16.074413988630948</c:v>
                </c:pt>
                <c:pt idx="78" formatCode="0.0000">
                  <c:v>21.379705226934522</c:v>
                </c:pt>
                <c:pt idx="79" formatCode="0.0000">
                  <c:v>21.071134438303567</c:v>
                </c:pt>
                <c:pt idx="80" formatCode="0.0000">
                  <c:v>18.810809760267858</c:v>
                </c:pt>
                <c:pt idx="81" formatCode="0.0000">
                  <c:v>12.268790051249997</c:v>
                </c:pt>
                <c:pt idx="82" formatCode="0.0000">
                  <c:v>5.3040329470833338</c:v>
                </c:pt>
                <c:pt idx="83" formatCode="0.0000">
                  <c:v>1.1485342091369066</c:v>
                </c:pt>
                <c:pt idx="84" formatCode="0.0000">
                  <c:v>-0.97582736717262186</c:v>
                </c:pt>
                <c:pt idx="85" formatCode="0.0000">
                  <c:v>-1.6883314796726197</c:v>
                </c:pt>
                <c:pt idx="86" formatCode="0.0000">
                  <c:v>-0.56698179800595305</c:v>
                </c:pt>
                <c:pt idx="87" formatCode="0.0000">
                  <c:v>4.2420417712499994</c:v>
                </c:pt>
                <c:pt idx="88" formatCode="0.0000">
                  <c:v>9.5689391421130949</c:v>
                </c:pt>
                <c:pt idx="89" formatCode="0.0000">
                  <c:v>14.604556786964284</c:v>
                </c:pt>
                <c:pt idx="90" formatCode="0.0000">
                  <c:v>20.031002264434523</c:v>
                </c:pt>
                <c:pt idx="91" formatCode="0.0000">
                  <c:v>20.011358509136901</c:v>
                </c:pt>
                <c:pt idx="92" formatCode="0.0000">
                  <c:v>17.842350616101186</c:v>
                </c:pt>
                <c:pt idx="93" formatCode="0.0000">
                  <c:v>11.428654442916667</c:v>
                </c:pt>
                <c:pt idx="94" formatCode="0.0000">
                  <c:v>4.6651659320833332</c:v>
                </c:pt>
                <c:pt idx="95" formatCode="0.0000">
                  <c:v>0.95277885163690712</c:v>
                </c:pt>
                <c:pt idx="96" formatCode="0.0000">
                  <c:v>-1.1311510655059536</c:v>
                </c:pt>
                <c:pt idx="97" formatCode="0.0000">
                  <c:v>-1.3942925821726213</c:v>
                </c:pt>
                <c:pt idx="98" formatCode="0.0000">
                  <c:v>0.95489259532738124</c:v>
                </c:pt>
                <c:pt idx="99" formatCode="0.0000">
                  <c:v>6.3010573287499998</c:v>
                </c:pt>
                <c:pt idx="100" formatCode="0.0000">
                  <c:v>11.855959393779763</c:v>
                </c:pt>
                <c:pt idx="101" formatCode="0.0000">
                  <c:v>17.204203757797618</c:v>
                </c:pt>
                <c:pt idx="102" formatCode="0.0000">
                  <c:v>22.370743697767857</c:v>
                </c:pt>
                <c:pt idx="103" formatCode="0.0000">
                  <c:v>21.923682774136903</c:v>
                </c:pt>
                <c:pt idx="104" formatCode="0.0000">
                  <c:v>19.229152966934521</c:v>
                </c:pt>
                <c:pt idx="105" formatCode="0.0000">
                  <c:v>12.100150412083334</c:v>
                </c:pt>
                <c:pt idx="106" formatCode="0.0000">
                  <c:v>4.3109010920833324</c:v>
                </c:pt>
                <c:pt idx="107" formatCode="0.0000">
                  <c:v>8.8532874702380582E-3</c:v>
                </c:pt>
                <c:pt idx="108" formatCode="0.0000">
                  <c:v>-2.6018958588392866</c:v>
                </c:pt>
                <c:pt idx="109" formatCode="0.0000">
                  <c:v>-3.7082415555059542</c:v>
                </c:pt>
                <c:pt idx="110" formatCode="0.0000">
                  <c:v>-2.8167623521726171</c:v>
                </c:pt>
                <c:pt idx="111" formatCode="0.0000">
                  <c:v>1.7690323645833335</c:v>
                </c:pt>
                <c:pt idx="112" formatCode="0.0000">
                  <c:v>7.0654677087797628</c:v>
                </c:pt>
                <c:pt idx="113" formatCode="0.0000">
                  <c:v>12.256838687797618</c:v>
                </c:pt>
                <c:pt idx="114" formatCode="0.0000">
                  <c:v>17.596761765267857</c:v>
                </c:pt>
                <c:pt idx="115" formatCode="0.0000">
                  <c:v>17.505602712470235</c:v>
                </c:pt>
                <c:pt idx="116" formatCode="0.0000">
                  <c:v>15.560633807767857</c:v>
                </c:pt>
                <c:pt idx="117" formatCode="0.0000">
                  <c:v>9.5372696479166663</c:v>
                </c:pt>
                <c:pt idx="118" formatCode="0.0000">
                  <c:v>3.1461058420833341</c:v>
                </c:pt>
                <c:pt idx="119" formatCode="0.0000">
                  <c:v>-8.76541133630937E-2</c:v>
                </c:pt>
                <c:pt idx="120" formatCode="0.0000">
                  <c:v>-1.6587590180059539</c:v>
                </c:pt>
                <c:pt idx="121" formatCode="0.0000">
                  <c:v>-2.0976983146726198</c:v>
                </c:pt>
                <c:pt idx="122" formatCode="0.0000">
                  <c:v>-0.52463141550595083</c:v>
                </c:pt>
                <c:pt idx="123" formatCode="0.0000">
                  <c:v>4.5768633237500005</c:v>
                </c:pt>
                <c:pt idx="124" formatCode="0.0000">
                  <c:v>9.8746388187797614</c:v>
                </c:pt>
                <c:pt idx="125" formatCode="0.0000">
                  <c:v>15.127611833630951</c:v>
                </c:pt>
                <c:pt idx="126" formatCode="0.0000">
                  <c:v>20.544432626101191</c:v>
                </c:pt>
                <c:pt idx="127" formatCode="0.0000">
                  <c:v>20.395064711636902</c:v>
                </c:pt>
                <c:pt idx="128" formatCode="0.0000">
                  <c:v>17.958844815267856</c:v>
                </c:pt>
                <c:pt idx="129" formatCode="0.0000">
                  <c:v>11.12729195875</c:v>
                </c:pt>
                <c:pt idx="130" formatCode="0.0000">
                  <c:v>3.6871075645833331</c:v>
                </c:pt>
                <c:pt idx="131" formatCode="0.0000">
                  <c:v>-0.78082004586309406</c:v>
                </c:pt>
                <c:pt idx="132" formatCode="0.0000">
                  <c:v>-3.6876763255059535</c:v>
                </c:pt>
                <c:pt idx="133" formatCode="0.0000">
                  <c:v>-5.1261808255059531</c:v>
                </c:pt>
                <c:pt idx="134" formatCode="0.0000">
                  <c:v>-4.5557389146726166</c:v>
                </c:pt>
                <c:pt idx="135" formatCode="0.0000">
                  <c:v>-0.59123511958333408</c:v>
                </c:pt>
                <c:pt idx="136" formatCode="0.0000">
                  <c:v>4.5937771296130965</c:v>
                </c:pt>
                <c:pt idx="137" formatCode="0.0000">
                  <c:v>9.4816830602976179</c:v>
                </c:pt>
                <c:pt idx="138" formatCode="0.0000">
                  <c:v>14.460843088601191</c:v>
                </c:pt>
                <c:pt idx="139" formatCode="0.0000">
                  <c:v>13.971384481636903</c:v>
                </c:pt>
                <c:pt idx="140" formatCode="0.0000">
                  <c:v>11.458363841101189</c:v>
                </c:pt>
                <c:pt idx="141" formatCode="0.0000">
                  <c:v>4.747229919583333</c:v>
                </c:pt>
                <c:pt idx="142" formatCode="0.0000">
                  <c:v>-2.2510983087500005</c:v>
                </c:pt>
                <c:pt idx="143" formatCode="0.0000">
                  <c:v>-6.2340570775297595</c:v>
                </c:pt>
                <c:pt idx="144" formatCode="0.0000">
                  <c:v>-8.6991861563392874</c:v>
                </c:pt>
                <c:pt idx="145" formatCode="0.0000">
                  <c:v>-8.8859461488392881</c:v>
                </c:pt>
                <c:pt idx="146" formatCode="0.0000">
                  <c:v>-7.0561949463392839</c:v>
                </c:pt>
                <c:pt idx="147" formatCode="0.0000">
                  <c:v>-2.4080304054166675</c:v>
                </c:pt>
                <c:pt idx="148" formatCode="0.0000">
                  <c:v>2.7987980579464287</c:v>
                </c:pt>
                <c:pt idx="149" formatCode="0.0000">
                  <c:v>8.0240109944642839</c:v>
                </c:pt>
                <c:pt idx="150" formatCode="0.0000">
                  <c:v>13.398971450267858</c:v>
                </c:pt>
                <c:pt idx="151" formatCode="0.0000">
                  <c:v>13.276804571636903</c:v>
                </c:pt>
                <c:pt idx="152" formatCode="0.0000">
                  <c:v>11.135151664434524</c:v>
                </c:pt>
                <c:pt idx="153" formatCode="0.0000">
                  <c:v>4.7910329862500003</c:v>
                </c:pt>
                <c:pt idx="154" formatCode="0.0000">
                  <c:v>-2.2607279254166661</c:v>
                </c:pt>
                <c:pt idx="155" formatCode="0.0000">
                  <c:v>-6.2919609041964266</c:v>
                </c:pt>
                <c:pt idx="156" formatCode="0.0000">
                  <c:v>-8.4581556421726205</c:v>
                </c:pt>
                <c:pt idx="157" formatCode="0.0000">
                  <c:v>-8.916209512172621</c:v>
                </c:pt>
                <c:pt idx="158" formatCode="0.0000">
                  <c:v>-7.8655501446726177</c:v>
                </c:pt>
                <c:pt idx="159" formatCode="0.0000">
                  <c:v>-2.7920851654166672</c:v>
                </c:pt>
                <c:pt idx="160" formatCode="0.0000">
                  <c:v>2.6778180929464286</c:v>
                </c:pt>
                <c:pt idx="161" formatCode="0.0000">
                  <c:v>7.933734236964284</c:v>
                </c:pt>
                <c:pt idx="162" formatCode="0.0000">
                  <c:v>13.234377435267858</c:v>
                </c:pt>
                <c:pt idx="163" formatCode="0.0000">
                  <c:v>13.046820605803569</c:v>
                </c:pt>
                <c:pt idx="164" formatCode="0.0000">
                  <c:v>10.692902921934524</c:v>
                </c:pt>
                <c:pt idx="165" formatCode="0.0000">
                  <c:v>4.0532561504166669</c:v>
                </c:pt>
                <c:pt idx="166" formatCode="0.0000">
                  <c:v>-2.6924683879166667</c:v>
                </c:pt>
                <c:pt idx="167" formatCode="0.0000">
                  <c:v>-6.3491810641964257</c:v>
                </c:pt>
                <c:pt idx="168" formatCode="0.0000">
                  <c:v>-8.4319877521726205</c:v>
                </c:pt>
                <c:pt idx="169" formatCode="0.0000">
                  <c:v>-8.7945897113392881</c:v>
                </c:pt>
                <c:pt idx="170" formatCode="0.0000">
                  <c:v>-7.1997864288392845</c:v>
                </c:pt>
                <c:pt idx="171" formatCode="0.0000">
                  <c:v>-2.4220826370833342</c:v>
                </c:pt>
                <c:pt idx="172" formatCode="0.0000">
                  <c:v>3.1356648346130953</c:v>
                </c:pt>
                <c:pt idx="173" formatCode="0.0000">
                  <c:v>8.4020905086309501</c:v>
                </c:pt>
                <c:pt idx="174" formatCode="0.0000">
                  <c:v>13.786314916934524</c:v>
                </c:pt>
                <c:pt idx="175" formatCode="0.0000">
                  <c:v>13.676725094970235</c:v>
                </c:pt>
                <c:pt idx="176" formatCode="0.0000">
                  <c:v>11.642081359434522</c:v>
                </c:pt>
                <c:pt idx="177" formatCode="0.0000">
                  <c:v>5.5757624862499995</c:v>
                </c:pt>
                <c:pt idx="178" formatCode="0.0000">
                  <c:v>-1.3124790429166668</c:v>
                </c:pt>
                <c:pt idx="179" formatCode="0.0000">
                  <c:v>-5.202402471696427</c:v>
                </c:pt>
                <c:pt idx="180" formatCode="0.0000">
                  <c:v>-7.5914937063392873</c:v>
                </c:pt>
                <c:pt idx="181" formatCode="0.0000">
                  <c:v>-9.0369078163392871</c:v>
                </c:pt>
                <c:pt idx="182" formatCode="0.0000">
                  <c:v>-7.8747559738392843</c:v>
                </c:pt>
                <c:pt idx="183" formatCode="0.0000">
                  <c:v>-3.4582858929166673</c:v>
                </c:pt>
                <c:pt idx="184" formatCode="0.0000">
                  <c:v>1.4291367562797626</c:v>
                </c:pt>
                <c:pt idx="185" formatCode="0.0000">
                  <c:v>6.5629039294642837</c:v>
                </c:pt>
                <c:pt idx="186" formatCode="0.0000">
                  <c:v>11.770181021934524</c:v>
                </c:pt>
                <c:pt idx="187" formatCode="0.0000">
                  <c:v>11.408136124970236</c:v>
                </c:pt>
                <c:pt idx="188" formatCode="0.0000">
                  <c:v>8.856071144434523</c:v>
                </c:pt>
                <c:pt idx="189" formatCode="0.0000">
                  <c:v>1.9520560362499995</c:v>
                </c:pt>
                <c:pt idx="190" formatCode="0.0000">
                  <c:v>-5.3387229179166669</c:v>
                </c:pt>
                <c:pt idx="191" formatCode="0.0000">
                  <c:v>-9.5390232500297607</c:v>
                </c:pt>
                <c:pt idx="192" formatCode="0.0000">
                  <c:v>-11.717168003839287</c:v>
                </c:pt>
                <c:pt idx="193" formatCode="0.0000">
                  <c:v>-12.580726338839288</c:v>
                </c:pt>
                <c:pt idx="194" formatCode="0.0000">
                  <c:v>-11.864778890505951</c:v>
                </c:pt>
                <c:pt idx="195" formatCode="0.0000">
                  <c:v>-7.2162914720833342</c:v>
                </c:pt>
                <c:pt idx="196" formatCode="0.0000">
                  <c:v>-2.267407235386905</c:v>
                </c:pt>
                <c:pt idx="197" formatCode="0.0000">
                  <c:v>2.6276833986309507</c:v>
                </c:pt>
                <c:pt idx="198" formatCode="0.0000">
                  <c:v>7.823060661934524</c:v>
                </c:pt>
                <c:pt idx="199" formatCode="0.0000">
                  <c:v>7.5503043174702364</c:v>
                </c:pt>
                <c:pt idx="200" formatCode="0.0000">
                  <c:v>5.2725910927678568</c:v>
                </c:pt>
                <c:pt idx="201" formatCode="0.0000">
                  <c:v>-1.28123579875</c:v>
                </c:pt>
                <c:pt idx="202" formatCode="0.0000">
                  <c:v>-8.3245777329166657</c:v>
                </c:pt>
                <c:pt idx="203" formatCode="0.0000">
                  <c:v>-12.291946946696427</c:v>
                </c:pt>
                <c:pt idx="204" formatCode="0.0000">
                  <c:v>-14.563351710505952</c:v>
                </c:pt>
                <c:pt idx="205" formatCode="0.0000">
                  <c:v>-14.935301028839287</c:v>
                </c:pt>
                <c:pt idx="206" formatCode="0.0000">
                  <c:v>-12.831593159672618</c:v>
                </c:pt>
                <c:pt idx="207" formatCode="0.0000">
                  <c:v>-7.3556392920833336</c:v>
                </c:pt>
                <c:pt idx="208" formatCode="0.0000">
                  <c:v>-1.7251882737202366</c:v>
                </c:pt>
                <c:pt idx="209" formatCode="0.0000">
                  <c:v>3.6735467486309505</c:v>
                </c:pt>
                <c:pt idx="210" formatCode="0.0000">
                  <c:v>9.0599096919345232</c:v>
                </c:pt>
                <c:pt idx="211" formatCode="0.0000">
                  <c:v>8.93616996580357</c:v>
                </c:pt>
                <c:pt idx="212" formatCode="0.0000">
                  <c:v>6.7322244027678568</c:v>
                </c:pt>
                <c:pt idx="213" formatCode="0.0000">
                  <c:v>0.28576200625000014</c:v>
                </c:pt>
                <c:pt idx="214" formatCode="0.0000">
                  <c:v>-6.6979215204166671</c:v>
                </c:pt>
                <c:pt idx="215" formatCode="0.0000">
                  <c:v>-10.643034856696426</c:v>
                </c:pt>
                <c:pt idx="216" formatCode="0.0000">
                  <c:v>-12.886763475505953</c:v>
                </c:pt>
                <c:pt idx="217" formatCode="0.0000">
                  <c:v>-13.46800198717262</c:v>
                </c:pt>
                <c:pt idx="218" formatCode="0.0000">
                  <c:v>-12.058822191339285</c:v>
                </c:pt>
                <c:pt idx="219" formatCode="0.0000">
                  <c:v>-7.6586113045833351</c:v>
                </c:pt>
                <c:pt idx="220" formatCode="0.0000">
                  <c:v>-2.395747031220238</c:v>
                </c:pt>
                <c:pt idx="221" formatCode="0.0000">
                  <c:v>2.8444993586309502</c:v>
                </c:pt>
                <c:pt idx="222" formatCode="0.0000">
                  <c:v>8.1085281394345241</c:v>
                </c:pt>
                <c:pt idx="223" formatCode="0.0000">
                  <c:v>7.8839276591369032</c:v>
                </c:pt>
                <c:pt idx="224" formatCode="0.0000">
                  <c:v>5.4643934469345234</c:v>
                </c:pt>
                <c:pt idx="225" formatCode="0.0000">
                  <c:v>-1.1789678870833331</c:v>
                </c:pt>
                <c:pt idx="226" formatCode="0.0000">
                  <c:v>-8.3948079279166663</c:v>
                </c:pt>
                <c:pt idx="227" formatCode="0.0000">
                  <c:v>-12.468282211696426</c:v>
                </c:pt>
                <c:pt idx="228" formatCode="0.0000">
                  <c:v>-15.207048704672621</c:v>
                </c:pt>
                <c:pt idx="229" formatCode="0.0000">
                  <c:v>-16.388457389672624</c:v>
                </c:pt>
                <c:pt idx="230" formatCode="0.0000">
                  <c:v>-15.215978645505952</c:v>
                </c:pt>
                <c:pt idx="231" formatCode="0.0000">
                  <c:v>-10.763110272916668</c:v>
                </c:pt>
                <c:pt idx="232" formatCode="0.0000">
                  <c:v>-5.5691922353869066</c:v>
                </c:pt>
                <c:pt idx="233" formatCode="0.0000">
                  <c:v>-0.69375337136905024</c:v>
                </c:pt>
                <c:pt idx="234" formatCode="0.0000">
                  <c:v>4.4472612769345234</c:v>
                </c:pt>
                <c:pt idx="235" formatCode="0.0000">
                  <c:v>4.0544459983035699</c:v>
                </c:pt>
                <c:pt idx="236" formatCode="0.0000">
                  <c:v>1.575273206934523</c:v>
                </c:pt>
                <c:pt idx="237" formatCode="0.0000">
                  <c:v>-5.0572350745833328</c:v>
                </c:pt>
                <c:pt idx="238" formatCode="0.0000">
                  <c:v>-11.674783877916667</c:v>
                </c:pt>
                <c:pt idx="239" formatCode="0.0000">
                  <c:v>-14.871392450863095</c:v>
                </c:pt>
                <c:pt idx="240" formatCode="0.0000">
                  <c:v>-16.29722450467262</c:v>
                </c:pt>
                <c:pt idx="241" formatCode="0.0000">
                  <c:v>-16.343350398839288</c:v>
                </c:pt>
                <c:pt idx="242" formatCode="0.0000">
                  <c:v>-14.894482214672617</c:v>
                </c:pt>
                <c:pt idx="243" formatCode="0.0000">
                  <c:v>-9.3835942845833351</c:v>
                </c:pt>
                <c:pt idx="244" formatCode="0.0000">
                  <c:v>-3.754891794553572</c:v>
                </c:pt>
                <c:pt idx="245" formatCode="0.0000">
                  <c:v>1.6991801794642845</c:v>
                </c:pt>
                <c:pt idx="246" formatCode="0.0000">
                  <c:v>7.1845113102678573</c:v>
                </c:pt>
                <c:pt idx="247" formatCode="0.0000">
                  <c:v>7.1773496866369024</c:v>
                </c:pt>
                <c:pt idx="248" formatCode="0.0000">
                  <c:v>5.1164113219345237</c:v>
                </c:pt>
                <c:pt idx="249" formatCode="0.0000">
                  <c:v>-1.1874291595833331</c:v>
                </c:pt>
                <c:pt idx="250" formatCode="0.0000">
                  <c:v>-8.4649368020833329</c:v>
                </c:pt>
                <c:pt idx="251" formatCode="0.0000">
                  <c:v>-12.952325016696427</c:v>
                </c:pt>
                <c:pt idx="252" formatCode="0.0000">
                  <c:v>-15.737184218005954</c:v>
                </c:pt>
                <c:pt idx="253" formatCode="0.0000">
                  <c:v>-16.440561150505953</c:v>
                </c:pt>
                <c:pt idx="254" formatCode="0.0000">
                  <c:v>-14.991265600505951</c:v>
                </c:pt>
                <c:pt idx="255" formatCode="0.0000">
                  <c:v>-10.737808382083333</c:v>
                </c:pt>
                <c:pt idx="256" formatCode="0.0000">
                  <c:v>-5.7689009778869043</c:v>
                </c:pt>
                <c:pt idx="257" formatCode="0.0000">
                  <c:v>-0.75521959053571663</c:v>
                </c:pt>
                <c:pt idx="258" formatCode="0.0000">
                  <c:v>4.4000504227678592</c:v>
                </c:pt>
                <c:pt idx="259" formatCode="0.0000">
                  <c:v>4.1373951583035709</c:v>
                </c:pt>
                <c:pt idx="260" formatCode="0.0000">
                  <c:v>1.7956586777678574</c:v>
                </c:pt>
                <c:pt idx="261" formatCode="0.0000">
                  <c:v>-4.8682531454166664</c:v>
                </c:pt>
                <c:pt idx="262" formatCode="0.0000">
                  <c:v>-11.813215944583334</c:v>
                </c:pt>
                <c:pt idx="263" formatCode="0.0000">
                  <c:v>-15.664354929196424</c:v>
                </c:pt>
                <c:pt idx="264" formatCode="0.0000">
                  <c:v>-17.59215500967262</c:v>
                </c:pt>
                <c:pt idx="265" formatCode="0.0000">
                  <c:v>-18.019934568839286</c:v>
                </c:pt>
                <c:pt idx="266" formatCode="0.0000">
                  <c:v>-16.780436043839284</c:v>
                </c:pt>
                <c:pt idx="267" formatCode="0.0000">
                  <c:v>-11.670942757916666</c:v>
                </c:pt>
                <c:pt idx="268" formatCode="0.0000">
                  <c:v>-5.9207042820535705</c:v>
                </c:pt>
                <c:pt idx="269" formatCode="0.0000">
                  <c:v>-0.59591565720238115</c:v>
                </c:pt>
                <c:pt idx="270" formatCode="0.0000">
                  <c:v>4.8037979319345272</c:v>
                </c:pt>
                <c:pt idx="271" formatCode="0.0000">
                  <c:v>4.5932346633035701</c:v>
                </c:pt>
                <c:pt idx="272" formatCode="0.0000">
                  <c:v>2.2913620861011905</c:v>
                </c:pt>
                <c:pt idx="273" formatCode="0.0000">
                  <c:v>-4.2950528112500006</c:v>
                </c:pt>
                <c:pt idx="274" formatCode="0.0000">
                  <c:v>-11.537849450416665</c:v>
                </c:pt>
                <c:pt idx="275" formatCode="0.0000">
                  <c:v>-15.331520775863094</c:v>
                </c:pt>
                <c:pt idx="276" formatCode="0.0000">
                  <c:v>-17.859912038839287</c:v>
                </c:pt>
                <c:pt idx="277" formatCode="0.0000">
                  <c:v>-18.824450556339286</c:v>
                </c:pt>
                <c:pt idx="278" formatCode="0.0000">
                  <c:v>-17.774927064672617</c:v>
                </c:pt>
                <c:pt idx="279" formatCode="0.0000">
                  <c:v>-13.485935882083334</c:v>
                </c:pt>
                <c:pt idx="280" formatCode="0.0000">
                  <c:v>-8.5092494453869048</c:v>
                </c:pt>
                <c:pt idx="281" formatCode="0.0000">
                  <c:v>-3.4216981938690507</c:v>
                </c:pt>
                <c:pt idx="282" formatCode="0.0000">
                  <c:v>1.7116586886011902</c:v>
                </c:pt>
                <c:pt idx="283" formatCode="0.0000">
                  <c:v>1.3727915741369028</c:v>
                </c:pt>
                <c:pt idx="284" formatCode="0.0000">
                  <c:v>-1.0242759788988085</c:v>
                </c:pt>
                <c:pt idx="285" formatCode="0.0000">
                  <c:v>-7.6262031829166661</c:v>
                </c:pt>
                <c:pt idx="286" formatCode="0.0000">
                  <c:v>-14.951705637083334</c:v>
                </c:pt>
                <c:pt idx="287" formatCode="0.0000">
                  <c:v>-19.179758447529757</c:v>
                </c:pt>
                <c:pt idx="288" formatCode="0.0000">
                  <c:v>-21.567117293005953</c:v>
                </c:pt>
                <c:pt idx="289" formatCode="0.0000">
                  <c:v>-22.436676028839287</c:v>
                </c:pt>
                <c:pt idx="290" formatCode="0.0000">
                  <c:v>-20.895404353005951</c:v>
                </c:pt>
                <c:pt idx="291" formatCode="0.0000">
                  <c:v>-15.972337120416668</c:v>
                </c:pt>
                <c:pt idx="292" formatCode="0.0000">
                  <c:v>-10.831490562053572</c:v>
                </c:pt>
                <c:pt idx="293" formatCode="0.0000">
                  <c:v>-5.7860584963690505</c:v>
                </c:pt>
                <c:pt idx="294" formatCode="0.0000">
                  <c:v>-0.53235244556547379</c:v>
                </c:pt>
                <c:pt idx="295" formatCode="0.0000">
                  <c:v>-0.77125367002976297</c:v>
                </c:pt>
                <c:pt idx="296" formatCode="0.0000">
                  <c:v>-3.12065260639881</c:v>
                </c:pt>
                <c:pt idx="297" formatCode="0.0000">
                  <c:v>-9.6779488070833324</c:v>
                </c:pt>
                <c:pt idx="298" formatCode="0.0000">
                  <c:v>-16.325628036250002</c:v>
                </c:pt>
                <c:pt idx="299" formatCode="0.0000">
                  <c:v>-20.037071853363095</c:v>
                </c:pt>
                <c:pt idx="300" formatCode="0.0000">
                  <c:v>-21.74462583717262</c:v>
                </c:pt>
                <c:pt idx="301" formatCode="0.0000">
                  <c:v>-22.372914228839289</c:v>
                </c:pt>
                <c:pt idx="302" formatCode="0.0000">
                  <c:v>-21.104078208839283</c:v>
                </c:pt>
                <c:pt idx="303" formatCode="0.0000">
                  <c:v>-16.210573992083333</c:v>
                </c:pt>
                <c:pt idx="304" formatCode="0.0000">
                  <c:v>-10.958155724553571</c:v>
                </c:pt>
                <c:pt idx="305" formatCode="0.0000">
                  <c:v>-5.7591093755357141</c:v>
                </c:pt>
                <c:pt idx="306" formatCode="0.0000">
                  <c:v>-0.42913687723214089</c:v>
                </c:pt>
                <c:pt idx="307" formatCode="0.0000">
                  <c:v>-0.60432709336309642</c:v>
                </c:pt>
                <c:pt idx="308" formatCode="0.0000">
                  <c:v>-2.844828661398811</c:v>
                </c:pt>
                <c:pt idx="309" formatCode="0.0000">
                  <c:v>-9.3241608737499995</c:v>
                </c:pt>
                <c:pt idx="310" formatCode="0.0000">
                  <c:v>-16.211012164583337</c:v>
                </c:pt>
                <c:pt idx="311" formatCode="0.0000">
                  <c:v>-19.966866210863095</c:v>
                </c:pt>
                <c:pt idx="312" formatCode="0.0000">
                  <c:v>-22.498505668839286</c:v>
                </c:pt>
                <c:pt idx="313" formatCode="0.0000">
                  <c:v>-22.742434392172619</c:v>
                </c:pt>
                <c:pt idx="314" formatCode="0.0000">
                  <c:v>-21.445995470505949</c:v>
                </c:pt>
                <c:pt idx="315" formatCode="0.0000">
                  <c:v>-16.911096817083333</c:v>
                </c:pt>
                <c:pt idx="316" formatCode="0.0000">
                  <c:v>-11.461152173720237</c:v>
                </c:pt>
                <c:pt idx="317" formatCode="0.0000">
                  <c:v>-6.3030414213690475</c:v>
                </c:pt>
                <c:pt idx="318" formatCode="0.0000">
                  <c:v>-1.1153350372321391</c:v>
                </c:pt>
                <c:pt idx="319" formatCode="0.0000">
                  <c:v>-1.4664738741964278</c:v>
                </c:pt>
                <c:pt idx="320" formatCode="0.0000">
                  <c:v>-3.9023140097321409</c:v>
                </c:pt>
                <c:pt idx="321" formatCode="0.0000">
                  <c:v>-10.42888727375</c:v>
                </c:pt>
                <c:pt idx="322" formatCode="0.0000">
                  <c:v>-17.459696973749999</c:v>
                </c:pt>
                <c:pt idx="323" formatCode="0.0000">
                  <c:v>-21.546114325863094</c:v>
                </c:pt>
                <c:pt idx="324" formatCode="0.0000">
                  <c:v>-23.829200090505953</c:v>
                </c:pt>
                <c:pt idx="325" formatCode="0.0000">
                  <c:v>-24.522405828005951</c:v>
                </c:pt>
                <c:pt idx="326" formatCode="0.0000">
                  <c:v>-22.876914715505954</c:v>
                </c:pt>
                <c:pt idx="327" formatCode="0.0000">
                  <c:v>-18.10965151125</c:v>
                </c:pt>
                <c:pt idx="328" formatCode="0.0000">
                  <c:v>-12.779026147886908</c:v>
                </c:pt>
                <c:pt idx="329" formatCode="0.0000">
                  <c:v>-7.4927310763690498</c:v>
                </c:pt>
                <c:pt idx="330" formatCode="0.0000">
                  <c:v>-2.1501068155654757</c:v>
                </c:pt>
                <c:pt idx="331" formatCode="0.0000">
                  <c:v>-2.3394532150297636</c:v>
                </c:pt>
                <c:pt idx="332" formatCode="0.0000">
                  <c:v>-4.6218686105654747</c:v>
                </c:pt>
                <c:pt idx="333" formatCode="0.0000">
                  <c:v>-11.20121423791667</c:v>
                </c:pt>
                <c:pt idx="334" formatCode="0.0000">
                  <c:v>-18.569197956250001</c:v>
                </c:pt>
                <c:pt idx="335" formatCode="0.0000">
                  <c:v>-22.818240145029762</c:v>
                </c:pt>
                <c:pt idx="336" formatCode="0.0000">
                  <c:v>-25.43741706967262</c:v>
                </c:pt>
                <c:pt idx="337" formatCode="0.0000">
                  <c:v>-26.627938423005951</c:v>
                </c:pt>
                <c:pt idx="338" formatCode="0.0000">
                  <c:v>-25.586973592172619</c:v>
                </c:pt>
                <c:pt idx="339" formatCode="0.0000">
                  <c:v>-20.975307280416665</c:v>
                </c:pt>
                <c:pt idx="340" formatCode="0.0000">
                  <c:v>-16.058820154553576</c:v>
                </c:pt>
                <c:pt idx="341" formatCode="0.0000">
                  <c:v>-11.139444918869049</c:v>
                </c:pt>
                <c:pt idx="342" formatCode="0.0000">
                  <c:v>-5.9513503897321431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37-4BB2-A840-25E039ABCC2C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'Brahmaputra-TSA'!$F$2:$F$349</c:f>
              <c:numCache>
                <c:formatCode>General</c:formatCode>
                <c:ptCount val="348"/>
                <c:pt idx="6" formatCode="0.00">
                  <c:v>1.5073795822321436</c:v>
                </c:pt>
                <c:pt idx="7" formatCode="0.00">
                  <c:v>-0.92674906413690294</c:v>
                </c:pt>
                <c:pt idx="8" formatCode="0.00">
                  <c:v>0.97490631223214308</c:v>
                </c:pt>
                <c:pt idx="9" formatCode="0.00">
                  <c:v>3.8238849954166669</c:v>
                </c:pt>
                <c:pt idx="10" formatCode="0.00">
                  <c:v>-1.405584242083334</c:v>
                </c:pt>
                <c:pt idx="11" formatCode="0.00">
                  <c:v>-2.4744073408035732</c:v>
                </c:pt>
                <c:pt idx="12" formatCode="0.00">
                  <c:v>-1.8102523528273782</c:v>
                </c:pt>
                <c:pt idx="13" formatCode="0.00">
                  <c:v>-2.0124435044940423</c:v>
                </c:pt>
                <c:pt idx="14" formatCode="0.00">
                  <c:v>-1.4346663953273815</c:v>
                </c:pt>
                <c:pt idx="15" formatCode="0.00">
                  <c:v>-1.2548357929166656</c:v>
                </c:pt>
                <c:pt idx="16" formatCode="0.00">
                  <c:v>3.406490230386904</c:v>
                </c:pt>
                <c:pt idx="17" formatCode="0.00">
                  <c:v>3.2258178472023795</c:v>
                </c:pt>
                <c:pt idx="18" formatCode="0.00">
                  <c:v>2.5153280322321407</c:v>
                </c:pt>
                <c:pt idx="19" formatCode="0.00">
                  <c:v>0.91358143752976417</c:v>
                </c:pt>
                <c:pt idx="20" formatCode="0.00">
                  <c:v>0.98664372306547499</c:v>
                </c:pt>
                <c:pt idx="21" formatCode="0.00">
                  <c:v>-0.60996996208333609</c:v>
                </c:pt>
                <c:pt idx="22" formatCode="0.00">
                  <c:v>-2.3305705829166676</c:v>
                </c:pt>
                <c:pt idx="23" formatCode="0.00">
                  <c:v>-1.9691333466369052</c:v>
                </c:pt>
                <c:pt idx="24" formatCode="0.00">
                  <c:v>-0.3846573719940487</c:v>
                </c:pt>
                <c:pt idx="25" formatCode="0.00">
                  <c:v>1.3426356038392893</c:v>
                </c:pt>
                <c:pt idx="26" formatCode="0.00">
                  <c:v>2.496691327172619</c:v>
                </c:pt>
                <c:pt idx="27" formatCode="0.00">
                  <c:v>1.4738985654166665</c:v>
                </c:pt>
                <c:pt idx="28" formatCode="0.00">
                  <c:v>1.3337439795535724</c:v>
                </c:pt>
                <c:pt idx="29" formatCode="0.00">
                  <c:v>-0.88087309529761715</c:v>
                </c:pt>
                <c:pt idx="30" formatCode="0.00">
                  <c:v>-0.99775509276785357</c:v>
                </c:pt>
                <c:pt idx="31" formatCode="0.00">
                  <c:v>-2.9849033908035665</c:v>
                </c:pt>
                <c:pt idx="32" formatCode="0.00">
                  <c:v>-3.7188288644345224</c:v>
                </c:pt>
                <c:pt idx="33" formatCode="0.00">
                  <c:v>-1.5732511112500012</c:v>
                </c:pt>
                <c:pt idx="34" formatCode="0.00">
                  <c:v>-0.97736589375000005</c:v>
                </c:pt>
                <c:pt idx="35" formatCode="0.00">
                  <c:v>-0.60902088330357351</c:v>
                </c:pt>
                <c:pt idx="36" formatCode="0.00">
                  <c:v>0.98795577633928744</c:v>
                </c:pt>
                <c:pt idx="37" formatCode="0.00">
                  <c:v>1.3545498955059543</c:v>
                </c:pt>
                <c:pt idx="38" formatCode="0.00">
                  <c:v>1.2499636646726184</c:v>
                </c:pt>
                <c:pt idx="39" formatCode="0.00">
                  <c:v>6.90588529166698E-2</c:v>
                </c:pt>
                <c:pt idx="40" formatCode="0.00">
                  <c:v>1.2271890287202376</c:v>
                </c:pt>
                <c:pt idx="41" formatCode="0.00">
                  <c:v>2.0989383363690477</c:v>
                </c:pt>
                <c:pt idx="42" formatCode="0.00">
                  <c:v>-0.28906711026785814</c:v>
                </c:pt>
                <c:pt idx="43" formatCode="0.00">
                  <c:v>0.67013224752976264</c:v>
                </c:pt>
                <c:pt idx="44" formatCode="0.00">
                  <c:v>1.1555123772321441</c:v>
                </c:pt>
                <c:pt idx="45" formatCode="0.00">
                  <c:v>0.57157885208333159</c:v>
                </c:pt>
                <c:pt idx="46" formatCode="0.00">
                  <c:v>-1.4692119204166678</c:v>
                </c:pt>
                <c:pt idx="47" formatCode="0.00">
                  <c:v>-1.9281608599702409</c:v>
                </c:pt>
                <c:pt idx="48" formatCode="0.00">
                  <c:v>-1.3657546036607133</c:v>
                </c:pt>
                <c:pt idx="49" formatCode="0.00">
                  <c:v>0.3964771146726207</c:v>
                </c:pt>
                <c:pt idx="50" formatCode="0.00">
                  <c:v>2.2991267455059523</c:v>
                </c:pt>
                <c:pt idx="51" formatCode="0.00">
                  <c:v>5.1259458137500022</c:v>
                </c:pt>
                <c:pt idx="52" formatCode="0.00">
                  <c:v>1.512429820386904</c:v>
                </c:pt>
                <c:pt idx="53" formatCode="0.00">
                  <c:v>2.3039940563690484</c:v>
                </c:pt>
                <c:pt idx="54" formatCode="0.00">
                  <c:v>-5.2851400227678571</c:v>
                </c:pt>
                <c:pt idx="55" formatCode="0.00">
                  <c:v>-3.4292100224702384</c:v>
                </c:pt>
                <c:pt idx="56" formatCode="0.00">
                  <c:v>-3.4189387811011889</c:v>
                </c:pt>
                <c:pt idx="57" formatCode="0.00">
                  <c:v>-2.0380836279166665</c:v>
                </c:pt>
                <c:pt idx="58" formatCode="0.00">
                  <c:v>-1.268087760416666</c:v>
                </c:pt>
                <c:pt idx="59" formatCode="0.00">
                  <c:v>-0.49357897080357205</c:v>
                </c:pt>
                <c:pt idx="60" formatCode="0.00">
                  <c:v>0.39841354133928597</c:v>
                </c:pt>
                <c:pt idx="61" formatCode="0.00">
                  <c:v>0.63430079383928728</c:v>
                </c:pt>
                <c:pt idx="62" formatCode="0.00">
                  <c:v>0.95051588467261716</c:v>
                </c:pt>
                <c:pt idx="63" formatCode="0.00">
                  <c:v>-0.15000514708333323</c:v>
                </c:pt>
                <c:pt idx="64" formatCode="0.00">
                  <c:v>1.2448350187202377</c:v>
                </c:pt>
                <c:pt idx="65" formatCode="0.00">
                  <c:v>2.590636443869049</c:v>
                </c:pt>
                <c:pt idx="66" formatCode="0.00">
                  <c:v>3.8340775955654767</c:v>
                </c:pt>
                <c:pt idx="67" formatCode="0.00">
                  <c:v>-0.48817749247023556</c:v>
                </c:pt>
                <c:pt idx="68" formatCode="0.00">
                  <c:v>-1.3437235111011869</c:v>
                </c:pt>
                <c:pt idx="69" formatCode="0.00">
                  <c:v>-1.4719148004166636</c:v>
                </c:pt>
                <c:pt idx="70" formatCode="0.00">
                  <c:v>-1.5775090195833315</c:v>
                </c:pt>
                <c:pt idx="71" formatCode="0.00">
                  <c:v>-0.77408811747023876</c:v>
                </c:pt>
                <c:pt idx="72" formatCode="0.00">
                  <c:v>0.10830883383928835</c:v>
                </c:pt>
                <c:pt idx="73" formatCode="0.00">
                  <c:v>-5.0502109494047431E-2</c:v>
                </c:pt>
                <c:pt idx="74" formatCode="0.00">
                  <c:v>1.9635014338392835</c:v>
                </c:pt>
                <c:pt idx="75" formatCode="0.00">
                  <c:v>0.47420933625000128</c:v>
                </c:pt>
                <c:pt idx="76" formatCode="0.00">
                  <c:v>2.1915869287202376</c:v>
                </c:pt>
                <c:pt idx="77" formatCode="0.00">
                  <c:v>5.8156281369050156E-2</c:v>
                </c:pt>
                <c:pt idx="78" formatCode="0.00">
                  <c:v>2.6180822530654773</c:v>
                </c:pt>
                <c:pt idx="79" formatCode="0.00">
                  <c:v>-0.61057268830356826</c:v>
                </c:pt>
                <c:pt idx="80" formatCode="0.00">
                  <c:v>-2.3718659002678582</c:v>
                </c:pt>
                <c:pt idx="81" formatCode="0.00">
                  <c:v>-2.3452651912499975</c:v>
                </c:pt>
                <c:pt idx="82" formatCode="0.00">
                  <c:v>0.36502919291666647</c:v>
                </c:pt>
                <c:pt idx="83" formatCode="0.00">
                  <c:v>-0.5477830491369069</c:v>
                </c:pt>
                <c:pt idx="84" formatCode="0.00">
                  <c:v>-1.1445265728273792</c:v>
                </c:pt>
                <c:pt idx="85" formatCode="0.00">
                  <c:v>0.32339583967261909</c:v>
                </c:pt>
                <c:pt idx="86" formatCode="0.00">
                  <c:v>2.062049628005953</c:v>
                </c:pt>
                <c:pt idx="87" formatCode="0.00">
                  <c:v>1.2882521687500006</c:v>
                </c:pt>
                <c:pt idx="88" formatCode="0.00">
                  <c:v>-0.49657433211309532</c:v>
                </c:pt>
                <c:pt idx="89" formatCode="0.00">
                  <c:v>1.9545881830357148</c:v>
                </c:pt>
                <c:pt idx="90" formatCode="0.00">
                  <c:v>2.2379682255654778</c:v>
                </c:pt>
                <c:pt idx="91" formatCode="0.00">
                  <c:v>-3.3786108591369022</c:v>
                </c:pt>
                <c:pt idx="92" formatCode="0.00">
                  <c:v>-1.8773018261011867</c:v>
                </c:pt>
                <c:pt idx="93" formatCode="0.00">
                  <c:v>-2.1721351229166652</c:v>
                </c:pt>
                <c:pt idx="94" formatCode="0.00">
                  <c:v>-1.7055363920833333</c:v>
                </c:pt>
                <c:pt idx="95" formatCode="0.00">
                  <c:v>0.33258553836309268</c:v>
                </c:pt>
                <c:pt idx="96" formatCode="0.00">
                  <c:v>0.40923599550595391</c:v>
                </c:pt>
                <c:pt idx="97" formatCode="0.00">
                  <c:v>0.59808503217262121</c:v>
                </c:pt>
                <c:pt idx="98" formatCode="0.00">
                  <c:v>0.9586193946726187</c:v>
                </c:pt>
                <c:pt idx="99" formatCode="0.00">
                  <c:v>1.2870388112500004</c:v>
                </c:pt>
                <c:pt idx="100" formatCode="0.00">
                  <c:v>-1.2802958237797635</c:v>
                </c:pt>
                <c:pt idx="101" formatCode="0.00">
                  <c:v>0.26669582220238208</c:v>
                </c:pt>
                <c:pt idx="102" formatCode="0.00">
                  <c:v>3.5617609522321398</c:v>
                </c:pt>
                <c:pt idx="103" formatCode="0.00">
                  <c:v>5.6152767258630956</c:v>
                </c:pt>
                <c:pt idx="104" formatCode="0.00">
                  <c:v>2.7076947230654778</c:v>
                </c:pt>
                <c:pt idx="105" formatCode="0.00">
                  <c:v>-0.77458030208333373</c:v>
                </c:pt>
                <c:pt idx="106" formatCode="0.00">
                  <c:v>-0.30918352208333211</c:v>
                </c:pt>
                <c:pt idx="107" formatCode="0.00">
                  <c:v>-1.1577421174702387</c:v>
                </c:pt>
                <c:pt idx="108" formatCode="0.00">
                  <c:v>-1.8505863611607136</c:v>
                </c:pt>
                <c:pt idx="109" formatCode="0.00">
                  <c:v>-2.8255008744940451</c:v>
                </c:pt>
                <c:pt idx="110" formatCode="0.00">
                  <c:v>-3.4349580778273818</c:v>
                </c:pt>
                <c:pt idx="111" formatCode="0.00">
                  <c:v>-4.4322637345833336</c:v>
                </c:pt>
                <c:pt idx="112" formatCode="0.00">
                  <c:v>-2.0624340687797629</c:v>
                </c:pt>
                <c:pt idx="113" formatCode="0.00">
                  <c:v>-0.19601524779761803</c:v>
                </c:pt>
                <c:pt idx="114" formatCode="0.00">
                  <c:v>1.8808268847321425</c:v>
                </c:pt>
                <c:pt idx="115" formatCode="0.00">
                  <c:v>3.4470969475297633</c:v>
                </c:pt>
                <c:pt idx="116" formatCode="0.00">
                  <c:v>3.2235725822321442</c:v>
                </c:pt>
                <c:pt idx="117" formatCode="0.00">
                  <c:v>0.75575060208333245</c:v>
                </c:pt>
                <c:pt idx="118" formatCode="0.00">
                  <c:v>1.5219137916665737E-2</c:v>
                </c:pt>
                <c:pt idx="119" formatCode="0.00">
                  <c:v>-1.414890286636906</c:v>
                </c:pt>
                <c:pt idx="120" formatCode="0.00">
                  <c:v>-2.2534679019940462</c:v>
                </c:pt>
                <c:pt idx="121" formatCode="0.00">
                  <c:v>-1.1788481653273806</c:v>
                </c:pt>
                <c:pt idx="122" formatCode="0.00">
                  <c:v>-0.62466069449404849</c:v>
                </c:pt>
                <c:pt idx="123" formatCode="0.00">
                  <c:v>-0.71439603375000083</c:v>
                </c:pt>
                <c:pt idx="124" formatCode="0.00">
                  <c:v>2.3752190812202389</c:v>
                </c:pt>
                <c:pt idx="125" formatCode="0.00">
                  <c:v>3.9988663663690494</c:v>
                </c:pt>
                <c:pt idx="126" formatCode="0.00">
                  <c:v>0.48711682389880906</c:v>
                </c:pt>
                <c:pt idx="127" formatCode="0.00">
                  <c:v>2.1504274583630973</c:v>
                </c:pt>
                <c:pt idx="128" formatCode="0.00">
                  <c:v>3.8611205447321453</c:v>
                </c:pt>
                <c:pt idx="129" formatCode="0.00">
                  <c:v>-1.8507397587499996</c:v>
                </c:pt>
                <c:pt idx="130" formatCode="0.00">
                  <c:v>-0.62695074458333266</c:v>
                </c:pt>
                <c:pt idx="131" formatCode="0.00">
                  <c:v>-0.15260734413690624</c:v>
                </c:pt>
                <c:pt idx="132" formatCode="0.00">
                  <c:v>-0.38280163449404547</c:v>
                </c:pt>
                <c:pt idx="133" formatCode="0.00">
                  <c:v>-0.78818160449404751</c:v>
                </c:pt>
                <c:pt idx="134" formatCode="0.00">
                  <c:v>-1.1893892353273827</c:v>
                </c:pt>
                <c:pt idx="135" formatCode="0.00">
                  <c:v>-1.6088459904166665</c:v>
                </c:pt>
                <c:pt idx="136" formatCode="0.00">
                  <c:v>9.2893170386904034E-2</c:v>
                </c:pt>
                <c:pt idx="137" formatCode="0.00">
                  <c:v>0.68143339970238248</c:v>
                </c:pt>
                <c:pt idx="138" formatCode="0.00">
                  <c:v>-3.8701152786011921</c:v>
                </c:pt>
                <c:pt idx="139" formatCode="0.00">
                  <c:v>-1.8645996616369036</c:v>
                </c:pt>
                <c:pt idx="140" formatCode="0.00">
                  <c:v>-0.24653084110118861</c:v>
                </c:pt>
                <c:pt idx="141" formatCode="0.00">
                  <c:v>2.1596952804166669</c:v>
                </c:pt>
                <c:pt idx="142" formatCode="0.00">
                  <c:v>0.82928195875000021</c:v>
                </c:pt>
                <c:pt idx="143" formatCode="0.00">
                  <c:v>0.61781752752975905</c:v>
                </c:pt>
                <c:pt idx="144" formatCode="0.00">
                  <c:v>0.3893688463392877</c:v>
                </c:pt>
                <c:pt idx="145" formatCode="0.00">
                  <c:v>-0.58784116116071239</c:v>
                </c:pt>
                <c:pt idx="146" formatCode="0.00">
                  <c:v>-1.8397420236607154</c:v>
                </c:pt>
                <c:pt idx="147" formatCode="0.00">
                  <c:v>-0.55232511458333278</c:v>
                </c:pt>
                <c:pt idx="148" formatCode="0.00">
                  <c:v>0.14431074205357142</c:v>
                </c:pt>
                <c:pt idx="149" formatCode="0.00">
                  <c:v>-1.5235298644642841</c:v>
                </c:pt>
                <c:pt idx="150" formatCode="0.00">
                  <c:v>1.7718688097321422</c:v>
                </c:pt>
                <c:pt idx="151" formatCode="0.00">
                  <c:v>3.5029843983630951</c:v>
                </c:pt>
                <c:pt idx="152" formatCode="0.00">
                  <c:v>-2.3275220744345235</c:v>
                </c:pt>
                <c:pt idx="153" formatCode="0.00">
                  <c:v>8.059783749999383E-3</c:v>
                </c:pt>
                <c:pt idx="154" formatCode="0.00">
                  <c:v>0.40462247541666629</c:v>
                </c:pt>
                <c:pt idx="155" formatCode="0.00">
                  <c:v>0.74251432419642693</c:v>
                </c:pt>
                <c:pt idx="156" formatCode="0.00">
                  <c:v>0.31649972217262068</c:v>
                </c:pt>
                <c:pt idx="157" formatCode="0.00">
                  <c:v>0.33941012217262134</c:v>
                </c:pt>
                <c:pt idx="158" formatCode="0.00">
                  <c:v>0.2229872746726187</c:v>
                </c:pt>
                <c:pt idx="159" formatCode="0.00">
                  <c:v>-1.569736964583333</c:v>
                </c:pt>
                <c:pt idx="160" formatCode="0.00">
                  <c:v>-2.057561312946429</c:v>
                </c:pt>
                <c:pt idx="161" formatCode="0.00">
                  <c:v>-1.5086763469642843</c:v>
                </c:pt>
                <c:pt idx="162" formatCode="0.00">
                  <c:v>3.2610487447321415</c:v>
                </c:pt>
                <c:pt idx="163" formatCode="0.00">
                  <c:v>-0.94312950580356869</c:v>
                </c:pt>
                <c:pt idx="164" formatCode="0.00">
                  <c:v>0.81412851806547692</c:v>
                </c:pt>
                <c:pt idx="165" formatCode="0.00">
                  <c:v>1.7949017295833327</c:v>
                </c:pt>
                <c:pt idx="166" formatCode="0.00">
                  <c:v>0.77051232791666635</c:v>
                </c:pt>
                <c:pt idx="167" formatCode="0.00">
                  <c:v>-2.5279635803574507E-2</c:v>
                </c:pt>
                <c:pt idx="168" formatCode="0.00">
                  <c:v>-0.32618618782738018</c:v>
                </c:pt>
                <c:pt idx="169" formatCode="0.00">
                  <c:v>-1.4323990786607119</c:v>
                </c:pt>
                <c:pt idx="170" formatCode="0.00">
                  <c:v>-2.7357394611607155</c:v>
                </c:pt>
                <c:pt idx="171" formatCode="0.00">
                  <c:v>0.33123037708333403</c:v>
                </c:pt>
                <c:pt idx="172" formatCode="0.00">
                  <c:v>-0.34401644461309533</c:v>
                </c:pt>
                <c:pt idx="173" formatCode="0.00">
                  <c:v>-1.0517992586309513</c:v>
                </c:pt>
                <c:pt idx="174" formatCode="0.00">
                  <c:v>5.1791201130654745</c:v>
                </c:pt>
                <c:pt idx="175" formatCode="0.00">
                  <c:v>0.2805951150297652</c:v>
                </c:pt>
                <c:pt idx="176" formatCode="0.00">
                  <c:v>-0.98478231943452244</c:v>
                </c:pt>
                <c:pt idx="177" formatCode="0.00">
                  <c:v>2.37559106375</c:v>
                </c:pt>
                <c:pt idx="178" formatCode="0.00">
                  <c:v>-0.54921326708333318</c:v>
                </c:pt>
                <c:pt idx="179" formatCode="0.00">
                  <c:v>-0.99409782830357329</c:v>
                </c:pt>
                <c:pt idx="180" formatCode="0.00">
                  <c:v>-0.8475941636607125</c:v>
                </c:pt>
                <c:pt idx="181" formatCode="0.00">
                  <c:v>0.99101700633928935</c:v>
                </c:pt>
                <c:pt idx="182" formatCode="0.00">
                  <c:v>2.5262018438392841</c:v>
                </c:pt>
                <c:pt idx="183" formatCode="0.00">
                  <c:v>1.9281996129166674</c:v>
                </c:pt>
                <c:pt idx="184" formatCode="0.00">
                  <c:v>0.73537421372023748</c:v>
                </c:pt>
                <c:pt idx="185" formatCode="0.00">
                  <c:v>-1.9627938794642841</c:v>
                </c:pt>
                <c:pt idx="186" formatCode="0.00">
                  <c:v>-3.3284829519345251</c:v>
                </c:pt>
                <c:pt idx="187" formatCode="0.00">
                  <c:v>-0.78900408497023555</c:v>
                </c:pt>
                <c:pt idx="188" formatCode="0.00">
                  <c:v>-3.3833090344345234</c:v>
                </c:pt>
                <c:pt idx="189" formatCode="0.00">
                  <c:v>5.8595313750000599E-2</c:v>
                </c:pt>
                <c:pt idx="190" formatCode="0.00">
                  <c:v>1.9453923479166668</c:v>
                </c:pt>
                <c:pt idx="191" formatCode="0.00">
                  <c:v>1.3971155600297598</c:v>
                </c:pt>
                <c:pt idx="192" formatCode="0.00">
                  <c:v>0.5677053038392863</c:v>
                </c:pt>
                <c:pt idx="193" formatCode="0.00">
                  <c:v>0.50687856883928717</c:v>
                </c:pt>
                <c:pt idx="194" formatCode="0.00">
                  <c:v>1.0508417005059503</c:v>
                </c:pt>
                <c:pt idx="195" formatCode="0.00">
                  <c:v>1.4165220720833345</c:v>
                </c:pt>
                <c:pt idx="196" formatCode="0.00">
                  <c:v>8.0257945386905005E-2</c:v>
                </c:pt>
                <c:pt idx="197" formatCode="0.00">
                  <c:v>1.7536032213690484</c:v>
                </c:pt>
                <c:pt idx="198" formatCode="0.00">
                  <c:v>-2.9228302519345242</c:v>
                </c:pt>
                <c:pt idx="199" formatCode="0.00">
                  <c:v>-5.623813177470236</c:v>
                </c:pt>
                <c:pt idx="200" formatCode="0.00">
                  <c:v>-2.2001578627678562</c:v>
                </c:pt>
                <c:pt idx="201" formatCode="0.00">
                  <c:v>-1.9112760012500001</c:v>
                </c:pt>
                <c:pt idx="202" formatCode="0.00">
                  <c:v>0.53549043291666631</c:v>
                </c:pt>
                <c:pt idx="203" formatCode="0.00">
                  <c:v>2.0618339166964263</c:v>
                </c:pt>
                <c:pt idx="204" formatCode="0.00">
                  <c:v>1.7749768105059527</c:v>
                </c:pt>
                <c:pt idx="205" formatCode="0.00">
                  <c:v>2.1257173688392879</c:v>
                </c:pt>
                <c:pt idx="206" formatCode="0.00">
                  <c:v>0.75453150967261884</c:v>
                </c:pt>
                <c:pt idx="207" formatCode="0.00">
                  <c:v>0.25543101208333319</c:v>
                </c:pt>
                <c:pt idx="208" formatCode="0.00">
                  <c:v>-2.0184478562797636</c:v>
                </c:pt>
                <c:pt idx="209" formatCode="0.00">
                  <c:v>-0.63020367863095039</c:v>
                </c:pt>
                <c:pt idx="210" formatCode="0.00">
                  <c:v>-1.8018387419345245</c:v>
                </c:pt>
                <c:pt idx="211" formatCode="0.00">
                  <c:v>0.95080532419643049</c:v>
                </c:pt>
                <c:pt idx="212" formatCode="0.00">
                  <c:v>3.8694773372321425</c:v>
                </c:pt>
                <c:pt idx="213" formatCode="0.00">
                  <c:v>-0.50263557625000033</c:v>
                </c:pt>
                <c:pt idx="214" formatCode="0.00">
                  <c:v>0.5568101504166667</c:v>
                </c:pt>
                <c:pt idx="215" formatCode="0.00">
                  <c:v>0.6165446466964255</c:v>
                </c:pt>
                <c:pt idx="216" formatCode="0.00">
                  <c:v>0.24767579550595364</c:v>
                </c:pt>
                <c:pt idx="217" formatCode="0.00">
                  <c:v>0.80789437717261947</c:v>
                </c:pt>
                <c:pt idx="218" formatCode="0.00">
                  <c:v>7.0100213392851884E-3</c:v>
                </c:pt>
                <c:pt idx="219" formatCode="0.00">
                  <c:v>-2.6134965416664713E-2</c:v>
                </c:pt>
                <c:pt idx="220" formatCode="0.00">
                  <c:v>-2.6373054087797616</c:v>
                </c:pt>
                <c:pt idx="221" formatCode="0.00">
                  <c:v>-0.80698609863094983</c:v>
                </c:pt>
                <c:pt idx="222" formatCode="0.00">
                  <c:v>-1.0040869694345247</c:v>
                </c:pt>
                <c:pt idx="223" formatCode="0.00">
                  <c:v>1.6291949008630962</c:v>
                </c:pt>
                <c:pt idx="224" formatCode="0.00">
                  <c:v>-0.24233896693452373</c:v>
                </c:pt>
                <c:pt idx="225" formatCode="0.00">
                  <c:v>-0.4733083929166666</c:v>
                </c:pt>
                <c:pt idx="226" formatCode="0.00">
                  <c:v>1.9998088979166662</c:v>
                </c:pt>
                <c:pt idx="227" formatCode="0.00">
                  <c:v>1.1774048716964272</c:v>
                </c:pt>
                <c:pt idx="228" formatCode="0.00">
                  <c:v>1.506919194672621</c:v>
                </c:pt>
                <c:pt idx="229" formatCode="0.00">
                  <c:v>1.2907620396726216</c:v>
                </c:pt>
                <c:pt idx="230" formatCode="0.00">
                  <c:v>0.8266287055059518</c:v>
                </c:pt>
                <c:pt idx="231" formatCode="0.00">
                  <c:v>-0.29205215708333121</c:v>
                </c:pt>
                <c:pt idx="232" formatCode="0.00">
                  <c:v>-2.2936078846130936</c:v>
                </c:pt>
                <c:pt idx="233" formatCode="0.00">
                  <c:v>-4.2150176686309502</c:v>
                </c:pt>
                <c:pt idx="234" formatCode="0.00">
                  <c:v>-4.6984919669345233</c:v>
                </c:pt>
                <c:pt idx="235" formatCode="0.00">
                  <c:v>2.2444112116964305</c:v>
                </c:pt>
                <c:pt idx="236" formatCode="0.00">
                  <c:v>-1.1009761569345233</c:v>
                </c:pt>
                <c:pt idx="237" formatCode="0.00">
                  <c:v>1.1422012545833331</c:v>
                </c:pt>
                <c:pt idx="238" formatCode="0.00">
                  <c:v>0.64820687791666742</c:v>
                </c:pt>
                <c:pt idx="239" formatCode="0.00">
                  <c:v>0.83995839086309321</c:v>
                </c:pt>
                <c:pt idx="240" formatCode="0.00">
                  <c:v>-0.48252441532738111</c:v>
                </c:pt>
                <c:pt idx="241" formatCode="0.00">
                  <c:v>-1.9075956411607127</c:v>
                </c:pt>
                <c:pt idx="242" formatCode="0.00">
                  <c:v>-1.7021688653273834</c:v>
                </c:pt>
                <c:pt idx="243" formatCode="0.00">
                  <c:v>2.1375105445833338</c:v>
                </c:pt>
                <c:pt idx="244" formatCode="0.00">
                  <c:v>3.5847325245535719</c:v>
                </c:pt>
                <c:pt idx="245" formatCode="0.00">
                  <c:v>2.2009777505357162</c:v>
                </c:pt>
                <c:pt idx="246" formatCode="0.00">
                  <c:v>-1.1680203702678575</c:v>
                </c:pt>
                <c:pt idx="247" formatCode="0.00">
                  <c:v>-0.77608454663690374</c:v>
                </c:pt>
                <c:pt idx="248" formatCode="0.00">
                  <c:v>3.3063629880654766</c:v>
                </c:pt>
                <c:pt idx="249" formatCode="0.00">
                  <c:v>0.22705122958333313</c:v>
                </c:pt>
                <c:pt idx="250" formatCode="0.00">
                  <c:v>-0.24962084791666594</c:v>
                </c:pt>
                <c:pt idx="251" formatCode="0.00">
                  <c:v>0.31213202669642737</c:v>
                </c:pt>
                <c:pt idx="252" formatCode="0.00">
                  <c:v>0.50565974800595193</c:v>
                </c:pt>
                <c:pt idx="253" formatCode="0.00">
                  <c:v>5.517754050595336E-2</c:v>
                </c:pt>
                <c:pt idx="254" formatCode="0.00">
                  <c:v>0.1313269805059516</c:v>
                </c:pt>
                <c:pt idx="255" formatCode="0.00">
                  <c:v>-0.61870273791666808</c:v>
                </c:pt>
                <c:pt idx="256" formatCode="0.00">
                  <c:v>-2.1979731421130957</c:v>
                </c:pt>
                <c:pt idx="257" formatCode="0.00">
                  <c:v>-2.8440192794642836</c:v>
                </c:pt>
                <c:pt idx="258" formatCode="0.00">
                  <c:v>-2.8503127678600748E-3</c:v>
                </c:pt>
                <c:pt idx="259" formatCode="0.00">
                  <c:v>2.37140630169643</c:v>
                </c:pt>
                <c:pt idx="260" formatCode="0.00">
                  <c:v>-0.51357564776785836</c:v>
                </c:pt>
                <c:pt idx="261" formatCode="0.00">
                  <c:v>-1.0550099245833335</c:v>
                </c:pt>
                <c:pt idx="262" formatCode="0.00">
                  <c:v>0.12599060458333344</c:v>
                </c:pt>
                <c:pt idx="263" formatCode="0.00">
                  <c:v>0.4546695991964258</c:v>
                </c:pt>
                <c:pt idx="264" formatCode="0.00">
                  <c:v>0.84293129967261926</c:v>
                </c:pt>
                <c:pt idx="265" formatCode="0.00">
                  <c:v>0.1305359988392869</c:v>
                </c:pt>
                <c:pt idx="266" formatCode="0.00">
                  <c:v>-0.66364621616071418</c:v>
                </c:pt>
                <c:pt idx="267" formatCode="0.00">
                  <c:v>0.19454237791666618</c:v>
                </c:pt>
                <c:pt idx="268" formatCode="0.00">
                  <c:v>-2.2078939279464294</c:v>
                </c:pt>
                <c:pt idx="269" formatCode="0.00">
                  <c:v>-0.21801056279761877</c:v>
                </c:pt>
                <c:pt idx="270" formatCode="0.00">
                  <c:v>1.2812798280654736</c:v>
                </c:pt>
                <c:pt idx="271" formatCode="0.00">
                  <c:v>-0.49446118330356903</c:v>
                </c:pt>
                <c:pt idx="272" formatCode="0.00">
                  <c:v>2.1224624738988105</c:v>
                </c:pt>
                <c:pt idx="273" formatCode="0.00">
                  <c:v>2.7848774612500007</c:v>
                </c:pt>
                <c:pt idx="274" formatCode="0.00">
                  <c:v>0.61124327041666593</c:v>
                </c:pt>
                <c:pt idx="275" formatCode="0.00">
                  <c:v>0.48566601586309321</c:v>
                </c:pt>
                <c:pt idx="276" formatCode="0.00">
                  <c:v>0.21809303883928521</c:v>
                </c:pt>
                <c:pt idx="277" formatCode="0.00">
                  <c:v>-9.0596133660712397E-2</c:v>
                </c:pt>
                <c:pt idx="278" formatCode="0.00">
                  <c:v>-1.3233357253273805</c:v>
                </c:pt>
                <c:pt idx="279" formatCode="0.00">
                  <c:v>-1.6843598379166664</c:v>
                </c:pt>
                <c:pt idx="280" formatCode="0.00">
                  <c:v>0.90853905538690483</c:v>
                </c:pt>
                <c:pt idx="281" formatCode="0.00">
                  <c:v>-1.8140095661309497</c:v>
                </c:pt>
                <c:pt idx="282" formatCode="0.00">
                  <c:v>-0.37981077860118972</c:v>
                </c:pt>
                <c:pt idx="283" formatCode="0.00">
                  <c:v>-1.9637464741369026</c:v>
                </c:pt>
                <c:pt idx="284" formatCode="0.00">
                  <c:v>-1.2761831711011915</c:v>
                </c:pt>
                <c:pt idx="285" formatCode="0.00">
                  <c:v>1.2464910829166662</c:v>
                </c:pt>
                <c:pt idx="286" formatCode="0.00">
                  <c:v>1.9388701370833346</c:v>
                </c:pt>
                <c:pt idx="287" formatCode="0.00">
                  <c:v>1.5014537775297594</c:v>
                </c:pt>
                <c:pt idx="288" formatCode="0.00">
                  <c:v>1.4930568530059531</c:v>
                </c:pt>
                <c:pt idx="289" formatCode="0.00">
                  <c:v>1.3536415088392904</c:v>
                </c:pt>
                <c:pt idx="290" formatCode="0.00">
                  <c:v>-4.3186646994046285E-2</c:v>
                </c:pt>
                <c:pt idx="291" formatCode="0.00">
                  <c:v>-3.8843237195833318</c:v>
                </c:pt>
                <c:pt idx="292" formatCode="0.00">
                  <c:v>-1.4539098279464275</c:v>
                </c:pt>
                <c:pt idx="293" formatCode="0.00">
                  <c:v>-2.1790417936309492</c:v>
                </c:pt>
                <c:pt idx="294" formatCode="0.00">
                  <c:v>-1.7492721144345271</c:v>
                </c:pt>
                <c:pt idx="295" formatCode="0.00">
                  <c:v>1.391548600029763</c:v>
                </c:pt>
                <c:pt idx="296" formatCode="0.00">
                  <c:v>1.7148223463988099</c:v>
                </c:pt>
                <c:pt idx="297" formatCode="0.00">
                  <c:v>0.39862141708333265</c:v>
                </c:pt>
                <c:pt idx="298" formatCode="0.00">
                  <c:v>0.72113298624999977</c:v>
                </c:pt>
                <c:pt idx="299" formatCode="0.00">
                  <c:v>0.97050729336309338</c:v>
                </c:pt>
                <c:pt idx="300" formatCode="0.00">
                  <c:v>0.43791463717262147</c:v>
                </c:pt>
                <c:pt idx="301" formatCode="0.00">
                  <c:v>-0.30608472116071184</c:v>
                </c:pt>
                <c:pt idx="302" formatCode="0.00">
                  <c:v>-1.139268961160715</c:v>
                </c:pt>
                <c:pt idx="303" formatCode="0.00">
                  <c:v>-0.19857326791666807</c:v>
                </c:pt>
                <c:pt idx="304" formatCode="0.00">
                  <c:v>0.18737325455357001</c:v>
                </c:pt>
                <c:pt idx="305" formatCode="0.00">
                  <c:v>3.2222748955357146</c:v>
                </c:pt>
                <c:pt idx="306" formatCode="0.00">
                  <c:v>-2.5707160227678596</c:v>
                </c:pt>
                <c:pt idx="307" formatCode="0.00">
                  <c:v>-0.83335601663690362</c:v>
                </c:pt>
                <c:pt idx="308" formatCode="0.00">
                  <c:v>1.9788711013988109</c:v>
                </c:pt>
                <c:pt idx="309" formatCode="0.00">
                  <c:v>-1.5159212962500002</c:v>
                </c:pt>
                <c:pt idx="310" formatCode="0.00">
                  <c:v>-0.14177103541666547</c:v>
                </c:pt>
                <c:pt idx="311" formatCode="0.00">
                  <c:v>0.42723913086309651</c:v>
                </c:pt>
                <c:pt idx="312" formatCode="0.00">
                  <c:v>0.72367580883928717</c:v>
                </c:pt>
                <c:pt idx="313" formatCode="0.00">
                  <c:v>-0.22576056782738085</c:v>
                </c:pt>
                <c:pt idx="314" formatCode="0.00">
                  <c:v>-1.1665400094940477</c:v>
                </c:pt>
                <c:pt idx="315" formatCode="0.00">
                  <c:v>1.0793983970833327</c:v>
                </c:pt>
                <c:pt idx="316" formatCode="0.00">
                  <c:v>1.6720648737202362</c:v>
                </c:pt>
                <c:pt idx="317" formatCode="0.00">
                  <c:v>-0.69455293863095235</c:v>
                </c:pt>
                <c:pt idx="318" formatCode="0.00">
                  <c:v>2.0095698172321388</c:v>
                </c:pt>
                <c:pt idx="319" formatCode="0.00">
                  <c:v>-1.6979524558035717</c:v>
                </c:pt>
                <c:pt idx="320" formatCode="0.00">
                  <c:v>-0.72703761026785862</c:v>
                </c:pt>
                <c:pt idx="321" formatCode="0.00">
                  <c:v>0.39836683375000081</c:v>
                </c:pt>
                <c:pt idx="322" formatCode="0.00">
                  <c:v>-0.13260153624999838</c:v>
                </c:pt>
                <c:pt idx="323" formatCode="0.00">
                  <c:v>-0.17376864413690818</c:v>
                </c:pt>
                <c:pt idx="324" formatCode="0.00">
                  <c:v>-0.52513187949404738</c:v>
                </c:pt>
                <c:pt idx="325" formatCode="0.00">
                  <c:v>-1.0790479519940472</c:v>
                </c:pt>
                <c:pt idx="326" formatCode="0.00">
                  <c:v>-0.6717016944940486</c:v>
                </c:pt>
                <c:pt idx="327" formatCode="0.00">
                  <c:v>1.1279010212500005</c:v>
                </c:pt>
                <c:pt idx="328" formatCode="0.00">
                  <c:v>4.8743478869075485E-3</c:v>
                </c:pt>
                <c:pt idx="329" formatCode="0.00">
                  <c:v>-0.98297884363095012</c:v>
                </c:pt>
                <c:pt idx="330" formatCode="0.00">
                  <c:v>1.5471051055654765</c:v>
                </c:pt>
                <c:pt idx="331" formatCode="0.00">
                  <c:v>1.636909955029763</c:v>
                </c:pt>
                <c:pt idx="332" formatCode="0.00">
                  <c:v>-0.98250245943452441</c:v>
                </c:pt>
                <c:pt idx="333" formatCode="0.00">
                  <c:v>0.54842416791666881</c:v>
                </c:pt>
                <c:pt idx="334" formatCode="0.00">
                  <c:v>1.27559596625</c:v>
                </c:pt>
                <c:pt idx="335" formatCode="0.00">
                  <c:v>0.77711580502976219</c:v>
                </c:pt>
                <c:pt idx="336" formatCode="0.00">
                  <c:v>0.44509223967261846</c:v>
                </c:pt>
                <c:pt idx="337" formatCode="0.00">
                  <c:v>0.2343227030059527</c:v>
                </c:pt>
                <c:pt idx="338" formatCode="0.00">
                  <c:v>0.46900789217261973</c:v>
                </c:pt>
                <c:pt idx="339" formatCode="0.00">
                  <c:v>-1.2025834995833318</c:v>
                </c:pt>
                <c:pt idx="340" formatCode="0.00">
                  <c:v>-1.6518941854464233</c:v>
                </c:pt>
                <c:pt idx="341" formatCode="0.00">
                  <c:v>-2.8474744811309494</c:v>
                </c:pt>
                <c:pt idx="342" formatCode="0.00">
                  <c:v>-2.1166752002678564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37-4BB2-A840-25E039ABC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TWS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Indus-Irr</a:t>
            </a:r>
            <a:r>
              <a:rPr lang="en-US" baseline="0"/>
              <a:t> Runoff Storage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'Indus-TSA'!$Q$2:$Q$349</c:f>
              <c:numCache>
                <c:formatCode>General</c:formatCode>
                <c:ptCount val="348"/>
                <c:pt idx="6" formatCode="0.00">
                  <c:v>-9.9882778764367741E-2</c:v>
                </c:pt>
                <c:pt idx="7" formatCode="0.00">
                  <c:v>-0.10168363709770095</c:v>
                </c:pt>
                <c:pt idx="8" formatCode="0.00">
                  <c:v>-9.7910378764367645E-2</c:v>
                </c:pt>
                <c:pt idx="9" formatCode="0.00">
                  <c:v>-9.3475001264367641E-2</c:v>
                </c:pt>
                <c:pt idx="10" formatCode="0.00">
                  <c:v>-0.10106770959770112</c:v>
                </c:pt>
                <c:pt idx="11" formatCode="0.00">
                  <c:v>-0.1101863904310344</c:v>
                </c:pt>
                <c:pt idx="12" formatCode="0.00">
                  <c:v>-0.10910832876436777</c:v>
                </c:pt>
                <c:pt idx="13" formatCode="0.00">
                  <c:v>-8.4744428764367774E-2</c:v>
                </c:pt>
                <c:pt idx="14" formatCode="0.00">
                  <c:v>-6.456138959770108E-2</c:v>
                </c:pt>
                <c:pt idx="15" formatCode="0.00">
                  <c:v>-4.8966822931034382E-2</c:v>
                </c:pt>
                <c:pt idx="16" formatCode="0.00">
                  <c:v>-4.3041758764367666E-2</c:v>
                </c:pt>
                <c:pt idx="17" formatCode="0.00">
                  <c:v>-4.0485469597701051E-2</c:v>
                </c:pt>
                <c:pt idx="18" formatCode="0.00">
                  <c:v>-3.3110919597700961E-2</c:v>
                </c:pt>
                <c:pt idx="19" formatCode="0.00">
                  <c:v>-3.4559267931034476E-2</c:v>
                </c:pt>
                <c:pt idx="20" formatCode="0.00">
                  <c:v>-4.0782152097701085E-2</c:v>
                </c:pt>
                <c:pt idx="21" formatCode="0.00">
                  <c:v>-4.0589778764367646E-2</c:v>
                </c:pt>
                <c:pt idx="22" formatCode="0.00">
                  <c:v>-3.7998059597700973E-2</c:v>
                </c:pt>
                <c:pt idx="23" formatCode="0.00">
                  <c:v>-3.7872632097700976E-2</c:v>
                </c:pt>
                <c:pt idx="24" formatCode="0.00">
                  <c:v>-3.9501254597701041E-2</c:v>
                </c:pt>
                <c:pt idx="25" formatCode="0.00">
                  <c:v>-5.5313944597701115E-2</c:v>
                </c:pt>
                <c:pt idx="26" formatCode="0.00">
                  <c:v>-8.2324417931034399E-2</c:v>
                </c:pt>
                <c:pt idx="27" formatCode="0.00">
                  <c:v>-0.1112516887643677</c:v>
                </c:pt>
                <c:pt idx="28" formatCode="0.00">
                  <c:v>-0.11609932959770103</c:v>
                </c:pt>
                <c:pt idx="29" formatCode="0.00">
                  <c:v>-0.11899556126436772</c:v>
                </c:pt>
                <c:pt idx="30" formatCode="0.00">
                  <c:v>-0.12903295876436777</c:v>
                </c:pt>
                <c:pt idx="31" formatCode="0.00">
                  <c:v>-0.12574765043103436</c:v>
                </c:pt>
                <c:pt idx="32" formatCode="0.00">
                  <c:v>-0.10863126376436771</c:v>
                </c:pt>
                <c:pt idx="33" formatCode="0.00">
                  <c:v>-0.10905413543103432</c:v>
                </c:pt>
                <c:pt idx="34" formatCode="0.00">
                  <c:v>-0.10167929209770088</c:v>
                </c:pt>
                <c:pt idx="35" formatCode="0.00">
                  <c:v>-8.966718709770094E-2</c:v>
                </c:pt>
                <c:pt idx="36" formatCode="0.00">
                  <c:v>-8.8944743764367673E-2</c:v>
                </c:pt>
                <c:pt idx="37" formatCode="0.00">
                  <c:v>-9.2963755431034412E-2</c:v>
                </c:pt>
                <c:pt idx="38" formatCode="0.00">
                  <c:v>-5.9756549597701047E-2</c:v>
                </c:pt>
                <c:pt idx="39" formatCode="0.00">
                  <c:v>-2.7643524597701141E-2</c:v>
                </c:pt>
                <c:pt idx="40" formatCode="0.00">
                  <c:v>-1.8288347097700997E-2</c:v>
                </c:pt>
                <c:pt idx="41" formatCode="0.00">
                  <c:v>-1.1801292931034379E-2</c:v>
                </c:pt>
                <c:pt idx="42" formatCode="0.00">
                  <c:v>-2.3839429310342775E-3</c:v>
                </c:pt>
                <c:pt idx="43" formatCode="0.00">
                  <c:v>1.9457795689656887E-3</c:v>
                </c:pt>
                <c:pt idx="44" formatCode="0.00">
                  <c:v>-6.6777087643676847E-3</c:v>
                </c:pt>
                <c:pt idx="45" formatCode="0.00">
                  <c:v>6.5585956896563324E-4</c:v>
                </c:pt>
                <c:pt idx="46" formatCode="0.00">
                  <c:v>2.9828145689656527E-3</c:v>
                </c:pt>
                <c:pt idx="47" formatCode="0.00">
                  <c:v>-2.9310295977009737E-3</c:v>
                </c:pt>
                <c:pt idx="48" formatCode="0.00">
                  <c:v>8.0151970689656959E-3</c:v>
                </c:pt>
                <c:pt idx="49" formatCode="0.00">
                  <c:v>-9.7725670977010237E-3</c:v>
                </c:pt>
                <c:pt idx="50" formatCode="0.00">
                  <c:v>-4.249818959770113E-2</c:v>
                </c:pt>
                <c:pt idx="51" formatCode="0.00">
                  <c:v>-7.4132922097700948E-2</c:v>
                </c:pt>
                <c:pt idx="52" formatCode="0.00">
                  <c:v>-8.0757784597701054E-2</c:v>
                </c:pt>
                <c:pt idx="53" formatCode="0.00">
                  <c:v>-8.7203890431034325E-2</c:v>
                </c:pt>
                <c:pt idx="54" formatCode="0.00">
                  <c:v>-9.4164818764367664E-2</c:v>
                </c:pt>
                <c:pt idx="55" formatCode="0.00">
                  <c:v>-0.10257510459770092</c:v>
                </c:pt>
                <c:pt idx="56" formatCode="0.00">
                  <c:v>-9.9719279597700994E-2</c:v>
                </c:pt>
                <c:pt idx="57" formatCode="0.00">
                  <c:v>-0.10551738876436773</c:v>
                </c:pt>
                <c:pt idx="58" formatCode="0.00">
                  <c:v>-0.11508396376436775</c:v>
                </c:pt>
                <c:pt idx="59" formatCode="0.00">
                  <c:v>-0.11304863376436775</c:v>
                </c:pt>
                <c:pt idx="60" formatCode="0.00">
                  <c:v>-0.11343504543103433</c:v>
                </c:pt>
                <c:pt idx="61" formatCode="0.00">
                  <c:v>-9.2089862931034328E-2</c:v>
                </c:pt>
                <c:pt idx="62" formatCode="0.00">
                  <c:v>-0.1007245862643677</c:v>
                </c:pt>
                <c:pt idx="63" formatCode="0.00">
                  <c:v>-8.4150203764367826E-2</c:v>
                </c:pt>
                <c:pt idx="64" formatCode="0.00">
                  <c:v>-8.0245483764367742E-2</c:v>
                </c:pt>
                <c:pt idx="65" formatCode="0.00">
                  <c:v>-7.5505607931034335E-2</c:v>
                </c:pt>
                <c:pt idx="66" formatCode="0.00">
                  <c:v>-7.467009959770099E-2</c:v>
                </c:pt>
                <c:pt idx="67" formatCode="0.00">
                  <c:v>-7.0815824597700971E-2</c:v>
                </c:pt>
                <c:pt idx="68" formatCode="0.00">
                  <c:v>-7.2220711264367687E-2</c:v>
                </c:pt>
                <c:pt idx="69" formatCode="0.00">
                  <c:v>-7.1853273764367676E-2</c:v>
                </c:pt>
                <c:pt idx="70" formatCode="0.00">
                  <c:v>-5.4413138764367819E-2</c:v>
                </c:pt>
                <c:pt idx="71" formatCode="0.00">
                  <c:v>-5.4812256264367587E-2</c:v>
                </c:pt>
                <c:pt idx="72" formatCode="0.00">
                  <c:v>-6.8464765431034302E-2</c:v>
                </c:pt>
                <c:pt idx="73" formatCode="0.00">
                  <c:v>-7.0019313764367652E-2</c:v>
                </c:pt>
                <c:pt idx="74" formatCode="0.00">
                  <c:v>-5.3779872097700965E-2</c:v>
                </c:pt>
                <c:pt idx="75" formatCode="0.00">
                  <c:v>-5.5192313764367618E-2</c:v>
                </c:pt>
                <c:pt idx="76" formatCode="0.00">
                  <c:v>-5.5752154597700998E-2</c:v>
                </c:pt>
                <c:pt idx="77" formatCode="0.00">
                  <c:v>-5.333097209770099E-2</c:v>
                </c:pt>
                <c:pt idx="78" formatCode="0.00">
                  <c:v>-4.6702215431034366E-2</c:v>
                </c:pt>
                <c:pt idx="79" formatCode="0.00">
                  <c:v>-4.5299802097701125E-2</c:v>
                </c:pt>
                <c:pt idx="80" formatCode="0.00">
                  <c:v>-4.1441670431034416E-2</c:v>
                </c:pt>
                <c:pt idx="81" formatCode="0.00">
                  <c:v>-3.9825497931034293E-2</c:v>
                </c:pt>
                <c:pt idx="82" formatCode="0.00">
                  <c:v>-5.5282285431034417E-2</c:v>
                </c:pt>
                <c:pt idx="83" formatCode="0.00">
                  <c:v>-7.0139582931034283E-2</c:v>
                </c:pt>
                <c:pt idx="84" formatCode="0.00">
                  <c:v>-7.3901303764367654E-2</c:v>
                </c:pt>
                <c:pt idx="85" formatCode="0.00">
                  <c:v>-6.989049709770101E-2</c:v>
                </c:pt>
                <c:pt idx="86" formatCode="0.00">
                  <c:v>-7.044995376436769E-2</c:v>
                </c:pt>
                <c:pt idx="87" formatCode="0.00">
                  <c:v>-6.1402917097701071E-2</c:v>
                </c:pt>
                <c:pt idx="88" formatCode="0.00">
                  <c:v>-7.2872609597701032E-2</c:v>
                </c:pt>
                <c:pt idx="89" formatCode="0.00">
                  <c:v>-8.6224114597701074E-2</c:v>
                </c:pt>
                <c:pt idx="90" formatCode="0.00">
                  <c:v>-9.8829940431034324E-2</c:v>
                </c:pt>
                <c:pt idx="91" formatCode="0.00">
                  <c:v>-9.8039885431034368E-2</c:v>
                </c:pt>
                <c:pt idx="92" formatCode="0.00">
                  <c:v>-0.10204560043103433</c:v>
                </c:pt>
                <c:pt idx="93" formatCode="0.00">
                  <c:v>-0.10602001293103436</c:v>
                </c:pt>
                <c:pt idx="94" formatCode="0.00">
                  <c:v>-9.4767492931034369E-2</c:v>
                </c:pt>
                <c:pt idx="95" formatCode="0.00">
                  <c:v>-7.6979802931034347E-2</c:v>
                </c:pt>
                <c:pt idx="96" formatCode="0.00">
                  <c:v>-5.9050703764367718E-2</c:v>
                </c:pt>
                <c:pt idx="97" formatCode="0.00">
                  <c:v>-6.5456862097701185E-2</c:v>
                </c:pt>
                <c:pt idx="98" formatCode="0.00">
                  <c:v>-4.0223034597701157E-2</c:v>
                </c:pt>
                <c:pt idx="99" formatCode="0.00">
                  <c:v>-2.996441959770102E-2</c:v>
                </c:pt>
                <c:pt idx="100" formatCode="0.00">
                  <c:v>-2.2949961264367769E-2</c:v>
                </c:pt>
                <c:pt idx="101" formatCode="0.00">
                  <c:v>-1.0192565431034417E-2</c:v>
                </c:pt>
                <c:pt idx="102" formatCode="0.00">
                  <c:v>3.8877504022989395E-3</c:v>
                </c:pt>
                <c:pt idx="103" formatCode="0.00">
                  <c:v>1.39288456896558E-3</c:v>
                </c:pt>
                <c:pt idx="104" formatCode="0.00">
                  <c:v>-1.5783787643677272E-3</c:v>
                </c:pt>
                <c:pt idx="105" formatCode="0.00">
                  <c:v>8.0059212356322629E-3</c:v>
                </c:pt>
                <c:pt idx="106" formatCode="0.00">
                  <c:v>2.2652312068965674E-2</c:v>
                </c:pt>
                <c:pt idx="107" formatCode="0.00">
                  <c:v>3.1904949568965613E-2</c:v>
                </c:pt>
                <c:pt idx="108" formatCode="0.00">
                  <c:v>2.7356032902298932E-2</c:v>
                </c:pt>
                <c:pt idx="109" formatCode="0.00">
                  <c:v>4.2389064568965629E-2</c:v>
                </c:pt>
                <c:pt idx="110" formatCode="0.00">
                  <c:v>3.0768076235632269E-2</c:v>
                </c:pt>
                <c:pt idx="111" formatCode="0.00">
                  <c:v>4.0717844568965544E-2</c:v>
                </c:pt>
                <c:pt idx="112" formatCode="0.00">
                  <c:v>5.3967227068965617E-2</c:v>
                </c:pt>
                <c:pt idx="113" formatCode="0.00">
                  <c:v>5.9947922068965598E-2</c:v>
                </c:pt>
                <c:pt idx="114" formatCode="0.00">
                  <c:v>6.3577482068965629E-2</c:v>
                </c:pt>
                <c:pt idx="115" formatCode="0.00">
                  <c:v>6.6660357902298961E-2</c:v>
                </c:pt>
                <c:pt idx="116" formatCode="0.00">
                  <c:v>6.6626072902299049E-2</c:v>
                </c:pt>
                <c:pt idx="117" formatCode="0.00">
                  <c:v>6.7315172068965756E-2</c:v>
                </c:pt>
                <c:pt idx="118" formatCode="0.00">
                  <c:v>6.83392937356323E-2</c:v>
                </c:pt>
                <c:pt idx="119" formatCode="0.00">
                  <c:v>7.3432858735632323E-2</c:v>
                </c:pt>
                <c:pt idx="120" formatCode="0.00">
                  <c:v>8.3800192068965607E-2</c:v>
                </c:pt>
                <c:pt idx="121" formatCode="0.00">
                  <c:v>7.3792790402298913E-2</c:v>
                </c:pt>
                <c:pt idx="122" formatCode="0.00">
                  <c:v>7.966317206896556E-2</c:v>
                </c:pt>
                <c:pt idx="123" formatCode="0.00">
                  <c:v>7.7033435402299011E-2</c:v>
                </c:pt>
                <c:pt idx="124" formatCode="0.00">
                  <c:v>7.7776487068965672E-2</c:v>
                </c:pt>
                <c:pt idx="125" formatCode="0.00">
                  <c:v>7.8459010402299079E-2</c:v>
                </c:pt>
                <c:pt idx="126" formatCode="0.00">
                  <c:v>7.7960671235632217E-2</c:v>
                </c:pt>
                <c:pt idx="127" formatCode="0.00">
                  <c:v>8.0366857902298916E-2</c:v>
                </c:pt>
                <c:pt idx="128" formatCode="0.00">
                  <c:v>9.3597123735632448E-2</c:v>
                </c:pt>
                <c:pt idx="129" formatCode="0.00">
                  <c:v>9.7895542902299071E-2</c:v>
                </c:pt>
                <c:pt idx="130" formatCode="0.00">
                  <c:v>7.9973986235632344E-2</c:v>
                </c:pt>
                <c:pt idx="131" formatCode="0.00">
                  <c:v>6.9315468735632324E-2</c:v>
                </c:pt>
                <c:pt idx="132" formatCode="0.00">
                  <c:v>5.3621064568965648E-2</c:v>
                </c:pt>
                <c:pt idx="133" formatCode="0.00">
                  <c:v>3.7365947068965566E-2</c:v>
                </c:pt>
                <c:pt idx="134" formatCode="0.00">
                  <c:v>2.4826267902299026E-2</c:v>
                </c:pt>
                <c:pt idx="135" formatCode="0.00">
                  <c:v>1.8712475402298923E-2</c:v>
                </c:pt>
                <c:pt idx="136" formatCode="0.00">
                  <c:v>1.5195249568965563E-2</c:v>
                </c:pt>
                <c:pt idx="137" formatCode="0.00">
                  <c:v>1.0878462068965589E-2</c:v>
                </c:pt>
                <c:pt idx="138" formatCode="0.00">
                  <c:v>5.1058512356323416E-3</c:v>
                </c:pt>
                <c:pt idx="139" formatCode="0.00">
                  <c:v>1.0118687068965682E-2</c:v>
                </c:pt>
                <c:pt idx="140" formatCode="0.00">
                  <c:v>3.4812920689656357E-3</c:v>
                </c:pt>
                <c:pt idx="141" formatCode="0.00">
                  <c:v>-3.8883204310342645E-3</c:v>
                </c:pt>
                <c:pt idx="142" formatCode="0.00">
                  <c:v>1.0356608735632378E-2</c:v>
                </c:pt>
                <c:pt idx="143" formatCode="0.00">
                  <c:v>2.0348567068965595E-2</c:v>
                </c:pt>
                <c:pt idx="144" formatCode="0.00">
                  <c:v>2.1629187902298952E-2</c:v>
                </c:pt>
                <c:pt idx="145" formatCode="0.00">
                  <c:v>5.840340790229881E-2</c:v>
                </c:pt>
                <c:pt idx="146" formatCode="0.00">
                  <c:v>8.4873105402298865E-2</c:v>
                </c:pt>
                <c:pt idx="147" formatCode="0.00">
                  <c:v>7.5756127902298909E-2</c:v>
                </c:pt>
                <c:pt idx="148" formatCode="0.00">
                  <c:v>7.3228200402299048E-2</c:v>
                </c:pt>
                <c:pt idx="149" formatCode="0.00">
                  <c:v>7.1171150402298933E-2</c:v>
                </c:pt>
                <c:pt idx="150" formatCode="0.00">
                  <c:v>7.6029087902298897E-2</c:v>
                </c:pt>
                <c:pt idx="151" formatCode="0.00">
                  <c:v>7.0887551235632285E-2</c:v>
                </c:pt>
                <c:pt idx="152" formatCode="0.00">
                  <c:v>6.3221500402299013E-2</c:v>
                </c:pt>
                <c:pt idx="153" formatCode="0.00">
                  <c:v>5.6892846235632288E-2</c:v>
                </c:pt>
                <c:pt idx="154" formatCode="0.00">
                  <c:v>5.2056649568965607E-2</c:v>
                </c:pt>
                <c:pt idx="155" formatCode="0.00">
                  <c:v>4.3164987902299057E-2</c:v>
                </c:pt>
                <c:pt idx="156" formatCode="0.00">
                  <c:v>5.0937060402299061E-2</c:v>
                </c:pt>
                <c:pt idx="157" formatCode="0.00">
                  <c:v>2.9037097068965734E-2</c:v>
                </c:pt>
                <c:pt idx="158" formatCode="0.00">
                  <c:v>3.7653237356323199E-3</c:v>
                </c:pt>
                <c:pt idx="159" formatCode="0.00">
                  <c:v>3.0620779022989542E-3</c:v>
                </c:pt>
                <c:pt idx="160" formatCode="0.00">
                  <c:v>1.1820287356323345E-3</c:v>
                </c:pt>
                <c:pt idx="161" formatCode="0.00">
                  <c:v>2.7744754022989149E-3</c:v>
                </c:pt>
                <c:pt idx="162" formatCode="0.00">
                  <c:v>-5.4970745977009905E-3</c:v>
                </c:pt>
                <c:pt idx="163" formatCode="0.00">
                  <c:v>-8.0693095977010243E-3</c:v>
                </c:pt>
                <c:pt idx="164" formatCode="0.00">
                  <c:v>-1.5764937643676369E-3</c:v>
                </c:pt>
                <c:pt idx="165" formatCode="0.00">
                  <c:v>2.0163134568965679E-2</c:v>
                </c:pt>
                <c:pt idx="166" formatCode="0.00">
                  <c:v>3.2275413735632363E-2</c:v>
                </c:pt>
                <c:pt idx="167" formatCode="0.00">
                  <c:v>3.2590498735632467E-2</c:v>
                </c:pt>
                <c:pt idx="168" formatCode="0.00">
                  <c:v>2.753047706896572E-2</c:v>
                </c:pt>
                <c:pt idx="169" formatCode="0.00">
                  <c:v>4.8555622902298978E-2</c:v>
                </c:pt>
                <c:pt idx="170" formatCode="0.00">
                  <c:v>5.6207796235632324E-2</c:v>
                </c:pt>
                <c:pt idx="171" formatCode="0.00">
                  <c:v>8.2228944568965678E-2</c:v>
                </c:pt>
                <c:pt idx="172" formatCode="0.00">
                  <c:v>8.6179664568965642E-2</c:v>
                </c:pt>
                <c:pt idx="173" formatCode="0.00">
                  <c:v>8.6271396235632403E-2</c:v>
                </c:pt>
                <c:pt idx="174" formatCode="0.00">
                  <c:v>9.1497432068965656E-2</c:v>
                </c:pt>
                <c:pt idx="175" formatCode="0.00">
                  <c:v>8.5843697068965552E-2</c:v>
                </c:pt>
                <c:pt idx="176" formatCode="0.00">
                  <c:v>6.9354975402298957E-2</c:v>
                </c:pt>
                <c:pt idx="177" formatCode="0.00">
                  <c:v>4.0835776235632171E-2</c:v>
                </c:pt>
                <c:pt idx="178" formatCode="0.00">
                  <c:v>2.3528927068965588E-2</c:v>
                </c:pt>
                <c:pt idx="179" formatCode="0.00">
                  <c:v>1.2989335402298963E-2</c:v>
                </c:pt>
                <c:pt idx="180" formatCode="0.00">
                  <c:v>1.5426370402298994E-2</c:v>
                </c:pt>
                <c:pt idx="181" formatCode="0.00">
                  <c:v>-1.3497319597701063E-2</c:v>
                </c:pt>
                <c:pt idx="182" formatCode="0.00">
                  <c:v>-2.2750793103432088E-4</c:v>
                </c:pt>
                <c:pt idx="183" formatCode="0.00">
                  <c:v>-1.2789559597701006E-2</c:v>
                </c:pt>
                <c:pt idx="184" formatCode="0.00">
                  <c:v>-6.0821004310344096E-3</c:v>
                </c:pt>
                <c:pt idx="185" formatCode="0.00">
                  <c:v>-2.1648429310343609E-3</c:v>
                </c:pt>
                <c:pt idx="186" formatCode="0.00">
                  <c:v>2.2174206896563575E-4</c:v>
                </c:pt>
                <c:pt idx="187" formatCode="0.00">
                  <c:v>5.0133354022989796E-3</c:v>
                </c:pt>
                <c:pt idx="188" formatCode="0.00">
                  <c:v>3.2671912902298872E-2</c:v>
                </c:pt>
                <c:pt idx="189" formatCode="0.00">
                  <c:v>4.3524873735632186E-2</c:v>
                </c:pt>
                <c:pt idx="190" formatCode="0.00">
                  <c:v>5.0781317068965603E-2</c:v>
                </c:pt>
                <c:pt idx="191" formatCode="0.00">
                  <c:v>6.6918982068965516E-2</c:v>
                </c:pt>
                <c:pt idx="192" formatCode="0.00">
                  <c:v>7.1472583735632256E-2</c:v>
                </c:pt>
                <c:pt idx="193" formatCode="0.00">
                  <c:v>9.3600768735632167E-2</c:v>
                </c:pt>
                <c:pt idx="194" formatCode="0.00">
                  <c:v>7.3947056235632358E-2</c:v>
                </c:pt>
                <c:pt idx="195" formatCode="0.00">
                  <c:v>6.3212120402299066E-2</c:v>
                </c:pt>
                <c:pt idx="196" formatCode="0.00">
                  <c:v>5.9004668735632371E-2</c:v>
                </c:pt>
                <c:pt idx="197" formatCode="0.00">
                  <c:v>5.5543947902298996E-2</c:v>
                </c:pt>
                <c:pt idx="198" formatCode="0.00">
                  <c:v>3.3016447068965671E-2</c:v>
                </c:pt>
                <c:pt idx="199" formatCode="0.00">
                  <c:v>4.160329956896569E-2</c:v>
                </c:pt>
                <c:pt idx="200" formatCode="0.00">
                  <c:v>2.3043848735632366E-2</c:v>
                </c:pt>
                <c:pt idx="201" formatCode="0.00">
                  <c:v>1.0524547068965662E-2</c:v>
                </c:pt>
                <c:pt idx="202" formatCode="0.00">
                  <c:v>1.5471702902298934E-2</c:v>
                </c:pt>
                <c:pt idx="203" formatCode="0.00">
                  <c:v>1.6653037068965704E-2</c:v>
                </c:pt>
                <c:pt idx="204" formatCode="0.00">
                  <c:v>7.6588845689655738E-3</c:v>
                </c:pt>
                <c:pt idx="205" formatCode="0.00">
                  <c:v>-1.3292660431034387E-2</c:v>
                </c:pt>
                <c:pt idx="206" formatCode="0.00">
                  <c:v>-4.6816470977010249E-3</c:v>
                </c:pt>
                <c:pt idx="207" formatCode="0.00">
                  <c:v>5.6681437356322917E-3</c:v>
                </c:pt>
                <c:pt idx="208" formatCode="0.00">
                  <c:v>6.2840437356322942E-3</c:v>
                </c:pt>
                <c:pt idx="209" formatCode="0.00">
                  <c:v>1.0265743735632382E-2</c:v>
                </c:pt>
                <c:pt idx="210" formatCode="0.00">
                  <c:v>2.7967592902298999E-2</c:v>
                </c:pt>
                <c:pt idx="211" formatCode="0.00">
                  <c:v>1.6304589568965633E-2</c:v>
                </c:pt>
                <c:pt idx="212" formatCode="0.00">
                  <c:v>2.3995757068965617E-2</c:v>
                </c:pt>
                <c:pt idx="213" formatCode="0.00">
                  <c:v>5.4169391235632358E-2</c:v>
                </c:pt>
                <c:pt idx="214" formatCode="0.00">
                  <c:v>3.2964338735632426E-2</c:v>
                </c:pt>
                <c:pt idx="215" formatCode="0.00">
                  <c:v>2.5095978735632296E-2</c:v>
                </c:pt>
                <c:pt idx="216" formatCode="0.00">
                  <c:v>1.822543123563225E-2</c:v>
                </c:pt>
                <c:pt idx="217" formatCode="0.00">
                  <c:v>2.712379873563231E-2</c:v>
                </c:pt>
                <c:pt idx="218" formatCode="0.00">
                  <c:v>1.3764277068965658E-2</c:v>
                </c:pt>
                <c:pt idx="219" formatCode="0.00">
                  <c:v>1.3593927068965561E-2</c:v>
                </c:pt>
                <c:pt idx="220" formatCode="0.00">
                  <c:v>1.9733766235632277E-2</c:v>
                </c:pt>
                <c:pt idx="221" formatCode="0.00">
                  <c:v>2.7154981235632314E-2</c:v>
                </c:pt>
                <c:pt idx="222" formatCode="0.00">
                  <c:v>3.142911123563219E-2</c:v>
                </c:pt>
                <c:pt idx="223" formatCode="0.00">
                  <c:v>2.8552618735632307E-2</c:v>
                </c:pt>
                <c:pt idx="224" formatCode="0.00">
                  <c:v>3.021146540229902E-2</c:v>
                </c:pt>
                <c:pt idx="225" formatCode="0.00">
                  <c:v>1.6684918735632381E-2</c:v>
                </c:pt>
                <c:pt idx="226" formatCode="0.00">
                  <c:v>1.662164290229895E-2</c:v>
                </c:pt>
                <c:pt idx="227" formatCode="0.00">
                  <c:v>1.7491041235632387E-2</c:v>
                </c:pt>
                <c:pt idx="228" formatCode="0.00">
                  <c:v>3.7832645402299026E-2</c:v>
                </c:pt>
                <c:pt idx="229" formatCode="0.00">
                  <c:v>5.7476752068965631E-2</c:v>
                </c:pt>
                <c:pt idx="230" formatCode="0.00">
                  <c:v>8.5974070402298985E-2</c:v>
                </c:pt>
                <c:pt idx="231" formatCode="0.00">
                  <c:v>8.2290353735632316E-2</c:v>
                </c:pt>
                <c:pt idx="232" formatCode="0.00">
                  <c:v>8.5395795402299024E-2</c:v>
                </c:pt>
                <c:pt idx="233" formatCode="0.00">
                  <c:v>8.4259298735632315E-2</c:v>
                </c:pt>
                <c:pt idx="234" formatCode="0.00">
                  <c:v>8.7690951235632308E-2</c:v>
                </c:pt>
                <c:pt idx="235" formatCode="0.00">
                  <c:v>9.929625206896564E-2</c:v>
                </c:pt>
                <c:pt idx="236" formatCode="0.00">
                  <c:v>9.7801705402298933E-2</c:v>
                </c:pt>
                <c:pt idx="237" formatCode="0.00">
                  <c:v>0.10256653790229886</c:v>
                </c:pt>
                <c:pt idx="238" formatCode="0.00">
                  <c:v>0.13291357206896559</c:v>
                </c:pt>
                <c:pt idx="239" formatCode="0.00">
                  <c:v>0.13718940123563228</c:v>
                </c:pt>
                <c:pt idx="240" formatCode="0.00">
                  <c:v>0.13191509123563228</c:v>
                </c:pt>
                <c:pt idx="241" formatCode="0.00">
                  <c:v>0.11787140290229914</c:v>
                </c:pt>
                <c:pt idx="242" formatCode="0.00">
                  <c:v>6.5772270402299049E-2</c:v>
                </c:pt>
                <c:pt idx="243" formatCode="0.00">
                  <c:v>3.6754712902298925E-2</c:v>
                </c:pt>
                <c:pt idx="244" formatCode="0.00">
                  <c:v>1.7044410402299093E-2</c:v>
                </c:pt>
                <c:pt idx="245" formatCode="0.00">
                  <c:v>5.2703429022989967E-3</c:v>
                </c:pt>
                <c:pt idx="246" formatCode="0.00">
                  <c:v>-3.670845431034353E-3</c:v>
                </c:pt>
                <c:pt idx="247" formatCode="0.00">
                  <c:v>-6.5796237643676037E-3</c:v>
                </c:pt>
                <c:pt idx="248" formatCode="0.00">
                  <c:v>-1.1287906264367709E-2</c:v>
                </c:pt>
                <c:pt idx="249" formatCode="0.00">
                  <c:v>-2.0290623764367632E-2</c:v>
                </c:pt>
                <c:pt idx="250" formatCode="0.00">
                  <c:v>-4.545122876436769E-2</c:v>
                </c:pt>
                <c:pt idx="251" formatCode="0.00">
                  <c:v>-4.5199260431034394E-2</c:v>
                </c:pt>
                <c:pt idx="252" formatCode="0.00">
                  <c:v>-4.3062702097701022E-2</c:v>
                </c:pt>
                <c:pt idx="253" formatCode="0.00">
                  <c:v>-4.8799217097700964E-2</c:v>
                </c:pt>
                <c:pt idx="254" formatCode="0.00">
                  <c:v>-2.0489962097701042E-2</c:v>
                </c:pt>
                <c:pt idx="255" formatCode="0.00">
                  <c:v>-3.2636042931034392E-2</c:v>
                </c:pt>
                <c:pt idx="256" formatCode="0.00">
                  <c:v>-3.1455105431034358E-2</c:v>
                </c:pt>
                <c:pt idx="257" formatCode="0.00">
                  <c:v>-3.2247598764367669E-2</c:v>
                </c:pt>
                <c:pt idx="258" formatCode="0.00">
                  <c:v>-3.2659312931034412E-2</c:v>
                </c:pt>
                <c:pt idx="259" formatCode="0.00">
                  <c:v>-3.4483284597701003E-2</c:v>
                </c:pt>
                <c:pt idx="260" formatCode="0.00">
                  <c:v>-3.1222516264367672E-2</c:v>
                </c:pt>
                <c:pt idx="261" formatCode="0.00">
                  <c:v>-2.3582037931034305E-2</c:v>
                </c:pt>
                <c:pt idx="262" formatCode="0.00">
                  <c:v>-2.2219028764367765E-2</c:v>
                </c:pt>
                <c:pt idx="263" formatCode="0.00">
                  <c:v>-2.8538487097701015E-2</c:v>
                </c:pt>
                <c:pt idx="264" formatCode="0.00">
                  <c:v>-1.9761112097701039E-2</c:v>
                </c:pt>
                <c:pt idx="265" formatCode="0.00">
                  <c:v>5.3787312356323724E-3</c:v>
                </c:pt>
                <c:pt idx="266" formatCode="0.00">
                  <c:v>2.5348641235632297E-2</c:v>
                </c:pt>
                <c:pt idx="267" formatCode="0.00">
                  <c:v>3.3361602068965546E-2</c:v>
                </c:pt>
                <c:pt idx="268" formatCode="0.00">
                  <c:v>3.1818055402298984E-2</c:v>
                </c:pt>
                <c:pt idx="269" formatCode="0.00">
                  <c:v>3.0179592902298991E-2</c:v>
                </c:pt>
                <c:pt idx="270" formatCode="0.00">
                  <c:v>2.7077757068965647E-2</c:v>
                </c:pt>
                <c:pt idx="271" formatCode="0.00">
                  <c:v>2.8138797068965715E-2</c:v>
                </c:pt>
                <c:pt idx="272" formatCode="0.00">
                  <c:v>1.2474903735632203E-2</c:v>
                </c:pt>
                <c:pt idx="273" formatCode="0.00">
                  <c:v>-1.7771554310344051E-3</c:v>
                </c:pt>
                <c:pt idx="274" formatCode="0.00">
                  <c:v>1.1631312356321644E-3</c:v>
                </c:pt>
                <c:pt idx="275" formatCode="0.00">
                  <c:v>2.8671937356322674E-3</c:v>
                </c:pt>
                <c:pt idx="276" formatCode="0.00">
                  <c:v>-5.1744762643677333E-3</c:v>
                </c:pt>
                <c:pt idx="277" formatCode="0.00">
                  <c:v>-2.4007761264367655E-2</c:v>
                </c:pt>
                <c:pt idx="278" formatCode="0.00">
                  <c:v>-5.1869803764367672E-2</c:v>
                </c:pt>
                <c:pt idx="279" formatCode="0.00">
                  <c:v>-1.4141717931034359E-2</c:v>
                </c:pt>
                <c:pt idx="280" formatCode="0.00">
                  <c:v>-4.6548737643676841E-3</c:v>
                </c:pt>
                <c:pt idx="281" formatCode="0.00">
                  <c:v>2.1249704022989757E-3</c:v>
                </c:pt>
                <c:pt idx="282" formatCode="0.00">
                  <c:v>6.7353354022989809E-3</c:v>
                </c:pt>
                <c:pt idx="283" formatCode="0.00">
                  <c:v>9.5444245689656482E-3</c:v>
                </c:pt>
                <c:pt idx="284" formatCode="0.00">
                  <c:v>2.3996729568965591E-2</c:v>
                </c:pt>
                <c:pt idx="285" formatCode="0.00">
                  <c:v>2.3165987068965666E-2</c:v>
                </c:pt>
                <c:pt idx="286" formatCode="0.00">
                  <c:v>1.2968412068965707E-2</c:v>
                </c:pt>
                <c:pt idx="287" formatCode="0.00">
                  <c:v>-1.0918543103433098E-4</c:v>
                </c:pt>
                <c:pt idx="288" formatCode="0.00">
                  <c:v>-9.896799597700956E-3</c:v>
                </c:pt>
                <c:pt idx="289" formatCode="0.00">
                  <c:v>-7.520471264367723E-3</c:v>
                </c:pt>
                <c:pt idx="290" formatCode="0.00">
                  <c:v>1.6980763735632287E-2</c:v>
                </c:pt>
                <c:pt idx="291" formatCode="0.00">
                  <c:v>8.4428123563229374E-4</c:v>
                </c:pt>
                <c:pt idx="292" formatCode="0.00">
                  <c:v>-2.0491420977010177E-3</c:v>
                </c:pt>
                <c:pt idx="293" formatCode="0.00">
                  <c:v>-6.1997854310343881E-3</c:v>
                </c:pt>
                <c:pt idx="294" formatCode="0.00">
                  <c:v>-3.9841420977010378E-3</c:v>
                </c:pt>
                <c:pt idx="295" formatCode="0.00">
                  <c:v>-7.8351145977010317E-3</c:v>
                </c:pt>
                <c:pt idx="296" formatCode="0.00">
                  <c:v>-1.0671783764367726E-2</c:v>
                </c:pt>
                <c:pt idx="297" formatCode="0.00">
                  <c:v>-1.7559258764367702E-2</c:v>
                </c:pt>
                <c:pt idx="298" formatCode="0.00">
                  <c:v>-1.8691446264367695E-2</c:v>
                </c:pt>
                <c:pt idx="299" formatCode="0.00">
                  <c:v>-5.3816445977010741E-3</c:v>
                </c:pt>
                <c:pt idx="300" formatCode="0.00">
                  <c:v>-7.784459770099339E-5</c:v>
                </c:pt>
                <c:pt idx="301" formatCode="0.00">
                  <c:v>-1.8559655431034328E-2</c:v>
                </c:pt>
                <c:pt idx="302" formatCode="0.00">
                  <c:v>-5.1481903764367676E-2</c:v>
                </c:pt>
                <c:pt idx="303" formatCode="0.00">
                  <c:v>-4.116663459770098E-2</c:v>
                </c:pt>
                <c:pt idx="304" formatCode="0.00">
                  <c:v>-5.0475583764367782E-2</c:v>
                </c:pt>
                <c:pt idx="305" formatCode="0.00">
                  <c:v>-5.4865421264367775E-2</c:v>
                </c:pt>
                <c:pt idx="306" formatCode="0.00">
                  <c:v>-6.1338693764367735E-2</c:v>
                </c:pt>
                <c:pt idx="307" formatCode="0.00">
                  <c:v>-5.5833239597701034E-2</c:v>
                </c:pt>
                <c:pt idx="308" formatCode="0.00">
                  <c:v>-4.5832638764367717E-2</c:v>
                </c:pt>
                <c:pt idx="309" formatCode="0.00">
                  <c:v>-3.6562902097700967E-2</c:v>
                </c:pt>
                <c:pt idx="310" formatCode="0.00">
                  <c:v>-2.3289873764367641E-2</c:v>
                </c:pt>
                <c:pt idx="311" formatCode="0.00">
                  <c:v>-1.9669427931034322E-2</c:v>
                </c:pt>
                <c:pt idx="312" formatCode="0.00">
                  <c:v>-1.4975318764367751E-2</c:v>
                </c:pt>
                <c:pt idx="313" formatCode="0.00">
                  <c:v>-1.1260747931034376E-2</c:v>
                </c:pt>
                <c:pt idx="314" formatCode="0.00">
                  <c:v>1.9835329022989123E-3</c:v>
                </c:pt>
                <c:pt idx="315" formatCode="0.00">
                  <c:v>-9.9017931034395268E-5</c:v>
                </c:pt>
                <c:pt idx="316" formatCode="0.00">
                  <c:v>1.6428391235632334E-2</c:v>
                </c:pt>
                <c:pt idx="317" formatCode="0.00">
                  <c:v>2.5432417902298998E-2</c:v>
                </c:pt>
                <c:pt idx="318" formatCode="0.00">
                  <c:v>3.4665371235632292E-2</c:v>
                </c:pt>
                <c:pt idx="319" formatCode="0.00">
                  <c:v>2.7756719568965638E-2</c:v>
                </c:pt>
                <c:pt idx="320" formatCode="0.00">
                  <c:v>2.4692842068965604E-2</c:v>
                </c:pt>
                <c:pt idx="321" formatCode="0.00">
                  <c:v>3.641470873563224E-2</c:v>
                </c:pt>
                <c:pt idx="322" formatCode="0.00">
                  <c:v>4.8884799568965631E-2</c:v>
                </c:pt>
                <c:pt idx="323" formatCode="0.00">
                  <c:v>4.8965062068965559E-2</c:v>
                </c:pt>
                <c:pt idx="324" formatCode="0.00">
                  <c:v>4.0632357068965619E-2</c:v>
                </c:pt>
                <c:pt idx="325" formatCode="0.00">
                  <c:v>4.1349862902299028E-2</c:v>
                </c:pt>
                <c:pt idx="326" formatCode="0.00">
                  <c:v>5.4048737068965624E-2</c:v>
                </c:pt>
                <c:pt idx="327" formatCode="0.00">
                  <c:v>5.0959641235632347E-2</c:v>
                </c:pt>
                <c:pt idx="328" formatCode="0.00">
                  <c:v>5.1819214568965544E-2</c:v>
                </c:pt>
                <c:pt idx="329" formatCode="0.00">
                  <c:v>5.3967534568965636E-2</c:v>
                </c:pt>
                <c:pt idx="330" formatCode="0.00">
                  <c:v>4.8865367068965604E-2</c:v>
                </c:pt>
                <c:pt idx="331" formatCode="0.00">
                  <c:v>5.699232706896562E-2</c:v>
                </c:pt>
                <c:pt idx="332" formatCode="0.00">
                  <c:v>6.0729901235632378E-2</c:v>
                </c:pt>
                <c:pt idx="333" formatCode="0.00">
                  <c:v>6.1780465402298868E-2</c:v>
                </c:pt>
                <c:pt idx="334" formatCode="0.00">
                  <c:v>5.7276550402298954E-2</c:v>
                </c:pt>
                <c:pt idx="335" formatCode="0.00">
                  <c:v>5.5397042068965674E-2</c:v>
                </c:pt>
                <c:pt idx="336" formatCode="0.00">
                  <c:v>6.6413575402298974E-2</c:v>
                </c:pt>
                <c:pt idx="337" formatCode="0.00">
                  <c:v>6.5918812902298951E-2</c:v>
                </c:pt>
                <c:pt idx="338" formatCode="0.00">
                  <c:v>6.4847305402298883E-2</c:v>
                </c:pt>
                <c:pt idx="339" formatCode="0.00">
                  <c:v>7.7254692902299027E-2</c:v>
                </c:pt>
                <c:pt idx="340" formatCode="0.00">
                  <c:v>6.8310017902299069E-2</c:v>
                </c:pt>
                <c:pt idx="341" formatCode="0.00">
                  <c:v>6.5091093735632377E-2</c:v>
                </c:pt>
                <c:pt idx="342" formatCode="0.00">
                  <c:v>7.0199792902298941E-2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17-4C53-BE1D-625D477C8763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'Indus-TSA'!$X$366:$X$713</c:f>
              <c:numCache>
                <c:formatCode>General</c:formatCode>
                <c:ptCount val="348"/>
                <c:pt idx="6" formatCode="0.0000">
                  <c:v>-5.211867365558287E-3</c:v>
                </c:pt>
                <c:pt idx="7" formatCode="0.0000">
                  <c:v>-8.4867063407224774E-2</c:v>
                </c:pt>
                <c:pt idx="8" formatCode="0.0000">
                  <c:v>0.1453382319499183</c:v>
                </c:pt>
                <c:pt idx="9" formatCode="0.0000">
                  <c:v>4.9036229896346539E-2</c:v>
                </c:pt>
                <c:pt idx="10" formatCode="0.0000">
                  <c:v>-0.139722633704844</c:v>
                </c:pt>
                <c:pt idx="11" formatCode="0.0000">
                  <c:v>0.16562784078920401</c:v>
                </c:pt>
                <c:pt idx="12" formatCode="0.0000">
                  <c:v>-0.44588200391317728</c:v>
                </c:pt>
                <c:pt idx="13" formatCode="0.0000">
                  <c:v>-0.37840520114532017</c:v>
                </c:pt>
                <c:pt idx="14" formatCode="0.0000">
                  <c:v>-0.34561861888341544</c:v>
                </c:pt>
                <c:pt idx="15" formatCode="0.0000">
                  <c:v>-1.828918198891416E-3</c:v>
                </c:pt>
                <c:pt idx="16" formatCode="0.0000">
                  <c:v>9.570253915229876E-2</c:v>
                </c:pt>
                <c:pt idx="17" formatCode="0.0000">
                  <c:v>-4.984895388341537E-2</c:v>
                </c:pt>
                <c:pt idx="18" formatCode="0.0000">
                  <c:v>6.1559991801108493E-2</c:v>
                </c:pt>
                <c:pt idx="19" formatCode="0.0000">
                  <c:v>-1.7742694240558299E-2</c:v>
                </c:pt>
                <c:pt idx="20" formatCode="0.0000">
                  <c:v>0.20246645861658485</c:v>
                </c:pt>
                <c:pt idx="21" formatCode="0.0000">
                  <c:v>0.10192145239634653</c:v>
                </c:pt>
                <c:pt idx="22" formatCode="0.0000">
                  <c:v>-7.6652983704843858E-2</c:v>
                </c:pt>
                <c:pt idx="23" formatCode="0.0000">
                  <c:v>0.23794159912253743</c:v>
                </c:pt>
                <c:pt idx="24" formatCode="0.0000">
                  <c:v>-0.37627492974651056</c:v>
                </c:pt>
                <c:pt idx="25" formatCode="0.0000">
                  <c:v>-0.34897471697865351</c:v>
                </c:pt>
                <c:pt idx="26" formatCode="0.0000">
                  <c:v>-0.36338164721674876</c:v>
                </c:pt>
                <c:pt idx="27" formatCode="0.0000">
                  <c:v>-6.411378403222473E-2</c:v>
                </c:pt>
                <c:pt idx="28" formatCode="0.0000">
                  <c:v>2.2644968318965397E-2</c:v>
                </c:pt>
                <c:pt idx="29" formatCode="0.0000">
                  <c:v>-0.12835904555008204</c:v>
                </c:pt>
                <c:pt idx="30" formatCode="0.0000">
                  <c:v>-3.4362047365558313E-2</c:v>
                </c:pt>
                <c:pt idx="31" formatCode="0.0000">
                  <c:v>-0.10893107674055819</c:v>
                </c:pt>
                <c:pt idx="32" formatCode="0.0000">
                  <c:v>0.13461734694991823</c:v>
                </c:pt>
                <c:pt idx="33" formatCode="0.0000">
                  <c:v>3.3457095729679864E-2</c:v>
                </c:pt>
                <c:pt idx="34" formatCode="0.0000">
                  <c:v>-0.14033421620484376</c:v>
                </c:pt>
                <c:pt idx="35" formatCode="0.0000">
                  <c:v>0.18614704412253746</c:v>
                </c:pt>
                <c:pt idx="36" formatCode="0.0000">
                  <c:v>-0.42571841891317719</c:v>
                </c:pt>
                <c:pt idx="37" formatCode="0.0000">
                  <c:v>-0.38662452781198681</c:v>
                </c:pt>
                <c:pt idx="38" formatCode="0.0000">
                  <c:v>-0.34081377888341541</c:v>
                </c:pt>
                <c:pt idx="39" formatCode="0.0000">
                  <c:v>1.9494380134441824E-2</c:v>
                </c:pt>
                <c:pt idx="40" formatCode="0.0000">
                  <c:v>0.12045595081896543</c:v>
                </c:pt>
                <c:pt idx="41" formatCode="0.0000">
                  <c:v>-2.1164777216748698E-2</c:v>
                </c:pt>
                <c:pt idx="42" formatCode="0.0000">
                  <c:v>9.2286968467775177E-2</c:v>
                </c:pt>
                <c:pt idx="43" formatCode="0.0000">
                  <c:v>1.8762353259441866E-2</c:v>
                </c:pt>
                <c:pt idx="44" formatCode="0.0000">
                  <c:v>0.23657090194991826</c:v>
                </c:pt>
                <c:pt idx="45" formatCode="0.0000">
                  <c:v>0.14316709072967981</c:v>
                </c:pt>
                <c:pt idx="46" formatCode="0.0000">
                  <c:v>-3.5672109538177232E-2</c:v>
                </c:pt>
                <c:pt idx="47" formatCode="0.0000">
                  <c:v>0.27288320162253743</c:v>
                </c:pt>
                <c:pt idx="48" formatCode="0.0000">
                  <c:v>-0.32875847807984382</c:v>
                </c:pt>
                <c:pt idx="49" formatCode="0.0000">
                  <c:v>-0.30343333947865342</c:v>
                </c:pt>
                <c:pt idx="50" formatCode="0.0000">
                  <c:v>-0.32355541888341549</c:v>
                </c:pt>
                <c:pt idx="51" formatCode="0.0000">
                  <c:v>-2.6995017365557983E-2</c:v>
                </c:pt>
                <c:pt idx="52" formatCode="0.0000">
                  <c:v>5.7986513318965371E-2</c:v>
                </c:pt>
                <c:pt idx="53" formatCode="0.0000">
                  <c:v>-9.6567374716748644E-2</c:v>
                </c:pt>
                <c:pt idx="54" formatCode="0.0000">
                  <c:v>5.0609263444179042E-4</c:v>
                </c:pt>
                <c:pt idx="55" formatCode="0.0000">
                  <c:v>-8.5758530907224739E-2</c:v>
                </c:pt>
                <c:pt idx="56" formatCode="0.0000">
                  <c:v>0.14352933111658495</c:v>
                </c:pt>
                <c:pt idx="57" formatCode="0.0000">
                  <c:v>3.6993842396346455E-2</c:v>
                </c:pt>
                <c:pt idx="58" formatCode="0.0000">
                  <c:v>-0.15373888787151063</c:v>
                </c:pt>
                <c:pt idx="59" formatCode="0.0000">
                  <c:v>0.16276559745587066</c:v>
                </c:pt>
                <c:pt idx="60" formatCode="0.0000">
                  <c:v>-0.45020872057984385</c:v>
                </c:pt>
                <c:pt idx="61" formatCode="0.0000">
                  <c:v>-0.38575063531198672</c:v>
                </c:pt>
                <c:pt idx="62" formatCode="0.0000">
                  <c:v>-0.38178181555008206</c:v>
                </c:pt>
                <c:pt idx="63" formatCode="0.0000">
                  <c:v>-3.701229903222486E-2</c:v>
                </c:pt>
                <c:pt idx="64" formatCode="0.0000">
                  <c:v>5.8498814152298684E-2</c:v>
                </c:pt>
                <c:pt idx="65" formatCode="0.0000">
                  <c:v>-8.4869092216748654E-2</c:v>
                </c:pt>
                <c:pt idx="66" formatCode="0.0000">
                  <c:v>2.0000811801108465E-2</c:v>
                </c:pt>
                <c:pt idx="67" formatCode="0.0000">
                  <c:v>-5.3999250907224794E-2</c:v>
                </c:pt>
                <c:pt idx="68" formatCode="0.0000">
                  <c:v>0.17102789944991825</c:v>
                </c:pt>
                <c:pt idx="69" formatCode="0.0000">
                  <c:v>7.0657957396346505E-2</c:v>
                </c:pt>
                <c:pt idx="70" formatCode="0.0000">
                  <c:v>-9.3068062871510704E-2</c:v>
                </c:pt>
                <c:pt idx="71" formatCode="0.0000">
                  <c:v>0.22100197495587082</c:v>
                </c:pt>
                <c:pt idx="72" formatCode="0.0000">
                  <c:v>-0.40523844057984382</c:v>
                </c:pt>
                <c:pt idx="73" formatCode="0.0000">
                  <c:v>-0.36368008614532005</c:v>
                </c:pt>
                <c:pt idx="74" formatCode="0.0000">
                  <c:v>-0.33483710138341533</c:v>
                </c:pt>
                <c:pt idx="75" formatCode="0.0000">
                  <c:v>-8.054409032224652E-3</c:v>
                </c:pt>
                <c:pt idx="76" formatCode="0.0000">
                  <c:v>8.2992143318965428E-2</c:v>
                </c:pt>
                <c:pt idx="77" formatCode="0.0000">
                  <c:v>-6.2694456383415309E-2</c:v>
                </c:pt>
                <c:pt idx="78" formatCode="0.0000">
                  <c:v>4.7968695967775088E-2</c:v>
                </c:pt>
                <c:pt idx="79" formatCode="0.0000">
                  <c:v>-2.8483228407224948E-2</c:v>
                </c:pt>
                <c:pt idx="80" formatCode="0.0000">
                  <c:v>0.20180694028325152</c:v>
                </c:pt>
                <c:pt idx="81" formatCode="0.0000">
                  <c:v>0.10268573322967989</c:v>
                </c:pt>
                <c:pt idx="82" formatCode="0.0000">
                  <c:v>-9.3937209538177302E-2</c:v>
                </c:pt>
                <c:pt idx="83" formatCode="0.0000">
                  <c:v>0.20567464828920412</c:v>
                </c:pt>
                <c:pt idx="84" formatCode="0.0000">
                  <c:v>-0.41067497891317717</c:v>
                </c:pt>
                <c:pt idx="85" formatCode="0.0000">
                  <c:v>-0.3635512694786534</c:v>
                </c:pt>
                <c:pt idx="86" formatCode="0.0000">
                  <c:v>-0.35150718305008205</c:v>
                </c:pt>
                <c:pt idx="87" formatCode="0.0000">
                  <c:v>-1.4265012365558105E-2</c:v>
                </c:pt>
                <c:pt idx="88" formatCode="0.0000">
                  <c:v>6.5871688318965393E-2</c:v>
                </c:pt>
                <c:pt idx="89" formatCode="0.0000">
                  <c:v>-9.5587598883415392E-2</c:v>
                </c:pt>
                <c:pt idx="90" formatCode="0.0000">
                  <c:v>-4.1590290322248702E-3</c:v>
                </c:pt>
                <c:pt idx="91" formatCode="0.0000">
                  <c:v>-8.1223311740558191E-2</c:v>
                </c:pt>
                <c:pt idx="92" formatCode="0.0000">
                  <c:v>0.14120301028325161</c:v>
                </c:pt>
                <c:pt idx="93" formatCode="0.0000">
                  <c:v>3.6491218229679823E-2</c:v>
                </c:pt>
                <c:pt idx="94" formatCode="0.0000">
                  <c:v>-0.13342241703817725</c:v>
                </c:pt>
                <c:pt idx="95" formatCode="0.0000">
                  <c:v>0.19883442828920406</c:v>
                </c:pt>
                <c:pt idx="96" formatCode="0.0000">
                  <c:v>-0.39582437891317723</c:v>
                </c:pt>
                <c:pt idx="97" formatCode="0.0000">
                  <c:v>-0.35911763447865358</c:v>
                </c:pt>
                <c:pt idx="98" formatCode="0.0000">
                  <c:v>-0.32128026388341552</c:v>
                </c:pt>
                <c:pt idx="99" formatCode="0.0000">
                  <c:v>1.7173485134441946E-2</c:v>
                </c:pt>
                <c:pt idx="100" formatCode="0.0000">
                  <c:v>0.11579433665229866</c:v>
                </c:pt>
                <c:pt idx="101" formatCode="0.0000">
                  <c:v>-1.9556049716748736E-2</c:v>
                </c:pt>
                <c:pt idx="102" formatCode="0.0000">
                  <c:v>9.8558661801108394E-2</c:v>
                </c:pt>
                <c:pt idx="103" formatCode="0.0000">
                  <c:v>1.8209458259441758E-2</c:v>
                </c:pt>
                <c:pt idx="104" formatCode="0.0000">
                  <c:v>0.24167023194991821</c:v>
                </c:pt>
                <c:pt idx="105" formatCode="0.0000">
                  <c:v>0.15051715239634644</c:v>
                </c:pt>
                <c:pt idx="106" formatCode="0.0000">
                  <c:v>-1.6002612038177211E-2</c:v>
                </c:pt>
                <c:pt idx="107" formatCode="0.0000">
                  <c:v>0.30771918078920402</c:v>
                </c:pt>
                <c:pt idx="108" formatCode="0.0000">
                  <c:v>-0.30941764224651058</c:v>
                </c:pt>
                <c:pt idx="109" formatCode="0.0000">
                  <c:v>-0.25127170781198677</c:v>
                </c:pt>
                <c:pt idx="110" formatCode="0.0000">
                  <c:v>-0.25028915305008209</c:v>
                </c:pt>
                <c:pt idx="111" formatCode="0.0000">
                  <c:v>8.785574930110851E-2</c:v>
                </c:pt>
                <c:pt idx="112" formatCode="0.0000">
                  <c:v>0.19271152498563204</c:v>
                </c:pt>
                <c:pt idx="113" formatCode="0.0000">
                  <c:v>5.0584437783251279E-2</c:v>
                </c:pt>
                <c:pt idx="114" formatCode="0.0000">
                  <c:v>0.15824839346777508</c:v>
                </c:pt>
                <c:pt idx="115" formatCode="0.0000">
                  <c:v>8.3476931592775139E-2</c:v>
                </c:pt>
                <c:pt idx="116" formatCode="0.0000">
                  <c:v>0.30987468361658499</c:v>
                </c:pt>
                <c:pt idx="117" formatCode="0.0000">
                  <c:v>0.20982640322967994</c:v>
                </c:pt>
                <c:pt idx="118" formatCode="0.0000">
                  <c:v>2.9684369628489415E-2</c:v>
                </c:pt>
                <c:pt idx="119" formatCode="0.0000">
                  <c:v>0.34924708995587073</c:v>
                </c:pt>
                <c:pt idx="120" formatCode="0.0000">
                  <c:v>-0.25297348307984391</c:v>
                </c:pt>
                <c:pt idx="121" formatCode="0.0000">
                  <c:v>-0.21986798197865348</c:v>
                </c:pt>
                <c:pt idx="122" formatCode="0.0000">
                  <c:v>-0.2013940572167488</c:v>
                </c:pt>
                <c:pt idx="123" formatCode="0.0000">
                  <c:v>0.12417134013444198</c:v>
                </c:pt>
                <c:pt idx="124" formatCode="0.0000">
                  <c:v>0.2165207849856321</c:v>
                </c:pt>
                <c:pt idx="125" formatCode="0.0000">
                  <c:v>6.909552611658476E-2</c:v>
                </c:pt>
                <c:pt idx="126" formatCode="0.0000">
                  <c:v>0.17263158263444167</c:v>
                </c:pt>
                <c:pt idx="127" formatCode="0.0000">
                  <c:v>9.7183431592775094E-2</c:v>
                </c:pt>
                <c:pt idx="128" formatCode="0.0000">
                  <c:v>0.33684573444991839</c:v>
                </c:pt>
                <c:pt idx="129" formatCode="0.0000">
                  <c:v>0.24040677406301325</c:v>
                </c:pt>
                <c:pt idx="130" formatCode="0.0000">
                  <c:v>4.1319062128489459E-2</c:v>
                </c:pt>
                <c:pt idx="131" formatCode="0.0000">
                  <c:v>0.34512969995587073</c:v>
                </c:pt>
                <c:pt idx="132" formatCode="0.0000">
                  <c:v>-0.28315261057984387</c:v>
                </c:pt>
                <c:pt idx="133" formatCode="0.0000">
                  <c:v>-0.25629482531198683</c:v>
                </c:pt>
                <c:pt idx="134" formatCode="0.0000">
                  <c:v>-0.25623096138341533</c:v>
                </c:pt>
                <c:pt idx="135" formatCode="0.0000">
                  <c:v>6.5850380134441888E-2</c:v>
                </c:pt>
                <c:pt idx="136" formatCode="0.0000">
                  <c:v>0.15393954748563199</c:v>
                </c:pt>
                <c:pt idx="137" formatCode="0.0000">
                  <c:v>1.5149777832512701E-3</c:v>
                </c:pt>
                <c:pt idx="138" formatCode="0.0000">
                  <c:v>9.9776762634441796E-2</c:v>
                </c:pt>
                <c:pt idx="139" formatCode="0.0000">
                  <c:v>2.6935260759441859E-2</c:v>
                </c:pt>
                <c:pt idx="140" formatCode="0.0000">
                  <c:v>0.24672990278325158</c:v>
                </c:pt>
                <c:pt idx="141" formatCode="0.0000">
                  <c:v>0.13862291072967992</c:v>
                </c:pt>
                <c:pt idx="142" formatCode="0.0000">
                  <c:v>-2.8298315371510507E-2</c:v>
                </c:pt>
                <c:pt idx="143" formatCode="0.0000">
                  <c:v>0.296162798289204</c:v>
                </c:pt>
                <c:pt idx="144" formatCode="0.0000">
                  <c:v>-0.31514448724651056</c:v>
                </c:pt>
                <c:pt idx="145" formatCode="0.0000">
                  <c:v>-0.23525736447865359</c:v>
                </c:pt>
                <c:pt idx="146" formatCode="0.0000">
                  <c:v>-0.1961841238834155</c:v>
                </c:pt>
                <c:pt idx="147" formatCode="0.0000">
                  <c:v>0.12289403263444187</c:v>
                </c:pt>
                <c:pt idx="148" formatCode="0.0000">
                  <c:v>0.21197249831896547</c:v>
                </c:pt>
                <c:pt idx="149" formatCode="0.0000">
                  <c:v>6.1807666116584614E-2</c:v>
                </c:pt>
                <c:pt idx="150" formatCode="0.0000">
                  <c:v>0.17069999930110835</c:v>
                </c:pt>
                <c:pt idx="151" formatCode="0.0000">
                  <c:v>8.7704124926108462E-2</c:v>
                </c:pt>
                <c:pt idx="152" formatCode="0.0000">
                  <c:v>0.30647011111658495</c:v>
                </c:pt>
                <c:pt idx="153" formatCode="0.0000">
                  <c:v>0.19940407739634647</c:v>
                </c:pt>
                <c:pt idx="154" formatCode="0.0000">
                  <c:v>1.3401725461822722E-2</c:v>
                </c:pt>
                <c:pt idx="155" formatCode="0.0000">
                  <c:v>0.31897921912253746</c:v>
                </c:pt>
                <c:pt idx="156" formatCode="0.0000">
                  <c:v>-0.28583661474651045</c:v>
                </c:pt>
                <c:pt idx="157" formatCode="0.0000">
                  <c:v>-0.26462367531198666</c:v>
                </c:pt>
                <c:pt idx="158" formatCode="0.0000">
                  <c:v>-0.27729190555008204</c:v>
                </c:pt>
                <c:pt idx="159" formatCode="0.0000">
                  <c:v>5.019998263444192E-2</c:v>
                </c:pt>
                <c:pt idx="160" formatCode="0.0000">
                  <c:v>0.13992632665229876</c:v>
                </c:pt>
                <c:pt idx="161" formatCode="0.0000">
                  <c:v>-6.5890088834154037E-3</c:v>
                </c:pt>
                <c:pt idx="162" formatCode="0.0000">
                  <c:v>8.9173836801108464E-2</c:v>
                </c:pt>
                <c:pt idx="163" formatCode="0.0000">
                  <c:v>8.7472640927751533E-3</c:v>
                </c:pt>
                <c:pt idx="164" formatCode="0.0000">
                  <c:v>0.2416721169499183</c:v>
                </c:pt>
                <c:pt idx="165" formatCode="0.0000">
                  <c:v>0.16267436572967986</c:v>
                </c:pt>
                <c:pt idx="166" formatCode="0.0000">
                  <c:v>-6.3795103715105217E-3</c:v>
                </c:pt>
                <c:pt idx="167" formatCode="0.0000">
                  <c:v>0.30840472995587087</c:v>
                </c:pt>
                <c:pt idx="168" formatCode="0.0000">
                  <c:v>-0.3092431980798438</c:v>
                </c:pt>
                <c:pt idx="169" formatCode="0.0000">
                  <c:v>-0.24510514947865342</c:v>
                </c:pt>
                <c:pt idx="170" formatCode="0.0000">
                  <c:v>-0.22484943305008204</c:v>
                </c:pt>
                <c:pt idx="171" formatCode="0.0000">
                  <c:v>0.12936684930110864</c:v>
                </c:pt>
                <c:pt idx="172" formatCode="0.0000">
                  <c:v>0.22492396248563207</c:v>
                </c:pt>
                <c:pt idx="173" formatCode="0.0000">
                  <c:v>7.6907911949918084E-2</c:v>
                </c:pt>
                <c:pt idx="174" formatCode="0.0000">
                  <c:v>0.18616834346777511</c:v>
                </c:pt>
                <c:pt idx="175" formatCode="0.0000">
                  <c:v>0.10266027075944173</c:v>
                </c:pt>
                <c:pt idx="176" formatCode="0.0000">
                  <c:v>0.3126035861165849</c:v>
                </c:pt>
                <c:pt idx="177" formatCode="0.0000">
                  <c:v>0.18334700739634635</c:v>
                </c:pt>
                <c:pt idx="178" formatCode="0.0000">
                  <c:v>-1.5125997038177297E-2</c:v>
                </c:pt>
                <c:pt idx="179" formatCode="0.0000">
                  <c:v>0.28880356662253737</c:v>
                </c:pt>
                <c:pt idx="180" formatCode="0.0000">
                  <c:v>-0.32134730474651052</c:v>
                </c:pt>
                <c:pt idx="181" formatCode="0.0000">
                  <c:v>-0.30715809197865346</c:v>
                </c:pt>
                <c:pt idx="182" formatCode="0.0000">
                  <c:v>-0.28128473721674868</c:v>
                </c:pt>
                <c:pt idx="183" formatCode="0.0000">
                  <c:v>3.434834513444196E-2</c:v>
                </c:pt>
                <c:pt idx="184" formatCode="0.0000">
                  <c:v>0.13266219748563202</c:v>
                </c:pt>
                <c:pt idx="185" formatCode="0.0000">
                  <c:v>-1.1528327216748679E-2</c:v>
                </c:pt>
                <c:pt idx="186" formatCode="0.0000">
                  <c:v>9.489265346777509E-2</c:v>
                </c:pt>
                <c:pt idx="187" formatCode="0.0000">
                  <c:v>2.1829909092775157E-2</c:v>
                </c:pt>
                <c:pt idx="188" formatCode="0.0000">
                  <c:v>0.27592052361658481</c:v>
                </c:pt>
                <c:pt idx="189" formatCode="0.0000">
                  <c:v>0.18603610489634637</c:v>
                </c:pt>
                <c:pt idx="190" formatCode="0.0000">
                  <c:v>1.2126392961822718E-2</c:v>
                </c:pt>
                <c:pt idx="191" formatCode="0.0000">
                  <c:v>0.34273321328920392</c:v>
                </c:pt>
                <c:pt idx="192" formatCode="0.0000">
                  <c:v>-0.26530109141317726</c:v>
                </c:pt>
                <c:pt idx="193" formatCode="0.0000">
                  <c:v>-0.20006000364532023</c:v>
                </c:pt>
                <c:pt idx="194" formatCode="0.0000">
                  <c:v>-0.207110173050082</c:v>
                </c:pt>
                <c:pt idx="195" formatCode="0.0000">
                  <c:v>0.11035002513444203</c:v>
                </c:pt>
                <c:pt idx="196" formatCode="0.0000">
                  <c:v>0.1977489666522988</c:v>
                </c:pt>
                <c:pt idx="197" formatCode="0.0000">
                  <c:v>4.6180463616584677E-2</c:v>
                </c:pt>
                <c:pt idx="198" formatCode="0.0000">
                  <c:v>0.12768735846777512</c:v>
                </c:pt>
                <c:pt idx="199" formatCode="0.0000">
                  <c:v>5.8419873259441868E-2</c:v>
                </c:pt>
                <c:pt idx="200" formatCode="0.0000">
                  <c:v>0.26629245944991831</c:v>
                </c:pt>
                <c:pt idx="201" formatCode="0.0000">
                  <c:v>0.15303577822967984</c:v>
                </c:pt>
                <c:pt idx="202" formatCode="0.0000">
                  <c:v>-2.3183221204843951E-2</c:v>
                </c:pt>
                <c:pt idx="203" formatCode="0.0000">
                  <c:v>0.29246726828920411</c:v>
                </c:pt>
                <c:pt idx="204" formatCode="0.0000">
                  <c:v>-0.32911479057984394</c:v>
                </c:pt>
                <c:pt idx="205" formatCode="0.0000">
                  <c:v>-0.30695343281198678</c:v>
                </c:pt>
                <c:pt idx="206" formatCode="0.0000">
                  <c:v>-0.28573887638341539</c:v>
                </c:pt>
                <c:pt idx="207" formatCode="0.0000">
                  <c:v>5.2806048467775257E-2</c:v>
                </c:pt>
                <c:pt idx="208" formatCode="0.0000">
                  <c:v>0.14502834165229872</c:v>
                </c:pt>
                <c:pt idx="209" formatCode="0.0000">
                  <c:v>9.0225944991806362E-4</c:v>
                </c:pt>
                <c:pt idx="210" formatCode="0.0000">
                  <c:v>0.12263850430110845</c:v>
                </c:pt>
                <c:pt idx="211" formatCode="0.0000">
                  <c:v>3.312116325944181E-2</c:v>
                </c:pt>
                <c:pt idx="212" formatCode="0.0000">
                  <c:v>0.26724436778325156</c:v>
                </c:pt>
                <c:pt idx="213" formatCode="0.0000">
                  <c:v>0.19668062239634654</c:v>
                </c:pt>
                <c:pt idx="214" formatCode="0.0000">
                  <c:v>-5.6905853715104593E-3</c:v>
                </c:pt>
                <c:pt idx="215" formatCode="0.0000">
                  <c:v>0.3009102099558707</c:v>
                </c:pt>
                <c:pt idx="216" formatCode="0.0000">
                  <c:v>-0.31854824391317726</c:v>
                </c:pt>
                <c:pt idx="217" formatCode="0.0000">
                  <c:v>-0.26653697364532009</c:v>
                </c:pt>
                <c:pt idx="218" formatCode="0.0000">
                  <c:v>-0.2672929522167487</c:v>
                </c:pt>
                <c:pt idx="219" formatCode="0.0000">
                  <c:v>6.0731831801108527E-2</c:v>
                </c:pt>
                <c:pt idx="220" formatCode="0.0000">
                  <c:v>0.1584780641522987</c:v>
                </c:pt>
                <c:pt idx="221" formatCode="0.0000">
                  <c:v>1.7791496949917995E-2</c:v>
                </c:pt>
                <c:pt idx="222" formatCode="0.0000">
                  <c:v>0.12610002263444164</c:v>
                </c:pt>
                <c:pt idx="223" formatCode="0.0000">
                  <c:v>4.5369192426108484E-2</c:v>
                </c:pt>
                <c:pt idx="224" formatCode="0.0000">
                  <c:v>0.27346007611658496</c:v>
                </c:pt>
                <c:pt idx="225" formatCode="0.0000">
                  <c:v>0.15919614989634656</c:v>
                </c:pt>
                <c:pt idx="226" formatCode="0.0000">
                  <c:v>-2.2033281204843935E-2</c:v>
                </c:pt>
                <c:pt idx="227" formatCode="0.0000">
                  <c:v>0.29330527245587079</c:v>
                </c:pt>
                <c:pt idx="228" formatCode="0.0000">
                  <c:v>-0.29894102974651049</c:v>
                </c:pt>
                <c:pt idx="229" formatCode="0.0000">
                  <c:v>-0.23618402031198676</c:v>
                </c:pt>
                <c:pt idx="230" formatCode="0.0000">
                  <c:v>-0.19508315888341538</c:v>
                </c:pt>
                <c:pt idx="231" formatCode="0.0000">
                  <c:v>0.12942825846777528</c:v>
                </c:pt>
                <c:pt idx="232" formatCode="0.0000">
                  <c:v>0.22414009331896545</c:v>
                </c:pt>
                <c:pt idx="233" formatCode="0.0000">
                  <c:v>7.4895814449917997E-2</c:v>
                </c:pt>
                <c:pt idx="234" formatCode="0.0000">
                  <c:v>0.18236186263444176</c:v>
                </c:pt>
                <c:pt idx="235" formatCode="0.0000">
                  <c:v>0.11611282575944182</c:v>
                </c:pt>
                <c:pt idx="236" formatCode="0.0000">
                  <c:v>0.34105031611658487</c:v>
                </c:pt>
                <c:pt idx="237" formatCode="0.0000">
                  <c:v>0.24507776906301304</c:v>
                </c:pt>
                <c:pt idx="238" formatCode="0.0000">
                  <c:v>9.4258647961822706E-2</c:v>
                </c:pt>
                <c:pt idx="239" formatCode="0.0000">
                  <c:v>0.41300363245587068</c:v>
                </c:pt>
                <c:pt idx="240" formatCode="0.0000">
                  <c:v>-0.20485858391317724</c:v>
                </c:pt>
                <c:pt idx="241" formatCode="0.0000">
                  <c:v>-0.17578936947865326</c:v>
                </c:pt>
                <c:pt idx="242" formatCode="0.0000">
                  <c:v>-0.21528495888341531</c:v>
                </c:pt>
                <c:pt idx="243" formatCode="0.0000">
                  <c:v>8.3892617634441891E-2</c:v>
                </c:pt>
                <c:pt idx="244" formatCode="0.0000">
                  <c:v>0.15578870831896552</c:v>
                </c:pt>
                <c:pt idx="245" formatCode="0.0000">
                  <c:v>-4.0931413834153219E-3</c:v>
                </c:pt>
                <c:pt idx="246" formatCode="0.0000">
                  <c:v>9.1000065967775101E-2</c:v>
                </c:pt>
                <c:pt idx="247" formatCode="0.0000">
                  <c:v>1.0236949926108574E-2</c:v>
                </c:pt>
                <c:pt idx="248" formatCode="0.0000">
                  <c:v>0.23196070444991823</c:v>
                </c:pt>
                <c:pt idx="249" formatCode="0.0000">
                  <c:v>0.12222060739634655</c:v>
                </c:pt>
                <c:pt idx="250" formatCode="0.0000">
                  <c:v>-8.4106152871510576E-2</c:v>
                </c:pt>
                <c:pt idx="251" formatCode="0.0000">
                  <c:v>0.23061497078920401</c:v>
                </c:pt>
                <c:pt idx="252" formatCode="0.0000">
                  <c:v>-0.37983637724651054</c:v>
                </c:pt>
                <c:pt idx="253" formatCode="0.0000">
                  <c:v>-0.34245998947865336</c:v>
                </c:pt>
                <c:pt idx="254" formatCode="0.0000">
                  <c:v>-0.3015471913834154</c:v>
                </c:pt>
                <c:pt idx="255" formatCode="0.0000">
                  <c:v>1.4501861801108573E-2</c:v>
                </c:pt>
                <c:pt idx="256" formatCode="0.0000">
                  <c:v>0.10728919248563207</c:v>
                </c:pt>
                <c:pt idx="257" formatCode="0.0000">
                  <c:v>-4.1611083050081987E-2</c:v>
                </c:pt>
                <c:pt idx="258" formatCode="0.0000">
                  <c:v>6.2011598467775042E-2</c:v>
                </c:pt>
                <c:pt idx="259" formatCode="0.0000">
                  <c:v>-1.7666710907224825E-2</c:v>
                </c:pt>
                <c:pt idx="260" formatCode="0.0000">
                  <c:v>0.21202609444991827</c:v>
                </c:pt>
                <c:pt idx="261" formatCode="0.0000">
                  <c:v>0.11892919322967987</c:v>
                </c:pt>
                <c:pt idx="262" formatCode="0.0000">
                  <c:v>-6.087395287151065E-2</c:v>
                </c:pt>
                <c:pt idx="263" formatCode="0.0000">
                  <c:v>0.24727574412253739</c:v>
                </c:pt>
                <c:pt idx="264" formatCode="0.0000">
                  <c:v>-0.35653478724651055</c:v>
                </c:pt>
                <c:pt idx="265" formatCode="0.0000">
                  <c:v>-0.28828204114532002</c:v>
                </c:pt>
                <c:pt idx="266" formatCode="0.0000">
                  <c:v>-0.25570858805008206</c:v>
                </c:pt>
                <c:pt idx="267" formatCode="0.0000">
                  <c:v>8.0499506801108511E-2</c:v>
                </c:pt>
                <c:pt idx="268" formatCode="0.0000">
                  <c:v>0.17056235331896541</c:v>
                </c:pt>
                <c:pt idx="269" formatCode="0.0000">
                  <c:v>2.0816108616584672E-2</c:v>
                </c:pt>
                <c:pt idx="270" formatCode="0.0000">
                  <c:v>0.1217486684677751</c:v>
                </c:pt>
                <c:pt idx="271" formatCode="0.0000">
                  <c:v>4.4955370759441893E-2</c:v>
                </c:pt>
                <c:pt idx="272" formatCode="0.0000">
                  <c:v>0.25572351444991814</c:v>
                </c:pt>
                <c:pt idx="273" formatCode="0.0000">
                  <c:v>0.14073407572967978</c:v>
                </c:pt>
                <c:pt idx="274" formatCode="0.0000">
                  <c:v>-3.7491792871510721E-2</c:v>
                </c:pt>
                <c:pt idx="275" formatCode="0.0000">
                  <c:v>0.27868142495587067</c:v>
                </c:pt>
                <c:pt idx="276" formatCode="0.0000">
                  <c:v>-0.34194815141317725</c:v>
                </c:pt>
                <c:pt idx="277" formatCode="0.0000">
                  <c:v>-0.31766853364532005</c:v>
                </c:pt>
                <c:pt idx="278" formatCode="0.0000">
                  <c:v>-0.33292703305008203</c:v>
                </c:pt>
                <c:pt idx="279" formatCode="0.0000">
                  <c:v>3.2996186801108607E-2</c:v>
                </c:pt>
                <c:pt idx="280" formatCode="0.0000">
                  <c:v>0.13408942415229874</c:v>
                </c:pt>
                <c:pt idx="281" formatCode="0.0000">
                  <c:v>-7.2385138834153429E-3</c:v>
                </c:pt>
                <c:pt idx="282" formatCode="0.0000">
                  <c:v>0.10140624680110844</c:v>
                </c:pt>
                <c:pt idx="283" formatCode="0.0000">
                  <c:v>2.6360998259441826E-2</c:v>
                </c:pt>
                <c:pt idx="284" formatCode="0.0000">
                  <c:v>0.26724534028325153</c:v>
                </c:pt>
                <c:pt idx="285" formatCode="0.0000">
                  <c:v>0.16567721822967985</c:v>
                </c:pt>
                <c:pt idx="286" formatCode="0.0000">
                  <c:v>-2.5686512038177178E-2</c:v>
                </c:pt>
                <c:pt idx="287" formatCode="0.0000">
                  <c:v>0.27570504578920407</c:v>
                </c:pt>
                <c:pt idx="288" formatCode="0.0000">
                  <c:v>-0.34667047474651047</c:v>
                </c:pt>
                <c:pt idx="289" formatCode="0.0000">
                  <c:v>-0.30118124364532012</c:v>
                </c:pt>
                <c:pt idx="290" formatCode="0.0000">
                  <c:v>-0.26407646555008207</c:v>
                </c:pt>
                <c:pt idx="291" formatCode="0.0000">
                  <c:v>4.7982185967775259E-2</c:v>
                </c:pt>
                <c:pt idx="292" formatCode="0.0000">
                  <c:v>0.13669515581896541</c:v>
                </c:pt>
                <c:pt idx="293" formatCode="0.0000">
                  <c:v>-1.5563269716748707E-2</c:v>
                </c:pt>
                <c:pt idx="294" formatCode="0.0000">
                  <c:v>9.0686769301108416E-2</c:v>
                </c:pt>
                <c:pt idx="295" formatCode="0.0000">
                  <c:v>8.9814590927751459E-3</c:v>
                </c:pt>
                <c:pt idx="296" formatCode="0.0000">
                  <c:v>0.23257682694991821</c:v>
                </c:pt>
                <c:pt idx="297" formatCode="0.0000">
                  <c:v>0.12495197239634648</c:v>
                </c:pt>
                <c:pt idx="298" formatCode="0.0000">
                  <c:v>-5.734637037151058E-2</c:v>
                </c:pt>
                <c:pt idx="299" formatCode="0.0000">
                  <c:v>0.27043258662253733</c:v>
                </c:pt>
                <c:pt idx="300" formatCode="0.0000">
                  <c:v>-0.33685151974651051</c:v>
                </c:pt>
                <c:pt idx="301" formatCode="0.0000">
                  <c:v>-0.31222042781198672</c:v>
                </c:pt>
                <c:pt idx="302" formatCode="0.0000">
                  <c:v>-0.33253913305008204</c:v>
                </c:pt>
                <c:pt idx="303" formatCode="0.0000">
                  <c:v>5.9712701344419861E-3</c:v>
                </c:pt>
                <c:pt idx="304" formatCode="0.0000">
                  <c:v>8.8268714152298644E-2</c:v>
                </c:pt>
                <c:pt idx="305" formatCode="0.0000">
                  <c:v>-6.4228905550082094E-2</c:v>
                </c:pt>
                <c:pt idx="306" formatCode="0.0000">
                  <c:v>3.3332217634441719E-2</c:v>
                </c:pt>
                <c:pt idx="307" formatCode="0.0000">
                  <c:v>-3.9016665907224857E-2</c:v>
                </c:pt>
                <c:pt idx="308" formatCode="0.0000">
                  <c:v>0.19741597194991822</c:v>
                </c:pt>
                <c:pt idx="309" formatCode="0.0000">
                  <c:v>0.10594832906301321</c:v>
                </c:pt>
                <c:pt idx="310" formatCode="0.0000">
                  <c:v>-6.1944797871510526E-2</c:v>
                </c:pt>
                <c:pt idx="311" formatCode="0.0000">
                  <c:v>0.25614480328920408</c:v>
                </c:pt>
                <c:pt idx="312" formatCode="0.0000">
                  <c:v>-0.35174899391317727</c:v>
                </c:pt>
                <c:pt idx="313" formatCode="0.0000">
                  <c:v>-0.30492152031198677</c:v>
                </c:pt>
                <c:pt idx="314" formatCode="0.0000">
                  <c:v>-0.27907369638341545</c:v>
                </c:pt>
                <c:pt idx="315" formatCode="0.0000">
                  <c:v>4.703888680110857E-2</c:v>
                </c:pt>
                <c:pt idx="316" formatCode="0.0000">
                  <c:v>0.15517268915229876</c:v>
                </c:pt>
                <c:pt idx="317" formatCode="0.0000">
                  <c:v>1.606893361658468E-2</c:v>
                </c:pt>
                <c:pt idx="318" formatCode="0.0000">
                  <c:v>0.12933628263444175</c:v>
                </c:pt>
                <c:pt idx="319" formatCode="0.0000">
                  <c:v>4.4573293259441815E-2</c:v>
                </c:pt>
                <c:pt idx="320" formatCode="0.0000">
                  <c:v>0.26794145278325154</c:v>
                </c:pt>
                <c:pt idx="321" formatCode="0.0000">
                  <c:v>0.17892593989634642</c:v>
                </c:pt>
                <c:pt idx="322" formatCode="0.0000">
                  <c:v>1.0229875461822746E-2</c:v>
                </c:pt>
                <c:pt idx="323" formatCode="0.0000">
                  <c:v>0.32477929328920396</c:v>
                </c:pt>
                <c:pt idx="324" formatCode="0.0000">
                  <c:v>-0.2961413180798439</c:v>
                </c:pt>
                <c:pt idx="325" formatCode="0.0000">
                  <c:v>-0.25231090947865337</c:v>
                </c:pt>
                <c:pt idx="326" formatCode="0.0000">
                  <c:v>-0.22700849221674874</c:v>
                </c:pt>
                <c:pt idx="327" formatCode="0.0000">
                  <c:v>9.8097545967775313E-2</c:v>
                </c:pt>
                <c:pt idx="328" formatCode="0.0000">
                  <c:v>0.19056351248563197</c:v>
                </c:pt>
                <c:pt idx="329" formatCode="0.0000">
                  <c:v>4.4604050283251317E-2</c:v>
                </c:pt>
                <c:pt idx="330" formatCode="0.0000">
                  <c:v>0.14353627846777506</c:v>
                </c:pt>
                <c:pt idx="331" formatCode="0.0000">
                  <c:v>7.3808900759441798E-2</c:v>
                </c:pt>
                <c:pt idx="332" formatCode="0.0000">
                  <c:v>0.30397851194991832</c:v>
                </c:pt>
                <c:pt idx="333" formatCode="0.0000">
                  <c:v>0.20429169656301305</c:v>
                </c:pt>
                <c:pt idx="334" formatCode="0.0000">
                  <c:v>1.8621626295156068E-2</c:v>
                </c:pt>
                <c:pt idx="335" formatCode="0.0000">
                  <c:v>0.33121127328920408</c:v>
                </c:pt>
                <c:pt idx="336" formatCode="0.0000">
                  <c:v>-0.27036009974651054</c:v>
                </c:pt>
                <c:pt idx="337" formatCode="0.0000">
                  <c:v>-0.22774195947865344</c:v>
                </c:pt>
                <c:pt idx="338" formatCode="0.0000">
                  <c:v>-0.21620992388341548</c:v>
                </c:pt>
                <c:pt idx="339" formatCode="0.0000">
                  <c:v>0.12439259763444199</c:v>
                </c:pt>
                <c:pt idx="340" formatCode="0.0000">
                  <c:v>0.2070543158189655</c:v>
                </c:pt>
                <c:pt idx="341" formatCode="0.0000">
                  <c:v>5.5727609449918059E-2</c:v>
                </c:pt>
                <c:pt idx="342" formatCode="0.0000">
                  <c:v>0.1648707043011084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17-4C53-BE1D-625D477C8763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'Indus-TSA'!$S$2:$S$349</c:f>
              <c:numCache>
                <c:formatCode>General</c:formatCode>
                <c:ptCount val="348"/>
                <c:pt idx="6" formatCode="0.00">
                  <c:v>-2.9722253065476156E-2</c:v>
                </c:pt>
                <c:pt idx="7" formatCode="0.00">
                  <c:v>-3.629831702380959E-2</c:v>
                </c:pt>
                <c:pt idx="8" formatCode="0.00">
                  <c:v>-6.1886322380952596E-2</c:v>
                </c:pt>
                <c:pt idx="9" formatCode="0.00">
                  <c:v>-3.3455890327380833E-2</c:v>
                </c:pt>
                <c:pt idx="10" formatCode="0.00">
                  <c:v>8.6475932738097061E-3</c:v>
                </c:pt>
                <c:pt idx="11" formatCode="0.00">
                  <c:v>5.0608018779761621E-2</c:v>
                </c:pt>
                <c:pt idx="12" formatCode="0.00">
                  <c:v>5.8922453482142978E-2</c:v>
                </c:pt>
                <c:pt idx="13" formatCode="0.00">
                  <c:v>3.7572670714285716E-2</c:v>
                </c:pt>
                <c:pt idx="14" formatCode="0.00">
                  <c:v>1.0995128452381153E-2</c:v>
                </c:pt>
                <c:pt idx="15" formatCode="0.00">
                  <c:v>-0.16512949223214296</c:v>
                </c:pt>
                <c:pt idx="16" formatCode="0.00">
                  <c:v>-0.11638005958333308</c:v>
                </c:pt>
                <c:pt idx="17" formatCode="0.00">
                  <c:v>-3.749305654761903E-2</c:v>
                </c:pt>
                <c:pt idx="18" formatCode="0.00">
                  <c:v>0.19587268776785716</c:v>
                </c:pt>
                <c:pt idx="19" formatCode="0.00">
                  <c:v>0.13877378380952399</c:v>
                </c:pt>
                <c:pt idx="20" formatCode="0.00">
                  <c:v>6.8120250952380834E-2</c:v>
                </c:pt>
                <c:pt idx="21" formatCode="0.00">
                  <c:v>-1.5240342827380848E-2</c:v>
                </c:pt>
                <c:pt idx="22" formatCode="0.00">
                  <c:v>-2.3746586726190566E-2</c:v>
                </c:pt>
                <c:pt idx="23" formatCode="0.00">
                  <c:v>6.6788860446428178E-2</c:v>
                </c:pt>
                <c:pt idx="24" formatCode="0.00">
                  <c:v>-2.8064800684523772E-2</c:v>
                </c:pt>
                <c:pt idx="25" formatCode="0.00">
                  <c:v>-6.6532423452380862E-2</c:v>
                </c:pt>
                <c:pt idx="26" formatCode="0.00">
                  <c:v>3.1066636785714308E-2</c:v>
                </c:pt>
                <c:pt idx="27" formatCode="0.00">
                  <c:v>-7.1743996398809684E-2</c:v>
                </c:pt>
                <c:pt idx="28" formatCode="0.00">
                  <c:v>-4.1817358749999811E-2</c:v>
                </c:pt>
                <c:pt idx="29" formatCode="0.00">
                  <c:v>2.1473565119047633E-2</c:v>
                </c:pt>
                <c:pt idx="30" formatCode="0.00">
                  <c:v>0.10204244693452402</c:v>
                </c:pt>
                <c:pt idx="31" formatCode="0.00">
                  <c:v>-9.4163513690476153E-2</c:v>
                </c:pt>
                <c:pt idx="32" formatCode="0.00">
                  <c:v>-0.21115788738095254</c:v>
                </c:pt>
                <c:pt idx="33" formatCode="0.00">
                  <c:v>-4.9476761607142317E-3</c:v>
                </c:pt>
                <c:pt idx="34" formatCode="0.00">
                  <c:v>5.1798657738093556E-3</c:v>
                </c:pt>
                <c:pt idx="35" formatCode="0.00">
                  <c:v>-1.8653545535718408E-3</c:v>
                </c:pt>
                <c:pt idx="36" formatCode="0.00">
                  <c:v>6.0802388482142811E-2</c:v>
                </c:pt>
                <c:pt idx="37" formatCode="0.00">
                  <c:v>0.17651402738095245</c:v>
                </c:pt>
                <c:pt idx="38" formatCode="0.00">
                  <c:v>3.424308452380953E-3</c:v>
                </c:pt>
                <c:pt idx="39" formatCode="0.00">
                  <c:v>-6.6854040565476169E-2</c:v>
                </c:pt>
                <c:pt idx="40" formatCode="0.00">
                  <c:v>4.516918750000154E-3</c:v>
                </c:pt>
                <c:pt idx="41" formatCode="0.00">
                  <c:v>-7.7051383214285729E-2</c:v>
                </c:pt>
                <c:pt idx="42" formatCode="0.00">
                  <c:v>-7.2834708898809497E-2</c:v>
                </c:pt>
                <c:pt idx="43" formatCode="0.00">
                  <c:v>0.17662952630952378</c:v>
                </c:pt>
                <c:pt idx="44" formatCode="0.00">
                  <c:v>7.224485761904742E-2</c:v>
                </c:pt>
                <c:pt idx="45" formatCode="0.00">
                  <c:v>-2.3955411607141652E-3</c:v>
                </c:pt>
                <c:pt idx="46" formatCode="0.00">
                  <c:v>-2.1637590892857106E-2</c:v>
                </c:pt>
                <c:pt idx="47" formatCode="0.00">
                  <c:v>2.4406687946428196E-2</c:v>
                </c:pt>
                <c:pt idx="48" formatCode="0.00">
                  <c:v>1.579911764880948E-2</c:v>
                </c:pt>
                <c:pt idx="49" formatCode="0.00">
                  <c:v>-1.015902095238097E-2</c:v>
                </c:pt>
                <c:pt idx="50" formatCode="0.00">
                  <c:v>7.4168768452381184E-2</c:v>
                </c:pt>
                <c:pt idx="51" formatCode="0.00">
                  <c:v>7.5588169345236489E-3</c:v>
                </c:pt>
                <c:pt idx="52" formatCode="0.00">
                  <c:v>-3.9797737499996932E-3</c:v>
                </c:pt>
                <c:pt idx="53" formatCode="0.00">
                  <c:v>0.12970593428571431</c:v>
                </c:pt>
                <c:pt idx="54" formatCode="0.00">
                  <c:v>-0.19450700306547614</c:v>
                </c:pt>
                <c:pt idx="55" formatCode="0.00">
                  <c:v>-0.11155705952380962</c:v>
                </c:pt>
                <c:pt idx="56" formatCode="0.00">
                  <c:v>-0.21433036154761931</c:v>
                </c:pt>
                <c:pt idx="57" formatCode="0.00">
                  <c:v>2.4279357172619087E-2</c:v>
                </c:pt>
                <c:pt idx="58" formatCode="0.00">
                  <c:v>1.9075917440476209E-2</c:v>
                </c:pt>
                <c:pt idx="59" formatCode="0.00">
                  <c:v>5.0993152113095075E-2</c:v>
                </c:pt>
                <c:pt idx="60" formatCode="0.00">
                  <c:v>3.6325930148809471E-2</c:v>
                </c:pt>
                <c:pt idx="61" formatCode="0.00">
                  <c:v>0.10642817488095235</c:v>
                </c:pt>
                <c:pt idx="62" formatCode="0.00">
                  <c:v>6.2817855119047694E-2</c:v>
                </c:pt>
                <c:pt idx="63" formatCode="0.00">
                  <c:v>-9.7222801398809566E-2</c:v>
                </c:pt>
                <c:pt idx="64" formatCode="0.00">
                  <c:v>1.9931885416666906E-2</c:v>
                </c:pt>
                <c:pt idx="65" formatCode="0.00">
                  <c:v>0.11337071178571434</c:v>
                </c:pt>
                <c:pt idx="66" formatCode="0.00">
                  <c:v>4.2140467767857182E-2</c:v>
                </c:pt>
                <c:pt idx="67" formatCode="0.00">
                  <c:v>-0.24693301952380958</c:v>
                </c:pt>
                <c:pt idx="68" formatCode="0.00">
                  <c:v>-4.2936339880952579E-2</c:v>
                </c:pt>
                <c:pt idx="69" formatCode="0.00">
                  <c:v>3.7471882172619098E-2</c:v>
                </c:pt>
                <c:pt idx="70" formatCode="0.00">
                  <c:v>1.5283602440476329E-2</c:v>
                </c:pt>
                <c:pt idx="71" formatCode="0.00">
                  <c:v>2.7828746130947879E-3</c:v>
                </c:pt>
                <c:pt idx="72" formatCode="0.00">
                  <c:v>3.7606950148809437E-2</c:v>
                </c:pt>
                <c:pt idx="73" formatCode="0.00">
                  <c:v>6.7498985714285697E-2</c:v>
                </c:pt>
                <c:pt idx="74" formatCode="0.00">
                  <c:v>2.0282390952380935E-2</c:v>
                </c:pt>
                <c:pt idx="75" formatCode="0.00">
                  <c:v>8.3100928601190338E-2</c:v>
                </c:pt>
                <c:pt idx="76" formatCode="0.00">
                  <c:v>-9.3508537499997768E-3</c:v>
                </c:pt>
                <c:pt idx="77" formatCode="0.00">
                  <c:v>-7.2634034047619034E-2</c:v>
                </c:pt>
                <c:pt idx="78" formatCode="0.00">
                  <c:v>-4.481996398809418E-3</c:v>
                </c:pt>
                <c:pt idx="79" formatCode="0.00">
                  <c:v>-7.7575742023809346E-2</c:v>
                </c:pt>
                <c:pt idx="80" formatCode="0.00">
                  <c:v>-9.0664680714285906E-2</c:v>
                </c:pt>
                <c:pt idx="81" formatCode="0.00">
                  <c:v>-1.2739836607142951E-3</c:v>
                </c:pt>
                <c:pt idx="82" formatCode="0.00">
                  <c:v>4.5206939107142907E-2</c:v>
                </c:pt>
                <c:pt idx="83" formatCode="0.00">
                  <c:v>9.765528127976153E-2</c:v>
                </c:pt>
                <c:pt idx="84" formatCode="0.00">
                  <c:v>5.9872448482142793E-2</c:v>
                </c:pt>
                <c:pt idx="85" formatCode="0.00">
                  <c:v>0.11366774904761912</c:v>
                </c:pt>
                <c:pt idx="86" formatCode="0.00">
                  <c:v>5.6346542619047701E-2</c:v>
                </c:pt>
                <c:pt idx="87" formatCode="0.00">
                  <c:v>-9.6169918065476256E-2</c:v>
                </c:pt>
                <c:pt idx="88" formatCode="0.00">
                  <c:v>-0.17051796874999969</c:v>
                </c:pt>
                <c:pt idx="89" formatCode="0.00">
                  <c:v>-8.4881541547618955E-2</c:v>
                </c:pt>
                <c:pt idx="90" formatCode="0.00">
                  <c:v>9.5775408601190493E-2</c:v>
                </c:pt>
                <c:pt idx="91" formatCode="0.00">
                  <c:v>-3.1549138690476153E-2</c:v>
                </c:pt>
                <c:pt idx="92" formatCode="0.00">
                  <c:v>7.850368928571394E-2</c:v>
                </c:pt>
                <c:pt idx="93" formatCode="0.00">
                  <c:v>-7.2715778660714214E-2</c:v>
                </c:pt>
                <c:pt idx="94" formatCode="0.00">
                  <c:v>-7.552591339285708E-2</c:v>
                </c:pt>
                <c:pt idx="95" formatCode="0.00">
                  <c:v>-4.6774408720238414E-2</c:v>
                </c:pt>
                <c:pt idx="96" formatCode="0.00">
                  <c:v>5.4502508482142886E-2</c:v>
                </c:pt>
                <c:pt idx="97" formatCode="0.00">
                  <c:v>6.1165534047619263E-2</c:v>
                </c:pt>
                <c:pt idx="98" formatCode="0.00">
                  <c:v>-2.1573326547618898E-2</c:v>
                </c:pt>
                <c:pt idx="99" formatCode="0.00">
                  <c:v>7.4218244345236606E-3</c:v>
                </c:pt>
                <c:pt idx="100" formatCode="0.00">
                  <c:v>-6.9883370833330183E-3</c:v>
                </c:pt>
                <c:pt idx="101" formatCode="0.00">
                  <c:v>5.4236099285714379E-2</c:v>
                </c:pt>
                <c:pt idx="102" formatCode="0.00">
                  <c:v>-8.3816182232142711E-2</c:v>
                </c:pt>
                <c:pt idx="103" formatCode="0.00">
                  <c:v>0.1718240213095239</c:v>
                </c:pt>
                <c:pt idx="104" formatCode="0.00">
                  <c:v>0.10113984761904737</c:v>
                </c:pt>
                <c:pt idx="105" formatCode="0.00">
                  <c:v>-0.10256821282738082</c:v>
                </c:pt>
                <c:pt idx="106" formatCode="0.00">
                  <c:v>-3.9856968392857128E-2</c:v>
                </c:pt>
                <c:pt idx="107" formatCode="0.00">
                  <c:v>1.3304628779761574E-2</c:v>
                </c:pt>
                <c:pt idx="108" formatCode="0.00">
                  <c:v>-6.1842618184523745E-2</c:v>
                </c:pt>
                <c:pt idx="109" formatCode="0.00">
                  <c:v>-8.233555261904757E-2</c:v>
                </c:pt>
                <c:pt idx="110" formatCode="0.00">
                  <c:v>2.2447162619047778E-2</c:v>
                </c:pt>
                <c:pt idx="111" formatCode="0.00">
                  <c:v>0.11249625026785715</c:v>
                </c:pt>
                <c:pt idx="112" formatCode="0.00">
                  <c:v>2.7126124583333633E-2</c:v>
                </c:pt>
                <c:pt idx="113" formatCode="0.00">
                  <c:v>-7.0491388214285688E-2</c:v>
                </c:pt>
                <c:pt idx="114" formatCode="0.00">
                  <c:v>3.6890466101190511E-2</c:v>
                </c:pt>
                <c:pt idx="115" formatCode="0.00">
                  <c:v>-3.2895312023809464E-2</c:v>
                </c:pt>
                <c:pt idx="116" formatCode="0.00">
                  <c:v>0.15233261595238057</c:v>
                </c:pt>
                <c:pt idx="117" formatCode="0.00">
                  <c:v>-2.8848736607143266E-3</c:v>
                </c:pt>
                <c:pt idx="118" formatCode="0.00">
                  <c:v>-1.3775610059523768E-2</c:v>
                </c:pt>
                <c:pt idx="119" formatCode="0.00">
                  <c:v>1.533143961309491E-2</c:v>
                </c:pt>
                <c:pt idx="120" formatCode="0.00">
                  <c:v>-8.1292267351190439E-2</c:v>
                </c:pt>
                <c:pt idx="121" formatCode="0.00">
                  <c:v>-0.11415069845238091</c:v>
                </c:pt>
                <c:pt idx="122" formatCode="0.00">
                  <c:v>-1.8178743214285586E-2</c:v>
                </c:pt>
                <c:pt idx="123" formatCode="0.00">
                  <c:v>8.8470119434523653E-2</c:v>
                </c:pt>
                <c:pt idx="124" formatCode="0.00">
                  <c:v>6.4439644583333511E-2</c:v>
                </c:pt>
                <c:pt idx="125" formatCode="0.00">
                  <c:v>3.5405523452380905E-2</c:v>
                </c:pt>
                <c:pt idx="126" formatCode="0.00">
                  <c:v>-9.7581543065476062E-2</c:v>
                </c:pt>
                <c:pt idx="127" formatCode="0.00">
                  <c:v>2.384276797619056E-2</c:v>
                </c:pt>
                <c:pt idx="128" formatCode="0.00">
                  <c:v>9.380472511904725E-2</c:v>
                </c:pt>
                <c:pt idx="129" formatCode="0.00">
                  <c:v>-2.4548624494047599E-2</c:v>
                </c:pt>
                <c:pt idx="130" formatCode="0.00">
                  <c:v>-1.7220022559523818E-2</c:v>
                </c:pt>
                <c:pt idx="131" formatCode="0.00">
                  <c:v>1.3468759613094905E-2</c:v>
                </c:pt>
                <c:pt idx="132" formatCode="0.00">
                  <c:v>-2.2238899851190541E-2</c:v>
                </c:pt>
                <c:pt idx="133" formatCode="0.00">
                  <c:v>8.1039334880952496E-2</c:v>
                </c:pt>
                <c:pt idx="134" formatCode="0.00">
                  <c:v>8.8239190952380975E-2</c:v>
                </c:pt>
                <c:pt idx="135" formatCode="0.00">
                  <c:v>-6.8267600565476205E-2</c:v>
                </c:pt>
                <c:pt idx="136" formatCode="0.00">
                  <c:v>-8.8132791666639676E-4</c:v>
                </c:pt>
                <c:pt idx="137" formatCode="0.00">
                  <c:v>-8.5346778214285657E-2</c:v>
                </c:pt>
                <c:pt idx="138" formatCode="0.00">
                  <c:v>-0.21978813306547618</c:v>
                </c:pt>
                <c:pt idx="139" formatCode="0.00">
                  <c:v>-5.6385211190476237E-2</c:v>
                </c:pt>
                <c:pt idx="140" formatCode="0.00">
                  <c:v>0.11055504678571404</c:v>
                </c:pt>
                <c:pt idx="141" formatCode="0.00">
                  <c:v>3.5028528839285755E-2</c:v>
                </c:pt>
                <c:pt idx="142" formatCode="0.00">
                  <c:v>5.9590494047612186E-4</c:v>
                </c:pt>
                <c:pt idx="143" formatCode="0.00">
                  <c:v>-6.8356687202383304E-3</c:v>
                </c:pt>
                <c:pt idx="144" formatCode="0.00">
                  <c:v>6.9907006815476236E-2</c:v>
                </c:pt>
                <c:pt idx="145" formatCode="0.00">
                  <c:v>-1.9646865952380854E-2</c:v>
                </c:pt>
                <c:pt idx="146" formatCode="0.00">
                  <c:v>-6.0242996547618888E-2</c:v>
                </c:pt>
                <c:pt idx="147" formatCode="0.00">
                  <c:v>4.5627896934523737E-2</c:v>
                </c:pt>
                <c:pt idx="148" formatCode="0.00">
                  <c:v>6.098922125000017E-2</c:v>
                </c:pt>
                <c:pt idx="149" formatCode="0.00">
                  <c:v>-0.130272016547619</c:v>
                </c:pt>
                <c:pt idx="150" formatCode="0.00">
                  <c:v>0.15057927026785733</c:v>
                </c:pt>
                <c:pt idx="151" formatCode="0.00">
                  <c:v>0.20048229464285716</c:v>
                </c:pt>
                <c:pt idx="152" formatCode="0.00">
                  <c:v>-5.8588891547619371E-2</c:v>
                </c:pt>
                <c:pt idx="153" formatCode="0.00">
                  <c:v>-5.6087767827380786E-2</c:v>
                </c:pt>
                <c:pt idx="154" formatCode="0.00">
                  <c:v>-6.5788735892857053E-2</c:v>
                </c:pt>
                <c:pt idx="155" formatCode="0.00">
                  <c:v>2.8643160446428229E-2</c:v>
                </c:pt>
                <c:pt idx="156" formatCode="0.00">
                  <c:v>-2.1099305684523895E-2</c:v>
                </c:pt>
                <c:pt idx="157" formatCode="0.00">
                  <c:v>-8.2273165119047698E-2</c:v>
                </c:pt>
                <c:pt idx="158" formatCode="0.00">
                  <c:v>-5.5079064880952378E-2</c:v>
                </c:pt>
                <c:pt idx="159" formatCode="0.00">
                  <c:v>6.028758693452374E-2</c:v>
                </c:pt>
                <c:pt idx="160" formatCode="0.00">
                  <c:v>2.6335452916666835E-2</c:v>
                </c:pt>
                <c:pt idx="161" formatCode="0.00">
                  <c:v>3.1389528452381077E-2</c:v>
                </c:pt>
                <c:pt idx="162" formatCode="0.00">
                  <c:v>-3.069412723214282E-2</c:v>
                </c:pt>
                <c:pt idx="163" formatCode="0.00">
                  <c:v>-2.3822124523809496E-2</c:v>
                </c:pt>
                <c:pt idx="164" formatCode="0.00">
                  <c:v>-2.2298473809526653E-3</c:v>
                </c:pt>
                <c:pt idx="165" formatCode="0.00">
                  <c:v>-4.1918646160714168E-2</c:v>
                </c:pt>
                <c:pt idx="166" formatCode="0.00">
                  <c:v>-2.6898140059523845E-2</c:v>
                </c:pt>
                <c:pt idx="167" formatCode="0.00">
                  <c:v>-6.0040950386905267E-2</c:v>
                </c:pt>
                <c:pt idx="168" formatCode="0.00">
                  <c:v>-2.8559542351190514E-2</c:v>
                </c:pt>
                <c:pt idx="169" formatCode="0.00">
                  <c:v>-2.3877900952380959E-2</c:v>
                </c:pt>
                <c:pt idx="170" formatCode="0.00">
                  <c:v>0.15335400261904775</c:v>
                </c:pt>
                <c:pt idx="171" formatCode="0.00">
                  <c:v>0.126468070267857</c:v>
                </c:pt>
                <c:pt idx="172" formatCode="0.00">
                  <c:v>-5.4881162916666448E-2</c:v>
                </c:pt>
                <c:pt idx="173" formatCode="0.00">
                  <c:v>-0.11282765238095249</c:v>
                </c:pt>
                <c:pt idx="174" formatCode="0.00">
                  <c:v>0.12461311610119052</c:v>
                </c:pt>
                <c:pt idx="175" formatCode="0.00">
                  <c:v>-2.590905119047604E-2</c:v>
                </c:pt>
                <c:pt idx="176" formatCode="0.00">
                  <c:v>0.23909246345238067</c:v>
                </c:pt>
                <c:pt idx="177" formatCode="0.00">
                  <c:v>-1.5182647827380769E-2</c:v>
                </c:pt>
                <c:pt idx="178" formatCode="0.00">
                  <c:v>-1.7050873392857047E-2</c:v>
                </c:pt>
                <c:pt idx="179" formatCode="0.00">
                  <c:v>2.2272642946428278E-2</c:v>
                </c:pt>
                <c:pt idx="180" formatCode="0.00">
                  <c:v>-8.4300255684523817E-2</c:v>
                </c:pt>
                <c:pt idx="181" formatCode="0.00">
                  <c:v>-0.15968961845238089</c:v>
                </c:pt>
                <c:pt idx="182" formatCode="0.00">
                  <c:v>-0.13244108321428572</c:v>
                </c:pt>
                <c:pt idx="183" formatCode="0.00">
                  <c:v>1.3804384434523698E-2</c:v>
                </c:pt>
                <c:pt idx="184" formatCode="0.00">
                  <c:v>-8.9094497916666349E-2</c:v>
                </c:pt>
                <c:pt idx="185" formatCode="0.00">
                  <c:v>4.85300678571432E-3</c:v>
                </c:pt>
                <c:pt idx="186" formatCode="0.00">
                  <c:v>-0.13119547389880948</c:v>
                </c:pt>
                <c:pt idx="187" formatCode="0.00">
                  <c:v>0.21415905047619044</c:v>
                </c:pt>
                <c:pt idx="188" formatCode="0.00">
                  <c:v>0.12503090595238087</c:v>
                </c:pt>
                <c:pt idx="189" formatCode="0.00">
                  <c:v>6.2617764672619258E-2</c:v>
                </c:pt>
                <c:pt idx="190" formatCode="0.00">
                  <c:v>2.7038266071429673E-3</c:v>
                </c:pt>
                <c:pt idx="191" formatCode="0.00">
                  <c:v>-3.0179837202383153E-3</c:v>
                </c:pt>
                <c:pt idx="192" formatCode="0.00">
                  <c:v>-8.2847349017857064E-2</c:v>
                </c:pt>
                <c:pt idx="193" formatCode="0.00">
                  <c:v>6.5115223214285867E-2</c:v>
                </c:pt>
                <c:pt idx="194" formatCode="0.00">
                  <c:v>-7.6380117380952295E-2</c:v>
                </c:pt>
                <c:pt idx="195" formatCode="0.00">
                  <c:v>2.488002443452364E-2</c:v>
                </c:pt>
                <c:pt idx="196" formatCode="0.00">
                  <c:v>3.9470712916666817E-2</c:v>
                </c:pt>
                <c:pt idx="197" formatCode="0.00">
                  <c:v>1.7874359523809558E-3</c:v>
                </c:pt>
                <c:pt idx="198" formatCode="0.00">
                  <c:v>0.10154804110119053</c:v>
                </c:pt>
                <c:pt idx="199" formatCode="0.00">
                  <c:v>-5.8275463690476204E-2</c:v>
                </c:pt>
                <c:pt idx="200" formatCode="0.00">
                  <c:v>5.8397401190473097E-3</c:v>
                </c:pt>
                <c:pt idx="201" formatCode="0.00">
                  <c:v>4.5128671339285775E-2</c:v>
                </c:pt>
                <c:pt idx="202" formatCode="0.00">
                  <c:v>-3.5152092261904189E-3</c:v>
                </c:pt>
                <c:pt idx="203" formatCode="0.00">
                  <c:v>-0.22308204872023851</c:v>
                </c:pt>
                <c:pt idx="204" formatCode="0.00">
                  <c:v>8.4008580148809631E-2</c:v>
                </c:pt>
                <c:pt idx="205" formatCode="0.00">
                  <c:v>-5.070475761904758E-2</c:v>
                </c:pt>
                <c:pt idx="206" formatCode="0.00">
                  <c:v>-0.14798303404761898</c:v>
                </c:pt>
                <c:pt idx="207" formatCode="0.00">
                  <c:v>0.14178987110119035</c:v>
                </c:pt>
                <c:pt idx="208" formatCode="0.00">
                  <c:v>0.10636734791666691</c:v>
                </c:pt>
                <c:pt idx="209" formatCode="0.00">
                  <c:v>-6.0864189880952435E-2</c:v>
                </c:pt>
                <c:pt idx="210" formatCode="0.00">
                  <c:v>-0.14482164473214276</c:v>
                </c:pt>
                <c:pt idx="211" formatCode="0.00">
                  <c:v>7.035540630952386E-2</c:v>
                </c:pt>
                <c:pt idx="212" formatCode="0.00">
                  <c:v>0.12908532178571408</c:v>
                </c:pt>
                <c:pt idx="213" formatCode="0.00">
                  <c:v>8.8746271726191095E-3</c:v>
                </c:pt>
                <c:pt idx="214" formatCode="0.00">
                  <c:v>2.6772554940476145E-2</c:v>
                </c:pt>
                <c:pt idx="215" formatCode="0.00">
                  <c:v>-1.9102800386905039E-2</c:v>
                </c:pt>
                <c:pt idx="216" formatCode="0.00">
                  <c:v>-6.6514006517857105E-2</c:v>
                </c:pt>
                <c:pt idx="217" formatCode="0.00">
                  <c:v>1.1727932142856501E-3</c:v>
                </c:pt>
                <c:pt idx="218" formatCode="0.00">
                  <c:v>0.1956546517857144</c:v>
                </c:pt>
                <c:pt idx="219" formatCode="0.00">
                  <c:v>-0.12059654223214289</c:v>
                </c:pt>
                <c:pt idx="220" formatCode="0.00">
                  <c:v>-1.5026945833330752E-3</c:v>
                </c:pt>
                <c:pt idx="221" formatCode="0.00">
                  <c:v>-0.16019999738095236</c:v>
                </c:pt>
                <c:pt idx="222" formatCode="0.00">
                  <c:v>-4.1502753065476017E-2</c:v>
                </c:pt>
                <c:pt idx="223" formatCode="0.00">
                  <c:v>-0.10220688285714286</c:v>
                </c:pt>
                <c:pt idx="224" formatCode="0.00">
                  <c:v>0.12082541345238063</c:v>
                </c:pt>
                <c:pt idx="225" formatCode="0.00">
                  <c:v>0.12003716967261913</c:v>
                </c:pt>
                <c:pt idx="226" formatCode="0.00">
                  <c:v>0.13216983077380962</c:v>
                </c:pt>
                <c:pt idx="227" formatCode="0.00">
                  <c:v>3.9791697113094826E-2</c:v>
                </c:pt>
                <c:pt idx="228" formatCode="0.00">
                  <c:v>-0.12063913068452387</c:v>
                </c:pt>
                <c:pt idx="229" formatCode="0.00">
                  <c:v>-9.2740001190475541E-3</c:v>
                </c:pt>
                <c:pt idx="230" formatCode="0.00">
                  <c:v>-3.8873701547618933E-2</c:v>
                </c:pt>
                <c:pt idx="231" formatCode="0.00">
                  <c:v>-0.1900522788988096</c:v>
                </c:pt>
                <c:pt idx="232" formatCode="0.00">
                  <c:v>-5.6731943749999791E-2</c:v>
                </c:pt>
                <c:pt idx="233" formatCode="0.00">
                  <c:v>2.6794935119047625E-2</c:v>
                </c:pt>
                <c:pt idx="234" formatCode="0.00">
                  <c:v>0.13796468693452391</c:v>
                </c:pt>
                <c:pt idx="235" formatCode="0.00">
                  <c:v>0.16901730380952384</c:v>
                </c:pt>
                <c:pt idx="236" formatCode="0.00">
                  <c:v>9.0305734523807857E-3</c:v>
                </c:pt>
                <c:pt idx="237" formatCode="0.00">
                  <c:v>7.1420850505952593E-2</c:v>
                </c:pt>
                <c:pt idx="238" formatCode="0.00">
                  <c:v>2.2399416071429146E-3</c:v>
                </c:pt>
                <c:pt idx="239" formatCode="0.00">
                  <c:v>-3.8726832886905038E-2</c:v>
                </c:pt>
                <c:pt idx="240" formatCode="0.00">
                  <c:v>-7.5457966517857078E-2</c:v>
                </c:pt>
                <c:pt idx="241" formatCode="0.00">
                  <c:v>-8.7603210952381105E-2</c:v>
                </c:pt>
                <c:pt idx="242" formatCode="0.00">
                  <c:v>3.8506088452381015E-2</c:v>
                </c:pt>
                <c:pt idx="243" formatCode="0.00">
                  <c:v>0.21964777193452378</c:v>
                </c:pt>
                <c:pt idx="244" formatCode="0.00">
                  <c:v>6.2929391250000077E-2</c:v>
                </c:pt>
                <c:pt idx="245" formatCode="0.00">
                  <c:v>4.2492170952381003E-2</c:v>
                </c:pt>
                <c:pt idx="246" formatCode="0.00">
                  <c:v>6.0802223601190586E-2</c:v>
                </c:pt>
                <c:pt idx="247" formatCode="0.00">
                  <c:v>-0.35029641035714293</c:v>
                </c:pt>
                <c:pt idx="248" formatCode="0.00">
                  <c:v>-0.23009050488095262</c:v>
                </c:pt>
                <c:pt idx="249" formatCode="0.00">
                  <c:v>-4.2245617827380899E-2</c:v>
                </c:pt>
                <c:pt idx="250" formatCode="0.00">
                  <c:v>3.9315932440476264E-2</c:v>
                </c:pt>
                <c:pt idx="251" formatCode="0.00">
                  <c:v>3.6367568779761661E-2</c:v>
                </c:pt>
                <c:pt idx="252" formatCode="0.00">
                  <c:v>6.4614486815476213E-2</c:v>
                </c:pt>
                <c:pt idx="253" formatCode="0.00">
                  <c:v>2.256801904761907E-2</c:v>
                </c:pt>
                <c:pt idx="254" formatCode="0.00">
                  <c:v>1.6735710952381022E-2</c:v>
                </c:pt>
                <c:pt idx="255" formatCode="0.00">
                  <c:v>-1.288873223214293E-2</c:v>
                </c:pt>
                <c:pt idx="256" formatCode="0.00">
                  <c:v>0.11445252708333353</c:v>
                </c:pt>
                <c:pt idx="257" formatCode="0.00">
                  <c:v>0.10564881261904757</c:v>
                </c:pt>
                <c:pt idx="258" formatCode="0.00">
                  <c:v>2.0952511101190563E-2</c:v>
                </c:pt>
                <c:pt idx="259" formatCode="0.00">
                  <c:v>1.7318310476190479E-2</c:v>
                </c:pt>
                <c:pt idx="260" formatCode="0.00">
                  <c:v>-0.35590886488095264</c:v>
                </c:pt>
                <c:pt idx="261" formatCode="0.00">
                  <c:v>-2.4782953660714258E-2</c:v>
                </c:pt>
                <c:pt idx="262" formatCode="0.00">
                  <c:v>6.5738124404762788E-3</c:v>
                </c:pt>
                <c:pt idx="263" formatCode="0.00">
                  <c:v>1.4766225446428249E-2</c:v>
                </c:pt>
                <c:pt idx="264" formatCode="0.00">
                  <c:v>1.9425236815476254E-2</c:v>
                </c:pt>
                <c:pt idx="265" formatCode="0.00">
                  <c:v>7.519290714285698E-3</c:v>
                </c:pt>
                <c:pt idx="266" formatCode="0.00">
                  <c:v>6.2582847619047643E-2</c:v>
                </c:pt>
                <c:pt idx="267" formatCode="0.00">
                  <c:v>-6.2530267232142833E-2</c:v>
                </c:pt>
                <c:pt idx="268" formatCode="0.00">
                  <c:v>-2.4654133749999807E-2</c:v>
                </c:pt>
                <c:pt idx="269" formatCode="0.00">
                  <c:v>0.14855012095238096</c:v>
                </c:pt>
                <c:pt idx="270" formatCode="0.00">
                  <c:v>0.26289356110119055</c:v>
                </c:pt>
                <c:pt idx="271" formatCode="0.00">
                  <c:v>0.19433514880952374</c:v>
                </c:pt>
                <c:pt idx="272" formatCode="0.00">
                  <c:v>-0.30345075488095252</c:v>
                </c:pt>
                <c:pt idx="273" formatCode="0.00">
                  <c:v>-6.5110396160714124E-2</c:v>
                </c:pt>
                <c:pt idx="274" formatCode="0.00">
                  <c:v>-3.6469897559523679E-2</c:v>
                </c:pt>
                <c:pt idx="275" formatCode="0.00">
                  <c:v>-5.386148538690505E-2</c:v>
                </c:pt>
                <c:pt idx="276" formatCode="0.00">
                  <c:v>1.7571080982142884E-2</c:v>
                </c:pt>
                <c:pt idx="277" formatCode="0.00">
                  <c:v>-0.15106093678571431</c:v>
                </c:pt>
                <c:pt idx="278" formatCode="0.00">
                  <c:v>-3.1223417380952356E-2</c:v>
                </c:pt>
                <c:pt idx="279" formatCode="0.00">
                  <c:v>2.0256492767857015E-2</c:v>
                </c:pt>
                <c:pt idx="280" formatCode="0.00">
                  <c:v>3.2267545416666876E-2</c:v>
                </c:pt>
                <c:pt idx="281" formatCode="0.00">
                  <c:v>8.0104703452380965E-2</c:v>
                </c:pt>
                <c:pt idx="282" formatCode="0.00">
                  <c:v>5.7236562767857158E-2</c:v>
                </c:pt>
                <c:pt idx="283" formatCode="0.00">
                  <c:v>-0.12141498869047618</c:v>
                </c:pt>
                <c:pt idx="284" formatCode="0.00">
                  <c:v>0.13776444928571407</c:v>
                </c:pt>
                <c:pt idx="285" formatCode="0.00">
                  <c:v>2.3788591339285792E-2</c:v>
                </c:pt>
                <c:pt idx="286" formatCode="0.00">
                  <c:v>3.3082951607142808E-2</c:v>
                </c:pt>
                <c:pt idx="287" formatCode="0.00">
                  <c:v>4.43927377976161E-3</c:v>
                </c:pt>
                <c:pt idx="288" formatCode="0.00">
                  <c:v>5.6002474315476114E-2</c:v>
                </c:pt>
                <c:pt idx="289" formatCode="0.00">
                  <c:v>5.8794332142857453E-3</c:v>
                </c:pt>
                <c:pt idx="290" formatCode="0.00">
                  <c:v>-0.11004289488095231</c:v>
                </c:pt>
                <c:pt idx="291" formatCode="0.00">
                  <c:v>-0.11710040639880959</c:v>
                </c:pt>
                <c:pt idx="292" formatCode="0.00">
                  <c:v>-0.1272693562499998</c:v>
                </c:pt>
                <c:pt idx="293" formatCode="0.00">
                  <c:v>-2.9021910714285615E-2</c:v>
                </c:pt>
                <c:pt idx="294" formatCode="0.00">
                  <c:v>9.6471980267857194E-2</c:v>
                </c:pt>
                <c:pt idx="295" formatCode="0.00">
                  <c:v>0.18997937047619051</c:v>
                </c:pt>
                <c:pt idx="296" formatCode="0.00">
                  <c:v>-2.1204827380952529E-2</c:v>
                </c:pt>
                <c:pt idx="297" formatCode="0.00">
                  <c:v>2.97927571726192E-2</c:v>
                </c:pt>
                <c:pt idx="298" formatCode="0.00">
                  <c:v>1.4935089940476209E-2</c:v>
                </c:pt>
                <c:pt idx="299" formatCode="0.00">
                  <c:v>3.6299452946428334E-2</c:v>
                </c:pt>
                <c:pt idx="300" formatCode="0.00">
                  <c:v>-2.8150684523886582E-5</c:v>
                </c:pt>
                <c:pt idx="301" formatCode="0.00">
                  <c:v>-1.7121412619047649E-2</c:v>
                </c:pt>
                <c:pt idx="302" formatCode="0.00">
                  <c:v>-0.12422992738095234</c:v>
                </c:pt>
                <c:pt idx="303" formatCode="0.00">
                  <c:v>-8.8675740565476335E-2</c:v>
                </c:pt>
                <c:pt idx="304" formatCode="0.00">
                  <c:v>8.087470541666697E-2</c:v>
                </c:pt>
                <c:pt idx="305" formatCode="0.00">
                  <c:v>8.3289325119047741E-2</c:v>
                </c:pt>
                <c:pt idx="306" formatCode="0.00">
                  <c:v>-6.7955198065476119E-2</c:v>
                </c:pt>
                <c:pt idx="307" formatCode="0.00">
                  <c:v>-0.1570894845238095</c:v>
                </c:pt>
                <c:pt idx="308" formatCode="0.00">
                  <c:v>0.13773925761904737</c:v>
                </c:pt>
                <c:pt idx="309" formatCode="0.00">
                  <c:v>-6.2910989494047609E-2</c:v>
                </c:pt>
                <c:pt idx="310" formatCode="0.00">
                  <c:v>-3.3144532559523876E-2</c:v>
                </c:pt>
                <c:pt idx="311" formatCode="0.00">
                  <c:v>-2.7092033720238495E-2</c:v>
                </c:pt>
                <c:pt idx="312" formatCode="0.00">
                  <c:v>8.0934773482142952E-2</c:v>
                </c:pt>
                <c:pt idx="313" formatCode="0.00">
                  <c:v>9.558688988095243E-2</c:v>
                </c:pt>
                <c:pt idx="314" formatCode="0.00">
                  <c:v>-6.6458524047618872E-2</c:v>
                </c:pt>
                <c:pt idx="315" formatCode="0.00">
                  <c:v>2.9532982767857097E-2</c:v>
                </c:pt>
                <c:pt idx="316" formatCode="0.00">
                  <c:v>5.7416080416666904E-2</c:v>
                </c:pt>
                <c:pt idx="317" formatCode="0.00">
                  <c:v>5.9320795952380934E-2</c:v>
                </c:pt>
                <c:pt idx="318" formatCode="0.00">
                  <c:v>-0.11938441306547609</c:v>
                </c:pt>
                <c:pt idx="319" formatCode="0.00">
                  <c:v>-8.1748073690476208E-2</c:v>
                </c:pt>
                <c:pt idx="320" formatCode="0.00">
                  <c:v>4.2223166785714139E-2</c:v>
                </c:pt>
                <c:pt idx="321" formatCode="0.00">
                  <c:v>6.2440309672619265E-2</c:v>
                </c:pt>
                <c:pt idx="322" formatCode="0.00">
                  <c:v>2.7291141071429381E-3</c:v>
                </c:pt>
                <c:pt idx="323" formatCode="0.00">
                  <c:v>1.5068916279761702E-2</c:v>
                </c:pt>
                <c:pt idx="324" formatCode="0.00">
                  <c:v>-5.757672235119049E-2</c:v>
                </c:pt>
                <c:pt idx="325" formatCode="0.00">
                  <c:v>6.209749047619062E-3</c:v>
                </c:pt>
                <c:pt idx="326" formatCode="0.00">
                  <c:v>2.2138671785714381E-2</c:v>
                </c:pt>
                <c:pt idx="327" formatCode="0.00">
                  <c:v>0.12811541360119028</c:v>
                </c:pt>
                <c:pt idx="328" formatCode="0.00">
                  <c:v>2.2988407083333717E-2</c:v>
                </c:pt>
                <c:pt idx="329" formatCode="0.00">
                  <c:v>-6.9206780714285654E-2</c:v>
                </c:pt>
                <c:pt idx="330" formatCode="0.00">
                  <c:v>-0.12497433889880938</c:v>
                </c:pt>
                <c:pt idx="331" formatCode="0.00">
                  <c:v>4.140280880952385E-2</c:v>
                </c:pt>
                <c:pt idx="332" formatCode="0.00">
                  <c:v>-3.088304238095263E-2</c:v>
                </c:pt>
                <c:pt idx="333" formatCode="0.00">
                  <c:v>4.7389433005952553E-2</c:v>
                </c:pt>
                <c:pt idx="334" formatCode="0.00">
                  <c:v>2.0117203273809614E-2</c:v>
                </c:pt>
                <c:pt idx="335" formatCode="0.00">
                  <c:v>-5.2589073720238466E-2</c:v>
                </c:pt>
                <c:pt idx="336" formatCode="0.00">
                  <c:v>1.4165579315476129E-2</c:v>
                </c:pt>
                <c:pt idx="337" formatCode="0.00">
                  <c:v>2.6491689047619116E-2</c:v>
                </c:pt>
                <c:pt idx="338" formatCode="0.00">
                  <c:v>2.3946873452381112E-2</c:v>
                </c:pt>
                <c:pt idx="339" formatCode="0.00">
                  <c:v>4.7773381934523629E-2</c:v>
                </c:pt>
                <c:pt idx="340" formatCode="0.00">
                  <c:v>-1.605649624999983E-2</c:v>
                </c:pt>
                <c:pt idx="341" formatCode="0.00">
                  <c:v>5.1868060119047543E-2</c:v>
                </c:pt>
                <c:pt idx="342" formatCode="0.00">
                  <c:v>-0.15224591473214277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17-4C53-BE1D-625D477C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Irrigation Runoff Storage Normalized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Brahmaputra-Aquifer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'Brahmaputra-TSA'!$H$2:$H$349</c:f>
              <c:numCache>
                <c:formatCode>General</c:formatCode>
                <c:ptCount val="348"/>
                <c:pt idx="6" formatCode="0.00">
                  <c:v>0.27652714241378362</c:v>
                </c:pt>
                <c:pt idx="7" formatCode="0.00">
                  <c:v>0.35405704908021107</c:v>
                </c:pt>
                <c:pt idx="8" formatCode="0.00">
                  <c:v>0.4235913507470741</c:v>
                </c:pt>
                <c:pt idx="9" formatCode="0.00">
                  <c:v>0.4843721932469407</c:v>
                </c:pt>
                <c:pt idx="10" formatCode="0.00">
                  <c:v>0.51413191824701698</c:v>
                </c:pt>
                <c:pt idx="11" formatCode="0.00">
                  <c:v>0.56845829324697661</c:v>
                </c:pt>
                <c:pt idx="12" formatCode="0.00">
                  <c:v>0.60041528408032718</c:v>
                </c:pt>
                <c:pt idx="13" formatCode="0.00">
                  <c:v>0.61721521074707653</c:v>
                </c:pt>
                <c:pt idx="14" formatCode="0.00">
                  <c:v>0.6356173107470795</c:v>
                </c:pt>
                <c:pt idx="15" formatCode="0.00">
                  <c:v>0.65138472574710704</c:v>
                </c:pt>
                <c:pt idx="16" formatCode="0.00">
                  <c:v>0.64560164491365413</c:v>
                </c:pt>
                <c:pt idx="17" formatCode="0.00">
                  <c:v>0.6537803557469033</c:v>
                </c:pt>
                <c:pt idx="18" formatCode="0.00">
                  <c:v>0.66256941824701698</c:v>
                </c:pt>
                <c:pt idx="19" formatCode="0.00">
                  <c:v>0.68959273408040644</c:v>
                </c:pt>
                <c:pt idx="20" formatCode="0.00">
                  <c:v>0.7183911549137747</c:v>
                </c:pt>
                <c:pt idx="21" formatCode="0.00">
                  <c:v>0.75283024241377916</c:v>
                </c:pt>
                <c:pt idx="22" formatCode="0.00">
                  <c:v>0.7842379165803095</c:v>
                </c:pt>
                <c:pt idx="23" formatCode="0.00">
                  <c:v>0.75877099741353504</c:v>
                </c:pt>
                <c:pt idx="24" formatCode="0.00">
                  <c:v>0.68294498824684524</c:v>
                </c:pt>
                <c:pt idx="25" formatCode="0.00">
                  <c:v>0.6205161957469727</c:v>
                </c:pt>
                <c:pt idx="26" formatCode="0.00">
                  <c:v>0.55105818741378698</c:v>
                </c:pt>
                <c:pt idx="27" formatCode="0.00">
                  <c:v>0.44229353908019675</c:v>
                </c:pt>
                <c:pt idx="28" formatCode="0.00">
                  <c:v>0.33754195158030598</c:v>
                </c:pt>
                <c:pt idx="29" formatCode="0.00">
                  <c:v>0.24159977158035417</c:v>
                </c:pt>
                <c:pt idx="30" formatCode="0.00">
                  <c:v>0.15789514074697308</c:v>
                </c:pt>
                <c:pt idx="31" formatCode="0.00">
                  <c:v>6.33415115802336E-2</c:v>
                </c:pt>
                <c:pt idx="32" formatCode="0.00">
                  <c:v>-2.4696615086327256E-2</c:v>
                </c:pt>
                <c:pt idx="33" formatCode="0.00">
                  <c:v>-0.11121394925305594</c:v>
                </c:pt>
                <c:pt idx="34" formatCode="0.00">
                  <c:v>-0.18740108258623422</c:v>
                </c:pt>
                <c:pt idx="35" formatCode="0.00">
                  <c:v>-0.20366695175312088</c:v>
                </c:pt>
                <c:pt idx="36" formatCode="0.00">
                  <c:v>-0.14599381508628539</c:v>
                </c:pt>
                <c:pt idx="37" formatCode="0.00">
                  <c:v>-8.9500691752846251E-2</c:v>
                </c:pt>
                <c:pt idx="38" formatCode="0.00">
                  <c:v>-1.536332175305688E-2</c:v>
                </c:pt>
                <c:pt idx="39" formatCode="0.00">
                  <c:v>9.769921908014112E-2</c:v>
                </c:pt>
                <c:pt idx="40" formatCode="0.00">
                  <c:v>0.19325992908011358</c:v>
                </c:pt>
                <c:pt idx="41" formatCode="0.00">
                  <c:v>0.27220890408023024</c:v>
                </c:pt>
                <c:pt idx="42" formatCode="0.00">
                  <c:v>0.3405937107469299</c:v>
                </c:pt>
                <c:pt idx="43" formatCode="0.00">
                  <c:v>0.39764632241372055</c:v>
                </c:pt>
                <c:pt idx="44" formatCode="0.00">
                  <c:v>0.44867679991364184</c:v>
                </c:pt>
                <c:pt idx="45" formatCode="0.00">
                  <c:v>0.5005058199137693</c:v>
                </c:pt>
                <c:pt idx="46" formatCode="0.00">
                  <c:v>0.5622632257470741</c:v>
                </c:pt>
                <c:pt idx="47" formatCode="0.00">
                  <c:v>0.54745711408054376</c:v>
                </c:pt>
                <c:pt idx="48" formatCode="0.00">
                  <c:v>0.49753544241377767</c:v>
                </c:pt>
                <c:pt idx="49" formatCode="0.00">
                  <c:v>0.39210738324698013</c:v>
                </c:pt>
                <c:pt idx="50" formatCode="0.00">
                  <c:v>0.29326603408037499</c:v>
                </c:pt>
                <c:pt idx="51" formatCode="0.00">
                  <c:v>0.17532576741371031</c:v>
                </c:pt>
                <c:pt idx="52" formatCode="0.00">
                  <c:v>7.1891522413693565E-2</c:v>
                </c:pt>
                <c:pt idx="53" formatCode="0.00">
                  <c:v>-1.5520994252938181E-2</c:v>
                </c:pt>
                <c:pt idx="54" formatCode="0.00">
                  <c:v>-9.2527016753024327E-2</c:v>
                </c:pt>
                <c:pt idx="55" formatCode="0.00">
                  <c:v>-0.15978775841961124</c:v>
                </c:pt>
                <c:pt idx="56" formatCode="0.00">
                  <c:v>-0.22085343258629564</c:v>
                </c:pt>
                <c:pt idx="57" formatCode="0.00">
                  <c:v>-0.2821123842529687</c:v>
                </c:pt>
                <c:pt idx="58" formatCode="0.00">
                  <c:v>-0.35953548008626512</c:v>
                </c:pt>
                <c:pt idx="59" formatCode="0.00">
                  <c:v>-0.40048498341968752</c:v>
                </c:pt>
                <c:pt idx="60" formatCode="0.00">
                  <c:v>-0.4035570867529259</c:v>
                </c:pt>
                <c:pt idx="61" formatCode="0.00">
                  <c:v>-0.31922176008617953</c:v>
                </c:pt>
                <c:pt idx="62" formatCode="0.00">
                  <c:v>-0.25781530675283193</c:v>
                </c:pt>
                <c:pt idx="63" formatCode="0.00">
                  <c:v>-0.18393225008628633</c:v>
                </c:pt>
                <c:pt idx="64" formatCode="0.00">
                  <c:v>-0.11458105341978353</c:v>
                </c:pt>
                <c:pt idx="65" formatCode="0.00">
                  <c:v>-5.1658893419812557E-2</c:v>
                </c:pt>
                <c:pt idx="66" formatCode="0.00">
                  <c:v>3.9237890803178743E-3</c:v>
                </c:pt>
                <c:pt idx="67" formatCode="0.00">
                  <c:v>5.1027670746975673E-2</c:v>
                </c:pt>
                <c:pt idx="68" formatCode="0.00">
                  <c:v>9.1493979080382815E-2</c:v>
                </c:pt>
                <c:pt idx="69" formatCode="0.00">
                  <c:v>0.13385237741363198</c:v>
                </c:pt>
                <c:pt idx="70" formatCode="0.00">
                  <c:v>0.17418644324686738</c:v>
                </c:pt>
                <c:pt idx="71" formatCode="0.00">
                  <c:v>0.21847762158017758</c:v>
                </c:pt>
                <c:pt idx="72" formatCode="0.00">
                  <c:v>0.20338667908038133</c:v>
                </c:pt>
                <c:pt idx="73" formatCode="0.00">
                  <c:v>0.18724287991358324</c:v>
                </c:pt>
                <c:pt idx="74" formatCode="0.00">
                  <c:v>0.18434370991360538</c:v>
                </c:pt>
                <c:pt idx="75" formatCode="0.00">
                  <c:v>0.15938541741365952</c:v>
                </c:pt>
                <c:pt idx="76" formatCode="0.00">
                  <c:v>0.13190942408039064</c:v>
                </c:pt>
                <c:pt idx="77" formatCode="0.00">
                  <c:v>0.12230147324703466</c:v>
                </c:pt>
                <c:pt idx="78" formatCode="0.00">
                  <c:v>0.11037927241375201</c:v>
                </c:pt>
                <c:pt idx="79" formatCode="0.00">
                  <c:v>0.10646284991378252</c:v>
                </c:pt>
                <c:pt idx="80" formatCode="0.00">
                  <c:v>0.10520654324693623</c:v>
                </c:pt>
                <c:pt idx="81" formatCode="0.00">
                  <c:v>0.1048250732468432</c:v>
                </c:pt>
                <c:pt idx="82" formatCode="0.00">
                  <c:v>0.10232263158002297</c:v>
                </c:pt>
                <c:pt idx="83" formatCode="0.00">
                  <c:v>7.5813029080222805E-2</c:v>
                </c:pt>
                <c:pt idx="84" formatCode="0.00">
                  <c:v>8.3010091580263179E-2</c:v>
                </c:pt>
                <c:pt idx="85" formatCode="0.00">
                  <c:v>8.3371216580303553E-2</c:v>
                </c:pt>
                <c:pt idx="86" formatCode="0.00">
                  <c:v>6.8305705746979584E-2</c:v>
                </c:pt>
                <c:pt idx="87" formatCode="0.00">
                  <c:v>7.6545451580500412E-2</c:v>
                </c:pt>
                <c:pt idx="88" formatCode="0.00">
                  <c:v>6.6769654080530927E-2</c:v>
                </c:pt>
                <c:pt idx="89" formatCode="0.00">
                  <c:v>4.5290365747064243E-2</c:v>
                </c:pt>
                <c:pt idx="90" formatCode="0.00">
                  <c:v>2.9863730747138106E-2</c:v>
                </c:pt>
                <c:pt idx="91" formatCode="0.00">
                  <c:v>1.8338258247013073E-2</c:v>
                </c:pt>
                <c:pt idx="92" formatCode="0.00">
                  <c:v>8.2216815804940779E-3</c:v>
                </c:pt>
                <c:pt idx="93" formatCode="0.00">
                  <c:v>-1.7982559195388603E-3</c:v>
                </c:pt>
                <c:pt idx="94" formatCode="0.00">
                  <c:v>3.4507674137103095E-3</c:v>
                </c:pt>
                <c:pt idx="95" formatCode="0.00">
                  <c:v>2.8002159080301681E-2</c:v>
                </c:pt>
                <c:pt idx="96" formatCode="0.00">
                  <c:v>7.3310589913603508E-2</c:v>
                </c:pt>
                <c:pt idx="97" formatCode="0.00">
                  <c:v>0.11865462491357448</c:v>
                </c:pt>
                <c:pt idx="98" formatCode="0.00">
                  <c:v>0.20798974824697325</c:v>
                </c:pt>
                <c:pt idx="99" formatCode="0.00">
                  <c:v>0.26416752324689696</c:v>
                </c:pt>
                <c:pt idx="100" formatCode="0.00">
                  <c:v>0.31842777741371719</c:v>
                </c:pt>
                <c:pt idx="101" formatCode="0.00">
                  <c:v>0.37073490574709922</c:v>
                </c:pt>
                <c:pt idx="102" formatCode="0.00">
                  <c:v>0.41857629574701605</c:v>
                </c:pt>
                <c:pt idx="103" formatCode="0.00">
                  <c:v>0.45855940991361877</c:v>
                </c:pt>
                <c:pt idx="104" formatCode="0.00">
                  <c:v>0.49192020824705196</c:v>
                </c:pt>
                <c:pt idx="105" formatCode="0.00">
                  <c:v>0.51176680658022633</c:v>
                </c:pt>
                <c:pt idx="106" formatCode="0.00">
                  <c:v>0.52065250824693976</c:v>
                </c:pt>
                <c:pt idx="107" formatCode="0.00">
                  <c:v>0.52698490574709922</c:v>
                </c:pt>
                <c:pt idx="108" formatCode="0.00">
                  <c:v>0.49507369158038728</c:v>
                </c:pt>
                <c:pt idx="109" formatCode="0.00">
                  <c:v>0.4669720882469619</c:v>
                </c:pt>
                <c:pt idx="110" formatCode="0.00">
                  <c:v>0.44828515824713122</c:v>
                </c:pt>
                <c:pt idx="111" formatCode="0.00">
                  <c:v>0.4465151382470367</c:v>
                </c:pt>
                <c:pt idx="112" formatCode="0.00">
                  <c:v>0.45734887824698944</c:v>
                </c:pt>
                <c:pt idx="113" formatCode="0.00">
                  <c:v>0.46681441408031787</c:v>
                </c:pt>
                <c:pt idx="114" formatCode="0.00">
                  <c:v>0.47313155241386085</c:v>
                </c:pt>
                <c:pt idx="115" formatCode="0.00">
                  <c:v>0.47914351491374418</c:v>
                </c:pt>
                <c:pt idx="116" formatCode="0.00">
                  <c:v>0.48629988741356556</c:v>
                </c:pt>
                <c:pt idx="117" formatCode="0.00">
                  <c:v>0.4975150974138387</c:v>
                </c:pt>
                <c:pt idx="118" formatCode="0.00">
                  <c:v>0.5157900399136679</c:v>
                </c:pt>
                <c:pt idx="119" formatCode="0.00">
                  <c:v>0.57051314324678515</c:v>
                </c:pt>
                <c:pt idx="120" formatCode="0.00">
                  <c:v>0.6637239999134863</c:v>
                </c:pt>
                <c:pt idx="121" formatCode="0.00">
                  <c:v>0.69695255658029964</c:v>
                </c:pt>
                <c:pt idx="122" formatCode="0.00">
                  <c:v>0.7128878190803789</c:v>
                </c:pt>
                <c:pt idx="123" formatCode="0.00">
                  <c:v>0.76598331908064665</c:v>
                </c:pt>
                <c:pt idx="124" formatCode="0.00">
                  <c:v>0.79772668658040402</c:v>
                </c:pt>
                <c:pt idx="125" formatCode="0.00">
                  <c:v>0.82434310074711448</c:v>
                </c:pt>
                <c:pt idx="126" formatCode="0.00">
                  <c:v>0.84799422408036662</c:v>
                </c:pt>
                <c:pt idx="127" formatCode="0.00">
                  <c:v>0.87087732158022391</c:v>
                </c:pt>
                <c:pt idx="128" formatCode="0.00">
                  <c:v>0.89022037991355774</c:v>
                </c:pt>
                <c:pt idx="129" formatCode="0.00">
                  <c:v>0.9042533790801599</c:v>
                </c:pt>
                <c:pt idx="130" formatCode="0.00">
                  <c:v>0.90624210824694273</c:v>
                </c:pt>
                <c:pt idx="131" formatCode="0.00">
                  <c:v>0.86550622824699985</c:v>
                </c:pt>
                <c:pt idx="132" formatCode="0.00">
                  <c:v>0.77926863824700376</c:v>
                </c:pt>
                <c:pt idx="133" formatCode="0.00">
                  <c:v>0.68308740408031099</c:v>
                </c:pt>
                <c:pt idx="134" formatCode="0.00">
                  <c:v>0.56125614574682459</c:v>
                </c:pt>
                <c:pt idx="135" formatCode="0.00">
                  <c:v>0.42515791991365859</c:v>
                </c:pt>
                <c:pt idx="136" formatCode="0.00">
                  <c:v>0.35221582241376836</c:v>
                </c:pt>
                <c:pt idx="137" formatCode="0.00">
                  <c:v>0.27754948158030857</c:v>
                </c:pt>
                <c:pt idx="138" formatCode="0.00">
                  <c:v>0.21081262408017665</c:v>
                </c:pt>
                <c:pt idx="139" formatCode="0.00">
                  <c:v>0.14470646324684822</c:v>
                </c:pt>
                <c:pt idx="140" formatCode="0.00">
                  <c:v>8.3086386580475846E-2</c:v>
                </c:pt>
                <c:pt idx="141" formatCode="0.00">
                  <c:v>2.6328777413823445E-2</c:v>
                </c:pt>
                <c:pt idx="142" formatCode="0.00">
                  <c:v>-1.3222003419627981E-2</c:v>
                </c:pt>
                <c:pt idx="143" formatCode="0.00">
                  <c:v>-4.5479084252974644E-2</c:v>
                </c:pt>
                <c:pt idx="144" formatCode="0.00">
                  <c:v>-8.337174341966147E-2</c:v>
                </c:pt>
                <c:pt idx="145" formatCode="0.00">
                  <c:v>-4.3297076752992325E-2</c:v>
                </c:pt>
                <c:pt idx="146" formatCode="0.00">
                  <c:v>2.2615805746909245E-2</c:v>
                </c:pt>
                <c:pt idx="147" formatCode="0.00">
                  <c:v>3.1679526580205675E-2</c:v>
                </c:pt>
                <c:pt idx="148" formatCode="0.00">
                  <c:v>1.0474895746824586E-2</c:v>
                </c:pt>
                <c:pt idx="149" formatCode="0.00">
                  <c:v>-6.6910675320741575E-4</c:v>
                </c:pt>
                <c:pt idx="150" formatCode="0.00">
                  <c:v>-9.2140284197057554E-3</c:v>
                </c:pt>
                <c:pt idx="151" formatCode="0.00">
                  <c:v>-1.4971677586459009E-2</c:v>
                </c:pt>
                <c:pt idx="152" formatCode="0.00">
                  <c:v>-1.7809812586392582E-2</c:v>
                </c:pt>
                <c:pt idx="153" formatCode="0.00">
                  <c:v>-1.7519895086365977E-2</c:v>
                </c:pt>
                <c:pt idx="154" formatCode="0.00">
                  <c:v>-2.3302976753029725E-2</c:v>
                </c:pt>
                <c:pt idx="155" formatCode="0.00">
                  <c:v>-5.5402382586407839E-2</c:v>
                </c:pt>
                <c:pt idx="156" formatCode="0.00">
                  <c:v>-7.4826820919724923E-2</c:v>
                </c:pt>
                <c:pt idx="157" formatCode="0.00">
                  <c:v>-9.4159706753202954E-2</c:v>
                </c:pt>
                <c:pt idx="158" formatCode="0.00">
                  <c:v>-0.15723445508649547</c:v>
                </c:pt>
                <c:pt idx="159" formatCode="0.00">
                  <c:v>-0.18041255591958816</c:v>
                </c:pt>
                <c:pt idx="160" formatCode="0.00">
                  <c:v>-0.17933426841977962</c:v>
                </c:pt>
                <c:pt idx="161" formatCode="0.00">
                  <c:v>-0.18022436425292199</c:v>
                </c:pt>
                <c:pt idx="162" formatCode="0.00">
                  <c:v>-0.18369828175298153</c:v>
                </c:pt>
                <c:pt idx="163" formatCode="0.00">
                  <c:v>-0.18360672925302879</c:v>
                </c:pt>
                <c:pt idx="164" formatCode="0.00">
                  <c:v>-0.18491389841960881</c:v>
                </c:pt>
                <c:pt idx="165" formatCode="0.00">
                  <c:v>-0.18800126008625284</c:v>
                </c:pt>
                <c:pt idx="166" formatCode="0.00">
                  <c:v>-0.17109960758637044</c:v>
                </c:pt>
                <c:pt idx="167" formatCode="0.00">
                  <c:v>-0.11740392841954872</c:v>
                </c:pt>
                <c:pt idx="168" formatCode="0.00">
                  <c:v>-8.0411537586428494E-2</c:v>
                </c:pt>
                <c:pt idx="169" formatCode="0.00">
                  <c:v>-1.1172239252800864E-2</c:v>
                </c:pt>
                <c:pt idx="170" formatCode="0.00">
                  <c:v>5.5427289080284936E-2</c:v>
                </c:pt>
                <c:pt idx="171" formatCode="0.00">
                  <c:v>0.11191023991364091</c:v>
                </c:pt>
                <c:pt idx="172" formatCode="0.00">
                  <c:v>0.1902692082470594</c:v>
                </c:pt>
                <c:pt idx="173" formatCode="0.00">
                  <c:v>0.25160953991360202</c:v>
                </c:pt>
                <c:pt idx="174" formatCode="0.00">
                  <c:v>0.30681075241352573</c:v>
                </c:pt>
                <c:pt idx="175" formatCode="0.00">
                  <c:v>0.3492098407469939</c:v>
                </c:pt>
                <c:pt idx="176" formatCode="0.00">
                  <c:v>0.38902002158033611</c:v>
                </c:pt>
                <c:pt idx="177" formatCode="0.00">
                  <c:v>0.43361637574696488</c:v>
                </c:pt>
                <c:pt idx="178" formatCode="0.00">
                  <c:v>0.45874251491363793</c:v>
                </c:pt>
                <c:pt idx="179" formatCode="0.00">
                  <c:v>0.44917525408038728</c:v>
                </c:pt>
                <c:pt idx="180" formatCode="0.00">
                  <c:v>0.42197391908041482</c:v>
                </c:pt>
                <c:pt idx="181" formatCode="0.00">
                  <c:v>0.32405318324720156</c:v>
                </c:pt>
                <c:pt idx="182" formatCode="0.00">
                  <c:v>0.27887699491373041</c:v>
                </c:pt>
                <c:pt idx="183" formatCode="0.00">
                  <c:v>0.21900659324705885</c:v>
                </c:pt>
                <c:pt idx="184" formatCode="0.00">
                  <c:v>0.14141056491359905</c:v>
                </c:pt>
                <c:pt idx="185" formatCode="0.00">
                  <c:v>9.1224408246830535E-2</c:v>
                </c:pt>
                <c:pt idx="186" formatCode="0.00">
                  <c:v>4.6907798247161736E-2</c:v>
                </c:pt>
                <c:pt idx="187" formatCode="0.00">
                  <c:v>1.5077964913757569E-2</c:v>
                </c:pt>
                <c:pt idx="188" formatCode="0.00">
                  <c:v>-1.3160967586259176E-2</c:v>
                </c:pt>
                <c:pt idx="189" formatCode="0.00">
                  <c:v>-4.6872719252974093E-2</c:v>
                </c:pt>
                <c:pt idx="190" formatCode="0.00">
                  <c:v>-8.4327960086397979E-2</c:v>
                </c:pt>
                <c:pt idx="191" formatCode="0.00">
                  <c:v>-0.11755651675298395</c:v>
                </c:pt>
                <c:pt idx="192" formatCode="0.00">
                  <c:v>-0.12858353508624987</c:v>
                </c:pt>
                <c:pt idx="193" formatCode="0.00">
                  <c:v>-0.17003657841962649</c:v>
                </c:pt>
                <c:pt idx="194" formatCode="0.00">
                  <c:v>-0.27054622175296572</c:v>
                </c:pt>
                <c:pt idx="195" formatCode="0.00">
                  <c:v>-0.34467341925289929</c:v>
                </c:pt>
                <c:pt idx="196" formatCode="0.00">
                  <c:v>-0.44905879591976827</c:v>
                </c:pt>
                <c:pt idx="197" formatCode="0.00">
                  <c:v>-0.54804256091972547</c:v>
                </c:pt>
                <c:pt idx="198" formatCode="0.00">
                  <c:v>-0.63445816925298004</c:v>
                </c:pt>
                <c:pt idx="199" formatCode="0.00">
                  <c:v>-0.71432775758626121</c:v>
                </c:pt>
                <c:pt idx="200" formatCode="0.00">
                  <c:v>-0.78610510175292347</c:v>
                </c:pt>
                <c:pt idx="201" formatCode="0.00">
                  <c:v>-0.85136694258619627</c:v>
                </c:pt>
                <c:pt idx="202" formatCode="0.00">
                  <c:v>-0.91063716591941102</c:v>
                </c:pt>
                <c:pt idx="203" formatCode="0.00">
                  <c:v>-0.96604182841952024</c:v>
                </c:pt>
                <c:pt idx="204" formatCode="0.00">
                  <c:v>-0.98431677091946312</c:v>
                </c:pt>
                <c:pt idx="205" formatCode="0.00">
                  <c:v>-0.95581335258623312</c:v>
                </c:pt>
                <c:pt idx="206" formatCode="0.00">
                  <c:v>-0.86863989091978056</c:v>
                </c:pt>
                <c:pt idx="207" formatCode="0.00">
                  <c:v>-0.72984085925315867</c:v>
                </c:pt>
                <c:pt idx="208" formatCode="0.00">
                  <c:v>-0.61543045841983712</c:v>
                </c:pt>
                <c:pt idx="209" formatCode="0.00">
                  <c:v>-0.51717911591970278</c:v>
                </c:pt>
                <c:pt idx="210" formatCode="0.00">
                  <c:v>-0.43160274091962947</c:v>
                </c:pt>
                <c:pt idx="211" formatCode="0.00">
                  <c:v>-0.3548459459195783</c:v>
                </c:pt>
                <c:pt idx="212" formatCode="0.00">
                  <c:v>-0.28788020675290227</c:v>
                </c:pt>
                <c:pt idx="213" formatCode="0.00">
                  <c:v>-0.22452062841944098</c:v>
                </c:pt>
                <c:pt idx="214" formatCode="0.00">
                  <c:v>-0.16988399091962947</c:v>
                </c:pt>
                <c:pt idx="215" formatCode="0.00">
                  <c:v>-0.1277036117529633</c:v>
                </c:pt>
                <c:pt idx="216" formatCode="0.00">
                  <c:v>-0.10831477758642905</c:v>
                </c:pt>
                <c:pt idx="217" formatCode="0.00">
                  <c:v>-9.1031655919891818E-2</c:v>
                </c:pt>
                <c:pt idx="218" formatCode="0.00">
                  <c:v>-6.240616758645956E-2</c:v>
                </c:pt>
                <c:pt idx="219" formatCode="0.00">
                  <c:v>-0.10407283425297464</c:v>
                </c:pt>
                <c:pt idx="220" formatCode="0.00">
                  <c:v>-0.12570979758652356</c:v>
                </c:pt>
                <c:pt idx="221" formatCode="0.00">
                  <c:v>-0.14222489341977962</c:v>
                </c:pt>
                <c:pt idx="222" formatCode="0.00">
                  <c:v>-0.15628332425308145</c:v>
                </c:pt>
                <c:pt idx="223" formatCode="0.00">
                  <c:v>-0.16978735258646793</c:v>
                </c:pt>
                <c:pt idx="224" formatCode="0.00">
                  <c:v>-0.1809567859196477</c:v>
                </c:pt>
                <c:pt idx="225" formatCode="0.00">
                  <c:v>-0.19717179258634587</c:v>
                </c:pt>
                <c:pt idx="226" formatCode="0.00">
                  <c:v>-0.21369706091957141</c:v>
                </c:pt>
                <c:pt idx="227" formatCode="0.00">
                  <c:v>-0.2296730134196423</c:v>
                </c:pt>
                <c:pt idx="228" formatCode="0.00">
                  <c:v>-0.29527054758625582</c:v>
                </c:pt>
                <c:pt idx="229" formatCode="0.00">
                  <c:v>-0.38929012008622976</c:v>
                </c:pt>
                <c:pt idx="230" formatCode="0.00">
                  <c:v>-0.45438920008621153</c:v>
                </c:pt>
                <c:pt idx="231" formatCode="0.00">
                  <c:v>-0.51892370508619479</c:v>
                </c:pt>
                <c:pt idx="232" formatCode="0.00">
                  <c:v>-0.55829646675272215</c:v>
                </c:pt>
                <c:pt idx="233" formatCode="0.00">
                  <c:v>-0.59851354841953253</c:v>
                </c:pt>
                <c:pt idx="234" formatCode="0.00">
                  <c:v>-0.63502783091973924</c:v>
                </c:pt>
                <c:pt idx="235" formatCode="0.00">
                  <c:v>-0.67093176175308145</c:v>
                </c:pt>
                <c:pt idx="236" formatCode="0.00">
                  <c:v>-0.70460282341969105</c:v>
                </c:pt>
                <c:pt idx="237" formatCode="0.00">
                  <c:v>-0.73071061091991396</c:v>
                </c:pt>
                <c:pt idx="238" formatCode="0.00">
                  <c:v>-0.71150488175305782</c:v>
                </c:pt>
                <c:pt idx="239" formatCode="0.00">
                  <c:v>-0.62697119008646496</c:v>
                </c:pt>
                <c:pt idx="240" formatCode="0.00">
                  <c:v>-0.48581721841969738</c:v>
                </c:pt>
                <c:pt idx="241" formatCode="0.00">
                  <c:v>-0.34420548341961421</c:v>
                </c:pt>
                <c:pt idx="242" formatCode="0.00">
                  <c:v>-0.26731135925285798</c:v>
                </c:pt>
                <c:pt idx="243" formatCode="0.00">
                  <c:v>-0.14057185758622381</c:v>
                </c:pt>
                <c:pt idx="244" formatCode="0.00">
                  <c:v>-4.4436400086283356E-2</c:v>
                </c:pt>
                <c:pt idx="245" formatCode="0.00">
                  <c:v>4.1902914913521272E-2</c:v>
                </c:pt>
                <c:pt idx="246" formatCode="0.00">
                  <c:v>0.12039412574699782</c:v>
                </c:pt>
                <c:pt idx="247" formatCode="0.00">
                  <c:v>0.1994956882471115</c:v>
                </c:pt>
                <c:pt idx="248" formatCode="0.00">
                  <c:v>0.27306848324701605</c:v>
                </c:pt>
                <c:pt idx="249" formatCode="0.00">
                  <c:v>0.34303003074694516</c:v>
                </c:pt>
                <c:pt idx="250" formatCode="0.00">
                  <c:v>0.36199670574694665</c:v>
                </c:pt>
                <c:pt idx="251" formatCode="0.00">
                  <c:v>0.31971968741379442</c:v>
                </c:pt>
                <c:pt idx="252" formatCode="0.00">
                  <c:v>0.24135054658052013</c:v>
                </c:pt>
                <c:pt idx="253" formatCode="0.00">
                  <c:v>0.20527368324690087</c:v>
                </c:pt>
                <c:pt idx="254" formatCode="0.00">
                  <c:v>0.20544152991374176</c:v>
                </c:pt>
                <c:pt idx="255" formatCode="0.00">
                  <c:v>0.16700463991378456</c:v>
                </c:pt>
                <c:pt idx="256" formatCode="0.00">
                  <c:v>0.12297794741368762</c:v>
                </c:pt>
                <c:pt idx="257" formatCode="0.00">
                  <c:v>8.6117799080398072E-2</c:v>
                </c:pt>
                <c:pt idx="258" formatCode="0.00">
                  <c:v>5.4964438246997815E-2</c:v>
                </c:pt>
                <c:pt idx="259" formatCode="0.00">
                  <c:v>3.0560548246853614E-2</c:v>
                </c:pt>
                <c:pt idx="260" formatCode="0.00">
                  <c:v>7.5553807470214451E-3</c:v>
                </c:pt>
                <c:pt idx="261" formatCode="0.00">
                  <c:v>-1.8994911753225097E-2</c:v>
                </c:pt>
                <c:pt idx="262" formatCode="0.00">
                  <c:v>-3.0327105919809583E-2</c:v>
                </c:pt>
                <c:pt idx="263" formatCode="0.00">
                  <c:v>-4.9787148419682126E-2</c:v>
                </c:pt>
                <c:pt idx="264" formatCode="0.00">
                  <c:v>-2.775854341973627E-2</c:v>
                </c:pt>
                <c:pt idx="265" formatCode="0.00">
                  <c:v>-4.2803534196309556E-3</c:v>
                </c:pt>
                <c:pt idx="266" formatCode="0.00">
                  <c:v>-2.8679156753014468E-2</c:v>
                </c:pt>
                <c:pt idx="267" formatCode="0.00">
                  <c:v>-2.4742388419667805E-2</c:v>
                </c:pt>
                <c:pt idx="268" formatCode="0.00">
                  <c:v>6.5025249135715057E-3</c:v>
                </c:pt>
                <c:pt idx="269" formatCode="0.00">
                  <c:v>2.4329876580281962E-2</c:v>
                </c:pt>
                <c:pt idx="270" formatCode="0.00">
                  <c:v>3.7254070747053447E-2</c:v>
                </c:pt>
                <c:pt idx="271" formatCode="0.00">
                  <c:v>3.7055706580417791E-2</c:v>
                </c:pt>
                <c:pt idx="272" formatCode="0.00">
                  <c:v>3.7584677413747158E-2</c:v>
                </c:pt>
                <c:pt idx="273" formatCode="0.00">
                  <c:v>4.093652408039361E-2</c:v>
                </c:pt>
                <c:pt idx="274" formatCode="0.00">
                  <c:v>3.2396688247104066E-2</c:v>
                </c:pt>
                <c:pt idx="275" formatCode="0.00">
                  <c:v>5.1271810746925439E-2</c:v>
                </c:pt>
                <c:pt idx="276" formatCode="0.00">
                  <c:v>2.4512981580187443E-2</c:v>
                </c:pt>
                <c:pt idx="277" formatCode="0.00">
                  <c:v>-3.2427732586370439E-2</c:v>
                </c:pt>
                <c:pt idx="278" formatCode="0.00">
                  <c:v>-8.8529214253071586E-2</c:v>
                </c:pt>
                <c:pt idx="279" formatCode="0.00">
                  <c:v>-0.17978185925301204</c:v>
                </c:pt>
                <c:pt idx="280" formatCode="0.00">
                  <c:v>-0.26492590258635573</c:v>
                </c:pt>
                <c:pt idx="281" formatCode="0.00">
                  <c:v>-0.33264949425313262</c:v>
                </c:pt>
                <c:pt idx="282" formatCode="0.00">
                  <c:v>-0.39294714175298395</c:v>
                </c:pt>
                <c:pt idx="283" formatCode="0.00">
                  <c:v>-0.44262975925300907</c:v>
                </c:pt>
                <c:pt idx="284" formatCode="0.00">
                  <c:v>-0.48786189591976381</c:v>
                </c:pt>
                <c:pt idx="285" formatCode="0.00">
                  <c:v>-0.53036270925292683</c:v>
                </c:pt>
                <c:pt idx="286" formatCode="0.00">
                  <c:v>-0.57928747341964026</c:v>
                </c:pt>
                <c:pt idx="287" formatCode="0.00">
                  <c:v>-0.64608536591970278</c:v>
                </c:pt>
                <c:pt idx="288" formatCode="0.00">
                  <c:v>-0.69800593925288013</c:v>
                </c:pt>
                <c:pt idx="289" formatCode="0.00">
                  <c:v>-0.75397517758631238</c:v>
                </c:pt>
                <c:pt idx="290" formatCode="0.00">
                  <c:v>-0.77146683591968213</c:v>
                </c:pt>
                <c:pt idx="291" formatCode="0.00">
                  <c:v>-0.75398026425295939</c:v>
                </c:pt>
                <c:pt idx="292" formatCode="0.00">
                  <c:v>-0.75503820675305633</c:v>
                </c:pt>
                <c:pt idx="293" formatCode="0.00">
                  <c:v>-0.75751521675294953</c:v>
                </c:pt>
                <c:pt idx="294" formatCode="0.00">
                  <c:v>-0.76062801008617953</c:v>
                </c:pt>
                <c:pt idx="295" formatCode="0.00">
                  <c:v>-0.76459529508622381</c:v>
                </c:pt>
                <c:pt idx="296" formatCode="0.00">
                  <c:v>-0.76880163508633359</c:v>
                </c:pt>
                <c:pt idx="297" formatCode="0.00">
                  <c:v>-0.77337927175290133</c:v>
                </c:pt>
                <c:pt idx="298" formatCode="0.00">
                  <c:v>-0.7629320875863641</c:v>
                </c:pt>
                <c:pt idx="299" formatCode="0.00">
                  <c:v>-0.73668697008645267</c:v>
                </c:pt>
                <c:pt idx="300" formatCode="0.00">
                  <c:v>-0.65151749591973385</c:v>
                </c:pt>
                <c:pt idx="301" formatCode="0.00">
                  <c:v>-0.59185563091966742</c:v>
                </c:pt>
                <c:pt idx="302" formatCode="0.00">
                  <c:v>-0.5468930659195621</c:v>
                </c:pt>
                <c:pt idx="303" formatCode="0.00">
                  <c:v>-0.49914831425314787</c:v>
                </c:pt>
                <c:pt idx="304" formatCode="0.00">
                  <c:v>-0.47486140841954239</c:v>
                </c:pt>
                <c:pt idx="305" formatCode="0.00">
                  <c:v>-0.45059484758633062</c:v>
                </c:pt>
                <c:pt idx="306" formatCode="0.00">
                  <c:v>-0.42744217841959653</c:v>
                </c:pt>
                <c:pt idx="307" formatCode="0.00">
                  <c:v>-0.40417252508621004</c:v>
                </c:pt>
                <c:pt idx="308" formatCode="0.00">
                  <c:v>-0.3831103092528565</c:v>
                </c:pt>
                <c:pt idx="309" formatCode="0.00">
                  <c:v>-0.36431148091946852</c:v>
                </c:pt>
                <c:pt idx="310" formatCode="0.00">
                  <c:v>-0.32630692341956546</c:v>
                </c:pt>
                <c:pt idx="311" formatCode="0.00">
                  <c:v>-0.27556127758646198</c:v>
                </c:pt>
                <c:pt idx="312" formatCode="0.00">
                  <c:v>-0.29106929341958221</c:v>
                </c:pt>
                <c:pt idx="313" formatCode="0.00">
                  <c:v>-0.25460078758635518</c:v>
                </c:pt>
                <c:pt idx="314" formatCode="0.00">
                  <c:v>-0.25876643675303512</c:v>
                </c:pt>
                <c:pt idx="315" formatCode="0.00">
                  <c:v>-0.28137996258635667</c:v>
                </c:pt>
                <c:pt idx="316" formatCode="0.00">
                  <c:v>-0.27293676591966687</c:v>
                </c:pt>
                <c:pt idx="317" formatCode="0.00">
                  <c:v>-0.2647071925863429</c:v>
                </c:pt>
                <c:pt idx="318" formatCode="0.00">
                  <c:v>-0.25650813675304107</c:v>
                </c:pt>
                <c:pt idx="319" formatCode="0.00">
                  <c:v>-0.25036393091966147</c:v>
                </c:pt>
                <c:pt idx="320" formatCode="0.00">
                  <c:v>-0.2436246325863749</c:v>
                </c:pt>
                <c:pt idx="321" formatCode="0.00">
                  <c:v>-0.23142777425312033</c:v>
                </c:pt>
                <c:pt idx="322" formatCode="0.00">
                  <c:v>-0.2205329984196851</c:v>
                </c:pt>
                <c:pt idx="323" formatCode="0.00">
                  <c:v>-0.22238948425297167</c:v>
                </c:pt>
                <c:pt idx="324" formatCode="0.00">
                  <c:v>-0.21745072258624987</c:v>
                </c:pt>
                <c:pt idx="325" formatCode="0.00">
                  <c:v>-0.20877864425290227</c:v>
                </c:pt>
                <c:pt idx="326" formatCode="0.00">
                  <c:v>-0.1452207017530327</c:v>
                </c:pt>
                <c:pt idx="327" formatCode="0.00">
                  <c:v>-0.10870133341973087</c:v>
                </c:pt>
                <c:pt idx="328" formatCode="0.00">
                  <c:v>-5.8891559253083869E-2</c:v>
                </c:pt>
                <c:pt idx="329" formatCode="0.00">
                  <c:v>-4.8551009195989536E-3</c:v>
                </c:pt>
                <c:pt idx="330" formatCode="0.00">
                  <c:v>4.279809741376539E-2</c:v>
                </c:pt>
                <c:pt idx="331" formatCode="0.00">
                  <c:v>9.309106658042765E-2</c:v>
                </c:pt>
                <c:pt idx="332" formatCode="0.00">
                  <c:v>0.13924381741378511</c:v>
                </c:pt>
                <c:pt idx="333" formatCode="0.00">
                  <c:v>0.1786674424137118</c:v>
                </c:pt>
                <c:pt idx="334" formatCode="0.00">
                  <c:v>0.19196293324705493</c:v>
                </c:pt>
                <c:pt idx="335" formatCode="0.00">
                  <c:v>0.19291406408024159</c:v>
                </c:pt>
                <c:pt idx="336" formatCode="0.00">
                  <c:v>0.17461877574692153</c:v>
                </c:pt>
                <c:pt idx="337" formatCode="0.00">
                  <c:v>0.12491072741363496</c:v>
                </c:pt>
                <c:pt idx="338" formatCode="0.00">
                  <c:v>7.2191611580251447E-2</c:v>
                </c:pt>
                <c:pt idx="339" formatCode="0.00">
                  <c:v>3.9644614913640908E-2</c:v>
                </c:pt>
                <c:pt idx="340" formatCode="0.00">
                  <c:v>-3.1090045086216378E-2</c:v>
                </c:pt>
                <c:pt idx="341" formatCode="0.00">
                  <c:v>-0.10085831508627052</c:v>
                </c:pt>
                <c:pt idx="342" formatCode="0.00">
                  <c:v>-0.16105932425284664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6A-4F2E-9957-D06AF5D99F28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'Brahmaputra-TSA'!$U$366:$U$712</c:f>
              <c:numCache>
                <c:formatCode>General</c:formatCode>
                <c:ptCount val="347"/>
                <c:pt idx="6" formatCode="0.0000">
                  <c:v>1.1357335689612</c:v>
                </c:pt>
                <c:pt idx="7" formatCode="0.0000">
                  <c:v>1.9313969474131909</c:v>
                </c:pt>
                <c:pt idx="8" formatCode="0.0000">
                  <c:v>2.2875216445268052</c:v>
                </c:pt>
                <c:pt idx="9" formatCode="0.0000">
                  <c:v>2.045899264229206</c:v>
                </c:pt>
                <c:pt idx="10" formatCode="0.0000">
                  <c:v>1.303689419615921</c:v>
                </c:pt>
                <c:pt idx="11" formatCode="0.0000">
                  <c:v>0.68567431289000069</c:v>
                </c:pt>
                <c:pt idx="12" formatCode="0.0000">
                  <c:v>-0.10201961946108895</c:v>
                </c:pt>
                <c:pt idx="13" formatCode="0.0000">
                  <c:v>-0.51414189181264192</c:v>
                </c:pt>
                <c:pt idx="14" formatCode="0.0000">
                  <c:v>-0.84339277086019138</c:v>
                </c:pt>
                <c:pt idx="15" formatCode="0.0000">
                  <c:v>-1.0623356864256266</c:v>
                </c:pt>
                <c:pt idx="16" formatCode="0.0000">
                  <c:v>-0.74603969946122106</c:v>
                </c:pt>
                <c:pt idx="17" formatCode="0.0000">
                  <c:v>0.3187596551815659</c:v>
                </c:pt>
                <c:pt idx="18" formatCode="0.0000">
                  <c:v>1.5217758447944334</c:v>
                </c:pt>
                <c:pt idx="19" formatCode="0.0000">
                  <c:v>2.2669326324133863</c:v>
                </c:pt>
                <c:pt idx="20" formatCode="0.0000">
                  <c:v>2.5823214486935058</c:v>
                </c:pt>
                <c:pt idx="21" formatCode="0.0000">
                  <c:v>2.3143573133960444</c:v>
                </c:pt>
                <c:pt idx="22" formatCode="0.0000">
                  <c:v>1.5737954179492135</c:v>
                </c:pt>
                <c:pt idx="23" formatCode="0.0000">
                  <c:v>0.87598701705655913</c:v>
                </c:pt>
                <c:pt idx="24" formatCode="0.0000">
                  <c:v>-1.9489915294570892E-2</c:v>
                </c:pt>
                <c:pt idx="25" formatCode="0.0000">
                  <c:v>-0.51084090681274574</c:v>
                </c:pt>
                <c:pt idx="26" formatCode="0.0000">
                  <c:v>-0.92795189419348389</c:v>
                </c:pt>
                <c:pt idx="27" formatCode="0.0000">
                  <c:v>-1.2714268730925369</c:v>
                </c:pt>
                <c:pt idx="28" formatCode="0.0000">
                  <c:v>-1.0540993927945692</c:v>
                </c:pt>
                <c:pt idx="29" formatCode="0.0000">
                  <c:v>-9.342092898498322E-2</c:v>
                </c:pt>
                <c:pt idx="30" formatCode="0.0000">
                  <c:v>1.0171015672943895</c:v>
                </c:pt>
                <c:pt idx="31" formatCode="0.0000">
                  <c:v>1.6406814099132134</c:v>
                </c:pt>
                <c:pt idx="32" formatCode="0.0000">
                  <c:v>1.8392336786934038</c:v>
                </c:pt>
                <c:pt idx="33" formatCode="0.0000">
                  <c:v>1.4503131217292093</c:v>
                </c:pt>
                <c:pt idx="34" formatCode="0.0000">
                  <c:v>0.60215641878266979</c:v>
                </c:pt>
                <c:pt idx="35" formatCode="0.0000">
                  <c:v>-8.6450932110096801E-2</c:v>
                </c:pt>
                <c:pt idx="36" formatCode="0.0000">
                  <c:v>-0.84842871862770153</c:v>
                </c:pt>
                <c:pt idx="37" formatCode="0.0000">
                  <c:v>-1.2208577943125647</c:v>
                </c:pt>
                <c:pt idx="38" formatCode="0.0000">
                  <c:v>-1.4943734033603278</c:v>
                </c:pt>
                <c:pt idx="39" formatCode="0.0000">
                  <c:v>-1.6160211930925925</c:v>
                </c:pt>
                <c:pt idx="40" formatCode="0.0000">
                  <c:v>-1.1983814152947616</c:v>
                </c:pt>
                <c:pt idx="41" formatCode="0.0000">
                  <c:v>-6.2811796485107152E-2</c:v>
                </c:pt>
                <c:pt idx="42" formatCode="0.0000">
                  <c:v>1.1998001372943463</c:v>
                </c:pt>
                <c:pt idx="43" formatCode="0.0000">
                  <c:v>1.9749862207467004</c:v>
                </c:pt>
                <c:pt idx="44" formatCode="0.0000">
                  <c:v>2.3126070936933729</c:v>
                </c:pt>
                <c:pt idx="45" formatCode="0.0000">
                  <c:v>2.0620328908960346</c:v>
                </c:pt>
                <c:pt idx="46" formatCode="0.0000">
                  <c:v>1.3518207271159781</c:v>
                </c:pt>
                <c:pt idx="47" formatCode="0.0000">
                  <c:v>0.66467313372356784</c:v>
                </c:pt>
                <c:pt idx="48" formatCode="0.0000">
                  <c:v>-0.20489946112763846</c:v>
                </c:pt>
                <c:pt idx="49" formatCode="0.0000">
                  <c:v>-0.73924971931273831</c:v>
                </c:pt>
                <c:pt idx="50" formatCode="0.0000">
                  <c:v>-1.1857440475268959</c:v>
                </c:pt>
                <c:pt idx="51" formatCode="0.0000">
                  <c:v>-1.5383946447590233</c:v>
                </c:pt>
                <c:pt idx="52" formatCode="0.0000">
                  <c:v>-1.3197498219611816</c:v>
                </c:pt>
                <c:pt idx="53" formatCode="0.0000">
                  <c:v>-0.35054169481827557</c:v>
                </c:pt>
                <c:pt idx="54" formatCode="0.0000">
                  <c:v>0.76667940979439209</c:v>
                </c:pt>
                <c:pt idx="55" formatCode="0.0000">
                  <c:v>1.4175521399133686</c:v>
                </c:pt>
                <c:pt idx="56" formatCode="0.0000">
                  <c:v>1.6430768611934354</c:v>
                </c:pt>
                <c:pt idx="57" formatCode="0.0000">
                  <c:v>1.2794146867292966</c:v>
                </c:pt>
                <c:pt idx="58" formatCode="0.0000">
                  <c:v>0.43002202128263889</c:v>
                </c:pt>
                <c:pt idx="59" formatCode="0.0000">
                  <c:v>-0.28326896377666344</c:v>
                </c:pt>
                <c:pt idx="60" formatCode="0.0000">
                  <c:v>-1.105991990294342</c:v>
                </c:pt>
                <c:pt idx="61" formatCode="0.0000">
                  <c:v>-1.450578862645898</c:v>
                </c:pt>
                <c:pt idx="62" formatCode="0.0000">
                  <c:v>-1.7368253883601028</c:v>
                </c:pt>
                <c:pt idx="63" formatCode="0.0000">
                  <c:v>-1.89765266225902</c:v>
                </c:pt>
                <c:pt idx="64" formatCode="0.0000">
                  <c:v>-1.5062223977946587</c:v>
                </c:pt>
                <c:pt idx="65" formatCode="0.0000">
                  <c:v>-0.38667959398514995</c:v>
                </c:pt>
                <c:pt idx="66" formatCode="0.0000">
                  <c:v>0.86313021562773429</c:v>
                </c:pt>
                <c:pt idx="67" formatCode="0.0000">
                  <c:v>1.6283675690799555</c:v>
                </c:pt>
                <c:pt idx="68" formatCode="0.0000">
                  <c:v>1.9554242728601139</c:v>
                </c:pt>
                <c:pt idx="69" formatCode="0.0000">
                  <c:v>1.6953794483958973</c:v>
                </c:pt>
                <c:pt idx="70" formatCode="0.0000">
                  <c:v>0.9637439446157714</c:v>
                </c:pt>
                <c:pt idx="71" formatCode="0.0000">
                  <c:v>0.33569364122320167</c:v>
                </c:pt>
                <c:pt idx="72" formatCode="0.0000">
                  <c:v>-0.49904822446103481</c:v>
                </c:pt>
                <c:pt idx="73" formatCode="0.0000">
                  <c:v>-0.9441142226461352</c:v>
                </c:pt>
                <c:pt idx="74" formatCode="0.0000">
                  <c:v>-1.2946663716936655</c:v>
                </c:pt>
                <c:pt idx="75" formatCode="0.0000">
                  <c:v>-1.5543349947590741</c:v>
                </c:pt>
                <c:pt idx="76" formatCode="0.0000">
                  <c:v>-1.2597319202944846</c:v>
                </c:pt>
                <c:pt idx="77" formatCode="0.0000">
                  <c:v>-0.21271922731830273</c:v>
                </c:pt>
                <c:pt idx="78" formatCode="0.0000">
                  <c:v>0.96958569896116842</c:v>
                </c:pt>
                <c:pt idx="79" formatCode="0.0000">
                  <c:v>1.6838027482467623</c:v>
                </c:pt>
                <c:pt idx="80" formatCode="0.0000">
                  <c:v>1.9691368370266673</c:v>
                </c:pt>
                <c:pt idx="81" formatCode="0.0000">
                  <c:v>1.6663521442291085</c:v>
                </c:pt>
                <c:pt idx="82" formatCode="0.0000">
                  <c:v>0.89188013294892698</c:v>
                </c:pt>
                <c:pt idx="83" formatCode="0.0000">
                  <c:v>0.19302904872324689</c:v>
                </c:pt>
                <c:pt idx="84" formatCode="0.0000">
                  <c:v>-0.61942481196115295</c:v>
                </c:pt>
                <c:pt idx="85" formatCode="0.0000">
                  <c:v>-1.0479858859794149</c:v>
                </c:pt>
                <c:pt idx="86" formatCode="0.0000">
                  <c:v>-1.4107043758602913</c:v>
                </c:pt>
                <c:pt idx="87" formatCode="0.0000">
                  <c:v>-1.6371749605922332</c:v>
                </c:pt>
                <c:pt idx="88" formatCode="0.0000">
                  <c:v>-1.3248716902943443</c:v>
                </c:pt>
                <c:pt idx="89" formatCode="0.0000">
                  <c:v>-0.28973033481827315</c:v>
                </c:pt>
                <c:pt idx="90" formatCode="0.0000">
                  <c:v>0.88907015729455452</c:v>
                </c:pt>
                <c:pt idx="91" formatCode="0.0000">
                  <c:v>1.5956781565799929</c:v>
                </c:pt>
                <c:pt idx="92" formatCode="0.0000">
                  <c:v>1.8721519753602252</c:v>
                </c:pt>
                <c:pt idx="93" formatCode="0.0000">
                  <c:v>1.5597288150627264</c:v>
                </c:pt>
                <c:pt idx="94" formatCode="0.0000">
                  <c:v>0.79300826878261432</c:v>
                </c:pt>
                <c:pt idx="95" formatCode="0.0000">
                  <c:v>0.14521817872332576</c:v>
                </c:pt>
                <c:pt idx="96" formatCode="0.0000">
                  <c:v>-0.62912431362781263</c:v>
                </c:pt>
                <c:pt idx="97" formatCode="0.0000">
                  <c:v>-1.012702477646144</c:v>
                </c:pt>
                <c:pt idx="98" formatCode="0.0000">
                  <c:v>-1.2710203333602976</c:v>
                </c:pt>
                <c:pt idx="99" formatCode="0.0000">
                  <c:v>-1.4495528889258367</c:v>
                </c:pt>
                <c:pt idx="100" formatCode="0.0000">
                  <c:v>-1.073213566961158</c:v>
                </c:pt>
                <c:pt idx="101" formatCode="0.0000">
                  <c:v>3.5714205181761827E-2</c:v>
                </c:pt>
                <c:pt idx="102" formatCode="0.0000">
                  <c:v>1.2777827222944325</c:v>
                </c:pt>
                <c:pt idx="103" formatCode="0.0000">
                  <c:v>2.0358993082465986</c:v>
                </c:pt>
                <c:pt idx="104" formatCode="0.0000">
                  <c:v>2.355850502026783</c:v>
                </c:pt>
                <c:pt idx="105" formatCode="0.0000">
                  <c:v>2.0732938775624916</c:v>
                </c:pt>
                <c:pt idx="106" formatCode="0.0000">
                  <c:v>1.3102100096158438</c:v>
                </c:pt>
                <c:pt idx="107" formatCode="0.0000">
                  <c:v>0.6442009253901233</c:v>
                </c:pt>
                <c:pt idx="108" formatCode="0.0000">
                  <c:v>-0.20736121196102886</c:v>
                </c:pt>
                <c:pt idx="109" formatCode="0.0000">
                  <c:v>-0.66438501431275654</c:v>
                </c:pt>
                <c:pt idx="110" formatCode="0.0000">
                  <c:v>-1.0307249233601397</c:v>
                </c:pt>
                <c:pt idx="111" formatCode="0.0000">
                  <c:v>-1.2672052739256969</c:v>
                </c:pt>
                <c:pt idx="112" formatCode="0.0000">
                  <c:v>-0.93429246612788575</c:v>
                </c:pt>
                <c:pt idx="113" formatCode="0.0000">
                  <c:v>0.13179371351498048</c:v>
                </c:pt>
                <c:pt idx="114" formatCode="0.0000">
                  <c:v>1.3323379789612773</c:v>
                </c:pt>
                <c:pt idx="115" formatCode="0.0000">
                  <c:v>2.056483413246724</c:v>
                </c:pt>
                <c:pt idx="116" formatCode="0.0000">
                  <c:v>2.3502301811932966</c:v>
                </c:pt>
                <c:pt idx="117" formatCode="0.0000">
                  <c:v>2.059042168396104</c:v>
                </c:pt>
                <c:pt idx="118" formatCode="0.0000">
                  <c:v>1.3053475412825719</c:v>
                </c:pt>
                <c:pt idx="119" formatCode="0.0000">
                  <c:v>0.68772916288980923</c:v>
                </c:pt>
                <c:pt idx="120" formatCode="0.0000">
                  <c:v>-3.8710903627929838E-2</c:v>
                </c:pt>
                <c:pt idx="121" formatCode="0.0000">
                  <c:v>-0.4344045459794188</c:v>
                </c:pt>
                <c:pt idx="122" formatCode="0.0000">
                  <c:v>-0.76612226252689197</c:v>
                </c:pt>
                <c:pt idx="123" formatCode="0.0000">
                  <c:v>-0.94773709309208698</c:v>
                </c:pt>
                <c:pt idx="124" formatCode="0.0000">
                  <c:v>-0.59391465779447117</c:v>
                </c:pt>
                <c:pt idx="125" formatCode="0.0000">
                  <c:v>0.48932240018177708</c:v>
                </c:pt>
                <c:pt idx="126" formatCode="0.0000">
                  <c:v>1.707200650627783</c:v>
                </c:pt>
                <c:pt idx="127" formatCode="0.0000">
                  <c:v>2.4482172199132037</c:v>
                </c:pt>
                <c:pt idx="128" formatCode="0.0000">
                  <c:v>2.7541506736932888</c:v>
                </c:pt>
                <c:pt idx="129" formatCode="0.0000">
                  <c:v>2.4657804500624252</c:v>
                </c:pt>
                <c:pt idx="130" formatCode="0.0000">
                  <c:v>1.6957996096158467</c:v>
                </c:pt>
                <c:pt idx="131" formatCode="0.0000">
                  <c:v>0.98272224789002394</c:v>
                </c:pt>
                <c:pt idx="132" formatCode="0.0000">
                  <c:v>7.6833734705587631E-2</c:v>
                </c:pt>
                <c:pt idx="133" formatCode="0.0000">
                  <c:v>-0.44826969847940745</c:v>
                </c:pt>
                <c:pt idx="134" formatCode="0.0000">
                  <c:v>-0.91775393586044629</c:v>
                </c:pt>
                <c:pt idx="135" formatCode="0.0000">
                  <c:v>-1.288562492259075</c:v>
                </c:pt>
                <c:pt idx="136" formatCode="0.0000">
                  <c:v>-1.0394255219611068</c:v>
                </c:pt>
                <c:pt idx="137" formatCode="0.0000">
                  <c:v>-5.7471218985028827E-2</c:v>
                </c:pt>
                <c:pt idx="138" formatCode="0.0000">
                  <c:v>1.0700190506275931</c:v>
                </c:pt>
                <c:pt idx="139" formatCode="0.0000">
                  <c:v>1.722046361579828</c:v>
                </c:pt>
                <c:pt idx="140" formatCode="0.0000">
                  <c:v>1.9470166803602069</c:v>
                </c:pt>
                <c:pt idx="141" formatCode="0.0000">
                  <c:v>1.5878558483960887</c:v>
                </c:pt>
                <c:pt idx="142" formatCode="0.0000">
                  <c:v>0.77633549794927603</c:v>
                </c:pt>
                <c:pt idx="143" formatCode="0.0000">
                  <c:v>7.1736935390049439E-2</c:v>
                </c:pt>
                <c:pt idx="144" formatCode="0.0000">
                  <c:v>-0.7858066469610776</c:v>
                </c:pt>
                <c:pt idx="145" formatCode="0.0000">
                  <c:v>-1.1746541793127108</c:v>
                </c:pt>
                <c:pt idx="146" formatCode="0.0000">
                  <c:v>-1.4563942758603616</c:v>
                </c:pt>
                <c:pt idx="147" formatCode="0.0000">
                  <c:v>-1.682040885592528</c:v>
                </c:pt>
                <c:pt idx="148" formatCode="0.0000">
                  <c:v>-1.3811664486280506</c:v>
                </c:pt>
                <c:pt idx="149" formatCode="0.0000">
                  <c:v>-0.33568980731854481</c:v>
                </c:pt>
                <c:pt idx="150" formatCode="0.0000">
                  <c:v>0.84999239812771066</c:v>
                </c:pt>
                <c:pt idx="151" formatCode="0.0000">
                  <c:v>1.5623682207465208</c:v>
                </c:pt>
                <c:pt idx="152" formatCode="0.0000">
                  <c:v>1.8461204811933385</c:v>
                </c:pt>
                <c:pt idx="153" formatCode="0.0000">
                  <c:v>1.5440071758958993</c:v>
                </c:pt>
                <c:pt idx="154" formatCode="0.0000">
                  <c:v>0.76625452461587429</c:v>
                </c:pt>
                <c:pt idx="155" formatCode="0.0000">
                  <c:v>6.1813637056616244E-2</c:v>
                </c:pt>
                <c:pt idx="156" formatCode="0.0000">
                  <c:v>-0.77726172446114106</c:v>
                </c:pt>
                <c:pt idx="157" formatCode="0.0000">
                  <c:v>-1.2255168093129214</c:v>
                </c:pt>
                <c:pt idx="158" formatCode="0.0000">
                  <c:v>-1.6362445366937663</c:v>
                </c:pt>
                <c:pt idx="159" formatCode="0.0000">
                  <c:v>-1.8941329680923218</c:v>
                </c:pt>
                <c:pt idx="160" formatCode="0.0000">
                  <c:v>-1.5709756127946548</c:v>
                </c:pt>
                <c:pt idx="161" formatCode="0.0000">
                  <c:v>-0.51524506481825938</c:v>
                </c:pt>
                <c:pt idx="162" formatCode="0.0000">
                  <c:v>0.67550814479443488</c:v>
                </c:pt>
                <c:pt idx="163" formatCode="0.0000">
                  <c:v>1.393733169079951</c:v>
                </c:pt>
                <c:pt idx="164" formatCode="0.0000">
                  <c:v>1.6790163953601223</c:v>
                </c:pt>
                <c:pt idx="165" formatCode="0.0000">
                  <c:v>1.3735258108960124</c:v>
                </c:pt>
                <c:pt idx="166" formatCode="0.0000">
                  <c:v>0.61845789378253357</c:v>
                </c:pt>
                <c:pt idx="167" formatCode="0.0000">
                  <c:v>-1.8790877652463678E-4</c:v>
                </c:pt>
                <c:pt idx="168" formatCode="0.0000">
                  <c:v>-0.78284644112784463</c:v>
                </c:pt>
                <c:pt idx="169" formatCode="0.0000">
                  <c:v>-1.1425293418125193</c:v>
                </c:pt>
                <c:pt idx="170" formatCode="0.0000">
                  <c:v>-1.4235827925269859</c:v>
                </c:pt>
                <c:pt idx="171" formatCode="0.0000">
                  <c:v>-1.6018101722590927</c:v>
                </c:pt>
                <c:pt idx="172" formatCode="0.0000">
                  <c:v>-1.2013721361278158</c:v>
                </c:pt>
                <c:pt idx="173" formatCode="0.0000">
                  <c:v>-8.3411160651735372E-2</c:v>
                </c:pt>
                <c:pt idx="174" formatCode="0.0000">
                  <c:v>1.1660171789609421</c:v>
                </c:pt>
                <c:pt idx="175" formatCode="0.0000">
                  <c:v>1.9265497390799737</c:v>
                </c:pt>
                <c:pt idx="176" formatCode="0.0000">
                  <c:v>2.2529503153600672</c:v>
                </c:pt>
                <c:pt idx="177" formatCode="0.0000">
                  <c:v>1.9951434467292302</c:v>
                </c:pt>
                <c:pt idx="178" formatCode="0.0000">
                  <c:v>1.2483000162825419</c:v>
                </c:pt>
                <c:pt idx="179" formatCode="0.0000">
                  <c:v>0.56639127372341136</c:v>
                </c:pt>
                <c:pt idx="180" formatCode="0.0000">
                  <c:v>-0.28046098446100132</c:v>
                </c:pt>
                <c:pt idx="181" formatCode="0.0000">
                  <c:v>-0.80730391931251688</c:v>
                </c:pt>
                <c:pt idx="182" formatCode="0.0000">
                  <c:v>-1.2001330866935405</c:v>
                </c:pt>
                <c:pt idx="183" formatCode="0.0000">
                  <c:v>-1.4947138189256748</c:v>
                </c:pt>
                <c:pt idx="184" formatCode="0.0000">
                  <c:v>-1.2502307794612761</c:v>
                </c:pt>
                <c:pt idx="185" formatCode="0.0000">
                  <c:v>-0.24379629231850686</c:v>
                </c:pt>
                <c:pt idx="186" formatCode="0.0000">
                  <c:v>0.90611422479457815</c:v>
                </c:pt>
                <c:pt idx="187" formatCode="0.0000">
                  <c:v>1.5924178632467374</c:v>
                </c:pt>
                <c:pt idx="188" formatCode="0.0000">
                  <c:v>1.8507693261934719</c:v>
                </c:pt>
                <c:pt idx="189" formatCode="0.0000">
                  <c:v>1.5146543517292912</c:v>
                </c:pt>
                <c:pt idx="190" formatCode="0.0000">
                  <c:v>0.70522954128250603</c:v>
                </c:pt>
                <c:pt idx="191" formatCode="0.0000">
                  <c:v>-3.404971099598697E-4</c:v>
                </c:pt>
                <c:pt idx="192" formatCode="0.0000">
                  <c:v>-0.831018438627666</c:v>
                </c:pt>
                <c:pt idx="193" formatCode="0.0000">
                  <c:v>-1.3013936809793449</c:v>
                </c:pt>
                <c:pt idx="194" formatCode="0.0000">
                  <c:v>-1.7495563033602366</c:v>
                </c:pt>
                <c:pt idx="195" formatCode="0.0000">
                  <c:v>-2.0583938314256329</c:v>
                </c:pt>
                <c:pt idx="196" formatCode="0.0000">
                  <c:v>-1.8407001402946435</c:v>
                </c:pt>
                <c:pt idx="197" formatCode="0.0000">
                  <c:v>-0.88306326148506287</c:v>
                </c:pt>
                <c:pt idx="198" formatCode="0.0000">
                  <c:v>0.22474825729443637</c:v>
                </c:pt>
                <c:pt idx="199" formatCode="0.0000">
                  <c:v>0.86301214074671861</c:v>
                </c:pt>
                <c:pt idx="200" formatCode="0.0000">
                  <c:v>1.0778251920268076</c:v>
                </c:pt>
                <c:pt idx="201" formatCode="0.0000">
                  <c:v>0.71016012839606901</c:v>
                </c:pt>
                <c:pt idx="202" formatCode="0.0000">
                  <c:v>-0.121079664550507</c:v>
                </c:pt>
                <c:pt idx="203" formatCode="0.0000">
                  <c:v>-0.84882580877649616</c:v>
                </c:pt>
                <c:pt idx="204" formatCode="0.0000">
                  <c:v>-1.6867516744608793</c:v>
                </c:pt>
                <c:pt idx="205" formatCode="0.0000">
                  <c:v>-2.0871704551459516</c:v>
                </c:pt>
                <c:pt idx="206" formatCode="0.0000">
                  <c:v>-2.3476499725270514</c:v>
                </c:pt>
                <c:pt idx="207" formatCode="0.0000">
                  <c:v>-2.4435612714258923</c:v>
                </c:pt>
                <c:pt idx="208" formatCode="0.0000">
                  <c:v>-2.0070718027947123</c:v>
                </c:pt>
                <c:pt idx="209" formatCode="0.0000">
                  <c:v>-0.85219981648504017</c:v>
                </c:pt>
                <c:pt idx="210" formatCode="0.0000">
                  <c:v>0.42760368562778694</c:v>
                </c:pt>
                <c:pt idx="211" formatCode="0.0000">
                  <c:v>1.2224939524134015</c:v>
                </c:pt>
                <c:pt idx="212" formatCode="0.0000">
                  <c:v>1.5760500870268288</c:v>
                </c:pt>
                <c:pt idx="213" formatCode="0.0000">
                  <c:v>1.3370064425628243</c:v>
                </c:pt>
                <c:pt idx="214" formatCode="0.0000">
                  <c:v>0.61967351044927454</c:v>
                </c:pt>
                <c:pt idx="215" formatCode="0.0000">
                  <c:v>-1.0487592109939214E-2</c:v>
                </c:pt>
                <c:pt idx="216" formatCode="0.0000">
                  <c:v>-0.81074968112784518</c:v>
                </c:pt>
                <c:pt idx="217" formatCode="0.0000">
                  <c:v>-1.2223887584796103</c:v>
                </c:pt>
                <c:pt idx="218" formatCode="0.0000">
                  <c:v>-1.5414162491937304</c:v>
                </c:pt>
                <c:pt idx="219" formatCode="0.0000">
                  <c:v>-1.8177932464257083</c:v>
                </c:pt>
                <c:pt idx="220" formatCode="0.0000">
                  <c:v>-1.5173511419613988</c:v>
                </c:pt>
                <c:pt idx="221" formatCode="0.0000">
                  <c:v>-0.47724559398511701</c:v>
                </c:pt>
                <c:pt idx="222" formatCode="0.0000">
                  <c:v>0.70292310229433497</c:v>
                </c:pt>
                <c:pt idx="223" formatCode="0.0000">
                  <c:v>1.4075525457465119</c:v>
                </c:pt>
                <c:pt idx="224" formatCode="0.0000">
                  <c:v>1.6829735078600834</c:v>
                </c:pt>
                <c:pt idx="225" formatCode="0.0000">
                  <c:v>1.3643552783959194</c:v>
                </c:pt>
                <c:pt idx="226" formatCode="0.0000">
                  <c:v>0.5758604404493326</c:v>
                </c:pt>
                <c:pt idx="227" formatCode="0.0000">
                  <c:v>-0.11245699377661822</c:v>
                </c:pt>
                <c:pt idx="228" formatCode="0.0000">
                  <c:v>-0.99770545112767195</c:v>
                </c:pt>
                <c:pt idx="229" formatCode="0.0000">
                  <c:v>-1.5206472226459482</c:v>
                </c:pt>
                <c:pt idx="230" formatCode="0.0000">
                  <c:v>-1.9333992816934824</c:v>
                </c:pt>
                <c:pt idx="231" formatCode="0.0000">
                  <c:v>-2.2326441172589284</c:v>
                </c:pt>
                <c:pt idx="232" formatCode="0.0000">
                  <c:v>-1.9499378111275973</c:v>
                </c:pt>
                <c:pt idx="233" formatCode="0.0000">
                  <c:v>-0.93353424898486992</c:v>
                </c:pt>
                <c:pt idx="234" formatCode="0.0000">
                  <c:v>0.22417859562767717</c:v>
                </c:pt>
                <c:pt idx="235" formatCode="0.0000">
                  <c:v>0.90640813657989838</c:v>
                </c:pt>
                <c:pt idx="236" formatCode="0.0000">
                  <c:v>1.15932747036004</c:v>
                </c:pt>
                <c:pt idx="237" formatCode="0.0000">
                  <c:v>0.83081646006235133</c:v>
                </c:pt>
                <c:pt idx="238" formatCode="0.0000">
                  <c:v>7.8052619615846197E-2</c:v>
                </c:pt>
                <c:pt idx="239" formatCode="0.0000">
                  <c:v>-0.50975517044344087</c:v>
                </c:pt>
                <c:pt idx="240" formatCode="0.0000">
                  <c:v>-1.1882521219611135</c:v>
                </c:pt>
                <c:pt idx="241" formatCode="0.0000">
                  <c:v>-1.4755625859793327</c:v>
                </c:pt>
                <c:pt idx="242" formatCode="0.0000">
                  <c:v>-1.7463214408601289</c:v>
                </c:pt>
                <c:pt idx="243" formatCode="0.0000">
                  <c:v>-1.8542922697589574</c:v>
                </c:pt>
                <c:pt idx="244" formatCode="0.0000">
                  <c:v>-1.4360777444611585</c:v>
                </c:pt>
                <c:pt idx="245" formatCode="0.0000">
                  <c:v>-0.29311778565181612</c:v>
                </c:pt>
                <c:pt idx="246" formatCode="0.0000">
                  <c:v>0.97960055229441423</c:v>
                </c:pt>
                <c:pt idx="247" formatCode="0.0000">
                  <c:v>1.7768355865800913</c:v>
                </c:pt>
                <c:pt idx="248" formatCode="0.0000">
                  <c:v>2.1369987770267471</c:v>
                </c:pt>
                <c:pt idx="249" formatCode="0.0000">
                  <c:v>1.9045571017292104</c:v>
                </c:pt>
                <c:pt idx="250" formatCode="0.0000">
                  <c:v>1.1515542071158507</c:v>
                </c:pt>
                <c:pt idx="251" formatCode="0.0000">
                  <c:v>0.4369357070568185</c:v>
                </c:pt>
                <c:pt idx="252" formatCode="0.0000">
                  <c:v>-0.461084356960896</c:v>
                </c:pt>
                <c:pt idx="253" formatCode="0.0000">
                  <c:v>-0.92608341931281757</c:v>
                </c:pt>
                <c:pt idx="254" formatCode="0.0000">
                  <c:v>-1.2735685516935291</c:v>
                </c:pt>
                <c:pt idx="255" formatCode="0.0000">
                  <c:v>-1.5467157722589491</c:v>
                </c:pt>
                <c:pt idx="256" formatCode="0.0000">
                  <c:v>-1.2686633969611876</c:v>
                </c:pt>
                <c:pt idx="257" formatCode="0.0000">
                  <c:v>-0.24890290148493932</c:v>
                </c:pt>
                <c:pt idx="258" formatCode="0.0000">
                  <c:v>0.91417086479441423</c:v>
                </c:pt>
                <c:pt idx="259" formatCode="0.0000">
                  <c:v>1.6079004465798334</c:v>
                </c:pt>
                <c:pt idx="260" formatCode="0.0000">
                  <c:v>1.8714856745267525</c:v>
                </c:pt>
                <c:pt idx="261" formatCode="0.0000">
                  <c:v>1.5425321592290402</c:v>
                </c:pt>
                <c:pt idx="262" formatCode="0.0000">
                  <c:v>0.75923039544909443</c:v>
                </c:pt>
                <c:pt idx="263" formatCode="0.0000">
                  <c:v>6.7428871223341957E-2</c:v>
                </c:pt>
                <c:pt idx="264" formatCode="0.0000">
                  <c:v>-0.7301934469611524</c:v>
                </c:pt>
                <c:pt idx="265" formatCode="0.0000">
                  <c:v>-1.1356374559793494</c:v>
                </c:pt>
                <c:pt idx="266" formatCode="0.0000">
                  <c:v>-1.5076892383602853</c:v>
                </c:pt>
                <c:pt idx="267" formatCode="0.0000">
                  <c:v>-1.7384628005924014</c:v>
                </c:pt>
                <c:pt idx="268" formatCode="0.0000">
                  <c:v>-1.3851388194613037</c:v>
                </c:pt>
                <c:pt idx="269" formatCode="0.0000">
                  <c:v>-0.31069082398505543</c:v>
                </c:pt>
                <c:pt idx="270" formatCode="0.0000">
                  <c:v>0.89646049729446986</c:v>
                </c:pt>
                <c:pt idx="271" formatCode="0.0000">
                  <c:v>1.6143956049133976</c:v>
                </c:pt>
                <c:pt idx="272" formatCode="0.0000">
                  <c:v>1.9015149711934782</c:v>
                </c:pt>
                <c:pt idx="273" formatCode="0.0000">
                  <c:v>1.6024635950626589</c:v>
                </c:pt>
                <c:pt idx="274" formatCode="0.0000">
                  <c:v>0.82195418961600808</c:v>
                </c:pt>
                <c:pt idx="275" formatCode="0.0000">
                  <c:v>0.16848783038994952</c:v>
                </c:pt>
                <c:pt idx="276" formatCode="0.0000">
                  <c:v>-0.67792192196122869</c:v>
                </c:pt>
                <c:pt idx="277" formatCode="0.0000">
                  <c:v>-1.1637848351460889</c:v>
                </c:pt>
                <c:pt idx="278" formatCode="0.0000">
                  <c:v>-1.5675392958603425</c:v>
                </c:pt>
                <c:pt idx="279" formatCode="0.0000">
                  <c:v>-1.8935022714257457</c:v>
                </c:pt>
                <c:pt idx="280" formatCode="0.0000">
                  <c:v>-1.6565672469612309</c:v>
                </c:pt>
                <c:pt idx="281" formatCode="0.0000">
                  <c:v>-0.66767019481847001</c:v>
                </c:pt>
                <c:pt idx="282" formatCode="0.0000">
                  <c:v>0.46625928479443246</c:v>
                </c:pt>
                <c:pt idx="283" formatCode="0.0000">
                  <c:v>1.1347101390799708</c:v>
                </c:pt>
                <c:pt idx="284" formatCode="0.0000">
                  <c:v>1.3760683978599673</c:v>
                </c:pt>
                <c:pt idx="285" formatCode="0.0000">
                  <c:v>1.0311643617293385</c:v>
                </c:pt>
                <c:pt idx="286" formatCode="0.0000">
                  <c:v>0.21027002794926375</c:v>
                </c:pt>
                <c:pt idx="287" formatCode="0.0000">
                  <c:v>-0.5288693462766787</c:v>
                </c:pt>
                <c:pt idx="288" formatCode="0.0000">
                  <c:v>-1.4004408427942963</c:v>
                </c:pt>
                <c:pt idx="289" formatCode="0.0000">
                  <c:v>-1.8853322801460308</c:v>
                </c:pt>
                <c:pt idx="290" formatCode="0.0000">
                  <c:v>-2.250476917526953</c:v>
                </c:pt>
                <c:pt idx="291" formatCode="0.0000">
                  <c:v>-2.467700676425693</c:v>
                </c:pt>
                <c:pt idx="292" formatCode="0.0000">
                  <c:v>-2.1466795511279315</c:v>
                </c:pt>
                <c:pt idx="293" formatCode="0.0000">
                  <c:v>-1.0925359173182869</c:v>
                </c:pt>
                <c:pt idx="294" formatCode="0.0000">
                  <c:v>9.8578416461236884E-2</c:v>
                </c:pt>
                <c:pt idx="295" formatCode="0.0000">
                  <c:v>0.81274460324675601</c:v>
                </c:pt>
                <c:pt idx="296" formatCode="0.0000">
                  <c:v>1.0951286586933975</c:v>
                </c:pt>
                <c:pt idx="297" formatCode="0.0000">
                  <c:v>0.78814779922936395</c:v>
                </c:pt>
                <c:pt idx="298" formatCode="0.0000">
                  <c:v>2.6625413782539908E-2</c:v>
                </c:pt>
                <c:pt idx="299" formatCode="0.0000">
                  <c:v>-0.61947095044342859</c:v>
                </c:pt>
                <c:pt idx="300" formatCode="0.0000">
                  <c:v>-1.35395239946115</c:v>
                </c:pt>
                <c:pt idx="301" formatCode="0.0000">
                  <c:v>-1.7232127334793859</c:v>
                </c:pt>
                <c:pt idx="302" formatCode="0.0000">
                  <c:v>-2.025903147526833</c:v>
                </c:pt>
                <c:pt idx="303" formatCode="0.0000">
                  <c:v>-2.2128687264258815</c:v>
                </c:pt>
                <c:pt idx="304" formatCode="0.0000">
                  <c:v>-1.8665027527944176</c:v>
                </c:pt>
                <c:pt idx="305" formatCode="0.0000">
                  <c:v>-0.78561554815166801</c:v>
                </c:pt>
                <c:pt idx="306" formatCode="0.0000">
                  <c:v>0.43176424812781988</c:v>
                </c:pt>
                <c:pt idx="307" formatCode="0.0000">
                  <c:v>1.1731673732467698</c:v>
                </c:pt>
                <c:pt idx="308" formatCode="0.0000">
                  <c:v>1.4808199845268746</c:v>
                </c:pt>
                <c:pt idx="309" formatCode="0.0000">
                  <c:v>1.1972155900627968</c:v>
                </c:pt>
                <c:pt idx="310" formatCode="0.0000">
                  <c:v>0.46325057794933855</c:v>
                </c:pt>
                <c:pt idx="311" formatCode="0.0000">
                  <c:v>-0.1583452579434379</c:v>
                </c:pt>
                <c:pt idx="312" formatCode="0.0000">
                  <c:v>-0.99350419696099834</c:v>
                </c:pt>
                <c:pt idx="313" formatCode="0.0000">
                  <c:v>-1.3859578901460736</c:v>
                </c:pt>
                <c:pt idx="314" formatCode="0.0000">
                  <c:v>-1.737776518360306</c:v>
                </c:pt>
                <c:pt idx="315" formatCode="0.0000">
                  <c:v>-1.9951003747590903</c:v>
                </c:pt>
                <c:pt idx="316" formatCode="0.0000">
                  <c:v>-1.6645781102945421</c:v>
                </c:pt>
                <c:pt idx="317" formatCode="0.0000">
                  <c:v>-0.59972789315168029</c:v>
                </c:pt>
                <c:pt idx="318" formatCode="0.0000">
                  <c:v>0.60269828979437534</c:v>
                </c:pt>
                <c:pt idx="319" formatCode="0.0000">
                  <c:v>1.3269759674133184</c:v>
                </c:pt>
                <c:pt idx="320" formatCode="0.0000">
                  <c:v>1.6203056611933562</c:v>
                </c:pt>
                <c:pt idx="321" formatCode="0.0000">
                  <c:v>1.330099296729145</c:v>
                </c:pt>
                <c:pt idx="322" formatCode="0.0000">
                  <c:v>0.56902450294921891</c:v>
                </c:pt>
                <c:pt idx="323" formatCode="0.0000">
                  <c:v>-0.10517346460994759</c:v>
                </c:pt>
                <c:pt idx="324" formatCode="0.0000">
                  <c:v>-0.919885626127666</c:v>
                </c:pt>
                <c:pt idx="325" formatCode="0.0000">
                  <c:v>-1.3401357468126207</c:v>
                </c:pt>
                <c:pt idx="326" formatCode="0.0000">
                  <c:v>-1.6242307833603036</c:v>
                </c:pt>
                <c:pt idx="327" formatCode="0.0000">
                  <c:v>-1.8224217455924645</c:v>
                </c:pt>
                <c:pt idx="328" formatCode="0.0000">
                  <c:v>-1.4505329036279591</c:v>
                </c:pt>
                <c:pt idx="329" formatCode="0.0000">
                  <c:v>-0.33987580148493635</c:v>
                </c:pt>
                <c:pt idx="330" formatCode="0.0000">
                  <c:v>0.9020045239611818</c:v>
                </c:pt>
                <c:pt idx="331" formatCode="0.0000">
                  <c:v>1.6704309649134075</c:v>
                </c:pt>
                <c:pt idx="332" formatCode="0.0000">
                  <c:v>2.0031741111935162</c:v>
                </c:pt>
                <c:pt idx="333" formatCode="0.0000">
                  <c:v>1.7401945133959771</c:v>
                </c:pt>
                <c:pt idx="334" formatCode="0.0000">
                  <c:v>0.98152043461595895</c:v>
                </c:pt>
                <c:pt idx="335" formatCode="0.0000">
                  <c:v>0.31013008372326567</c:v>
                </c:pt>
                <c:pt idx="336" formatCode="0.0000">
                  <c:v>-0.52781612779449461</c:v>
                </c:pt>
                <c:pt idx="337" formatCode="0.0000">
                  <c:v>-1.0064463751460835</c:v>
                </c:pt>
                <c:pt idx="338" formatCode="0.0000">
                  <c:v>-1.4068184700270194</c:v>
                </c:pt>
                <c:pt idx="339" formatCode="0.0000">
                  <c:v>-1.6740757972590927</c:v>
                </c:pt>
                <c:pt idx="340" formatCode="0.0000">
                  <c:v>-1.4227313894610916</c:v>
                </c:pt>
                <c:pt idx="341" formatCode="0.0000">
                  <c:v>-0.43587901565160792</c:v>
                </c:pt>
                <c:pt idx="342" formatCode="0.0000">
                  <c:v>0.69814710229456978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6A-4F2E-9957-D06AF5D99F28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'Brahmaputra-TSA'!$J$2:$J$349</c:f>
              <c:numCache>
                <c:formatCode>General</c:formatCode>
                <c:ptCount val="348"/>
                <c:pt idx="6" formatCode="0.00">
                  <c:v>0.35386221678584207</c:v>
                </c:pt>
                <c:pt idx="7" formatCode="0.00">
                  <c:v>5.3499128333783119E-2</c:v>
                </c:pt>
                <c:pt idx="8" formatCode="0.00">
                  <c:v>0.1801625212201543</c:v>
                </c:pt>
                <c:pt idx="9" formatCode="0.00">
                  <c:v>0.38803246151780968</c:v>
                </c:pt>
                <c:pt idx="10" formatCode="0.00">
                  <c:v>0.12560363613113168</c:v>
                </c:pt>
                <c:pt idx="11" formatCode="0.00">
                  <c:v>-1.2728917143022045E-2</c:v>
                </c:pt>
                <c:pt idx="12" formatCode="0.00">
                  <c:v>-0.11358479479190464</c:v>
                </c:pt>
                <c:pt idx="13" formatCode="0.00">
                  <c:v>-0.17820812244031004</c:v>
                </c:pt>
                <c:pt idx="14" formatCode="0.00">
                  <c:v>-0.24769992339281544</c:v>
                </c:pt>
                <c:pt idx="15" formatCode="0.00">
                  <c:v>-0.35688200782738022</c:v>
                </c:pt>
                <c:pt idx="16" formatCode="0.00">
                  <c:v>0.18320628520825721</c:v>
                </c:pt>
                <c:pt idx="17" formatCode="0.00">
                  <c:v>0.38897578056548809</c:v>
                </c:pt>
                <c:pt idx="18" formatCode="0.00">
                  <c:v>0.16941906095257764</c:v>
                </c:pt>
                <c:pt idx="19" formatCode="0.00">
                  <c:v>-6.121135666637656E-2</c:v>
                </c:pt>
                <c:pt idx="20" formatCode="0.00">
                  <c:v>7.4571697053443131E-2</c:v>
                </c:pt>
                <c:pt idx="21" formatCode="0.00">
                  <c:v>5.0177442350900492E-2</c:v>
                </c:pt>
                <c:pt idx="22" formatCode="0.00">
                  <c:v>-4.6357832202261307E-2</c:v>
                </c:pt>
                <c:pt idx="23" formatCode="0.00">
                  <c:v>-9.7572871309580478E-2</c:v>
                </c:pt>
                <c:pt idx="24" formatCode="0.00">
                  <c:v>0.12816529104156871</c:v>
                </c:pt>
                <c:pt idx="25" formatCode="0.00">
                  <c:v>0.1640719425597581</c:v>
                </c:pt>
                <c:pt idx="26" formatCode="0.00">
                  <c:v>0.25012824994053062</c:v>
                </c:pt>
                <c:pt idx="27" formatCode="0.00">
                  <c:v>0.22910126883948578</c:v>
                </c:pt>
                <c:pt idx="28" formatCode="0.00">
                  <c:v>0.1856629485415624</c:v>
                </c:pt>
                <c:pt idx="29" formatCode="0.00">
                  <c:v>-0.10875574526801302</c:v>
                </c:pt>
                <c:pt idx="30" formatCode="0.00">
                  <c:v>-7.5052171547440594E-2</c:v>
                </c:pt>
                <c:pt idx="31" formatCode="0.00">
                  <c:v>-0.26845623416625131</c:v>
                </c:pt>
                <c:pt idx="32" formatCode="0.00">
                  <c:v>-0.48751631294635445</c:v>
                </c:pt>
                <c:pt idx="33" formatCode="0.00">
                  <c:v>-0.34279741598220426</c:v>
                </c:pt>
                <c:pt idx="34" formatCode="0.00">
                  <c:v>-0.22602499303570767</c:v>
                </c:pt>
                <c:pt idx="35" formatCode="0.00">
                  <c:v>-0.13959049214292918</c:v>
                </c:pt>
                <c:pt idx="36" formatCode="0.00">
                  <c:v>-0.17753945562526496</c:v>
                </c:pt>
                <c:pt idx="37" formatCode="0.00">
                  <c:v>-0.18236868994040378</c:v>
                </c:pt>
                <c:pt idx="38" formatCode="0.00">
                  <c:v>-0.22165825089268765</c:v>
                </c:pt>
                <c:pt idx="39" formatCode="0.00">
                  <c:v>-0.34055001116041694</c:v>
                </c:pt>
                <c:pt idx="40" formatCode="0.00">
                  <c:v>0.13475454104172968</c:v>
                </c:pt>
                <c:pt idx="41" formatCode="0.00">
                  <c:v>0.55271276223209043</c:v>
                </c:pt>
                <c:pt idx="42" formatCode="0.00">
                  <c:v>0.42016673845262176</c:v>
                </c:pt>
                <c:pt idx="43" formatCode="0.00">
                  <c:v>0.28688739500034899</c:v>
                </c:pt>
                <c:pt idx="44" formatCode="0.00">
                  <c:v>0.39586076205364407</c:v>
                </c:pt>
                <c:pt idx="45" formatCode="0.00">
                  <c:v>0.19221133485098107</c:v>
                </c:pt>
                <c:pt idx="46" formatCode="0.00">
                  <c:v>-2.83016013689803E-2</c:v>
                </c:pt>
                <c:pt idx="47" formatCode="0.00">
                  <c:v>-7.0096877976538963E-2</c:v>
                </c:pt>
                <c:pt idx="48" formatCode="0.00">
                  <c:v>-0.13643737312531812</c:v>
                </c:pt>
                <c:pt idx="49" formatCode="0.00">
                  <c:v>-5.1611034940265199E-2</c:v>
                </c:pt>
                <c:pt idx="50" formatCode="0.00">
                  <c:v>9.1660633273932035E-2</c:v>
                </c:pt>
                <c:pt idx="51" formatCode="0.00">
                  <c:v>0.32291231050601255</c:v>
                </c:pt>
                <c:pt idx="52" formatCode="0.00">
                  <c:v>7.844960770819398E-2</c:v>
                </c:pt>
                <c:pt idx="53" formatCode="0.00">
                  <c:v>0.24138260056531635</c:v>
                </c:pt>
                <c:pt idx="54" formatCode="0.00">
                  <c:v>-0.41184924404740286</c:v>
                </c:pt>
                <c:pt idx="55" formatCode="0.00">
                  <c:v>-0.34177471416637673</c:v>
                </c:pt>
                <c:pt idx="56" formatCode="0.00">
                  <c:v>-0.34989220544639466</c:v>
                </c:pt>
                <c:pt idx="57" formatCode="0.00">
                  <c:v>-0.26638140098225449</c:v>
                </c:pt>
                <c:pt idx="58" formatCode="0.00">
                  <c:v>-0.15545309553567677</c:v>
                </c:pt>
                <c:pt idx="59" formatCode="0.00">
                  <c:v>-4.6227050476318254E-2</c:v>
                </c:pt>
                <c:pt idx="60" formatCode="0.00">
                  <c:v>-4.2473743958680643E-2</c:v>
                </c:pt>
                <c:pt idx="61" formatCode="0.00">
                  <c:v>-7.3069981607090995E-2</c:v>
                </c:pt>
                <c:pt idx="62" formatCode="0.00">
                  <c:v>-9.2365445892937714E-2</c:v>
                </c:pt>
                <c:pt idx="63" formatCode="0.00">
                  <c:v>-0.24690682199400271</c:v>
                </c:pt>
                <c:pt idx="64" formatCode="0.00">
                  <c:v>-0.22647185645837453</c:v>
                </c:pt>
                <c:pt idx="65" formatCode="0.00">
                  <c:v>0.24065525973219337</c:v>
                </c:pt>
                <c:pt idx="66" formatCode="0.00">
                  <c:v>0.50372387011930186</c:v>
                </c:pt>
                <c:pt idx="67" formatCode="0.00">
                  <c:v>0.18428729666709387</c:v>
                </c:pt>
                <c:pt idx="68" formatCode="0.00">
                  <c:v>0.22435706288683832</c:v>
                </c:pt>
                <c:pt idx="69" formatCode="0.00">
                  <c:v>0.14986819735111112</c:v>
                </c:pt>
                <c:pt idx="70" formatCode="0.00">
                  <c:v>6.5890901131183455E-2</c:v>
                </c:pt>
                <c:pt idx="71" formatCode="0.00">
                  <c:v>1.8025345237902002E-3</c:v>
                </c:pt>
                <c:pt idx="72" formatCode="0.00">
                  <c:v>-8.4170929791980598E-2</c:v>
                </c:pt>
                <c:pt idx="73" formatCode="0.00">
                  <c:v>-9.3938921606877557E-2</c:v>
                </c:pt>
                <c:pt idx="74" formatCode="0.00">
                  <c:v>-2.6223682559361805E-2</c:v>
                </c:pt>
                <c:pt idx="75" formatCode="0.00">
                  <c:v>-0.10621569949387322</c:v>
                </c:pt>
                <c:pt idx="76" formatCode="0.00">
                  <c:v>5.8531806041514756E-2</c:v>
                </c:pt>
                <c:pt idx="77" formatCode="0.00">
                  <c:v>-0.11439641693471003</c:v>
                </c:pt>
                <c:pt idx="78" formatCode="0.00">
                  <c:v>0.20354279678588227</c:v>
                </c:pt>
                <c:pt idx="79" formatCode="0.00">
                  <c:v>9.4062077500211672E-2</c:v>
                </c:pt>
                <c:pt idx="80" formatCode="0.00">
                  <c:v>-8.88550112796338E-2</c:v>
                </c:pt>
                <c:pt idx="81" formatCode="0.00">
                  <c:v>-0.15081641848212257</c:v>
                </c:pt>
                <c:pt idx="82" formatCode="0.00">
                  <c:v>2.2459302798097269E-2</c:v>
                </c:pt>
                <c:pt idx="83" formatCode="0.00">
                  <c:v>1.4007170237846367E-3</c:v>
                </c:pt>
                <c:pt idx="84" formatCode="0.00">
                  <c:v>-1.0791412291837332E-2</c:v>
                </c:pt>
                <c:pt idx="85" formatCode="0.00">
                  <c:v>-5.142938273593245E-3</c:v>
                </c:pt>
                <c:pt idx="86" formatCode="0.00">
                  <c:v>8.5236681607284481E-2</c:v>
                </c:pt>
                <c:pt idx="87" formatCode="0.00">
                  <c:v>-5.3405033660737899E-2</c:v>
                </c:pt>
                <c:pt idx="88" formatCode="0.00">
                  <c:v>-0.19444365395861496</c:v>
                </c:pt>
                <c:pt idx="89" formatCode="0.00">
                  <c:v>4.8979440565290133E-2</c:v>
                </c:pt>
                <c:pt idx="90" formatCode="0.00">
                  <c:v>0.28839183845241223</c:v>
                </c:pt>
                <c:pt idx="91" formatCode="0.00">
                  <c:v>1.4005391669797973E-3</c:v>
                </c:pt>
                <c:pt idx="92" formatCode="0.00">
                  <c:v>0.10700680038678456</c:v>
                </c:pt>
                <c:pt idx="93" formatCode="0.00">
                  <c:v>-0.16150265931571539</c:v>
                </c:pt>
                <c:pt idx="94" formatCode="0.00">
                  <c:v>-0.13642029303559866</c:v>
                </c:pt>
                <c:pt idx="95" formatCode="0.00">
                  <c:v>-0.13590803297631737</c:v>
                </c:pt>
                <c:pt idx="96" formatCode="0.00">
                  <c:v>-0.13939758062520013</c:v>
                </c:pt>
                <c:pt idx="97" formatCode="0.00">
                  <c:v>-0.1618252666069111</c:v>
                </c:pt>
                <c:pt idx="98" formatCode="0.00">
                  <c:v>-0.1746866108926497</c:v>
                </c:pt>
                <c:pt idx="99" formatCode="0.00">
                  <c:v>-0.17803882532712123</c:v>
                </c:pt>
                <c:pt idx="100" formatCode="0.00">
                  <c:v>-0.15148507729179528</c:v>
                </c:pt>
                <c:pt idx="101" formatCode="0.00">
                  <c:v>0.26723607056521814</c:v>
                </c:pt>
                <c:pt idx="102" formatCode="0.00">
                  <c:v>0.44380769345252702</c:v>
                </c:pt>
                <c:pt idx="103" formatCode="0.00">
                  <c:v>0.63320086750036353</c:v>
                </c:pt>
                <c:pt idx="104" formatCode="0.00">
                  <c:v>0.29744157372022073</c:v>
                </c:pt>
                <c:pt idx="105" formatCode="0.00">
                  <c:v>-2.3944671815456786E-2</c:v>
                </c:pt>
                <c:pt idx="106" formatCode="0.00">
                  <c:v>-2.5936493868812249E-2</c:v>
                </c:pt>
                <c:pt idx="107" formatCode="0.00">
                  <c:v>-6.0794099643089794E-2</c:v>
                </c:pt>
                <c:pt idx="108" formatCode="0.00">
                  <c:v>-8.1363312291955481E-2</c:v>
                </c:pt>
                <c:pt idx="109" formatCode="0.00">
                  <c:v>-0.10981314994023705</c:v>
                </c:pt>
                <c:pt idx="110" formatCode="0.00">
                  <c:v>-0.17682284089289624</c:v>
                </c:pt>
                <c:pt idx="111" formatCode="0.00">
                  <c:v>-0.25375802032726824</c:v>
                </c:pt>
                <c:pt idx="112" formatCode="0.00">
                  <c:v>-0.21441740812508669</c:v>
                </c:pt>
                <c:pt idx="113" formatCode="0.00">
                  <c:v>-0.2117780077679754</c:v>
                </c:pt>
                <c:pt idx="114" formatCode="0.00">
                  <c:v>5.2033196785714608E-2</c:v>
                </c:pt>
                <c:pt idx="115" formatCode="0.00">
                  <c:v>0.38837360250022357</c:v>
                </c:pt>
                <c:pt idx="116" formatCode="0.00">
                  <c:v>0.28182165455370978</c:v>
                </c:pt>
                <c:pt idx="117" formatCode="0.00">
                  <c:v>0.12031191735093216</c:v>
                </c:pt>
                <c:pt idx="118" formatCode="0.00">
                  <c:v>9.2512404464400788E-2</c:v>
                </c:pt>
                <c:pt idx="119" formatCode="0.00">
                  <c:v>-2.8516677142761182E-2</c:v>
                </c:pt>
                <c:pt idx="120" formatCode="0.00">
                  <c:v>-0.17787007062509019</c:v>
                </c:pt>
                <c:pt idx="121" formatCode="0.00">
                  <c:v>-0.25391714827355827</c:v>
                </c:pt>
                <c:pt idx="122" formatCode="0.00">
                  <c:v>-0.30684298172616309</c:v>
                </c:pt>
                <c:pt idx="123" formatCode="0.00">
                  <c:v>-0.3539268911608815</c:v>
                </c:pt>
                <c:pt idx="124" formatCode="0.00">
                  <c:v>0.10188202354152054</c:v>
                </c:pt>
                <c:pt idx="125" formatCode="0.00">
                  <c:v>0.54922358556518702</c:v>
                </c:pt>
                <c:pt idx="126" formatCode="0.00">
                  <c:v>7.5913205119263694E-2</c:v>
                </c:pt>
                <c:pt idx="127" formatCode="0.00">
                  <c:v>0.18786294583378549</c:v>
                </c:pt>
                <c:pt idx="128" formatCode="0.00">
                  <c:v>0.51504716205374734</c:v>
                </c:pt>
                <c:pt idx="129" formatCode="0.00">
                  <c:v>9.4494045684541561E-2</c:v>
                </c:pt>
                <c:pt idx="130" formatCode="0.00">
                  <c:v>2.1457306131196674E-2</c:v>
                </c:pt>
                <c:pt idx="131" formatCode="0.00">
                  <c:v>-3.9696282143040662E-2</c:v>
                </c:pt>
                <c:pt idx="132" formatCode="0.00">
                  <c:v>-1.8817538958614932E-2</c:v>
                </c:pt>
                <c:pt idx="133" formatCode="0.00">
                  <c:v>-7.9352957735636664E-3</c:v>
                </c:pt>
                <c:pt idx="134" formatCode="0.00">
                  <c:v>1.318468160741304E-2</c:v>
                </c:pt>
                <c:pt idx="135" formatCode="0.00">
                  <c:v>1.0763258006022625E-2</c:v>
                </c:pt>
                <c:pt idx="136" formatCode="0.00">
                  <c:v>5.8562327708159501E-2</c:v>
                </c:pt>
                <c:pt idx="137" formatCode="0.00">
                  <c:v>6.1166124732039862E-2</c:v>
                </c:pt>
                <c:pt idx="138" formatCode="0.00">
                  <c:v>-0.44108000488063226</c:v>
                </c:pt>
                <c:pt idx="139" formatCode="0.00">
                  <c:v>-0.54794129583285667</c:v>
                </c:pt>
                <c:pt idx="140" formatCode="0.00">
                  <c:v>-0.3109975546132091</c:v>
                </c:pt>
                <c:pt idx="141" formatCode="0.00">
                  <c:v>9.7113477350944777E-2</c:v>
                </c:pt>
                <c:pt idx="142" formatCode="0.00">
                  <c:v>4.4925327797727732E-2</c:v>
                </c:pt>
                <c:pt idx="143" formatCode="0.00">
                  <c:v>7.0446740356942428E-2</c:v>
                </c:pt>
                <c:pt idx="144" formatCode="0.00">
                  <c:v>5.0548912708109128E-2</c:v>
                </c:pt>
                <c:pt idx="145" formatCode="0.00">
                  <c:v>-2.0991734940253082E-2</c:v>
                </c:pt>
                <c:pt idx="146" formatCode="0.00">
                  <c:v>-0.12926628839261411</c:v>
                </c:pt>
                <c:pt idx="147" formatCode="0.00">
                  <c:v>-7.0367718660463652E-2</c:v>
                </c:pt>
                <c:pt idx="148" formatCode="0.00">
                  <c:v>1.321828437505701E-2</c:v>
                </c:pt>
                <c:pt idx="149" formatCode="0.00">
                  <c:v>-0.1153271969344587</c:v>
                </c:pt>
                <c:pt idx="150" formatCode="0.00">
                  <c:v>0.25984264761927989</c:v>
                </c:pt>
                <c:pt idx="151" formatCode="0.00">
                  <c:v>0.40269143500051996</c:v>
                </c:pt>
                <c:pt idx="152" formatCode="0.00">
                  <c:v>-0.10133670544632878</c:v>
                </c:pt>
                <c:pt idx="153" formatCode="0.00">
                  <c:v>-0.11349342014887043</c:v>
                </c:pt>
                <c:pt idx="154" formatCode="0.00">
                  <c:v>-7.8721728868913488E-2</c:v>
                </c:pt>
                <c:pt idx="155" formatCode="0.00">
                  <c:v>-2.2169021309650816E-2</c:v>
                </c:pt>
                <c:pt idx="156" formatCode="0.00">
                  <c:v>-2.7087799791843281E-2</c:v>
                </c:pt>
                <c:pt idx="157" formatCode="0.00">
                  <c:v>-4.186724940041131E-3</c:v>
                </c:pt>
                <c:pt idx="158" formatCode="0.00">
                  <c:v>5.4062982440768792E-2</c:v>
                </c:pt>
                <c:pt idx="159" formatCode="0.00">
                  <c:v>7.2327383839365211E-2</c:v>
                </c:pt>
                <c:pt idx="160" formatCode="0.00">
                  <c:v>-0.18216542145830772</c:v>
                </c:pt>
                <c:pt idx="161" formatCode="0.00">
                  <c:v>-0.16886519943477651</c:v>
                </c:pt>
                <c:pt idx="162" formatCode="0.00">
                  <c:v>0.2023322709525246</c:v>
                </c:pt>
                <c:pt idx="163" formatCode="0.00">
                  <c:v>-0.18557049333298892</c:v>
                </c:pt>
                <c:pt idx="164" formatCode="0.00">
                  <c:v>-0.21236982961318063</c:v>
                </c:pt>
                <c:pt idx="165" formatCode="0.00">
                  <c:v>6.9927394850992641E-2</c:v>
                </c:pt>
                <c:pt idx="166" formatCode="0.00">
                  <c:v>5.8393751964445073E-2</c:v>
                </c:pt>
                <c:pt idx="167" formatCode="0.00">
                  <c:v>-1.8544854764286356E-3</c:v>
                </c:pt>
                <c:pt idx="168" formatCode="0.00">
                  <c:v>-2.0404453125138389E-2</c:v>
                </c:pt>
                <c:pt idx="169" formatCode="0.00">
                  <c:v>-0.1028602224404267</c:v>
                </c:pt>
                <c:pt idx="170" formatCode="0.00">
                  <c:v>-0.19564710172596733</c:v>
                </c:pt>
                <c:pt idx="171" formatCode="0.00">
                  <c:v>-1.7175581993910782E-2</c:v>
                </c:pt>
                <c:pt idx="172" formatCode="0.00">
                  <c:v>9.2579251874781221E-2</c:v>
                </c:pt>
                <c:pt idx="173" formatCode="0.00">
                  <c:v>-0.15679041360124302</c:v>
                </c:pt>
                <c:pt idx="174" formatCode="0.00">
                  <c:v>0.5426948167860246</c:v>
                </c:pt>
                <c:pt idx="175" formatCode="0.00">
                  <c:v>8.0807276666973848E-2</c:v>
                </c:pt>
                <c:pt idx="176" formatCode="0.00">
                  <c:v>-0.10850833961308126</c:v>
                </c:pt>
                <c:pt idx="177" formatCode="0.00">
                  <c:v>0.3886173790177736</c:v>
                </c:pt>
                <c:pt idx="178" formatCode="0.00">
                  <c:v>0.16463560946442612</c:v>
                </c:pt>
                <c:pt idx="179" formatCode="0.00">
                  <c:v>9.398088202362942E-2</c:v>
                </c:pt>
                <c:pt idx="180" formatCode="0.00">
                  <c:v>-1.4000849791955261E-2</c:v>
                </c:pt>
                <c:pt idx="181" formatCode="0.00">
                  <c:v>3.963652505956361E-2</c:v>
                </c:pt>
                <c:pt idx="182" formatCode="0.00">
                  <c:v>0.11605944244058719</c:v>
                </c:pt>
                <c:pt idx="183" formatCode="0.00">
                  <c:v>0.17724173467263427</c:v>
                </c:pt>
                <c:pt idx="184" formatCode="0.00">
                  <c:v>2.6630765208324192E-2</c:v>
                </c:pt>
                <c:pt idx="185" formatCode="0.00">
                  <c:v>-0.32282130193448211</c:v>
                </c:pt>
                <c:pt idx="186" formatCode="0.00">
                  <c:v>-0.37245105904753473</c:v>
                </c:pt>
                <c:pt idx="187" formatCode="0.00">
                  <c:v>-0.12717510749973826</c:v>
                </c:pt>
                <c:pt idx="188" formatCode="0.00">
                  <c:v>-0.42477217044643112</c:v>
                </c:pt>
                <c:pt idx="189" formatCode="0.00">
                  <c:v>-6.2045865982327086E-2</c:v>
                </c:pt>
                <c:pt idx="190" formatCode="0.00">
                  <c:v>0.10547220446449046</c:v>
                </c:pt>
                <c:pt idx="191" formatCode="0.00">
                  <c:v>0.12891333285699602</c:v>
                </c:pt>
                <c:pt idx="192" formatCode="0.00">
                  <c:v>0.15459860437465522</c:v>
                </c:pt>
                <c:pt idx="193" formatCode="0.00">
                  <c:v>0.19485909672630441</c:v>
                </c:pt>
                <c:pt idx="194" formatCode="0.00">
                  <c:v>0.26094163910727275</c:v>
                </c:pt>
                <c:pt idx="195" formatCode="0.00">
                  <c:v>0.29145885717264264</c:v>
                </c:pt>
                <c:pt idx="196" formatCode="0.00">
                  <c:v>0.21835744604163665</c:v>
                </c:pt>
                <c:pt idx="197" formatCode="0.00">
                  <c:v>0.18412144723208712</c:v>
                </c:pt>
                <c:pt idx="198" formatCode="0.00">
                  <c:v>-0.18852161154745772</c:v>
                </c:pt>
                <c:pt idx="199" formatCode="0.00">
                  <c:v>-0.60388510499967651</c:v>
                </c:pt>
                <c:pt idx="200" formatCode="0.00">
                  <c:v>-0.5413544062797655</c:v>
                </c:pt>
                <c:pt idx="201" formatCode="0.00">
                  <c:v>-0.51017616264903154</c:v>
                </c:pt>
                <c:pt idx="202" formatCode="0.00">
                  <c:v>-0.25602376970255136</c:v>
                </c:pt>
                <c:pt idx="203" formatCode="0.00">
                  <c:v>-5.9588655476545682E-2</c:v>
                </c:pt>
                <c:pt idx="204" formatCode="0.00">
                  <c:v>5.1896780207925985E-2</c:v>
                </c:pt>
                <c:pt idx="205" formatCode="0.00">
                  <c:v>0.11930774089296392</c:v>
                </c:pt>
                <c:pt idx="206" formatCode="0.00">
                  <c:v>7.5893218274018182E-2</c:v>
                </c:pt>
                <c:pt idx="207" formatCode="0.00">
                  <c:v>-3.4616382827152847E-2</c:v>
                </c:pt>
                <c:pt idx="208" formatCode="0.00">
                  <c:v>-0.28012684145824096</c:v>
                </c:pt>
                <c:pt idx="209" formatCode="0.00">
                  <c:v>-6.6041307767932267E-2</c:v>
                </c:pt>
                <c:pt idx="210" formatCode="0.00">
                  <c:v>-4.9336019880797721E-2</c:v>
                </c:pt>
                <c:pt idx="211" formatCode="0.00">
                  <c:v>8.271462333357249E-2</c:v>
                </c:pt>
                <c:pt idx="212" formatCode="0.00">
                  <c:v>0.62600907872013067</c:v>
                </c:pt>
                <c:pt idx="213" formatCode="0.00">
                  <c:v>0.23590233318418541</c:v>
                </c:pt>
                <c:pt idx="214" formatCode="0.00">
                  <c:v>0.18223916529768758</c:v>
                </c:pt>
                <c:pt idx="215" formatCode="0.00">
                  <c:v>0.12898962785698131</c:v>
                </c:pt>
                <c:pt idx="216" formatCode="0.00">
                  <c:v>9.6976326874823826E-2</c:v>
                </c:pt>
                <c:pt idx="217" formatCode="0.00">
                  <c:v>5.8114914226621295E-2</c:v>
                </c:pt>
                <c:pt idx="218" formatCode="0.00">
                  <c:v>2.9974434940754691E-2</c:v>
                </c:pt>
                <c:pt idx="219" formatCode="0.00">
                  <c:v>-4.7447578273249746E-3</c:v>
                </c:pt>
                <c:pt idx="220" formatCode="0.00">
                  <c:v>-0.26368295229156047</c:v>
                </c:pt>
                <c:pt idx="221" formatCode="0.00">
                  <c:v>-0.20832952026785279</c:v>
                </c:pt>
                <c:pt idx="222" formatCode="0.00">
                  <c:v>-0.11725797654730741</c:v>
                </c:pt>
                <c:pt idx="223" formatCode="0.00">
                  <c:v>0.24116189000051236</c:v>
                </c:pt>
                <c:pt idx="224" formatCode="0.00">
                  <c:v>1.9085657886876106E-2</c:v>
                </c:pt>
                <c:pt idx="225" formatCode="0.00">
                  <c:v>-5.109006264888194E-2</c:v>
                </c:pt>
                <c:pt idx="226" formatCode="0.00">
                  <c:v>2.7871085297647369E-2</c:v>
                </c:pt>
                <c:pt idx="227" formatCode="0.00">
                  <c:v>6.2257859523583647E-2</c:v>
                </c:pt>
                <c:pt idx="228" formatCode="0.00">
                  <c:v>0.12188375687469488</c:v>
                </c:pt>
                <c:pt idx="229" formatCode="0.00">
                  <c:v>0.22234017839298303</c:v>
                </c:pt>
                <c:pt idx="230" formatCode="0.00">
                  <c:v>0.22737738744046965</c:v>
                </c:pt>
                <c:pt idx="231" formatCode="0.00">
                  <c:v>0.21180289300593813</c:v>
                </c:pt>
                <c:pt idx="232" formatCode="0.00">
                  <c:v>-2.280771312541674E-2</c:v>
                </c:pt>
                <c:pt idx="233" formatCode="0.00">
                  <c:v>-0.53921127526814416</c:v>
                </c:pt>
                <c:pt idx="234" formatCode="0.00">
                  <c:v>-0.76674833988067803</c:v>
                </c:pt>
                <c:pt idx="235" formatCode="0.00">
                  <c:v>-3.8882660832882721E-2</c:v>
                </c:pt>
                <c:pt idx="236" formatCode="0.00">
                  <c:v>-0.2316823646129933</c:v>
                </c:pt>
                <c:pt idx="237" formatCode="0.00">
                  <c:v>9.9756156846524391E-3</c:v>
                </c:pt>
                <c:pt idx="238" formatCode="0.00">
                  <c:v>4.3073926131114604E-2</c:v>
                </c:pt>
                <c:pt idx="239" formatCode="0.00">
                  <c:v>2.1384646190426793E-2</c:v>
                </c:pt>
                <c:pt idx="240" formatCode="0.00">
                  <c:v>-0.11841674229185628</c:v>
                </c:pt>
                <c:pt idx="241" formatCode="0.00">
                  <c:v>-0.22679719827362987</c:v>
                </c:pt>
                <c:pt idx="242" formatCode="0.00">
                  <c:v>-0.27299390339283036</c:v>
                </c:pt>
                <c:pt idx="243" formatCode="0.00">
                  <c:v>6.3919795505967159E-2</c:v>
                </c:pt>
                <c:pt idx="244" formatCode="0.00">
                  <c:v>0.47773652020816826</c:v>
                </c:pt>
                <c:pt idx="245" formatCode="0.00">
                  <c:v>0.51421992139876238</c:v>
                </c:pt>
                <c:pt idx="246" formatCode="0.00">
                  <c:v>0.17717052345255979</c:v>
                </c:pt>
                <c:pt idx="247" formatCode="0.00">
                  <c:v>1.34193791668622E-2</c:v>
                </c:pt>
                <c:pt idx="248" formatCode="0.00">
                  <c:v>0.31152034872025069</c:v>
                </c:pt>
                <c:pt idx="249" formatCode="0.00">
                  <c:v>8.9860464017760933E-2</c:v>
                </c:pt>
                <c:pt idx="250" formatCode="0.00">
                  <c:v>5.6441186311531055E-3</c:v>
                </c:pt>
                <c:pt idx="251" formatCode="0.00">
                  <c:v>1.6588298690180636E-2</c:v>
                </c:pt>
                <c:pt idx="252" formatCode="0.00">
                  <c:v>0.10363424270792621</c:v>
                </c:pt>
                <c:pt idx="253" formatCode="0.00">
                  <c:v>0.10659717505984645</c:v>
                </c:pt>
                <c:pt idx="254" formatCode="0.00">
                  <c:v>9.3791777440515034E-2</c:v>
                </c:pt>
                <c:pt idx="255" formatCode="0.00">
                  <c:v>-1.6056601994023367E-2</c:v>
                </c:pt>
                <c:pt idx="256" formatCode="0.00">
                  <c:v>-0.19700204729178949</c:v>
                </c:pt>
                <c:pt idx="257" formatCode="0.00">
                  <c:v>-0.47042465276808798</c:v>
                </c:pt>
                <c:pt idx="258" formatCode="0.00">
                  <c:v>-0.1903221490474607</c:v>
                </c:pt>
                <c:pt idx="259" formatCode="0.00">
                  <c:v>0.18436867916716437</c:v>
                </c:pt>
                <c:pt idx="260" formatCode="0.00">
                  <c:v>0.11579077122019044</c:v>
                </c:pt>
                <c:pt idx="261" formatCode="0.00">
                  <c:v>-7.6434903482095251E-2</c:v>
                </c:pt>
                <c:pt idx="262" formatCode="0.00">
                  <c:v>-4.435384970213363E-2</c:v>
                </c:pt>
                <c:pt idx="263" formatCode="0.00">
                  <c:v>1.2254804523649909E-2</c:v>
                </c:pt>
                <c:pt idx="264" formatCode="0.00">
                  <c:v>7.989665270815749E-2</c:v>
                </c:pt>
                <c:pt idx="265" formatCode="0.00">
                  <c:v>4.0089201726345891E-2</c:v>
                </c:pt>
                <c:pt idx="266" formatCode="0.00">
                  <c:v>9.3089541072686188E-3</c:v>
                </c:pt>
                <c:pt idx="267" formatCode="0.00">
                  <c:v>3.9704096339391981E-2</c:v>
                </c:pt>
                <c:pt idx="268" formatCode="0.00">
                  <c:v>-0.31404713479173552</c:v>
                </c:pt>
                <c:pt idx="269" formatCode="0.00">
                  <c:v>-0.14429347026793948</c:v>
                </c:pt>
                <c:pt idx="270" formatCode="0.00">
                  <c:v>0.10912649845249689</c:v>
                </c:pt>
                <c:pt idx="271" formatCode="0.00">
                  <c:v>-0.11491211916643351</c:v>
                </c:pt>
                <c:pt idx="272" formatCode="0.00">
                  <c:v>0.13300269455351099</c:v>
                </c:pt>
                <c:pt idx="273" formatCode="0.00">
                  <c:v>0.23857262068429463</c:v>
                </c:pt>
                <c:pt idx="274" formatCode="0.00">
                  <c:v>0.10685057613102344</c:v>
                </c:pt>
                <c:pt idx="275" formatCode="0.00">
                  <c:v>6.6286175357049615E-2</c:v>
                </c:pt>
                <c:pt idx="276" formatCode="0.00">
                  <c:v>2.5244757708264842E-2</c:v>
                </c:pt>
                <c:pt idx="277" formatCode="0.00">
                  <c:v>7.4584230893037784E-2</c:v>
                </c:pt>
                <c:pt idx="278" formatCode="0.00">
                  <c:v>0.10938117160731053</c:v>
                </c:pt>
                <c:pt idx="279" formatCode="0.00">
                  <c:v>9.2265537172693257E-2</c:v>
                </c:pt>
                <c:pt idx="280" formatCode="0.00">
                  <c:v>0.18388276270820825</c:v>
                </c:pt>
                <c:pt idx="281" formatCode="0.00">
                  <c:v>-0.10842004943458505</c:v>
                </c:pt>
                <c:pt idx="282" formatCode="0.00">
                  <c:v>-0.14396085904741085</c:v>
                </c:pt>
                <c:pt idx="283" formatCode="0.00">
                  <c:v>-0.30844443333296567</c:v>
                </c:pt>
                <c:pt idx="284" formatCode="0.00">
                  <c:v>-0.43658247211294565</c:v>
                </c:pt>
                <c:pt idx="285" formatCode="0.00">
                  <c:v>-0.2118566659823955</c:v>
                </c:pt>
                <c:pt idx="286" formatCode="0.00">
                  <c:v>-9.414836220230427E-2</c:v>
                </c:pt>
                <c:pt idx="287" formatCode="0.00">
                  <c:v>4.0071582023642804E-2</c:v>
                </c:pt>
                <c:pt idx="288" formatCode="0.00">
                  <c:v>0.15157226854125838</c:v>
                </c:pt>
                <c:pt idx="289" formatCode="0.00">
                  <c:v>0.25334603589305971</c:v>
                </c:pt>
                <c:pt idx="290" formatCode="0.00">
                  <c:v>0.28230903327391843</c:v>
                </c:pt>
                <c:pt idx="291" formatCode="0.00">
                  <c:v>7.936677217264787E-2</c:v>
                </c:pt>
                <c:pt idx="292" formatCode="0.00">
                  <c:v>-0.12757964312504555</c:v>
                </c:pt>
                <c:pt idx="293" formatCode="0.00">
                  <c:v>-0.30660120693471526</c:v>
                </c:pt>
                <c:pt idx="294" formatCode="0.00">
                  <c:v>-0.44791085071426551</c:v>
                </c:pt>
                <c:pt idx="295" formatCode="0.00">
                  <c:v>-0.19637879749973308</c:v>
                </c:pt>
                <c:pt idx="296" formatCode="0.00">
                  <c:v>5.4196127053614873E-2</c:v>
                </c:pt>
                <c:pt idx="297" formatCode="0.00">
                  <c:v>1.8464586517666248E-2</c:v>
                </c:pt>
                <c:pt idx="298" formatCode="0.00">
                  <c:v>5.9772131964450637E-2</c:v>
                </c:pt>
                <c:pt idx="299" formatCode="0.00">
                  <c:v>9.3319666190382122E-2</c:v>
                </c:pt>
                <c:pt idx="300" formatCode="0.00">
                  <c:v>5.7476405208149117E-2</c:v>
                </c:pt>
                <c:pt idx="301" formatCode="0.00">
                  <c:v>4.0750409226347983E-2</c:v>
                </c:pt>
                <c:pt idx="302" formatCode="0.00">
                  <c:v>2.8036232738486433E-3</c:v>
                </c:pt>
                <c:pt idx="303" formatCode="0.00">
                  <c:v>-5.0098967827125307E-2</c:v>
                </c:pt>
                <c:pt idx="304" formatCode="0.00">
                  <c:v>-9.2815031458599151E-2</c:v>
                </c:pt>
                <c:pt idx="305" formatCode="0.00">
                  <c:v>0.40851211389860964</c:v>
                </c:pt>
                <c:pt idx="306" formatCode="0.00">
                  <c:v>-6.5154302380847184E-2</c:v>
                </c:pt>
                <c:pt idx="307" formatCode="0.00">
                  <c:v>-1.7250787499733633E-2</c:v>
                </c:pt>
                <c:pt idx="308" formatCode="0.00">
                  <c:v>0.2414418212201781</c:v>
                </c:pt>
                <c:pt idx="309" formatCode="0.00">
                  <c:v>-9.9160334315797627E-2</c:v>
                </c:pt>
                <c:pt idx="310" formatCode="0.00">
                  <c:v>-8.5654302202328836E-2</c:v>
                </c:pt>
                <c:pt idx="311" formatCode="0.00">
                  <c:v>-8.997399630959535E-2</c:v>
                </c:pt>
                <c:pt idx="312" formatCode="0.00">
                  <c:v>-2.3735957292046805E-2</c:v>
                </c:pt>
                <c:pt idx="313" formatCode="0.00">
                  <c:v>-4.3757844106949051E-2</c:v>
                </c:pt>
                <c:pt idx="314" formatCode="0.00">
                  <c:v>-5.9737065892704777E-2</c:v>
                </c:pt>
                <c:pt idx="315" formatCode="0.00">
                  <c:v>0.18818737050605705</c:v>
                </c:pt>
                <c:pt idx="316" formatCode="0.00">
                  <c:v>0.31420807604149559</c:v>
                </c:pt>
                <c:pt idx="317" formatCode="0.00">
                  <c:v>3.6528268898678107E-2</c:v>
                </c:pt>
                <c:pt idx="318" formatCode="0.00">
                  <c:v>0.20153372595257224</c:v>
                </c:pt>
                <c:pt idx="319" formatCode="0.00">
                  <c:v>-0.22104717166632781</c:v>
                </c:pt>
                <c:pt idx="320" formatCode="0.00">
                  <c:v>-0.16940616544638942</c:v>
                </c:pt>
                <c:pt idx="321" formatCode="0.00">
                  <c:v>-0.13072568098209558</c:v>
                </c:pt>
                <c:pt idx="322" formatCode="0.00">
                  <c:v>-9.2673347202207879E-2</c:v>
                </c:pt>
                <c:pt idx="323" formatCode="0.00">
                  <c:v>-4.4757119643008991E-2</c:v>
                </c:pt>
                <c:pt idx="324" formatCode="0.00">
                  <c:v>-2.3624058125392366E-2</c:v>
                </c:pt>
                <c:pt idx="325" formatCode="0.00">
                  <c:v>-8.7084074403946943E-3</c:v>
                </c:pt>
                <c:pt idx="326" formatCode="0.00">
                  <c:v>-2.6920500892742893E-2</c:v>
                </c:pt>
                <c:pt idx="327" formatCode="0.00">
                  <c:v>0.14624605133951718</c:v>
                </c:pt>
                <c:pt idx="328" formatCode="0.00">
                  <c:v>7.7885039374905318E-2</c:v>
                </c:pt>
                <c:pt idx="329" formatCode="0.00">
                  <c:v>-0.16405868276808633</c:v>
                </c:pt>
                <c:pt idx="330" formatCode="0.00">
                  <c:v>6.2924317858232826E-3</c:v>
                </c:pt>
                <c:pt idx="331" formatCode="0.00">
                  <c:v>0.1981931408336095</c:v>
                </c:pt>
                <c:pt idx="332" formatCode="0.00">
                  <c:v>-0.11404219544647276</c:v>
                </c:pt>
                <c:pt idx="333" formatCode="0.00">
                  <c:v>5.6896392351063696E-2</c:v>
                </c:pt>
                <c:pt idx="334" formatCode="0.00">
                  <c:v>0.14326822113105209</c:v>
                </c:pt>
                <c:pt idx="335" formatCode="0.00">
                  <c:v>0.11177771202369513</c:v>
                </c:pt>
                <c:pt idx="336" formatCode="0.00">
                  <c:v>0.18782207354149705</c:v>
                </c:pt>
                <c:pt idx="337" formatCode="0.00">
                  <c:v>0.21143523089313021</c:v>
                </c:pt>
                <c:pt idx="338" formatCode="0.00">
                  <c:v>0.2287506857740027</c:v>
                </c:pt>
                <c:pt idx="339" formatCode="0.00">
                  <c:v>0.15744599300603568</c:v>
                </c:pt>
                <c:pt idx="340" formatCode="0.00">
                  <c:v>6.1497095208096653E-2</c:v>
                </c:pt>
                <c:pt idx="341" formatCode="0.00">
                  <c:v>-0.28759892860136915</c:v>
                </c:pt>
                <c:pt idx="342" formatCode="0.00">
                  <c:v>-0.38634672654757196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6A-4F2E-9957-D06AF5D99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kern="1200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</a:rPr>
                  <a:t>Aquifwer Storage Normalized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Brahmaputra-Glaciers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'Brahmaputra-TSA'!$K$2:$K$349</c:f>
              <c:numCache>
                <c:formatCode>General</c:formatCode>
                <c:ptCount val="348"/>
                <c:pt idx="6" formatCode="0.00">
                  <c:v>9.2435812886206321</c:v>
                </c:pt>
                <c:pt idx="7" formatCode="0.00">
                  <c:v>9.2433466844539538</c:v>
                </c:pt>
                <c:pt idx="8" formatCode="0.00">
                  <c:v>9.2434477744539976</c:v>
                </c:pt>
                <c:pt idx="9" formatCode="0.00">
                  <c:v>9.2466139736206401</c:v>
                </c:pt>
                <c:pt idx="10" formatCode="0.00">
                  <c:v>9.2527988694539829</c:v>
                </c:pt>
                <c:pt idx="11" formatCode="0.00">
                  <c:v>9.2664682011206594</c:v>
                </c:pt>
                <c:pt idx="12" formatCode="0.00">
                  <c:v>9.292525762787335</c:v>
                </c:pt>
                <c:pt idx="13" formatCode="0.00">
                  <c:v>9.3121485661206691</c:v>
                </c:pt>
                <c:pt idx="14" formatCode="0.00">
                  <c:v>9.3385666169539832</c:v>
                </c:pt>
                <c:pt idx="15" formatCode="0.00">
                  <c:v>9.3480696636206346</c:v>
                </c:pt>
                <c:pt idx="16" formatCode="0.00">
                  <c:v>9.3547479269539622</c:v>
                </c:pt>
                <c:pt idx="17" formatCode="0.00">
                  <c:v>9.3655702227872979</c:v>
                </c:pt>
                <c:pt idx="18" formatCode="0.00">
                  <c:v>9.3808194752872964</c:v>
                </c:pt>
                <c:pt idx="19" formatCode="0.00">
                  <c:v>9.3975055969539767</c:v>
                </c:pt>
                <c:pt idx="20" formatCode="0.00">
                  <c:v>9.4106713886206279</c:v>
                </c:pt>
                <c:pt idx="21" formatCode="0.00">
                  <c:v>9.4334991727873074</c:v>
                </c:pt>
                <c:pt idx="22" formatCode="0.00">
                  <c:v>9.4422024044539512</c:v>
                </c:pt>
                <c:pt idx="23" formatCode="0.00">
                  <c:v>9.4462218244539571</c:v>
                </c:pt>
                <c:pt idx="24" formatCode="0.00">
                  <c:v>9.4479842144539674</c:v>
                </c:pt>
                <c:pt idx="25" formatCode="0.00">
                  <c:v>9.4776676452873119</c:v>
                </c:pt>
                <c:pt idx="26" formatCode="0.00">
                  <c:v>9.5032401036206409</c:v>
                </c:pt>
                <c:pt idx="27" formatCode="0.00">
                  <c:v>9.5071514394539918</c:v>
                </c:pt>
                <c:pt idx="28" formatCode="0.00">
                  <c:v>9.5093696861206354</c:v>
                </c:pt>
                <c:pt idx="29" formatCode="0.00">
                  <c:v>9.5068589794539662</c:v>
                </c:pt>
                <c:pt idx="30" formatCode="0.00">
                  <c:v>9.4972821819539774</c:v>
                </c:pt>
                <c:pt idx="31" formatCode="0.00">
                  <c:v>9.4802311211206387</c:v>
                </c:pt>
                <c:pt idx="32" formatCode="0.00">
                  <c:v>9.4603648136206573</c:v>
                </c:pt>
                <c:pt idx="33" formatCode="0.00">
                  <c:v>9.4279735836206555</c:v>
                </c:pt>
                <c:pt idx="34" formatCode="0.00">
                  <c:v>9.3945333119540066</c:v>
                </c:pt>
                <c:pt idx="35" formatCode="0.00">
                  <c:v>9.3552266711206471</c:v>
                </c:pt>
                <c:pt idx="36" formatCode="0.00">
                  <c:v>9.3156027744539927</c:v>
                </c:pt>
                <c:pt idx="37" formatCode="0.00">
                  <c:v>9.2486376711206333</c:v>
                </c:pt>
                <c:pt idx="38" formatCode="0.00">
                  <c:v>9.1613052636206476</c:v>
                </c:pt>
                <c:pt idx="39" formatCode="0.00">
                  <c:v>9.09539937445399</c:v>
                </c:pt>
                <c:pt idx="40" formatCode="0.00">
                  <c:v>9.0305889394539776</c:v>
                </c:pt>
                <c:pt idx="41" formatCode="0.00">
                  <c:v>8.9657854986206473</c:v>
                </c:pt>
                <c:pt idx="42" formatCode="0.00">
                  <c:v>8.9032937636206384</c:v>
                </c:pt>
                <c:pt idx="43" formatCode="0.00">
                  <c:v>8.8504856377873011</c:v>
                </c:pt>
                <c:pt idx="44" formatCode="0.00">
                  <c:v>8.8016416177873111</c:v>
                </c:pt>
                <c:pt idx="45" formatCode="0.00">
                  <c:v>8.7558080302873407</c:v>
                </c:pt>
                <c:pt idx="46" formatCode="0.00">
                  <c:v>8.7211426044539735</c:v>
                </c:pt>
                <c:pt idx="47" formatCode="0.00">
                  <c:v>8.6869133261206741</c:v>
                </c:pt>
                <c:pt idx="48" formatCode="0.00">
                  <c:v>8.6186296094539756</c:v>
                </c:pt>
                <c:pt idx="49" formatCode="0.00">
                  <c:v>8.5324206302873051</c:v>
                </c:pt>
                <c:pt idx="50" formatCode="0.00">
                  <c:v>8.4461385361206425</c:v>
                </c:pt>
                <c:pt idx="51" formatCode="0.00">
                  <c:v>8.3111885344539758</c:v>
                </c:pt>
                <c:pt idx="52" formatCode="0.00">
                  <c:v>8.1716704319539843</c:v>
                </c:pt>
                <c:pt idx="53" formatCode="0.00">
                  <c:v>8.0323042819539694</c:v>
                </c:pt>
                <c:pt idx="54" formatCode="0.00">
                  <c:v>7.8938670111206477</c:v>
                </c:pt>
                <c:pt idx="55" formatCode="0.00">
                  <c:v>7.7545472736206307</c:v>
                </c:pt>
                <c:pt idx="56" formatCode="0.00">
                  <c:v>7.6169486002873157</c:v>
                </c:pt>
                <c:pt idx="57" formatCode="0.00">
                  <c:v>7.4830311094539752</c:v>
                </c:pt>
                <c:pt idx="58" formatCode="0.00">
                  <c:v>7.3487372352873166</c:v>
                </c:pt>
                <c:pt idx="59" formatCode="0.00">
                  <c:v>7.2106362927872851</c:v>
                </c:pt>
                <c:pt idx="60" formatCode="0.00">
                  <c:v>7.0549712127873079</c:v>
                </c:pt>
                <c:pt idx="61" formatCode="0.00">
                  <c:v>6.9230513519539727</c:v>
                </c:pt>
                <c:pt idx="62" formatCode="0.00">
                  <c:v>6.8118720002873232</c:v>
                </c:pt>
                <c:pt idx="63" formatCode="0.00">
                  <c:v>6.7402694969539851</c:v>
                </c:pt>
                <c:pt idx="64" formatCode="0.00">
                  <c:v>6.6662281302873083</c:v>
                </c:pt>
                <c:pt idx="65" formatCode="0.00">
                  <c:v>6.6000323244539771</c:v>
                </c:pt>
                <c:pt idx="66" formatCode="0.00">
                  <c:v>6.5395750944539799</c:v>
                </c:pt>
                <c:pt idx="67" formatCode="0.00">
                  <c:v>6.4770318611206221</c:v>
                </c:pt>
                <c:pt idx="68" formatCode="0.00">
                  <c:v>6.4113014486206339</c:v>
                </c:pt>
                <c:pt idx="69" formatCode="0.00">
                  <c:v>6.3453154511206264</c:v>
                </c:pt>
                <c:pt idx="70" formatCode="0.00">
                  <c:v>6.2717572794539791</c:v>
                </c:pt>
                <c:pt idx="71" formatCode="0.00">
                  <c:v>6.2170201886206513</c:v>
                </c:pt>
                <c:pt idx="72" formatCode="0.00">
                  <c:v>6.2207744869539709</c:v>
                </c:pt>
                <c:pt idx="73" formatCode="0.00">
                  <c:v>6.2251162477872981</c:v>
                </c:pt>
                <c:pt idx="74" formatCode="0.00">
                  <c:v>6.2215520486206373</c:v>
                </c:pt>
                <c:pt idx="75" formatCode="0.00">
                  <c:v>6.2204972844539697</c:v>
                </c:pt>
                <c:pt idx="76" formatCode="0.00">
                  <c:v>6.2311326602872867</c:v>
                </c:pt>
                <c:pt idx="77" formatCode="0.00">
                  <c:v>6.2394576011206198</c:v>
                </c:pt>
                <c:pt idx="78" formatCode="0.00">
                  <c:v>6.23825915112063</c:v>
                </c:pt>
                <c:pt idx="79" formatCode="0.00">
                  <c:v>6.2375280011206371</c:v>
                </c:pt>
                <c:pt idx="80" formatCode="0.00">
                  <c:v>6.2381161002873284</c:v>
                </c:pt>
                <c:pt idx="81" formatCode="0.00">
                  <c:v>6.2407514202873102</c:v>
                </c:pt>
                <c:pt idx="82" formatCode="0.00">
                  <c:v>6.2343058536206684</c:v>
                </c:pt>
                <c:pt idx="83" formatCode="0.00">
                  <c:v>6.215257798620641</c:v>
                </c:pt>
                <c:pt idx="84" formatCode="0.00">
                  <c:v>6.1965867627873052</c:v>
                </c:pt>
                <c:pt idx="85" formatCode="0.00">
                  <c:v>6.1780842102872811</c:v>
                </c:pt>
                <c:pt idx="86" formatCode="0.00">
                  <c:v>6.1694585444539456</c:v>
                </c:pt>
                <c:pt idx="87" formatCode="0.00">
                  <c:v>6.1879776286206152</c:v>
                </c:pt>
                <c:pt idx="88" formatCode="0.00">
                  <c:v>6.1913682594539807</c:v>
                </c:pt>
                <c:pt idx="89" formatCode="0.00">
                  <c:v>6.1957824994539692</c:v>
                </c:pt>
                <c:pt idx="90" formatCode="0.00">
                  <c:v>6.2078007027873099</c:v>
                </c:pt>
                <c:pt idx="91" formatCode="0.00">
                  <c:v>6.2163252794539972</c:v>
                </c:pt>
                <c:pt idx="92" formatCode="0.00">
                  <c:v>6.2218031844539894</c:v>
                </c:pt>
                <c:pt idx="93" formatCode="0.00">
                  <c:v>6.2290733611206406</c:v>
                </c:pt>
                <c:pt idx="94" formatCode="0.00">
                  <c:v>6.2372539794539819</c:v>
                </c:pt>
                <c:pt idx="95" formatCode="0.00">
                  <c:v>6.2393603277873098</c:v>
                </c:pt>
                <c:pt idx="96" formatCode="0.00">
                  <c:v>6.1854287736206572</c:v>
                </c:pt>
                <c:pt idx="97" formatCode="0.00">
                  <c:v>6.1106111161206371</c:v>
                </c:pt>
                <c:pt idx="98" formatCode="0.00">
                  <c:v>6.0220243086206438</c:v>
                </c:pt>
                <c:pt idx="99" formatCode="0.00">
                  <c:v>5.8972372952873116</c:v>
                </c:pt>
                <c:pt idx="100" formatCode="0.00">
                  <c:v>5.7825662236206625</c:v>
                </c:pt>
                <c:pt idx="101" formatCode="0.00">
                  <c:v>5.6639418544539808</c:v>
                </c:pt>
                <c:pt idx="102" formatCode="0.00">
                  <c:v>5.5401447552873009</c:v>
                </c:pt>
                <c:pt idx="103" formatCode="0.00">
                  <c:v>5.4155122377872971</c:v>
                </c:pt>
                <c:pt idx="104" formatCode="0.00">
                  <c:v>5.2908848069539829</c:v>
                </c:pt>
                <c:pt idx="105" formatCode="0.00">
                  <c:v>5.1553536994539684</c:v>
                </c:pt>
                <c:pt idx="106" formatCode="0.00">
                  <c:v>5.0311770377873017</c:v>
                </c:pt>
                <c:pt idx="107" formatCode="0.00">
                  <c:v>4.9165568294539526</c:v>
                </c:pt>
                <c:pt idx="108" formatCode="0.00">
                  <c:v>4.8155080419539757</c:v>
                </c:pt>
                <c:pt idx="109" formatCode="0.00">
                  <c:v>4.7329319252873177</c:v>
                </c:pt>
                <c:pt idx="110" formatCode="0.00">
                  <c:v>4.6707046761206357</c:v>
                </c:pt>
                <c:pt idx="111" formatCode="0.00">
                  <c:v>4.6026390327872946</c:v>
                </c:pt>
                <c:pt idx="112" formatCode="0.00">
                  <c:v>4.5389380386206426</c:v>
                </c:pt>
                <c:pt idx="113" formatCode="0.00">
                  <c:v>4.4767101536206582</c:v>
                </c:pt>
                <c:pt idx="114" formatCode="0.00">
                  <c:v>4.4130180611206526</c:v>
                </c:pt>
                <c:pt idx="115" formatCode="0.00">
                  <c:v>4.3470034536206583</c:v>
                </c:pt>
                <c:pt idx="116" formatCode="0.00">
                  <c:v>4.2808852127873109</c:v>
                </c:pt>
                <c:pt idx="117" formatCode="0.00">
                  <c:v>4.2175714111206446</c:v>
                </c:pt>
                <c:pt idx="118" formatCode="0.00">
                  <c:v>4.1637167869539553</c:v>
                </c:pt>
                <c:pt idx="119" formatCode="0.00">
                  <c:v>4.1097559869539708</c:v>
                </c:pt>
                <c:pt idx="120" formatCode="0.00">
                  <c:v>4.0668349202873344</c:v>
                </c:pt>
                <c:pt idx="121" formatCode="0.00">
                  <c:v>4.0143688461206466</c:v>
                </c:pt>
                <c:pt idx="122" formatCode="0.00">
                  <c:v>3.9506411494539861</c:v>
                </c:pt>
                <c:pt idx="123" formatCode="0.00">
                  <c:v>3.907804006953981</c:v>
                </c:pt>
                <c:pt idx="124" formatCode="0.00">
                  <c:v>3.8530891686206417</c:v>
                </c:pt>
                <c:pt idx="125" formatCode="0.00">
                  <c:v>3.8003675094539915</c:v>
                </c:pt>
                <c:pt idx="126" formatCode="0.00">
                  <c:v>3.748176092787304</c:v>
                </c:pt>
                <c:pt idx="127" formatCode="0.00">
                  <c:v>3.7007098144539867</c:v>
                </c:pt>
                <c:pt idx="128" formatCode="0.00">
                  <c:v>3.654332632787316</c:v>
                </c:pt>
                <c:pt idx="129" formatCode="0.00">
                  <c:v>3.6051719927873194</c:v>
                </c:pt>
                <c:pt idx="130" formatCode="0.00">
                  <c:v>3.5466882336206424</c:v>
                </c:pt>
                <c:pt idx="131" formatCode="0.00">
                  <c:v>3.4860307319539743</c:v>
                </c:pt>
                <c:pt idx="132" formatCode="0.00">
                  <c:v>3.443952714453971</c:v>
                </c:pt>
                <c:pt idx="133" formatCode="0.00">
                  <c:v>3.3951576502873166</c:v>
                </c:pt>
                <c:pt idx="134" formatCode="0.00">
                  <c:v>3.343215460287297</c:v>
                </c:pt>
                <c:pt idx="135" formatCode="0.00">
                  <c:v>3.2619961052873094</c:v>
                </c:pt>
                <c:pt idx="136" formatCode="0.00">
                  <c:v>3.1873189552872958</c:v>
                </c:pt>
                <c:pt idx="137" formatCode="0.00">
                  <c:v>3.1080546327872867</c:v>
                </c:pt>
                <c:pt idx="138" formatCode="0.00">
                  <c:v>3.0321243552872943</c:v>
                </c:pt>
                <c:pt idx="139" formatCode="0.00">
                  <c:v>2.955816422787322</c:v>
                </c:pt>
                <c:pt idx="140" formatCode="0.00">
                  <c:v>2.8767727161206551</c:v>
                </c:pt>
                <c:pt idx="141" formatCode="0.00">
                  <c:v>2.7976323711206419</c:v>
                </c:pt>
                <c:pt idx="142" formatCode="0.00">
                  <c:v>2.7188518786206544</c:v>
                </c:pt>
                <c:pt idx="143" formatCode="0.00">
                  <c:v>2.6417549394539606</c:v>
                </c:pt>
                <c:pt idx="144" formatCode="0.00">
                  <c:v>2.5582276919539595</c:v>
                </c:pt>
                <c:pt idx="145" formatCode="0.00">
                  <c:v>2.4924756619539892</c:v>
                </c:pt>
                <c:pt idx="146" formatCode="0.00">
                  <c:v>2.4359628294539846</c:v>
                </c:pt>
                <c:pt idx="147" formatCode="0.00">
                  <c:v>2.4158485661206441</c:v>
                </c:pt>
                <c:pt idx="148" formatCode="0.00">
                  <c:v>2.3896816502872866</c:v>
                </c:pt>
                <c:pt idx="149" formatCode="0.00">
                  <c:v>2.3652179961206201</c:v>
                </c:pt>
                <c:pt idx="150" formatCode="0.00">
                  <c:v>2.3393333677873045</c:v>
                </c:pt>
                <c:pt idx="151" formatCode="0.00">
                  <c:v>2.3156396469539686</c:v>
                </c:pt>
                <c:pt idx="152" formatCode="0.00">
                  <c:v>2.2945348344539838</c:v>
                </c:pt>
                <c:pt idx="153" formatCode="0.00">
                  <c:v>2.2695352161206586</c:v>
                </c:pt>
                <c:pt idx="154" formatCode="0.00">
                  <c:v>2.2373735036206313</c:v>
                </c:pt>
                <c:pt idx="155" formatCode="0.00">
                  <c:v>2.2123974094539847</c:v>
                </c:pt>
                <c:pt idx="156" formatCode="0.00">
                  <c:v>2.20187901778732</c:v>
                </c:pt>
                <c:pt idx="157" formatCode="0.00">
                  <c:v>2.2090461986206549</c:v>
                </c:pt>
                <c:pt idx="158" formatCode="0.00">
                  <c:v>2.1872878011206467</c:v>
                </c:pt>
                <c:pt idx="159" formatCode="0.00">
                  <c:v>2.1362477877873118</c:v>
                </c:pt>
                <c:pt idx="160" formatCode="0.00">
                  <c:v>2.093134079453975</c:v>
                </c:pt>
                <c:pt idx="161" formatCode="0.00">
                  <c:v>2.0507648727872834</c:v>
                </c:pt>
                <c:pt idx="162" formatCode="0.00">
                  <c:v>2.0102998361206517</c:v>
                </c:pt>
                <c:pt idx="163" formatCode="0.00">
                  <c:v>1.9654250094539805</c:v>
                </c:pt>
                <c:pt idx="164" formatCode="0.00">
                  <c:v>1.9137956252873067</c:v>
                </c:pt>
                <c:pt idx="165" formatCode="0.00">
                  <c:v>1.8709216069539707</c:v>
                </c:pt>
                <c:pt idx="166" formatCode="0.00">
                  <c:v>1.8255222586206372</c:v>
                </c:pt>
                <c:pt idx="167" formatCode="0.00">
                  <c:v>1.7783509836206548</c:v>
                </c:pt>
                <c:pt idx="168" formatCode="0.00">
                  <c:v>1.7341170252873184</c:v>
                </c:pt>
                <c:pt idx="169" formatCode="0.00">
                  <c:v>1.6994795736206356</c:v>
                </c:pt>
                <c:pt idx="170" formatCode="0.00">
                  <c:v>1.6791580461206195</c:v>
                </c:pt>
                <c:pt idx="171" formatCode="0.00">
                  <c:v>1.657896195287293</c:v>
                </c:pt>
                <c:pt idx="172" formatCode="0.00">
                  <c:v>1.6354899352872962</c:v>
                </c:pt>
                <c:pt idx="173" formatCode="0.00">
                  <c:v>1.6081576294539843</c:v>
                </c:pt>
                <c:pt idx="174" formatCode="0.00">
                  <c:v>1.5779553994539697</c:v>
                </c:pt>
                <c:pt idx="175" formatCode="0.00">
                  <c:v>1.548666789453975</c:v>
                </c:pt>
                <c:pt idx="176" formatCode="0.00">
                  <c:v>1.5343604027872857</c:v>
                </c:pt>
                <c:pt idx="177" formatCode="0.00">
                  <c:v>1.5186082461206354</c:v>
                </c:pt>
                <c:pt idx="178" formatCode="0.00">
                  <c:v>1.5133833827873104</c:v>
                </c:pt>
                <c:pt idx="179" formatCode="0.00">
                  <c:v>1.4957607527873051</c:v>
                </c:pt>
                <c:pt idx="180" formatCode="0.00">
                  <c:v>1.4525764727873138</c:v>
                </c:pt>
                <c:pt idx="181" formatCode="0.00">
                  <c:v>1.3740407577872986</c:v>
                </c:pt>
                <c:pt idx="182" formatCode="0.00">
                  <c:v>1.286898448620633</c:v>
                </c:pt>
                <c:pt idx="183" formatCode="0.00">
                  <c:v>1.1932876844539635</c:v>
                </c:pt>
                <c:pt idx="184" formatCode="0.00">
                  <c:v>1.1025373077873013</c:v>
                </c:pt>
                <c:pt idx="185" formatCode="0.00">
                  <c:v>1.0147922769539832</c:v>
                </c:pt>
                <c:pt idx="186" formatCode="0.00">
                  <c:v>0.92658884695399024</c:v>
                </c:pt>
                <c:pt idx="187" formatCode="0.00">
                  <c:v>0.8415662386206435</c:v>
                </c:pt>
                <c:pt idx="188" formatCode="0.00">
                  <c:v>0.75061495528731825</c:v>
                </c:pt>
                <c:pt idx="189" formatCode="0.00">
                  <c:v>0.65704233862064143</c:v>
                </c:pt>
                <c:pt idx="190" formatCode="0.00">
                  <c:v>0.56351867695397573</c:v>
                </c:pt>
                <c:pt idx="191" formatCode="0.00">
                  <c:v>0.47651496945397298</c:v>
                </c:pt>
                <c:pt idx="192" formatCode="0.00">
                  <c:v>0.38557767278732058</c:v>
                </c:pt>
                <c:pt idx="193" formatCode="0.00">
                  <c:v>0.26880215945396913</c:v>
                </c:pt>
                <c:pt idx="194" formatCode="0.00">
                  <c:v>0.15707285528729642</c:v>
                </c:pt>
                <c:pt idx="195" formatCode="0.00">
                  <c:v>6.5431747787300765E-2</c:v>
                </c:pt>
                <c:pt idx="196" formatCode="0.00">
                  <c:v>-3.6872710546049348E-2</c:v>
                </c:pt>
                <c:pt idx="197" formatCode="0.00">
                  <c:v>-0.13611142387937036</c:v>
                </c:pt>
                <c:pt idx="198" formatCode="0.00">
                  <c:v>-0.23335822971270659</c:v>
                </c:pt>
                <c:pt idx="199" formatCode="0.00">
                  <c:v>-0.33813334054602251</c:v>
                </c:pt>
                <c:pt idx="200" formatCode="0.00">
                  <c:v>-0.44855992554602153</c:v>
                </c:pt>
                <c:pt idx="201" formatCode="0.00">
                  <c:v>-0.56347005137935469</c:v>
                </c:pt>
                <c:pt idx="202" formatCode="0.00">
                  <c:v>-0.6819119505460236</c:v>
                </c:pt>
                <c:pt idx="203" formatCode="0.00">
                  <c:v>-0.80748288387935929</c:v>
                </c:pt>
                <c:pt idx="204" formatCode="0.00">
                  <c:v>-0.91617378137937067</c:v>
                </c:pt>
                <c:pt idx="205" formatCode="0.00">
                  <c:v>-0.99862591971270831</c:v>
                </c:pt>
                <c:pt idx="206" formatCode="0.00">
                  <c:v>-1.0941109705460406</c:v>
                </c:pt>
                <c:pt idx="207" formatCode="0.00">
                  <c:v>-1.1914353422126851</c:v>
                </c:pt>
                <c:pt idx="208" formatCode="0.00">
                  <c:v>-1.285517856379343</c:v>
                </c:pt>
                <c:pt idx="209" formatCode="0.00">
                  <c:v>-1.3811802913793514</c:v>
                </c:pt>
                <c:pt idx="210" formatCode="0.00">
                  <c:v>-1.4792332697126795</c:v>
                </c:pt>
                <c:pt idx="211" formatCode="0.00">
                  <c:v>-1.5751233147126698</c:v>
                </c:pt>
                <c:pt idx="212" formatCode="0.00">
                  <c:v>-1.6710845680460267</c:v>
                </c:pt>
                <c:pt idx="213" formatCode="0.00">
                  <c:v>-1.7631694522126793</c:v>
                </c:pt>
                <c:pt idx="214" formatCode="0.00">
                  <c:v>-1.8528631580460484</c:v>
                </c:pt>
                <c:pt idx="215" formatCode="0.00">
                  <c:v>-1.9419662205460213</c:v>
                </c:pt>
                <c:pt idx="216" formatCode="0.00">
                  <c:v>-2.050477828046013</c:v>
                </c:pt>
                <c:pt idx="217" formatCode="0.00">
                  <c:v>-2.1641882313793559</c:v>
                </c:pt>
                <c:pt idx="218" formatCode="0.00">
                  <c:v>-2.2488102972126995</c:v>
                </c:pt>
                <c:pt idx="219" formatCode="0.00">
                  <c:v>-2.3338996630460258</c:v>
                </c:pt>
                <c:pt idx="220" formatCode="0.00">
                  <c:v>-2.4114511872127196</c:v>
                </c:pt>
                <c:pt idx="221" formatCode="0.00">
                  <c:v>-2.4921682738793436</c:v>
                </c:pt>
                <c:pt idx="222" formatCode="0.00">
                  <c:v>-2.5732598372126745</c:v>
                </c:pt>
                <c:pt idx="223" formatCode="0.00">
                  <c:v>-2.6399725347126832</c:v>
                </c:pt>
                <c:pt idx="224" formatCode="0.00">
                  <c:v>-2.6965470380460062</c:v>
                </c:pt>
                <c:pt idx="225" formatCode="0.00">
                  <c:v>-2.7581480413793713</c:v>
                </c:pt>
                <c:pt idx="226" formatCode="0.00">
                  <c:v>-2.8285597230460127</c:v>
                </c:pt>
                <c:pt idx="227" formatCode="0.00">
                  <c:v>-2.8893914288793496</c:v>
                </c:pt>
                <c:pt idx="228" formatCode="0.00">
                  <c:v>-2.9556959530460176</c:v>
                </c:pt>
                <c:pt idx="229" formatCode="0.00">
                  <c:v>-3.0419710538793652</c:v>
                </c:pt>
                <c:pt idx="230" formatCode="0.00">
                  <c:v>-3.1481836697126937</c:v>
                </c:pt>
                <c:pt idx="231" formatCode="0.00">
                  <c:v>-3.276230977212677</c:v>
                </c:pt>
                <c:pt idx="232" formatCode="0.00">
                  <c:v>-3.4086791738793636</c:v>
                </c:pt>
                <c:pt idx="233" formatCode="0.00">
                  <c:v>-3.5315493013793571</c:v>
                </c:pt>
                <c:pt idx="234" formatCode="0.00">
                  <c:v>-3.6482205455460246</c:v>
                </c:pt>
                <c:pt idx="235" formatCode="0.00">
                  <c:v>-3.7811932630460348</c:v>
                </c:pt>
                <c:pt idx="236" formatCode="0.00">
                  <c:v>-3.9205746713793701</c:v>
                </c:pt>
                <c:pt idx="237" formatCode="0.00">
                  <c:v>-4.0481381480460215</c:v>
                </c:pt>
                <c:pt idx="238" formatCode="0.00">
                  <c:v>-4.1653358205460052</c:v>
                </c:pt>
                <c:pt idx="239" formatCode="0.00">
                  <c:v>-4.2732466130460267</c:v>
                </c:pt>
                <c:pt idx="240" formatCode="0.00">
                  <c:v>-4.3576467905459992</c:v>
                </c:pt>
                <c:pt idx="241" formatCode="0.00">
                  <c:v>-4.4275975297126848</c:v>
                </c:pt>
                <c:pt idx="242" formatCode="0.00">
                  <c:v>-4.5083425905459933</c:v>
                </c:pt>
                <c:pt idx="243" formatCode="0.00">
                  <c:v>-4.575401788879347</c:v>
                </c:pt>
                <c:pt idx="244" formatCode="0.00">
                  <c:v>-4.6431342813793322</c:v>
                </c:pt>
                <c:pt idx="245" formatCode="0.00">
                  <c:v>-4.715252404712686</c:v>
                </c:pt>
                <c:pt idx="246" formatCode="0.00">
                  <c:v>-4.7917815897126985</c:v>
                </c:pt>
                <c:pt idx="247" formatCode="0.00">
                  <c:v>-4.8690654488793399</c:v>
                </c:pt>
                <c:pt idx="248" formatCode="0.00">
                  <c:v>-4.9479209638793691</c:v>
                </c:pt>
                <c:pt idx="249" formatCode="0.00">
                  <c:v>-5.0240623213793612</c:v>
                </c:pt>
                <c:pt idx="250" formatCode="0.00">
                  <c:v>-5.1032134747126889</c:v>
                </c:pt>
                <c:pt idx="251" formatCode="0.00">
                  <c:v>-5.1984601072126821</c:v>
                </c:pt>
                <c:pt idx="252" formatCode="0.00">
                  <c:v>-5.2896103905460166</c:v>
                </c:pt>
                <c:pt idx="253" formatCode="0.00">
                  <c:v>-5.3515998572126762</c:v>
                </c:pt>
                <c:pt idx="254" formatCode="0.00">
                  <c:v>-5.3789881122126815</c:v>
                </c:pt>
                <c:pt idx="255" formatCode="0.00">
                  <c:v>-5.417912012212696</c:v>
                </c:pt>
                <c:pt idx="256" formatCode="0.00">
                  <c:v>-5.4590032955460117</c:v>
                </c:pt>
                <c:pt idx="257" formatCode="0.00">
                  <c:v>-5.5058102663793562</c:v>
                </c:pt>
                <c:pt idx="258" formatCode="0.00">
                  <c:v>-5.550545221379366</c:v>
                </c:pt>
                <c:pt idx="259" formatCode="0.00">
                  <c:v>-5.5855673213793722</c:v>
                </c:pt>
                <c:pt idx="260" formatCode="0.00">
                  <c:v>-5.6173303980460361</c:v>
                </c:pt>
                <c:pt idx="261" formatCode="0.00">
                  <c:v>-5.6573694605460219</c:v>
                </c:pt>
                <c:pt idx="262" formatCode="0.00">
                  <c:v>-5.690746790546001</c:v>
                </c:pt>
                <c:pt idx="263" formatCode="0.00">
                  <c:v>-5.7265985872126777</c:v>
                </c:pt>
                <c:pt idx="264" formatCode="0.00">
                  <c:v>-5.7794442247126767</c:v>
                </c:pt>
                <c:pt idx="265" formatCode="0.00">
                  <c:v>-5.8524638880460316</c:v>
                </c:pt>
                <c:pt idx="266" formatCode="0.00">
                  <c:v>-5.9508945213793538</c:v>
                </c:pt>
                <c:pt idx="267" formatCode="0.00">
                  <c:v>-6.0157589980460102</c:v>
                </c:pt>
                <c:pt idx="268" formatCode="0.00">
                  <c:v>-6.0754971572126948</c:v>
                </c:pt>
                <c:pt idx="269" formatCode="0.00">
                  <c:v>-6.1315960955460156</c:v>
                </c:pt>
                <c:pt idx="270" formatCode="0.00">
                  <c:v>-6.1889596055460174</c:v>
                </c:pt>
                <c:pt idx="271" formatCode="0.00">
                  <c:v>-6.2468641663793392</c:v>
                </c:pt>
                <c:pt idx="272" formatCode="0.00">
                  <c:v>-6.3067911530460066</c:v>
                </c:pt>
                <c:pt idx="273" formatCode="0.00">
                  <c:v>-6.375214742212691</c:v>
                </c:pt>
                <c:pt idx="274" formatCode="0.00">
                  <c:v>-6.4539774322126675</c:v>
                </c:pt>
                <c:pt idx="275" formatCode="0.00">
                  <c:v>-6.5243153630460142</c:v>
                </c:pt>
                <c:pt idx="276" formatCode="0.00">
                  <c:v>-6.604123279712681</c:v>
                </c:pt>
                <c:pt idx="277" formatCode="0.00">
                  <c:v>-6.7008392063793565</c:v>
                </c:pt>
                <c:pt idx="278" formatCode="0.00">
                  <c:v>-6.7999876388793723</c:v>
                </c:pt>
                <c:pt idx="279" formatCode="0.00">
                  <c:v>-6.904060844712717</c:v>
                </c:pt>
                <c:pt idx="280" formatCode="0.00">
                  <c:v>-7.0080507638793677</c:v>
                </c:pt>
                <c:pt idx="281" formatCode="0.00">
                  <c:v>-7.1174263997127127</c:v>
                </c:pt>
                <c:pt idx="282" formatCode="0.00">
                  <c:v>-7.228956068046017</c:v>
                </c:pt>
                <c:pt idx="283" formatCode="0.00">
                  <c:v>-7.3472072330460207</c:v>
                </c:pt>
                <c:pt idx="284" formatCode="0.00">
                  <c:v>-7.4631485988793571</c:v>
                </c:pt>
                <c:pt idx="285" formatCode="0.00">
                  <c:v>-7.577173078879369</c:v>
                </c:pt>
                <c:pt idx="286" formatCode="0.00">
                  <c:v>-7.6910290763793796</c:v>
                </c:pt>
                <c:pt idx="287" formatCode="0.00">
                  <c:v>-7.8034704572127112</c:v>
                </c:pt>
                <c:pt idx="288" formatCode="0.00">
                  <c:v>-7.9217979163793757</c:v>
                </c:pt>
                <c:pt idx="289" formatCode="0.00">
                  <c:v>-8.0379751580460379</c:v>
                </c:pt>
                <c:pt idx="290" formatCode="0.00">
                  <c:v>-8.1364413955460293</c:v>
                </c:pt>
                <c:pt idx="291" formatCode="0.00">
                  <c:v>-8.2474223830460289</c:v>
                </c:pt>
                <c:pt idx="292" formatCode="0.00">
                  <c:v>-8.3713644405460315</c:v>
                </c:pt>
                <c:pt idx="293" formatCode="0.00">
                  <c:v>-8.4900021613793797</c:v>
                </c:pt>
                <c:pt idx="294" formatCode="0.00">
                  <c:v>-8.6044290922126976</c:v>
                </c:pt>
                <c:pt idx="295" formatCode="0.00">
                  <c:v>-8.7189698280460277</c:v>
                </c:pt>
                <c:pt idx="296" formatCode="0.00">
                  <c:v>-8.8416714722126954</c:v>
                </c:pt>
                <c:pt idx="297" formatCode="0.00">
                  <c:v>-8.9585175563793484</c:v>
                </c:pt>
                <c:pt idx="298" formatCode="0.00">
                  <c:v>-9.06695032637937</c:v>
                </c:pt>
                <c:pt idx="299" formatCode="0.00">
                  <c:v>-9.1791831705460254</c:v>
                </c:pt>
                <c:pt idx="300" formatCode="0.00">
                  <c:v>-9.2675588980460191</c:v>
                </c:pt>
                <c:pt idx="301" formatCode="0.00">
                  <c:v>-9.3263847080460209</c:v>
                </c:pt>
                <c:pt idx="302" formatCode="0.00">
                  <c:v>-9.3805152622126826</c:v>
                </c:pt>
                <c:pt idx="303" formatCode="0.00">
                  <c:v>-9.4616239913793549</c:v>
                </c:pt>
                <c:pt idx="304" formatCode="0.00">
                  <c:v>-9.5415660588793827</c:v>
                </c:pt>
                <c:pt idx="305" formatCode="0.00">
                  <c:v>-9.6237568905460193</c:v>
                </c:pt>
                <c:pt idx="306" formatCode="0.00">
                  <c:v>-9.7059261047126881</c:v>
                </c:pt>
                <c:pt idx="307" formatCode="0.00">
                  <c:v>-9.7849837980460279</c:v>
                </c:pt>
                <c:pt idx="308" formatCode="0.00">
                  <c:v>-9.8577961963793541</c:v>
                </c:pt>
                <c:pt idx="309" formatCode="0.00">
                  <c:v>-9.9335173013793394</c:v>
                </c:pt>
                <c:pt idx="310" formatCode="0.00">
                  <c:v>-10.011845752212679</c:v>
                </c:pt>
                <c:pt idx="311" formatCode="0.00">
                  <c:v>-10.090027337212703</c:v>
                </c:pt>
                <c:pt idx="312" formatCode="0.00">
                  <c:v>-10.177182997212711</c:v>
                </c:pt>
                <c:pt idx="313" formatCode="0.00">
                  <c:v>-10.278039778879361</c:v>
                </c:pt>
                <c:pt idx="314" formatCode="0.00">
                  <c:v>-10.413249180546032</c:v>
                </c:pt>
                <c:pt idx="315" formatCode="0.00">
                  <c:v>-10.515905227212698</c:v>
                </c:pt>
                <c:pt idx="316" formatCode="0.00">
                  <c:v>-10.610372389712694</c:v>
                </c:pt>
                <c:pt idx="317" formatCode="0.00">
                  <c:v>-10.70614799387937</c:v>
                </c:pt>
                <c:pt idx="318" formatCode="0.00">
                  <c:v>-10.80487998887935</c:v>
                </c:pt>
                <c:pt idx="319" formatCode="0.00">
                  <c:v>-10.90776746054604</c:v>
                </c:pt>
                <c:pt idx="320" formatCode="0.00">
                  <c:v>-11.012867457212707</c:v>
                </c:pt>
                <c:pt idx="321" formatCode="0.00">
                  <c:v>-11.111835963046033</c:v>
                </c:pt>
                <c:pt idx="322" formatCode="0.00">
                  <c:v>-11.209078953879384</c:v>
                </c:pt>
                <c:pt idx="323" formatCode="0.00">
                  <c:v>-11.307614491379354</c:v>
                </c:pt>
                <c:pt idx="324" formatCode="0.00">
                  <c:v>-11.401911263879356</c:v>
                </c:pt>
                <c:pt idx="325" formatCode="0.00">
                  <c:v>-11.502253060545996</c:v>
                </c:pt>
                <c:pt idx="326" formatCode="0.00">
                  <c:v>-11.605993752212683</c:v>
                </c:pt>
                <c:pt idx="327" formatCode="0.00">
                  <c:v>-11.757804080546009</c:v>
                </c:pt>
                <c:pt idx="328" formatCode="0.00">
                  <c:v>-11.910683795546021</c:v>
                </c:pt>
                <c:pt idx="329" formatCode="0.00">
                  <c:v>-12.062853340546042</c:v>
                </c:pt>
                <c:pt idx="330" formatCode="0.00">
                  <c:v>-12.21720743637934</c:v>
                </c:pt>
                <c:pt idx="331" formatCode="0.00">
                  <c:v>-12.370201592212709</c:v>
                </c:pt>
                <c:pt idx="332" formatCode="0.00">
                  <c:v>-12.518691226379374</c:v>
                </c:pt>
                <c:pt idx="333" formatCode="0.00">
                  <c:v>-12.674215162212704</c:v>
                </c:pt>
                <c:pt idx="334" formatCode="0.00">
                  <c:v>-12.841440046379347</c:v>
                </c:pt>
                <c:pt idx="335" formatCode="0.00">
                  <c:v>-13.009185000546012</c:v>
                </c:pt>
                <c:pt idx="336" formatCode="0.00">
                  <c:v>-13.198595528879366</c:v>
                </c:pt>
                <c:pt idx="337" formatCode="0.00">
                  <c:v>-13.415234729712679</c:v>
                </c:pt>
                <c:pt idx="338" formatCode="0.00">
                  <c:v>-13.640968804712685</c:v>
                </c:pt>
                <c:pt idx="339" formatCode="0.00">
                  <c:v>-13.857243702212671</c:v>
                </c:pt>
                <c:pt idx="340" formatCode="0.00">
                  <c:v>-14.068263853879344</c:v>
                </c:pt>
                <c:pt idx="341" formatCode="0.00">
                  <c:v>-14.270668512212694</c:v>
                </c:pt>
                <c:pt idx="342" formatCode="0.00">
                  <c:v>-14.465362394712685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D6-464E-82FA-F5AA064AB2A6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'Brahmaputra-TSA'!$V$366:$V$712</c:f>
              <c:numCache>
                <c:formatCode>General</c:formatCode>
                <c:ptCount val="347"/>
                <c:pt idx="6" formatCode="0.0000">
                  <c:v>9.3279882539777788</c:v>
                </c:pt>
                <c:pt idx="7" formatCode="0.0000">
                  <c:v>8.4470248381741726</c:v>
                </c:pt>
                <c:pt idx="8" formatCode="0.0000">
                  <c:v>8.2472266410908759</c:v>
                </c:pt>
                <c:pt idx="9" formatCode="0.0000">
                  <c:v>8.5567672763289693</c:v>
                </c:pt>
                <c:pt idx="10" formatCode="0.0000">
                  <c:v>8.7366396979956562</c:v>
                </c:pt>
                <c:pt idx="11" formatCode="0.0000">
                  <c:v>8.9036029110611139</c:v>
                </c:pt>
                <c:pt idx="12" formatCode="0.0000">
                  <c:v>9.109425630614723</c:v>
                </c:pt>
                <c:pt idx="13" formatCode="0.0000">
                  <c:v>9.3671163557932999</c:v>
                </c:pt>
                <c:pt idx="14" formatCode="0.0000">
                  <c:v>9.7254601161801872</c:v>
                </c:pt>
                <c:pt idx="15" formatCode="0.0000">
                  <c:v>10.065243059275417</c:v>
                </c:pt>
                <c:pt idx="16" formatCode="0.0000">
                  <c:v>10.39820139382897</c:v>
                </c:pt>
                <c:pt idx="17" formatCode="0.0000">
                  <c:v>10.281420589692075</c:v>
                </c:pt>
                <c:pt idx="18" formatCode="0.0000">
                  <c:v>9.4652264406444431</c:v>
                </c:pt>
                <c:pt idx="19" formatCode="0.0000">
                  <c:v>8.6011837506741955</c:v>
                </c:pt>
                <c:pt idx="20" formatCode="0.0000">
                  <c:v>8.4144502552575062</c:v>
                </c:pt>
                <c:pt idx="21" formatCode="0.0000">
                  <c:v>8.7436524754956366</c:v>
                </c:pt>
                <c:pt idx="22" formatCode="0.0000">
                  <c:v>8.9260432329956245</c:v>
                </c:pt>
                <c:pt idx="23" formatCode="0.0000">
                  <c:v>9.0833565343944116</c:v>
                </c:pt>
                <c:pt idx="24" formatCode="0.0000">
                  <c:v>9.2648840822813554</c:v>
                </c:pt>
                <c:pt idx="25" formatCode="0.0000">
                  <c:v>9.5326354349599427</c:v>
                </c:pt>
                <c:pt idx="26" formatCode="0.0000">
                  <c:v>9.890133602846845</c:v>
                </c:pt>
                <c:pt idx="27" formatCode="0.0000">
                  <c:v>10.224324835108774</c:v>
                </c:pt>
                <c:pt idx="28" formatCode="0.0000">
                  <c:v>10.552823152995643</c:v>
                </c:pt>
                <c:pt idx="29" formatCode="0.0000">
                  <c:v>10.422709346358744</c:v>
                </c:pt>
                <c:pt idx="30" formatCode="0.0000">
                  <c:v>9.5816891473111241</c:v>
                </c:pt>
                <c:pt idx="31" formatCode="0.0000">
                  <c:v>8.6839092748408575</c:v>
                </c:pt>
                <c:pt idx="32" formatCode="0.0000">
                  <c:v>8.4641436802575356</c:v>
                </c:pt>
                <c:pt idx="33" formatCode="0.0000">
                  <c:v>8.7381268863289847</c:v>
                </c:pt>
                <c:pt idx="34" formatCode="0.0000">
                  <c:v>8.87837414049568</c:v>
                </c:pt>
                <c:pt idx="35" formatCode="0.0000">
                  <c:v>8.9923613810611016</c:v>
                </c:pt>
                <c:pt idx="36" formatCode="0.0000">
                  <c:v>9.1325026422813806</c:v>
                </c:pt>
                <c:pt idx="37" formatCode="0.0000">
                  <c:v>9.3036054607932641</c:v>
                </c:pt>
                <c:pt idx="38" formatCode="0.0000">
                  <c:v>9.5481987628468517</c:v>
                </c:pt>
                <c:pt idx="39" formatCode="0.0000">
                  <c:v>9.8125727701087726</c:v>
                </c:pt>
                <c:pt idx="40" formatCode="0.0000">
                  <c:v>10.074042406328985</c:v>
                </c:pt>
                <c:pt idx="41" formatCode="0.0000">
                  <c:v>9.8816358655254248</c:v>
                </c:pt>
                <c:pt idx="42" formatCode="0.0000">
                  <c:v>8.987700728977785</c:v>
                </c:pt>
                <c:pt idx="43" formatCode="0.0000">
                  <c:v>8.0541637915075199</c:v>
                </c:pt>
                <c:pt idx="44" formatCode="0.0000">
                  <c:v>7.8054204844241895</c:v>
                </c:pt>
                <c:pt idx="45" formatCode="0.0000">
                  <c:v>8.0659613329956699</c:v>
                </c:pt>
                <c:pt idx="46" formatCode="0.0000">
                  <c:v>8.2049834329956468</c:v>
                </c:pt>
                <c:pt idx="47" formatCode="0.0000">
                  <c:v>8.3240480360611286</c:v>
                </c:pt>
                <c:pt idx="48" formatCode="0.0000">
                  <c:v>8.4355294772813636</c:v>
                </c:pt>
                <c:pt idx="49" formatCode="0.0000">
                  <c:v>8.587388419959936</c:v>
                </c:pt>
                <c:pt idx="50" formatCode="0.0000">
                  <c:v>8.8330320353468466</c:v>
                </c:pt>
                <c:pt idx="51" formatCode="0.0000">
                  <c:v>9.0283619301087583</c:v>
                </c:pt>
                <c:pt idx="52" formatCode="0.0000">
                  <c:v>9.2151238988289919</c:v>
                </c:pt>
                <c:pt idx="53" formatCode="0.0000">
                  <c:v>8.9481546488587469</c:v>
                </c:pt>
                <c:pt idx="54" formatCode="0.0000">
                  <c:v>7.9782739764777943</c:v>
                </c:pt>
                <c:pt idx="55" formatCode="0.0000">
                  <c:v>6.9582254273408495</c:v>
                </c:pt>
                <c:pt idx="56" formatCode="0.0000">
                  <c:v>6.620727466924194</c:v>
                </c:pt>
                <c:pt idx="57" formatCode="0.0000">
                  <c:v>6.7931844121623044</c:v>
                </c:pt>
                <c:pt idx="58" formatCode="0.0000">
                  <c:v>6.8325780638289899</c:v>
                </c:pt>
                <c:pt idx="59" formatCode="0.0000">
                  <c:v>6.8477710027277396</c:v>
                </c:pt>
                <c:pt idx="60" formatCode="0.0000">
                  <c:v>6.8718710806146959</c:v>
                </c:pt>
                <c:pt idx="61" formatCode="0.0000">
                  <c:v>6.9780191416266035</c:v>
                </c:pt>
                <c:pt idx="62" formatCode="0.0000">
                  <c:v>7.1987654995135273</c:v>
                </c:pt>
                <c:pt idx="63" formatCode="0.0000">
                  <c:v>7.4574428926087677</c:v>
                </c:pt>
                <c:pt idx="64" formatCode="0.0000">
                  <c:v>7.7096815971623158</c:v>
                </c:pt>
                <c:pt idx="65" formatCode="0.0000">
                  <c:v>7.5158826913587546</c:v>
                </c:pt>
                <c:pt idx="66" formatCode="0.0000">
                  <c:v>6.6239820598111265</c:v>
                </c:pt>
                <c:pt idx="67" formatCode="0.0000">
                  <c:v>5.6807100148408409</c:v>
                </c:pt>
                <c:pt idx="68" formatCode="0.0000">
                  <c:v>5.4150803152575122</c:v>
                </c:pt>
                <c:pt idx="69" formatCode="0.0000">
                  <c:v>5.6554687538289556</c:v>
                </c:pt>
                <c:pt idx="70" formatCode="0.0000">
                  <c:v>5.7555981079956524</c:v>
                </c:pt>
                <c:pt idx="71" formatCode="0.0000">
                  <c:v>5.8541548985611058</c:v>
                </c:pt>
                <c:pt idx="72" formatCode="0.0000">
                  <c:v>6.0376743547813589</c:v>
                </c:pt>
                <c:pt idx="73" formatCode="0.0000">
                  <c:v>6.2800840374599289</c:v>
                </c:pt>
                <c:pt idx="74" formatCode="0.0000">
                  <c:v>6.6084455478468414</c:v>
                </c:pt>
                <c:pt idx="75" formatCode="0.0000">
                  <c:v>6.9376706801087522</c:v>
                </c:pt>
                <c:pt idx="76" formatCode="0.0000">
                  <c:v>7.2745861271622942</c:v>
                </c:pt>
                <c:pt idx="77" formatCode="0.0000">
                  <c:v>7.1553079680253973</c:v>
                </c:pt>
                <c:pt idx="78" formatCode="0.0000">
                  <c:v>6.3226661164777767</c:v>
                </c:pt>
                <c:pt idx="79" formatCode="0.0000">
                  <c:v>5.4412061548408559</c:v>
                </c:pt>
                <c:pt idx="80" formatCode="0.0000">
                  <c:v>5.2418949669242068</c:v>
                </c:pt>
                <c:pt idx="81" formatCode="0.0000">
                  <c:v>5.5509047229956394</c:v>
                </c:pt>
                <c:pt idx="82" formatCode="0.0000">
                  <c:v>5.7181466821623417</c:v>
                </c:pt>
                <c:pt idx="83" formatCode="0.0000">
                  <c:v>5.8523925085610955</c:v>
                </c:pt>
                <c:pt idx="84" formatCode="0.0000">
                  <c:v>6.0134866306146932</c:v>
                </c:pt>
                <c:pt idx="85" formatCode="0.0000">
                  <c:v>6.2330519999599119</c:v>
                </c:pt>
                <c:pt idx="86" formatCode="0.0000">
                  <c:v>6.5563520436801497</c:v>
                </c:pt>
                <c:pt idx="87" formatCode="0.0000">
                  <c:v>6.9051510242753977</c:v>
                </c:pt>
                <c:pt idx="88" formatCode="0.0000">
                  <c:v>7.2348217263289882</c:v>
                </c:pt>
                <c:pt idx="89" formatCode="0.0000">
                  <c:v>7.1116328663587467</c:v>
                </c:pt>
                <c:pt idx="90" formatCode="0.0000">
                  <c:v>6.2922076681444565</c:v>
                </c:pt>
                <c:pt idx="91" formatCode="0.0000">
                  <c:v>5.420003433174216</c:v>
                </c:pt>
                <c:pt idx="92" formatCode="0.0000">
                  <c:v>5.2255820510908677</c:v>
                </c:pt>
                <c:pt idx="93" formatCode="0.0000">
                  <c:v>5.5392266638289698</c:v>
                </c:pt>
                <c:pt idx="94" formatCode="0.0000">
                  <c:v>5.7210948079956552</c:v>
                </c:pt>
                <c:pt idx="95" formatCode="0.0000">
                  <c:v>5.8764950377277643</c:v>
                </c:pt>
                <c:pt idx="96" formatCode="0.0000">
                  <c:v>6.0023286414480452</c:v>
                </c:pt>
                <c:pt idx="97" formatCode="0.0000">
                  <c:v>6.1655789057932679</c:v>
                </c:pt>
                <c:pt idx="98" formatCode="0.0000">
                  <c:v>6.4089178078468478</c:v>
                </c:pt>
                <c:pt idx="99" formatCode="0.0000">
                  <c:v>6.6144106909420941</c:v>
                </c:pt>
                <c:pt idx="100" formatCode="0.0000">
                  <c:v>6.82601969049567</c:v>
                </c:pt>
                <c:pt idx="101" formatCode="0.0000">
                  <c:v>6.5797922213587583</c:v>
                </c:pt>
                <c:pt idx="102" formatCode="0.0000">
                  <c:v>5.6245517206444475</c:v>
                </c:pt>
                <c:pt idx="103" formatCode="0.0000">
                  <c:v>4.6191903915075159</c:v>
                </c:pt>
                <c:pt idx="104" formatCode="0.0000">
                  <c:v>4.2946636735908612</c:v>
                </c:pt>
                <c:pt idx="105" formatCode="0.0000">
                  <c:v>4.4655070021622976</c:v>
                </c:pt>
                <c:pt idx="106" formatCode="0.0000">
                  <c:v>4.5150178663289751</c:v>
                </c:pt>
                <c:pt idx="107" formatCode="0.0000">
                  <c:v>4.5536915393944071</c:v>
                </c:pt>
                <c:pt idx="108" formatCode="0.0000">
                  <c:v>4.6324079097813637</c:v>
                </c:pt>
                <c:pt idx="109" formatCode="0.0000">
                  <c:v>4.7878997149599485</c:v>
                </c:pt>
                <c:pt idx="110" formatCode="0.0000">
                  <c:v>5.0575981753468398</c:v>
                </c:pt>
                <c:pt idx="111" formatCode="0.0000">
                  <c:v>5.3198124284420771</c:v>
                </c:pt>
                <c:pt idx="112" formatCode="0.0000">
                  <c:v>5.5823915054956501</c:v>
                </c:pt>
                <c:pt idx="113" formatCode="0.0000">
                  <c:v>5.3925605205254357</c:v>
                </c:pt>
                <c:pt idx="114" formatCode="0.0000">
                  <c:v>4.4974250264777993</c:v>
                </c:pt>
                <c:pt idx="115" formatCode="0.0000">
                  <c:v>3.5506816073408771</c:v>
                </c:pt>
                <c:pt idx="116" formatCode="0.0000">
                  <c:v>3.2846640794241893</c:v>
                </c:pt>
                <c:pt idx="117" formatCode="0.0000">
                  <c:v>3.5277247138289738</c:v>
                </c:pt>
                <c:pt idx="118" formatCode="0.0000">
                  <c:v>3.6475576154956286</c:v>
                </c:pt>
                <c:pt idx="119" formatCode="0.0000">
                  <c:v>3.7468906968944253</c:v>
                </c:pt>
                <c:pt idx="120" formatCode="0.0000">
                  <c:v>3.8837347881147224</c:v>
                </c:pt>
                <c:pt idx="121" formatCode="0.0000">
                  <c:v>4.0693366357932774</c:v>
                </c:pt>
                <c:pt idx="122" formatCode="0.0000">
                  <c:v>4.3375346486801902</c:v>
                </c:pt>
                <c:pt idx="123" formatCode="0.0000">
                  <c:v>4.6249774026087636</c:v>
                </c:pt>
                <c:pt idx="124" formatCode="0.0000">
                  <c:v>4.8965426354956492</c:v>
                </c:pt>
                <c:pt idx="125" formatCode="0.0000">
                  <c:v>4.716217876358769</c:v>
                </c:pt>
                <c:pt idx="126" formatCode="0.0000">
                  <c:v>3.8325830581444507</c:v>
                </c:pt>
                <c:pt idx="127" formatCode="0.0000">
                  <c:v>2.9043879681742055</c:v>
                </c:pt>
                <c:pt idx="128" formatCode="0.0000">
                  <c:v>2.6581114994241943</c:v>
                </c:pt>
                <c:pt idx="129" formatCode="0.0000">
                  <c:v>2.9153252954956486</c:v>
                </c:pt>
                <c:pt idx="130" formatCode="0.0000">
                  <c:v>3.0305290621623158</c:v>
                </c:pt>
                <c:pt idx="131" formatCode="0.0000">
                  <c:v>3.1231654418944288</c:v>
                </c:pt>
                <c:pt idx="132" formatCode="0.0000">
                  <c:v>3.260852582281359</c:v>
                </c:pt>
                <c:pt idx="133" formatCode="0.0000">
                  <c:v>3.4501254399599475</c:v>
                </c:pt>
                <c:pt idx="134" formatCode="0.0000">
                  <c:v>3.7301089595135011</c:v>
                </c:pt>
                <c:pt idx="135" formatCode="0.0000">
                  <c:v>3.979169500942092</c:v>
                </c:pt>
                <c:pt idx="136" formatCode="0.0000">
                  <c:v>4.2307724221623033</c:v>
                </c:pt>
                <c:pt idx="137" formatCode="0.0000">
                  <c:v>4.0239049996920642</c:v>
                </c:pt>
                <c:pt idx="138" formatCode="0.0000">
                  <c:v>3.1165313206444409</c:v>
                </c:pt>
                <c:pt idx="139" formatCode="0.0000">
                  <c:v>2.1594945765075408</c:v>
                </c:pt>
                <c:pt idx="140" formatCode="0.0000">
                  <c:v>1.8805515827575334</c:v>
                </c:pt>
                <c:pt idx="141" formatCode="0.0000">
                  <c:v>2.1077856738289711</c:v>
                </c:pt>
                <c:pt idx="142" formatCode="0.0000">
                  <c:v>2.2026927071623277</c:v>
                </c:pt>
                <c:pt idx="143" formatCode="0.0000">
                  <c:v>2.2788896493944151</c:v>
                </c:pt>
                <c:pt idx="144" formatCode="0.0000">
                  <c:v>2.3751275597813475</c:v>
                </c:pt>
                <c:pt idx="145" formatCode="0.0000">
                  <c:v>2.54744345162662</c:v>
                </c:pt>
                <c:pt idx="146" formatCode="0.0000">
                  <c:v>2.8228563286801887</c:v>
                </c:pt>
                <c:pt idx="147" formatCode="0.0000">
                  <c:v>3.1330219617754267</c:v>
                </c:pt>
                <c:pt idx="148" formatCode="0.0000">
                  <c:v>3.4331351171622941</c:v>
                </c:pt>
                <c:pt idx="149" formatCode="0.0000">
                  <c:v>3.2810683630253976</c:v>
                </c:pt>
                <c:pt idx="150" formatCode="0.0000">
                  <c:v>2.4237403331444511</c:v>
                </c:pt>
                <c:pt idx="151" formatCode="0.0000">
                  <c:v>1.5193178006741874</c:v>
                </c:pt>
                <c:pt idx="152" formatCode="0.0000">
                  <c:v>1.2983137010908621</c:v>
                </c:pt>
                <c:pt idx="153" formatCode="0.0000">
                  <c:v>1.5796885188289878</c:v>
                </c:pt>
                <c:pt idx="154" formatCode="0.0000">
                  <c:v>1.7212143321623046</c:v>
                </c:pt>
                <c:pt idx="155" formatCode="0.0000">
                  <c:v>1.8495321193944392</c:v>
                </c:pt>
                <c:pt idx="156" formatCode="0.0000">
                  <c:v>2.018778885614708</c:v>
                </c:pt>
                <c:pt idx="157" formatCode="0.0000">
                  <c:v>2.2640139882932857</c:v>
                </c:pt>
                <c:pt idx="158" formatCode="0.0000">
                  <c:v>2.5741813003468508</c:v>
                </c:pt>
                <c:pt idx="159" formatCode="0.0000">
                  <c:v>2.8534211834420944</c:v>
                </c:pt>
                <c:pt idx="160" formatCode="0.0000">
                  <c:v>3.1365875463289825</c:v>
                </c:pt>
                <c:pt idx="161" formatCode="0.0000">
                  <c:v>2.9666152396920609</c:v>
                </c:pt>
                <c:pt idx="162" formatCode="0.0000">
                  <c:v>2.0947068014777983</c:v>
                </c:pt>
                <c:pt idx="163" formatCode="0.0000">
                  <c:v>1.1691031631741993</c:v>
                </c:pt>
                <c:pt idx="164" formatCode="0.0000">
                  <c:v>0.91757449192418505</c:v>
                </c:pt>
                <c:pt idx="165" formatCode="0.0000">
                  <c:v>1.1810749096622999</c:v>
                </c:pt>
                <c:pt idx="166" formatCode="0.0000">
                  <c:v>1.3093630871623105</c:v>
                </c:pt>
                <c:pt idx="167" formatCode="0.0000">
                  <c:v>1.4154856935611093</c:v>
                </c:pt>
                <c:pt idx="168" formatCode="0.0000">
                  <c:v>1.5510168931147064</c:v>
                </c:pt>
                <c:pt idx="169" formatCode="0.0000">
                  <c:v>1.7544473632932664</c:v>
                </c:pt>
                <c:pt idx="170" formatCode="0.0000">
                  <c:v>2.0660515453468236</c:v>
                </c:pt>
                <c:pt idx="171" formatCode="0.0000">
                  <c:v>2.3750695909420756</c:v>
                </c:pt>
                <c:pt idx="172" formatCode="0.0000">
                  <c:v>2.6789434021623038</c:v>
                </c:pt>
                <c:pt idx="173" formatCode="0.0000">
                  <c:v>2.5240079963587618</c:v>
                </c:pt>
                <c:pt idx="174" formatCode="0.0000">
                  <c:v>1.6623623648111163</c:v>
                </c:pt>
                <c:pt idx="175" formatCode="0.0000">
                  <c:v>0.75234494317419376</c:v>
                </c:pt>
                <c:pt idx="176" formatCode="0.0000">
                  <c:v>0.53813926942416401</c:v>
                </c:pt>
                <c:pt idx="177" formatCode="0.0000">
                  <c:v>0.82876154882896458</c:v>
                </c:pt>
                <c:pt idx="178" formatCode="0.0000">
                  <c:v>0.99722421132898376</c:v>
                </c:pt>
                <c:pt idx="179" formatCode="0.0000">
                  <c:v>1.1328954627277597</c:v>
                </c:pt>
                <c:pt idx="180" formatCode="0.0000">
                  <c:v>1.2694763406147018</c:v>
                </c:pt>
                <c:pt idx="181" formatCode="0.0000">
                  <c:v>1.4290085474599294</c:v>
                </c:pt>
                <c:pt idx="182" formatCode="0.0000">
                  <c:v>1.673791947846837</c:v>
                </c:pt>
                <c:pt idx="183" formatCode="0.0000">
                  <c:v>1.910461080108746</c:v>
                </c:pt>
                <c:pt idx="184" formatCode="0.0000">
                  <c:v>2.1459907746623088</c:v>
                </c:pt>
                <c:pt idx="185" formatCode="0.0000">
                  <c:v>1.9306426438587607</c:v>
                </c:pt>
                <c:pt idx="186" formatCode="0.0000">
                  <c:v>1.0109958123111369</c:v>
                </c:pt>
                <c:pt idx="187" formatCode="0.0000">
                  <c:v>4.5244392340862305E-2</c:v>
                </c:pt>
                <c:pt idx="188" formatCode="0.0000">
                  <c:v>-0.24560617807580343</c:v>
                </c:pt>
                <c:pt idx="189" formatCode="0.0000">
                  <c:v>-3.2804358671029377E-2</c:v>
                </c:pt>
                <c:pt idx="190" formatCode="0.0000">
                  <c:v>4.7359505495649046E-2</c:v>
                </c:pt>
                <c:pt idx="191" formatCode="0.0000">
                  <c:v>0.11364967939442749</c:v>
                </c:pt>
                <c:pt idx="192" formatCode="0.0000">
                  <c:v>0.20247754061470857</c:v>
                </c:pt>
                <c:pt idx="193" formatCode="0.0000">
                  <c:v>0.32376994912659995</c:v>
                </c:pt>
                <c:pt idx="194" formatCode="0.0000">
                  <c:v>0.54396635451350051</c:v>
                </c:pt>
                <c:pt idx="195" formatCode="0.0000">
                  <c:v>0.78260514344208332</c:v>
                </c:pt>
                <c:pt idx="196" formatCode="0.0000">
                  <c:v>1.0065807563289582</c:v>
                </c:pt>
                <c:pt idx="197" formatCode="0.0000">
                  <c:v>0.77973894302540714</c:v>
                </c:pt>
                <c:pt idx="198" formatCode="0.0000">
                  <c:v>-0.14895126435555994</c:v>
                </c:pt>
                <c:pt idx="199" formatCode="0.0000">
                  <c:v>-1.1344551868258037</c:v>
                </c:pt>
                <c:pt idx="200" formatCode="0.0000">
                  <c:v>-1.4447810589091432</c:v>
                </c:pt>
                <c:pt idx="201" formatCode="0.0000">
                  <c:v>-1.2533167486710255</c:v>
                </c:pt>
                <c:pt idx="202" formatCode="0.0000">
                  <c:v>-1.1980711220043503</c:v>
                </c:pt>
                <c:pt idx="203" formatCode="0.0000">
                  <c:v>-1.1703481739389048</c:v>
                </c:pt>
                <c:pt idx="204" formatCode="0.0000">
                  <c:v>-1.0992739135519827</c:v>
                </c:pt>
                <c:pt idx="205" formatCode="0.0000">
                  <c:v>-0.94365813004007748</c:v>
                </c:pt>
                <c:pt idx="206" formatCode="0.0000">
                  <c:v>-0.70721747131983648</c:v>
                </c:pt>
                <c:pt idx="207" formatCode="0.0000">
                  <c:v>-0.47426194655790255</c:v>
                </c:pt>
                <c:pt idx="208" formatCode="0.0000">
                  <c:v>-0.24206438950433551</c:v>
                </c:pt>
                <c:pt idx="209" formatCode="0.0000">
                  <c:v>-0.46532992447457389</c:v>
                </c:pt>
                <c:pt idx="210" formatCode="0.0000">
                  <c:v>-1.3948263043555329</c:v>
                </c:pt>
                <c:pt idx="211" formatCode="0.0000">
                  <c:v>-2.371445160992451</c:v>
                </c:pt>
                <c:pt idx="212" formatCode="0.0000">
                  <c:v>-2.6673057014091484</c:v>
                </c:pt>
                <c:pt idx="213" formatCode="0.0000">
                  <c:v>-2.4530161495043501</c:v>
                </c:pt>
                <c:pt idx="214" formatCode="0.0000">
                  <c:v>-2.3690223295043751</c:v>
                </c:pt>
                <c:pt idx="215" formatCode="0.0000">
                  <c:v>-2.3048315106055668</c:v>
                </c:pt>
                <c:pt idx="216" formatCode="0.0000">
                  <c:v>-2.233577960218625</c:v>
                </c:pt>
                <c:pt idx="217" formatCode="0.0000">
                  <c:v>-2.1092204417067251</c:v>
                </c:pt>
                <c:pt idx="218" formatCode="0.0000">
                  <c:v>-1.8619167979864955</c:v>
                </c:pt>
                <c:pt idx="219" formatCode="0.0000">
                  <c:v>-1.6167262673912433</c:v>
                </c:pt>
                <c:pt idx="220" formatCode="0.0000">
                  <c:v>-1.3679977203377121</c:v>
                </c:pt>
                <c:pt idx="221" formatCode="0.0000">
                  <c:v>-1.5763179069745661</c:v>
                </c:pt>
                <c:pt idx="222" formatCode="0.0000">
                  <c:v>-2.4888528718555278</c:v>
                </c:pt>
                <c:pt idx="223" formatCode="0.0000">
                  <c:v>-3.4362943809924644</c:v>
                </c:pt>
                <c:pt idx="224" formatCode="0.0000">
                  <c:v>-3.6927681714091278</c:v>
                </c:pt>
                <c:pt idx="225" formatCode="0.0000">
                  <c:v>-3.4479947386710421</c:v>
                </c:pt>
                <c:pt idx="226" formatCode="0.0000">
                  <c:v>-3.3447188945043393</c:v>
                </c:pt>
                <c:pt idx="227" formatCode="0.0000">
                  <c:v>-3.2522567189388951</c:v>
                </c:pt>
                <c:pt idx="228" formatCode="0.0000">
                  <c:v>-3.1387960852186296</c:v>
                </c:pt>
                <c:pt idx="229" formatCode="0.0000">
                  <c:v>-2.9870032642067343</c:v>
                </c:pt>
                <c:pt idx="230" formatCode="0.0000">
                  <c:v>-2.7612901704864896</c:v>
                </c:pt>
                <c:pt idx="231" formatCode="0.0000">
                  <c:v>-2.5590575815578944</c:v>
                </c:pt>
                <c:pt idx="232" formatCode="0.0000">
                  <c:v>-2.3652257070043561</c:v>
                </c:pt>
                <c:pt idx="233" formatCode="0.0000">
                  <c:v>-2.6156989344745796</c:v>
                </c:pt>
                <c:pt idx="234" formatCode="0.0000">
                  <c:v>-3.5638135801888779</c:v>
                </c:pt>
                <c:pt idx="235" formatCode="0.0000">
                  <c:v>-4.577515109325816</c:v>
                </c:pt>
                <c:pt idx="236" formatCode="0.0000">
                  <c:v>-4.9167958047424918</c:v>
                </c:pt>
                <c:pt idx="237" formatCode="0.0000">
                  <c:v>-4.7379848453376923</c:v>
                </c:pt>
                <c:pt idx="238" formatCode="0.0000">
                  <c:v>-4.6814949920043318</c:v>
                </c:pt>
                <c:pt idx="239" formatCode="0.0000">
                  <c:v>-4.6361119031055722</c:v>
                </c:pt>
                <c:pt idx="240" formatCode="0.0000">
                  <c:v>-4.5407469227186112</c:v>
                </c:pt>
                <c:pt idx="241" formatCode="0.0000">
                  <c:v>-4.372629740040054</c:v>
                </c:pt>
                <c:pt idx="242" formatCode="0.0000">
                  <c:v>-4.1214490913197892</c:v>
                </c:pt>
                <c:pt idx="243" formatCode="0.0000">
                  <c:v>-3.8582283932245645</c:v>
                </c:pt>
                <c:pt idx="244" formatCode="0.0000">
                  <c:v>-3.5996808145043246</c:v>
                </c:pt>
                <c:pt idx="245" formatCode="0.0000">
                  <c:v>-3.7994020378079085</c:v>
                </c:pt>
                <c:pt idx="246" formatCode="0.0000">
                  <c:v>-4.7073746243555519</c:v>
                </c:pt>
                <c:pt idx="247" formatCode="0.0000">
                  <c:v>-5.6653872951591211</c:v>
                </c:pt>
                <c:pt idx="248" formatCode="0.0000">
                  <c:v>-5.9441420972424908</c:v>
                </c:pt>
                <c:pt idx="249" formatCode="0.0000">
                  <c:v>-5.713909018671032</c:v>
                </c:pt>
                <c:pt idx="250" formatCode="0.0000">
                  <c:v>-5.6193726461710156</c:v>
                </c:pt>
                <c:pt idx="251" formatCode="0.0000">
                  <c:v>-5.5613253972722276</c:v>
                </c:pt>
                <c:pt idx="252" formatCode="0.0000">
                  <c:v>-5.4727105227186286</c:v>
                </c:pt>
                <c:pt idx="253" formatCode="0.0000">
                  <c:v>-5.2966320675400453</c:v>
                </c:pt>
                <c:pt idx="254" formatCode="0.0000">
                  <c:v>-4.9920946129864774</c:v>
                </c:pt>
                <c:pt idx="255" formatCode="0.0000">
                  <c:v>-4.7007386165579135</c:v>
                </c:pt>
                <c:pt idx="256" formatCode="0.0000">
                  <c:v>-4.4155498286710042</c:v>
                </c:pt>
                <c:pt idx="257" formatCode="0.0000">
                  <c:v>-4.5899598994745787</c:v>
                </c:pt>
                <c:pt idx="258" formatCode="0.0000">
                  <c:v>-5.4661382560222194</c:v>
                </c:pt>
                <c:pt idx="259" formatCode="0.0000">
                  <c:v>-6.3818891676591534</c:v>
                </c:pt>
                <c:pt idx="260" formatCode="0.0000">
                  <c:v>-6.6135515314091577</c:v>
                </c:pt>
                <c:pt idx="261" formatCode="0.0000">
                  <c:v>-6.3472161578376927</c:v>
                </c:pt>
                <c:pt idx="262" formatCode="0.0000">
                  <c:v>-6.2069059620043276</c:v>
                </c:pt>
                <c:pt idx="263" formatCode="0.0000">
                  <c:v>-6.0894638772722232</c:v>
                </c:pt>
                <c:pt idx="264" formatCode="0.0000">
                  <c:v>-5.9625443568852887</c:v>
                </c:pt>
                <c:pt idx="265" formatCode="0.0000">
                  <c:v>-5.7974960983734007</c:v>
                </c:pt>
                <c:pt idx="266" formatCode="0.0000">
                  <c:v>-5.5640010221531497</c:v>
                </c:pt>
                <c:pt idx="267" formatCode="0.0000">
                  <c:v>-5.2985856023912277</c:v>
                </c:pt>
                <c:pt idx="268" formatCode="0.0000">
                  <c:v>-5.0320436903376873</c:v>
                </c:pt>
                <c:pt idx="269" formatCode="0.0000">
                  <c:v>-5.2157457286412381</c:v>
                </c:pt>
                <c:pt idx="270" formatCode="0.0000">
                  <c:v>-6.1045526401888708</c:v>
                </c:pt>
                <c:pt idx="271" formatCode="0.0000">
                  <c:v>-7.0431860126591204</c:v>
                </c:pt>
                <c:pt idx="272" formatCode="0.0000">
                  <c:v>-7.3030122864091283</c:v>
                </c:pt>
                <c:pt idx="273" formatCode="0.0000">
                  <c:v>-7.0650614395043618</c:v>
                </c:pt>
                <c:pt idx="274" formatCode="0.0000">
                  <c:v>-6.9701366036709942</c:v>
                </c:pt>
                <c:pt idx="275" formatCode="0.0000">
                  <c:v>-6.8871806531055597</c:v>
                </c:pt>
                <c:pt idx="276" formatCode="0.0000">
                  <c:v>-6.787223411885293</c:v>
                </c:pt>
                <c:pt idx="277" formatCode="0.0000">
                  <c:v>-6.6458714167067257</c:v>
                </c:pt>
                <c:pt idx="278" formatCode="0.0000">
                  <c:v>-6.4130941396531682</c:v>
                </c:pt>
                <c:pt idx="279" formatCode="0.0000">
                  <c:v>-6.1868874490579344</c:v>
                </c:pt>
                <c:pt idx="280" formatCode="0.0000">
                  <c:v>-5.9645972970043601</c:v>
                </c:pt>
                <c:pt idx="281" formatCode="0.0000">
                  <c:v>-6.2015760328079352</c:v>
                </c:pt>
                <c:pt idx="282" formatCode="0.0000">
                  <c:v>-7.1445491026888703</c:v>
                </c:pt>
                <c:pt idx="283" formatCode="0.0000">
                  <c:v>-8.1435290793258019</c:v>
                </c:pt>
                <c:pt idx="284" formatCode="0.0000">
                  <c:v>-8.4593697322424788</c:v>
                </c:pt>
                <c:pt idx="285" formatCode="0.0000">
                  <c:v>-8.2670197761710398</c:v>
                </c:pt>
                <c:pt idx="286" formatCode="0.0000">
                  <c:v>-8.2071882478377063</c:v>
                </c:pt>
                <c:pt idx="287" formatCode="0.0000">
                  <c:v>-8.1663357472722566</c:v>
                </c:pt>
                <c:pt idx="288" formatCode="0.0000">
                  <c:v>-8.1048980485519877</c:v>
                </c:pt>
                <c:pt idx="289" formatCode="0.0000">
                  <c:v>-7.9830073683734071</c:v>
                </c:pt>
                <c:pt idx="290" formatCode="0.0000">
                  <c:v>-7.7495478963198252</c:v>
                </c:pt>
                <c:pt idx="291" formatCode="0.0000">
                  <c:v>-7.5302489873912464</c:v>
                </c:pt>
                <c:pt idx="292" formatCode="0.0000">
                  <c:v>-7.327910973671024</c:v>
                </c:pt>
                <c:pt idx="293" formatCode="0.0000">
                  <c:v>-7.5741517944746022</c:v>
                </c:pt>
                <c:pt idx="294" formatCode="0.0000">
                  <c:v>-8.5200221268555509</c:v>
                </c:pt>
                <c:pt idx="295" formatCode="0.0000">
                  <c:v>-9.5152916743258089</c:v>
                </c:pt>
                <c:pt idx="296" formatCode="0.0000">
                  <c:v>-9.8378926055758171</c:v>
                </c:pt>
                <c:pt idx="297" formatCode="0.0000">
                  <c:v>-9.6483642536710192</c:v>
                </c:pt>
                <c:pt idx="298" formatCode="0.0000">
                  <c:v>-9.5831094978376967</c:v>
                </c:pt>
                <c:pt idx="299" formatCode="0.0000">
                  <c:v>-9.5420484606055709</c:v>
                </c:pt>
                <c:pt idx="300" formatCode="0.0000">
                  <c:v>-9.4506590302186311</c:v>
                </c:pt>
                <c:pt idx="301" formatCode="0.0000">
                  <c:v>-9.2714169183733901</c:v>
                </c:pt>
                <c:pt idx="302" formatCode="0.0000">
                  <c:v>-8.9936217629864785</c:v>
                </c:pt>
                <c:pt idx="303" formatCode="0.0000">
                  <c:v>-8.7444505957245724</c:v>
                </c:pt>
                <c:pt idx="304" formatCode="0.0000">
                  <c:v>-8.4981125920043752</c:v>
                </c:pt>
                <c:pt idx="305" formatCode="0.0000">
                  <c:v>-8.7079065236412418</c:v>
                </c:pt>
                <c:pt idx="306" formatCode="0.0000">
                  <c:v>-9.6215191393555415</c:v>
                </c:pt>
                <c:pt idx="307" formatCode="0.0000">
                  <c:v>-10.581305644325809</c:v>
                </c:pt>
                <c:pt idx="308" formatCode="0.0000">
                  <c:v>-10.854017329742476</c:v>
                </c:pt>
                <c:pt idx="309" formatCode="0.0000">
                  <c:v>-10.62336399867101</c:v>
                </c:pt>
                <c:pt idx="310" formatCode="0.0000">
                  <c:v>-10.528004923671006</c:v>
                </c:pt>
                <c:pt idx="311" formatCode="0.0000">
                  <c:v>-10.452892627272249</c:v>
                </c:pt>
                <c:pt idx="312" formatCode="0.0000">
                  <c:v>-10.360283129385323</c:v>
                </c:pt>
                <c:pt idx="313" formatCode="0.0000">
                  <c:v>-10.22307198920673</c:v>
                </c:pt>
                <c:pt idx="314" formatCode="0.0000">
                  <c:v>-10.026355681319828</c:v>
                </c:pt>
                <c:pt idx="315" formatCode="0.0000">
                  <c:v>-9.7987318315579159</c:v>
                </c:pt>
                <c:pt idx="316" formatCode="0.0000">
                  <c:v>-9.5669189228376865</c:v>
                </c:pt>
                <c:pt idx="317" formatCode="0.0000">
                  <c:v>-9.790297626974592</c:v>
                </c:pt>
                <c:pt idx="318" formatCode="0.0000">
                  <c:v>-10.720473023522203</c:v>
                </c:pt>
                <c:pt idx="319" formatCode="0.0000">
                  <c:v>-11.704089306825821</c:v>
                </c:pt>
                <c:pt idx="320" formatCode="0.0000">
                  <c:v>-12.009088590575828</c:v>
                </c:pt>
                <c:pt idx="321" formatCode="0.0000">
                  <c:v>-11.801682660337704</c:v>
                </c:pt>
                <c:pt idx="322" formatCode="0.0000">
                  <c:v>-11.725238125337711</c:v>
                </c:pt>
                <c:pt idx="323" formatCode="0.0000">
                  <c:v>-11.6704797814389</c:v>
                </c:pt>
                <c:pt idx="324" formatCode="0.0000">
                  <c:v>-11.585011396051968</c:v>
                </c:pt>
                <c:pt idx="325" formatCode="0.0000">
                  <c:v>-11.447285270873365</c:v>
                </c:pt>
                <c:pt idx="326" formatCode="0.0000">
                  <c:v>-11.219100252986479</c:v>
                </c:pt>
                <c:pt idx="327" formatCode="0.0000">
                  <c:v>-11.040630684891227</c:v>
                </c:pt>
                <c:pt idx="328" formatCode="0.0000">
                  <c:v>-10.867230328671013</c:v>
                </c:pt>
                <c:pt idx="329" formatCode="0.0000">
                  <c:v>-11.147002973641264</c:v>
                </c:pt>
                <c:pt idx="330" formatCode="0.0000">
                  <c:v>-12.132800471022193</c:v>
                </c:pt>
                <c:pt idx="331" formatCode="0.0000">
                  <c:v>-13.16652343849249</c:v>
                </c:pt>
                <c:pt idx="332" formatCode="0.0000">
                  <c:v>-13.514912359742496</c:v>
                </c:pt>
                <c:pt idx="333" formatCode="0.0000">
                  <c:v>-13.364061859504375</c:v>
                </c:pt>
                <c:pt idx="334" formatCode="0.0000">
                  <c:v>-13.357599217837674</c:v>
                </c:pt>
                <c:pt idx="335" formatCode="0.0000">
                  <c:v>-13.372050290605557</c:v>
                </c:pt>
                <c:pt idx="336" formatCode="0.0000">
                  <c:v>-13.381695661051978</c:v>
                </c:pt>
                <c:pt idx="337" formatCode="0.0000">
                  <c:v>-13.360266940040049</c:v>
                </c:pt>
                <c:pt idx="338" formatCode="0.0000">
                  <c:v>-13.254075305486481</c:v>
                </c:pt>
                <c:pt idx="339" formatCode="0.0000">
                  <c:v>-13.140070306557888</c:v>
                </c:pt>
                <c:pt idx="340" formatCode="0.0000">
                  <c:v>-13.024810387004337</c:v>
                </c:pt>
                <c:pt idx="341" formatCode="0.0000">
                  <c:v>-13.354818145307917</c:v>
                </c:pt>
                <c:pt idx="342" formatCode="0.0000">
                  <c:v>-14.380955429355538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D6-464E-82FA-F5AA064AB2A6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'Brahmaputra-TSA'!$M$2:$M$349</c:f>
              <c:numCache>
                <c:formatCode>General</c:formatCode>
                <c:ptCount val="348"/>
                <c:pt idx="6" formatCode="0.00">
                  <c:v>-9.6799012857132993E-2</c:v>
                </c:pt>
                <c:pt idx="7" formatCode="0.00">
                  <c:v>-6.2980677053531053E-2</c:v>
                </c:pt>
                <c:pt idx="8" formatCode="0.00">
                  <c:v>0.26229055002977475</c:v>
                </c:pt>
                <c:pt idx="9" formatCode="0.00">
                  <c:v>0.26548642479167484</c:v>
                </c:pt>
                <c:pt idx="10" formatCode="0.00">
                  <c:v>0.16324309312498997</c:v>
                </c:pt>
                <c:pt idx="11" formatCode="0.00">
                  <c:v>7.6472440059532687E-2</c:v>
                </c:pt>
                <c:pt idx="12" formatCode="0.00">
                  <c:v>1.669310505917565E-3</c:v>
                </c:pt>
                <c:pt idx="13" formatCode="0.00">
                  <c:v>-3.6531354672661109E-2</c:v>
                </c:pt>
                <c:pt idx="14" formatCode="0.00">
                  <c:v>-0.11833245505954437</c:v>
                </c:pt>
                <c:pt idx="15" formatCode="0.00">
                  <c:v>-8.0315408154774559E-2</c:v>
                </c:pt>
                <c:pt idx="16" formatCode="0.00">
                  <c:v>-9.3296942708320785E-2</c:v>
                </c:pt>
                <c:pt idx="17" formatCode="0.00">
                  <c:v>6.3286421428571771E-2</c:v>
                </c:pt>
                <c:pt idx="18" formatCode="0.00">
                  <c:v>1.4364404761977312E-3</c:v>
                </c:pt>
                <c:pt idx="19" formatCode="0.00">
                  <c:v>9.9877020446442089E-2</c:v>
                </c:pt>
                <c:pt idx="20" formatCode="0.00">
                  <c:v>0.20910349586313259</c:v>
                </c:pt>
                <c:pt idx="21" formatCode="0.00">
                  <c:v>0.15874038562500914</c:v>
                </c:pt>
                <c:pt idx="22" formatCode="0.00">
                  <c:v>0.10370710812502182</c:v>
                </c:pt>
                <c:pt idx="23" formatCode="0.00">
                  <c:v>7.9709846726231603E-2</c:v>
                </c:pt>
                <c:pt idx="24" formatCode="0.00">
                  <c:v>4.6444318839292009E-2</c:v>
                </c:pt>
                <c:pt idx="25" formatCode="0.00">
                  <c:v>-4.4060933839304539E-2</c:v>
                </c:pt>
                <c:pt idx="26" formatCode="0.00">
                  <c:v>-9.0725317262041472E-3</c:v>
                </c:pt>
                <c:pt idx="27" formatCode="0.00">
                  <c:v>-0.13495840398813641</c:v>
                </c:pt>
                <c:pt idx="28" formatCode="0.00">
                  <c:v>-0.19968566187499448</c:v>
                </c:pt>
                <c:pt idx="29" formatCode="0.00">
                  <c:v>-5.6853655238100487E-2</c:v>
                </c:pt>
                <c:pt idx="30" formatCode="0.00">
                  <c:v>0.24117490380952233</c:v>
                </c:pt>
                <c:pt idx="31" formatCode="0.00">
                  <c:v>0.32402099627978487</c:v>
                </c:pt>
                <c:pt idx="32" formatCode="0.00">
                  <c:v>0.20634610086311511</c:v>
                </c:pt>
                <c:pt idx="33" formatCode="0.00">
                  <c:v>0.19088493479165436</c:v>
                </c:pt>
                <c:pt idx="34" formatCode="0.00">
                  <c:v>0.12124772062496447</c:v>
                </c:pt>
                <c:pt idx="35" formatCode="0.00">
                  <c:v>5.5783430059548778E-2</c:v>
                </c:pt>
                <c:pt idx="36" formatCode="0.00">
                  <c:v>-2.5786971160741246E-2</c:v>
                </c:pt>
                <c:pt idx="37" formatCode="0.00">
                  <c:v>-5.3426649672616122E-2</c:v>
                </c:pt>
                <c:pt idx="38" formatCode="0.00">
                  <c:v>-5.5832451726203658E-2</c:v>
                </c:pt>
                <c:pt idx="39" formatCode="0.00">
                  <c:v>-0.12448959898813428</c:v>
                </c:pt>
                <c:pt idx="40" formatCode="0.00">
                  <c:v>-0.19258460520833864</c:v>
                </c:pt>
                <c:pt idx="41" formatCode="0.00">
                  <c:v>8.7330655952229108E-3</c:v>
                </c:pt>
                <c:pt idx="42" formatCode="0.00">
                  <c:v>3.1582082142861623E-2</c:v>
                </c:pt>
                <c:pt idx="43" formatCode="0.00">
                  <c:v>-9.4222410386876732E-2</c:v>
                </c:pt>
                <c:pt idx="44" formatCode="0.00">
                  <c:v>7.4198626696457382E-2</c:v>
                </c:pt>
                <c:pt idx="45" formatCode="0.00">
                  <c:v>8.5325268124975651E-2</c:v>
                </c:pt>
                <c:pt idx="46" formatCode="0.00">
                  <c:v>1.6997138124992262E-2</c:v>
                </c:pt>
                <c:pt idx="47" formatCode="0.00">
                  <c:v>-2.5804044940485937E-2</c:v>
                </c:pt>
                <c:pt idx="48" formatCode="0.00">
                  <c:v>3.7488683839285386E-2</c:v>
                </c:pt>
                <c:pt idx="49" formatCode="0.00">
                  <c:v>7.6662151160704184E-2</c:v>
                </c:pt>
                <c:pt idx="50" formatCode="0.00">
                  <c:v>0.10933122577380061</c:v>
                </c:pt>
                <c:pt idx="51" formatCode="0.00">
                  <c:v>0.24373613101188596</c:v>
                </c:pt>
                <c:pt idx="52" formatCode="0.00">
                  <c:v>0.25558256229165011</c:v>
                </c:pt>
                <c:pt idx="53" formatCode="0.00">
                  <c:v>0.12280968226190225</c:v>
                </c:pt>
                <c:pt idx="54" formatCode="0.00">
                  <c:v>6.5010846428492641E-3</c:v>
                </c:pt>
                <c:pt idx="55" formatCode="0.00">
                  <c:v>-3.3669176220200825E-2</c:v>
                </c:pt>
                <c:pt idx="56" formatCode="0.00">
                  <c:v>-0.36050837580354766</c:v>
                </c:pt>
                <c:pt idx="57" formatCode="0.00">
                  <c:v>-0.31611504104165533</c:v>
                </c:pt>
                <c:pt idx="58" formatCode="0.00">
                  <c:v>-0.28299129270834555</c:v>
                </c:pt>
                <c:pt idx="59" formatCode="0.00">
                  <c:v>-0.21077426160709933</c:v>
                </c:pt>
                <c:pt idx="60" formatCode="0.00">
                  <c:v>-7.0689769494052257E-2</c:v>
                </c:pt>
                <c:pt idx="61" formatCode="0.00">
                  <c:v>3.4847349494043556E-2</c:v>
                </c:pt>
                <c:pt idx="62" formatCode="0.00">
                  <c:v>0.13658787160711938</c:v>
                </c:pt>
                <c:pt idx="63" formatCode="0.00">
                  <c:v>0.20312867851187377</c:v>
                </c:pt>
                <c:pt idx="64" formatCode="0.00">
                  <c:v>0.10381355395833225</c:v>
                </c:pt>
                <c:pt idx="65" formatCode="0.00">
                  <c:v>-0.31289932023811673</c:v>
                </c:pt>
                <c:pt idx="66" formatCode="0.00">
                  <c:v>-0.22224532869047664</c:v>
                </c:pt>
                <c:pt idx="67" formatCode="0.00">
                  <c:v>-9.0305983720199379E-2</c:v>
                </c:pt>
                <c:pt idx="68" formatCode="0.00">
                  <c:v>-1.4091264136865789E-2</c:v>
                </c:pt>
                <c:pt idx="69" formatCode="0.00">
                  <c:v>-6.6895782708314755E-2</c:v>
                </c:pt>
                <c:pt idx="70" formatCode="0.00">
                  <c:v>-3.6100687501061657E-4</c:v>
                </c:pt>
                <c:pt idx="71" formatCode="0.00">
                  <c:v>5.7355082559539028E-2</c:v>
                </c:pt>
                <c:pt idx="72" formatCode="0.00">
                  <c:v>1.2988156339289958E-2</c:v>
                </c:pt>
                <c:pt idx="73" formatCode="0.00">
                  <c:v>-5.5982496339282761E-2</c:v>
                </c:pt>
                <c:pt idx="74" formatCode="0.00">
                  <c:v>-6.4924146726198728E-2</c:v>
                </c:pt>
                <c:pt idx="75" formatCode="0.00">
                  <c:v>-0.15979716898810636</c:v>
                </c:pt>
                <c:pt idx="76" formatCode="0.00">
                  <c:v>-0.11793606604165063</c:v>
                </c:pt>
                <c:pt idx="77" formatCode="0.00">
                  <c:v>9.2726983095246851E-2</c:v>
                </c:pt>
                <c:pt idx="78" formatCode="0.00">
                  <c:v>0.13117174464287018</c:v>
                </c:pt>
                <c:pt idx="79" formatCode="0.00">
                  <c:v>0.10642748627978449</c:v>
                </c:pt>
                <c:pt idx="80" formatCode="0.00">
                  <c:v>0.14643691419644256</c:v>
                </c:pt>
                <c:pt idx="81" formatCode="0.00">
                  <c:v>0.16529275812500543</c:v>
                </c:pt>
                <c:pt idx="82" formatCode="0.00">
                  <c:v>0.13698970895829632</c:v>
                </c:pt>
                <c:pt idx="83" formatCode="0.00">
                  <c:v>4.4736072559544482E-2</c:v>
                </c:pt>
                <c:pt idx="84" formatCode="0.00">
                  <c:v>2.8402080505955496E-2</c:v>
                </c:pt>
                <c:pt idx="85" formatCode="0.00">
                  <c:v>-1.893268839268103E-3</c:v>
                </c:pt>
                <c:pt idx="86" formatCode="0.00">
                  <c:v>1.8793197440487575E-2</c:v>
                </c:pt>
                <c:pt idx="87" formatCode="0.00">
                  <c:v>-0.20462431315475271</c:v>
                </c:pt>
                <c:pt idx="88" formatCode="0.00">
                  <c:v>-0.30674832520834627</c:v>
                </c:pt>
                <c:pt idx="89" formatCode="0.00">
                  <c:v>-8.7650345238103E-2</c:v>
                </c:pt>
                <c:pt idx="90" formatCode="0.00">
                  <c:v>-6.0400437023815812E-2</c:v>
                </c:pt>
                <c:pt idx="91" formatCode="0.00">
                  <c:v>2.4122217946427327E-2</c:v>
                </c:pt>
                <c:pt idx="92" formatCode="0.00">
                  <c:v>0.38497884002977401</c:v>
                </c:pt>
                <c:pt idx="93" formatCode="0.00">
                  <c:v>0.21765838729167797</c:v>
                </c:pt>
                <c:pt idx="94" formatCode="0.00">
                  <c:v>0.18701246312498654</c:v>
                </c:pt>
                <c:pt idx="95" formatCode="0.00">
                  <c:v>0.16485198339287876</c:v>
                </c:pt>
                <c:pt idx="96" formatCode="0.00">
                  <c:v>0.14185498967259491</c:v>
                </c:pt>
                <c:pt idx="97" formatCode="0.00">
                  <c:v>0.13131468532738211</c:v>
                </c:pt>
                <c:pt idx="98" formatCode="0.00">
                  <c:v>0.25346955327380272</c:v>
                </c:pt>
                <c:pt idx="99" formatCode="0.00">
                  <c:v>0.1842834401785467</c:v>
                </c:pt>
                <c:pt idx="100" formatCode="0.00">
                  <c:v>0.12732989062497779</c:v>
                </c:pt>
                <c:pt idx="101" formatCode="0.00">
                  <c:v>-0.20298835023811534</c:v>
                </c:pt>
                <c:pt idx="102" formatCode="0.00">
                  <c:v>-0.29055637952380664</c:v>
                </c:pt>
                <c:pt idx="103" formatCode="0.00">
                  <c:v>-0.23810643038687829</c:v>
                </c:pt>
                <c:pt idx="104" formatCode="0.00">
                  <c:v>-0.18154694247022007</c:v>
                </c:pt>
                <c:pt idx="105" formatCode="0.00">
                  <c:v>-8.467481104165131E-2</c:v>
                </c:pt>
                <c:pt idx="106" formatCode="0.00">
                  <c:v>-3.0403025208329382E-2</c:v>
                </c:pt>
                <c:pt idx="107" formatCode="0.00">
                  <c:v>2.0902917262333176E-3</c:v>
                </c:pt>
                <c:pt idx="108" formatCode="0.00">
                  <c:v>1.6185511339273262E-2</c:v>
                </c:pt>
                <c:pt idx="109" formatCode="0.00">
                  <c:v>1.3464706160689843E-2</c:v>
                </c:pt>
                <c:pt idx="110" formatCode="0.00">
                  <c:v>-2.1584104226192835E-2</c:v>
                </c:pt>
                <c:pt idx="111" formatCode="0.00">
                  <c:v>-1.1238237321435918E-2</c:v>
                </c:pt>
                <c:pt idx="112" formatCode="0.00">
                  <c:v>-4.4844243750077339E-3</c:v>
                </c:pt>
                <c:pt idx="113" formatCode="0.00">
                  <c:v>-0.22834209940479866</c:v>
                </c:pt>
                <c:pt idx="114" formatCode="0.00">
                  <c:v>-0.15434308535715502</c:v>
                </c:pt>
                <c:pt idx="115" formatCode="0.00">
                  <c:v>8.3675363779761369E-2</c:v>
                </c:pt>
                <c:pt idx="116" formatCode="0.00">
                  <c:v>1.1664931696458325E-2</c:v>
                </c:pt>
                <c:pt idx="117" formatCode="0.00">
                  <c:v>8.8695547291663956E-2</c:v>
                </c:pt>
                <c:pt idx="118" formatCode="0.00">
                  <c:v>9.0322605625019037E-2</c:v>
                </c:pt>
                <c:pt idx="119" formatCode="0.00">
                  <c:v>4.4586024226219934E-2</c:v>
                </c:pt>
                <c:pt idx="120" formatCode="0.00">
                  <c:v>-2.7316656994074151E-2</c:v>
                </c:pt>
                <c:pt idx="121" formatCode="0.00">
                  <c:v>-6.1391104672637198E-2</c:v>
                </c:pt>
                <c:pt idx="122" formatCode="0.00">
                  <c:v>-6.1286197559539346E-2</c:v>
                </c:pt>
                <c:pt idx="123" formatCode="0.00">
                  <c:v>3.7341298511876175E-2</c:v>
                </c:pt>
                <c:pt idx="124" formatCode="0.00">
                  <c:v>3.3834845624994614E-2</c:v>
                </c:pt>
                <c:pt idx="125" formatCode="0.00">
                  <c:v>-6.7052255238124303E-2</c:v>
                </c:pt>
                <c:pt idx="126" formatCode="0.00">
                  <c:v>-0.11909400702380424</c:v>
                </c:pt>
                <c:pt idx="127" formatCode="0.00">
                  <c:v>-3.4763357053563482E-2</c:v>
                </c:pt>
                <c:pt idx="128" formatCode="0.00">
                  <c:v>0.12417180169644837</c:v>
                </c:pt>
                <c:pt idx="129" formatCode="0.00">
                  <c:v>4.4516905625002323E-2</c:v>
                </c:pt>
                <c:pt idx="130" formatCode="0.00">
                  <c:v>7.4691248958330902E-2</c:v>
                </c:pt>
                <c:pt idx="131" formatCode="0.00">
                  <c:v>4.2014279226208373E-2</c:v>
                </c:pt>
                <c:pt idx="132" formatCode="0.00">
                  <c:v>2.5970208839282805E-2</c:v>
                </c:pt>
                <c:pt idx="133" formatCode="0.00">
                  <c:v>1.2939111607011E-3</c:v>
                </c:pt>
                <c:pt idx="134" formatCode="0.00">
                  <c:v>-4.3788188392852589E-2</c:v>
                </c:pt>
                <c:pt idx="135" formatCode="0.00">
                  <c:v>-1.8655909821447381E-2</c:v>
                </c:pt>
                <c:pt idx="136" formatCode="0.00">
                  <c:v>-2.8284961041663337E-2</c:v>
                </c:pt>
                <c:pt idx="137" formatCode="0.00">
                  <c:v>0.12032441142858374</c:v>
                </c:pt>
                <c:pt idx="138" formatCode="0.00">
                  <c:v>1.1416960476196891E-2</c:v>
                </c:pt>
                <c:pt idx="139" formatCode="0.00">
                  <c:v>8.6823754613106985E-2</c:v>
                </c:pt>
                <c:pt idx="140" formatCode="0.00">
                  <c:v>-7.2900541636883531E-2</c:v>
                </c:pt>
                <c:pt idx="141" formatCode="0.00">
                  <c:v>-4.4069272708327389E-2</c:v>
                </c:pt>
                <c:pt idx="142" formatCode="0.00">
                  <c:v>-4.8644266041677042E-2</c:v>
                </c:pt>
                <c:pt idx="143" formatCode="0.00">
                  <c:v>-2.4873258273771626E-2</c:v>
                </c:pt>
                <c:pt idx="144" formatCode="0.00">
                  <c:v>-3.9999586606995763E-3</c:v>
                </c:pt>
                <c:pt idx="145" formatCode="0.00">
                  <c:v>-4.4548580505974655E-2</c:v>
                </c:pt>
                <c:pt idx="146" formatCode="0.00">
                  <c:v>-8.6219697559542396E-2</c:v>
                </c:pt>
                <c:pt idx="147" formatCode="0.00">
                  <c:v>-0.11787428065478878</c:v>
                </c:pt>
                <c:pt idx="148" formatCode="0.00">
                  <c:v>-0.15581092604165292</c:v>
                </c:pt>
                <c:pt idx="149" formatCode="0.00">
                  <c:v>-0.1391659219047483</c:v>
                </c:pt>
                <c:pt idx="150" formatCode="0.00">
                  <c:v>-8.4816412023812404E-2</c:v>
                </c:pt>
                <c:pt idx="151" formatCode="0.00">
                  <c:v>4.8846540446461972E-2</c:v>
                </c:pt>
                <c:pt idx="152" formatCode="0.00">
                  <c:v>0.26796618002978789</c:v>
                </c:pt>
                <c:pt idx="153" formatCode="0.00">
                  <c:v>0.17002489229165008</c:v>
                </c:pt>
                <c:pt idx="154" formatCode="0.00">
                  <c:v>0.13927025895833367</c:v>
                </c:pt>
                <c:pt idx="155" formatCode="0.00">
                  <c:v>9.3868731726203691E-2</c:v>
                </c:pt>
                <c:pt idx="156" formatCode="0.00">
                  <c:v>6.802406550593787E-2</c:v>
                </c:pt>
                <c:pt idx="157" formatCode="0.00">
                  <c:v>-1.4376867172643415E-2</c:v>
                </c:pt>
                <c:pt idx="158" formatCode="0.00">
                  <c:v>-0.13754008922620642</c:v>
                </c:pt>
                <c:pt idx="159" formatCode="0.00">
                  <c:v>-0.2242140523214573</c:v>
                </c:pt>
                <c:pt idx="160" formatCode="0.00">
                  <c:v>-0.15897648520834196</c:v>
                </c:pt>
                <c:pt idx="161" formatCode="0.00">
                  <c:v>4.906650142858382E-2</c:v>
                </c:pt>
                <c:pt idx="162" formatCode="0.00">
                  <c:v>0.33022328964284497</c:v>
                </c:pt>
                <c:pt idx="163" formatCode="0.00">
                  <c:v>0.13796040794645137</c:v>
                </c:pt>
                <c:pt idx="164" formatCode="0.00">
                  <c:v>3.6225229196460873E-2</c:v>
                </c:pt>
                <c:pt idx="165" formatCode="0.00">
                  <c:v>5.1274001458338603E-2</c:v>
                </c:pt>
                <c:pt idx="166" formatCode="0.00">
                  <c:v>4.2691023958326468E-2</c:v>
                </c:pt>
                <c:pt idx="167" formatCode="0.00">
                  <c:v>4.2334717559540991E-2</c:v>
                </c:pt>
                <c:pt idx="168" formatCode="0.00">
                  <c:v>-2.7118619940580402E-3</c:v>
                </c:pt>
                <c:pt idx="169" formatCode="0.00">
                  <c:v>-0.12436285217262366</c:v>
                </c:pt>
                <c:pt idx="170" formatCode="0.00">
                  <c:v>-0.14389855422618325</c:v>
                </c:pt>
                <c:pt idx="171" formatCode="0.00">
                  <c:v>-0.29065463982142603</c:v>
                </c:pt>
                <c:pt idx="172" formatCode="0.00">
                  <c:v>-0.26738764104166535</c:v>
                </c:pt>
                <c:pt idx="173" formatCode="0.00">
                  <c:v>-3.9133755238111689E-2</c:v>
                </c:pt>
                <c:pt idx="174" formatCode="0.00">
                  <c:v>0.34691830630953291</c:v>
                </c:pt>
                <c:pt idx="175" formatCode="0.00">
                  <c:v>0.31086029794644787</c:v>
                </c:pt>
                <c:pt idx="176" formatCode="0.00">
                  <c:v>0.16051824169647944</c:v>
                </c:pt>
                <c:pt idx="177" formatCode="0.00">
                  <c:v>0.13471224229168399</c:v>
                </c:pt>
                <c:pt idx="178" formatCode="0.00">
                  <c:v>2.6842229791654404E-2</c:v>
                </c:pt>
                <c:pt idx="179" formatCode="0.00">
                  <c:v>-3.7501811607114632E-2</c:v>
                </c:pt>
                <c:pt idx="180" formatCode="0.00">
                  <c:v>-7.2634629494061187E-2</c:v>
                </c:pt>
                <c:pt idx="181" formatCode="0.00">
                  <c:v>2.9399323660712184E-2</c:v>
                </c:pt>
                <c:pt idx="182" formatCode="0.00">
                  <c:v>5.9335163273800617E-2</c:v>
                </c:pt>
                <c:pt idx="183" formatCode="0.00">
                  <c:v>0.11125551101190467</c:v>
                </c:pt>
                <c:pt idx="184" formatCode="0.00">
                  <c:v>5.4093426458337035E-2</c:v>
                </c:pt>
                <c:pt idx="185" formatCode="0.00">
                  <c:v>3.6020237261880084E-2</c:v>
                </c:pt>
                <c:pt idx="186" formatCode="0.00">
                  <c:v>5.5856278809500282E-2</c:v>
                </c:pt>
                <c:pt idx="187" formatCode="0.00">
                  <c:v>-2.774686122022274E-2</c:v>
                </c:pt>
                <c:pt idx="188" formatCode="0.00">
                  <c:v>-0.17906548080355833</c:v>
                </c:pt>
                <c:pt idx="189" formatCode="0.00">
                  <c:v>-9.2726370208325193E-2</c:v>
                </c:pt>
                <c:pt idx="190" formatCode="0.00">
                  <c:v>-7.623343437499841E-2</c:v>
                </c:pt>
                <c:pt idx="191" formatCode="0.00">
                  <c:v>-7.6697188273783468E-2</c:v>
                </c:pt>
                <c:pt idx="192" formatCode="0.00">
                  <c:v>-2.5907129494058267E-2</c:v>
                </c:pt>
                <c:pt idx="193" formatCode="0.00">
                  <c:v>4.3222521994039198E-2</c:v>
                </c:pt>
                <c:pt idx="194" formatCode="0.00">
                  <c:v>6.6289356607143191E-2</c:v>
                </c:pt>
                <c:pt idx="195" formatCode="0.00">
                  <c:v>0.11682750767856476</c:v>
                </c:pt>
                <c:pt idx="196" formatCode="0.00">
                  <c:v>0.14945895479168314</c:v>
                </c:pt>
                <c:pt idx="197" formatCode="0.00">
                  <c:v>9.5676378095234327E-2</c:v>
                </c:pt>
                <c:pt idx="198" formatCode="0.00">
                  <c:v>-0.18550280452379297</c:v>
                </c:pt>
                <c:pt idx="199" formatCode="0.00">
                  <c:v>-0.18879893205355813</c:v>
                </c:pt>
                <c:pt idx="200" formatCode="0.00">
                  <c:v>-7.9583889970209043E-2</c:v>
                </c:pt>
                <c:pt idx="201" formatCode="0.00">
                  <c:v>-9.9867480208331472E-2</c:v>
                </c:pt>
                <c:pt idx="202" formatCode="0.00">
                  <c:v>-2.1667366875007588E-2</c:v>
                </c:pt>
                <c:pt idx="203" formatCode="0.00">
                  <c:v>4.0338995059542526E-2</c:v>
                </c:pt>
                <c:pt idx="204" formatCode="0.00">
                  <c:v>1.8542994672628765E-2</c:v>
                </c:pt>
                <c:pt idx="205" formatCode="0.00">
                  <c:v>-1.4468418839271635E-2</c:v>
                </c:pt>
                <c:pt idx="206" formatCode="0.00">
                  <c:v>-6.1448327559517679E-2</c:v>
                </c:pt>
                <c:pt idx="207" formatCode="0.00">
                  <c:v>-4.7608192321447973E-2</c:v>
                </c:pt>
                <c:pt idx="208" formatCode="0.00">
                  <c:v>-0.10874709937502303</c:v>
                </c:pt>
                <c:pt idx="209" formatCode="0.00">
                  <c:v>3.645447559522097E-2</c:v>
                </c:pt>
                <c:pt idx="210" formatCode="0.00">
                  <c:v>7.0946575476170892E-2</c:v>
                </c:pt>
                <c:pt idx="211" formatCode="0.00">
                  <c:v>-9.7629567886912128E-2</c:v>
                </c:pt>
                <c:pt idx="212" formatCode="0.00">
                  <c:v>-2.4951707470208362E-2</c:v>
                </c:pt>
                <c:pt idx="213" formatCode="0.00">
                  <c:v>-2.9158249375001333E-2</c:v>
                </c:pt>
                <c:pt idx="214" formatCode="0.00">
                  <c:v>1.334620625016214E-3</c:v>
                </c:pt>
                <c:pt idx="215" formatCode="0.00">
                  <c:v>-1.8134082737901736E-3</c:v>
                </c:pt>
                <c:pt idx="216" formatCode="0.00">
                  <c:v>2.1665013392748733E-3</c:v>
                </c:pt>
                <c:pt idx="217" formatCode="0.00">
                  <c:v>-4.411471726371019E-4</c:v>
                </c:pt>
                <c:pt idx="218" formatCode="0.00">
                  <c:v>-1.1767610892860603E-2</c:v>
                </c:pt>
                <c:pt idx="219" formatCode="0.00">
                  <c:v>1.8531658511889759E-2</c:v>
                </c:pt>
                <c:pt idx="220" formatCode="0.00">
                  <c:v>-5.2050518541648216E-2</c:v>
                </c:pt>
                <c:pt idx="221" formatCode="0.00">
                  <c:v>-0.15469683190478634</c:v>
                </c:pt>
                <c:pt idx="222" formatCode="0.00">
                  <c:v>-0.19955169702382136</c:v>
                </c:pt>
                <c:pt idx="223" formatCode="0.00">
                  <c:v>-4.824513788689444E-2</c:v>
                </c:pt>
                <c:pt idx="224" formatCode="0.00">
                  <c:v>-2.0561627470229382E-2</c:v>
                </c:pt>
                <c:pt idx="225" formatCode="0.00">
                  <c:v>3.5202049791692502E-2</c:v>
                </c:pt>
                <c:pt idx="226" formatCode="0.00">
                  <c:v>8.4261456249805633E-3</c:v>
                </c:pt>
                <c:pt idx="227" formatCode="0.00">
                  <c:v>-2.748695994046102E-2</c:v>
                </c:pt>
                <c:pt idx="228" formatCode="0.00">
                  <c:v>0.10683225633927407</c:v>
                </c:pt>
                <c:pt idx="229" formatCode="0.00">
                  <c:v>0.19844763532738341</c:v>
                </c:pt>
                <c:pt idx="230" formatCode="0.00">
                  <c:v>0.14839372160713538</c:v>
                </c:pt>
                <c:pt idx="231" formatCode="0.00">
                  <c:v>0.11592279267853201</c:v>
                </c:pt>
                <c:pt idx="232" formatCode="0.00">
                  <c:v>0.21519699812499482</c:v>
                </c:pt>
                <c:pt idx="233" formatCode="0.00">
                  <c:v>8.90299055952255E-2</c:v>
                </c:pt>
                <c:pt idx="234" formatCode="0.00">
                  <c:v>-0.15989219869047133</c:v>
                </c:pt>
                <c:pt idx="235" formatCode="0.00">
                  <c:v>-0.18157579955354208</c:v>
                </c:pt>
                <c:pt idx="236" formatCode="0.00">
                  <c:v>-0.3331016841368637</c:v>
                </c:pt>
                <c:pt idx="237" formatCode="0.00">
                  <c:v>-0.26418620354166933</c:v>
                </c:pt>
                <c:pt idx="238" formatCode="0.00">
                  <c:v>-0.12923928687501984</c:v>
                </c:pt>
                <c:pt idx="239" formatCode="0.00">
                  <c:v>-4.3686705773779977E-2</c:v>
                </c:pt>
                <c:pt idx="240" formatCode="0.00">
                  <c:v>-8.6889516160738367E-2</c:v>
                </c:pt>
                <c:pt idx="241" formatCode="0.00">
                  <c:v>-8.8502788839306845E-2</c:v>
                </c:pt>
                <c:pt idx="242" formatCode="0.00">
                  <c:v>-2.2209077559566026E-2</c:v>
                </c:pt>
                <c:pt idx="243" formatCode="0.00">
                  <c:v>8.7215343452129446E-3</c:v>
                </c:pt>
                <c:pt idx="244" formatCode="0.00">
                  <c:v>0.1547225956249747</c:v>
                </c:pt>
                <c:pt idx="245" formatCode="0.00">
                  <c:v>0.25993087892855726</c:v>
                </c:pt>
                <c:pt idx="246" formatCode="0.00">
                  <c:v>0.14425997547618863</c:v>
                </c:pt>
                <c:pt idx="247" formatCode="0.00">
                  <c:v>-6.2644343720236861E-2</c:v>
                </c:pt>
                <c:pt idx="248" formatCode="0.00">
                  <c:v>-0.11046577163686777</c:v>
                </c:pt>
                <c:pt idx="249" formatCode="0.00">
                  <c:v>-0.10105194020832187</c:v>
                </c:pt>
                <c:pt idx="250" formatCode="0.00">
                  <c:v>-5.6779112708341017E-2</c:v>
                </c:pt>
                <c:pt idx="251" formatCode="0.00">
                  <c:v>-3.6823431607132306E-2</c:v>
                </c:pt>
                <c:pt idx="252" formatCode="0.00">
                  <c:v>-8.2332226160730215E-2</c:v>
                </c:pt>
                <c:pt idx="253" formatCode="0.00">
                  <c:v>-0.11076664133931047</c:v>
                </c:pt>
                <c:pt idx="254" formatCode="0.00">
                  <c:v>-6.525984589288214E-2</c:v>
                </c:pt>
                <c:pt idx="255" formatCode="0.00">
                  <c:v>-9.8582082321442499E-2</c:v>
                </c:pt>
                <c:pt idx="256" formatCode="0.00">
                  <c:v>-0.17236798020834954</c:v>
                </c:pt>
                <c:pt idx="257" formatCode="0.00">
                  <c:v>-4.3314659404771305E-2</c:v>
                </c:pt>
                <c:pt idx="258" formatCode="0.00">
                  <c:v>0.15915000714286975</c:v>
                </c:pt>
                <c:pt idx="259" formatCode="0.00">
                  <c:v>0.32519846877980285</c:v>
                </c:pt>
                <c:pt idx="260" formatCode="0.00">
                  <c:v>9.185686252979508E-2</c:v>
                </c:pt>
                <c:pt idx="261" formatCode="0.00">
                  <c:v>3.9159798958337433E-2</c:v>
                </c:pt>
                <c:pt idx="262" formatCode="0.00">
                  <c:v>-3.0929446875035183E-2</c:v>
                </c:pt>
                <c:pt idx="263" formatCode="0.00">
                  <c:v>-4.5504411607126372E-2</c:v>
                </c:pt>
                <c:pt idx="264" formatCode="0.00">
                  <c:v>-1.2763591994072954E-2</c:v>
                </c:pt>
                <c:pt idx="265" formatCode="0.00">
                  <c:v>8.9404694940498075E-3</c:v>
                </c:pt>
                <c:pt idx="266" formatCode="0.00">
                  <c:v>2.6177813273790207E-2</c:v>
                </c:pt>
                <c:pt idx="267" formatCode="0.00">
                  <c:v>9.8736943511866571E-2</c:v>
                </c:pt>
                <c:pt idx="268" formatCode="0.00">
                  <c:v>1.3904321458326763E-2</c:v>
                </c:pt>
                <c:pt idx="269" formatCode="0.00">
                  <c:v>-5.1676480238114664E-2</c:v>
                </c:pt>
                <c:pt idx="270" formatCode="0.00">
                  <c:v>-7.8671568690481308E-2</c:v>
                </c:pt>
                <c:pt idx="271" formatCode="0.00">
                  <c:v>-0.19467228622023924</c:v>
                </c:pt>
                <c:pt idx="272" formatCode="0.00">
                  <c:v>2.9438975297750858E-3</c:v>
                </c:pt>
                <c:pt idx="273" formatCode="0.00">
                  <c:v>4.0147170625004946E-2</c:v>
                </c:pt>
                <c:pt idx="274" formatCode="0.00">
                  <c:v>5.9113934791639622E-2</c:v>
                </c:pt>
                <c:pt idx="275" formatCode="0.00">
                  <c:v>6.3850244226202335E-2</c:v>
                </c:pt>
                <c:pt idx="276" formatCode="0.00">
                  <c:v>0.11706073300594255</c:v>
                </c:pt>
                <c:pt idx="277" formatCode="0.00">
                  <c:v>0.13819194782736588</c:v>
                </c:pt>
                <c:pt idx="278" formatCode="0.00">
                  <c:v>5.4187860773808438E-2</c:v>
                </c:pt>
                <c:pt idx="279" formatCode="0.00">
                  <c:v>4.1886510178571257E-2</c:v>
                </c:pt>
                <c:pt idx="280" formatCode="0.00">
                  <c:v>0.10240275812500954</c:v>
                </c:pt>
                <c:pt idx="281" formatCode="0.00">
                  <c:v>-2.354117607141859E-2</c:v>
                </c:pt>
                <c:pt idx="282" formatCode="0.00">
                  <c:v>-0.19926622619048828</c:v>
                </c:pt>
                <c:pt idx="283" formatCode="0.00">
                  <c:v>-0.28411040955354849</c:v>
                </c:pt>
                <c:pt idx="284" formatCode="0.00">
                  <c:v>-8.9577126636882554E-2</c:v>
                </c:pt>
                <c:pt idx="285" formatCode="0.00">
                  <c:v>-5.7735227083099971E-3</c:v>
                </c:pt>
                <c:pt idx="286" formatCode="0.00">
                  <c:v>-1.634205104164721E-2</c:v>
                </c:pt>
                <c:pt idx="287" formatCode="0.00">
                  <c:v>4.6493183929072757E-3</c:v>
                </c:pt>
                <c:pt idx="288" formatCode="0.00">
                  <c:v>1.57213896726347E-2</c:v>
                </c:pt>
                <c:pt idx="289" formatCode="0.00">
                  <c:v>8.403150949405358E-2</c:v>
                </c:pt>
                <c:pt idx="290" formatCode="0.00">
                  <c:v>2.2347857440465191E-2</c:v>
                </c:pt>
                <c:pt idx="291" formatCode="0.00">
                  <c:v>1.8976078511883543E-2</c:v>
                </c:pt>
                <c:pt idx="292" formatCode="0.00">
                  <c:v>0.11641986479166633</c:v>
                </c:pt>
                <c:pt idx="293" formatCode="0.00">
                  <c:v>-7.0894924404754533E-2</c:v>
                </c:pt>
                <c:pt idx="294" formatCode="0.00">
                  <c:v>-0.21792010202381107</c:v>
                </c:pt>
                <c:pt idx="295" formatCode="0.00">
                  <c:v>-9.3942664553551936E-2</c:v>
                </c:pt>
                <c:pt idx="296" formatCode="0.00">
                  <c:v>-4.2826103303539753E-2</c:v>
                </c:pt>
                <c:pt idx="297" formatCode="0.00">
                  <c:v>-0.11173373520833252</c:v>
                </c:pt>
                <c:pt idx="298" formatCode="0.00">
                  <c:v>-6.4073451041664953E-2</c:v>
                </c:pt>
                <c:pt idx="299" formatCode="0.00">
                  <c:v>7.2388617262078014E-3</c:v>
                </c:pt>
                <c:pt idx="300" formatCode="0.00">
                  <c:v>-1.3006458660726139E-2</c:v>
                </c:pt>
                <c:pt idx="301" formatCode="0.00">
                  <c:v>-9.9978670505961986E-2</c:v>
                </c:pt>
                <c:pt idx="302" formatCode="0.00">
                  <c:v>-0.13573128589287364</c:v>
                </c:pt>
                <c:pt idx="303" formatCode="0.00">
                  <c:v>-6.8015553154779695E-2</c:v>
                </c:pt>
                <c:pt idx="304" formatCode="0.00">
                  <c:v>-6.0172646874974589E-2</c:v>
                </c:pt>
                <c:pt idx="305" formatCode="0.00">
                  <c:v>2.3510747618900041E-3</c:v>
                </c:pt>
                <c:pt idx="306" formatCode="0.00">
                  <c:v>0.17766719047618551</c:v>
                </c:pt>
                <c:pt idx="307" formatCode="0.00">
                  <c:v>0.32250465544645124</c:v>
                </c:pt>
                <c:pt idx="308" formatCode="0.00">
                  <c:v>-6.1291368780302946E-6</c:v>
                </c:pt>
                <c:pt idx="309" formatCode="0.00">
                  <c:v>-9.6038800208347652E-2</c:v>
                </c:pt>
                <c:pt idx="310" formatCode="0.00">
                  <c:v>-0.1054680052083512</c:v>
                </c:pt>
                <c:pt idx="311" formatCode="0.00">
                  <c:v>-6.7947541607111361E-2</c:v>
                </c:pt>
                <c:pt idx="312" formatCode="0.00">
                  <c:v>-5.2074679494026554E-2</c:v>
                </c:pt>
                <c:pt idx="313" formatCode="0.00">
                  <c:v>-2.2072379672621878E-2</c:v>
                </c:pt>
                <c:pt idx="314" formatCode="0.00">
                  <c:v>-1.1650627559532722E-2</c:v>
                </c:pt>
                <c:pt idx="315" formatCode="0.00">
                  <c:v>4.6324272678560874E-2</c:v>
                </c:pt>
                <c:pt idx="316" formatCode="0.00">
                  <c:v>7.0454663958329888E-2</c:v>
                </c:pt>
                <c:pt idx="317" formatCode="0.00">
                  <c:v>3.8874258095233927E-2</c:v>
                </c:pt>
                <c:pt idx="318" formatCode="0.00">
                  <c:v>6.6339694642849167E-2</c:v>
                </c:pt>
                <c:pt idx="319" formatCode="0.00">
                  <c:v>-0.17722450205353368</c:v>
                </c:pt>
                <c:pt idx="320" formatCode="0.00">
                  <c:v>-7.6807428303524716E-2</c:v>
                </c:pt>
                <c:pt idx="321" formatCode="0.00">
                  <c:v>-5.13260885416571E-2</c:v>
                </c:pt>
                <c:pt idx="322" formatCode="0.00">
                  <c:v>-5.7542053541638438E-2</c:v>
                </c:pt>
                <c:pt idx="323" formatCode="0.00">
                  <c:v>-3.514432744046303E-2</c:v>
                </c:pt>
                <c:pt idx="324" formatCode="0.00">
                  <c:v>-6.1996072827383841E-2</c:v>
                </c:pt>
                <c:pt idx="325" formatCode="0.00">
                  <c:v>-5.9059058005985321E-2</c:v>
                </c:pt>
                <c:pt idx="326" formatCode="0.00">
                  <c:v>-6.528125892870662E-3</c:v>
                </c:pt>
                <c:pt idx="327" formatCode="0.00">
                  <c:v>0.12130723601187299</c:v>
                </c:pt>
                <c:pt idx="328" formatCode="0.00">
                  <c:v>0.18833961979166247</c:v>
                </c:pt>
                <c:pt idx="329" formatCode="0.00">
                  <c:v>0.26401833476191428</c:v>
                </c:pt>
                <c:pt idx="330" formatCode="0.00">
                  <c:v>0.27456558214284144</c:v>
                </c:pt>
                <c:pt idx="331" formatCode="0.00">
                  <c:v>4.0321329613135504E-2</c:v>
                </c:pt>
                <c:pt idx="332" formatCode="0.00">
                  <c:v>-0.39270759913685538</c:v>
                </c:pt>
                <c:pt idx="333" formatCode="0.00">
                  <c:v>-0.32350346937498387</c:v>
                </c:pt>
                <c:pt idx="334" formatCode="0.00">
                  <c:v>-0.25121550104168477</c:v>
                </c:pt>
                <c:pt idx="335" formatCode="0.00">
                  <c:v>-0.18582296827379707</c:v>
                </c:pt>
                <c:pt idx="336" formatCode="0.00">
                  <c:v>-0.10124167782737459</c:v>
                </c:pt>
                <c:pt idx="337" formatCode="0.00">
                  <c:v>7.2047001160697732E-2</c:v>
                </c:pt>
                <c:pt idx="338" formatCode="0.00">
                  <c:v>0.16215969660711949</c:v>
                </c:pt>
                <c:pt idx="339" formatCode="0.00">
                  <c:v>0.2140482476785337</c:v>
                </c:pt>
                <c:pt idx="340" formatCode="0.00">
                  <c:v>0.33298022812498118</c:v>
                </c:pt>
                <c:pt idx="341" formatCode="0.00">
                  <c:v>0.19890716642855466</c:v>
                </c:pt>
                <c:pt idx="342" formatCode="0.00">
                  <c:v>-7.6949869523815551E-2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D6-464E-82FA-F5AA064AB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kern="1200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</a:rPr>
                  <a:t>Glacier Storage Normalized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Brahmaputra-Ground Water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'Brahmaputra-TSA'!$N$2:$N$349</c:f>
              <c:numCache>
                <c:formatCode>General</c:formatCode>
                <c:ptCount val="348"/>
                <c:pt idx="6" formatCode="0.00">
                  <c:v>1.1615406710632161</c:v>
                </c:pt>
                <c:pt idx="7" formatCode="0.00">
                  <c:v>1.2230663035632166</c:v>
                </c:pt>
                <c:pt idx="8" formatCode="0.00">
                  <c:v>1.2458276577298824</c:v>
                </c:pt>
                <c:pt idx="9" formatCode="0.00">
                  <c:v>1.2670737227298838</c:v>
                </c:pt>
                <c:pt idx="10" formatCode="0.00">
                  <c:v>1.2531020260632166</c:v>
                </c:pt>
                <c:pt idx="11" formatCode="0.00">
                  <c:v>1.297502816896551</c:v>
                </c:pt>
                <c:pt idx="12" formatCode="0.00">
                  <c:v>1.2790927302298849</c:v>
                </c:pt>
                <c:pt idx="13" formatCode="0.00">
                  <c:v>1.299323817729884</c:v>
                </c:pt>
                <c:pt idx="14" formatCode="0.00">
                  <c:v>1.3390553202298836</c:v>
                </c:pt>
                <c:pt idx="15" formatCode="0.00">
                  <c:v>1.3822146460632165</c:v>
                </c:pt>
                <c:pt idx="16" formatCode="0.00">
                  <c:v>1.3032971427298836</c:v>
                </c:pt>
                <c:pt idx="17" formatCode="0.00">
                  <c:v>1.2752049968965498</c:v>
                </c:pt>
                <c:pt idx="18" formatCode="0.00">
                  <c:v>1.2622039918965502</c:v>
                </c:pt>
                <c:pt idx="19" formatCode="0.00">
                  <c:v>1.2571215443965489</c:v>
                </c:pt>
                <c:pt idx="20" formatCode="0.00">
                  <c:v>1.2614316560632153</c:v>
                </c:pt>
                <c:pt idx="21" formatCode="0.00">
                  <c:v>1.2702358185632168</c:v>
                </c:pt>
                <c:pt idx="22" formatCode="0.00">
                  <c:v>1.2834170877298829</c:v>
                </c:pt>
                <c:pt idx="23" formatCode="0.00">
                  <c:v>1.1834218127298834</c:v>
                </c:pt>
                <c:pt idx="24" formatCode="0.00">
                  <c:v>0.98992363856321663</c:v>
                </c:pt>
                <c:pt idx="25" formatCode="0.00">
                  <c:v>0.79584499439654888</c:v>
                </c:pt>
                <c:pt idx="26" formatCode="0.00">
                  <c:v>0.56420564939654927</c:v>
                </c:pt>
                <c:pt idx="27" formatCode="0.00">
                  <c:v>0.29343915272988408</c:v>
                </c:pt>
                <c:pt idx="28" formatCode="0.00">
                  <c:v>8.0397211063217178E-2</c:v>
                </c:pt>
                <c:pt idx="29" formatCode="0.00">
                  <c:v>-4.7944721436783411E-2</c:v>
                </c:pt>
                <c:pt idx="30" formatCode="0.00">
                  <c:v>-0.12791710727011729</c:v>
                </c:pt>
                <c:pt idx="31" formatCode="0.00">
                  <c:v>-0.16954735560345036</c:v>
                </c:pt>
                <c:pt idx="32" formatCode="0.00">
                  <c:v>-0.19638687060345017</c:v>
                </c:pt>
                <c:pt idx="33" formatCode="0.00">
                  <c:v>-0.22695046310345024</c:v>
                </c:pt>
                <c:pt idx="34" formatCode="0.00">
                  <c:v>-0.26843006060344976</c:v>
                </c:pt>
                <c:pt idx="35" formatCode="0.00">
                  <c:v>-0.22805099310344978</c:v>
                </c:pt>
                <c:pt idx="36" formatCode="0.00">
                  <c:v>-7.666854643678267E-2</c:v>
                </c:pt>
                <c:pt idx="37" formatCode="0.00">
                  <c:v>3.1148905229883006E-2</c:v>
                </c:pt>
                <c:pt idx="38" formatCode="0.00">
                  <c:v>0.20216436606321597</c:v>
                </c:pt>
                <c:pt idx="39" formatCode="0.00">
                  <c:v>0.44588211606321604</c:v>
                </c:pt>
                <c:pt idx="40" formatCode="0.00">
                  <c:v>0.63609682939654899</c:v>
                </c:pt>
                <c:pt idx="41" formatCode="0.00">
                  <c:v>0.7348058360632157</c:v>
                </c:pt>
                <c:pt idx="42" formatCode="0.00">
                  <c:v>0.79400755356321628</c:v>
                </c:pt>
                <c:pt idx="43" formatCode="0.00">
                  <c:v>0.82010402606321708</c:v>
                </c:pt>
                <c:pt idx="44" formatCode="0.00">
                  <c:v>0.83184415439655002</c:v>
                </c:pt>
                <c:pt idx="45" formatCode="0.00">
                  <c:v>0.85147444689654961</c:v>
                </c:pt>
                <c:pt idx="46" formatCode="0.00">
                  <c:v>0.91004665939655016</c:v>
                </c:pt>
                <c:pt idx="47" formatCode="0.00">
                  <c:v>0.8570483152298829</c:v>
                </c:pt>
                <c:pt idx="48" formatCode="0.00">
                  <c:v>0.78661422189654928</c:v>
                </c:pt>
                <c:pt idx="49" formatCode="0.00">
                  <c:v>0.57745286022988296</c:v>
                </c:pt>
                <c:pt idx="50" formatCode="0.00">
                  <c:v>0.36080587106321715</c:v>
                </c:pt>
                <c:pt idx="51" formatCode="0.00">
                  <c:v>9.6158864396549859E-2</c:v>
                </c:pt>
                <c:pt idx="52" formatCode="0.00">
                  <c:v>-0.11175747477011733</c:v>
                </c:pt>
                <c:pt idx="53" formatCode="0.00">
                  <c:v>-0.22813286143678368</c:v>
                </c:pt>
                <c:pt idx="54" formatCode="0.00">
                  <c:v>-0.29737251810344967</c:v>
                </c:pt>
                <c:pt idx="55" formatCode="0.00">
                  <c:v>-0.33720447393678343</c:v>
                </c:pt>
                <c:pt idx="56" formatCode="0.00">
                  <c:v>-0.36070069393678317</c:v>
                </c:pt>
                <c:pt idx="57" formatCode="0.00">
                  <c:v>-0.3859087497701168</c:v>
                </c:pt>
                <c:pt idx="58" formatCode="0.00">
                  <c:v>-0.44401038393678327</c:v>
                </c:pt>
                <c:pt idx="59" formatCode="0.00">
                  <c:v>-0.41062715393678317</c:v>
                </c:pt>
                <c:pt idx="60" formatCode="0.00">
                  <c:v>-0.3175590314367831</c:v>
                </c:pt>
                <c:pt idx="61" formatCode="0.00">
                  <c:v>-2.2179556034496173E-3</c:v>
                </c:pt>
                <c:pt idx="62" formatCode="0.00">
                  <c:v>0.22029842272988365</c:v>
                </c:pt>
                <c:pt idx="63" formatCode="0.00">
                  <c:v>0.40526355606321651</c:v>
                </c:pt>
                <c:pt idx="64" formatCode="0.00">
                  <c:v>0.56089573439655016</c:v>
                </c:pt>
                <c:pt idx="65" formatCode="0.00">
                  <c:v>0.6508586343965499</c:v>
                </c:pt>
                <c:pt idx="66" formatCode="0.00">
                  <c:v>0.71290085106321666</c:v>
                </c:pt>
                <c:pt idx="67" formatCode="0.00">
                  <c:v>0.75579583022988306</c:v>
                </c:pt>
                <c:pt idx="68" formatCode="0.00">
                  <c:v>0.77793109772988345</c:v>
                </c:pt>
                <c:pt idx="69" formatCode="0.00">
                  <c:v>0.81240382189654969</c:v>
                </c:pt>
                <c:pt idx="70" formatCode="0.00">
                  <c:v>0.84726587356321659</c:v>
                </c:pt>
                <c:pt idx="71" formatCode="0.00">
                  <c:v>0.88181761356321697</c:v>
                </c:pt>
                <c:pt idx="72" formatCode="0.00">
                  <c:v>0.80954102106321724</c:v>
                </c:pt>
                <c:pt idx="73" formatCode="0.00">
                  <c:v>0.74773911022988404</c:v>
                </c:pt>
                <c:pt idx="74" formatCode="0.00">
                  <c:v>0.74540753522988368</c:v>
                </c:pt>
                <c:pt idx="75" formatCode="0.00">
                  <c:v>0.7071869710632166</c:v>
                </c:pt>
                <c:pt idx="76" formatCode="0.00">
                  <c:v>0.65924465022988343</c:v>
                </c:pt>
                <c:pt idx="77" formatCode="0.00">
                  <c:v>0.66141787522988338</c:v>
                </c:pt>
                <c:pt idx="78" formatCode="0.00">
                  <c:v>0.65442301189654994</c:v>
                </c:pt>
                <c:pt idx="79" formatCode="0.00">
                  <c:v>0.64166247189654957</c:v>
                </c:pt>
                <c:pt idx="80" formatCode="0.00">
                  <c:v>0.63852122772988373</c:v>
                </c:pt>
                <c:pt idx="81" formatCode="0.00">
                  <c:v>0.62755776772988359</c:v>
                </c:pt>
                <c:pt idx="82" formatCode="0.00">
                  <c:v>0.60241992606321748</c:v>
                </c:pt>
                <c:pt idx="83" formatCode="0.00">
                  <c:v>0.50438083522988375</c:v>
                </c:pt>
                <c:pt idx="84" formatCode="0.00">
                  <c:v>0.47985781606321698</c:v>
                </c:pt>
                <c:pt idx="85" formatCode="0.00">
                  <c:v>0.448510780229884</c:v>
                </c:pt>
                <c:pt idx="86" formatCode="0.00">
                  <c:v>0.3440410035632171</c:v>
                </c:pt>
                <c:pt idx="87" formatCode="0.00">
                  <c:v>0.30667008356321634</c:v>
                </c:pt>
                <c:pt idx="88" formatCode="0.00">
                  <c:v>0.27256633272988307</c:v>
                </c:pt>
                <c:pt idx="89" formatCode="0.00">
                  <c:v>0.21612760856321689</c:v>
                </c:pt>
                <c:pt idx="90" formatCode="0.00">
                  <c:v>0.19215527606321725</c:v>
                </c:pt>
                <c:pt idx="91" formatCode="0.00">
                  <c:v>0.18102811272988362</c:v>
                </c:pt>
                <c:pt idx="92" formatCode="0.00">
                  <c:v>0.17275341772988373</c:v>
                </c:pt>
                <c:pt idx="93" formatCode="0.00">
                  <c:v>0.15996139689654942</c:v>
                </c:pt>
                <c:pt idx="94" formatCode="0.00">
                  <c:v>0.15916715522988323</c:v>
                </c:pt>
                <c:pt idx="95" formatCode="0.00">
                  <c:v>0.20386529439654932</c:v>
                </c:pt>
                <c:pt idx="96" formatCode="0.00">
                  <c:v>0.2787046077298827</c:v>
                </c:pt>
                <c:pt idx="97" formatCode="0.00">
                  <c:v>0.39777577272988385</c:v>
                </c:pt>
                <c:pt idx="98" formatCode="0.00">
                  <c:v>0.70239127106321764</c:v>
                </c:pt>
                <c:pt idx="99" formatCode="0.00">
                  <c:v>0.98312263106321751</c:v>
                </c:pt>
                <c:pt idx="100" formatCode="0.00">
                  <c:v>1.1194319768965508</c:v>
                </c:pt>
                <c:pt idx="101" formatCode="0.00">
                  <c:v>1.2398990035632176</c:v>
                </c:pt>
                <c:pt idx="102" formatCode="0.00">
                  <c:v>1.3016130168965505</c:v>
                </c:pt>
                <c:pt idx="103" formatCode="0.00">
                  <c:v>1.3314488860632165</c:v>
                </c:pt>
                <c:pt idx="104" formatCode="0.00">
                  <c:v>1.336959276063217</c:v>
                </c:pt>
                <c:pt idx="105" formatCode="0.00">
                  <c:v>1.3166722885632174</c:v>
                </c:pt>
                <c:pt idx="106" formatCode="0.00">
                  <c:v>1.2855323285632165</c:v>
                </c:pt>
                <c:pt idx="107" formatCode="0.00">
                  <c:v>1.2613778243965514</c:v>
                </c:pt>
                <c:pt idx="108" formatCode="0.00">
                  <c:v>1.1604971218965501</c:v>
                </c:pt>
                <c:pt idx="109" formatCode="0.00">
                  <c:v>1.0177074402298842</c:v>
                </c:pt>
                <c:pt idx="110" formatCode="0.00">
                  <c:v>0.83510781606321682</c:v>
                </c:pt>
                <c:pt idx="111" formatCode="0.00">
                  <c:v>0.70224310189655004</c:v>
                </c:pt>
                <c:pt idx="112" formatCode="0.00">
                  <c:v>0.65193785439655016</c:v>
                </c:pt>
                <c:pt idx="113" formatCode="0.00">
                  <c:v>0.60698883939654991</c:v>
                </c:pt>
                <c:pt idx="114" formatCode="0.00">
                  <c:v>0.57742118106321705</c:v>
                </c:pt>
                <c:pt idx="115" formatCode="0.00">
                  <c:v>0.56314421022988359</c:v>
                </c:pt>
                <c:pt idx="116" formatCode="0.00">
                  <c:v>0.56480021606321618</c:v>
                </c:pt>
                <c:pt idx="117" formatCode="0.00">
                  <c:v>0.58181743189655055</c:v>
                </c:pt>
                <c:pt idx="118" formatCode="0.00">
                  <c:v>0.6250778377298829</c:v>
                </c:pt>
                <c:pt idx="119" formatCode="0.00">
                  <c:v>0.72707698106321583</c:v>
                </c:pt>
                <c:pt idx="120" formatCode="0.00">
                  <c:v>0.91447827606321663</c:v>
                </c:pt>
                <c:pt idx="121" formatCode="0.00">
                  <c:v>0.98404746689654932</c:v>
                </c:pt>
                <c:pt idx="122" formatCode="0.00">
                  <c:v>1.0500503127298844</c:v>
                </c:pt>
                <c:pt idx="123" formatCode="0.00">
                  <c:v>1.1502008985632175</c:v>
                </c:pt>
                <c:pt idx="124" formatCode="0.00">
                  <c:v>1.1794683285632166</c:v>
                </c:pt>
                <c:pt idx="125" formatCode="0.00">
                  <c:v>1.1833251860632163</c:v>
                </c:pt>
                <c:pt idx="126" formatCode="0.00">
                  <c:v>1.1921080893965499</c:v>
                </c:pt>
                <c:pt idx="127" formatCode="0.00">
                  <c:v>1.1957986693965497</c:v>
                </c:pt>
                <c:pt idx="128" formatCode="0.00">
                  <c:v>1.1906063402298832</c:v>
                </c:pt>
                <c:pt idx="129" formatCode="0.00">
                  <c:v>1.1687900218965499</c:v>
                </c:pt>
                <c:pt idx="130" formatCode="0.00">
                  <c:v>1.1136669802298842</c:v>
                </c:pt>
                <c:pt idx="131" formatCode="0.00">
                  <c:v>0.98273886106321751</c:v>
                </c:pt>
                <c:pt idx="132" formatCode="0.00">
                  <c:v>0.75395696189655048</c:v>
                </c:pt>
                <c:pt idx="133" formatCode="0.00">
                  <c:v>0.44007739189655037</c:v>
                </c:pt>
                <c:pt idx="134" formatCode="0.00">
                  <c:v>0.10580464939654988</c:v>
                </c:pt>
                <c:pt idx="135" formatCode="0.00">
                  <c:v>-0.21609623560344993</c:v>
                </c:pt>
                <c:pt idx="136" formatCode="0.00">
                  <c:v>-0.32789066727011651</c:v>
                </c:pt>
                <c:pt idx="137" formatCode="0.00">
                  <c:v>-0.40496285060344972</c:v>
                </c:pt>
                <c:pt idx="138" formatCode="0.00">
                  <c:v>-0.45479445977011679</c:v>
                </c:pt>
                <c:pt idx="139" formatCode="0.00">
                  <c:v>-0.48437605560344998</c:v>
                </c:pt>
                <c:pt idx="140" formatCode="0.00">
                  <c:v>-0.50064667310345001</c:v>
                </c:pt>
                <c:pt idx="141" formatCode="0.00">
                  <c:v>-0.50980912393678324</c:v>
                </c:pt>
                <c:pt idx="142" formatCode="0.00">
                  <c:v>-0.49842886893678262</c:v>
                </c:pt>
                <c:pt idx="143" formatCode="0.00">
                  <c:v>-0.49050993477011628</c:v>
                </c:pt>
                <c:pt idx="144" formatCode="0.00">
                  <c:v>-0.53547190310344916</c:v>
                </c:pt>
                <c:pt idx="145" formatCode="0.00">
                  <c:v>-0.39841825393678265</c:v>
                </c:pt>
                <c:pt idx="146" formatCode="0.00">
                  <c:v>-0.19798297310344992</c:v>
                </c:pt>
                <c:pt idx="147" formatCode="0.00">
                  <c:v>-0.20215446310344909</c:v>
                </c:pt>
                <c:pt idx="148" formatCode="0.00">
                  <c:v>-0.2520073906034499</c:v>
                </c:pt>
                <c:pt idx="149" formatCode="0.00">
                  <c:v>-0.27720608810344949</c:v>
                </c:pt>
                <c:pt idx="150" formatCode="0.00">
                  <c:v>-0.28960041727011587</c:v>
                </c:pt>
                <c:pt idx="151" formatCode="0.00">
                  <c:v>-0.29668552227011569</c:v>
                </c:pt>
                <c:pt idx="152" formatCode="0.00">
                  <c:v>-0.30010747977011576</c:v>
                </c:pt>
                <c:pt idx="153" formatCode="0.00">
                  <c:v>-0.300203815603449</c:v>
                </c:pt>
                <c:pt idx="154" formatCode="0.00">
                  <c:v>-0.31639459727011632</c:v>
                </c:pt>
                <c:pt idx="155" formatCode="0.00">
                  <c:v>-0.36324372893678314</c:v>
                </c:pt>
                <c:pt idx="156" formatCode="0.00">
                  <c:v>-0.37271713227011638</c:v>
                </c:pt>
                <c:pt idx="157" formatCode="0.00">
                  <c:v>-0.33591642977011693</c:v>
                </c:pt>
                <c:pt idx="158" formatCode="0.00">
                  <c:v>-0.45367168393678314</c:v>
                </c:pt>
                <c:pt idx="159" formatCode="0.00">
                  <c:v>-0.40601943977011645</c:v>
                </c:pt>
                <c:pt idx="160" formatCode="0.00">
                  <c:v>-0.33706874727011771</c:v>
                </c:pt>
                <c:pt idx="161" formatCode="0.00">
                  <c:v>-0.2872577022701166</c:v>
                </c:pt>
                <c:pt idx="162" formatCode="0.00">
                  <c:v>-0.25914127727011671</c:v>
                </c:pt>
                <c:pt idx="163" formatCode="0.00">
                  <c:v>-0.244137099770116</c:v>
                </c:pt>
                <c:pt idx="164" formatCode="0.00">
                  <c:v>-0.2388457672701163</c:v>
                </c:pt>
                <c:pt idx="165" formatCode="0.00">
                  <c:v>-0.23269736477011538</c:v>
                </c:pt>
                <c:pt idx="166" formatCode="0.00">
                  <c:v>-0.17668527560344938</c:v>
                </c:pt>
                <c:pt idx="167" formatCode="0.00">
                  <c:v>-7.9473993936781895E-2</c:v>
                </c:pt>
                <c:pt idx="168" formatCode="0.00">
                  <c:v>2.7794218965508932E-3</c:v>
                </c:pt>
                <c:pt idx="169" formatCode="0.00">
                  <c:v>0.10859364022988416</c:v>
                </c:pt>
                <c:pt idx="170" formatCode="0.00">
                  <c:v>0.20722446606321743</c:v>
                </c:pt>
                <c:pt idx="171" formatCode="0.00">
                  <c:v>0.23031459022988354</c:v>
                </c:pt>
                <c:pt idx="172" formatCode="0.00">
                  <c:v>0.27751948189655007</c:v>
                </c:pt>
                <c:pt idx="173" formatCode="0.00">
                  <c:v>0.29284129272988313</c:v>
                </c:pt>
                <c:pt idx="174" formatCode="0.00">
                  <c:v>0.30199895022988343</c:v>
                </c:pt>
                <c:pt idx="175" formatCode="0.00">
                  <c:v>0.30763615939654976</c:v>
                </c:pt>
                <c:pt idx="176" formatCode="0.00">
                  <c:v>0.31902814189654993</c:v>
                </c:pt>
                <c:pt idx="177" formatCode="0.00">
                  <c:v>0.34759115439655019</c:v>
                </c:pt>
                <c:pt idx="178" formatCode="0.00">
                  <c:v>0.32380279106321641</c:v>
                </c:pt>
                <c:pt idx="179" formatCode="0.00">
                  <c:v>0.24813843022988369</c:v>
                </c:pt>
                <c:pt idx="180" formatCode="0.00">
                  <c:v>0.14179943272988371</c:v>
                </c:pt>
                <c:pt idx="181" formatCode="0.00">
                  <c:v>-0.13198739060344966</c:v>
                </c:pt>
                <c:pt idx="182" formatCode="0.00">
                  <c:v>-0.27817088143678248</c:v>
                </c:pt>
                <c:pt idx="183" formatCode="0.00">
                  <c:v>-0.40108698393678255</c:v>
                </c:pt>
                <c:pt idx="184" formatCode="0.00">
                  <c:v>-0.55638370643678314</c:v>
                </c:pt>
                <c:pt idx="185" formatCode="0.00">
                  <c:v>-0.62742574727011702</c:v>
                </c:pt>
                <c:pt idx="186" formatCode="0.00">
                  <c:v>-0.67213054227011648</c:v>
                </c:pt>
                <c:pt idx="187" formatCode="0.00">
                  <c:v>-0.69827611977011594</c:v>
                </c:pt>
                <c:pt idx="188" formatCode="0.00">
                  <c:v>-0.72000573810344948</c:v>
                </c:pt>
                <c:pt idx="189" formatCode="0.00">
                  <c:v>-0.75528393393678295</c:v>
                </c:pt>
                <c:pt idx="190" formatCode="0.00">
                  <c:v>-0.78452501393678276</c:v>
                </c:pt>
                <c:pt idx="191" formatCode="0.00">
                  <c:v>-0.81340411060344975</c:v>
                </c:pt>
                <c:pt idx="192" formatCode="0.00">
                  <c:v>-0.76319742977011629</c:v>
                </c:pt>
                <c:pt idx="193" formatCode="0.00">
                  <c:v>-0.77846742393678303</c:v>
                </c:pt>
                <c:pt idx="194" formatCode="0.00">
                  <c:v>-0.92859364310345027</c:v>
                </c:pt>
                <c:pt idx="195" formatCode="0.00">
                  <c:v>-1.0100540789367831</c:v>
                </c:pt>
                <c:pt idx="196" formatCode="0.00">
                  <c:v>-1.0865313289367831</c:v>
                </c:pt>
                <c:pt idx="197" formatCode="0.00">
                  <c:v>-1.1447343106034502</c:v>
                </c:pt>
                <c:pt idx="198" formatCode="0.00">
                  <c:v>-1.1722409997701164</c:v>
                </c:pt>
                <c:pt idx="199" formatCode="0.00">
                  <c:v>-1.1861157397701168</c:v>
                </c:pt>
                <c:pt idx="200" formatCode="0.00">
                  <c:v>-1.1921284231034499</c:v>
                </c:pt>
                <c:pt idx="201" formatCode="0.00">
                  <c:v>-1.1988449772701166</c:v>
                </c:pt>
                <c:pt idx="202" formatCode="0.00">
                  <c:v>-1.1832167431034493</c:v>
                </c:pt>
                <c:pt idx="203" formatCode="0.00">
                  <c:v>-1.1553526347701162</c:v>
                </c:pt>
                <c:pt idx="204" formatCode="0.00">
                  <c:v>-1.1247958764367834</c:v>
                </c:pt>
                <c:pt idx="205" formatCode="0.00">
                  <c:v>-1.0303614164367834</c:v>
                </c:pt>
                <c:pt idx="206" formatCode="0.00">
                  <c:v>-0.77404888727011611</c:v>
                </c:pt>
                <c:pt idx="207" formatCode="0.00">
                  <c:v>-0.46625693893678344</c:v>
                </c:pt>
                <c:pt idx="208" formatCode="0.00">
                  <c:v>-0.28305741393678296</c:v>
                </c:pt>
                <c:pt idx="209" formatCode="0.00">
                  <c:v>-0.17124309393678327</c:v>
                </c:pt>
                <c:pt idx="210" formatCode="0.00">
                  <c:v>-0.10735919310345032</c:v>
                </c:pt>
                <c:pt idx="211" formatCode="0.00">
                  <c:v>-7.1371696436782983E-2</c:v>
                </c:pt>
                <c:pt idx="212" formatCode="0.00">
                  <c:v>-4.8419005603450138E-2</c:v>
                </c:pt>
                <c:pt idx="213" formatCode="0.00">
                  <c:v>-3.0463856436783843E-2</c:v>
                </c:pt>
                <c:pt idx="214" formatCode="0.00">
                  <c:v>-2.9676638103450337E-2</c:v>
                </c:pt>
                <c:pt idx="215" formatCode="0.00">
                  <c:v>-4.1956664770117058E-2</c:v>
                </c:pt>
                <c:pt idx="216" formatCode="0.00">
                  <c:v>-5.9690278103450289E-2</c:v>
                </c:pt>
                <c:pt idx="217" formatCode="0.00">
                  <c:v>-3.3445518936782825E-2</c:v>
                </c:pt>
                <c:pt idx="218" formatCode="0.00">
                  <c:v>-2.5801500603448879E-2</c:v>
                </c:pt>
                <c:pt idx="219" formatCode="0.00">
                  <c:v>-0.12487991727011583</c:v>
                </c:pt>
                <c:pt idx="220" formatCode="0.00">
                  <c:v>-0.18474789560344984</c:v>
                </c:pt>
                <c:pt idx="221" formatCode="0.00">
                  <c:v>-0.21012789143678301</c:v>
                </c:pt>
                <c:pt idx="222" formatCode="0.00">
                  <c:v>-0.22878191977011664</c:v>
                </c:pt>
                <c:pt idx="223" formatCode="0.00">
                  <c:v>-0.23969877893678326</c:v>
                </c:pt>
                <c:pt idx="224" formatCode="0.00">
                  <c:v>-0.25004019477011585</c:v>
                </c:pt>
                <c:pt idx="225" formatCode="0.00">
                  <c:v>-0.26197684477011673</c:v>
                </c:pt>
                <c:pt idx="226" formatCode="0.00">
                  <c:v>-0.28894570143678289</c:v>
                </c:pt>
                <c:pt idx="227" formatCode="0.00">
                  <c:v>-0.32449175560344967</c:v>
                </c:pt>
                <c:pt idx="228" formatCode="0.00">
                  <c:v>-0.46554114060344931</c:v>
                </c:pt>
                <c:pt idx="229" formatCode="0.00">
                  <c:v>-0.65206235227011611</c:v>
                </c:pt>
                <c:pt idx="230" formatCode="0.00">
                  <c:v>-0.73166240893678358</c:v>
                </c:pt>
                <c:pt idx="231" formatCode="0.00">
                  <c:v>-0.82796686560344979</c:v>
                </c:pt>
                <c:pt idx="232" formatCode="0.00">
                  <c:v>-0.85311462143678263</c:v>
                </c:pt>
                <c:pt idx="233" formatCode="0.00">
                  <c:v>-0.87895083060344925</c:v>
                </c:pt>
                <c:pt idx="234" formatCode="0.00">
                  <c:v>-0.88708370560344951</c:v>
                </c:pt>
                <c:pt idx="235" formatCode="0.00">
                  <c:v>-0.89158822727011611</c:v>
                </c:pt>
                <c:pt idx="236" formatCode="0.00">
                  <c:v>-0.89561383560344909</c:v>
                </c:pt>
                <c:pt idx="237" formatCode="0.00">
                  <c:v>-0.8881487556034493</c:v>
                </c:pt>
                <c:pt idx="238" formatCode="0.00">
                  <c:v>-0.79513618477011638</c:v>
                </c:pt>
                <c:pt idx="239" formatCode="0.00">
                  <c:v>-0.58999546560344918</c:v>
                </c:pt>
                <c:pt idx="240" formatCode="0.00">
                  <c:v>-0.31483300727011576</c:v>
                </c:pt>
                <c:pt idx="241" formatCode="0.00">
                  <c:v>-6.7964118936783002E-2</c:v>
                </c:pt>
                <c:pt idx="242" formatCode="0.00">
                  <c:v>6.5409318965494734E-3</c:v>
                </c:pt>
                <c:pt idx="243" formatCode="0.00">
                  <c:v>0.20381462356321656</c:v>
                </c:pt>
                <c:pt idx="244" formatCode="0.00">
                  <c:v>0.33011221689655112</c:v>
                </c:pt>
                <c:pt idx="245" formatCode="0.00">
                  <c:v>0.40369669439655009</c:v>
                </c:pt>
                <c:pt idx="246" formatCode="0.00">
                  <c:v>0.44630861106321706</c:v>
                </c:pt>
                <c:pt idx="247" formatCode="0.00">
                  <c:v>0.47126024772988284</c:v>
                </c:pt>
                <c:pt idx="248" formatCode="0.00">
                  <c:v>0.48866108856321588</c:v>
                </c:pt>
                <c:pt idx="249" formatCode="0.00">
                  <c:v>0.4987188110632168</c:v>
                </c:pt>
                <c:pt idx="250" formatCode="0.00">
                  <c:v>0.42073424022988348</c:v>
                </c:pt>
                <c:pt idx="251" formatCode="0.00">
                  <c:v>0.23431306439654964</c:v>
                </c:pt>
                <c:pt idx="252" formatCode="0.00">
                  <c:v>7.1359810632163345E-3</c:v>
                </c:pt>
                <c:pt idx="253" formatCode="0.00">
                  <c:v>-0.11339617393678392</c:v>
                </c:pt>
                <c:pt idx="254" formatCode="0.00">
                  <c:v>-0.13838458643678297</c:v>
                </c:pt>
                <c:pt idx="255" formatCode="0.00">
                  <c:v>-0.32112841393678337</c:v>
                </c:pt>
                <c:pt idx="256" formatCode="0.00">
                  <c:v>-0.47578255893678234</c:v>
                </c:pt>
                <c:pt idx="257" formatCode="0.00">
                  <c:v>-0.57047856477011605</c:v>
                </c:pt>
                <c:pt idx="258" formatCode="0.00">
                  <c:v>-0.62871385227011567</c:v>
                </c:pt>
                <c:pt idx="259" formatCode="0.00">
                  <c:v>-0.6605729914367835</c:v>
                </c:pt>
                <c:pt idx="260" formatCode="0.00">
                  <c:v>-0.68015687227011634</c:v>
                </c:pt>
                <c:pt idx="261" formatCode="0.00">
                  <c:v>-0.70087709643678275</c:v>
                </c:pt>
                <c:pt idx="262" formatCode="0.00">
                  <c:v>-0.6993930806034494</c:v>
                </c:pt>
                <c:pt idx="263" formatCode="0.00">
                  <c:v>-0.69758574810344953</c:v>
                </c:pt>
                <c:pt idx="264" formatCode="0.00">
                  <c:v>-0.60573584477011622</c:v>
                </c:pt>
                <c:pt idx="265" formatCode="0.00">
                  <c:v>-0.49364426393678373</c:v>
                </c:pt>
                <c:pt idx="266" formatCode="0.00">
                  <c:v>-0.49816030893678276</c:v>
                </c:pt>
                <c:pt idx="267" formatCode="0.00">
                  <c:v>-0.38973512893678341</c:v>
                </c:pt>
                <c:pt idx="268" formatCode="0.00">
                  <c:v>-0.20879390477011661</c:v>
                </c:pt>
                <c:pt idx="269" formatCode="0.00">
                  <c:v>-0.11129183143678301</c:v>
                </c:pt>
                <c:pt idx="270" formatCode="0.00">
                  <c:v>-5.3592290603449833E-2</c:v>
                </c:pt>
                <c:pt idx="271" formatCode="0.00">
                  <c:v>-2.3342793936783401E-2</c:v>
                </c:pt>
                <c:pt idx="272" formatCode="0.00">
                  <c:v>-8.9552156034500285E-3</c:v>
                </c:pt>
                <c:pt idx="273" formatCode="0.00">
                  <c:v>-7.2728647701163496E-3</c:v>
                </c:pt>
                <c:pt idx="274" formatCode="0.00">
                  <c:v>-2.7763788936782774E-2</c:v>
                </c:pt>
                <c:pt idx="275" formatCode="0.00">
                  <c:v>3.822837729884121E-3</c:v>
                </c:pt>
                <c:pt idx="276" formatCode="0.00">
                  <c:v>-6.8480000603449831E-2</c:v>
                </c:pt>
                <c:pt idx="277" formatCode="0.00">
                  <c:v>-0.20018381477011626</c:v>
                </c:pt>
                <c:pt idx="278" formatCode="0.00">
                  <c:v>-0.30990857477011646</c:v>
                </c:pt>
                <c:pt idx="279" formatCode="0.00">
                  <c:v>-0.46696776727011668</c:v>
                </c:pt>
                <c:pt idx="280" formatCode="0.00">
                  <c:v>-0.63305646810345051</c:v>
                </c:pt>
                <c:pt idx="281" formatCode="0.00">
                  <c:v>-0.70788163643678326</c:v>
                </c:pt>
                <c:pt idx="282" formatCode="0.00">
                  <c:v>-0.75508591227011701</c:v>
                </c:pt>
                <c:pt idx="283" formatCode="0.00">
                  <c:v>-0.78138116727011697</c:v>
                </c:pt>
                <c:pt idx="284" formatCode="0.00">
                  <c:v>-0.79417180310345037</c:v>
                </c:pt>
                <c:pt idx="285" formatCode="0.00">
                  <c:v>-0.79911557060344984</c:v>
                </c:pt>
                <c:pt idx="286" formatCode="0.00">
                  <c:v>-0.8171922739367834</c:v>
                </c:pt>
                <c:pt idx="287" formatCode="0.00">
                  <c:v>-0.86528888060344933</c:v>
                </c:pt>
                <c:pt idx="288" formatCode="0.00">
                  <c:v>-0.88416561227011536</c:v>
                </c:pt>
                <c:pt idx="289" formatCode="0.00">
                  <c:v>-0.90848943310344987</c:v>
                </c:pt>
                <c:pt idx="290" formatCode="0.00">
                  <c:v>-0.8634783106034507</c:v>
                </c:pt>
                <c:pt idx="291" formatCode="0.00">
                  <c:v>-0.75995386477011628</c:v>
                </c:pt>
                <c:pt idx="292" formatCode="0.00">
                  <c:v>-0.7187004172701168</c:v>
                </c:pt>
                <c:pt idx="293" formatCode="0.00">
                  <c:v>-0.71377307977011695</c:v>
                </c:pt>
                <c:pt idx="294" formatCode="0.00">
                  <c:v>-0.70710363810345056</c:v>
                </c:pt>
                <c:pt idx="295" formatCode="0.00">
                  <c:v>-0.70495603310345034</c:v>
                </c:pt>
                <c:pt idx="296" formatCode="0.00">
                  <c:v>-0.70576072060345041</c:v>
                </c:pt>
                <c:pt idx="297" formatCode="0.00">
                  <c:v>-0.7031829389367843</c:v>
                </c:pt>
                <c:pt idx="298" formatCode="0.00">
                  <c:v>-0.67293950727011742</c:v>
                </c:pt>
                <c:pt idx="299" formatCode="0.00">
                  <c:v>-0.63141304060345105</c:v>
                </c:pt>
                <c:pt idx="300" formatCode="0.00">
                  <c:v>-0.48879831810345031</c:v>
                </c:pt>
                <c:pt idx="301" formatCode="0.00">
                  <c:v>-0.45196225060344952</c:v>
                </c:pt>
                <c:pt idx="302" formatCode="0.00">
                  <c:v>-0.47539835977011657</c:v>
                </c:pt>
                <c:pt idx="303" formatCode="0.00">
                  <c:v>-0.46039451893678285</c:v>
                </c:pt>
                <c:pt idx="304" formatCode="0.00">
                  <c:v>-0.49556594810345045</c:v>
                </c:pt>
                <c:pt idx="305" formatCode="0.00">
                  <c:v>-0.5121917297701164</c:v>
                </c:pt>
                <c:pt idx="306" formatCode="0.00">
                  <c:v>-0.52282468143678296</c:v>
                </c:pt>
                <c:pt idx="307" formatCode="0.00">
                  <c:v>-0.52598367810344948</c:v>
                </c:pt>
                <c:pt idx="308" formatCode="0.00">
                  <c:v>-0.5233763864367833</c:v>
                </c:pt>
                <c:pt idx="309" formatCode="0.00">
                  <c:v>-0.51877249393678326</c:v>
                </c:pt>
                <c:pt idx="310" formatCode="0.00">
                  <c:v>-0.47994766727011706</c:v>
                </c:pt>
                <c:pt idx="311" formatCode="0.00">
                  <c:v>-0.41708453643678256</c:v>
                </c:pt>
                <c:pt idx="312" formatCode="0.00">
                  <c:v>-0.4832420364367831</c:v>
                </c:pt>
                <c:pt idx="313" formatCode="0.00">
                  <c:v>-0.38576511643678302</c:v>
                </c:pt>
                <c:pt idx="314" formatCode="0.00">
                  <c:v>-0.34477162477011625</c:v>
                </c:pt>
                <c:pt idx="315" formatCode="0.00">
                  <c:v>-0.41750168977011626</c:v>
                </c:pt>
                <c:pt idx="316" formatCode="0.00">
                  <c:v>-0.38118819560344974</c:v>
                </c:pt>
                <c:pt idx="317" formatCode="0.00">
                  <c:v>-0.35950682727011651</c:v>
                </c:pt>
                <c:pt idx="318" formatCode="0.00">
                  <c:v>-0.34789566393678273</c:v>
                </c:pt>
                <c:pt idx="319" formatCode="0.00">
                  <c:v>-0.34347945643678335</c:v>
                </c:pt>
                <c:pt idx="320" formatCode="0.00">
                  <c:v>-0.34481532143678351</c:v>
                </c:pt>
                <c:pt idx="321" formatCode="0.00">
                  <c:v>-0.34300313643678315</c:v>
                </c:pt>
                <c:pt idx="322" formatCode="0.00">
                  <c:v>-0.35062257727011703</c:v>
                </c:pt>
                <c:pt idx="323" formatCode="0.00">
                  <c:v>-0.38751455393678347</c:v>
                </c:pt>
                <c:pt idx="324" formatCode="0.00">
                  <c:v>-0.38756315143678322</c:v>
                </c:pt>
                <c:pt idx="325" formatCode="0.00">
                  <c:v>-0.38889320977011677</c:v>
                </c:pt>
                <c:pt idx="326" formatCode="0.00">
                  <c:v>-0.30989527977011733</c:v>
                </c:pt>
                <c:pt idx="327" formatCode="0.00">
                  <c:v>-0.2712599064367831</c:v>
                </c:pt>
                <c:pt idx="328" formatCode="0.00">
                  <c:v>-0.25304198477011663</c:v>
                </c:pt>
                <c:pt idx="329" formatCode="0.00">
                  <c:v>-0.22250018727011689</c:v>
                </c:pt>
                <c:pt idx="330" formatCode="0.00">
                  <c:v>-0.20535632143678306</c:v>
                </c:pt>
                <c:pt idx="331" formatCode="0.00">
                  <c:v>-0.19605096310344994</c:v>
                </c:pt>
                <c:pt idx="332" formatCode="0.00">
                  <c:v>-0.18966890477011678</c:v>
                </c:pt>
                <c:pt idx="333" formatCode="0.00">
                  <c:v>-0.1883888306034498</c:v>
                </c:pt>
                <c:pt idx="334" formatCode="0.00">
                  <c:v>-0.23439146143678347</c:v>
                </c:pt>
                <c:pt idx="335" formatCode="0.00">
                  <c:v>-0.29899236643678284</c:v>
                </c:pt>
                <c:pt idx="336" formatCode="0.00">
                  <c:v>-0.38913227227011582</c:v>
                </c:pt>
                <c:pt idx="337" formatCode="0.00">
                  <c:v>-0.55438964643678323</c:v>
                </c:pt>
                <c:pt idx="338" formatCode="0.00">
                  <c:v>-0.67058973560345025</c:v>
                </c:pt>
                <c:pt idx="339" formatCode="0.00">
                  <c:v>-0.71039244560344983</c:v>
                </c:pt>
                <c:pt idx="340" formatCode="0.00">
                  <c:v>-0.78976568643678347</c:v>
                </c:pt>
                <c:pt idx="341" formatCode="0.00">
                  <c:v>-0.84973038310344995</c:v>
                </c:pt>
                <c:pt idx="342" formatCode="0.00">
                  <c:v>-0.8796867039367835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97-413F-AA1C-495901B212AB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'Brahmaputra-TSA'!$W$366:$W$712</c:f>
              <c:numCache>
                <c:formatCode>General</c:formatCode>
                <c:ptCount val="347"/>
                <c:pt idx="6" formatCode="0.0000">
                  <c:v>4.8844679353786908</c:v>
                </c:pt>
                <c:pt idx="7" formatCode="0.0000">
                  <c:v>5.7214508871644085</c:v>
                </c:pt>
                <c:pt idx="8" formatCode="0.0000">
                  <c:v>5.3910224720751208</c:v>
                </c:pt>
                <c:pt idx="9" formatCode="0.0000">
                  <c:v>3.4721127493072643</c:v>
                </c:pt>
                <c:pt idx="10" formatCode="0.0000">
                  <c:v>1.0225471610036916</c:v>
                </c:pt>
                <c:pt idx="11" formatCode="0.0000">
                  <c:v>-0.19406939578202076</c:v>
                </c:pt>
                <c:pt idx="12" formatCode="0.0000">
                  <c:v>-1.41465309155583</c:v>
                </c:pt>
                <c:pt idx="13" formatCode="0.0000">
                  <c:v>-1.9134965887284494</c:v>
                </c:pt>
                <c:pt idx="14" formatCode="0.0000">
                  <c:v>-1.9864133414367835</c:v>
                </c:pt>
                <c:pt idx="15" formatCode="0.0000">
                  <c:v>-1.5753658327463076</c:v>
                </c:pt>
                <c:pt idx="16" formatCode="0.0000">
                  <c:v>-0.24120033331178314</c:v>
                </c:pt>
                <c:pt idx="17" formatCode="0.0000">
                  <c:v>2.1189024940394061</c:v>
                </c:pt>
                <c:pt idx="18" formatCode="0.0000">
                  <c:v>4.9851312562120249</c:v>
                </c:pt>
                <c:pt idx="19" formatCode="0.0000">
                  <c:v>5.7555061279977409</c:v>
                </c:pt>
                <c:pt idx="20" formatCode="0.0000">
                  <c:v>5.4066264704084537</c:v>
                </c:pt>
                <c:pt idx="21" formatCode="0.0000">
                  <c:v>3.4752748451405973</c:v>
                </c:pt>
                <c:pt idx="22" formatCode="0.0000">
                  <c:v>1.0528622226703579</c:v>
                </c:pt>
                <c:pt idx="23" formatCode="0.0000">
                  <c:v>-0.30815039994868831</c:v>
                </c:pt>
                <c:pt idx="24" formatCode="0.0000">
                  <c:v>-1.7038221832224982</c:v>
                </c:pt>
                <c:pt idx="25" formatCode="0.0000">
                  <c:v>-2.4169754120617846</c:v>
                </c:pt>
                <c:pt idx="26" formatCode="0.0000">
                  <c:v>-2.7612630122701178</c:v>
                </c:pt>
                <c:pt idx="27" formatCode="0.0000">
                  <c:v>-2.66414132607964</c:v>
                </c:pt>
                <c:pt idx="28" formatCode="0.0000">
                  <c:v>-1.4641002649784496</c:v>
                </c:pt>
                <c:pt idx="29" formatCode="0.0000">
                  <c:v>0.79575277570607295</c:v>
                </c:pt>
                <c:pt idx="30" formatCode="0.0000">
                  <c:v>3.5950101570453574</c:v>
                </c:pt>
                <c:pt idx="31" formatCode="0.0000">
                  <c:v>4.3288372279977416</c:v>
                </c:pt>
                <c:pt idx="32" formatCode="0.0000">
                  <c:v>3.9488079437417882</c:v>
                </c:pt>
                <c:pt idx="33" formatCode="0.0000">
                  <c:v>1.9780885634739303</c:v>
                </c:pt>
                <c:pt idx="34" formatCode="0.0000">
                  <c:v>-0.49898492566297481</c:v>
                </c:pt>
                <c:pt idx="35" formatCode="0.0000">
                  <c:v>-1.7196232057820215</c:v>
                </c:pt>
                <c:pt idx="36" formatCode="0.0000">
                  <c:v>-2.7704143682224975</c:v>
                </c:pt>
                <c:pt idx="37" formatCode="0.0000">
                  <c:v>-3.1816715012284504</c:v>
                </c:pt>
                <c:pt idx="38" formatCode="0.0000">
                  <c:v>-3.1233042956034511</c:v>
                </c:pt>
                <c:pt idx="39" formatCode="0.0000">
                  <c:v>-2.5116983627463081</c:v>
                </c:pt>
                <c:pt idx="40" formatCode="0.0000">
                  <c:v>-0.90840064664511777</c:v>
                </c:pt>
                <c:pt idx="41" formatCode="0.0000">
                  <c:v>1.5785033332060721</c:v>
                </c:pt>
                <c:pt idx="42" formatCode="0.0000">
                  <c:v>4.516934817878691</c:v>
                </c:pt>
                <c:pt idx="43" formatCode="0.0000">
                  <c:v>5.3184886096644091</c:v>
                </c:pt>
                <c:pt idx="44" formatCode="0.0000">
                  <c:v>4.9770389687417884</c:v>
                </c:pt>
                <c:pt idx="45" formatCode="0.0000">
                  <c:v>3.0565134734739301</c:v>
                </c:pt>
                <c:pt idx="46" formatCode="0.0000">
                  <c:v>0.67949179433702511</c:v>
                </c:pt>
                <c:pt idx="47" formatCode="0.0000">
                  <c:v>-0.63452389744868887</c:v>
                </c:pt>
                <c:pt idx="48" formatCode="0.0000">
                  <c:v>-1.9071315998891656</c:v>
                </c:pt>
                <c:pt idx="49" formatCode="0.0000">
                  <c:v>-2.6353675462284505</c:v>
                </c:pt>
                <c:pt idx="50" formatCode="0.0000">
                  <c:v>-2.9646627906034499</c:v>
                </c:pt>
                <c:pt idx="51" formatCode="0.0000">
                  <c:v>-2.8614216144129743</c:v>
                </c:pt>
                <c:pt idx="52" formatCode="0.0000">
                  <c:v>-1.6562549508117841</c:v>
                </c:pt>
                <c:pt idx="53" formatCode="0.0000">
                  <c:v>0.61556463570607267</c:v>
                </c:pt>
                <c:pt idx="54" formatCode="0.0000">
                  <c:v>3.425554746212025</c:v>
                </c:pt>
                <c:pt idx="55" formatCode="0.0000">
                  <c:v>4.161180109664409</c:v>
                </c:pt>
                <c:pt idx="56" formatCode="0.0000">
                  <c:v>3.7844941204084552</c:v>
                </c:pt>
                <c:pt idx="57" formatCode="0.0000">
                  <c:v>1.8191302768072637</c:v>
                </c:pt>
                <c:pt idx="58" formatCode="0.0000">
                  <c:v>-0.67456524899630832</c:v>
                </c:pt>
                <c:pt idx="59" formatCode="0.0000">
                  <c:v>-1.9021993666153549</c:v>
                </c:pt>
                <c:pt idx="60" formatCode="0.0000">
                  <c:v>-3.011304853222498</c:v>
                </c:pt>
                <c:pt idx="61" formatCode="0.0000">
                  <c:v>-3.2150383620617831</c:v>
                </c:pt>
                <c:pt idx="62" formatCode="0.0000">
                  <c:v>-3.1051702389367835</c:v>
                </c:pt>
                <c:pt idx="63" formatCode="0.0000">
                  <c:v>-2.5523169227463076</c:v>
                </c:pt>
                <c:pt idx="64" formatCode="0.0000">
                  <c:v>-0.9836017416451166</c:v>
                </c:pt>
                <c:pt idx="65" formatCode="0.0000">
                  <c:v>1.4945561315394063</c:v>
                </c:pt>
                <c:pt idx="66" formatCode="0.0000">
                  <c:v>4.4358281153786914</c:v>
                </c:pt>
                <c:pt idx="67" formatCode="0.0000">
                  <c:v>5.254180413831075</c:v>
                </c:pt>
                <c:pt idx="68" formatCode="0.0000">
                  <c:v>4.9231259120751218</c:v>
                </c:pt>
                <c:pt idx="69" formatCode="0.0000">
                  <c:v>3.0174428484739302</c:v>
                </c:pt>
                <c:pt idx="70" formatCode="0.0000">
                  <c:v>0.61671100850369154</c:v>
                </c:pt>
                <c:pt idx="71" formatCode="0.0000">
                  <c:v>-0.60975459911535479</c:v>
                </c:pt>
                <c:pt idx="72" formatCode="0.0000">
                  <c:v>-1.8842048007224976</c:v>
                </c:pt>
                <c:pt idx="73" formatCode="0.0000">
                  <c:v>-2.4650812962284494</c:v>
                </c:pt>
                <c:pt idx="74" formatCode="0.0000">
                  <c:v>-2.5800611264367834</c:v>
                </c:pt>
                <c:pt idx="75" formatCode="0.0000">
                  <c:v>-2.2503935077463075</c:v>
                </c:pt>
                <c:pt idx="76" formatCode="0.0000">
                  <c:v>-0.88525282581178333</c:v>
                </c:pt>
                <c:pt idx="77" formatCode="0.0000">
                  <c:v>1.5051153723727397</c:v>
                </c:pt>
                <c:pt idx="78" formatCode="0.0000">
                  <c:v>4.3773502762120247</c:v>
                </c:pt>
                <c:pt idx="79" formatCode="0.0000">
                  <c:v>5.1400470554977415</c:v>
                </c:pt>
                <c:pt idx="80" formatCode="0.0000">
                  <c:v>4.7837160420751221</c:v>
                </c:pt>
                <c:pt idx="81" formatCode="0.0000">
                  <c:v>2.8325967943072641</c:v>
                </c:pt>
                <c:pt idx="82" formatCode="0.0000">
                  <c:v>0.37186506100369243</c:v>
                </c:pt>
                <c:pt idx="83" formatCode="0.0000">
                  <c:v>-0.98719137744868801</c:v>
                </c:pt>
                <c:pt idx="84" formatCode="0.0000">
                  <c:v>-2.2138880057224979</c:v>
                </c:pt>
                <c:pt idx="85" formatCode="0.0000">
                  <c:v>-2.7643096262284494</c:v>
                </c:pt>
                <c:pt idx="86" formatCode="0.0000">
                  <c:v>-2.98142765810345</c:v>
                </c:pt>
                <c:pt idx="87" formatCode="0.0000">
                  <c:v>-2.6509103952463078</c:v>
                </c:pt>
                <c:pt idx="88" formatCode="0.0000">
                  <c:v>-1.2719311433117837</c:v>
                </c:pt>
                <c:pt idx="89" formatCode="0.0000">
                  <c:v>1.0598251057060732</c:v>
                </c:pt>
                <c:pt idx="90" formatCode="0.0000">
                  <c:v>3.915082540378692</c:v>
                </c:pt>
                <c:pt idx="91" formatCode="0.0000">
                  <c:v>4.6794126963310756</c:v>
                </c:pt>
                <c:pt idx="92" formatCode="0.0000">
                  <c:v>4.3179482320751221</c:v>
                </c:pt>
                <c:pt idx="93" formatCode="0.0000">
                  <c:v>2.3650004234739299</c:v>
                </c:pt>
                <c:pt idx="94" formatCode="0.0000">
                  <c:v>-7.1387709829641821E-2</c:v>
                </c:pt>
                <c:pt idx="95" formatCode="0.0000">
                  <c:v>-1.2877069182820224</c:v>
                </c:pt>
                <c:pt idx="96" formatCode="0.0000">
                  <c:v>-2.4150412140558322</c:v>
                </c:pt>
                <c:pt idx="97" formatCode="0.0000">
                  <c:v>-2.8150446337284496</c:v>
                </c:pt>
                <c:pt idx="98" formatCode="0.0000">
                  <c:v>-2.6230773906034495</c:v>
                </c:pt>
                <c:pt idx="99" formatCode="0.0000">
                  <c:v>-1.9744578477463066</c:v>
                </c:pt>
                <c:pt idx="100" formatCode="0.0000">
                  <c:v>-0.42506549914511593</c:v>
                </c:pt>
                <c:pt idx="101" formatCode="0.0000">
                  <c:v>2.0835965007060739</c:v>
                </c:pt>
                <c:pt idx="102" formatCode="0.0000">
                  <c:v>5.0245402812120252</c:v>
                </c:pt>
                <c:pt idx="103" formatCode="0.0000">
                  <c:v>5.8298334696644085</c:v>
                </c:pt>
                <c:pt idx="104" formatCode="0.0000">
                  <c:v>5.4821540904084554</c:v>
                </c:pt>
                <c:pt idx="105" formatCode="0.0000">
                  <c:v>3.5217113151405979</c:v>
                </c:pt>
                <c:pt idx="106" formatCode="0.0000">
                  <c:v>1.0549774635036915</c:v>
                </c:pt>
                <c:pt idx="107" formatCode="0.0000">
                  <c:v>-0.23019438828202032</c:v>
                </c:pt>
                <c:pt idx="108" formatCode="0.0000">
                  <c:v>-1.5332486998891648</c:v>
                </c:pt>
                <c:pt idx="109" formatCode="0.0000">
                  <c:v>-2.1951129662284492</c:v>
                </c:pt>
                <c:pt idx="110" formatCode="0.0000">
                  <c:v>-2.4903608456034503</c:v>
                </c:pt>
                <c:pt idx="111" formatCode="0.0000">
                  <c:v>-2.2553373769129741</c:v>
                </c:pt>
                <c:pt idx="112" formatCode="0.0000">
                  <c:v>-0.8925596216451166</c:v>
                </c:pt>
                <c:pt idx="113" formatCode="0.0000">
                  <c:v>1.4506863365394063</c:v>
                </c:pt>
                <c:pt idx="114" formatCode="0.0000">
                  <c:v>4.3003484453786918</c:v>
                </c:pt>
                <c:pt idx="115" formatCode="0.0000">
                  <c:v>5.0615287938310756</c:v>
                </c:pt>
                <c:pt idx="116" formatCode="0.0000">
                  <c:v>4.7099950304084546</c:v>
                </c:pt>
                <c:pt idx="117" formatCode="0.0000">
                  <c:v>2.786856458473931</c:v>
                </c:pt>
                <c:pt idx="118" formatCode="0.0000">
                  <c:v>0.39452297267035785</c:v>
                </c:pt>
                <c:pt idx="119" formatCode="0.0000">
                  <c:v>-0.76449523161535593</c:v>
                </c:pt>
                <c:pt idx="120" formatCode="0.0000">
                  <c:v>-1.7792675457224982</c:v>
                </c:pt>
                <c:pt idx="121" formatCode="0.0000">
                  <c:v>-2.2287729395617841</c:v>
                </c:pt>
                <c:pt idx="122" formatCode="0.0000">
                  <c:v>-2.2754183489367827</c:v>
                </c:pt>
                <c:pt idx="123" formatCode="0.0000">
                  <c:v>-1.8073795802463066</c:v>
                </c:pt>
                <c:pt idx="124" formatCode="0.0000">
                  <c:v>-0.36502914747845017</c:v>
                </c:pt>
                <c:pt idx="125" formatCode="0.0000">
                  <c:v>2.0270226832060727</c:v>
                </c:pt>
                <c:pt idx="126" formatCode="0.0000">
                  <c:v>4.9150353537120246</c:v>
                </c:pt>
                <c:pt idx="127" formatCode="0.0000">
                  <c:v>5.6941832529977416</c:v>
                </c:pt>
                <c:pt idx="128" formatCode="0.0000">
                  <c:v>5.3358011545751216</c:v>
                </c:pt>
                <c:pt idx="129" formatCode="0.0000">
                  <c:v>3.3738290484739304</c:v>
                </c:pt>
                <c:pt idx="130" formatCode="0.0000">
                  <c:v>0.88311211517035915</c:v>
                </c:pt>
                <c:pt idx="131" formatCode="0.0000">
                  <c:v>-0.50883335161535426</c:v>
                </c:pt>
                <c:pt idx="132" formatCode="0.0000">
                  <c:v>-1.9397888598891644</c:v>
                </c:pt>
                <c:pt idx="133" formatCode="0.0000">
                  <c:v>-2.7727430145617831</c:v>
                </c:pt>
                <c:pt idx="134" formatCode="0.0000">
                  <c:v>-3.2196640122701172</c:v>
                </c:pt>
                <c:pt idx="135" formatCode="0.0000">
                  <c:v>-3.1736767144129741</c:v>
                </c:pt>
                <c:pt idx="136" formatCode="0.0000">
                  <c:v>-1.8723881433117833</c:v>
                </c:pt>
                <c:pt idx="137" formatCode="0.0000">
                  <c:v>0.43873464653940664</c:v>
                </c:pt>
                <c:pt idx="138" formatCode="0.0000">
                  <c:v>3.2681328045453579</c:v>
                </c:pt>
                <c:pt idx="139" formatCode="0.0000">
                  <c:v>4.014008527997742</c:v>
                </c:pt>
                <c:pt idx="140" formatCode="0.0000">
                  <c:v>3.6445481412417884</c:v>
                </c:pt>
                <c:pt idx="141" formatCode="0.0000">
                  <c:v>1.6952299026405973</c:v>
                </c:pt>
                <c:pt idx="142" formatCode="0.0000">
                  <c:v>-0.72898373399630767</c:v>
                </c:pt>
                <c:pt idx="143" formatCode="0.0000">
                  <c:v>-1.982082147448688</c:v>
                </c:pt>
                <c:pt idx="144" formatCode="0.0000">
                  <c:v>-3.229217724889164</c:v>
                </c:pt>
                <c:pt idx="145" formatCode="0.0000">
                  <c:v>-3.6112386603951161</c:v>
                </c:pt>
                <c:pt idx="146" formatCode="0.0000">
                  <c:v>-3.523451634770117</c:v>
                </c:pt>
                <c:pt idx="147" formatCode="0.0000">
                  <c:v>-3.1597349419129732</c:v>
                </c:pt>
                <c:pt idx="148" formatCode="0.0000">
                  <c:v>-1.7965048666451167</c:v>
                </c:pt>
                <c:pt idx="149" formatCode="0.0000">
                  <c:v>0.56649140903940687</c:v>
                </c:pt>
                <c:pt idx="150" formatCode="0.0000">
                  <c:v>3.4333268470453588</c:v>
                </c:pt>
                <c:pt idx="151" formatCode="0.0000">
                  <c:v>4.2016990613310767</c:v>
                </c:pt>
                <c:pt idx="152" formatCode="0.0000">
                  <c:v>3.8450873345751226</c:v>
                </c:pt>
                <c:pt idx="153" formatCode="0.0000">
                  <c:v>1.9048352109739315</c:v>
                </c:pt>
                <c:pt idx="154" formatCode="0.0000">
                  <c:v>-0.54694946232964137</c:v>
                </c:pt>
                <c:pt idx="155" formatCode="0.0000">
                  <c:v>-1.8548159416153549</c:v>
                </c:pt>
                <c:pt idx="156" formatCode="0.0000">
                  <c:v>-3.0664629540558312</c:v>
                </c:pt>
                <c:pt idx="157" formatCode="0.0000">
                  <c:v>-3.5487368362284504</c:v>
                </c:pt>
                <c:pt idx="158" formatCode="0.0000">
                  <c:v>-3.7791403456034502</c:v>
                </c:pt>
                <c:pt idx="159" formatCode="0.0000">
                  <c:v>-3.3635999185796406</c:v>
                </c:pt>
                <c:pt idx="160" formatCode="0.0000">
                  <c:v>-1.8815662233117845</c:v>
                </c:pt>
                <c:pt idx="161" formatCode="0.0000">
                  <c:v>0.55643979487273976</c:v>
                </c:pt>
                <c:pt idx="162" formatCode="0.0000">
                  <c:v>3.463785987045358</c:v>
                </c:pt>
                <c:pt idx="163" formatCode="0.0000">
                  <c:v>4.254247483831076</c:v>
                </c:pt>
                <c:pt idx="164" formatCode="0.0000">
                  <c:v>3.9063490470751221</c:v>
                </c:pt>
                <c:pt idx="165" formatCode="0.0000">
                  <c:v>1.9723416618072651</c:v>
                </c:pt>
                <c:pt idx="166" formatCode="0.0000">
                  <c:v>-0.40724014066297443</c:v>
                </c:pt>
                <c:pt idx="167" formatCode="0.0000">
                  <c:v>-1.5710462066153537</c:v>
                </c:pt>
                <c:pt idx="168" formatCode="0.0000">
                  <c:v>-2.690966399889164</c:v>
                </c:pt>
                <c:pt idx="169" formatCode="0.0000">
                  <c:v>-3.1042267662284493</c:v>
                </c:pt>
                <c:pt idx="170" formatCode="0.0000">
                  <c:v>-3.1182441956034497</c:v>
                </c:pt>
                <c:pt idx="171" formatCode="0.0000">
                  <c:v>-2.7272658885796406</c:v>
                </c:pt>
                <c:pt idx="172" formatCode="0.0000">
                  <c:v>-1.2669779941451167</c:v>
                </c:pt>
                <c:pt idx="173" formatCode="0.0000">
                  <c:v>1.1365387898727395</c:v>
                </c:pt>
                <c:pt idx="174" formatCode="0.0000">
                  <c:v>4.0249262145453581</c:v>
                </c:pt>
                <c:pt idx="175" formatCode="0.0000">
                  <c:v>4.8060207429977417</c:v>
                </c:pt>
                <c:pt idx="176" formatCode="0.0000">
                  <c:v>4.4642229562417883</c:v>
                </c:pt>
                <c:pt idx="177" formatCode="0.0000">
                  <c:v>2.5526301809739307</c:v>
                </c:pt>
                <c:pt idx="178" formatCode="0.0000">
                  <c:v>9.3247926003691362E-2</c:v>
                </c:pt>
                <c:pt idx="179" formatCode="0.0000">
                  <c:v>-1.2434337824486881</c:v>
                </c:pt>
                <c:pt idx="180" formatCode="0.0000">
                  <c:v>-2.5519463890558312</c:v>
                </c:pt>
                <c:pt idx="181" formatCode="0.0000">
                  <c:v>-3.3448077970617831</c:v>
                </c:pt>
                <c:pt idx="182" formatCode="0.0000">
                  <c:v>-3.6036395431034496</c:v>
                </c:pt>
                <c:pt idx="183" formatCode="0.0000">
                  <c:v>-3.3586674627463067</c:v>
                </c:pt>
                <c:pt idx="184" formatCode="0.0000">
                  <c:v>-2.1008811824784499</c:v>
                </c:pt>
                <c:pt idx="185" formatCode="0.0000">
                  <c:v>0.21627174987273934</c:v>
                </c:pt>
                <c:pt idx="186" formatCode="0.0000">
                  <c:v>3.0507967220453582</c:v>
                </c:pt>
                <c:pt idx="187" formatCode="0.0000">
                  <c:v>3.800108463831076</c:v>
                </c:pt>
                <c:pt idx="188" formatCode="0.0000">
                  <c:v>3.4251890762417889</c:v>
                </c:pt>
                <c:pt idx="189" formatCode="0.0000">
                  <c:v>1.4497550926405975</c:v>
                </c:pt>
                <c:pt idx="190" formatCode="0.0000">
                  <c:v>-1.0150798789963078</c:v>
                </c:pt>
                <c:pt idx="191" formatCode="0.0000">
                  <c:v>-2.3049763232820215</c:v>
                </c:pt>
                <c:pt idx="192" formatCode="0.0000">
                  <c:v>-3.4569432515558312</c:v>
                </c:pt>
                <c:pt idx="193" formatCode="0.0000">
                  <c:v>-3.9912878303951165</c:v>
                </c:pt>
                <c:pt idx="194" formatCode="0.0000">
                  <c:v>-4.2540623047701178</c:v>
                </c:pt>
                <c:pt idx="195" formatCode="0.0000">
                  <c:v>-3.9676345577463072</c:v>
                </c:pt>
                <c:pt idx="196" formatCode="0.0000">
                  <c:v>-2.6310288049784498</c:v>
                </c:pt>
                <c:pt idx="197" formatCode="0.0000">
                  <c:v>-0.30103681346059386</c:v>
                </c:pt>
                <c:pt idx="198" formatCode="0.0000">
                  <c:v>2.5506862645453583</c:v>
                </c:pt>
                <c:pt idx="199" formatCode="0.0000">
                  <c:v>3.3122688438310752</c:v>
                </c:pt>
                <c:pt idx="200" formatCode="0.0000">
                  <c:v>2.9530663912417885</c:v>
                </c:pt>
                <c:pt idx="201" formatCode="0.0000">
                  <c:v>1.0061940493072639</c:v>
                </c:pt>
                <c:pt idx="202" formatCode="0.0000">
                  <c:v>-1.4137716081629743</c:v>
                </c:pt>
                <c:pt idx="203" formatCode="0.0000">
                  <c:v>-2.6469248474486879</c:v>
                </c:pt>
                <c:pt idx="204" formatCode="0.0000">
                  <c:v>-3.8185416982224982</c:v>
                </c:pt>
                <c:pt idx="205" formatCode="0.0000">
                  <c:v>-4.2431818228951173</c:v>
                </c:pt>
                <c:pt idx="206" formatCode="0.0000">
                  <c:v>-4.0995175489367828</c:v>
                </c:pt>
                <c:pt idx="207" formatCode="0.0000">
                  <c:v>-3.4238374177463076</c:v>
                </c:pt>
                <c:pt idx="208" formatCode="0.0000">
                  <c:v>-1.8275548899784497</c:v>
                </c:pt>
                <c:pt idx="209" formatCode="0.0000">
                  <c:v>0.67245440320607308</c:v>
                </c:pt>
                <c:pt idx="210" formatCode="0.0000">
                  <c:v>3.6155680712120244</c:v>
                </c:pt>
                <c:pt idx="211" formatCode="0.0000">
                  <c:v>4.427012887164409</c:v>
                </c:pt>
                <c:pt idx="212" formatCode="0.0000">
                  <c:v>4.0967758087417883</c:v>
                </c:pt>
                <c:pt idx="213" formatCode="0.0000">
                  <c:v>2.1745751701405966</c:v>
                </c:pt>
                <c:pt idx="214" formatCode="0.0000">
                  <c:v>-0.26023150316297539</c:v>
                </c:pt>
                <c:pt idx="215" formatCode="0.0000">
                  <c:v>-1.5335288774486888</c:v>
                </c:pt>
                <c:pt idx="216" formatCode="0.0000">
                  <c:v>-2.7534360998891652</c:v>
                </c:pt>
                <c:pt idx="217" formatCode="0.0000">
                  <c:v>-3.2462659253951163</c:v>
                </c:pt>
                <c:pt idx="218" formatCode="0.0000">
                  <c:v>-3.351270162270116</c:v>
                </c:pt>
                <c:pt idx="219" formatCode="0.0000">
                  <c:v>-3.08246039607964</c:v>
                </c:pt>
                <c:pt idx="220" formatCode="0.0000">
                  <c:v>-1.7292453716451166</c:v>
                </c:pt>
                <c:pt idx="221" formatCode="0.0000">
                  <c:v>0.63356960570607335</c:v>
                </c:pt>
                <c:pt idx="222" formatCode="0.0000">
                  <c:v>3.4941453445453581</c:v>
                </c:pt>
                <c:pt idx="223" formatCode="0.0000">
                  <c:v>4.2586858046644087</c:v>
                </c:pt>
                <c:pt idx="224" formatCode="0.0000">
                  <c:v>3.8951546195751225</c:v>
                </c:pt>
                <c:pt idx="225" formatCode="0.0000">
                  <c:v>1.9430621818072638</c:v>
                </c:pt>
                <c:pt idx="226" formatCode="0.0000">
                  <c:v>-0.51950056649630794</c:v>
                </c:pt>
                <c:pt idx="227" formatCode="0.0000">
                  <c:v>-1.8160639682820214</c:v>
                </c:pt>
                <c:pt idx="228" formatCode="0.0000">
                  <c:v>-3.1592869623891642</c:v>
                </c:pt>
                <c:pt idx="229" formatCode="0.0000">
                  <c:v>-3.8648827587284496</c:v>
                </c:pt>
                <c:pt idx="230" formatCode="0.0000">
                  <c:v>-4.0571310706034502</c:v>
                </c:pt>
                <c:pt idx="231" formatCode="0.0000">
                  <c:v>-3.7855473444129739</c:v>
                </c:pt>
                <c:pt idx="232" formatCode="0.0000">
                  <c:v>-2.3976120974784494</c:v>
                </c:pt>
                <c:pt idx="233" formatCode="0.0000">
                  <c:v>-3.5253333460592895E-2</c:v>
                </c:pt>
                <c:pt idx="234" formatCode="0.0000">
                  <c:v>2.8358435587120252</c:v>
                </c:pt>
                <c:pt idx="235" formatCode="0.0000">
                  <c:v>3.6067963563310759</c:v>
                </c:pt>
                <c:pt idx="236" formatCode="0.0000">
                  <c:v>3.2495809787417893</c:v>
                </c:pt>
                <c:pt idx="237" formatCode="0.0000">
                  <c:v>1.3168902709739312</c:v>
                </c:pt>
                <c:pt idx="238" formatCode="0.0000">
                  <c:v>-1.0256910498296414</c:v>
                </c:pt>
                <c:pt idx="239" formatCode="0.0000">
                  <c:v>-2.0815676782820209</c:v>
                </c:pt>
                <c:pt idx="240" formatCode="0.0000">
                  <c:v>-3.0085788290558306</c:v>
                </c:pt>
                <c:pt idx="241" formatCode="0.0000">
                  <c:v>-3.2807845253951164</c:v>
                </c:pt>
                <c:pt idx="242" formatCode="0.0000">
                  <c:v>-3.3189277297701176</c:v>
                </c:pt>
                <c:pt idx="243" formatCode="0.0000">
                  <c:v>-2.7537658552463076</c:v>
                </c:pt>
                <c:pt idx="244" formatCode="0.0000">
                  <c:v>-1.2143852591451156</c:v>
                </c:pt>
                <c:pt idx="245" formatCode="0.0000">
                  <c:v>1.2473941915394064</c:v>
                </c:pt>
                <c:pt idx="246" formatCode="0.0000">
                  <c:v>4.1692358753786918</c:v>
                </c:pt>
                <c:pt idx="247" formatCode="0.0000">
                  <c:v>4.9696448313310748</c:v>
                </c:pt>
                <c:pt idx="248" formatCode="0.0000">
                  <c:v>4.6338559029084543</c:v>
                </c:pt>
                <c:pt idx="249" formatCode="0.0000">
                  <c:v>2.7037578376405973</c:v>
                </c:pt>
                <c:pt idx="250" formatCode="0.0000">
                  <c:v>0.19017937517035843</c:v>
                </c:pt>
                <c:pt idx="251" formatCode="0.0000">
                  <c:v>-1.2572591482820221</c:v>
                </c:pt>
                <c:pt idx="252" formatCode="0.0000">
                  <c:v>-2.6866098407224985</c:v>
                </c:pt>
                <c:pt idx="253" formatCode="0.0000">
                  <c:v>-3.3262165803951174</c:v>
                </c:pt>
                <c:pt idx="254" formatCode="0.0000">
                  <c:v>-3.4638532481034501</c:v>
                </c:pt>
                <c:pt idx="255" formatCode="0.0000">
                  <c:v>-3.2787088927463075</c:v>
                </c:pt>
                <c:pt idx="256" formatCode="0.0000">
                  <c:v>-2.0202800349784491</c:v>
                </c:pt>
                <c:pt idx="257" formatCode="0.0000">
                  <c:v>0.27321893237274031</c:v>
                </c:pt>
                <c:pt idx="258" formatCode="0.0000">
                  <c:v>3.094213412045359</c:v>
                </c:pt>
                <c:pt idx="259" formatCode="0.0000">
                  <c:v>3.8378115921644085</c:v>
                </c:pt>
                <c:pt idx="260" formatCode="0.0000">
                  <c:v>3.4650379420751221</c:v>
                </c:pt>
                <c:pt idx="261" formatCode="0.0000">
                  <c:v>1.5041619301405977</c:v>
                </c:pt>
                <c:pt idx="262" formatCode="0.0000">
                  <c:v>-0.92994794566297445</c:v>
                </c:pt>
                <c:pt idx="263" formatCode="0.0000">
                  <c:v>-2.1891579607820213</c:v>
                </c:pt>
                <c:pt idx="264" formatCode="0.0000">
                  <c:v>-3.2994816665558311</c:v>
                </c:pt>
                <c:pt idx="265" formatCode="0.0000">
                  <c:v>-3.7064646703951172</c:v>
                </c:pt>
                <c:pt idx="266" formatCode="0.0000">
                  <c:v>-3.8236289706034499</c:v>
                </c:pt>
                <c:pt idx="267" formatCode="0.0000">
                  <c:v>-3.3473156077463075</c:v>
                </c:pt>
                <c:pt idx="268" formatCode="0.0000">
                  <c:v>-1.7532913808117834</c:v>
                </c:pt>
                <c:pt idx="269" formatCode="0.0000">
                  <c:v>0.73240566570607335</c:v>
                </c:pt>
                <c:pt idx="270" formatCode="0.0000">
                  <c:v>3.6693349737120249</c:v>
                </c:pt>
                <c:pt idx="271" formatCode="0.0000">
                  <c:v>4.4750417896644086</c:v>
                </c:pt>
                <c:pt idx="272" formatCode="0.0000">
                  <c:v>4.1362395987417884</c:v>
                </c:pt>
                <c:pt idx="273" formatCode="0.0000">
                  <c:v>2.1977661618072641</c:v>
                </c:pt>
                <c:pt idx="274" formatCode="0.0000">
                  <c:v>-0.25831865399630782</c:v>
                </c:pt>
                <c:pt idx="275" formatCode="0.0000">
                  <c:v>-1.4877493749486876</c:v>
                </c:pt>
                <c:pt idx="276" formatCode="0.0000">
                  <c:v>-2.7622258223891647</c:v>
                </c:pt>
                <c:pt idx="277" formatCode="0.0000">
                  <c:v>-3.4130042212284497</c:v>
                </c:pt>
                <c:pt idx="278" formatCode="0.0000">
                  <c:v>-3.6353772364367836</c:v>
                </c:pt>
                <c:pt idx="279" formatCode="0.0000">
                  <c:v>-3.4245482460796408</c:v>
                </c:pt>
                <c:pt idx="280" formatCode="0.0000">
                  <c:v>-2.1775539441451173</c:v>
                </c:pt>
                <c:pt idx="281" formatCode="0.0000">
                  <c:v>0.1358158607060731</c:v>
                </c:pt>
                <c:pt idx="282" formatCode="0.0000">
                  <c:v>2.9678413520453577</c:v>
                </c:pt>
                <c:pt idx="283" formatCode="0.0000">
                  <c:v>3.717003416331075</c:v>
                </c:pt>
                <c:pt idx="284" formatCode="0.0000">
                  <c:v>3.351023011241788</c:v>
                </c:pt>
                <c:pt idx="285" formatCode="0.0000">
                  <c:v>1.4059234559739306</c:v>
                </c:pt>
                <c:pt idx="286" formatCode="0.0000">
                  <c:v>-1.0477471389963084</c:v>
                </c:pt>
                <c:pt idx="287" formatCode="0.0000">
                  <c:v>-2.3568610932820211</c:v>
                </c:pt>
                <c:pt idx="288" formatCode="0.0000">
                  <c:v>-3.5779114340558302</c:v>
                </c:pt>
                <c:pt idx="289" formatCode="0.0000">
                  <c:v>-4.1213098395617838</c:v>
                </c:pt>
                <c:pt idx="290" formatCode="0.0000">
                  <c:v>-4.1889469722701183</c:v>
                </c:pt>
                <c:pt idx="291" formatCode="0.0000">
                  <c:v>-3.7175343435796404</c:v>
                </c:pt>
                <c:pt idx="292" formatCode="0.0000">
                  <c:v>-2.2631978933117836</c:v>
                </c:pt>
                <c:pt idx="293" formatCode="0.0000">
                  <c:v>0.12992441737273941</c:v>
                </c:pt>
                <c:pt idx="294" formatCode="0.0000">
                  <c:v>3.0158236262120242</c:v>
                </c:pt>
                <c:pt idx="295" formatCode="0.0000">
                  <c:v>3.7934285504977416</c:v>
                </c:pt>
                <c:pt idx="296" formatCode="0.0000">
                  <c:v>3.439434093741788</c:v>
                </c:pt>
                <c:pt idx="297" formatCode="0.0000">
                  <c:v>1.5018560876405962</c:v>
                </c:pt>
                <c:pt idx="298" formatCode="0.0000">
                  <c:v>-0.90349437232964247</c:v>
                </c:pt>
                <c:pt idx="299" formatCode="0.0000">
                  <c:v>-2.1229852532820228</c:v>
                </c:pt>
                <c:pt idx="300" formatCode="0.0000">
                  <c:v>-3.1825441398891652</c:v>
                </c:pt>
                <c:pt idx="301" formatCode="0.0000">
                  <c:v>-3.664782657061783</c:v>
                </c:pt>
                <c:pt idx="302" formatCode="0.0000">
                  <c:v>-3.8008670214367837</c:v>
                </c:pt>
                <c:pt idx="303" formatCode="0.0000">
                  <c:v>-3.417974997746307</c:v>
                </c:pt>
                <c:pt idx="304" formatCode="0.0000">
                  <c:v>-2.0400634241451172</c:v>
                </c:pt>
                <c:pt idx="305" formatCode="0.0000">
                  <c:v>0.33150576737273996</c:v>
                </c:pt>
                <c:pt idx="306" formatCode="0.0000">
                  <c:v>3.2001025828786918</c:v>
                </c:pt>
                <c:pt idx="307" formatCode="0.0000">
                  <c:v>3.9724009054977425</c:v>
                </c:pt>
                <c:pt idx="308" formatCode="0.0000">
                  <c:v>3.6218184279084551</c:v>
                </c:pt>
                <c:pt idx="309" formatCode="0.0000">
                  <c:v>1.6862665326405972</c:v>
                </c:pt>
                <c:pt idx="310" formatCode="0.0000">
                  <c:v>-0.71050253232964211</c:v>
                </c:pt>
                <c:pt idx="311" formatCode="0.0000">
                  <c:v>-1.9086567491153543</c:v>
                </c:pt>
                <c:pt idx="312" formatCode="0.0000">
                  <c:v>-3.176987858222498</c:v>
                </c:pt>
                <c:pt idx="313" formatCode="0.0000">
                  <c:v>-3.5985855228951165</c:v>
                </c:pt>
                <c:pt idx="314" formatCode="0.0000">
                  <c:v>-3.6702402864367834</c:v>
                </c:pt>
                <c:pt idx="315" formatCode="0.0000">
                  <c:v>-3.3750821685796404</c:v>
                </c:pt>
                <c:pt idx="316" formatCode="0.0000">
                  <c:v>-1.9256856716451165</c:v>
                </c:pt>
                <c:pt idx="317" formatCode="0.0000">
                  <c:v>0.48419066987273984</c:v>
                </c:pt>
                <c:pt idx="318" formatCode="0.0000">
                  <c:v>3.375031600378692</c:v>
                </c:pt>
                <c:pt idx="319" formatCode="0.0000">
                  <c:v>4.1549051271644082</c:v>
                </c:pt>
                <c:pt idx="320" formatCode="0.0000">
                  <c:v>3.8003794929084549</c:v>
                </c:pt>
                <c:pt idx="321" formatCode="0.0000">
                  <c:v>1.8620358901405973</c:v>
                </c:pt>
                <c:pt idx="322" formatCode="0.0000">
                  <c:v>-0.58117744232964208</c:v>
                </c:pt>
                <c:pt idx="323" formatCode="0.0000">
                  <c:v>-1.8790867666153552</c:v>
                </c:pt>
                <c:pt idx="324" formatCode="0.0000">
                  <c:v>-3.0813089732224981</c:v>
                </c:pt>
                <c:pt idx="325" formatCode="0.0000">
                  <c:v>-3.6017136162284502</c:v>
                </c:pt>
                <c:pt idx="326" formatCode="0.0000">
                  <c:v>-3.6353639414367844</c:v>
                </c:pt>
                <c:pt idx="327" formatCode="0.0000">
                  <c:v>-3.2288403852463072</c:v>
                </c:pt>
                <c:pt idx="328" formatCode="0.0000">
                  <c:v>-1.7975394608117834</c:v>
                </c:pt>
                <c:pt idx="329" formatCode="0.0000">
                  <c:v>0.62119730987273947</c:v>
                </c:pt>
                <c:pt idx="330" formatCode="0.0000">
                  <c:v>3.5175709428786917</c:v>
                </c:pt>
                <c:pt idx="331" formatCode="0.0000">
                  <c:v>4.302333620497742</c:v>
                </c:pt>
                <c:pt idx="332" formatCode="0.0000">
                  <c:v>3.9555259095751216</c:v>
                </c:pt>
                <c:pt idx="333" formatCode="0.0000">
                  <c:v>2.0166501959739307</c:v>
                </c:pt>
                <c:pt idx="334" formatCode="0.0000">
                  <c:v>-0.46494632649630852</c:v>
                </c:pt>
                <c:pt idx="335" formatCode="0.0000">
                  <c:v>-1.7905645791153546</c:v>
                </c:pt>
                <c:pt idx="336" formatCode="0.0000">
                  <c:v>-3.0828780940558307</c:v>
                </c:pt>
                <c:pt idx="337" formatCode="0.0000">
                  <c:v>-3.7672100528951167</c:v>
                </c:pt>
                <c:pt idx="338" formatCode="0.0000">
                  <c:v>-3.9960583972701174</c:v>
                </c:pt>
                <c:pt idx="339" formatCode="0.0000">
                  <c:v>-3.667972924412974</c:v>
                </c:pt>
                <c:pt idx="340" formatCode="0.0000">
                  <c:v>-2.3342631624784502</c:v>
                </c:pt>
                <c:pt idx="341" formatCode="0.0000">
                  <c:v>-6.0328859605935925E-3</c:v>
                </c:pt>
                <c:pt idx="342" formatCode="0.0000">
                  <c:v>2.8432405603786912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97-413F-AA1C-495901B212AB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'Brahmaputra-TSA'!$P$2:$P$349</c:f>
              <c:numCache>
                <c:formatCode>General</c:formatCode>
                <c:ptCount val="348"/>
                <c:pt idx="6" formatCode="0.00">
                  <c:v>0.89368376318452647</c:v>
                </c:pt>
                <c:pt idx="7" formatCode="0.00">
                  <c:v>0.29075060139880904</c:v>
                </c:pt>
                <c:pt idx="8" formatCode="0.00">
                  <c:v>0.3470434264880975</c:v>
                </c:pt>
                <c:pt idx="9" formatCode="0.00">
                  <c:v>1.4267884192559528</c:v>
                </c:pt>
                <c:pt idx="10" formatCode="0.00">
                  <c:v>0.19413592755952536</c:v>
                </c:pt>
                <c:pt idx="11" formatCode="0.00">
                  <c:v>-0.46343617565476247</c:v>
                </c:pt>
                <c:pt idx="12" formatCode="0.00">
                  <c:v>-0.76053717988095304</c:v>
                </c:pt>
                <c:pt idx="13" formatCode="0.00">
                  <c:v>-0.94262620270833386</c:v>
                </c:pt>
                <c:pt idx="14" formatCode="0.00">
                  <c:v>-0.9336057499999999</c:v>
                </c:pt>
                <c:pt idx="15" formatCode="0.00">
                  <c:v>-0.95630848869047558</c:v>
                </c:pt>
                <c:pt idx="16" formatCode="0.00">
                  <c:v>0.25703532187499967</c:v>
                </c:pt>
                <c:pt idx="17" formatCode="0.00">
                  <c:v>0.71088398452381085</c:v>
                </c:pt>
                <c:pt idx="18" formatCode="0.00">
                  <c:v>1.0357934923511927</c:v>
                </c:pt>
                <c:pt idx="19" formatCode="0.00">
                  <c:v>0.73347339056547511</c:v>
                </c:pt>
                <c:pt idx="20" formatCode="0.00">
                  <c:v>0.84935133815476327</c:v>
                </c:pt>
                <c:pt idx="21" formatCode="0.00">
                  <c:v>0.47661628342261952</c:v>
                </c:pt>
                <c:pt idx="22" formatCode="0.00">
                  <c:v>-0.17328488410714105</c:v>
                </c:pt>
                <c:pt idx="23" formatCode="0.00">
                  <c:v>-0.50536723148809504</c:v>
                </c:pt>
                <c:pt idx="24" formatCode="0.00">
                  <c:v>-0.53235745821428493</c:v>
                </c:pt>
                <c:pt idx="25" formatCode="0.00">
                  <c:v>-0.38742603937499887</c:v>
                </c:pt>
                <c:pt idx="26" formatCode="0.00">
                  <c:v>-5.3106129166665461E-2</c:v>
                </c:pt>
                <c:pt idx="27" formatCode="0.00">
                  <c:v>0.29064223464285632</c:v>
                </c:pt>
                <c:pt idx="28" formatCode="0.00">
                  <c:v>0.27999195354166595</c:v>
                </c:pt>
                <c:pt idx="29" formatCode="0.00">
                  <c:v>-0.28794438714285597</c:v>
                </c:pt>
                <c:pt idx="30" formatCode="0.00">
                  <c:v>9.6970861517860385E-2</c:v>
                </c:pt>
                <c:pt idx="31" formatCode="0.00">
                  <c:v>-0.61952984943452449</c:v>
                </c:pt>
                <c:pt idx="32" formatCode="0.00">
                  <c:v>-0.94202809517857133</c:v>
                </c:pt>
                <c:pt idx="33" formatCode="0.00">
                  <c:v>-0.58270073491071361</c:v>
                </c:pt>
                <c:pt idx="34" formatCode="0.00">
                  <c:v>-0.1615409257738083</c:v>
                </c:pt>
                <c:pt idx="35" formatCode="0.00">
                  <c:v>-5.3563055654761271E-2</c:v>
                </c:pt>
                <c:pt idx="36" formatCode="0.00">
                  <c:v>3.4671746785714497E-2</c:v>
                </c:pt>
                <c:pt idx="37" formatCode="0.00">
                  <c:v>5.5195869791667462E-2</c:v>
                </c:pt>
                <c:pt idx="38" formatCode="0.00">
                  <c:v>-5.7827955833332112E-2</c:v>
                </c:pt>
                <c:pt idx="39" formatCode="0.00">
                  <c:v>-0.35955589869047522</c:v>
                </c:pt>
                <c:pt idx="40" formatCode="0.00">
                  <c:v>0.20884114520833474</c:v>
                </c:pt>
                <c:pt idx="41" formatCode="0.00">
                  <c:v>0.74589441535714496</c:v>
                </c:pt>
                <c:pt idx="42" formatCode="0.00">
                  <c:v>0.46885562068452558</c:v>
                </c:pt>
                <c:pt idx="43" formatCode="0.00">
                  <c:v>0.44300429889880633</c:v>
                </c:pt>
                <c:pt idx="44" formatCode="0.00">
                  <c:v>0.9543538798214275</c:v>
                </c:pt>
                <c:pt idx="45" formatCode="0.00">
                  <c:v>0.6214509150892864</c:v>
                </c:pt>
                <c:pt idx="46" formatCode="0.00">
                  <c:v>-0.15550956577380859</c:v>
                </c:pt>
                <c:pt idx="47" formatCode="0.00">
                  <c:v>-0.4282417539880945</c:v>
                </c:pt>
                <c:pt idx="48" formatCode="0.00">
                  <c:v>-0.51545335154761762</c:v>
                </c:pt>
                <c:pt idx="49" formatCode="0.00">
                  <c:v>-0.35022654520833285</c:v>
                </c:pt>
                <c:pt idx="50" formatCode="0.00">
                  <c:v>1.9094049166666238E-2</c:v>
                </c:pt>
                <c:pt idx="51" formatCode="0.00">
                  <c:v>0.69303390297619138</c:v>
                </c:pt>
                <c:pt idx="52" formatCode="0.00">
                  <c:v>0.32071531937500097</c:v>
                </c:pt>
                <c:pt idx="53" formatCode="0.00">
                  <c:v>0.86362399285714453</c:v>
                </c:pt>
                <c:pt idx="54" formatCode="0.00">
                  <c:v>-0.94970064764880746</c:v>
                </c:pt>
                <c:pt idx="55" formatCode="0.00">
                  <c:v>-0.99945107110119125</c:v>
                </c:pt>
                <c:pt idx="56" formatCode="0.00">
                  <c:v>-1.0288653518452389</c:v>
                </c:pt>
                <c:pt idx="57" formatCode="0.00">
                  <c:v>-0.6361619582440472</c:v>
                </c:pt>
                <c:pt idx="58" formatCode="0.00">
                  <c:v>-0.19795716244047501</c:v>
                </c:pt>
                <c:pt idx="59" formatCode="0.00">
                  <c:v>8.557835178571338E-3</c:v>
                </c:pt>
                <c:pt idx="60" formatCode="0.00">
                  <c:v>0.11073643178571491</c:v>
                </c:pt>
                <c:pt idx="61" formatCode="0.00">
                  <c:v>-5.2510369374999755E-2</c:v>
                </c:pt>
                <c:pt idx="62" formatCode="0.00">
                  <c:v>-0.14289517249999939</c:v>
                </c:pt>
                <c:pt idx="63" formatCode="0.00">
                  <c:v>-0.31329039869047559</c:v>
                </c:pt>
                <c:pt idx="64" formatCode="0.00">
                  <c:v>4.8660870208333762E-2</c:v>
                </c:pt>
                <c:pt idx="65" formatCode="0.00">
                  <c:v>1.1014499670238109</c:v>
                </c:pt>
                <c:pt idx="66" formatCode="0.00">
                  <c:v>1.8241188931845258</c:v>
                </c:pt>
                <c:pt idx="67" formatCode="0.00">
                  <c:v>0.57774516473214277</c:v>
                </c:pt>
                <c:pt idx="68" formatCode="0.00">
                  <c:v>5.2084456488094233E-2</c:v>
                </c:pt>
                <c:pt idx="69" formatCode="0.00">
                  <c:v>3.3111610089286536E-2</c:v>
                </c:pt>
                <c:pt idx="70" formatCode="0.00">
                  <c:v>-0.4096786199404745</c:v>
                </c:pt>
                <c:pt idx="71" formatCode="0.00">
                  <c:v>-0.53938033232142857</c:v>
                </c:pt>
                <c:pt idx="72" formatCode="0.00">
                  <c:v>-0.50162387071428549</c:v>
                </c:pt>
                <c:pt idx="73" formatCode="0.00">
                  <c:v>-0.53684422520833408</c:v>
                </c:pt>
                <c:pt idx="74" formatCode="0.00">
                  <c:v>-0.25433159500000002</c:v>
                </c:pt>
                <c:pt idx="75" formatCode="0.00">
                  <c:v>-0.19686919369047562</c:v>
                </c:pt>
                <c:pt idx="76" formatCode="0.00">
                  <c:v>0.36493283437500068</c:v>
                </c:pt>
                <c:pt idx="77" formatCode="0.00">
                  <c:v>0.22357161619047705</c:v>
                </c:pt>
                <c:pt idx="78" formatCode="0.00">
                  <c:v>1.1409738023511906</c:v>
                </c:pt>
                <c:pt idx="79" formatCode="0.00">
                  <c:v>0.66389962306547545</c:v>
                </c:pt>
                <c:pt idx="80" formatCode="0.00">
                  <c:v>-0.2671524435119057</c:v>
                </c:pt>
                <c:pt idx="81" formatCode="0.00">
                  <c:v>-0.35735018574404709</c:v>
                </c:pt>
                <c:pt idx="82" formatCode="0.00">
                  <c:v>-0.13875397244047605</c:v>
                </c:pt>
                <c:pt idx="83" formatCode="0.00">
                  <c:v>-0.24588191398809478</c:v>
                </c:pt>
                <c:pt idx="84" formatCode="0.00">
                  <c:v>-0.3250671457142853</c:v>
                </c:pt>
                <c:pt idx="85" formatCode="0.00">
                  <c:v>-0.27531082520833383</c:v>
                </c:pt>
                <c:pt idx="86" formatCode="0.00">
                  <c:v>1.5473416666666573E-2</c:v>
                </c:pt>
                <c:pt idx="87" formatCode="0.00">
                  <c:v>-9.8006406190475737E-2</c:v>
                </c:pt>
                <c:pt idx="88" formatCode="0.00">
                  <c:v>-0.42485793812499972</c:v>
                </c:pt>
                <c:pt idx="89" formatCode="0.00">
                  <c:v>0.37458565285714318</c:v>
                </c:pt>
                <c:pt idx="90" formatCode="0.00">
                  <c:v>1.227077108184524</c:v>
                </c:pt>
                <c:pt idx="91" formatCode="0.00">
                  <c:v>-0.12910333776785876</c:v>
                </c:pt>
                <c:pt idx="92" formatCode="0.00">
                  <c:v>-0.24983567351190494</c:v>
                </c:pt>
                <c:pt idx="93" formatCode="0.00">
                  <c:v>-0.29899882491071317</c:v>
                </c:pt>
                <c:pt idx="94" formatCode="0.00">
                  <c:v>-0.37276589160714124</c:v>
                </c:pt>
                <c:pt idx="95" formatCode="0.00">
                  <c:v>-0.23303436315476134</c:v>
                </c:pt>
                <c:pt idx="96" formatCode="0.00">
                  <c:v>-0.25743989738095152</c:v>
                </c:pt>
                <c:pt idx="97" formatCode="0.00">
                  <c:v>-0.32387215770833366</c:v>
                </c:pt>
                <c:pt idx="98" formatCode="0.00">
                  <c:v>-0.49638110083333364</c:v>
                </c:pt>
                <c:pt idx="99" formatCode="0.00">
                  <c:v>-0.78398985369047658</c:v>
                </c:pt>
                <c:pt idx="100" formatCode="0.00">
                  <c:v>-0.73534591229166724</c:v>
                </c:pt>
                <c:pt idx="101" formatCode="0.00">
                  <c:v>0.24888601785714304</c:v>
                </c:pt>
                <c:pt idx="102" formatCode="0.00">
                  <c:v>1.546473347351192</c:v>
                </c:pt>
                <c:pt idx="103" formatCode="0.00">
                  <c:v>2.3758618688988093</c:v>
                </c:pt>
                <c:pt idx="104" formatCode="0.00">
                  <c:v>1.9547347881547612</c:v>
                </c:pt>
                <c:pt idx="105" formatCode="0.00">
                  <c:v>0.18000243342261868</c:v>
                </c:pt>
                <c:pt idx="106" formatCode="0.00">
                  <c:v>-5.352674494047438E-2</c:v>
                </c:pt>
                <c:pt idx="107" formatCode="0.00">
                  <c:v>-0.54997873315476298</c:v>
                </c:pt>
                <c:pt idx="108" formatCode="0.00">
                  <c:v>-0.78120198154761855</c:v>
                </c:pt>
                <c:pt idx="109" formatCode="0.00">
                  <c:v>-0.8776791452083339</c:v>
                </c:pt>
                <c:pt idx="110" formatCode="0.00">
                  <c:v>-0.87254149583333307</c:v>
                </c:pt>
                <c:pt idx="111" formatCode="0.00">
                  <c:v>-0.87678984452380915</c:v>
                </c:pt>
                <c:pt idx="112" formatCode="0.00">
                  <c:v>-0.55770583979166677</c:v>
                </c:pt>
                <c:pt idx="113" formatCode="0.00">
                  <c:v>-0.32877224797618965</c:v>
                </c:pt>
                <c:pt idx="114" formatCode="0.00">
                  <c:v>0.55718900318452569</c:v>
                </c:pt>
                <c:pt idx="115" formatCode="0.00">
                  <c:v>0.95297105473214216</c:v>
                </c:pt>
                <c:pt idx="116" formatCode="0.00">
                  <c:v>1.1325172781547632</c:v>
                </c:pt>
                <c:pt idx="117" formatCode="0.00">
                  <c:v>0.31119432008928616</c:v>
                </c:pt>
                <c:pt idx="118" formatCode="0.00">
                  <c:v>6.7539565892858811E-2</c:v>
                </c:pt>
                <c:pt idx="119" formatCode="0.00">
                  <c:v>-0.37048978982142744</c:v>
                </c:pt>
                <c:pt idx="120" formatCode="0.00">
                  <c:v>-0.70650678571428482</c:v>
                </c:pt>
                <c:pt idx="121" formatCode="0.00">
                  <c:v>-0.82414710187499907</c:v>
                </c:pt>
                <c:pt idx="122" formatCode="0.00">
                  <c:v>-0.88327740250000053</c:v>
                </c:pt>
                <c:pt idx="123" formatCode="0.00">
                  <c:v>-0.80562277119047643</c:v>
                </c:pt>
                <c:pt idx="124" formatCode="0.00">
                  <c:v>0.1387534060416673</c:v>
                </c:pt>
                <c:pt idx="125" formatCode="0.00">
                  <c:v>1.3437069453571437</c:v>
                </c:pt>
                <c:pt idx="126" formatCode="0.00">
                  <c:v>0.77733238485119216</c:v>
                </c:pt>
                <c:pt idx="127" formatCode="0.00">
                  <c:v>1.1123507455654753</c:v>
                </c:pt>
                <c:pt idx="128" formatCode="0.00">
                  <c:v>1.7085181839880956</c:v>
                </c:pt>
                <c:pt idx="129" formatCode="0.00">
                  <c:v>7.5430890089286606E-2</c:v>
                </c:pt>
                <c:pt idx="130" formatCode="0.00">
                  <c:v>-0.37476728660714276</c:v>
                </c:pt>
                <c:pt idx="131" formatCode="0.00">
                  <c:v>-0.5207568298214289</c:v>
                </c:pt>
                <c:pt idx="132" formatCode="0.00">
                  <c:v>-0.50169851154761869</c:v>
                </c:pt>
                <c:pt idx="133" formatCode="0.00">
                  <c:v>-0.34248497687500024</c:v>
                </c:pt>
                <c:pt idx="134" formatCode="0.00">
                  <c:v>-0.20082755916666617</c:v>
                </c:pt>
                <c:pt idx="135" formatCode="0.00">
                  <c:v>-0.10080213702380902</c:v>
                </c:pt>
                <c:pt idx="136" formatCode="0.00">
                  <c:v>7.4974971875000129E-2</c:v>
                </c:pt>
                <c:pt idx="137" formatCode="0.00">
                  <c:v>0.18661219202380952</c:v>
                </c:pt>
                <c:pt idx="138" formatCode="0.00">
                  <c:v>-1.3423199059821416</c:v>
                </c:pt>
                <c:pt idx="139" formatCode="0.00">
                  <c:v>-1.2187474394345248</c:v>
                </c:pt>
                <c:pt idx="140" formatCode="0.00">
                  <c:v>-0.46303942267857146</c:v>
                </c:pt>
                <c:pt idx="141" formatCode="0.00">
                  <c:v>0.41249685592261986</c:v>
                </c:pt>
                <c:pt idx="142" formatCode="0.00">
                  <c:v>0.31246236255952464</c:v>
                </c:pt>
                <c:pt idx="143" formatCode="0.00">
                  <c:v>0.35451265601190496</c:v>
                </c:pt>
                <c:pt idx="144" formatCode="0.00">
                  <c:v>0.43275120345238083</c:v>
                </c:pt>
                <c:pt idx="145" formatCode="0.00">
                  <c:v>0.30076325895833289</c:v>
                </c:pt>
                <c:pt idx="146" formatCode="0.00">
                  <c:v>-6.9893466666659521E-3</c:v>
                </c:pt>
                <c:pt idx="147" formatCode="0.00">
                  <c:v>2.181915047619043E-2</c:v>
                </c:pt>
                <c:pt idx="148" formatCode="0.00">
                  <c:v>9.4118905208333103E-2</c:v>
                </c:pt>
                <c:pt idx="149" formatCode="0.00">
                  <c:v>-0.48068819047619016</c:v>
                </c:pt>
                <c:pt idx="150" formatCode="0.00">
                  <c:v>0.1371298415178579</c:v>
                </c:pt>
                <c:pt idx="151" formatCode="0.00">
                  <c:v>0.99878539723214033</c:v>
                </c:pt>
                <c:pt idx="152" formatCode="0.00">
                  <c:v>-0.71363649601190549</c:v>
                </c:pt>
                <c:pt idx="153" formatCode="0.00">
                  <c:v>-0.39534358241071477</c:v>
                </c:pt>
                <c:pt idx="154" formatCode="0.00">
                  <c:v>-0.17195627910714251</c:v>
                </c:pt>
                <c:pt idx="155" formatCode="0.00">
                  <c:v>7.8514500178571645E-2</c:v>
                </c:pt>
                <c:pt idx="156" formatCode="0.00">
                  <c:v>0.18497517261904761</c:v>
                </c:pt>
                <c:pt idx="157" formatCode="0.00">
                  <c:v>0.19719794479166719</c:v>
                </c:pt>
                <c:pt idx="158" formatCode="0.00">
                  <c:v>0.24754333416666707</c:v>
                </c:pt>
                <c:pt idx="159" formatCode="0.00">
                  <c:v>3.1394747142857504E-2</c:v>
                </c:pt>
                <c:pt idx="160" formatCode="0.00">
                  <c:v>-0.38300931812499872</c:v>
                </c:pt>
                <c:pt idx="161" formatCode="0.00">
                  <c:v>-0.58431741630952327</c:v>
                </c:pt>
                <c:pt idx="162" formatCode="0.00">
                  <c:v>0.54827913151785879</c:v>
                </c:pt>
                <c:pt idx="163" formatCode="0.00">
                  <c:v>-0.4668260752678588</c:v>
                </c:pt>
                <c:pt idx="164" formatCode="0.00">
                  <c:v>-0.20307127851190465</c:v>
                </c:pt>
                <c:pt idx="165" formatCode="0.00">
                  <c:v>0.36455827675595209</c:v>
                </c:pt>
                <c:pt idx="166" formatCode="0.00">
                  <c:v>0.28606693922619097</c:v>
                </c:pt>
                <c:pt idx="167" formatCode="0.00">
                  <c:v>0.13214186517857041</c:v>
                </c:pt>
                <c:pt idx="168" formatCode="0.00">
                  <c:v>-1.0471251547619076E-2</c:v>
                </c:pt>
                <c:pt idx="169" formatCode="0.00">
                  <c:v>-0.18381613520833362</c:v>
                </c:pt>
                <c:pt idx="170" formatCode="0.00">
                  <c:v>-0.33957198583333348</c:v>
                </c:pt>
                <c:pt idx="171" formatCode="0.00">
                  <c:v>6.7205787142857076E-2</c:v>
                </c:pt>
                <c:pt idx="172" formatCode="0.00">
                  <c:v>0.16893783270833396</c:v>
                </c:pt>
                <c:pt idx="173" formatCode="0.00">
                  <c:v>-0.17737542130952288</c:v>
                </c:pt>
                <c:pt idx="174" formatCode="0.00">
                  <c:v>1.2569095240178587</c:v>
                </c:pt>
                <c:pt idx="175" formatCode="0.00">
                  <c:v>0.16497057556547468</c:v>
                </c:pt>
                <c:pt idx="176" formatCode="0.00">
                  <c:v>-0.48386369767857129</c:v>
                </c:pt>
                <c:pt idx="177" formatCode="0.00">
                  <c:v>0.35072845758928572</c:v>
                </c:pt>
                <c:pt idx="178" formatCode="0.00">
                  <c:v>-3.0559397440474534E-2</c:v>
                </c:pt>
                <c:pt idx="179" formatCode="0.00">
                  <c:v>-8.5578668988095075E-2</c:v>
                </c:pt>
                <c:pt idx="180" formatCode="0.00">
                  <c:v>-8.1844752380952457E-2</c:v>
                </c:pt>
                <c:pt idx="181" formatCode="0.00">
                  <c:v>0.19346868562499964</c:v>
                </c:pt>
                <c:pt idx="182" formatCode="0.00">
                  <c:v>0.48857951166666602</c:v>
                </c:pt>
                <c:pt idx="183" formatCode="0.00">
                  <c:v>0.41314700130952353</c:v>
                </c:pt>
                <c:pt idx="184" formatCode="0.00">
                  <c:v>9.4868691041666509E-2</c:v>
                </c:pt>
                <c:pt idx="185" formatCode="0.00">
                  <c:v>-0.53317635130952201</c:v>
                </c:pt>
                <c:pt idx="186" formatCode="0.00">
                  <c:v>-1.0544028634821423</c:v>
                </c:pt>
                <c:pt idx="187" formatCode="0.00">
                  <c:v>-0.58331903526785922</c:v>
                </c:pt>
                <c:pt idx="188" formatCode="0.00">
                  <c:v>-0.91982304767857137</c:v>
                </c:pt>
                <c:pt idx="189" formatCode="0.00">
                  <c:v>-0.40995712407738072</c:v>
                </c:pt>
                <c:pt idx="190" formatCode="0.00">
                  <c:v>0.22526391755952435</c:v>
                </c:pt>
                <c:pt idx="191" formatCode="0.00">
                  <c:v>0.43950633184523813</c:v>
                </c:pt>
                <c:pt idx="192" formatCode="0.00">
                  <c:v>0.50940518011904778</c:v>
                </c:pt>
                <c:pt idx="193" formatCode="0.00">
                  <c:v>0.57919329895833371</c:v>
                </c:pt>
                <c:pt idx="194" formatCode="0.00">
                  <c:v>0.7156639233333344</c:v>
                </c:pt>
                <c:pt idx="195" formatCode="0.00">
                  <c:v>0.67122113630952462</c:v>
                </c:pt>
                <c:pt idx="196" formatCode="0.00">
                  <c:v>0.27846715354166651</c:v>
                </c:pt>
                <c:pt idx="197" formatCode="0.00">
                  <c:v>0.5866123820238105</c:v>
                </c:pt>
                <c:pt idx="198" formatCode="0.00">
                  <c:v>-0.73753233598214152</c:v>
                </c:pt>
                <c:pt idx="199" formatCode="0.00">
                  <c:v>-1.8969940452678582</c:v>
                </c:pt>
                <c:pt idx="200" formatCode="0.00">
                  <c:v>-1.4252255926785722</c:v>
                </c:pt>
                <c:pt idx="201" formatCode="0.00">
                  <c:v>-0.88412308074404677</c:v>
                </c:pt>
                <c:pt idx="202" formatCode="0.00">
                  <c:v>-7.4480133273809201E-2</c:v>
                </c:pt>
                <c:pt idx="203" formatCode="0.00">
                  <c:v>0.45137458601190517</c:v>
                </c:pt>
                <c:pt idx="204" formatCode="0.00">
                  <c:v>0.70450674678571445</c:v>
                </c:pt>
                <c:pt idx="205" formatCode="0.00">
                  <c:v>0.75893509145833349</c:v>
                </c:pt>
                <c:pt idx="206" formatCode="0.00">
                  <c:v>0.48052051750000047</c:v>
                </c:pt>
                <c:pt idx="207" formatCode="0.00">
                  <c:v>0.31496280630952445</c:v>
                </c:pt>
                <c:pt idx="208" formatCode="0.00">
                  <c:v>-0.19063746145833349</c:v>
                </c:pt>
                <c:pt idx="209" formatCode="0.00">
                  <c:v>-2.0197734642856346E-2</c:v>
                </c:pt>
                <c:pt idx="210" formatCode="0.00">
                  <c:v>-0.6692006226488072</c:v>
                </c:pt>
                <c:pt idx="211" formatCode="0.00">
                  <c:v>6.4012261398808334E-2</c:v>
                </c:pt>
                <c:pt idx="212" formatCode="0.00">
                  <c:v>1.1245683698214268</c:v>
                </c:pt>
                <c:pt idx="213" formatCode="0.00">
                  <c:v>0.14589009842261991</c:v>
                </c:pt>
                <c:pt idx="214" formatCode="0.00">
                  <c:v>0.11375160172619214</c:v>
                </c:pt>
                <c:pt idx="215" formatCode="0.00">
                  <c:v>0.10458542601190501</c:v>
                </c:pt>
                <c:pt idx="216" formatCode="0.00">
                  <c:v>7.1251108452381473E-2</c:v>
                </c:pt>
                <c:pt idx="217" formatCode="0.00">
                  <c:v>3.7451483958332865E-2</c:v>
                </c:pt>
                <c:pt idx="218" formatCode="0.00">
                  <c:v>-5.2265079166667228E-2</c:v>
                </c:pt>
                <c:pt idx="219" formatCode="0.00">
                  <c:v>-1.6967595357143317E-2</c:v>
                </c:pt>
                <c:pt idx="220" formatCode="0.00">
                  <c:v>-0.43630729979166682</c:v>
                </c:pt>
                <c:pt idx="221" formatCode="0.00">
                  <c:v>-0.19411629714285628</c:v>
                </c:pt>
                <c:pt idx="222" formatCode="0.00">
                  <c:v>-0.23284078598214109</c:v>
                </c:pt>
                <c:pt idx="223" formatCode="0.00">
                  <c:v>0.32406756389880798</c:v>
                </c:pt>
                <c:pt idx="224" formatCode="0.00">
                  <c:v>0.13724855898809274</c:v>
                </c:pt>
                <c:pt idx="225" formatCode="0.00">
                  <c:v>-0.34101265324404739</c:v>
                </c:pt>
                <c:pt idx="226" formatCode="0.00">
                  <c:v>6.8460715059525334E-2</c:v>
                </c:pt>
                <c:pt idx="227" formatCode="0.00">
                  <c:v>0.16327217684523809</c:v>
                </c:pt>
                <c:pt idx="228" formatCode="0.00">
                  <c:v>0.34609966095238143</c:v>
                </c:pt>
                <c:pt idx="229" formatCode="0.00">
                  <c:v>0.53197132729166619</c:v>
                </c:pt>
                <c:pt idx="230" formatCode="0.00">
                  <c:v>0.51035602916666711</c:v>
                </c:pt>
                <c:pt idx="231" formatCode="0.00">
                  <c:v>0.36249307297619104</c:v>
                </c:pt>
                <c:pt idx="232" formatCode="0.00">
                  <c:v>-0.19449322395833413</c:v>
                </c:pt>
                <c:pt idx="233" formatCode="0.00">
                  <c:v>-1.2178859779761901</c:v>
                </c:pt>
                <c:pt idx="234" formatCode="0.00">
                  <c:v>-1.8127935401488084</c:v>
                </c:pt>
                <c:pt idx="235" formatCode="0.00">
                  <c:v>2.0756332232140906E-2</c:v>
                </c:pt>
                <c:pt idx="236" formatCode="0.00">
                  <c:v>-0.37283128017857337</c:v>
                </c:pt>
                <c:pt idx="237" formatCode="0.00">
                  <c:v>-1.6613812410714246E-2</c:v>
                </c:pt>
                <c:pt idx="238" formatCode="0.00">
                  <c:v>0.26461668839285846</c:v>
                </c:pt>
                <c:pt idx="239" formatCode="0.00">
                  <c:v>0.33118138684523757</c:v>
                </c:pt>
                <c:pt idx="240" formatCode="0.00">
                  <c:v>0.14133726761904697</c:v>
                </c:pt>
                <c:pt idx="241" formatCode="0.00">
                  <c:v>-0.1004342060416672</c:v>
                </c:pt>
                <c:pt idx="242" formatCode="0.00">
                  <c:v>-0.13826635166666534</c:v>
                </c:pt>
                <c:pt idx="243" formatCode="0.00">
                  <c:v>0.44686243380952462</c:v>
                </c:pt>
                <c:pt idx="244" formatCode="0.00">
                  <c:v>1.0839685677083324</c:v>
                </c:pt>
                <c:pt idx="245" formatCode="0.00">
                  <c:v>0.80141599702381061</c:v>
                </c:pt>
                <c:pt idx="246" formatCode="0.00">
                  <c:v>-0.18375919681547526</c:v>
                </c:pt>
                <c:pt idx="247" formatCode="0.00">
                  <c:v>-0.44803153276785679</c:v>
                </c:pt>
                <c:pt idx="248" formatCode="0.00">
                  <c:v>0.61017809565476178</c:v>
                </c:pt>
                <c:pt idx="249" formatCode="0.00">
                  <c:v>0.11208974092261936</c:v>
                </c:pt>
                <c:pt idx="250" formatCode="0.00">
                  <c:v>-6.8240006607141801E-2</c:v>
                </c:pt>
                <c:pt idx="251" formatCode="0.00">
                  <c:v>1.8215856845238854E-2</c:v>
                </c:pt>
                <c:pt idx="252" formatCode="0.00">
                  <c:v>0.1187879192857153</c:v>
                </c:pt>
                <c:pt idx="253" formatCode="0.00">
                  <c:v>0.15380793895833378</c:v>
                </c:pt>
                <c:pt idx="254" formatCode="0.00">
                  <c:v>0.12735183666666661</c:v>
                </c:pt>
                <c:pt idx="255" formatCode="0.00">
                  <c:v>3.5990621309524684E-2</c:v>
                </c:pt>
                <c:pt idx="256" formatCode="0.00">
                  <c:v>-0.34719076645833402</c:v>
                </c:pt>
                <c:pt idx="257" formatCode="0.00">
                  <c:v>-0.95053374380952338</c:v>
                </c:pt>
                <c:pt idx="258" formatCode="0.00">
                  <c:v>-0.55512259348214243</c:v>
                </c:pt>
                <c:pt idx="259" formatCode="0.00">
                  <c:v>0.38394075639880754</c:v>
                </c:pt>
                <c:pt idx="260" formatCode="0.00">
                  <c:v>-0.41392987351190591</c:v>
                </c:pt>
                <c:pt idx="261" formatCode="0.00">
                  <c:v>-0.54416409157738155</c:v>
                </c:pt>
                <c:pt idx="262" formatCode="0.00">
                  <c:v>-8.446475577380852E-2</c:v>
                </c:pt>
                <c:pt idx="263" formatCode="0.00">
                  <c:v>0.25129121934523813</c:v>
                </c:pt>
                <c:pt idx="264" formatCode="0.00">
                  <c:v>0.34935007511904814</c:v>
                </c:pt>
                <c:pt idx="265" formatCode="0.00">
                  <c:v>0.29904945895833457</c:v>
                </c:pt>
                <c:pt idx="266" formatCode="0.00">
                  <c:v>0.23848486916666722</c:v>
                </c:pt>
                <c:pt idx="267" formatCode="0.00">
                  <c:v>0.1224055263095245</c:v>
                </c:pt>
                <c:pt idx="268" formatCode="0.00">
                  <c:v>-0.59249143062499998</c:v>
                </c:pt>
                <c:pt idx="269" formatCode="0.00">
                  <c:v>-0.30752163714285619</c:v>
                </c:pt>
                <c:pt idx="270" formatCode="0.00">
                  <c:v>0.21485481485119351</c:v>
                </c:pt>
                <c:pt idx="271" formatCode="0.00">
                  <c:v>-0.30748198110119063</c:v>
                </c:pt>
                <c:pt idx="272" formatCode="0.00">
                  <c:v>0.21597062982142923</c:v>
                </c:pt>
                <c:pt idx="273" formatCode="0.00">
                  <c:v>0.93352636675595235</c:v>
                </c:pt>
                <c:pt idx="274" formatCode="0.00">
                  <c:v>0.41393083255952501</c:v>
                </c:pt>
                <c:pt idx="275" formatCode="0.00">
                  <c:v>0.24227712351190434</c:v>
                </c:pt>
                <c:pt idx="276" formatCode="0.00">
                  <c:v>0.17508819095238159</c:v>
                </c:pt>
                <c:pt idx="277" formatCode="0.00">
                  <c:v>0.17823994979166624</c:v>
                </c:pt>
                <c:pt idx="278" formatCode="0.00">
                  <c:v>7.0421344999999747E-2</c:v>
                </c:pt>
                <c:pt idx="279" formatCode="0.00">
                  <c:v>-4.6252925357142871E-2</c:v>
                </c:pt>
                <c:pt idx="280" formatCode="0.00">
                  <c:v>0.21081065270833399</c:v>
                </c:pt>
                <c:pt idx="281" formatCode="0.00">
                  <c:v>-0.57856589214285581</c:v>
                </c:pt>
                <c:pt idx="282" formatCode="0.00">
                  <c:v>-0.66409733348214139</c:v>
                </c:pt>
                <c:pt idx="283" formatCode="0.00">
                  <c:v>-0.86614072776785811</c:v>
                </c:pt>
                <c:pt idx="284" formatCode="0.00">
                  <c:v>-0.88352309267857088</c:v>
                </c:pt>
                <c:pt idx="285" formatCode="0.00">
                  <c:v>-0.26769533741071339</c:v>
                </c:pt>
                <c:pt idx="286" formatCode="0.00">
                  <c:v>0.30545729755952511</c:v>
                </c:pt>
                <c:pt idx="287" formatCode="0.00">
                  <c:v>0.54493753184523808</c:v>
                </c:pt>
                <c:pt idx="288" formatCode="0.00">
                  <c:v>0.67523074261904714</c:v>
                </c:pt>
                <c:pt idx="289" formatCode="0.00">
                  <c:v>0.73305793812500042</c:v>
                </c:pt>
                <c:pt idx="290" formatCode="0.00">
                  <c:v>0.56466587083333408</c:v>
                </c:pt>
                <c:pt idx="291" formatCode="0.00">
                  <c:v>2.9812732142857179E-2</c:v>
                </c:pt>
                <c:pt idx="292" formatCode="0.00">
                  <c:v>-0.28070467812499977</c:v>
                </c:pt>
                <c:pt idx="293" formatCode="0.00">
                  <c:v>-0.79919522880952254</c:v>
                </c:pt>
                <c:pt idx="294" formatCode="0.00">
                  <c:v>-1.0039654576488068</c:v>
                </c:pt>
                <c:pt idx="295" formatCode="0.00">
                  <c:v>-0.40243239193452496</c:v>
                </c:pt>
                <c:pt idx="296" formatCode="0.00">
                  <c:v>0.27035917482142757</c:v>
                </c:pt>
                <c:pt idx="297" formatCode="0.00">
                  <c:v>0.13141340092262066</c:v>
                </c:pt>
                <c:pt idx="298" formatCode="0.00">
                  <c:v>0.22033258089285912</c:v>
                </c:pt>
                <c:pt idx="299" formatCode="0.00">
                  <c:v>0.39109499184523955</c:v>
                </c:pt>
                <c:pt idx="300" formatCode="0.00">
                  <c:v>0.3056347084523825</c:v>
                </c:pt>
                <c:pt idx="301" formatCode="0.00">
                  <c:v>0.26687450562499926</c:v>
                </c:pt>
                <c:pt idx="302" formatCode="0.00">
                  <c:v>0.20751930000000041</c:v>
                </c:pt>
                <c:pt idx="303" formatCode="0.00">
                  <c:v>9.3174566309524032E-2</c:v>
                </c:pt>
                <c:pt idx="304" formatCode="0.00">
                  <c:v>-5.5215472916660957E-3</c:v>
                </c:pt>
                <c:pt idx="305" formatCode="0.00">
                  <c:v>0.71060009119047596</c:v>
                </c:pt>
                <c:pt idx="306" formatCode="0.00">
                  <c:v>-0.74621160431547473</c:v>
                </c:pt>
                <c:pt idx="307" formatCode="0.00">
                  <c:v>-0.86263805693452511</c:v>
                </c:pt>
                <c:pt idx="308" formatCode="0.00">
                  <c:v>0.26802093065476207</c:v>
                </c:pt>
                <c:pt idx="309" formatCode="0.00">
                  <c:v>-0.47505419407738003</c:v>
                </c:pt>
                <c:pt idx="310" formatCode="0.00">
                  <c:v>-0.17216863910714153</c:v>
                </c:pt>
                <c:pt idx="311" formatCode="0.00">
                  <c:v>4.917106767857149E-2</c:v>
                </c:pt>
                <c:pt idx="312" formatCode="0.00">
                  <c:v>0.26217046678571521</c:v>
                </c:pt>
                <c:pt idx="313" formatCode="0.00">
                  <c:v>0.23196487145833267</c:v>
                </c:pt>
                <c:pt idx="314" formatCode="0.00">
                  <c:v>0.13213927500000011</c:v>
                </c:pt>
                <c:pt idx="315" formatCode="0.00">
                  <c:v>0.51617965714285674</c:v>
                </c:pt>
                <c:pt idx="316" formatCode="0.00">
                  <c:v>0.63445827020833345</c:v>
                </c:pt>
                <c:pt idx="317" formatCode="0.00">
                  <c:v>-0.23597481130952236</c:v>
                </c:pt>
                <c:pt idx="318" formatCode="0.00">
                  <c:v>0.2485824181845242</c:v>
                </c:pt>
                <c:pt idx="319" formatCode="0.00">
                  <c:v>-0.55322037860119266</c:v>
                </c:pt>
                <c:pt idx="320" formatCode="0.00">
                  <c:v>-0.7833009143452383</c:v>
                </c:pt>
                <c:pt idx="321" formatCode="0.00">
                  <c:v>-0.21506162157738018</c:v>
                </c:pt>
                <c:pt idx="322" formatCode="0.00">
                  <c:v>-4.1317309107141043E-2</c:v>
                </c:pt>
                <c:pt idx="323" formatCode="0.00">
                  <c:v>0.1589350451785716</c:v>
                </c:pt>
                <c:pt idx="324" formatCode="0.00">
                  <c:v>0.219486071785715</c:v>
                </c:pt>
                <c:pt idx="325" formatCode="0.00">
                  <c:v>0.21906258479166674</c:v>
                </c:pt>
                <c:pt idx="326" formatCode="0.00">
                  <c:v>0.11900915000000101</c:v>
                </c:pt>
                <c:pt idx="327" formatCode="0.00">
                  <c:v>0.27850458380952414</c:v>
                </c:pt>
                <c:pt idx="328" formatCode="0.00">
                  <c:v>6.3608339374999545E-2</c:v>
                </c:pt>
                <c:pt idx="329" formatCode="0.00">
                  <c:v>-0.37356462130952295</c:v>
                </c:pt>
                <c:pt idx="330" formatCode="0.00">
                  <c:v>9.0082375684524152E-2</c:v>
                </c:pt>
                <c:pt idx="331" formatCode="0.00">
                  <c:v>0.24732628806547297</c:v>
                </c:pt>
                <c:pt idx="332" formatCode="0.00">
                  <c:v>-0.47482285101190502</c:v>
                </c:pt>
                <c:pt idx="333" formatCode="0.00">
                  <c:v>-0.15106086741071412</c:v>
                </c:pt>
                <c:pt idx="334" formatCode="0.00">
                  <c:v>0.20895314505952545</c:v>
                </c:pt>
                <c:pt idx="335" formatCode="0.00">
                  <c:v>0.27613924767857156</c:v>
                </c:pt>
                <c:pt idx="336" formatCode="0.00">
                  <c:v>0.33271949261904776</c:v>
                </c:pt>
                <c:pt idx="337" formatCode="0.00">
                  <c:v>0.46114372145833293</c:v>
                </c:pt>
                <c:pt idx="338" formatCode="0.00">
                  <c:v>0.49506449583333456</c:v>
                </c:pt>
                <c:pt idx="339" formatCode="0.00">
                  <c:v>0.1656055529761904</c:v>
                </c:pt>
                <c:pt idx="340" formatCode="0.00">
                  <c:v>-0.17487881895833368</c:v>
                </c:pt>
                <c:pt idx="341" formatCode="0.00">
                  <c:v>-0.82801329547618963</c:v>
                </c:pt>
                <c:pt idx="342" formatCode="0.00">
                  <c:v>-1.2186757318154751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97-413F-AA1C-495901B21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kern="1200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</a:rPr>
                  <a:t>Groundwater Normalized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Brahmaputra-Reservoir+</a:t>
            </a:r>
            <a:r>
              <a:rPr lang="en-US" baseline="0"/>
              <a:t> Storage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'Brahmaputra-TSA'!$T$2:$T$349</c:f>
              <c:numCache>
                <c:formatCode>General</c:formatCode>
                <c:ptCount val="348"/>
                <c:pt idx="6" formatCode="0.00">
                  <c:v>1.3642889330747163</c:v>
                </c:pt>
                <c:pt idx="7" formatCode="0.00">
                  <c:v>1.4287596414080479</c:v>
                </c:pt>
                <c:pt idx="8" formatCode="0.00">
                  <c:v>1.4222411380747157</c:v>
                </c:pt>
                <c:pt idx="9" formatCode="0.00">
                  <c:v>1.4550182289080471</c:v>
                </c:pt>
                <c:pt idx="10" formatCode="0.00">
                  <c:v>1.431036975574715</c:v>
                </c:pt>
                <c:pt idx="11" formatCode="0.00">
                  <c:v>1.4781561164080497</c:v>
                </c:pt>
                <c:pt idx="12" formatCode="0.00">
                  <c:v>1.4463407464080476</c:v>
                </c:pt>
                <c:pt idx="13" formatCode="0.00">
                  <c:v>1.4827203222413825</c:v>
                </c:pt>
                <c:pt idx="14" formatCode="0.00">
                  <c:v>1.550798124741382</c:v>
                </c:pt>
                <c:pt idx="15" formatCode="0.00">
                  <c:v>1.5570380947413831</c:v>
                </c:pt>
                <c:pt idx="16" formatCode="0.00">
                  <c:v>1.4303528730747157</c:v>
                </c:pt>
                <c:pt idx="17" formatCode="0.00">
                  <c:v>1.4225936197413827</c:v>
                </c:pt>
                <c:pt idx="18" formatCode="0.00">
                  <c:v>1.4173445164080505</c:v>
                </c:pt>
                <c:pt idx="19" formatCode="0.00">
                  <c:v>1.4168021939080511</c:v>
                </c:pt>
                <c:pt idx="20" formatCode="0.00">
                  <c:v>1.4419106105747179</c:v>
                </c:pt>
                <c:pt idx="21" formatCode="0.00">
                  <c:v>1.4491805889080513</c:v>
                </c:pt>
                <c:pt idx="22" formatCode="0.00">
                  <c:v>1.4853384347413847</c:v>
                </c:pt>
                <c:pt idx="23" formatCode="0.00">
                  <c:v>1.3577320822413821</c:v>
                </c:pt>
                <c:pt idx="24" formatCode="0.00">
                  <c:v>1.19436671890805</c:v>
                </c:pt>
                <c:pt idx="25" formatCode="0.00">
                  <c:v>0.97715189557471671</c:v>
                </c:pt>
                <c:pt idx="26" formatCode="0.00">
                  <c:v>0.74896187140804926</c:v>
                </c:pt>
                <c:pt idx="27" formatCode="0.00">
                  <c:v>0.50320786807471496</c:v>
                </c:pt>
                <c:pt idx="28" formatCode="0.00">
                  <c:v>0.38665805807471632</c:v>
                </c:pt>
                <c:pt idx="29" formatCode="0.00">
                  <c:v>0.33966519974138354</c:v>
                </c:pt>
                <c:pt idx="30" formatCode="0.00">
                  <c:v>0.28293588307471751</c:v>
                </c:pt>
                <c:pt idx="31" formatCode="0.00">
                  <c:v>0.24830389557471744</c:v>
                </c:pt>
                <c:pt idx="32" formatCode="0.00">
                  <c:v>0.20590170807471697</c:v>
                </c:pt>
                <c:pt idx="33" formatCode="0.00">
                  <c:v>0.14794839057471521</c:v>
                </c:pt>
                <c:pt idx="34" formatCode="0.00">
                  <c:v>6.2174723908050566E-2</c:v>
                </c:pt>
                <c:pt idx="35" formatCode="0.00">
                  <c:v>0.11518419474138408</c:v>
                </c:pt>
                <c:pt idx="36" formatCode="0.00">
                  <c:v>0.21129000807471687</c:v>
                </c:pt>
                <c:pt idx="37" formatCode="0.00">
                  <c:v>0.23309283140805004</c:v>
                </c:pt>
                <c:pt idx="38" formatCode="0.00">
                  <c:v>0.36775553890804957</c:v>
                </c:pt>
                <c:pt idx="39" formatCode="0.00">
                  <c:v>0.48061295974138218</c:v>
                </c:pt>
                <c:pt idx="40" formatCode="0.00">
                  <c:v>0.56961477390804927</c:v>
                </c:pt>
                <c:pt idx="41" formatCode="0.00">
                  <c:v>0.59562167140804778</c:v>
                </c:pt>
                <c:pt idx="42" formatCode="0.00">
                  <c:v>0.62913140307471505</c:v>
                </c:pt>
                <c:pt idx="43" formatCode="0.00">
                  <c:v>0.63540320224138203</c:v>
                </c:pt>
                <c:pt idx="44" formatCode="0.00">
                  <c:v>0.63961667390805044</c:v>
                </c:pt>
                <c:pt idx="45" formatCode="0.00">
                  <c:v>0.66592127640804843</c:v>
                </c:pt>
                <c:pt idx="46" formatCode="0.00">
                  <c:v>0.78041615640804896</c:v>
                </c:pt>
                <c:pt idx="47" formatCode="0.00">
                  <c:v>0.70699265140804801</c:v>
                </c:pt>
                <c:pt idx="48" formatCode="0.00">
                  <c:v>0.70902294474138206</c:v>
                </c:pt>
                <c:pt idx="49" formatCode="0.00">
                  <c:v>0.57397622390805036</c:v>
                </c:pt>
                <c:pt idx="50" formatCode="0.00">
                  <c:v>0.44034078224138273</c:v>
                </c:pt>
                <c:pt idx="51" formatCode="0.00">
                  <c:v>0.35362858140804931</c:v>
                </c:pt>
                <c:pt idx="52" formatCode="0.00">
                  <c:v>0.24827013974138268</c:v>
                </c:pt>
                <c:pt idx="53" formatCode="0.00">
                  <c:v>0.19786996224138154</c:v>
                </c:pt>
                <c:pt idx="54" formatCode="0.00">
                  <c:v>0.16412367974138231</c:v>
                </c:pt>
                <c:pt idx="55" formatCode="0.00">
                  <c:v>0.133560285574716</c:v>
                </c:pt>
                <c:pt idx="56" formatCode="0.00">
                  <c:v>0.10906684974138159</c:v>
                </c:pt>
                <c:pt idx="57" formatCode="0.00">
                  <c:v>7.6992656408048532E-2</c:v>
                </c:pt>
                <c:pt idx="58" formatCode="0.00">
                  <c:v>-3.3709301925284763E-2</c:v>
                </c:pt>
                <c:pt idx="59" formatCode="0.00">
                  <c:v>7.6842015574715816E-2</c:v>
                </c:pt>
                <c:pt idx="60" formatCode="0.00">
                  <c:v>0.13233036390804909</c:v>
                </c:pt>
                <c:pt idx="61" formatCode="0.00">
                  <c:v>0.41764905640804884</c:v>
                </c:pt>
                <c:pt idx="62" formatCode="0.00">
                  <c:v>0.49831416807471474</c:v>
                </c:pt>
                <c:pt idx="63" formatCode="0.00">
                  <c:v>0.52574271557471608</c:v>
                </c:pt>
                <c:pt idx="64" formatCode="0.00">
                  <c:v>0.56298842640804825</c:v>
                </c:pt>
                <c:pt idx="65" formatCode="0.00">
                  <c:v>0.61429634307471659</c:v>
                </c:pt>
                <c:pt idx="66" formatCode="0.00">
                  <c:v>0.66335462140804946</c:v>
                </c:pt>
                <c:pt idx="67" formatCode="0.00">
                  <c:v>0.70808258307471661</c:v>
                </c:pt>
                <c:pt idx="68" formatCode="0.00">
                  <c:v>0.71727280474138322</c:v>
                </c:pt>
                <c:pt idx="69" formatCode="0.00">
                  <c:v>0.77765431640805005</c:v>
                </c:pt>
                <c:pt idx="70" formatCode="0.00">
                  <c:v>0.83252794224138338</c:v>
                </c:pt>
                <c:pt idx="71" formatCode="0.00">
                  <c:v>0.82933011307471549</c:v>
                </c:pt>
                <c:pt idx="72" formatCode="0.00">
                  <c:v>0.7349286739080485</c:v>
                </c:pt>
                <c:pt idx="73" formatCode="0.00">
                  <c:v>0.76591522140805068</c:v>
                </c:pt>
                <c:pt idx="74" formatCode="0.00">
                  <c:v>0.77102635974138334</c:v>
                </c:pt>
                <c:pt idx="75" formatCode="0.00">
                  <c:v>0.80311312890804842</c:v>
                </c:pt>
                <c:pt idx="76" formatCode="0.00">
                  <c:v>0.78219011057471466</c:v>
                </c:pt>
                <c:pt idx="77" formatCode="0.00">
                  <c:v>0.83888112140804783</c:v>
                </c:pt>
                <c:pt idx="78" formatCode="0.00">
                  <c:v>0.82445421474138225</c:v>
                </c:pt>
                <c:pt idx="79" formatCode="0.00">
                  <c:v>0.79207784557471417</c:v>
                </c:pt>
                <c:pt idx="80" formatCode="0.00">
                  <c:v>0.79990262390804912</c:v>
                </c:pt>
                <c:pt idx="81" formatCode="0.00">
                  <c:v>0.77751388807471589</c:v>
                </c:pt>
                <c:pt idx="82" formatCode="0.00">
                  <c:v>0.72931443307471522</c:v>
                </c:pt>
                <c:pt idx="83" formatCode="0.00">
                  <c:v>0.56599162640804845</c:v>
                </c:pt>
                <c:pt idx="84" formatCode="0.00">
                  <c:v>0.60529190890804951</c:v>
                </c:pt>
                <c:pt idx="85" formatCode="0.00">
                  <c:v>0.5417702855747164</c:v>
                </c:pt>
                <c:pt idx="86" formatCode="0.00">
                  <c:v>0.40348504557471543</c:v>
                </c:pt>
                <c:pt idx="87" formatCode="0.00">
                  <c:v>0.33592310140805015</c:v>
                </c:pt>
                <c:pt idx="88" formatCode="0.00">
                  <c:v>0.30239139557471617</c:v>
                </c:pt>
                <c:pt idx="89" formatCode="0.00">
                  <c:v>0.20003901474138264</c:v>
                </c:pt>
                <c:pt idx="90" formatCode="0.00">
                  <c:v>0.20189693140804987</c:v>
                </c:pt>
                <c:pt idx="91" formatCode="0.00">
                  <c:v>0.20223947974138223</c:v>
                </c:pt>
                <c:pt idx="92" formatCode="0.00">
                  <c:v>0.19033826057471614</c:v>
                </c:pt>
                <c:pt idx="93" formatCode="0.00">
                  <c:v>0.16743356640805018</c:v>
                </c:pt>
                <c:pt idx="94" formatCode="0.00">
                  <c:v>0.17229917307471698</c:v>
                </c:pt>
                <c:pt idx="95" formatCode="0.00">
                  <c:v>0.28120655557471697</c:v>
                </c:pt>
                <c:pt idx="96" formatCode="0.00">
                  <c:v>0.35738526557471584</c:v>
                </c:pt>
                <c:pt idx="97" formatCode="0.00">
                  <c:v>0.52063610890804934</c:v>
                </c:pt>
                <c:pt idx="98" formatCode="0.00">
                  <c:v>0.91489603890804982</c:v>
                </c:pt>
                <c:pt idx="99" formatCode="0.00">
                  <c:v>1.1055531780747154</c:v>
                </c:pt>
                <c:pt idx="100" formatCode="0.00">
                  <c:v>1.2250158672413827</c:v>
                </c:pt>
                <c:pt idx="101" formatCode="0.00">
                  <c:v>1.3296002030747172</c:v>
                </c:pt>
                <c:pt idx="102" formatCode="0.00">
                  <c:v>1.3443036747413828</c:v>
                </c:pt>
                <c:pt idx="103" formatCode="0.00">
                  <c:v>1.354267306408051</c:v>
                </c:pt>
                <c:pt idx="104" formatCode="0.00">
                  <c:v>1.328231639741384</c:v>
                </c:pt>
                <c:pt idx="105" formatCode="0.00">
                  <c:v>1.2506750297413847</c:v>
                </c:pt>
                <c:pt idx="106" formatCode="0.00">
                  <c:v>1.1833659280747177</c:v>
                </c:pt>
                <c:pt idx="107" formatCode="0.00">
                  <c:v>1.1461944047413857</c:v>
                </c:pt>
                <c:pt idx="108" formatCode="0.00">
                  <c:v>1.0633650880747174</c:v>
                </c:pt>
                <c:pt idx="109" formatCode="0.00">
                  <c:v>0.86809605974138293</c:v>
                </c:pt>
                <c:pt idx="110" formatCode="0.00">
                  <c:v>0.7181062164080485</c:v>
                </c:pt>
                <c:pt idx="111" formatCode="0.00">
                  <c:v>0.75612420474138275</c:v>
                </c:pt>
                <c:pt idx="112" formatCode="0.00">
                  <c:v>0.75211893140804875</c:v>
                </c:pt>
                <c:pt idx="113" formatCode="0.00">
                  <c:v>0.71353263307471426</c:v>
                </c:pt>
                <c:pt idx="114" formatCode="0.00">
                  <c:v>0.70631208724138261</c:v>
                </c:pt>
                <c:pt idx="115" formatCode="0.00">
                  <c:v>0.72099481724138226</c:v>
                </c:pt>
                <c:pt idx="116" formatCode="0.00">
                  <c:v>0.77771735890804905</c:v>
                </c:pt>
                <c:pt idx="117" formatCode="0.00">
                  <c:v>0.86840632224138137</c:v>
                </c:pt>
                <c:pt idx="118" formatCode="0.00">
                  <c:v>0.96649685224138082</c:v>
                </c:pt>
                <c:pt idx="119" formatCode="0.00">
                  <c:v>1.121901459741383</c:v>
                </c:pt>
                <c:pt idx="120" formatCode="0.00">
                  <c:v>1.294074244741382</c:v>
                </c:pt>
                <c:pt idx="121" formatCode="0.00">
                  <c:v>1.4225370364080501</c:v>
                </c:pt>
                <c:pt idx="122" formatCode="0.00">
                  <c:v>1.5300027005747179</c:v>
                </c:pt>
                <c:pt idx="123" formatCode="0.00">
                  <c:v>1.6035905155747159</c:v>
                </c:pt>
                <c:pt idx="124" formatCode="0.00">
                  <c:v>1.5530153389080485</c:v>
                </c:pt>
                <c:pt idx="125" formatCode="0.00">
                  <c:v>1.5743018264080479</c:v>
                </c:pt>
                <c:pt idx="126" formatCode="0.00">
                  <c:v>1.6064742280747151</c:v>
                </c:pt>
                <c:pt idx="127" formatCode="0.00">
                  <c:v>1.6172641780747146</c:v>
                </c:pt>
                <c:pt idx="128" formatCode="0.00">
                  <c:v>1.595344888074715</c:v>
                </c:pt>
                <c:pt idx="129" formatCode="0.00">
                  <c:v>1.5259364714080483</c:v>
                </c:pt>
                <c:pt idx="130" formatCode="0.00">
                  <c:v>1.415437446408049</c:v>
                </c:pt>
                <c:pt idx="131" formatCode="0.00">
                  <c:v>1.2451616789080484</c:v>
                </c:pt>
                <c:pt idx="132" formatCode="0.00">
                  <c:v>1.0439258280747152</c:v>
                </c:pt>
                <c:pt idx="133" formatCode="0.00">
                  <c:v>0.78010748474138136</c:v>
                </c:pt>
                <c:pt idx="134" formatCode="0.00">
                  <c:v>0.55425539307471805</c:v>
                </c:pt>
                <c:pt idx="135" formatCode="0.00">
                  <c:v>0.29982470140804995</c:v>
                </c:pt>
                <c:pt idx="136" formatCode="0.00">
                  <c:v>0.33006213724138345</c:v>
                </c:pt>
                <c:pt idx="137" formatCode="0.00">
                  <c:v>0.27846851557471641</c:v>
                </c:pt>
                <c:pt idx="138" formatCode="0.00">
                  <c:v>0.22822646890805043</c:v>
                </c:pt>
                <c:pt idx="139" formatCode="0.00">
                  <c:v>0.19016492974138277</c:v>
                </c:pt>
                <c:pt idx="140" formatCode="0.00">
                  <c:v>0.15851589640805042</c:v>
                </c:pt>
                <c:pt idx="141" formatCode="0.00">
                  <c:v>0.13330921140805074</c:v>
                </c:pt>
                <c:pt idx="142" formatCode="0.00">
                  <c:v>0.15241929557471678</c:v>
                </c:pt>
                <c:pt idx="143" formatCode="0.00">
                  <c:v>0.11197555724138386</c:v>
                </c:pt>
                <c:pt idx="144" formatCode="0.00">
                  <c:v>-8.5300144252826726E-3</c:v>
                </c:pt>
                <c:pt idx="145" formatCode="0.00">
                  <c:v>0.1069659847413833</c:v>
                </c:pt>
                <c:pt idx="146" formatCode="0.00">
                  <c:v>0.16069019390805028</c:v>
                </c:pt>
                <c:pt idx="147" formatCode="0.00">
                  <c:v>2.0935342241382493E-2</c:v>
                </c:pt>
                <c:pt idx="148" formatCode="0.00">
                  <c:v>-4.7708386091950494E-2</c:v>
                </c:pt>
                <c:pt idx="149" formatCode="0.00">
                  <c:v>-7.0013596091950347E-2</c:v>
                </c:pt>
                <c:pt idx="150" formatCode="0.00">
                  <c:v>-8.0674065258616423E-2</c:v>
                </c:pt>
                <c:pt idx="151" formatCode="0.00">
                  <c:v>-9.0715877758616337E-2</c:v>
                </c:pt>
                <c:pt idx="152" formatCode="0.00">
                  <c:v>-9.3619816091950803E-2</c:v>
                </c:pt>
                <c:pt idx="153" formatCode="0.00">
                  <c:v>-8.2949511925284547E-2</c:v>
                </c:pt>
                <c:pt idx="154" formatCode="0.00">
                  <c:v>-0.12482417942528468</c:v>
                </c:pt>
                <c:pt idx="155" formatCode="0.00">
                  <c:v>-0.17432146609195076</c:v>
                </c:pt>
                <c:pt idx="156" formatCode="0.00">
                  <c:v>-0.15431941859195053</c:v>
                </c:pt>
                <c:pt idx="157" formatCode="0.00">
                  <c:v>-8.8532500258618363E-2</c:v>
                </c:pt>
                <c:pt idx="158" formatCode="0.00">
                  <c:v>-0.19584303359194966</c:v>
                </c:pt>
                <c:pt idx="159" formatCode="0.00">
                  <c:v>2.6606348908049249E-2</c:v>
                </c:pt>
                <c:pt idx="160" formatCode="0.00">
                  <c:v>8.4259458074716242E-2</c:v>
                </c:pt>
                <c:pt idx="161" formatCode="0.00">
                  <c:v>0.10985134807471653</c:v>
                </c:pt>
                <c:pt idx="162" formatCode="0.00">
                  <c:v>0.11611380890804934</c:v>
                </c:pt>
                <c:pt idx="163" formatCode="0.00">
                  <c:v>0.12136104390804991</c:v>
                </c:pt>
                <c:pt idx="164" formatCode="0.00">
                  <c:v>0.11216808057471539</c:v>
                </c:pt>
                <c:pt idx="165" formatCode="0.00">
                  <c:v>0.10442229807471559</c:v>
                </c:pt>
                <c:pt idx="166" formatCode="0.00">
                  <c:v>0.22145353474138219</c:v>
                </c:pt>
                <c:pt idx="167" formatCode="0.00">
                  <c:v>0.30729507140804913</c:v>
                </c:pt>
                <c:pt idx="168" formatCode="0.00">
                  <c:v>0.33383050307471773</c:v>
                </c:pt>
                <c:pt idx="169" formatCode="0.00">
                  <c:v>0.32798567140805002</c:v>
                </c:pt>
                <c:pt idx="170" formatCode="0.00">
                  <c:v>0.33463754974138382</c:v>
                </c:pt>
                <c:pt idx="171" formatCode="0.00">
                  <c:v>0.19641111974138337</c:v>
                </c:pt>
                <c:pt idx="172" formatCode="0.00">
                  <c:v>0.19875167474138333</c:v>
                </c:pt>
                <c:pt idx="173" formatCode="0.00">
                  <c:v>0.16199833807471631</c:v>
                </c:pt>
                <c:pt idx="174" formatCode="0.00">
                  <c:v>0.14619631224138274</c:v>
                </c:pt>
                <c:pt idx="175" formatCode="0.00">
                  <c:v>0.14470488474138232</c:v>
                </c:pt>
                <c:pt idx="176" formatCode="0.00">
                  <c:v>0.17036784307471553</c:v>
                </c:pt>
                <c:pt idx="177" formatCode="0.00">
                  <c:v>0.25712049640804935</c:v>
                </c:pt>
                <c:pt idx="178" formatCode="0.00">
                  <c:v>0.21111679724138366</c:v>
                </c:pt>
                <c:pt idx="179" formatCode="0.00">
                  <c:v>0.11845784057471587</c:v>
                </c:pt>
                <c:pt idx="180" formatCode="0.00">
                  <c:v>4.7509239741382991E-2</c:v>
                </c:pt>
                <c:pt idx="181" formatCode="0.00">
                  <c:v>-0.18494267609194992</c:v>
                </c:pt>
                <c:pt idx="182" formatCode="0.00">
                  <c:v>-0.18847166859195053</c:v>
                </c:pt>
                <c:pt idx="183" formatCode="0.00">
                  <c:v>-0.29393779609195025</c:v>
                </c:pt>
                <c:pt idx="184" formatCode="0.00">
                  <c:v>-0.42381846275861701</c:v>
                </c:pt>
                <c:pt idx="185" formatCode="0.00">
                  <c:v>-0.41346024859194941</c:v>
                </c:pt>
                <c:pt idx="186" formatCode="0.00">
                  <c:v>-0.4383716519252836</c:v>
                </c:pt>
                <c:pt idx="187" formatCode="0.00">
                  <c:v>-0.48333610442528308</c:v>
                </c:pt>
                <c:pt idx="188" formatCode="0.00">
                  <c:v>-0.5463247035919494</c:v>
                </c:pt>
                <c:pt idx="189" formatCode="0.00">
                  <c:v>-0.65196195609194962</c:v>
                </c:pt>
                <c:pt idx="190" formatCode="0.00">
                  <c:v>-0.73813765609195059</c:v>
                </c:pt>
                <c:pt idx="191" formatCode="0.00">
                  <c:v>-0.79336191609194984</c:v>
                </c:pt>
                <c:pt idx="192" formatCode="0.00">
                  <c:v>-0.71518804025861726</c:v>
                </c:pt>
                <c:pt idx="193" formatCode="0.00">
                  <c:v>-0.78718687442528434</c:v>
                </c:pt>
                <c:pt idx="194" formatCode="0.00">
                  <c:v>-1.043389810258617</c:v>
                </c:pt>
                <c:pt idx="195" formatCode="0.00">
                  <c:v>-1.0218162669252848</c:v>
                </c:pt>
                <c:pt idx="196" formatCode="0.00">
                  <c:v>-1.1083227927586163</c:v>
                </c:pt>
                <c:pt idx="197" formatCode="0.00">
                  <c:v>-1.1967963310919503</c:v>
                </c:pt>
                <c:pt idx="198" formatCode="0.00">
                  <c:v>-1.2173157669252843</c:v>
                </c:pt>
                <c:pt idx="199" formatCode="0.00">
                  <c:v>-1.2288900952586168</c:v>
                </c:pt>
                <c:pt idx="200" formatCode="0.00">
                  <c:v>-1.2236041369252844</c:v>
                </c:pt>
                <c:pt idx="201" formatCode="0.00">
                  <c:v>-1.244450722758617</c:v>
                </c:pt>
                <c:pt idx="202" formatCode="0.00">
                  <c:v>-1.2203108419252837</c:v>
                </c:pt>
                <c:pt idx="203" formatCode="0.00">
                  <c:v>-1.1632840977586172</c:v>
                </c:pt>
                <c:pt idx="204" formatCode="0.00">
                  <c:v>-1.2323099319252853</c:v>
                </c:pt>
                <c:pt idx="205" formatCode="0.00">
                  <c:v>-1.1722452194252844</c:v>
                </c:pt>
                <c:pt idx="206" formatCode="0.00">
                  <c:v>-0.89569309859195112</c:v>
                </c:pt>
                <c:pt idx="207" formatCode="0.00">
                  <c:v>-0.72480801192528332</c:v>
                </c:pt>
                <c:pt idx="208" formatCode="0.00">
                  <c:v>-0.68448777442528286</c:v>
                </c:pt>
                <c:pt idx="209" formatCode="0.00">
                  <c:v>-0.6199129960919505</c:v>
                </c:pt>
                <c:pt idx="210" formatCode="0.00">
                  <c:v>-0.59408169359195018</c:v>
                </c:pt>
                <c:pt idx="211" formatCode="0.00">
                  <c:v>-0.55634980775861731</c:v>
                </c:pt>
                <c:pt idx="212" formatCode="0.00">
                  <c:v>-0.50980241442528396</c:v>
                </c:pt>
                <c:pt idx="213" formatCode="0.00">
                  <c:v>-0.45857043359194893</c:v>
                </c:pt>
                <c:pt idx="214" formatCode="0.00">
                  <c:v>-0.43296147692528297</c:v>
                </c:pt>
                <c:pt idx="215" formatCode="0.00">
                  <c:v>-0.45617077109195137</c:v>
                </c:pt>
                <c:pt idx="216" formatCode="0.00">
                  <c:v>-0.37708502359194984</c:v>
                </c:pt>
                <c:pt idx="217" formatCode="0.00">
                  <c:v>-0.29178473692528328</c:v>
                </c:pt>
                <c:pt idx="218" formatCode="0.00">
                  <c:v>-0.27121795609195143</c:v>
                </c:pt>
                <c:pt idx="219" formatCode="0.00">
                  <c:v>-0.40786915442528393</c:v>
                </c:pt>
                <c:pt idx="220" formatCode="0.00">
                  <c:v>-0.37776181525861663</c:v>
                </c:pt>
                <c:pt idx="221" formatCode="0.00">
                  <c:v>-0.36023093692528363</c:v>
                </c:pt>
                <c:pt idx="222" formatCode="0.00">
                  <c:v>-0.37531828359194908</c:v>
                </c:pt>
                <c:pt idx="223" formatCode="0.00">
                  <c:v>-0.38715103692528263</c:v>
                </c:pt>
                <c:pt idx="224" formatCode="0.00">
                  <c:v>-0.41973975775861572</c:v>
                </c:pt>
                <c:pt idx="225" formatCode="0.00">
                  <c:v>-0.44895312692528311</c:v>
                </c:pt>
                <c:pt idx="226" formatCode="0.00">
                  <c:v>-0.51051582359194914</c:v>
                </c:pt>
                <c:pt idx="227" formatCode="0.00">
                  <c:v>-0.56249337859194881</c:v>
                </c:pt>
                <c:pt idx="228" formatCode="0.00">
                  <c:v>-0.77744048359194906</c:v>
                </c:pt>
                <c:pt idx="229" formatCode="0.00">
                  <c:v>-0.95870393025861578</c:v>
                </c:pt>
                <c:pt idx="230" formatCode="0.00">
                  <c:v>-1.0231674660919508</c:v>
                </c:pt>
                <c:pt idx="231" formatCode="0.00">
                  <c:v>-1.1081682985919512</c:v>
                </c:pt>
                <c:pt idx="232" formatCode="0.00">
                  <c:v>-1.0965147952586172</c:v>
                </c:pt>
                <c:pt idx="233" formatCode="0.00">
                  <c:v>-1.150580241925284</c:v>
                </c:pt>
                <c:pt idx="234" formatCode="0.00">
                  <c:v>-1.1426407444252833</c:v>
                </c:pt>
                <c:pt idx="235" formatCode="0.00">
                  <c:v>-1.1530777360919506</c:v>
                </c:pt>
                <c:pt idx="236" formatCode="0.00">
                  <c:v>-1.1742652994252838</c:v>
                </c:pt>
                <c:pt idx="237" formatCode="0.00">
                  <c:v>-1.1766768835919494</c:v>
                </c:pt>
                <c:pt idx="238" formatCode="0.00">
                  <c:v>-1.0147642044252834</c:v>
                </c:pt>
                <c:pt idx="239" formatCode="0.00">
                  <c:v>-0.8023002294252839</c:v>
                </c:pt>
                <c:pt idx="240" formatCode="0.00">
                  <c:v>-0.65387858442528302</c:v>
                </c:pt>
                <c:pt idx="241" formatCode="0.00">
                  <c:v>-0.59301000275861782</c:v>
                </c:pt>
                <c:pt idx="242" formatCode="0.00">
                  <c:v>-0.59748861609195103</c:v>
                </c:pt>
                <c:pt idx="243" formatCode="0.00">
                  <c:v>-0.27372389525861873</c:v>
                </c:pt>
                <c:pt idx="244" formatCode="0.00">
                  <c:v>-0.19180716609195159</c:v>
                </c:pt>
                <c:pt idx="245" formatCode="0.00">
                  <c:v>-0.15401855609195092</c:v>
                </c:pt>
                <c:pt idx="246" formatCode="0.00">
                  <c:v>-0.12952810025861794</c:v>
                </c:pt>
                <c:pt idx="247" formatCode="0.00">
                  <c:v>-9.378933442528492E-2</c:v>
                </c:pt>
                <c:pt idx="248" formatCode="0.00">
                  <c:v>-4.540061525861816E-2</c:v>
                </c:pt>
                <c:pt idx="249" formatCode="0.00">
                  <c:v>-7.7175609195112571E-4</c:v>
                </c:pt>
                <c:pt idx="250" formatCode="0.00">
                  <c:v>-0.1168036210919503</c:v>
                </c:pt>
                <c:pt idx="251" formatCode="0.00">
                  <c:v>-0.30227511609195101</c:v>
                </c:pt>
                <c:pt idx="252" formatCode="0.00">
                  <c:v>-0.36560147442528379</c:v>
                </c:pt>
                <c:pt idx="253" formatCode="0.00">
                  <c:v>-0.23489309859195107</c:v>
                </c:pt>
                <c:pt idx="254" formatCode="0.00">
                  <c:v>-0.19602896275861781</c:v>
                </c:pt>
                <c:pt idx="255" formatCode="0.00">
                  <c:v>-0.47281902525861685</c:v>
                </c:pt>
                <c:pt idx="256" formatCode="0.00">
                  <c:v>-0.58659129859195058</c:v>
                </c:pt>
                <c:pt idx="257" formatCode="0.00">
                  <c:v>-0.61785536525861762</c:v>
                </c:pt>
                <c:pt idx="258" formatCode="0.00">
                  <c:v>-0.64671045025861673</c:v>
                </c:pt>
                <c:pt idx="259" formatCode="0.00">
                  <c:v>-0.66470062192528445</c:v>
                </c:pt>
                <c:pt idx="260" formatCode="0.00">
                  <c:v>-0.68882891942528435</c:v>
                </c:pt>
                <c:pt idx="261" formatCode="0.00">
                  <c:v>-0.73192405192528387</c:v>
                </c:pt>
                <c:pt idx="262" formatCode="0.00">
                  <c:v>-0.74352198359194954</c:v>
                </c:pt>
                <c:pt idx="263" formatCode="0.00">
                  <c:v>-0.7384192294252836</c:v>
                </c:pt>
                <c:pt idx="264" formatCode="0.00">
                  <c:v>-0.64541627442528426</c:v>
                </c:pt>
                <c:pt idx="265" formatCode="0.00">
                  <c:v>-0.6441556752586175</c:v>
                </c:pt>
                <c:pt idx="266" formatCode="0.00">
                  <c:v>-0.67874385359195077</c:v>
                </c:pt>
                <c:pt idx="267" formatCode="0.00">
                  <c:v>-0.52160987692528327</c:v>
                </c:pt>
                <c:pt idx="268" formatCode="0.00">
                  <c:v>-0.38920125775861703</c:v>
                </c:pt>
                <c:pt idx="269" formatCode="0.00">
                  <c:v>-0.36680016359194934</c:v>
                </c:pt>
                <c:pt idx="270" formatCode="0.00">
                  <c:v>-0.34294253025861554</c:v>
                </c:pt>
                <c:pt idx="271" formatCode="0.00">
                  <c:v>-0.33637892692528215</c:v>
                </c:pt>
                <c:pt idx="272" formatCode="0.00">
                  <c:v>-0.33888411025861576</c:v>
                </c:pt>
                <c:pt idx="273" formatCode="0.00">
                  <c:v>-0.37281202775861644</c:v>
                </c:pt>
                <c:pt idx="274" formatCode="0.00">
                  <c:v>-0.42966055359195021</c:v>
                </c:pt>
                <c:pt idx="275" formatCode="0.00">
                  <c:v>-0.35884916275861656</c:v>
                </c:pt>
                <c:pt idx="276" formatCode="0.00">
                  <c:v>-0.43172935109194999</c:v>
                </c:pt>
                <c:pt idx="277" formatCode="0.00">
                  <c:v>-0.40603625275861788</c:v>
                </c:pt>
                <c:pt idx="278" formatCode="0.00">
                  <c:v>-0.4806249485919496</c:v>
                </c:pt>
                <c:pt idx="279" formatCode="0.00">
                  <c:v>-0.59829739192528475</c:v>
                </c:pt>
                <c:pt idx="280" formatCode="0.00">
                  <c:v>-0.63690645942528334</c:v>
                </c:pt>
                <c:pt idx="281" formatCode="0.00">
                  <c:v>-0.61086256692528451</c:v>
                </c:pt>
                <c:pt idx="282" formatCode="0.00">
                  <c:v>-0.64402665109194945</c:v>
                </c:pt>
                <c:pt idx="283" formatCode="0.00">
                  <c:v>-0.66325069859194929</c:v>
                </c:pt>
                <c:pt idx="284" formatCode="0.00">
                  <c:v>-0.66332770775861594</c:v>
                </c:pt>
                <c:pt idx="285" formatCode="0.00">
                  <c:v>-0.64578810692528332</c:v>
                </c:pt>
                <c:pt idx="286" formatCode="0.00">
                  <c:v>-0.69505361025861578</c:v>
                </c:pt>
                <c:pt idx="287" formatCode="0.00">
                  <c:v>-0.76919845025861733</c:v>
                </c:pt>
                <c:pt idx="288" formatCode="0.00">
                  <c:v>-0.80998169692528421</c:v>
                </c:pt>
                <c:pt idx="289" formatCode="0.00">
                  <c:v>-0.89969614442528378</c:v>
                </c:pt>
                <c:pt idx="290" formatCode="0.00">
                  <c:v>-0.78749675859194923</c:v>
                </c:pt>
                <c:pt idx="291" formatCode="0.00">
                  <c:v>-0.79497110109195024</c:v>
                </c:pt>
                <c:pt idx="292" formatCode="0.00">
                  <c:v>-0.90024856025861766</c:v>
                </c:pt>
                <c:pt idx="293" formatCode="0.00">
                  <c:v>-0.95562103692528311</c:v>
                </c:pt>
                <c:pt idx="294" formatCode="0.00">
                  <c:v>-0.94433573192528453</c:v>
                </c:pt>
                <c:pt idx="295" formatCode="0.00">
                  <c:v>-0.94288682192528395</c:v>
                </c:pt>
                <c:pt idx="296" formatCode="0.00">
                  <c:v>-0.95607061442528263</c:v>
                </c:pt>
                <c:pt idx="297" formatCode="0.00">
                  <c:v>-0.96637711192528286</c:v>
                </c:pt>
                <c:pt idx="298" formatCode="0.00">
                  <c:v>-0.87914553609194979</c:v>
                </c:pt>
                <c:pt idx="299" formatCode="0.00">
                  <c:v>-0.83371221359195058</c:v>
                </c:pt>
                <c:pt idx="300" formatCode="0.00">
                  <c:v>-0.69772342192528303</c:v>
                </c:pt>
                <c:pt idx="301" formatCode="0.00">
                  <c:v>-0.80505088359195032</c:v>
                </c:pt>
                <c:pt idx="302" formatCode="0.00">
                  <c:v>-0.93756091025861732</c:v>
                </c:pt>
                <c:pt idx="303" formatCode="0.00">
                  <c:v>-0.89967937692528377</c:v>
                </c:pt>
                <c:pt idx="304" formatCode="0.00">
                  <c:v>-0.9415695602586176</c:v>
                </c:pt>
                <c:pt idx="305" formatCode="0.00">
                  <c:v>-0.96035233525861674</c:v>
                </c:pt>
                <c:pt idx="306" formatCode="0.00">
                  <c:v>-0.98081264275861813</c:v>
                </c:pt>
                <c:pt idx="307" formatCode="0.00">
                  <c:v>-0.99939210609195062</c:v>
                </c:pt>
                <c:pt idx="308" formatCode="0.00">
                  <c:v>-1.0079722744252839</c:v>
                </c:pt>
                <c:pt idx="309" formatCode="0.00">
                  <c:v>-1.0007171177586178</c:v>
                </c:pt>
                <c:pt idx="310" formatCode="0.00">
                  <c:v>-0.93927666942528365</c:v>
                </c:pt>
                <c:pt idx="311" formatCode="0.00">
                  <c:v>-0.88253900859195067</c:v>
                </c:pt>
                <c:pt idx="312" formatCode="0.00">
                  <c:v>-0.96489895775861712</c:v>
                </c:pt>
                <c:pt idx="313" formatCode="0.00">
                  <c:v>-0.74051846442528291</c:v>
                </c:pt>
                <c:pt idx="314" formatCode="0.00">
                  <c:v>-0.72880392609194988</c:v>
                </c:pt>
                <c:pt idx="315" formatCode="0.00">
                  <c:v>-0.78209230692528298</c:v>
                </c:pt>
                <c:pt idx="316" formatCode="0.00">
                  <c:v>-0.69697468942528484</c:v>
                </c:pt>
                <c:pt idx="317" formatCode="0.00">
                  <c:v>-0.68147307109195054</c:v>
                </c:pt>
                <c:pt idx="318" formatCode="0.00">
                  <c:v>-0.66755759192528341</c:v>
                </c:pt>
                <c:pt idx="319" formatCode="0.00">
                  <c:v>-0.65439098525861628</c:v>
                </c:pt>
                <c:pt idx="320" formatCode="0.00">
                  <c:v>-0.64921108275861794</c:v>
                </c:pt>
                <c:pt idx="321" formatCode="0.00">
                  <c:v>-0.62024266859194999</c:v>
                </c:pt>
                <c:pt idx="322" formatCode="0.00">
                  <c:v>-0.62029373025861734</c:v>
                </c:pt>
                <c:pt idx="323" formatCode="0.00">
                  <c:v>-0.66048736692528465</c:v>
                </c:pt>
                <c:pt idx="324" formatCode="0.00">
                  <c:v>-0.66457219275861679</c:v>
                </c:pt>
                <c:pt idx="325" formatCode="0.00">
                  <c:v>-0.69626255192528408</c:v>
                </c:pt>
                <c:pt idx="326" formatCode="0.00">
                  <c:v>-0.62288478359195043</c:v>
                </c:pt>
                <c:pt idx="327" formatCode="0.00">
                  <c:v>-0.61539128775861673</c:v>
                </c:pt>
                <c:pt idx="328" formatCode="0.00">
                  <c:v>-0.60214053942528434</c:v>
                </c:pt>
                <c:pt idx="329" formatCode="0.00">
                  <c:v>-0.5728639302586167</c:v>
                </c:pt>
                <c:pt idx="330" formatCode="0.00">
                  <c:v>-0.57476221859194965</c:v>
                </c:pt>
                <c:pt idx="331" formatCode="0.00">
                  <c:v>-0.5751100319252842</c:v>
                </c:pt>
                <c:pt idx="332" formatCode="0.00">
                  <c:v>-0.57114866775861728</c:v>
                </c:pt>
                <c:pt idx="333" formatCode="0.00">
                  <c:v>-0.58610261859195045</c:v>
                </c:pt>
                <c:pt idx="334" formatCode="0.00">
                  <c:v>-0.69221100525861701</c:v>
                </c:pt>
                <c:pt idx="335" formatCode="0.00">
                  <c:v>-0.78533495775861528</c:v>
                </c:pt>
                <c:pt idx="336" formatCode="0.00">
                  <c:v>-0.86461155942528212</c:v>
                </c:pt>
                <c:pt idx="337" formatCode="0.00">
                  <c:v>-0.96728779192528336</c:v>
                </c:pt>
                <c:pt idx="338" formatCode="0.00">
                  <c:v>-0.89842606942528391</c:v>
                </c:pt>
                <c:pt idx="339" formatCode="0.00">
                  <c:v>-0.84155672109195123</c:v>
                </c:pt>
                <c:pt idx="340" formatCode="0.00">
                  <c:v>-0.91130492359194992</c:v>
                </c:pt>
                <c:pt idx="341" formatCode="0.00">
                  <c:v>-0.9305505877586171</c:v>
                </c:pt>
                <c:pt idx="342" formatCode="0.00">
                  <c:v>-0.9160786402586174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2F-41C5-8E01-AD6EF5D2F5A5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'Brahmaputra-TSA'!$Y$366:$Y$712</c:f>
              <c:numCache>
                <c:formatCode>General</c:formatCode>
                <c:ptCount val="347"/>
                <c:pt idx="6" formatCode="0.0000">
                  <c:v>6.640412344830672</c:v>
                </c:pt>
                <c:pt idx="7" formatCode="0.0000">
                  <c:v>6.9640619511997137</c:v>
                </c:pt>
                <c:pt idx="8" formatCode="0.0000">
                  <c:v>5.718023034146146</c:v>
                </c:pt>
                <c:pt idx="9" formatCode="0.0000">
                  <c:v>2.1879463406639994</c:v>
                </c:pt>
                <c:pt idx="10" formatCode="0.0000">
                  <c:v>-0.69159817883004671</c:v>
                </c:pt>
                <c:pt idx="11" formatCode="0.0000">
                  <c:v>-1.4755788263598069</c:v>
                </c:pt>
                <c:pt idx="12" formatCode="0.0000">
                  <c:v>-2.1076492615383815</c:v>
                </c:pt>
                <c:pt idx="13" formatCode="0.0000">
                  <c:v>-2.4105045843062358</c:v>
                </c:pt>
                <c:pt idx="14" formatCode="0.0000">
                  <c:v>-2.1561225768657604</c:v>
                </c:pt>
                <c:pt idx="15" formatCode="0.0000">
                  <c:v>-0.72709351109195097</c:v>
                </c:pt>
                <c:pt idx="16" formatCode="0.0000">
                  <c:v>1.2347068681640021</c:v>
                </c:pt>
                <c:pt idx="17" formatCode="0.0000">
                  <c:v>4.200400088789003</c:v>
                </c:pt>
                <c:pt idx="18" formatCode="0.0000">
                  <c:v>6.6934679281640062</c:v>
                </c:pt>
                <c:pt idx="19" formatCode="0.0000">
                  <c:v>6.9521045036997169</c:v>
                </c:pt>
                <c:pt idx="20" formatCode="0.0000">
                  <c:v>5.7376925066461482</c:v>
                </c:pt>
                <c:pt idx="21" formatCode="0.0000">
                  <c:v>2.1821087006640036</c:v>
                </c:pt>
                <c:pt idx="22" formatCode="0.0000">
                  <c:v>-0.63729671966337698</c:v>
                </c:pt>
                <c:pt idx="23" formatCode="0.0000">
                  <c:v>-1.5960028605264744</c:v>
                </c:pt>
                <c:pt idx="24" formatCode="0.0000">
                  <c:v>-2.359623289038379</c:v>
                </c:pt>
                <c:pt idx="25" formatCode="0.0000">
                  <c:v>-2.9160730109729016</c:v>
                </c:pt>
                <c:pt idx="26" formatCode="0.0000">
                  <c:v>-2.9579588301990931</c:v>
                </c:pt>
                <c:pt idx="27" formatCode="0.0000">
                  <c:v>-1.7809237377586191</c:v>
                </c:pt>
                <c:pt idx="28" formatCode="0.0000">
                  <c:v>0.19101205316400272</c:v>
                </c:pt>
                <c:pt idx="29" formatCode="0.0000">
                  <c:v>3.1174716687890038</c:v>
                </c:pt>
                <c:pt idx="30" formatCode="0.0000">
                  <c:v>5.5590592948306732</c:v>
                </c:pt>
                <c:pt idx="31" formatCode="0.0000">
                  <c:v>5.7836062053663833</c:v>
                </c:pt>
                <c:pt idx="32" formatCode="0.0000">
                  <c:v>4.5016836041461472</c:v>
                </c:pt>
                <c:pt idx="33" formatCode="0.0000">
                  <c:v>0.8808765023306675</c:v>
                </c:pt>
                <c:pt idx="34" formatCode="0.0000">
                  <c:v>-2.0604604304967111</c:v>
                </c:pt>
                <c:pt idx="35" formatCode="0.0000">
                  <c:v>-2.8385507480264724</c:v>
                </c:pt>
                <c:pt idx="36" formatCode="0.0000">
                  <c:v>-3.3426999998717122</c:v>
                </c:pt>
                <c:pt idx="37" formatCode="0.0000">
                  <c:v>-3.6601320751395683</c:v>
                </c:pt>
                <c:pt idx="38" formatCode="0.0000">
                  <c:v>-3.3391651626990928</c:v>
                </c:pt>
                <c:pt idx="39" formatCode="0.0000">
                  <c:v>-1.8035186460919519</c:v>
                </c:pt>
                <c:pt idx="40" formatCode="0.0000">
                  <c:v>0.37396876899733567</c:v>
                </c:pt>
                <c:pt idx="41" formatCode="0.0000">
                  <c:v>3.3734281404556681</c:v>
                </c:pt>
                <c:pt idx="42" formatCode="0.0000">
                  <c:v>5.9052548148306707</c:v>
                </c:pt>
                <c:pt idx="43" formatCode="0.0000">
                  <c:v>6.1707055120330478</c:v>
                </c:pt>
                <c:pt idx="44" formatCode="0.0000">
                  <c:v>4.9353985699794807</c:v>
                </c:pt>
                <c:pt idx="45" formatCode="0.0000">
                  <c:v>1.3988493881640007</c:v>
                </c:pt>
                <c:pt idx="46" formatCode="0.0000">
                  <c:v>-1.3422189979967127</c:v>
                </c:pt>
                <c:pt idx="47" formatCode="0.0000">
                  <c:v>-2.2467422913598085</c:v>
                </c:pt>
                <c:pt idx="48" formatCode="0.0000">
                  <c:v>-2.844967063205047</c:v>
                </c:pt>
                <c:pt idx="49" formatCode="0.0000">
                  <c:v>-3.319248682639568</c:v>
                </c:pt>
                <c:pt idx="50" formatCode="0.0000">
                  <c:v>-3.2665799193657596</c:v>
                </c:pt>
                <c:pt idx="51" formatCode="0.0000">
                  <c:v>-1.9305030244252848</c:v>
                </c:pt>
                <c:pt idx="52" formatCode="0.0000">
                  <c:v>5.2624134830669078E-2</c:v>
                </c:pt>
                <c:pt idx="53" formatCode="0.0000">
                  <c:v>2.9756764312890018</c:v>
                </c:pt>
                <c:pt idx="54" formatCode="0.0000">
                  <c:v>5.440247091497338</c:v>
                </c:pt>
                <c:pt idx="55" formatCode="0.0000">
                  <c:v>5.6688625953663818</c:v>
                </c:pt>
                <c:pt idx="56" formatCode="0.0000">
                  <c:v>4.4048487458128118</c:v>
                </c:pt>
                <c:pt idx="57" formatCode="0.0000">
                  <c:v>0.80992076816400083</c:v>
                </c:pt>
                <c:pt idx="58" formatCode="0.0000">
                  <c:v>-2.1563444563300465</c:v>
                </c:pt>
                <c:pt idx="59" formatCode="0.0000">
                  <c:v>-2.8768929271931407</c:v>
                </c:pt>
                <c:pt idx="60" formatCode="0.0000">
                  <c:v>-3.42165964403838</c:v>
                </c:pt>
                <c:pt idx="61" formatCode="0.0000">
                  <c:v>-3.4755758501395695</c:v>
                </c:pt>
                <c:pt idx="62" formatCode="0.0000">
                  <c:v>-3.2086065335324276</c:v>
                </c:pt>
                <c:pt idx="63" formatCode="0.0000">
                  <c:v>-1.758388890258618</c:v>
                </c:pt>
                <c:pt idx="64" formatCode="0.0000">
                  <c:v>0.36734242149733465</c:v>
                </c:pt>
                <c:pt idx="65" formatCode="0.0000">
                  <c:v>3.3921028121223369</c:v>
                </c:pt>
                <c:pt idx="66" formatCode="0.0000">
                  <c:v>5.9394780331640051</c:v>
                </c:pt>
                <c:pt idx="67" formatCode="0.0000">
                  <c:v>6.2433848928663824</c:v>
                </c:pt>
                <c:pt idx="68" formatCode="0.0000">
                  <c:v>5.0130547008128135</c:v>
                </c:pt>
                <c:pt idx="69" formatCode="0.0000">
                  <c:v>1.5105824281640023</c:v>
                </c:pt>
                <c:pt idx="70" formatCode="0.0000">
                  <c:v>-1.2901072121633783</c:v>
                </c:pt>
                <c:pt idx="71" formatCode="0.0000">
                  <c:v>-2.124404829693141</c:v>
                </c:pt>
                <c:pt idx="72" formatCode="0.0000">
                  <c:v>-2.8190613340383806</c:v>
                </c:pt>
                <c:pt idx="73" formatCode="0.0000">
                  <c:v>-3.1273096851395676</c:v>
                </c:pt>
                <c:pt idx="74" formatCode="0.0000">
                  <c:v>-2.935894341865759</c:v>
                </c:pt>
                <c:pt idx="75" formatCode="0.0000">
                  <c:v>-1.4810184769252857</c:v>
                </c:pt>
                <c:pt idx="76" formatCode="0.0000">
                  <c:v>0.58654410566400106</c:v>
                </c:pt>
                <c:pt idx="77" formatCode="0.0000">
                  <c:v>3.6166875904556681</c:v>
                </c:pt>
                <c:pt idx="78" formatCode="0.0000">
                  <c:v>6.1005776264973379</c:v>
                </c:pt>
                <c:pt idx="79" formatCode="0.0000">
                  <c:v>6.32738015536638</c:v>
                </c:pt>
                <c:pt idx="80" formatCode="0.0000">
                  <c:v>5.0956845199794794</c:v>
                </c:pt>
                <c:pt idx="81" formatCode="0.0000">
                  <c:v>1.5104419998306682</c:v>
                </c:pt>
                <c:pt idx="82" formatCode="0.0000">
                  <c:v>-1.3933207213300465</c:v>
                </c:pt>
                <c:pt idx="83" formatCode="0.0000">
                  <c:v>-2.3877433163598081</c:v>
                </c:pt>
                <c:pt idx="84" formatCode="0.0000">
                  <c:v>-2.9486980990383795</c:v>
                </c:pt>
                <c:pt idx="85" formatCode="0.0000">
                  <c:v>-3.3514546209729019</c:v>
                </c:pt>
                <c:pt idx="86" formatCode="0.0000">
                  <c:v>-3.3034356560324269</c:v>
                </c:pt>
                <c:pt idx="87" formatCode="0.0000">
                  <c:v>-1.9482085044252839</c:v>
                </c:pt>
                <c:pt idx="88" formatCode="0.0000">
                  <c:v>0.10674539066400257</c:v>
                </c:pt>
                <c:pt idx="89" formatCode="0.0000">
                  <c:v>2.9778454837890029</c:v>
                </c:pt>
                <c:pt idx="90" formatCode="0.0000">
                  <c:v>5.4780203431640055</c:v>
                </c:pt>
                <c:pt idx="91" formatCode="0.0000">
                  <c:v>5.7375417895330481</c:v>
                </c:pt>
                <c:pt idx="92" formatCode="0.0000">
                  <c:v>4.4861201566461464</c:v>
                </c:pt>
                <c:pt idx="93" formatCode="0.0000">
                  <c:v>0.90036167816400248</c:v>
                </c:pt>
                <c:pt idx="94" formatCode="0.0000">
                  <c:v>-1.9503359813300447</c:v>
                </c:pt>
                <c:pt idx="95" formatCode="0.0000">
                  <c:v>-2.6725283871931396</c:v>
                </c:pt>
                <c:pt idx="96" formatCode="0.0000">
                  <c:v>-3.1966047423717132</c:v>
                </c:pt>
                <c:pt idx="97" formatCode="0.0000">
                  <c:v>-3.372588797639569</c:v>
                </c:pt>
                <c:pt idx="98" formatCode="0.0000">
                  <c:v>-2.7920246626990926</c:v>
                </c:pt>
                <c:pt idx="99" formatCode="0.0000">
                  <c:v>-1.1785784277586187</c:v>
                </c:pt>
                <c:pt idx="100" formatCode="0.0000">
                  <c:v>1.0293698623306691</c:v>
                </c:pt>
                <c:pt idx="101" formatCode="0.0000">
                  <c:v>4.1074066721223375</c:v>
                </c:pt>
                <c:pt idx="102" formatCode="0.0000">
                  <c:v>6.6204270864973385</c:v>
                </c:pt>
                <c:pt idx="103" formatCode="0.0000">
                  <c:v>6.8895696161997169</c:v>
                </c:pt>
                <c:pt idx="104" formatCode="0.0000">
                  <c:v>5.6240135358128143</c:v>
                </c:pt>
                <c:pt idx="105" formatCode="0.0000">
                  <c:v>1.983603141497337</c:v>
                </c:pt>
                <c:pt idx="106" formatCode="0.0000">
                  <c:v>-0.93926922633004395</c:v>
                </c:pt>
                <c:pt idx="107" formatCode="0.0000">
                  <c:v>-1.8075405380264709</c:v>
                </c:pt>
                <c:pt idx="108" formatCode="0.0000">
                  <c:v>-2.4906249198717116</c:v>
                </c:pt>
                <c:pt idx="109" formatCode="0.0000">
                  <c:v>-3.0251288468062354</c:v>
                </c:pt>
                <c:pt idx="110" formatCode="0.0000">
                  <c:v>-2.9888144851990939</c:v>
                </c:pt>
                <c:pt idx="111" formatCode="0.0000">
                  <c:v>-1.5280074010919513</c:v>
                </c:pt>
                <c:pt idx="112" formatCode="0.0000">
                  <c:v>0.55647292649733515</c:v>
                </c:pt>
                <c:pt idx="113" formatCode="0.0000">
                  <c:v>3.4913391021223346</c:v>
                </c:pt>
                <c:pt idx="114" formatCode="0.0000">
                  <c:v>5.9824354989973383</c:v>
                </c:pt>
                <c:pt idx="115" formatCode="0.0000">
                  <c:v>6.2562971270330481</c:v>
                </c:pt>
                <c:pt idx="116" formatCode="0.0000">
                  <c:v>5.0734992549794793</c:v>
                </c:pt>
                <c:pt idx="117" formatCode="0.0000">
                  <c:v>1.6013344339973337</c:v>
                </c:pt>
                <c:pt idx="118" formatCode="0.0000">
                  <c:v>-1.1561383021633809</c:v>
                </c:pt>
                <c:pt idx="119" formatCode="0.0000">
                  <c:v>-1.8318334830264735</c:v>
                </c:pt>
                <c:pt idx="120" formatCode="0.0000">
                  <c:v>-2.2599157632050471</c:v>
                </c:pt>
                <c:pt idx="121" formatCode="0.0000">
                  <c:v>-2.4706878701395683</c:v>
                </c:pt>
                <c:pt idx="122" formatCode="0.0000">
                  <c:v>-2.1769180010324245</c:v>
                </c:pt>
                <c:pt idx="123" formatCode="0.0000">
                  <c:v>-0.6805410902586182</c:v>
                </c:pt>
                <c:pt idx="124" formatCode="0.0000">
                  <c:v>1.3573693339973349</c:v>
                </c:pt>
                <c:pt idx="125" formatCode="0.0000">
                  <c:v>4.3521082954556682</c:v>
                </c:pt>
                <c:pt idx="126" formatCode="0.0000">
                  <c:v>6.8825976398306707</c:v>
                </c:pt>
                <c:pt idx="127" formatCode="0.0000">
                  <c:v>7.1525664878663804</c:v>
                </c:pt>
                <c:pt idx="128" formatCode="0.0000">
                  <c:v>5.8911267841461452</c:v>
                </c:pt>
                <c:pt idx="129" formatCode="0.0000">
                  <c:v>2.2588645831640006</c:v>
                </c:pt>
                <c:pt idx="130" formatCode="0.0000">
                  <c:v>-0.70719770799671267</c:v>
                </c:pt>
                <c:pt idx="131" formatCode="0.0000">
                  <c:v>-1.7085732638598081</c:v>
                </c:pt>
                <c:pt idx="132" formatCode="0.0000">
                  <c:v>-2.5100641798717138</c:v>
                </c:pt>
                <c:pt idx="133" formatCode="0.0000">
                  <c:v>-3.113117421806237</c:v>
                </c:pt>
                <c:pt idx="134" formatCode="0.0000">
                  <c:v>-3.1526653085324243</c:v>
                </c:pt>
                <c:pt idx="135" formatCode="0.0000">
                  <c:v>-1.9843069044252841</c:v>
                </c:pt>
                <c:pt idx="136" formatCode="0.0000">
                  <c:v>0.13441613233066985</c:v>
                </c:pt>
                <c:pt idx="137" formatCode="0.0000">
                  <c:v>3.0562749846223367</c:v>
                </c:pt>
                <c:pt idx="138" formatCode="0.0000">
                  <c:v>5.5043498806640061</c:v>
                </c:pt>
                <c:pt idx="139" formatCode="0.0000">
                  <c:v>5.7254672395330486</c:v>
                </c:pt>
                <c:pt idx="140" formatCode="0.0000">
                  <c:v>4.4542977924794807</c:v>
                </c:pt>
                <c:pt idx="141" formatCode="0.0000">
                  <c:v>0.86623732316400304</c:v>
                </c:pt>
                <c:pt idx="142" formatCode="0.0000">
                  <c:v>-1.9702158588300449</c:v>
                </c:pt>
                <c:pt idx="143" formatCode="0.0000">
                  <c:v>-2.8417593855264727</c:v>
                </c:pt>
                <c:pt idx="144" formatCode="0.0000">
                  <c:v>-3.5625200223717117</c:v>
                </c:pt>
                <c:pt idx="145" formatCode="0.0000">
                  <c:v>-3.786258921806235</c:v>
                </c:pt>
                <c:pt idx="146" formatCode="0.0000">
                  <c:v>-3.5462305076990921</c:v>
                </c:pt>
                <c:pt idx="147" formatCode="0.0000">
                  <c:v>-2.2631962635919516</c:v>
                </c:pt>
                <c:pt idx="148" formatCode="0.0000">
                  <c:v>-0.24335439100266409</c:v>
                </c:pt>
                <c:pt idx="149" formatCode="0.0000">
                  <c:v>2.7077928729556699</c:v>
                </c:pt>
                <c:pt idx="150" formatCode="0.0000">
                  <c:v>5.1954493464973392</c:v>
                </c:pt>
                <c:pt idx="151" formatCode="0.0000">
                  <c:v>5.4445864320330495</c:v>
                </c:pt>
                <c:pt idx="152" formatCode="0.0000">
                  <c:v>4.2021620799794794</c:v>
                </c:pt>
                <c:pt idx="153" formatCode="0.0000">
                  <c:v>0.64997859983066775</c:v>
                </c:pt>
                <c:pt idx="154" formatCode="0.0000">
                  <c:v>-2.2474593338300464</c:v>
                </c:pt>
                <c:pt idx="155" formatCode="0.0000">
                  <c:v>-3.1280564088598073</c:v>
                </c:pt>
                <c:pt idx="156" formatCode="0.0000">
                  <c:v>-3.7083094265383796</c:v>
                </c:pt>
                <c:pt idx="157" formatCode="0.0000">
                  <c:v>-3.9817574068062367</c:v>
                </c:pt>
                <c:pt idx="158" formatCode="0.0000">
                  <c:v>-3.902763735199092</c:v>
                </c:pt>
                <c:pt idx="159" formatCode="0.0000">
                  <c:v>-2.2575252569252848</c:v>
                </c:pt>
                <c:pt idx="160" formatCode="0.0000">
                  <c:v>-0.11138654683599736</c:v>
                </c:pt>
                <c:pt idx="161" formatCode="0.0000">
                  <c:v>2.8876578171223368</c:v>
                </c:pt>
                <c:pt idx="162" formatCode="0.0000">
                  <c:v>5.392237220664005</c:v>
                </c:pt>
                <c:pt idx="163" formatCode="0.0000">
                  <c:v>5.6566633536997157</c:v>
                </c:pt>
                <c:pt idx="164" formatCode="0.0000">
                  <c:v>4.4079499766461456</c:v>
                </c:pt>
                <c:pt idx="165" formatCode="0.0000">
                  <c:v>0.83735040983066789</c:v>
                </c:pt>
                <c:pt idx="166" formatCode="0.0000">
                  <c:v>-1.9011816196633795</c:v>
                </c:pt>
                <c:pt idx="167" formatCode="0.0000">
                  <c:v>-2.6464398713598074</c:v>
                </c:pt>
                <c:pt idx="168" formatCode="0.0000">
                  <c:v>-3.2201595048717113</c:v>
                </c:pt>
                <c:pt idx="169" formatCode="0.0000">
                  <c:v>-3.5652392351395683</c:v>
                </c:pt>
                <c:pt idx="170" formatCode="0.0000">
                  <c:v>-3.3722831518657586</c:v>
                </c:pt>
                <c:pt idx="171" formatCode="0.0000">
                  <c:v>-2.0877204860919507</c:v>
                </c:pt>
                <c:pt idx="172" formatCode="0.0000">
                  <c:v>3.1056698306697328E-3</c:v>
                </c:pt>
                <c:pt idx="173" formatCode="0.0000">
                  <c:v>2.9398048071223366</c:v>
                </c:pt>
                <c:pt idx="174" formatCode="0.0000">
                  <c:v>5.4223197239973384</c:v>
                </c:pt>
                <c:pt idx="175" formatCode="0.0000">
                  <c:v>5.6800071945330481</c:v>
                </c:pt>
                <c:pt idx="176" formatCode="0.0000">
                  <c:v>4.4661497391461458</c:v>
                </c:pt>
                <c:pt idx="177" formatCode="0.0000">
                  <c:v>0.99004860816400164</c:v>
                </c:pt>
                <c:pt idx="178" formatCode="0.0000">
                  <c:v>-1.911518357163378</c:v>
                </c:pt>
                <c:pt idx="179" formatCode="0.0000">
                  <c:v>-2.8352771021931407</c:v>
                </c:pt>
                <c:pt idx="180" formatCode="0.0000">
                  <c:v>-3.5064807682050461</c:v>
                </c:pt>
                <c:pt idx="181" formatCode="0.0000">
                  <c:v>-4.0781675826395682</c:v>
                </c:pt>
                <c:pt idx="182" formatCode="0.0000">
                  <c:v>-3.8953923701990929</c:v>
                </c:pt>
                <c:pt idx="183" formatCode="0.0000">
                  <c:v>-2.5780694019252843</c:v>
                </c:pt>
                <c:pt idx="184" formatCode="0.0000">
                  <c:v>-0.61946446766933061</c:v>
                </c:pt>
                <c:pt idx="185" formatCode="0.0000">
                  <c:v>2.3643462204556709</c:v>
                </c:pt>
                <c:pt idx="186" formatCode="0.0000">
                  <c:v>4.8377517598306721</c:v>
                </c:pt>
                <c:pt idx="187" formatCode="0.0000">
                  <c:v>5.0519662053663827</c:v>
                </c:pt>
                <c:pt idx="188" formatCode="0.0000">
                  <c:v>3.7494571924794808</c:v>
                </c:pt>
                <c:pt idx="189" formatCode="0.0000">
                  <c:v>8.096615566400267E-2</c:v>
                </c:pt>
                <c:pt idx="190" formatCode="0.0000">
                  <c:v>-2.8607728104967123</c:v>
                </c:pt>
                <c:pt idx="191" formatCode="0.0000">
                  <c:v>-3.7470968588598064</c:v>
                </c:pt>
                <c:pt idx="192" formatCode="0.0000">
                  <c:v>-4.2691780482050463</c:v>
                </c:pt>
                <c:pt idx="193" formatCode="0.0000">
                  <c:v>-4.6804117809729027</c:v>
                </c:pt>
                <c:pt idx="194" formatCode="0.0000">
                  <c:v>-4.7503105118657594</c:v>
                </c:pt>
                <c:pt idx="195" formatCode="0.0000">
                  <c:v>-3.3059478727586189</c:v>
                </c:pt>
                <c:pt idx="196" formatCode="0.0000">
                  <c:v>-1.3039687976693299</c:v>
                </c:pt>
                <c:pt idx="197" formatCode="0.0000">
                  <c:v>1.58101013795567</c:v>
                </c:pt>
                <c:pt idx="198" formatCode="0.0000">
                  <c:v>4.0588076448306714</c:v>
                </c:pt>
                <c:pt idx="199" formatCode="0.0000">
                  <c:v>4.306412214533049</c:v>
                </c:pt>
                <c:pt idx="200" formatCode="0.0000">
                  <c:v>3.0721777591461459</c:v>
                </c:pt>
                <c:pt idx="201" formatCode="0.0000">
                  <c:v>-0.51152261100266472</c:v>
                </c:pt>
                <c:pt idx="202" formatCode="0.0000">
                  <c:v>-3.3429459963300454</c:v>
                </c:pt>
                <c:pt idx="203" formatCode="0.0000">
                  <c:v>-4.1170190405264737</c:v>
                </c:pt>
                <c:pt idx="204" formatCode="0.0000">
                  <c:v>-4.7862999398717143</c:v>
                </c:pt>
                <c:pt idx="205" formatCode="0.0000">
                  <c:v>-5.0654701259729027</c:v>
                </c:pt>
                <c:pt idx="206" formatCode="0.0000">
                  <c:v>-4.6026138001990935</c:v>
                </c:pt>
                <c:pt idx="207" formatCode="0.0000">
                  <c:v>-3.0089396177586174</c:v>
                </c:pt>
                <c:pt idx="208" formatCode="0.0000">
                  <c:v>-0.88013377933599646</c:v>
                </c:pt>
                <c:pt idx="209" formatCode="0.0000">
                  <c:v>2.1578934729556698</c:v>
                </c:pt>
                <c:pt idx="210" formatCode="0.0000">
                  <c:v>4.6820417181640055</c:v>
                </c:pt>
                <c:pt idx="211" formatCode="0.0000">
                  <c:v>4.9789525020330485</c:v>
                </c:pt>
                <c:pt idx="212" formatCode="0.0000">
                  <c:v>3.7859794816461463</c:v>
                </c:pt>
                <c:pt idx="213" formatCode="0.0000">
                  <c:v>0.27435767816400336</c:v>
                </c:pt>
                <c:pt idx="214" formatCode="0.0000">
                  <c:v>-2.5555966313300447</c:v>
                </c:pt>
                <c:pt idx="215" formatCode="0.0000">
                  <c:v>-3.4099057138598079</c:v>
                </c:pt>
                <c:pt idx="216" formatCode="0.0000">
                  <c:v>-3.9310750315383789</c:v>
                </c:pt>
                <c:pt idx="217" formatCode="0.0000">
                  <c:v>-4.1850096434729016</c:v>
                </c:pt>
                <c:pt idx="218" formatCode="0.0000">
                  <c:v>-3.9781386576990938</c:v>
                </c:pt>
                <c:pt idx="219" formatCode="0.0000">
                  <c:v>-2.692000760258618</c:v>
                </c:pt>
                <c:pt idx="220" formatCode="0.0000">
                  <c:v>-0.57340782016933023</c:v>
                </c:pt>
                <c:pt idx="221" formatCode="0.0000">
                  <c:v>2.4175755321223367</c:v>
                </c:pt>
                <c:pt idx="222" formatCode="0.0000">
                  <c:v>4.9008051281640066</c:v>
                </c:pt>
                <c:pt idx="223" formatCode="0.0000">
                  <c:v>5.1481512728663832</c:v>
                </c:pt>
                <c:pt idx="224" formatCode="0.0000">
                  <c:v>3.8760421383128145</c:v>
                </c:pt>
                <c:pt idx="225" formatCode="0.0000">
                  <c:v>0.28397498483066919</c:v>
                </c:pt>
                <c:pt idx="226" formatCode="0.0000">
                  <c:v>-2.6331509779967108</c:v>
                </c:pt>
                <c:pt idx="227" formatCode="0.0000">
                  <c:v>-3.5162283213598053</c:v>
                </c:pt>
                <c:pt idx="228" formatCode="0.0000">
                  <c:v>-4.3314304915383781</c:v>
                </c:pt>
                <c:pt idx="229" formatCode="0.0000">
                  <c:v>-4.8519288368062341</c:v>
                </c:pt>
                <c:pt idx="230" formatCode="0.0000">
                  <c:v>-4.7300881676990931</c:v>
                </c:pt>
                <c:pt idx="231" formatCode="0.0000">
                  <c:v>-3.3922999044252853</c:v>
                </c:pt>
                <c:pt idx="232" formatCode="0.0000">
                  <c:v>-1.2921608001693308</c:v>
                </c:pt>
                <c:pt idx="233" formatCode="0.0000">
                  <c:v>1.6272262271223363</c:v>
                </c:pt>
                <c:pt idx="234" formatCode="0.0000">
                  <c:v>4.1334826673306724</c:v>
                </c:pt>
                <c:pt idx="235" formatCode="0.0000">
                  <c:v>4.3822245736997152</c:v>
                </c:pt>
                <c:pt idx="236" formatCode="0.0000">
                  <c:v>3.1215165966461464</c:v>
                </c:pt>
                <c:pt idx="237" formatCode="0.0000">
                  <c:v>-0.44374877183599715</c:v>
                </c:pt>
                <c:pt idx="238" formatCode="0.0000">
                  <c:v>-3.1373993588300451</c:v>
                </c:pt>
                <c:pt idx="239" formatCode="0.0000">
                  <c:v>-3.7560351721931404</c:v>
                </c:pt>
                <c:pt idx="240" formatCode="0.0000">
                  <c:v>-4.2078685923717121</c:v>
                </c:pt>
                <c:pt idx="241" formatCode="0.0000">
                  <c:v>-4.4862349093062361</c:v>
                </c:pt>
                <c:pt idx="242" formatCode="0.0000">
                  <c:v>-4.3044093176990934</c:v>
                </c:pt>
                <c:pt idx="243" formatCode="0.0000">
                  <c:v>-2.5578555010919528</c:v>
                </c:pt>
                <c:pt idx="244" formatCode="0.0000">
                  <c:v>-0.38745317100266519</c:v>
                </c:pt>
                <c:pt idx="245" formatCode="0.0000">
                  <c:v>2.6237879129556694</c:v>
                </c:pt>
                <c:pt idx="246" formatCode="0.0000">
                  <c:v>5.1465953114973377</c:v>
                </c:pt>
                <c:pt idx="247" formatCode="0.0000">
                  <c:v>5.4415129753663809</c:v>
                </c:pt>
                <c:pt idx="248" formatCode="0.0000">
                  <c:v>4.2503812808128121</c:v>
                </c:pt>
                <c:pt idx="249" formatCode="0.0000">
                  <c:v>0.73215635566400117</c:v>
                </c:pt>
                <c:pt idx="250" formatCode="0.0000">
                  <c:v>-2.239438775496712</c:v>
                </c:pt>
                <c:pt idx="251" formatCode="0.0000">
                  <c:v>-3.2560100588598075</c:v>
                </c:pt>
                <c:pt idx="252" formatCode="0.0000">
                  <c:v>-3.9195914823717128</c:v>
                </c:pt>
                <c:pt idx="253" formatCode="0.0000">
                  <c:v>-4.1281180051395694</c:v>
                </c:pt>
                <c:pt idx="254" formatCode="0.0000">
                  <c:v>-3.9029496643657602</c:v>
                </c:pt>
                <c:pt idx="255" formatCode="0.0000">
                  <c:v>-2.7569506310919509</c:v>
                </c:pt>
                <c:pt idx="256" formatCode="0.0000">
                  <c:v>-0.78223730350266418</c:v>
                </c:pt>
                <c:pt idx="257" formatCode="0.0000">
                  <c:v>2.1599511037890027</c:v>
                </c:pt>
                <c:pt idx="258" formatCode="0.0000">
                  <c:v>4.6294129614973389</c:v>
                </c:pt>
                <c:pt idx="259" formatCode="0.0000">
                  <c:v>4.8706016878663814</c:v>
                </c:pt>
                <c:pt idx="260" formatCode="0.0000">
                  <c:v>3.6069529766461459</c:v>
                </c:pt>
                <c:pt idx="261" formatCode="0.0000">
                  <c:v>1.0040598306684245E-3</c:v>
                </c:pt>
                <c:pt idx="262" formatCode="0.0000">
                  <c:v>-2.8661571379967112</c:v>
                </c:pt>
                <c:pt idx="263" formatCode="0.0000">
                  <c:v>-3.6921541721931401</c:v>
                </c:pt>
                <c:pt idx="264" formatCode="0.0000">
                  <c:v>-4.1994062823717133</c:v>
                </c:pt>
                <c:pt idx="265" formatCode="0.0000">
                  <c:v>-4.5373805818062358</c:v>
                </c:pt>
                <c:pt idx="266" formatCode="0.0000">
                  <c:v>-4.3856645551990932</c:v>
                </c:pt>
                <c:pt idx="267" formatCode="0.0000">
                  <c:v>-2.8057414827586173</c:v>
                </c:pt>
                <c:pt idx="268" formatCode="0.0000">
                  <c:v>-0.58484726266933063</c:v>
                </c:pt>
                <c:pt idx="269" formatCode="0.0000">
                  <c:v>2.411006305455671</c:v>
                </c:pt>
                <c:pt idx="270" formatCode="0.0000">
                  <c:v>4.9331808814973401</c:v>
                </c:pt>
                <c:pt idx="271" formatCode="0.0000">
                  <c:v>5.1989233828663837</c:v>
                </c:pt>
                <c:pt idx="272" formatCode="0.0000">
                  <c:v>3.9568977858128145</c:v>
                </c:pt>
                <c:pt idx="273" formatCode="0.0000">
                  <c:v>0.36011608399733586</c:v>
                </c:pt>
                <c:pt idx="274" formatCode="0.0000">
                  <c:v>-2.5522957079967119</c:v>
                </c:pt>
                <c:pt idx="275" formatCode="0.0000">
                  <c:v>-3.3125841055264731</c:v>
                </c:pt>
                <c:pt idx="276" formatCode="0.0000">
                  <c:v>-3.985719359038379</c:v>
                </c:pt>
                <c:pt idx="277" formatCode="0.0000">
                  <c:v>-4.2992611593062362</c:v>
                </c:pt>
                <c:pt idx="278" formatCode="0.0000">
                  <c:v>-4.187545650199092</c:v>
                </c:pt>
                <c:pt idx="279" formatCode="0.0000">
                  <c:v>-2.8824289977586188</c:v>
                </c:pt>
                <c:pt idx="280" formatCode="0.0000">
                  <c:v>-0.83255246433599694</c:v>
                </c:pt>
                <c:pt idx="281" formatCode="0.0000">
                  <c:v>2.1669439021223358</c:v>
                </c:pt>
                <c:pt idx="282" formatCode="0.0000">
                  <c:v>4.6320967606640062</c:v>
                </c:pt>
                <c:pt idx="283" formatCode="0.0000">
                  <c:v>4.8720516111997165</c:v>
                </c:pt>
                <c:pt idx="284" formatCode="0.0000">
                  <c:v>3.6324541883128143</c:v>
                </c:pt>
                <c:pt idx="285" formatCode="0.0000">
                  <c:v>8.7140004830668971E-2</c:v>
                </c:pt>
                <c:pt idx="286" formatCode="0.0000">
                  <c:v>-2.8176887646633775</c:v>
                </c:pt>
                <c:pt idx="287" formatCode="0.0000">
                  <c:v>-3.7229333930264739</c:v>
                </c:pt>
                <c:pt idx="288" formatCode="0.0000">
                  <c:v>-4.3639717048717133</c:v>
                </c:pt>
                <c:pt idx="289" formatCode="0.0000">
                  <c:v>-4.7929210509729021</c:v>
                </c:pt>
                <c:pt idx="290" formatCode="0.0000">
                  <c:v>-4.4944174601990916</c:v>
                </c:pt>
                <c:pt idx="291" formatCode="0.0000">
                  <c:v>-3.0791027069252843</c:v>
                </c:pt>
                <c:pt idx="292" formatCode="0.0000">
                  <c:v>-1.0958945651693313</c:v>
                </c:pt>
                <c:pt idx="293" formatCode="0.0000">
                  <c:v>1.8221854321223372</c:v>
                </c:pt>
                <c:pt idx="294" formatCode="0.0000">
                  <c:v>4.3317876798306711</c:v>
                </c:pt>
                <c:pt idx="295" formatCode="0.0000">
                  <c:v>4.5924154878663819</c:v>
                </c:pt>
                <c:pt idx="296" formatCode="0.0000">
                  <c:v>3.3397112816461476</c:v>
                </c:pt>
                <c:pt idx="297" formatCode="0.0000">
                  <c:v>-0.23344900016933057</c:v>
                </c:pt>
                <c:pt idx="298" formatCode="0.0000">
                  <c:v>-3.0017806904967115</c:v>
                </c:pt>
                <c:pt idx="299" formatCode="0.0000">
                  <c:v>-3.7874471563598071</c:v>
                </c:pt>
                <c:pt idx="300" formatCode="0.0000">
                  <c:v>-4.2517134298717121</c:v>
                </c:pt>
                <c:pt idx="301" formatCode="0.0000">
                  <c:v>-4.6982757901395686</c:v>
                </c:pt>
                <c:pt idx="302" formatCode="0.0000">
                  <c:v>-4.6444816118657597</c:v>
                </c:pt>
                <c:pt idx="303" formatCode="0.0000">
                  <c:v>-3.1838109827586178</c:v>
                </c:pt>
                <c:pt idx="304" formatCode="0.0000">
                  <c:v>-1.1372155651693312</c:v>
                </c:pt>
                <c:pt idx="305" formatCode="0.0000">
                  <c:v>1.8174541337890036</c:v>
                </c:pt>
                <c:pt idx="306" formatCode="0.0000">
                  <c:v>4.2953107689973375</c:v>
                </c:pt>
                <c:pt idx="307" formatCode="0.0000">
                  <c:v>4.5359102036997152</c:v>
                </c:pt>
                <c:pt idx="308" formatCode="0.0000">
                  <c:v>3.2878096216461463</c:v>
                </c:pt>
                <c:pt idx="309" formatCode="0.0000">
                  <c:v>-0.26778900600266553</c:v>
                </c:pt>
                <c:pt idx="310" formatCode="0.0000">
                  <c:v>-3.0619118238300453</c:v>
                </c:pt>
                <c:pt idx="311" formatCode="0.0000">
                  <c:v>-3.8362739513598072</c:v>
                </c:pt>
                <c:pt idx="312" formatCode="0.0000">
                  <c:v>-4.5188889657050462</c:v>
                </c:pt>
                <c:pt idx="313" formatCode="0.0000">
                  <c:v>-4.6337433709729012</c:v>
                </c:pt>
                <c:pt idx="314" formatCode="0.0000">
                  <c:v>-4.4357246276990923</c:v>
                </c:pt>
                <c:pt idx="315" formatCode="0.0000">
                  <c:v>-3.0662239127586171</c:v>
                </c:pt>
                <c:pt idx="316" formatCode="0.0000">
                  <c:v>-0.89262069433599844</c:v>
                </c:pt>
                <c:pt idx="317" formatCode="0.0000">
                  <c:v>2.0963333979556698</c:v>
                </c:pt>
                <c:pt idx="318" formatCode="0.0000">
                  <c:v>4.6085658198306723</c:v>
                </c:pt>
                <c:pt idx="319" formatCode="0.0000">
                  <c:v>4.8809113245330495</c:v>
                </c:pt>
                <c:pt idx="320" formatCode="0.0000">
                  <c:v>3.6465708133128123</c:v>
                </c:pt>
                <c:pt idx="321" formatCode="0.0000">
                  <c:v>0.11268544316400231</c:v>
                </c:pt>
                <c:pt idx="322" formatCode="0.0000">
                  <c:v>-2.742928884663379</c:v>
                </c:pt>
                <c:pt idx="323" formatCode="0.0000">
                  <c:v>-3.6142223096931412</c:v>
                </c:pt>
                <c:pt idx="324" formatCode="0.0000">
                  <c:v>-4.2185622007050458</c:v>
                </c:pt>
                <c:pt idx="325" formatCode="0.0000">
                  <c:v>-4.5894874584729024</c:v>
                </c:pt>
                <c:pt idx="326" formatCode="0.0000">
                  <c:v>-4.3298054851990928</c:v>
                </c:pt>
                <c:pt idx="327" formatCode="0.0000">
                  <c:v>-2.8995228935919508</c:v>
                </c:pt>
                <c:pt idx="328" formatCode="0.0000">
                  <c:v>-0.79778654433599794</c:v>
                </c:pt>
                <c:pt idx="329" formatCode="0.0000">
                  <c:v>2.2049425387890036</c:v>
                </c:pt>
                <c:pt idx="330" formatCode="0.0000">
                  <c:v>4.701361193164006</c:v>
                </c:pt>
                <c:pt idx="331" formatCode="0.0000">
                  <c:v>4.9601922778663816</c:v>
                </c:pt>
                <c:pt idx="332" formatCode="0.0000">
                  <c:v>3.724633228312813</c:v>
                </c:pt>
                <c:pt idx="333" formatCode="0.0000">
                  <c:v>0.14682549316400184</c:v>
                </c:pt>
                <c:pt idx="334" formatCode="0.0000">
                  <c:v>-2.8148461596633787</c:v>
                </c:pt>
                <c:pt idx="335" formatCode="0.0000">
                  <c:v>-3.7390699005264718</c:v>
                </c:pt>
                <c:pt idx="336" formatCode="0.0000">
                  <c:v>-4.4186015673717112</c:v>
                </c:pt>
                <c:pt idx="337" formatCode="0.0000">
                  <c:v>-4.8605126984729017</c:v>
                </c:pt>
                <c:pt idx="338" formatCode="0.0000">
                  <c:v>-4.6053467710324263</c:v>
                </c:pt>
                <c:pt idx="339" formatCode="0.0000">
                  <c:v>-3.1256883269252853</c:v>
                </c:pt>
                <c:pt idx="340" formatCode="0.0000">
                  <c:v>-1.1069509285026635</c:v>
                </c:pt>
                <c:pt idx="341" formatCode="0.0000">
                  <c:v>1.8472558812890032</c:v>
                </c:pt>
                <c:pt idx="342" formatCode="0.0000">
                  <c:v>4.3600447714973383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2F-41C5-8E01-AD6EF5D2F5A5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'Brahmaputra-TSA'!$V$2:$V$349</c:f>
              <c:numCache>
                <c:formatCode>General</c:formatCode>
                <c:ptCount val="348"/>
                <c:pt idx="6" formatCode="0.00">
                  <c:v>0.4330578782440444</c:v>
                </c:pt>
                <c:pt idx="7" formatCode="0.00">
                  <c:v>-9.116183812499834E-2</c:v>
                </c:pt>
                <c:pt idx="8" formatCode="0.00">
                  <c:v>0.84913672892857051</c:v>
                </c:pt>
                <c:pt idx="9" formatCode="0.00">
                  <c:v>1.6229182124107169</c:v>
                </c:pt>
                <c:pt idx="10" formatCode="0.00">
                  <c:v>-0.67206252809523725</c:v>
                </c:pt>
                <c:pt idx="11" formatCode="0.00">
                  <c:v>-0.81204733056547695</c:v>
                </c:pt>
                <c:pt idx="12" formatCode="0.00">
                  <c:v>-0.73014565538690235</c:v>
                </c:pt>
                <c:pt idx="13" formatCode="0.00">
                  <c:v>-0.81510294261904814</c:v>
                </c:pt>
                <c:pt idx="14" formatCode="0.00">
                  <c:v>-0.43268347005952368</c:v>
                </c:pt>
                <c:pt idx="15" formatCode="0.00">
                  <c:v>-0.58802278583333312</c:v>
                </c:pt>
                <c:pt idx="16" formatCode="0.00">
                  <c:v>0.70752632491071488</c:v>
                </c:pt>
                <c:pt idx="17" formatCode="0.00">
                  <c:v>0.50767267428571294</c:v>
                </c:pt>
                <c:pt idx="18" formatCode="0.00">
                  <c:v>0.81655720491071015</c:v>
                </c:pt>
                <c:pt idx="19" formatCode="0.00">
                  <c:v>0.73772923937499968</c:v>
                </c:pt>
                <c:pt idx="20" formatCode="0.00">
                  <c:v>0.90434689642856725</c:v>
                </c:pt>
                <c:pt idx="21" formatCode="0.00">
                  <c:v>0.1085331924107118</c:v>
                </c:pt>
                <c:pt idx="22" formatCode="0.00">
                  <c:v>-0.81947502726190713</c:v>
                </c:pt>
                <c:pt idx="23" formatCode="0.00">
                  <c:v>-0.75461253639880965</c:v>
                </c:pt>
                <c:pt idx="24" formatCode="0.00">
                  <c:v>-0.4846794978869049</c:v>
                </c:pt>
                <c:pt idx="25" formatCode="0.00">
                  <c:v>-8.2335159523818646E-3</c:v>
                </c:pt>
                <c:pt idx="26" formatCode="0.00">
                  <c:v>0.4563925232738093</c:v>
                </c:pt>
                <c:pt idx="27" formatCode="0.00">
                  <c:v>0.89970159083333545</c:v>
                </c:pt>
                <c:pt idx="28" formatCode="0.00">
                  <c:v>0.2199449099107138</c:v>
                </c:pt>
                <c:pt idx="29" formatCode="0.00">
                  <c:v>-0.36978326571428788</c:v>
                </c:pt>
                <c:pt idx="30" formatCode="0.00">
                  <c:v>-0.65561204175595655</c:v>
                </c:pt>
                <c:pt idx="31" formatCode="0.00">
                  <c:v>-0.83205275229166809</c:v>
                </c:pt>
                <c:pt idx="32" formatCode="0.00">
                  <c:v>-0.80869224107143189</c:v>
                </c:pt>
                <c:pt idx="33" formatCode="0.00">
                  <c:v>1.1167670744049119E-2</c:v>
                </c:pt>
                <c:pt idx="34" formatCode="0.00">
                  <c:v>3.9774383571427485E-2</c:v>
                </c:pt>
                <c:pt idx="35" formatCode="0.00">
                  <c:v>-0.192816448898812</c:v>
                </c:pt>
                <c:pt idx="36" formatCode="0.00">
                  <c:v>8.2813362946428271E-2</c:v>
                </c:pt>
                <c:pt idx="37" formatCode="0.00">
                  <c:v>0.22699929821428455</c:v>
                </c:pt>
                <c:pt idx="38" formatCode="0.00">
                  <c:v>0.14215904577380911</c:v>
                </c:pt>
                <c:pt idx="39" formatCode="0.00">
                  <c:v>-0.10698750083333231</c:v>
                </c:pt>
                <c:pt idx="40" formatCode="0.00">
                  <c:v>0.67310184407738038</c:v>
                </c:pt>
                <c:pt idx="41" formatCode="0.00">
                  <c:v>0.52753002261904847</c:v>
                </c:pt>
                <c:pt idx="42" formatCode="0.00">
                  <c:v>-0.74017368175595344</c:v>
                </c:pt>
                <c:pt idx="43" formatCode="0.00">
                  <c:v>0.39680043104166707</c:v>
                </c:pt>
                <c:pt idx="44" formatCode="0.00">
                  <c:v>0.11188184309523486</c:v>
                </c:pt>
                <c:pt idx="45" formatCode="0.00">
                  <c:v>0.56121655491071465</c:v>
                </c:pt>
                <c:pt idx="46" formatCode="0.00">
                  <c:v>-0.36638427892857095</c:v>
                </c:pt>
                <c:pt idx="47" formatCode="0.00">
                  <c:v>-0.38250812556547498</c:v>
                </c:pt>
                <c:pt idx="48" formatCode="0.00">
                  <c:v>-0.3396579837202367</c:v>
                </c:pt>
                <c:pt idx="49" formatCode="0.00">
                  <c:v>-6.3322434285716156E-2</c:v>
                </c:pt>
                <c:pt idx="50" formatCode="0.00">
                  <c:v>0.3852290324404759</c:v>
                </c:pt>
                <c:pt idx="51" formatCode="0.00">
                  <c:v>1.3939354375000015</c:v>
                </c:pt>
                <c:pt idx="52" formatCode="0.00">
                  <c:v>0.11336441824404719</c:v>
                </c:pt>
                <c:pt idx="53" formatCode="0.00">
                  <c:v>0.94964525178571613</c:v>
                </c:pt>
                <c:pt idx="54" formatCode="0.00">
                  <c:v>-1.8957266084226223</c:v>
                </c:pt>
                <c:pt idx="55" formatCode="0.00">
                  <c:v>-0.70498195229166605</c:v>
                </c:pt>
                <c:pt idx="56" formatCode="0.00">
                  <c:v>-0.39811474273809644</c:v>
                </c:pt>
                <c:pt idx="57" formatCode="0.00">
                  <c:v>-0.11415612508928508</c:v>
                </c:pt>
                <c:pt idx="58" formatCode="0.00">
                  <c:v>-0.15706095059523761</c:v>
                </c:pt>
                <c:pt idx="59" formatCode="0.00">
                  <c:v>-0.15731287973214325</c:v>
                </c:pt>
                <c:pt idx="60" formatCode="0.00">
                  <c:v>-0.12972613288690393</c:v>
                </c:pt>
                <c:pt idx="61" formatCode="0.00">
                  <c:v>-0.20091649678571422</c:v>
                </c:pt>
                <c:pt idx="62" formatCode="0.00">
                  <c:v>-5.7634673392856328E-2</c:v>
                </c:pt>
                <c:pt idx="63" formatCode="0.00">
                  <c:v>-0.10660219666666571</c:v>
                </c:pt>
                <c:pt idx="64" formatCode="0.00">
                  <c:v>1.1252619415773824</c:v>
                </c:pt>
                <c:pt idx="65" formatCode="0.00">
                  <c:v>1.1990790509523794</c:v>
                </c:pt>
                <c:pt idx="66" formatCode="0.00">
                  <c:v>1.0288667599107111</c:v>
                </c:pt>
                <c:pt idx="67" formatCode="0.00">
                  <c:v>-0.31152290979166608</c:v>
                </c:pt>
                <c:pt idx="68" formatCode="0.00">
                  <c:v>-0.67717812773809705</c:v>
                </c:pt>
                <c:pt idx="69" formatCode="0.00">
                  <c:v>-0.36786925508928636</c:v>
                </c:pt>
                <c:pt idx="70" formatCode="0.00">
                  <c:v>-0.40760319476190521</c:v>
                </c:pt>
                <c:pt idx="71" formatCode="0.00">
                  <c:v>-0.32110163723214313</c:v>
                </c:pt>
                <c:pt idx="72" formatCode="0.00">
                  <c:v>-0.19558890288690378</c:v>
                </c:pt>
                <c:pt idx="73" formatCode="0.00">
                  <c:v>-0.43890000178571675</c:v>
                </c:pt>
                <c:pt idx="74" formatCode="0.00">
                  <c:v>0.39423127494047527</c:v>
                </c:pt>
                <c:pt idx="75" formatCode="0.00">
                  <c:v>0.27451090000000189</c:v>
                </c:pt>
                <c:pt idx="76" formatCode="0.00">
                  <c:v>0.86768630741071551</c:v>
                </c:pt>
                <c:pt idx="77" formatCode="0.00">
                  <c:v>-0.15832299738095124</c:v>
                </c:pt>
                <c:pt idx="78" formatCode="0.00">
                  <c:v>1.2396057365773796</c:v>
                </c:pt>
                <c:pt idx="79" formatCode="0.00">
                  <c:v>-0.33418451229166557</c:v>
                </c:pt>
                <c:pt idx="80" formatCode="0.00">
                  <c:v>-0.37476671690476415</c:v>
                </c:pt>
                <c:pt idx="81" formatCode="0.00">
                  <c:v>-0.61880504675595205</c:v>
                </c:pt>
                <c:pt idx="82" formatCode="0.00">
                  <c:v>0.37590244440476273</c:v>
                </c:pt>
                <c:pt idx="83" formatCode="0.00">
                  <c:v>-0.23088603056547541</c:v>
                </c:pt>
                <c:pt idx="84" formatCode="0.00">
                  <c:v>-0.45446856788690404</c:v>
                </c:pt>
                <c:pt idx="85" formatCode="0.00">
                  <c:v>-0.12085772595238176</c:v>
                </c:pt>
                <c:pt idx="86" formatCode="0.00">
                  <c:v>0.49310775910714355</c:v>
                </c:pt>
                <c:pt idx="87" formatCode="0.00">
                  <c:v>0.16330746750000014</c:v>
                </c:pt>
                <c:pt idx="88" formatCode="0.00">
                  <c:v>-0.61238865758928629</c:v>
                </c:pt>
                <c:pt idx="89" formatCode="0.00">
                  <c:v>0.95212249928571246</c:v>
                </c:pt>
                <c:pt idx="90" formatCode="0.00">
                  <c:v>1.0999035399107111</c:v>
                </c:pt>
                <c:pt idx="91" formatCode="0.00">
                  <c:v>-1.4037690264583329</c:v>
                </c:pt>
                <c:pt idx="92" formatCode="0.00">
                  <c:v>-0.57594568357142961</c:v>
                </c:pt>
                <c:pt idx="93" formatCode="0.00">
                  <c:v>-0.41110519508928611</c:v>
                </c:pt>
                <c:pt idx="94" formatCode="0.00">
                  <c:v>-0.29531086559523878</c:v>
                </c:pt>
                <c:pt idx="95" formatCode="0.00">
                  <c:v>7.6194040267855812E-2</c:v>
                </c:pt>
                <c:pt idx="96" formatCode="0.00">
                  <c:v>-0.2024513445535705</c:v>
                </c:pt>
                <c:pt idx="97" formatCode="0.00">
                  <c:v>-0.24253817928571486</c:v>
                </c:pt>
                <c:pt idx="98" formatCode="0.00">
                  <c:v>-0.29315956422619127</c:v>
                </c:pt>
                <c:pt idx="99" formatCode="0.00">
                  <c:v>-0.54793532916666532</c:v>
                </c:pt>
                <c:pt idx="100" formatCode="0.00">
                  <c:v>-0.228124539255953</c:v>
                </c:pt>
                <c:pt idx="101" formatCode="0.00">
                  <c:v>0.73670583095237951</c:v>
                </c:pt>
                <c:pt idx="102" formatCode="0.00">
                  <c:v>1.9165069165773776</c:v>
                </c:pt>
                <c:pt idx="103" formatCode="0.00">
                  <c:v>2.1753223068749996</c:v>
                </c:pt>
                <c:pt idx="104" formatCode="0.00">
                  <c:v>0.57404660726190215</c:v>
                </c:pt>
                <c:pt idx="105" formatCode="0.00">
                  <c:v>-6.0794388422621637E-2</c:v>
                </c:pt>
                <c:pt idx="106" formatCode="0.00">
                  <c:v>-5.1365590595239929E-2</c:v>
                </c:pt>
                <c:pt idx="107" formatCode="0.00">
                  <c:v>-0.61235214889881284</c:v>
                </c:pt>
                <c:pt idx="108" formatCode="0.00">
                  <c:v>-0.78886758705357174</c:v>
                </c:pt>
                <c:pt idx="109" formatCode="0.00">
                  <c:v>-0.90242613011904815</c:v>
                </c:pt>
                <c:pt idx="110" formatCode="0.00">
                  <c:v>-1.0270490617261903</c:v>
                </c:pt>
                <c:pt idx="111" formatCode="0.00">
                  <c:v>-1.0062155758333322</c:v>
                </c:pt>
                <c:pt idx="112" formatCode="0.00">
                  <c:v>-0.20128588342261899</c:v>
                </c:pt>
                <c:pt idx="113" formatCode="0.00">
                  <c:v>0.35882160095238014</c:v>
                </c:pt>
                <c:pt idx="114" formatCode="0.00">
                  <c:v>0.2112701640773782</c:v>
                </c:pt>
                <c:pt idx="115" formatCode="0.00">
                  <c:v>1.0087166760416668</c:v>
                </c:pt>
                <c:pt idx="116" formatCode="0.00">
                  <c:v>1.5807767480952375</c:v>
                </c:pt>
                <c:pt idx="117" formatCode="0.00">
                  <c:v>0.27341103907738251</c:v>
                </c:pt>
                <c:pt idx="118" formatCode="0.00">
                  <c:v>-0.29753209476190268</c:v>
                </c:pt>
                <c:pt idx="119" formatCode="0.00">
                  <c:v>-0.67470575389881038</c:v>
                </c:pt>
                <c:pt idx="120" formatCode="0.00">
                  <c:v>-0.84338398372023704</c:v>
                </c:pt>
                <c:pt idx="121" formatCode="0.00">
                  <c:v>-0.77619660678571556</c:v>
                </c:pt>
                <c:pt idx="122" formatCode="0.00">
                  <c:v>-0.75067798589285939</c:v>
                </c:pt>
                <c:pt idx="123" formatCode="0.00">
                  <c:v>-0.67659552666666567</c:v>
                </c:pt>
                <c:pt idx="124" formatCode="0.00">
                  <c:v>0.86267299907738071</c:v>
                </c:pt>
                <c:pt idx="125" formatCode="0.00">
                  <c:v>1.5641258276190477</c:v>
                </c:pt>
                <c:pt idx="126" formatCode="0.00">
                  <c:v>0.85266152324404487</c:v>
                </c:pt>
                <c:pt idx="127" formatCode="0.00">
                  <c:v>1.4020352852083366</c:v>
                </c:pt>
                <c:pt idx="128" formatCode="0.00">
                  <c:v>1.6462029989285707</c:v>
                </c:pt>
                <c:pt idx="129" formatCode="0.00">
                  <c:v>-0.99102123008928444</c:v>
                </c:pt>
                <c:pt idx="130" formatCode="0.00">
                  <c:v>-0.49103483892857103</c:v>
                </c:pt>
                <c:pt idx="131" formatCode="0.00">
                  <c:v>-0.41189715306547559</c:v>
                </c:pt>
                <c:pt idx="132" formatCode="0.00">
                  <c:v>-0.46375616705357015</c:v>
                </c:pt>
                <c:pt idx="133" formatCode="0.00">
                  <c:v>-0.39679853511904639</c:v>
                </c:pt>
                <c:pt idx="134" formatCode="0.00">
                  <c:v>-0.60783167839285923</c:v>
                </c:pt>
                <c:pt idx="135" formatCode="0.00">
                  <c:v>-0.69881801249999942</c:v>
                </c:pt>
                <c:pt idx="136" formatCode="0.00">
                  <c:v>4.2316990744046379E-2</c:v>
                </c:pt>
                <c:pt idx="137" formatCode="0.00">
                  <c:v>0.4451289284523785</c:v>
                </c:pt>
                <c:pt idx="138" formatCode="0.00">
                  <c:v>-0.93491083758929072</c:v>
                </c:pt>
                <c:pt idx="139" formatCode="0.00">
                  <c:v>0.11890943354166872</c:v>
                </c:pt>
                <c:pt idx="140" formatCode="0.00">
                  <c:v>2.9863690595236747E-2</c:v>
                </c:pt>
                <c:pt idx="141" formatCode="0.00">
                  <c:v>0.76445525991071239</c:v>
                </c:pt>
                <c:pt idx="142" formatCode="0.00">
                  <c:v>0.15285985190476126</c:v>
                </c:pt>
                <c:pt idx="143" formatCode="0.00">
                  <c:v>0.11838440860118915</c:v>
                </c:pt>
                <c:pt idx="144" formatCode="0.00">
                  <c:v>0.13196120544642831</c:v>
                </c:pt>
                <c:pt idx="145" formatCode="0.00">
                  <c:v>-0.10344543511904902</c:v>
                </c:pt>
                <c:pt idx="146" formatCode="0.00">
                  <c:v>-0.5167466992261911</c:v>
                </c:pt>
                <c:pt idx="147" formatCode="0.00">
                  <c:v>-0.19060764333333235</c:v>
                </c:pt>
                <c:pt idx="148" formatCode="0.00">
                  <c:v>-6.5237345922620094E-2</c:v>
                </c:pt>
                <c:pt idx="149" formatCode="0.00">
                  <c:v>-0.65245581988095402</c:v>
                </c:pt>
                <c:pt idx="150" formatCode="0.00">
                  <c:v>0.7599416865773776</c:v>
                </c:pt>
                <c:pt idx="151" formatCode="0.00">
                  <c:v>1.0444807510416663</c:v>
                </c:pt>
                <c:pt idx="152" formatCode="0.00">
                  <c:v>-1.3950588169047631</c:v>
                </c:pt>
                <c:pt idx="153" formatCode="0.00">
                  <c:v>0.15698924324404828</c:v>
                </c:pt>
                <c:pt idx="154" formatCode="0.00">
                  <c:v>0.1624408069047627</c:v>
                </c:pt>
                <c:pt idx="155" formatCode="0.00">
                  <c:v>0.27675580193452287</c:v>
                </c:pt>
                <c:pt idx="156" formatCode="0.00">
                  <c:v>0.15724885961309631</c:v>
                </c:pt>
                <c:pt idx="157" formatCode="0.00">
                  <c:v>5.7205789880953262E-2</c:v>
                </c:pt>
                <c:pt idx="158" formatCode="0.00">
                  <c:v>-3.216982172619165E-2</c:v>
                </c:pt>
                <c:pt idx="159" formatCode="0.00">
                  <c:v>-0.69877465999999888</c:v>
                </c:pt>
                <c:pt idx="160" formatCode="0.00">
                  <c:v>-0.79117263008928607</c:v>
                </c:pt>
                <c:pt idx="161" formatCode="0.00">
                  <c:v>-0.59229619404761991</c:v>
                </c:pt>
                <c:pt idx="162" formatCode="0.00">
                  <c:v>1.3525968324107129</c:v>
                </c:pt>
                <c:pt idx="163" formatCode="0.00">
                  <c:v>-0.45532257062499859</c:v>
                </c:pt>
                <c:pt idx="164" formatCode="0.00">
                  <c:v>1.0685458764285709</c:v>
                </c:pt>
                <c:pt idx="165" formatCode="0.00">
                  <c:v>0.66145474324404763</c:v>
                </c:pt>
                <c:pt idx="166" formatCode="0.00">
                  <c:v>0.12326577273809569</c:v>
                </c:pt>
                <c:pt idx="167" formatCode="0.00">
                  <c:v>-0.12971120556547611</c:v>
                </c:pt>
                <c:pt idx="168" formatCode="0.00">
                  <c:v>-0.26793424205357219</c:v>
                </c:pt>
                <c:pt idx="169" formatCode="0.00">
                  <c:v>-0.46962794178571521</c:v>
                </c:pt>
                <c:pt idx="170" formatCode="0.00">
                  <c:v>-0.65559979505952537</c:v>
                </c:pt>
                <c:pt idx="171" formatCode="0.00">
                  <c:v>0.53579540916666701</c:v>
                </c:pt>
                <c:pt idx="172" formatCode="0.00">
                  <c:v>0.12443359324404657</c:v>
                </c:pt>
                <c:pt idx="173" formatCode="0.00">
                  <c:v>-0.32601800404762038</c:v>
                </c:pt>
                <c:pt idx="174" formatCode="0.00">
                  <c:v>1.2523763490773785</c:v>
                </c:pt>
                <c:pt idx="175" formatCode="0.00">
                  <c:v>-0.39884387145833067</c:v>
                </c:pt>
                <c:pt idx="176" formatCode="0.00">
                  <c:v>-0.64837104607143026</c:v>
                </c:pt>
                <c:pt idx="177" formatCode="0.00">
                  <c:v>0.53684320491071436</c:v>
                </c:pt>
                <c:pt idx="178" formatCode="0.00">
                  <c:v>-0.30743752976190564</c:v>
                </c:pt>
                <c:pt idx="179" formatCode="0.00">
                  <c:v>-0.13049828473214298</c:v>
                </c:pt>
                <c:pt idx="180" formatCode="0.00">
                  <c:v>4.8989127976284408E-4</c:v>
                </c:pt>
                <c:pt idx="181" formatCode="0.00">
                  <c:v>0.35125590571428411</c:v>
                </c:pt>
                <c:pt idx="182" formatCode="0.00">
                  <c:v>0.90854126327380946</c:v>
                </c:pt>
                <c:pt idx="183" formatCode="0.00">
                  <c:v>0.47409993500000081</c:v>
                </c:pt>
                <c:pt idx="184" formatCode="0.00">
                  <c:v>-0.36490374925595326</c:v>
                </c:pt>
                <c:pt idx="185" formatCode="0.00">
                  <c:v>-0.60194262738095539</c:v>
                </c:pt>
                <c:pt idx="186" formatCode="0.00">
                  <c:v>-0.95247867675595543</c:v>
                </c:pt>
                <c:pt idx="187" formatCode="0.00">
                  <c:v>0.1868492077083328</c:v>
                </c:pt>
                <c:pt idx="188" formatCode="0.00">
                  <c:v>-1.1972720294047647</c:v>
                </c:pt>
                <c:pt idx="189" formatCode="0.00">
                  <c:v>-0.11264234258928685</c:v>
                </c:pt>
                <c:pt idx="190" formatCode="0.00">
                  <c:v>0.76611549357142827</c:v>
                </c:pt>
                <c:pt idx="191" formatCode="0.00">
                  <c:v>0.48238463193452308</c:v>
                </c:pt>
                <c:pt idx="192" formatCode="0.00">
                  <c:v>0.2236137412797623</c:v>
                </c:pt>
                <c:pt idx="193" formatCode="0.00">
                  <c:v>0.19763691404761907</c:v>
                </c:pt>
                <c:pt idx="194" formatCode="0.00">
                  <c:v>0.49581237494047592</c:v>
                </c:pt>
                <c:pt idx="195" formatCode="0.00">
                  <c:v>0.16787000583333445</c:v>
                </c:pt>
                <c:pt idx="196" formatCode="0.00">
                  <c:v>-0.34309053925595379</c:v>
                </c:pt>
                <c:pt idx="197" formatCode="0.00">
                  <c:v>1.1194799651190461</c:v>
                </c:pt>
                <c:pt idx="198" formatCode="0.00">
                  <c:v>-1.0375205717559535</c:v>
                </c:pt>
                <c:pt idx="199" formatCode="0.00">
                  <c:v>-2.1420320314583332</c:v>
                </c:pt>
                <c:pt idx="200" formatCode="0.00">
                  <c:v>-0.26111007607143044</c:v>
                </c:pt>
                <c:pt idx="201" formatCode="0.00">
                  <c:v>-0.55823188592261896</c:v>
                </c:pt>
                <c:pt idx="202" formatCode="0.00">
                  <c:v>0.18660621940476219</c:v>
                </c:pt>
                <c:pt idx="203" formatCode="0.00">
                  <c:v>0.6060735836011899</c:v>
                </c:pt>
                <c:pt idx="204" formatCode="0.00">
                  <c:v>0.60184369294643059</c:v>
                </c:pt>
                <c:pt idx="205" formatCode="0.00">
                  <c:v>0.64612675904761829</c:v>
                </c:pt>
                <c:pt idx="206" formatCode="0.00">
                  <c:v>9.7956633273810212E-2</c:v>
                </c:pt>
                <c:pt idx="207" formatCode="0.00">
                  <c:v>0.16054032083333425</c:v>
                </c:pt>
                <c:pt idx="208" formatCode="0.00">
                  <c:v>-8.2604627589287105E-2</c:v>
                </c:pt>
                <c:pt idx="209" formatCode="0.00">
                  <c:v>-0.28571337988095458</c:v>
                </c:pt>
                <c:pt idx="210" formatCode="0.00">
                  <c:v>-0.93997809508928931</c:v>
                </c:pt>
                <c:pt idx="211" formatCode="0.00">
                  <c:v>0.50405313104166716</c:v>
                </c:pt>
                <c:pt idx="212" formatCode="0.00">
                  <c:v>1.0757092414285694</c:v>
                </c:pt>
                <c:pt idx="213" formatCode="0.00">
                  <c:v>-0.86026932508928677</c:v>
                </c:pt>
                <c:pt idx="214" formatCode="0.00">
                  <c:v>0.17415419440476043</c:v>
                </c:pt>
                <c:pt idx="215" formatCode="0.00">
                  <c:v>0.20893588693452436</c:v>
                </c:pt>
                <c:pt idx="216" formatCode="0.00">
                  <c:v>0.19940141461309491</c:v>
                </c:pt>
                <c:pt idx="217" formatCode="0.00">
                  <c:v>0.32423499654761834</c:v>
                </c:pt>
                <c:pt idx="218" formatCode="0.00">
                  <c:v>8.8265260773809473E-2</c:v>
                </c:pt>
                <c:pt idx="219" formatCode="0.00">
                  <c:v>0.15090894333333438</c:v>
                </c:pt>
                <c:pt idx="220" formatCode="0.00">
                  <c:v>-0.66784211675595362</c:v>
                </c:pt>
                <c:pt idx="221" formatCode="0.00">
                  <c:v>0.40363353095237997</c:v>
                </c:pt>
                <c:pt idx="222" formatCode="0.00">
                  <c:v>-0.13513806508929171</c:v>
                </c:pt>
                <c:pt idx="223" formatCode="0.00">
                  <c:v>0.58165573020833428</c:v>
                </c:pt>
                <c:pt idx="224" formatCode="0.00">
                  <c:v>-0.65416779523809687</c:v>
                </c:pt>
                <c:pt idx="225" formatCode="0.00">
                  <c:v>-0.50859856175595297</c:v>
                </c:pt>
                <c:pt idx="226" formatCode="0.00">
                  <c:v>0.46207908107142703</c:v>
                </c:pt>
                <c:pt idx="227" formatCode="0.00">
                  <c:v>0.13421033443452135</c:v>
                </c:pt>
                <c:pt idx="228" formatCode="0.00">
                  <c:v>0.45776383461309411</c:v>
                </c:pt>
                <c:pt idx="229" formatCode="0.00">
                  <c:v>0.60008953988095026</c:v>
                </c:pt>
                <c:pt idx="230" formatCode="0.00">
                  <c:v>0.48965434077380898</c:v>
                </c:pt>
                <c:pt idx="231" formatCode="0.00">
                  <c:v>0.11245572750000132</c:v>
                </c:pt>
                <c:pt idx="232" formatCode="0.00">
                  <c:v>-0.57281979675595274</c:v>
                </c:pt>
                <c:pt idx="233" formatCode="0.00">
                  <c:v>-1.38538242404762</c:v>
                </c:pt>
                <c:pt idx="234" formatCode="0.00">
                  <c:v>-1.5429769642559545</c:v>
                </c:pt>
                <c:pt idx="235" formatCode="0.00">
                  <c:v>0.57401999937500214</c:v>
                </c:pt>
                <c:pt idx="236" formatCode="0.00">
                  <c:v>-0.91965224357142894</c:v>
                </c:pt>
                <c:pt idx="237" formatCode="0.00">
                  <c:v>0.35896723491071292</c:v>
                </c:pt>
                <c:pt idx="238" formatCode="0.00">
                  <c:v>0.31754210190476151</c:v>
                </c:pt>
                <c:pt idx="239" formatCode="0.00">
                  <c:v>0.46929115526785647</c:v>
                </c:pt>
                <c:pt idx="240" formatCode="0.00">
                  <c:v>0.20895803544642888</c:v>
                </c:pt>
                <c:pt idx="241" formatCode="0.00">
                  <c:v>-1.9855147619047386E-2</c:v>
                </c:pt>
                <c:pt idx="242" formatCode="0.00">
                  <c:v>3.5036480773809942E-2</c:v>
                </c:pt>
                <c:pt idx="243" formatCode="0.00">
                  <c:v>1.2209634741666688</c:v>
                </c:pt>
                <c:pt idx="244" formatCode="0.00">
                  <c:v>1.0720402740773816</c:v>
                </c:pt>
                <c:pt idx="245" formatCode="0.00">
                  <c:v>-0.60088436988095317</c:v>
                </c:pt>
                <c:pt idx="246" formatCode="0.00">
                  <c:v>-1.8256666284226224</c:v>
                </c:pt>
                <c:pt idx="247" formatCode="0.00">
                  <c:v>-0.53901176229166481</c:v>
                </c:pt>
                <c:pt idx="248" formatCode="0.00">
                  <c:v>1.8366597222619045</c:v>
                </c:pt>
                <c:pt idx="249" formatCode="0.00">
                  <c:v>0.16606285741071503</c:v>
                </c:pt>
                <c:pt idx="250" formatCode="0.00">
                  <c:v>-0.12695516142857155</c:v>
                </c:pt>
                <c:pt idx="251" formatCode="0.00">
                  <c:v>0.2631515119345238</c:v>
                </c:pt>
                <c:pt idx="252" formatCode="0.00">
                  <c:v>0.34954611544642944</c:v>
                </c:pt>
                <c:pt idx="253" formatCode="0.00">
                  <c:v>0.2026925782142861</c:v>
                </c:pt>
                <c:pt idx="254" formatCode="0.00">
                  <c:v>0.1691231374404758</c:v>
                </c:pt>
                <c:pt idx="255" formatCode="0.00">
                  <c:v>2.7676224166667041E-2</c:v>
                </c:pt>
                <c:pt idx="256" formatCode="0.00">
                  <c:v>-0.75883353342261994</c:v>
                </c:pt>
                <c:pt idx="257" formatCode="0.00">
                  <c:v>-0.89696386071428691</c:v>
                </c:pt>
                <c:pt idx="258" formatCode="0.00">
                  <c:v>0.26001623157737797</c:v>
                </c:pt>
                <c:pt idx="259" formatCode="0.00">
                  <c:v>0.49826915520833559</c:v>
                </c:pt>
                <c:pt idx="260" formatCode="0.00">
                  <c:v>-0.84139272357142936</c:v>
                </c:pt>
                <c:pt idx="261" formatCode="0.00">
                  <c:v>-0.46805212675595254</c:v>
                </c:pt>
                <c:pt idx="262" formatCode="0.00">
                  <c:v>0.12459440107142683</c:v>
                </c:pt>
                <c:pt idx="263" formatCode="0.00">
                  <c:v>0.35303460526785635</c:v>
                </c:pt>
                <c:pt idx="264" formatCode="0.00">
                  <c:v>0.41347885544642971</c:v>
                </c:pt>
                <c:pt idx="265" formatCode="0.00">
                  <c:v>0.32241558488095201</c:v>
                </c:pt>
                <c:pt idx="266" formatCode="0.00">
                  <c:v>0.13469643827380917</c:v>
                </c:pt>
                <c:pt idx="267" formatCode="0.00">
                  <c:v>-6.2708104166667056E-2</c:v>
                </c:pt>
                <c:pt idx="268" formatCode="0.00">
                  <c:v>-0.89499052425595327</c:v>
                </c:pt>
                <c:pt idx="269" formatCode="0.00">
                  <c:v>-3.19836023809561E-2</c:v>
                </c:pt>
                <c:pt idx="270" formatCode="0.00">
                  <c:v>-2.8624498422624711E-2</c:v>
                </c:pt>
                <c:pt idx="271" formatCode="0.00">
                  <c:v>-0.2451106797916669</c:v>
                </c:pt>
                <c:pt idx="272" formatCode="0.00">
                  <c:v>0.69427018726190148</c:v>
                </c:pt>
                <c:pt idx="273" formatCode="0.00">
                  <c:v>0.76173927907737937</c:v>
                </c:pt>
                <c:pt idx="274" formatCode="0.00">
                  <c:v>7.9546101071428232E-2</c:v>
                </c:pt>
                <c:pt idx="275" formatCode="0.00">
                  <c:v>0.25975613860118951</c:v>
                </c:pt>
                <c:pt idx="276" formatCode="0.00">
                  <c:v>0.27855517211309522</c:v>
                </c:pt>
                <c:pt idx="277" formatCode="0.00">
                  <c:v>5.4233962380951795E-2</c:v>
                </c:pt>
                <c:pt idx="278" formatCode="0.00">
                  <c:v>-0.47055747672619219</c:v>
                </c:pt>
                <c:pt idx="279" formatCode="0.00">
                  <c:v>-0.66820289916666553</c:v>
                </c:pt>
                <c:pt idx="280" formatCode="0.00">
                  <c:v>0.20245136741071335</c:v>
                </c:pt>
                <c:pt idx="281" formatCode="0.00">
                  <c:v>-0.66248345904761941</c:v>
                </c:pt>
                <c:pt idx="282" formatCode="0.00">
                  <c:v>0.58077680241070873</c:v>
                </c:pt>
                <c:pt idx="283" formatCode="0.00">
                  <c:v>-0.8133032581250017</c:v>
                </c:pt>
                <c:pt idx="284" formatCode="0.00">
                  <c:v>-0.39335553523809885</c:v>
                </c:pt>
                <c:pt idx="285" formatCode="0.00">
                  <c:v>0.57140654824404624</c:v>
                </c:pt>
                <c:pt idx="286" formatCode="0.00">
                  <c:v>0.65746586773809401</c:v>
                </c:pt>
                <c:pt idx="287" formatCode="0.00">
                  <c:v>0.27213641610118966</c:v>
                </c:pt>
                <c:pt idx="288" formatCode="0.00">
                  <c:v>0.42611894794642957</c:v>
                </c:pt>
                <c:pt idx="289" formatCode="0.00">
                  <c:v>0.54696974404761889</c:v>
                </c:pt>
                <c:pt idx="290" formatCode="0.00">
                  <c:v>4.6789543273807688E-2</c:v>
                </c:pt>
                <c:pt idx="291" formatCode="0.00">
                  <c:v>-1.0627152299999993</c:v>
                </c:pt>
                <c:pt idx="292" formatCode="0.00">
                  <c:v>-0.42394461175595222</c:v>
                </c:pt>
                <c:pt idx="293" formatCode="0.00">
                  <c:v>-0.80712394904761986</c:v>
                </c:pt>
                <c:pt idx="294" formatCode="0.00">
                  <c:v>-0.1954874867559564</c:v>
                </c:pt>
                <c:pt idx="295" formatCode="0.00">
                  <c:v>0.81272549520833515</c:v>
                </c:pt>
                <c:pt idx="296" formatCode="0.00">
                  <c:v>-0.19030473857143093</c:v>
                </c:pt>
                <c:pt idx="297" formatCode="0.00">
                  <c:v>-0.37133395675595349</c:v>
                </c:pt>
                <c:pt idx="298" formatCode="0.00">
                  <c:v>0.17708807357142753</c:v>
                </c:pt>
                <c:pt idx="299" formatCode="0.00">
                  <c:v>0.47207383943452275</c:v>
                </c:pt>
                <c:pt idx="300" formatCode="0.00">
                  <c:v>0.33124759294642825</c:v>
                </c:pt>
                <c:pt idx="301" formatCode="0.00">
                  <c:v>0.29411897321428526</c:v>
                </c:pt>
                <c:pt idx="302" formatCode="0.00">
                  <c:v>7.3175724940476528E-2</c:v>
                </c:pt>
                <c:pt idx="303" formatCode="0.00">
                  <c:v>8.8771955833333749E-2</c:v>
                </c:pt>
                <c:pt idx="304" formatCode="0.00">
                  <c:v>0.16257625824404709</c:v>
                </c:pt>
                <c:pt idx="305" formatCode="0.00">
                  <c:v>0.82947284928571285</c:v>
                </c:pt>
                <c:pt idx="306" formatCode="0.00">
                  <c:v>-1.4469401159226205</c:v>
                </c:pt>
                <c:pt idx="307" formatCode="0.00">
                  <c:v>-0.72088954062500044</c:v>
                </c:pt>
                <c:pt idx="308" formatCode="0.00">
                  <c:v>0.31617532142856852</c:v>
                </c:pt>
                <c:pt idx="309" formatCode="0.00">
                  <c:v>-0.83967615092261827</c:v>
                </c:pt>
                <c:pt idx="310" formatCode="0.00">
                  <c:v>1.1825906904761041E-2</c:v>
                </c:pt>
                <c:pt idx="311" formatCode="0.00">
                  <c:v>0.27537694443452398</c:v>
                </c:pt>
                <c:pt idx="312" formatCode="0.00">
                  <c:v>0.37546956877976179</c:v>
                </c:pt>
                <c:pt idx="313" formatCode="0.00">
                  <c:v>0.12662453404761731</c:v>
                </c:pt>
                <c:pt idx="314" formatCode="0.00">
                  <c:v>-4.8519379226191539E-2</c:v>
                </c:pt>
                <c:pt idx="315" formatCode="0.00">
                  <c:v>0.70847026583333328</c:v>
                </c:pt>
                <c:pt idx="316" formatCode="0.00">
                  <c:v>0.59883331741071455</c:v>
                </c:pt>
                <c:pt idx="317" formatCode="0.00">
                  <c:v>-0.43772580488095336</c:v>
                </c:pt>
                <c:pt idx="318" formatCode="0.00">
                  <c:v>0.9323707532440455</c:v>
                </c:pt>
                <c:pt idx="319" formatCode="0.00">
                  <c:v>-0.92531620145833493</c:v>
                </c:pt>
                <c:pt idx="320" formatCode="0.00">
                  <c:v>-0.68204644023809458</c:v>
                </c:pt>
                <c:pt idx="321" formatCode="0.00">
                  <c:v>-0.19873919008928631</c:v>
                </c:pt>
                <c:pt idx="322" formatCode="0.00">
                  <c:v>-0.12113761226190434</c:v>
                </c:pt>
                <c:pt idx="323" formatCode="0.00">
                  <c:v>0.22031105276785734</c:v>
                </c:pt>
                <c:pt idx="324" formatCode="0.00">
                  <c:v>0.23314208377976264</c:v>
                </c:pt>
                <c:pt idx="325" formatCode="0.00">
                  <c:v>0.14452745154761892</c:v>
                </c:pt>
                <c:pt idx="326" formatCode="0.00">
                  <c:v>0.19318244827380937</c:v>
                </c:pt>
                <c:pt idx="327" formatCode="0.00">
                  <c:v>0.54115650666666681</c:v>
                </c:pt>
                <c:pt idx="328" formatCode="0.00">
                  <c:v>2.1675527410714324E-2</c:v>
                </c:pt>
                <c:pt idx="329" formatCode="0.00">
                  <c:v>-0.59535285571428709</c:v>
                </c:pt>
                <c:pt idx="330" formatCode="0.00">
                  <c:v>0.45929106991071045</c:v>
                </c:pt>
                <c:pt idx="331" formatCode="0.00">
                  <c:v>-0.12406393479166589</c:v>
                </c:pt>
                <c:pt idx="332" formatCode="0.00">
                  <c:v>-0.6701869052380971</c:v>
                </c:pt>
                <c:pt idx="333" formatCode="0.00">
                  <c:v>-7.3870260089285544E-2</c:v>
                </c:pt>
                <c:pt idx="334" formatCode="0.00">
                  <c:v>0.3020989727380945</c:v>
                </c:pt>
                <c:pt idx="335" formatCode="0.00">
                  <c:v>0.32237918360118822</c:v>
                </c:pt>
                <c:pt idx="336" formatCode="0.00">
                  <c:v>0.4290076904464275</c:v>
                </c:pt>
                <c:pt idx="337" formatCode="0.00">
                  <c:v>0.46308906154761775</c:v>
                </c:pt>
                <c:pt idx="338" formatCode="0.00">
                  <c:v>0.2892763241071421</c:v>
                </c:pt>
                <c:pt idx="339" formatCode="0.00">
                  <c:v>-0.50597869999999823</c:v>
                </c:pt>
                <c:pt idx="340" formatCode="0.00">
                  <c:v>-0.78664751842262071</c:v>
                </c:pt>
                <c:pt idx="341" formatCode="0.00">
                  <c:v>-1.1889854182142869</c:v>
                </c:pt>
                <c:pt idx="342" formatCode="0.00">
                  <c:v>-0.43150729842262159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2F-41C5-8E01-AD6EF5D2F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kern="1200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</a:rPr>
                  <a:t>Reservoir Storage Normalized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Brahmaputra-Irr</a:t>
            </a:r>
            <a:r>
              <a:rPr lang="en-US" baseline="0"/>
              <a:t> Runoff Storage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'Brahmaputra-TSA'!$Q$2:$Q$349</c:f>
              <c:numCache>
                <c:formatCode>General</c:formatCode>
                <c:ptCount val="348"/>
                <c:pt idx="6" formatCode="0.00">
                  <c:v>-2.2352283879310486E-2</c:v>
                </c:pt>
                <c:pt idx="7" formatCode="0.00">
                  <c:v>-2.7610029712643813E-2</c:v>
                </c:pt>
                <c:pt idx="8" formatCode="0.00">
                  <c:v>-2.2307913045977179E-2</c:v>
                </c:pt>
                <c:pt idx="9" formatCode="0.00">
                  <c:v>-1.3339056379310543E-2</c:v>
                </c:pt>
                <c:pt idx="10" formatCode="0.00">
                  <c:v>-5.8791605459772023E-3</c:v>
                </c:pt>
                <c:pt idx="11" formatCode="0.00">
                  <c:v>1.8819402873561653E-3</c:v>
                </c:pt>
                <c:pt idx="12" formatCode="0.00">
                  <c:v>9.8631744540228494E-3</c:v>
                </c:pt>
                <c:pt idx="13" formatCode="0.00">
                  <c:v>1.3480036954022834E-2</c:v>
                </c:pt>
                <c:pt idx="14" formatCode="0.00">
                  <c:v>1.1797766120689501E-2</c:v>
                </c:pt>
                <c:pt idx="15" formatCode="0.00">
                  <c:v>1.0547459454022801E-2</c:v>
                </c:pt>
                <c:pt idx="16" formatCode="0.00">
                  <c:v>1.3865330287356148E-2</c:v>
                </c:pt>
                <c:pt idx="17" formatCode="0.00">
                  <c:v>1.4624755287356184E-2</c:v>
                </c:pt>
                <c:pt idx="18" formatCode="0.00">
                  <c:v>1.2946745287356176E-2</c:v>
                </c:pt>
                <c:pt idx="19" formatCode="0.00">
                  <c:v>7.9800294540227634E-3</c:v>
                </c:pt>
                <c:pt idx="20" formatCode="0.00">
                  <c:v>-1.1680572126439026E-3</c:v>
                </c:pt>
                <c:pt idx="21" formatCode="0.00">
                  <c:v>-5.649304597721283E-5</c:v>
                </c:pt>
                <c:pt idx="22" formatCode="0.00">
                  <c:v>8.7173886206894924E-3</c:v>
                </c:pt>
                <c:pt idx="23" formatCode="0.00">
                  <c:v>7.4009336206894982E-3</c:v>
                </c:pt>
                <c:pt idx="24" formatCode="0.00">
                  <c:v>1.2393438620689479E-2</c:v>
                </c:pt>
                <c:pt idx="25" formatCode="0.00">
                  <c:v>9.8277186206894851E-3</c:v>
                </c:pt>
                <c:pt idx="26" formatCode="0.00">
                  <c:v>1.4390922787356153E-2</c:v>
                </c:pt>
                <c:pt idx="27" formatCode="0.00">
                  <c:v>2.8069518620689515E-2</c:v>
                </c:pt>
                <c:pt idx="28" formatCode="0.00">
                  <c:v>2.7549174454022829E-2</c:v>
                </c:pt>
                <c:pt idx="29" formatCode="0.00">
                  <c:v>2.4846926120689505E-2</c:v>
                </c:pt>
                <c:pt idx="30" formatCode="0.00">
                  <c:v>2.2546762787356123E-2</c:v>
                </c:pt>
                <c:pt idx="31" formatCode="0.00">
                  <c:v>2.4143626120689432E-2</c:v>
                </c:pt>
                <c:pt idx="32" formatCode="0.00">
                  <c:v>2.9514521120689419E-2</c:v>
                </c:pt>
                <c:pt idx="33" formatCode="0.00">
                  <c:v>2.9025718620689478E-2</c:v>
                </c:pt>
                <c:pt idx="34" formatCode="0.00">
                  <c:v>1.6433887787356105E-2</c:v>
                </c:pt>
                <c:pt idx="35" formatCode="0.00">
                  <c:v>1.1696064454022825E-2</c:v>
                </c:pt>
                <c:pt idx="36" formatCode="0.00">
                  <c:v>3.2827177873561153E-3</c:v>
                </c:pt>
                <c:pt idx="37" formatCode="0.00">
                  <c:v>4.8997002873560902E-3</c:v>
                </c:pt>
                <c:pt idx="38" formatCode="0.00">
                  <c:v>1.486560287356109E-3</c:v>
                </c:pt>
                <c:pt idx="39" formatCode="0.00">
                  <c:v>-1.2749518879310529E-2</c:v>
                </c:pt>
                <c:pt idx="40" formatCode="0.00">
                  <c:v>-1.6988842212643851E-2</c:v>
                </c:pt>
                <c:pt idx="41" formatCode="0.00">
                  <c:v>-1.9292745545977152E-2</c:v>
                </c:pt>
                <c:pt idx="42" formatCode="0.00">
                  <c:v>-1.8388945545977142E-2</c:v>
                </c:pt>
                <c:pt idx="43" formatCode="0.00">
                  <c:v>-1.3244493879310482E-2</c:v>
                </c:pt>
                <c:pt idx="44" formatCode="0.00">
                  <c:v>-2.145673721264385E-2</c:v>
                </c:pt>
                <c:pt idx="45" formatCode="0.00">
                  <c:v>-2.1707822212643835E-2</c:v>
                </c:pt>
                <c:pt idx="46" formatCode="0.00">
                  <c:v>-2.1783903045977215E-2</c:v>
                </c:pt>
                <c:pt idx="47" formatCode="0.00">
                  <c:v>-2.115271471264385E-2</c:v>
                </c:pt>
                <c:pt idx="48" formatCode="0.00">
                  <c:v>-2.5237205545977193E-2</c:v>
                </c:pt>
                <c:pt idx="49" formatCode="0.00">
                  <c:v>-2.0341747212643813E-2</c:v>
                </c:pt>
                <c:pt idx="50" formatCode="0.00">
                  <c:v>-2.4270238879310513E-2</c:v>
                </c:pt>
                <c:pt idx="51" formatCode="0.00">
                  <c:v>-1.7387242212643816E-2</c:v>
                </c:pt>
                <c:pt idx="52" formatCode="0.00">
                  <c:v>-1.0093942212643814E-2</c:v>
                </c:pt>
                <c:pt idx="53" formatCode="0.00">
                  <c:v>-4.6068530459771329E-3</c:v>
                </c:pt>
                <c:pt idx="54" formatCode="0.00">
                  <c:v>-2.7523438793105037E-3</c:v>
                </c:pt>
                <c:pt idx="55" formatCode="0.00">
                  <c:v>-2.1250547126439034E-3</c:v>
                </c:pt>
                <c:pt idx="56" formatCode="0.00">
                  <c:v>3.2722127873561768E-3</c:v>
                </c:pt>
                <c:pt idx="57" formatCode="0.00">
                  <c:v>6.6933286206894982E-3</c:v>
                </c:pt>
                <c:pt idx="58" formatCode="0.00">
                  <c:v>1.451325445402285E-2</c:v>
                </c:pt>
                <c:pt idx="59" formatCode="0.00">
                  <c:v>2.29231036206895E-2</c:v>
                </c:pt>
                <c:pt idx="60" formatCode="0.00">
                  <c:v>2.8137627787356123E-2</c:v>
                </c:pt>
                <c:pt idx="61" formatCode="0.00">
                  <c:v>2.0835357787356235E-2</c:v>
                </c:pt>
                <c:pt idx="62" formatCode="0.00">
                  <c:v>2.1078479454022858E-2</c:v>
                </c:pt>
                <c:pt idx="63" formatCode="0.00">
                  <c:v>1.6878066954022886E-2</c:v>
                </c:pt>
                <c:pt idx="64" formatCode="0.00">
                  <c:v>1.5003873620689556E-2</c:v>
                </c:pt>
                <c:pt idx="65" formatCode="0.00">
                  <c:v>8.8575644540229148E-3</c:v>
                </c:pt>
                <c:pt idx="66" formatCode="0.00">
                  <c:v>3.4889544540228634E-3</c:v>
                </c:pt>
                <c:pt idx="67" formatCode="0.00">
                  <c:v>-2.4144721264385272E-4</c:v>
                </c:pt>
                <c:pt idx="68" formatCode="0.00">
                  <c:v>3.5421519540228541E-3</c:v>
                </c:pt>
                <c:pt idx="69" formatCode="0.00">
                  <c:v>-2.3115721264377331E-4</c:v>
                </c:pt>
                <c:pt idx="70" formatCode="0.00">
                  <c:v>-6.9846471264378707E-4</c:v>
                </c:pt>
                <c:pt idx="71" formatCode="0.00">
                  <c:v>-7.0188080459770985E-3</c:v>
                </c:pt>
                <c:pt idx="72" formatCode="0.00">
                  <c:v>-1.1267360545977101E-2</c:v>
                </c:pt>
                <c:pt idx="73" formatCode="0.00">
                  <c:v>-1.1866446379310447E-2</c:v>
                </c:pt>
                <c:pt idx="74" formatCode="0.00">
                  <c:v>-1.0665807212643763E-2</c:v>
                </c:pt>
                <c:pt idx="75" formatCode="0.00">
                  <c:v>-4.0513338793105036E-3</c:v>
                </c:pt>
                <c:pt idx="76" formatCode="0.00">
                  <c:v>-4.0089030459771191E-3</c:v>
                </c:pt>
                <c:pt idx="77" formatCode="0.00">
                  <c:v>-7.3042805459771487E-3</c:v>
                </c:pt>
                <c:pt idx="78" formatCode="0.00">
                  <c:v>-7.9028997126437961E-3</c:v>
                </c:pt>
                <c:pt idx="79" formatCode="0.00">
                  <c:v>-6.0198797126438386E-3</c:v>
                </c:pt>
                <c:pt idx="80" formatCode="0.00">
                  <c:v>-1.2524539712643834E-2</c:v>
                </c:pt>
                <c:pt idx="81" formatCode="0.00">
                  <c:v>-1.0836064712643867E-2</c:v>
                </c:pt>
                <c:pt idx="82" formatCode="0.00">
                  <c:v>-2.1259029712643818E-2</c:v>
                </c:pt>
                <c:pt idx="83" formatCode="0.00">
                  <c:v>-2.6314184712643796E-2</c:v>
                </c:pt>
                <c:pt idx="84" formatCode="0.00">
                  <c:v>-2.4394701379310491E-2</c:v>
                </c:pt>
                <c:pt idx="85" formatCode="0.00">
                  <c:v>-2.2774878045977165E-2</c:v>
                </c:pt>
                <c:pt idx="86" formatCode="0.00">
                  <c:v>-2.0887133045977169E-2</c:v>
                </c:pt>
                <c:pt idx="87" formatCode="0.00">
                  <c:v>-2.9286515545977165E-2</c:v>
                </c:pt>
                <c:pt idx="88" formatCode="0.00">
                  <c:v>-2.2689903045977178E-2</c:v>
                </c:pt>
                <c:pt idx="89" formatCode="0.00">
                  <c:v>-1.2871527212643841E-2</c:v>
                </c:pt>
                <c:pt idx="90" formatCode="0.00">
                  <c:v>-8.0874397126438069E-3</c:v>
                </c:pt>
                <c:pt idx="91" formatCode="0.00">
                  <c:v>-1.0252836379310515E-2</c:v>
                </c:pt>
                <c:pt idx="92" formatCode="0.00">
                  <c:v>-5.436977212643801E-3</c:v>
                </c:pt>
                <c:pt idx="93" formatCode="0.00">
                  <c:v>-1.1222482212643825E-2</c:v>
                </c:pt>
                <c:pt idx="94" formatCode="0.00">
                  <c:v>-1.2990315545977182E-2</c:v>
                </c:pt>
                <c:pt idx="95" formatCode="0.00">
                  <c:v>-1.2717393045977188E-2</c:v>
                </c:pt>
                <c:pt idx="96" formatCode="0.00">
                  <c:v>-1.0774323879310488E-2</c:v>
                </c:pt>
                <c:pt idx="97" formatCode="0.00">
                  <c:v>-1.3187426379310474E-2</c:v>
                </c:pt>
                <c:pt idx="98" formatCode="0.00">
                  <c:v>-1.7441793879310497E-2</c:v>
                </c:pt>
                <c:pt idx="99" formatCode="0.00">
                  <c:v>-1.0652063045977156E-2</c:v>
                </c:pt>
                <c:pt idx="100" formatCode="0.00">
                  <c:v>-1.9076983879310561E-2</c:v>
                </c:pt>
                <c:pt idx="101" formatCode="0.00">
                  <c:v>-2.7458874712643855E-2</c:v>
                </c:pt>
                <c:pt idx="102" formatCode="0.00">
                  <c:v>-3.1509735545977136E-2</c:v>
                </c:pt>
                <c:pt idx="103" formatCode="0.00">
                  <c:v>-2.7612733879310514E-2</c:v>
                </c:pt>
                <c:pt idx="104" formatCode="0.00">
                  <c:v>-1.9826723879310504E-2</c:v>
                </c:pt>
                <c:pt idx="105" formatCode="0.00">
                  <c:v>-6.335065545977181E-3</c:v>
                </c:pt>
                <c:pt idx="106" formatCode="0.00">
                  <c:v>8.2570944540227842E-3</c:v>
                </c:pt>
                <c:pt idx="107" formatCode="0.00">
                  <c:v>1.8100914454022843E-2</c:v>
                </c:pt>
                <c:pt idx="108" formatCode="0.00">
                  <c:v>2.847831278735613E-2</c:v>
                </c:pt>
                <c:pt idx="109" formatCode="0.00">
                  <c:v>3.1707356954022825E-2</c:v>
                </c:pt>
                <c:pt idx="110" formatCode="0.00">
                  <c:v>3.1190296120689465E-2</c:v>
                </c:pt>
                <c:pt idx="111" formatCode="0.00">
                  <c:v>2.581338778735609E-2</c:v>
                </c:pt>
                <c:pt idx="112" formatCode="0.00">
                  <c:v>2.0340796120689508E-2</c:v>
                </c:pt>
                <c:pt idx="113" formatCode="0.00">
                  <c:v>1.6229771954022809E-2</c:v>
                </c:pt>
                <c:pt idx="114" formatCode="0.00">
                  <c:v>1.4938124454022816E-2</c:v>
                </c:pt>
                <c:pt idx="115" formatCode="0.00">
                  <c:v>1.3163718620689546E-2</c:v>
                </c:pt>
                <c:pt idx="116" formatCode="0.00">
                  <c:v>-3.3221054597715183E-4</c:v>
                </c:pt>
                <c:pt idx="117" formatCode="0.00">
                  <c:v>-1.1907390545977115E-2</c:v>
                </c:pt>
                <c:pt idx="118" formatCode="0.00">
                  <c:v>-1.4627540545977147E-2</c:v>
                </c:pt>
                <c:pt idx="119" formatCode="0.00">
                  <c:v>-2.1786457212643828E-2</c:v>
                </c:pt>
                <c:pt idx="120" formatCode="0.00">
                  <c:v>-3.2256223045977139E-2</c:v>
                </c:pt>
                <c:pt idx="121" formatCode="0.00">
                  <c:v>-2.8283317212643766E-2</c:v>
                </c:pt>
                <c:pt idx="122" formatCode="0.00">
                  <c:v>-2.6635183879310464E-2</c:v>
                </c:pt>
                <c:pt idx="123" formatCode="0.00">
                  <c:v>-2.6815799712643806E-2</c:v>
                </c:pt>
                <c:pt idx="124" formatCode="0.00">
                  <c:v>-1.4458093879310463E-2</c:v>
                </c:pt>
                <c:pt idx="125" formatCode="0.00">
                  <c:v>-1.4564376379310462E-2</c:v>
                </c:pt>
                <c:pt idx="126" formatCode="0.00">
                  <c:v>-1.6051686379310537E-2</c:v>
                </c:pt>
                <c:pt idx="127" formatCode="0.00">
                  <c:v>-1.5809488045977205E-2</c:v>
                </c:pt>
                <c:pt idx="128" formatCode="0.00">
                  <c:v>-6.0100897126438291E-3</c:v>
                </c:pt>
                <c:pt idx="129" formatCode="0.00">
                  <c:v>-7.8324471264379358E-4</c:v>
                </c:pt>
                <c:pt idx="130" formatCode="0.00">
                  <c:v>-2.8151122126438555E-3</c:v>
                </c:pt>
                <c:pt idx="131" formatCode="0.00">
                  <c:v>1.1677336206895039E-3</c:v>
                </c:pt>
                <c:pt idx="132" formatCode="0.00">
                  <c:v>-2.5837688793104996E-3</c:v>
                </c:pt>
                <c:pt idx="133" formatCode="0.00">
                  <c:v>5.6321986206895325E-3</c:v>
                </c:pt>
                <c:pt idx="134" formatCode="0.00">
                  <c:v>1.1205876120689573E-2</c:v>
                </c:pt>
                <c:pt idx="135" formatCode="0.00">
                  <c:v>1.2415939454022862E-2</c:v>
                </c:pt>
                <c:pt idx="136" formatCode="0.00">
                  <c:v>1.2090227873561288E-3</c:v>
                </c:pt>
                <c:pt idx="137" formatCode="0.00">
                  <c:v>6.1134394540228731E-3</c:v>
                </c:pt>
                <c:pt idx="138" formatCode="0.00">
                  <c:v>9.0023477873562019E-3</c:v>
                </c:pt>
                <c:pt idx="139" formatCode="0.00">
                  <c:v>9.5016161206895045E-3</c:v>
                </c:pt>
                <c:pt idx="140" formatCode="0.00">
                  <c:v>8.7144477873561943E-3</c:v>
                </c:pt>
                <c:pt idx="141" formatCode="0.00">
                  <c:v>9.7415827873561511E-3</c:v>
                </c:pt>
                <c:pt idx="142" formatCode="0.00">
                  <c:v>1.9152236206894657E-3</c:v>
                </c:pt>
                <c:pt idx="143" formatCode="0.00">
                  <c:v>-3.3693847126438081E-3</c:v>
                </c:pt>
                <c:pt idx="144" formatCode="0.00">
                  <c:v>-2.5888863793104844E-3</c:v>
                </c:pt>
                <c:pt idx="145" formatCode="0.00">
                  <c:v>-1.5636657212643845E-2</c:v>
                </c:pt>
                <c:pt idx="146" formatCode="0.00">
                  <c:v>-1.9509723879310492E-2</c:v>
                </c:pt>
                <c:pt idx="147" formatCode="0.00">
                  <c:v>-7.7439072126437858E-3</c:v>
                </c:pt>
                <c:pt idx="148" formatCode="0.00">
                  <c:v>-1.0100755459771515E-3</c:v>
                </c:pt>
                <c:pt idx="149" formatCode="0.00">
                  <c:v>8.0477612068952098E-4</c:v>
                </c:pt>
                <c:pt idx="150" formatCode="0.00">
                  <c:v>1.3349194540228093E-3</c:v>
                </c:pt>
                <c:pt idx="151" formatCode="0.00">
                  <c:v>-1.5664221264388711E-4</c:v>
                </c:pt>
                <c:pt idx="152" formatCode="0.00">
                  <c:v>-7.1648522126438463E-3</c:v>
                </c:pt>
                <c:pt idx="153" formatCode="0.00">
                  <c:v>-1.744058471264387E-2</c:v>
                </c:pt>
                <c:pt idx="154" formatCode="0.00">
                  <c:v>-1.8461115545977125E-2</c:v>
                </c:pt>
                <c:pt idx="155" formatCode="0.00">
                  <c:v>-1.9302887212643782E-2</c:v>
                </c:pt>
                <c:pt idx="156" formatCode="0.00">
                  <c:v>-1.7269615545977113E-2</c:v>
                </c:pt>
                <c:pt idx="157" formatCode="0.00">
                  <c:v>-1.5802358879310474E-2</c:v>
                </c:pt>
                <c:pt idx="158" formatCode="0.00">
                  <c:v>-9.4061980459771433E-3</c:v>
                </c:pt>
                <c:pt idx="159" formatCode="0.00">
                  <c:v>-1.7721242212643706E-2</c:v>
                </c:pt>
                <c:pt idx="160" formatCode="0.00">
                  <c:v>-2.5396267212643764E-2</c:v>
                </c:pt>
                <c:pt idx="161" formatCode="0.00">
                  <c:v>-2.9356546379310511E-2</c:v>
                </c:pt>
                <c:pt idx="162" formatCode="0.00">
                  <c:v>-3.1332083045977177E-2</c:v>
                </c:pt>
                <c:pt idx="163" formatCode="0.00">
                  <c:v>-3.3908368879310508E-2</c:v>
                </c:pt>
                <c:pt idx="164" formatCode="0.00">
                  <c:v>-2.8906709712643863E-2</c:v>
                </c:pt>
                <c:pt idx="165" formatCode="0.00">
                  <c:v>-1.9527058879310499E-2</c:v>
                </c:pt>
                <c:pt idx="166" formatCode="0.00">
                  <c:v>-1.5473887212643811E-2</c:v>
                </c:pt>
                <c:pt idx="167" formatCode="0.00">
                  <c:v>-1.4823772212643804E-2</c:v>
                </c:pt>
                <c:pt idx="168" formatCode="0.00">
                  <c:v>-2.1147988879310464E-2</c:v>
                </c:pt>
                <c:pt idx="169" formatCode="0.00">
                  <c:v>-2.2235452212643836E-2</c:v>
                </c:pt>
                <c:pt idx="170" formatCode="0.00">
                  <c:v>-2.3839710545977222E-2</c:v>
                </c:pt>
                <c:pt idx="171" formatCode="0.00">
                  <c:v>-2.690556137931055E-2</c:v>
                </c:pt>
                <c:pt idx="172" formatCode="0.00">
                  <c:v>-2.3581034712643889E-2</c:v>
                </c:pt>
                <c:pt idx="173" formatCode="0.00">
                  <c:v>-1.7948390545977189E-2</c:v>
                </c:pt>
                <c:pt idx="174" formatCode="0.00">
                  <c:v>-1.4759467212643873E-2</c:v>
                </c:pt>
                <c:pt idx="175" formatCode="0.00">
                  <c:v>-1.0098573045977166E-2</c:v>
                </c:pt>
                <c:pt idx="176" formatCode="0.00">
                  <c:v>-9.952211379310516E-3</c:v>
                </c:pt>
                <c:pt idx="177" formatCode="0.00">
                  <c:v>-1.4631722212643805E-2</c:v>
                </c:pt>
                <c:pt idx="178" formatCode="0.00">
                  <c:v>-1.6524446379310498E-2</c:v>
                </c:pt>
                <c:pt idx="179" formatCode="0.00">
                  <c:v>-1.8051031379310523E-2</c:v>
                </c:pt>
                <c:pt idx="180" formatCode="0.00">
                  <c:v>-5.8098730459771319E-3</c:v>
                </c:pt>
                <c:pt idx="181" formatCode="0.00">
                  <c:v>-2.6233480459771918E-3</c:v>
                </c:pt>
                <c:pt idx="182" formatCode="0.00">
                  <c:v>-7.3485830459771861E-3</c:v>
                </c:pt>
                <c:pt idx="183" formatCode="0.00">
                  <c:v>-5.5723054597717203E-4</c:v>
                </c:pt>
                <c:pt idx="184" formatCode="0.00">
                  <c:v>7.1600362068946488E-4</c:v>
                </c:pt>
                <c:pt idx="185" formatCode="0.00">
                  <c:v>-4.5667438793104975E-3</c:v>
                </c:pt>
                <c:pt idx="186" formatCode="0.00">
                  <c:v>-6.633838045977114E-3</c:v>
                </c:pt>
                <c:pt idx="187" formatCode="0.00">
                  <c:v>-6.2096372126437815E-3</c:v>
                </c:pt>
                <c:pt idx="188" formatCode="0.00">
                  <c:v>-2.2265397126438602E-3</c:v>
                </c:pt>
                <c:pt idx="189" formatCode="0.00">
                  <c:v>4.8994194540228353E-3</c:v>
                </c:pt>
                <c:pt idx="190" formatCode="0.00">
                  <c:v>1.2295373620689443E-2</c:v>
                </c:pt>
                <c:pt idx="191" formatCode="0.00">
                  <c:v>1.9853408620689517E-2</c:v>
                </c:pt>
                <c:pt idx="192" formatCode="0.00">
                  <c:v>1.3601841954022809E-2</c:v>
                </c:pt>
                <c:pt idx="193" formatCode="0.00">
                  <c:v>1.9329382787356186E-2</c:v>
                </c:pt>
                <c:pt idx="194" formatCode="0.00">
                  <c:v>2.7149908620689445E-2</c:v>
                </c:pt>
                <c:pt idx="195" formatCode="0.00">
                  <c:v>2.4447076954022762E-2</c:v>
                </c:pt>
                <c:pt idx="196" formatCode="0.00">
                  <c:v>2.6018111954022816E-2</c:v>
                </c:pt>
                <c:pt idx="197" formatCode="0.00">
                  <c:v>2.8391901954022802E-2</c:v>
                </c:pt>
                <c:pt idx="198" formatCode="0.00">
                  <c:v>2.838955778735619E-2</c:v>
                </c:pt>
                <c:pt idx="199" formatCode="0.00">
                  <c:v>2.6391118620689547E-2</c:v>
                </c:pt>
                <c:pt idx="200" formatCode="0.00">
                  <c:v>1.3647846120689533E-2</c:v>
                </c:pt>
                <c:pt idx="201" formatCode="0.00">
                  <c:v>6.3762802873562063E-3</c:v>
                </c:pt>
                <c:pt idx="202" formatCode="0.00">
                  <c:v>1.0402375287356214E-2</c:v>
                </c:pt>
                <c:pt idx="203" formatCode="0.00">
                  <c:v>9.0411452873562226E-3</c:v>
                </c:pt>
                <c:pt idx="204" formatCode="0.00">
                  <c:v>1.2555879454022922E-2</c:v>
                </c:pt>
                <c:pt idx="205" formatCode="0.00">
                  <c:v>8.1072502873562602E-3</c:v>
                </c:pt>
                <c:pt idx="206" formatCode="0.00">
                  <c:v>4.3816619540228974E-3</c:v>
                </c:pt>
                <c:pt idx="207" formatCode="0.00">
                  <c:v>3.2514852873561928E-3</c:v>
                </c:pt>
                <c:pt idx="208" formatCode="0.00">
                  <c:v>3.6032677873562013E-3</c:v>
                </c:pt>
                <c:pt idx="209" formatCode="0.00">
                  <c:v>3.8702594540228619E-3</c:v>
                </c:pt>
                <c:pt idx="210" formatCode="0.00">
                  <c:v>2.1190694540227928E-3</c:v>
                </c:pt>
                <c:pt idx="211" formatCode="0.00">
                  <c:v>-1.3011938793104916E-3</c:v>
                </c:pt>
                <c:pt idx="212" formatCode="0.00">
                  <c:v>-8.5658721264381121E-4</c:v>
                </c:pt>
                <c:pt idx="213" formatCode="0.00">
                  <c:v>-1.8751038793105024E-3</c:v>
                </c:pt>
                <c:pt idx="214" formatCode="0.00">
                  <c:v>-1.033169721264382E-2</c:v>
                </c:pt>
                <c:pt idx="215" formatCode="0.00">
                  <c:v>-1.1425221379310457E-2</c:v>
                </c:pt>
                <c:pt idx="216" formatCode="0.00">
                  <c:v>-1.8964545545977152E-2</c:v>
                </c:pt>
                <c:pt idx="217" formatCode="0.00">
                  <c:v>-2.3752576379310497E-2</c:v>
                </c:pt>
                <c:pt idx="218" formatCode="0.00">
                  <c:v>-2.8791775545977172E-2</c:v>
                </c:pt>
                <c:pt idx="219" formatCode="0.00">
                  <c:v>-2.9569038879310505E-2</c:v>
                </c:pt>
                <c:pt idx="220" formatCode="0.00">
                  <c:v>-3.1969123879310501E-2</c:v>
                </c:pt>
                <c:pt idx="221" formatCode="0.00">
                  <c:v>-3.4822463045977164E-2</c:v>
                </c:pt>
                <c:pt idx="222" formatCode="0.00">
                  <c:v>-3.5965615545977159E-2</c:v>
                </c:pt>
                <c:pt idx="223" formatCode="0.00">
                  <c:v>-3.4161943879310513E-2</c:v>
                </c:pt>
                <c:pt idx="224" formatCode="0.00">
                  <c:v>-2.3051794712643847E-2</c:v>
                </c:pt>
                <c:pt idx="225" formatCode="0.00">
                  <c:v>-1.6076757212643844E-2</c:v>
                </c:pt>
                <c:pt idx="226" formatCode="0.00">
                  <c:v>-1.2215327212643845E-2</c:v>
                </c:pt>
                <c:pt idx="227" formatCode="0.00">
                  <c:v>-9.146309712643852E-3</c:v>
                </c:pt>
                <c:pt idx="228" formatCode="0.00">
                  <c:v>7.3109877873561713E-3</c:v>
                </c:pt>
                <c:pt idx="229" formatCode="0.00">
                  <c:v>2.1018672787356141E-2</c:v>
                </c:pt>
                <c:pt idx="230" formatCode="0.00">
                  <c:v>2.0392234454022828E-2</c:v>
                </c:pt>
                <c:pt idx="231" formatCode="0.00">
                  <c:v>2.151421945402282E-2</c:v>
                </c:pt>
                <c:pt idx="232" formatCode="0.00">
                  <c:v>2.5681573620689513E-2</c:v>
                </c:pt>
                <c:pt idx="233" formatCode="0.00">
                  <c:v>3.2307282787356173E-2</c:v>
                </c:pt>
                <c:pt idx="234" formatCode="0.00">
                  <c:v>3.6553900287356167E-2</c:v>
                </c:pt>
                <c:pt idx="235" formatCode="0.00">
                  <c:v>3.7463958620689519E-2</c:v>
                </c:pt>
                <c:pt idx="236" formatCode="0.00">
                  <c:v>3.74153511206895E-2</c:v>
                </c:pt>
                <c:pt idx="237" formatCode="0.00">
                  <c:v>3.7915200287356177E-2</c:v>
                </c:pt>
                <c:pt idx="238" formatCode="0.00">
                  <c:v>4.1039648620689539E-2</c:v>
                </c:pt>
                <c:pt idx="239" formatCode="0.00">
                  <c:v>3.4931980287356224E-2</c:v>
                </c:pt>
                <c:pt idx="240" formatCode="0.00">
                  <c:v>2.0041876120689528E-2</c:v>
                </c:pt>
                <c:pt idx="241" formatCode="0.00">
                  <c:v>9.1301511206895447E-3</c:v>
                </c:pt>
                <c:pt idx="242" formatCode="0.00">
                  <c:v>1.4749307787356225E-2</c:v>
                </c:pt>
                <c:pt idx="243" formatCode="0.00">
                  <c:v>1.2958841954022859E-2</c:v>
                </c:pt>
                <c:pt idx="244" formatCode="0.00">
                  <c:v>1.0509240287356225E-2</c:v>
                </c:pt>
                <c:pt idx="245" formatCode="0.00">
                  <c:v>5.3965452873562247E-3</c:v>
                </c:pt>
                <c:pt idx="246" formatCode="0.00">
                  <c:v>1.9258511206894369E-3</c:v>
                </c:pt>
                <c:pt idx="247" formatCode="0.00">
                  <c:v>-3.4042947126438627E-3</c:v>
                </c:pt>
                <c:pt idx="248" formatCode="0.00">
                  <c:v>-6.7467222126438298E-3</c:v>
                </c:pt>
                <c:pt idx="249" formatCode="0.00">
                  <c:v>-1.0396662212643848E-2</c:v>
                </c:pt>
                <c:pt idx="250" formatCode="0.00">
                  <c:v>-2.2152009712643861E-2</c:v>
                </c:pt>
                <c:pt idx="251" formatCode="0.00">
                  <c:v>-2.4246951379310488E-2</c:v>
                </c:pt>
                <c:pt idx="252" formatCode="0.00">
                  <c:v>-2.0885635545977166E-2</c:v>
                </c:pt>
                <c:pt idx="253" formatCode="0.00">
                  <c:v>-2.0215786379310485E-2</c:v>
                </c:pt>
                <c:pt idx="254" formatCode="0.00">
                  <c:v>-2.1435091379310489E-2</c:v>
                </c:pt>
                <c:pt idx="255" formatCode="0.00">
                  <c:v>-1.3836508879310483E-2</c:v>
                </c:pt>
                <c:pt idx="256" formatCode="0.00">
                  <c:v>-1.5543463793105117E-3</c:v>
                </c:pt>
                <c:pt idx="257" formatCode="0.00">
                  <c:v>3.0577044540228693E-3</c:v>
                </c:pt>
                <c:pt idx="258" formatCode="0.00">
                  <c:v>7.5100577873561392E-3</c:v>
                </c:pt>
                <c:pt idx="259" formatCode="0.00">
                  <c:v>9.7287811206895336E-3</c:v>
                </c:pt>
                <c:pt idx="260" formatCode="0.00">
                  <c:v>1.0449721954022828E-2</c:v>
                </c:pt>
                <c:pt idx="261" formatCode="0.00">
                  <c:v>1.3048998620689534E-2</c:v>
                </c:pt>
                <c:pt idx="262" formatCode="0.00">
                  <c:v>1.9008516954022836E-2</c:v>
                </c:pt>
                <c:pt idx="263" formatCode="0.00">
                  <c:v>2.5139836954022887E-2</c:v>
                </c:pt>
                <c:pt idx="264" formatCode="0.00">
                  <c:v>2.4880942787356197E-2</c:v>
                </c:pt>
                <c:pt idx="265" formatCode="0.00">
                  <c:v>2.3532742787356176E-2</c:v>
                </c:pt>
                <c:pt idx="266" formatCode="0.00">
                  <c:v>2.4441317787356143E-2</c:v>
                </c:pt>
                <c:pt idx="267" formatCode="0.00">
                  <c:v>1.6390165287356151E-2</c:v>
                </c:pt>
                <c:pt idx="268" formatCode="0.00">
                  <c:v>2.0637652873561896E-3</c:v>
                </c:pt>
                <c:pt idx="269" formatCode="0.00">
                  <c:v>-9.0109387931047724E-4</c:v>
                </c:pt>
                <c:pt idx="270" formatCode="0.00">
                  <c:v>-2.7969638793104989E-3</c:v>
                </c:pt>
                <c:pt idx="271" formatCode="0.00">
                  <c:v>-8.703530459771569E-4</c:v>
                </c:pt>
                <c:pt idx="272" formatCode="0.00">
                  <c:v>-1.5008113793105182E-3</c:v>
                </c:pt>
                <c:pt idx="273" formatCode="0.00">
                  <c:v>-1.5143022126438144E-3</c:v>
                </c:pt>
                <c:pt idx="274" formatCode="0.00">
                  <c:v>4.84587112068946E-3</c:v>
                </c:pt>
                <c:pt idx="275" formatCode="0.00">
                  <c:v>2.9911894540228245E-3</c:v>
                </c:pt>
                <c:pt idx="276" formatCode="0.00">
                  <c:v>1.0468624454022857E-2</c:v>
                </c:pt>
                <c:pt idx="277" formatCode="0.00">
                  <c:v>1.703558612068945E-2</c:v>
                </c:pt>
                <c:pt idx="278" formatCode="0.00">
                  <c:v>1.4634263620689481E-2</c:v>
                </c:pt>
                <c:pt idx="279" formatCode="0.00">
                  <c:v>2.398089445402285E-2</c:v>
                </c:pt>
                <c:pt idx="280" formatCode="0.00">
                  <c:v>2.5805577787356149E-2</c:v>
                </c:pt>
                <c:pt idx="281" formatCode="0.00">
                  <c:v>2.3967765287356169E-2</c:v>
                </c:pt>
                <c:pt idx="282" formatCode="0.00">
                  <c:v>2.3454231120689562E-2</c:v>
                </c:pt>
                <c:pt idx="283" formatCode="0.00">
                  <c:v>2.3971306954022831E-2</c:v>
                </c:pt>
                <c:pt idx="284" formatCode="0.00">
                  <c:v>2.0435842787356162E-2</c:v>
                </c:pt>
                <c:pt idx="285" formatCode="0.00">
                  <c:v>1.6442540287356144E-2</c:v>
                </c:pt>
                <c:pt idx="286" formatCode="0.00">
                  <c:v>1.7435114454022793E-2</c:v>
                </c:pt>
                <c:pt idx="287" formatCode="0.00">
                  <c:v>2.4780356120689517E-2</c:v>
                </c:pt>
                <c:pt idx="288" formatCode="0.00">
                  <c:v>2.9210531120689498E-2</c:v>
                </c:pt>
                <c:pt idx="289" formatCode="0.00">
                  <c:v>2.4371567787356163E-2</c:v>
                </c:pt>
                <c:pt idx="290" formatCode="0.00">
                  <c:v>2.6178689454022797E-2</c:v>
                </c:pt>
                <c:pt idx="291" formatCode="0.00">
                  <c:v>1.7933841954022811E-2</c:v>
                </c:pt>
                <c:pt idx="292" formatCode="0.00">
                  <c:v>2.6712305287356131E-2</c:v>
                </c:pt>
                <c:pt idx="293" formatCode="0.00">
                  <c:v>2.9458639454022828E-2</c:v>
                </c:pt>
                <c:pt idx="294" formatCode="0.00">
                  <c:v>3.1405158620689544E-2</c:v>
                </c:pt>
                <c:pt idx="295" formatCode="0.00">
                  <c:v>3.0432698620689536E-2</c:v>
                </c:pt>
                <c:pt idx="296" formatCode="0.00">
                  <c:v>3.2770109454022811E-2</c:v>
                </c:pt>
                <c:pt idx="297" formatCode="0.00">
                  <c:v>3.4446480287356196E-2</c:v>
                </c:pt>
                <c:pt idx="298" formatCode="0.00">
                  <c:v>2.3155138620689519E-2</c:v>
                </c:pt>
                <c:pt idx="299" formatCode="0.00">
                  <c:v>1.4327166954022863E-2</c:v>
                </c:pt>
                <c:pt idx="300" formatCode="0.00">
                  <c:v>9.2095119540228643E-3</c:v>
                </c:pt>
                <c:pt idx="301" formatCode="0.00">
                  <c:v>1.3888984454022868E-2</c:v>
                </c:pt>
                <c:pt idx="302" formatCode="0.00">
                  <c:v>1.1700637787356194E-2</c:v>
                </c:pt>
                <c:pt idx="303" formatCode="0.00">
                  <c:v>1.3956428620689465E-2</c:v>
                </c:pt>
                <c:pt idx="304" formatCode="0.00">
                  <c:v>1.7819755287356187E-2</c:v>
                </c:pt>
                <c:pt idx="305" formatCode="0.00">
                  <c:v>1.9143211954022799E-2</c:v>
                </c:pt>
                <c:pt idx="306" formatCode="0.00">
                  <c:v>1.8986625287356174E-2</c:v>
                </c:pt>
                <c:pt idx="307" formatCode="0.00">
                  <c:v>1.9025402787356149E-2</c:v>
                </c:pt>
                <c:pt idx="308" formatCode="0.00">
                  <c:v>1.989081778735613E-2</c:v>
                </c:pt>
                <c:pt idx="309" formatCode="0.00">
                  <c:v>2.1095827787356136E-2</c:v>
                </c:pt>
                <c:pt idx="310" formatCode="0.00">
                  <c:v>2.1190670287356161E-2</c:v>
                </c:pt>
                <c:pt idx="311" formatCode="0.00">
                  <c:v>2.3045004454022799E-2</c:v>
                </c:pt>
                <c:pt idx="312" formatCode="0.00">
                  <c:v>2.4816742787356127E-2</c:v>
                </c:pt>
                <c:pt idx="313" formatCode="0.00">
                  <c:v>1.5610480287356121E-2</c:v>
                </c:pt>
                <c:pt idx="314" formatCode="0.00">
                  <c:v>2.2383911120689493E-2</c:v>
                </c:pt>
                <c:pt idx="315" formatCode="0.00">
                  <c:v>1.6540402787356134E-2</c:v>
                </c:pt>
                <c:pt idx="316" formatCode="0.00">
                  <c:v>2.8578161206894714E-3</c:v>
                </c:pt>
                <c:pt idx="317" formatCode="0.00">
                  <c:v>3.407062787356141E-3</c:v>
                </c:pt>
                <c:pt idx="318" formatCode="0.00">
                  <c:v>5.2699961206894574E-3</c:v>
                </c:pt>
                <c:pt idx="319" formatCode="0.00">
                  <c:v>8.5284136206894567E-3</c:v>
                </c:pt>
                <c:pt idx="320" formatCode="0.00">
                  <c:v>1.2251610287356163E-2</c:v>
                </c:pt>
                <c:pt idx="321" formatCode="0.00">
                  <c:v>3.0916586206894969E-3</c:v>
                </c:pt>
                <c:pt idx="322" formatCode="0.00">
                  <c:v>1.2931552873561847E-3</c:v>
                </c:pt>
                <c:pt idx="323" formatCode="0.00">
                  <c:v>-2.6181105459771592E-3</c:v>
                </c:pt>
                <c:pt idx="324" formatCode="0.00">
                  <c:v>-1.6106984712643824E-2</c:v>
                </c:pt>
                <c:pt idx="325" formatCode="0.00">
                  <c:v>-1.5270742212643795E-2</c:v>
                </c:pt>
                <c:pt idx="326" formatCode="0.00">
                  <c:v>-2.2138274712643791E-2</c:v>
                </c:pt>
                <c:pt idx="327" formatCode="0.00">
                  <c:v>-2.0667124712643758E-2</c:v>
                </c:pt>
                <c:pt idx="328" formatCode="0.00">
                  <c:v>-2.4076594712643784E-2</c:v>
                </c:pt>
                <c:pt idx="329" formatCode="0.00">
                  <c:v>-3.1905096379310494E-2</c:v>
                </c:pt>
                <c:pt idx="330" formatCode="0.00">
                  <c:v>-3.8474333045977194E-2</c:v>
                </c:pt>
                <c:pt idx="331" formatCode="0.00">
                  <c:v>-4.3064178879310494E-2</c:v>
                </c:pt>
                <c:pt idx="332" formatCode="0.00">
                  <c:v>-4.5602360545977161E-2</c:v>
                </c:pt>
                <c:pt idx="333" formatCode="0.00">
                  <c:v>-3.7556333045977192E-2</c:v>
                </c:pt>
                <c:pt idx="334" formatCode="0.00">
                  <c:v>-3.6832120545977148E-2</c:v>
                </c:pt>
                <c:pt idx="335" formatCode="0.00">
                  <c:v>-3.6773782212643852E-2</c:v>
                </c:pt>
                <c:pt idx="336" formatCode="0.00">
                  <c:v>-3.3367828879310502E-2</c:v>
                </c:pt>
                <c:pt idx="337" formatCode="0.00">
                  <c:v>-2.5226177212643808E-2</c:v>
                </c:pt>
                <c:pt idx="338" formatCode="0.00">
                  <c:v>-2.3814380545977176E-2</c:v>
                </c:pt>
                <c:pt idx="339" formatCode="0.00">
                  <c:v>-1.8407304712643846E-2</c:v>
                </c:pt>
                <c:pt idx="340" formatCode="0.00">
                  <c:v>-1.5218822126438214E-3</c:v>
                </c:pt>
                <c:pt idx="341" formatCode="0.00">
                  <c:v>1.004012028735618E-2</c:v>
                </c:pt>
                <c:pt idx="342" formatCode="0.00">
                  <c:v>1.713533362068953E-2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91-4628-AAB0-3E7858CD6833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'Brahmaputra-TSA'!$X$366:$X$712</c:f>
              <c:numCache>
                <c:formatCode>General</c:formatCode>
                <c:ptCount val="347"/>
                <c:pt idx="6" formatCode="0.0000">
                  <c:v>-0.18484233932573904</c:v>
                </c:pt>
                <c:pt idx="7" formatCode="0.0000">
                  <c:v>-0.22701516399835808</c:v>
                </c:pt>
                <c:pt idx="8" formatCode="0.0000">
                  <c:v>-0.18779207212335808</c:v>
                </c:pt>
                <c:pt idx="9" formatCode="0.0000">
                  <c:v>-5.1730061141215256E-2</c:v>
                </c:pt>
                <c:pt idx="10" formatCode="0.0000">
                  <c:v>0.1109918372516418</c:v>
                </c:pt>
                <c:pt idx="11" formatCode="0.0000">
                  <c:v>0.28549188677545134</c:v>
                </c:pt>
                <c:pt idx="12" formatCode="0.0000">
                  <c:v>0.29388385600164185</c:v>
                </c:pt>
                <c:pt idx="13" formatCode="0.0000">
                  <c:v>4.7886893650451401E-2</c:v>
                </c:pt>
                <c:pt idx="14" formatCode="0.0000">
                  <c:v>4.3428283709975202E-2</c:v>
                </c:pt>
                <c:pt idx="15" formatCode="0.0000">
                  <c:v>-5.7371896468596251E-2</c:v>
                </c:pt>
                <c:pt idx="16" formatCode="0.0000">
                  <c:v>-4.6920381498358171E-2</c:v>
                </c:pt>
                <c:pt idx="17" formatCode="0.0000">
                  <c:v>-4.0504344147167665E-2</c:v>
                </c:pt>
                <c:pt idx="18" formatCode="0.0000">
                  <c:v>-0.14954331015907238</c:v>
                </c:pt>
                <c:pt idx="19" formatCode="0.0000">
                  <c:v>-0.19142510483169151</c:v>
                </c:pt>
                <c:pt idx="20" formatCode="0.0000">
                  <c:v>-0.1666522162900248</c:v>
                </c:pt>
                <c:pt idx="21" formatCode="0.0000">
                  <c:v>-3.8447497807881925E-2</c:v>
                </c:pt>
                <c:pt idx="22" formatCode="0.0000">
                  <c:v>0.1255883864183085</c:v>
                </c:pt>
                <c:pt idx="23" formatCode="0.0000">
                  <c:v>0.29101088010878468</c:v>
                </c:pt>
                <c:pt idx="24" formatCode="0.0000">
                  <c:v>0.29641412016830848</c:v>
                </c:pt>
                <c:pt idx="25" formatCode="0.0000">
                  <c:v>4.4234575317118052E-2</c:v>
                </c:pt>
                <c:pt idx="26" formatCode="0.0000">
                  <c:v>4.6021440376641853E-2</c:v>
                </c:pt>
                <c:pt idx="27" formatCode="0.0000">
                  <c:v>-3.9849837301929536E-2</c:v>
                </c:pt>
                <c:pt idx="28" formatCode="0.0000">
                  <c:v>-3.323653733169149E-2</c:v>
                </c:pt>
                <c:pt idx="29" formatCode="0.0000">
                  <c:v>-3.0282173313834343E-2</c:v>
                </c:pt>
                <c:pt idx="30" formatCode="0.0000">
                  <c:v>-0.13994329265907243</c:v>
                </c:pt>
                <c:pt idx="31" formatCode="0.0000">
                  <c:v>-0.17526150816502484</c:v>
                </c:pt>
                <c:pt idx="32" formatCode="0.0000">
                  <c:v>-0.13596963795669148</c:v>
                </c:pt>
                <c:pt idx="33" formatCode="0.0000">
                  <c:v>-9.3652861412152344E-3</c:v>
                </c:pt>
                <c:pt idx="34" formatCode="0.0000">
                  <c:v>0.13330488558497511</c:v>
                </c:pt>
                <c:pt idx="35" formatCode="0.0000">
                  <c:v>0.295306010942118</c:v>
                </c:pt>
                <c:pt idx="36" formatCode="0.0000">
                  <c:v>0.28730339933497512</c:v>
                </c:pt>
                <c:pt idx="37" formatCode="0.0000">
                  <c:v>3.9306556983784657E-2</c:v>
                </c:pt>
                <c:pt idx="38" formatCode="0.0000">
                  <c:v>3.3117077876641809E-2</c:v>
                </c:pt>
                <c:pt idx="39" formatCode="0.0000">
                  <c:v>-8.066887480192958E-2</c:v>
                </c:pt>
                <c:pt idx="40" formatCode="0.0000">
                  <c:v>-7.777455399835817E-2</c:v>
                </c:pt>
                <c:pt idx="41" formatCode="0.0000">
                  <c:v>-7.4421844980501001E-2</c:v>
                </c:pt>
                <c:pt idx="42" formatCode="0.0000">
                  <c:v>-0.1808790009924057</c:v>
                </c:pt>
                <c:pt idx="43" formatCode="0.0000">
                  <c:v>-0.21264962816502475</c:v>
                </c:pt>
                <c:pt idx="44" formatCode="0.0000">
                  <c:v>-0.18694089629002475</c:v>
                </c:pt>
                <c:pt idx="45" formatCode="0.0000">
                  <c:v>-6.0098826974548547E-2</c:v>
                </c:pt>
                <c:pt idx="46" formatCode="0.0000">
                  <c:v>9.5087094751641787E-2</c:v>
                </c:pt>
                <c:pt idx="47" formatCode="0.0000">
                  <c:v>0.26245723177545133</c:v>
                </c:pt>
                <c:pt idx="48" formatCode="0.0000">
                  <c:v>0.25878347600164181</c:v>
                </c:pt>
                <c:pt idx="49" formatCode="0.0000">
                  <c:v>1.4065109483784755E-2</c:v>
                </c:pt>
                <c:pt idx="50" formatCode="0.0000">
                  <c:v>7.3602787099751876E-3</c:v>
                </c:pt>
                <c:pt idx="51" formatCode="0.0000">
                  <c:v>-8.5306598135262868E-2</c:v>
                </c:pt>
                <c:pt idx="52" formatCode="0.0000">
                  <c:v>-7.0879653998358133E-2</c:v>
                </c:pt>
                <c:pt idx="53" formatCode="0.0000">
                  <c:v>-5.9735952480500981E-2</c:v>
                </c:pt>
                <c:pt idx="54" formatCode="0.0000">
                  <c:v>-0.16524239932573906</c:v>
                </c:pt>
                <c:pt idx="55" formatCode="0.0000">
                  <c:v>-0.20153018899835817</c:v>
                </c:pt>
                <c:pt idx="56" formatCode="0.0000">
                  <c:v>-0.16221194629002472</c:v>
                </c:pt>
                <c:pt idx="57" formatCode="0.0000">
                  <c:v>-3.1697676141215214E-2</c:v>
                </c:pt>
                <c:pt idx="58" formatCode="0.0000">
                  <c:v>0.13138425225164185</c:v>
                </c:pt>
                <c:pt idx="59" formatCode="0.0000">
                  <c:v>0.30653305010878468</c:v>
                </c:pt>
                <c:pt idx="60" formatCode="0.0000">
                  <c:v>0.31215830933497513</c:v>
                </c:pt>
                <c:pt idx="61" formatCode="0.0000">
                  <c:v>5.5242214483784802E-2</c:v>
                </c:pt>
                <c:pt idx="62" formatCode="0.0000">
                  <c:v>5.2708997043308559E-2</c:v>
                </c:pt>
                <c:pt idx="63" formatCode="0.0000">
                  <c:v>-5.1041288968596166E-2</c:v>
                </c:pt>
                <c:pt idx="64" formatCode="0.0000">
                  <c:v>-4.5781838165024763E-2</c:v>
                </c:pt>
                <c:pt idx="65" formatCode="0.0000">
                  <c:v>-4.6271534980500933E-2</c:v>
                </c:pt>
                <c:pt idx="66" formatCode="0.0000">
                  <c:v>-0.15900110099240569</c:v>
                </c:pt>
                <c:pt idx="67" formatCode="0.0000">
                  <c:v>-0.19964658149835812</c:v>
                </c:pt>
                <c:pt idx="68" formatCode="0.0000">
                  <c:v>-0.16194200712335804</c:v>
                </c:pt>
                <c:pt idx="69" formatCode="0.0000">
                  <c:v>-3.8622161974548486E-2</c:v>
                </c:pt>
                <c:pt idx="70" formatCode="0.0000">
                  <c:v>0.11617253308497522</c:v>
                </c:pt>
                <c:pt idx="71" formatCode="0.0000">
                  <c:v>0.27659113844211808</c:v>
                </c:pt>
                <c:pt idx="72" formatCode="0.0000">
                  <c:v>0.2727533210016419</c:v>
                </c:pt>
                <c:pt idx="73" formatCode="0.0000">
                  <c:v>2.254041031711812E-2</c:v>
                </c:pt>
                <c:pt idx="74" formatCode="0.0000">
                  <c:v>2.0964710376641937E-2</c:v>
                </c:pt>
                <c:pt idx="75" formatCode="0.0000">
                  <c:v>-7.1970689801929555E-2</c:v>
                </c:pt>
                <c:pt idx="76" formatCode="0.0000">
                  <c:v>-6.4794614831691438E-2</c:v>
                </c:pt>
                <c:pt idx="77" formatCode="0.0000">
                  <c:v>-6.2433379980500997E-2</c:v>
                </c:pt>
                <c:pt idx="78" formatCode="0.0000">
                  <c:v>-0.17039295515907235</c:v>
                </c:pt>
                <c:pt idx="79" formatCode="0.0000">
                  <c:v>-0.20542501399835811</c:v>
                </c:pt>
                <c:pt idx="80" formatCode="0.0000">
                  <c:v>-0.17800869879002473</c:v>
                </c:pt>
                <c:pt idx="81" formatCode="0.0000">
                  <c:v>-4.9227069474548579E-2</c:v>
                </c:pt>
                <c:pt idx="82" formatCode="0.0000">
                  <c:v>9.5611968084975185E-2</c:v>
                </c:pt>
                <c:pt idx="83" formatCode="0.0000">
                  <c:v>0.25729576177545138</c:v>
                </c:pt>
                <c:pt idx="84" formatCode="0.0000">
                  <c:v>0.25962598016830851</c:v>
                </c:pt>
                <c:pt idx="85" formatCode="0.0000">
                  <c:v>1.1631978650451402E-2</c:v>
                </c:pt>
                <c:pt idx="86" formatCode="0.0000">
                  <c:v>1.0743384543308532E-2</c:v>
                </c:pt>
                <c:pt idx="87" formatCode="0.0000">
                  <c:v>-9.7205871468596217E-2</c:v>
                </c:pt>
                <c:pt idx="88" formatCode="0.0000">
                  <c:v>-8.3475614831691497E-2</c:v>
                </c:pt>
                <c:pt idx="89" formatCode="0.0000">
                  <c:v>-6.8000626647167689E-2</c:v>
                </c:pt>
                <c:pt idx="90" formatCode="0.0000">
                  <c:v>-0.17057749515907236</c:v>
                </c:pt>
                <c:pt idx="91" formatCode="0.0000">
                  <c:v>-0.20965797066502478</c:v>
                </c:pt>
                <c:pt idx="92" formatCode="0.0000">
                  <c:v>-0.1709211362900247</c:v>
                </c:pt>
                <c:pt idx="93" formatCode="0.0000">
                  <c:v>-4.9613486974548537E-2</c:v>
                </c:pt>
                <c:pt idx="94" formatCode="0.0000">
                  <c:v>0.10388068225164182</c:v>
                </c:pt>
                <c:pt idx="95" formatCode="0.0000">
                  <c:v>0.27089255344211799</c:v>
                </c:pt>
                <c:pt idx="96" formatCode="0.0000">
                  <c:v>0.27324635766830851</c:v>
                </c:pt>
                <c:pt idx="97" formatCode="0.0000">
                  <c:v>2.1219430317118093E-2</c:v>
                </c:pt>
                <c:pt idx="98" formatCode="0.0000">
                  <c:v>1.4188723709975204E-2</c:v>
                </c:pt>
                <c:pt idx="99" formatCode="0.0000">
                  <c:v>-7.8571418968596207E-2</c:v>
                </c:pt>
                <c:pt idx="100" formatCode="0.0000">
                  <c:v>-7.986269566502488E-2</c:v>
                </c:pt>
                <c:pt idx="101" formatCode="0.0000">
                  <c:v>-8.2587974147167703E-2</c:v>
                </c:pt>
                <c:pt idx="102" formatCode="0.0000">
                  <c:v>-0.19399979099240569</c:v>
                </c:pt>
                <c:pt idx="103" formatCode="0.0000">
                  <c:v>-0.22701786816502478</c:v>
                </c:pt>
                <c:pt idx="104" formatCode="0.0000">
                  <c:v>-0.1853108829566914</c:v>
                </c:pt>
                <c:pt idx="105" formatCode="0.0000">
                  <c:v>-4.4726070307881893E-2</c:v>
                </c:pt>
                <c:pt idx="106" formatCode="0.0000">
                  <c:v>0.12512809225164179</c:v>
                </c:pt>
                <c:pt idx="107" formatCode="0.0000">
                  <c:v>0.30171086094211802</c:v>
                </c:pt>
                <c:pt idx="108" formatCode="0.0000">
                  <c:v>0.31249899433497513</c:v>
                </c:pt>
                <c:pt idx="109" formatCode="0.0000">
                  <c:v>6.6114213650451392E-2</c:v>
                </c:pt>
                <c:pt idx="110" formatCode="0.0000">
                  <c:v>6.2820813709975165E-2</c:v>
                </c:pt>
                <c:pt idx="111" formatCode="0.0000">
                  <c:v>-4.2105968135262961E-2</c:v>
                </c:pt>
                <c:pt idx="112" formatCode="0.0000">
                  <c:v>-4.0444915665024811E-2</c:v>
                </c:pt>
                <c:pt idx="113" formatCode="0.0000">
                  <c:v>-3.8899327480501039E-2</c:v>
                </c:pt>
                <c:pt idx="114" formatCode="0.0000">
                  <c:v>-0.14755193099240574</c:v>
                </c:pt>
                <c:pt idx="115" formatCode="0.0000">
                  <c:v>-0.18624141566502472</c:v>
                </c:pt>
                <c:pt idx="116" formatCode="0.0000">
                  <c:v>-0.16581636962335805</c:v>
                </c:pt>
                <c:pt idx="117" formatCode="0.0000">
                  <c:v>-5.0298395307881827E-2</c:v>
                </c:pt>
                <c:pt idx="118" formatCode="0.0000">
                  <c:v>0.10224345725164186</c:v>
                </c:pt>
                <c:pt idx="119" formatCode="0.0000">
                  <c:v>0.26182348927545135</c:v>
                </c:pt>
                <c:pt idx="120" formatCode="0.0000">
                  <c:v>0.25176445850164186</c:v>
                </c:pt>
                <c:pt idx="121" formatCode="0.0000">
                  <c:v>6.1235394837848012E-3</c:v>
                </c:pt>
                <c:pt idx="122" formatCode="0.0000">
                  <c:v>4.995333709975236E-3</c:v>
                </c:pt>
                <c:pt idx="123" formatCode="0.0000">
                  <c:v>-9.4735155635262858E-2</c:v>
                </c:pt>
                <c:pt idx="124" formatCode="0.0000">
                  <c:v>-7.5243805665024782E-2</c:v>
                </c:pt>
                <c:pt idx="125" formatCode="0.0000">
                  <c:v>-6.969347581383431E-2</c:v>
                </c:pt>
                <c:pt idx="126" formatCode="0.0000">
                  <c:v>-0.17854174182573909</c:v>
                </c:pt>
                <c:pt idx="127" formatCode="0.0000">
                  <c:v>-0.21521462233169147</c:v>
                </c:pt>
                <c:pt idx="128" formatCode="0.0000">
                  <c:v>-0.17149424879002473</c:v>
                </c:pt>
                <c:pt idx="129" formatCode="0.0000">
                  <c:v>-3.9174249474548506E-2</c:v>
                </c:pt>
                <c:pt idx="130" formatCode="0.0000">
                  <c:v>0.11405588558497515</c:v>
                </c:pt>
                <c:pt idx="131" formatCode="0.0000">
                  <c:v>0.28477768010878468</c:v>
                </c:pt>
                <c:pt idx="132" formatCode="0.0000">
                  <c:v>0.2814369126683085</c:v>
                </c:pt>
                <c:pt idx="133" formatCode="0.0000">
                  <c:v>4.00390553171181E-2</c:v>
                </c:pt>
                <c:pt idx="134" formatCode="0.0000">
                  <c:v>4.2836393709975273E-2</c:v>
                </c:pt>
                <c:pt idx="135" formatCode="0.0000">
                  <c:v>-5.5503416468596189E-2</c:v>
                </c:pt>
                <c:pt idx="136" formatCode="0.0000">
                  <c:v>-5.957668899835819E-2</c:v>
                </c:pt>
                <c:pt idx="137" formatCode="0.0000">
                  <c:v>-4.9015659980500975E-2</c:v>
                </c:pt>
                <c:pt idx="138" formatCode="0.0000">
                  <c:v>-0.15348770765907235</c:v>
                </c:pt>
                <c:pt idx="139" formatCode="0.0000">
                  <c:v>-0.18990351816502477</c:v>
                </c:pt>
                <c:pt idx="140" formatCode="0.0000">
                  <c:v>-0.1567697112900247</c:v>
                </c:pt>
                <c:pt idx="141" formatCode="0.0000">
                  <c:v>-2.8649421974548561E-2</c:v>
                </c:pt>
                <c:pt idx="142" formatCode="0.0000">
                  <c:v>0.11878622141830847</c:v>
                </c:pt>
                <c:pt idx="143" formatCode="0.0000">
                  <c:v>0.28024056177545137</c:v>
                </c:pt>
                <c:pt idx="144" formatCode="0.0000">
                  <c:v>0.28143179516830852</c:v>
                </c:pt>
                <c:pt idx="145" formatCode="0.0000">
                  <c:v>1.8770199483784722E-2</c:v>
                </c:pt>
                <c:pt idx="146" formatCode="0.0000">
                  <c:v>1.2120793709975208E-2</c:v>
                </c:pt>
                <c:pt idx="147" formatCode="0.0000">
                  <c:v>-7.5663263135262837E-2</c:v>
                </c:pt>
                <c:pt idx="148" formatCode="0.0000">
                  <c:v>-6.1795787331691471E-2</c:v>
                </c:pt>
                <c:pt idx="149" formatCode="0.0000">
                  <c:v>-5.4324323313834327E-2</c:v>
                </c:pt>
                <c:pt idx="150" formatCode="0.0000">
                  <c:v>-0.16115513599240575</c:v>
                </c:pt>
                <c:pt idx="151" formatCode="0.0000">
                  <c:v>-0.19956177649835816</c:v>
                </c:pt>
                <c:pt idx="152" formatCode="0.0000">
                  <c:v>-0.17264901129002475</c:v>
                </c:pt>
                <c:pt idx="153" formatCode="0.0000">
                  <c:v>-5.5831589474548582E-2</c:v>
                </c:pt>
                <c:pt idx="154" formatCode="0.0000">
                  <c:v>9.8409882251641878E-2</c:v>
                </c:pt>
                <c:pt idx="155" formatCode="0.0000">
                  <c:v>0.26430705927545139</c:v>
                </c:pt>
                <c:pt idx="156" formatCode="0.0000">
                  <c:v>0.26675106600164189</c:v>
                </c:pt>
                <c:pt idx="157" formatCode="0.0000">
                  <c:v>1.8604497817118093E-2</c:v>
                </c:pt>
                <c:pt idx="158" formatCode="0.0000">
                  <c:v>2.2224319543308557E-2</c:v>
                </c:pt>
                <c:pt idx="159" formatCode="0.0000">
                  <c:v>-8.5640598135262758E-2</c:v>
                </c:pt>
                <c:pt idx="160" formatCode="0.0000">
                  <c:v>-8.6181978998358083E-2</c:v>
                </c:pt>
                <c:pt idx="161" formatCode="0.0000">
                  <c:v>-8.4485645813834359E-2</c:v>
                </c:pt>
                <c:pt idx="162" formatCode="0.0000">
                  <c:v>-0.19382213849240573</c:v>
                </c:pt>
                <c:pt idx="163" formatCode="0.0000">
                  <c:v>-0.23331350316502478</c:v>
                </c:pt>
                <c:pt idx="164" formatCode="0.0000">
                  <c:v>-0.19439086879002476</c:v>
                </c:pt>
                <c:pt idx="165" formatCode="0.0000">
                  <c:v>-5.7918063641215212E-2</c:v>
                </c:pt>
                <c:pt idx="166" formatCode="0.0000">
                  <c:v>0.10139711058497519</c:v>
                </c:pt>
                <c:pt idx="167" formatCode="0.0000">
                  <c:v>0.26878617427545137</c:v>
                </c:pt>
                <c:pt idx="168" formatCode="0.0000">
                  <c:v>0.26287269266830854</c:v>
                </c:pt>
                <c:pt idx="169" formatCode="0.0000">
                  <c:v>1.2171404483784731E-2</c:v>
                </c:pt>
                <c:pt idx="170" formatCode="0.0000">
                  <c:v>7.7908070433084786E-3</c:v>
                </c:pt>
                <c:pt idx="171" formatCode="0.0000">
                  <c:v>-9.4824917301929601E-2</c:v>
                </c:pt>
                <c:pt idx="172" formatCode="0.0000">
                  <c:v>-8.4366746498358208E-2</c:v>
                </c:pt>
                <c:pt idx="173" formatCode="0.0000">
                  <c:v>-7.3077489980501037E-2</c:v>
                </c:pt>
                <c:pt idx="174" formatCode="0.0000">
                  <c:v>-0.17724952265907243</c:v>
                </c:pt>
                <c:pt idx="175" formatCode="0.0000">
                  <c:v>-0.20950370733169144</c:v>
                </c:pt>
                <c:pt idx="176" formatCode="0.0000">
                  <c:v>-0.17543637045669142</c:v>
                </c:pt>
                <c:pt idx="177" formatCode="0.0000">
                  <c:v>-5.3022726974548517E-2</c:v>
                </c:pt>
                <c:pt idx="178" formatCode="0.0000">
                  <c:v>0.1003465514183085</c:v>
                </c:pt>
                <c:pt idx="179" formatCode="0.0000">
                  <c:v>0.26555891510878465</c:v>
                </c:pt>
                <c:pt idx="180" formatCode="0.0000">
                  <c:v>0.27821080850164187</c:v>
                </c:pt>
                <c:pt idx="181" formatCode="0.0000">
                  <c:v>3.1783508650451375E-2</c:v>
                </c:pt>
                <c:pt idx="182" formatCode="0.0000">
                  <c:v>2.4281934543308514E-2</c:v>
                </c:pt>
                <c:pt idx="183" formatCode="0.0000">
                  <c:v>-6.8476586468596223E-2</c:v>
                </c:pt>
                <c:pt idx="184" formatCode="0.0000">
                  <c:v>-6.0069708165024854E-2</c:v>
                </c:pt>
                <c:pt idx="185" formatCode="0.0000">
                  <c:v>-5.9695843313834346E-2</c:v>
                </c:pt>
                <c:pt idx="186" formatCode="0.0000">
                  <c:v>-0.16912389349240567</c:v>
                </c:pt>
                <c:pt idx="187" formatCode="0.0000">
                  <c:v>-0.20561477149835805</c:v>
                </c:pt>
                <c:pt idx="188" formatCode="0.0000">
                  <c:v>-0.16771069879002476</c:v>
                </c:pt>
                <c:pt idx="189" formatCode="0.0000">
                  <c:v>-3.3491585307881877E-2</c:v>
                </c:pt>
                <c:pt idx="190" formatCode="0.0000">
                  <c:v>0.12916637141830845</c:v>
                </c:pt>
                <c:pt idx="191" formatCode="0.0000">
                  <c:v>0.30346335510878469</c:v>
                </c:pt>
                <c:pt idx="192" formatCode="0.0000">
                  <c:v>0.29762252350164181</c:v>
                </c:pt>
                <c:pt idx="193" formatCode="0.0000">
                  <c:v>5.3736239483784753E-2</c:v>
                </c:pt>
                <c:pt idx="194" formatCode="0.0000">
                  <c:v>5.8780426209975145E-2</c:v>
                </c:pt>
                <c:pt idx="195" formatCode="0.0000">
                  <c:v>-4.347227896859629E-2</c:v>
                </c:pt>
                <c:pt idx="196" formatCode="0.0000">
                  <c:v>-3.4767599831691504E-2</c:v>
                </c:pt>
                <c:pt idx="197" formatCode="0.0000">
                  <c:v>-2.6737197480501046E-2</c:v>
                </c:pt>
                <c:pt idx="198" formatCode="0.0000">
                  <c:v>-0.13410049765907237</c:v>
                </c:pt>
                <c:pt idx="199" formatCode="0.0000">
                  <c:v>-0.17301401566502472</c:v>
                </c:pt>
                <c:pt idx="200" formatCode="0.0000">
                  <c:v>-0.15183631295669137</c:v>
                </c:pt>
                <c:pt idx="201" formatCode="0.0000">
                  <c:v>-3.2014724474548506E-2</c:v>
                </c:pt>
                <c:pt idx="202" formatCode="0.0000">
                  <c:v>0.12727337308497522</c:v>
                </c:pt>
                <c:pt idx="203" formatCode="0.0000">
                  <c:v>0.2926510917754514</c:v>
                </c:pt>
                <c:pt idx="204" formatCode="0.0000">
                  <c:v>0.29657656100164193</c:v>
                </c:pt>
                <c:pt idx="205" formatCode="0.0000">
                  <c:v>4.2514106983784827E-2</c:v>
                </c:pt>
                <c:pt idx="206" formatCode="0.0000">
                  <c:v>3.6012179543308598E-2</c:v>
                </c:pt>
                <c:pt idx="207" formatCode="0.0000">
                  <c:v>-6.4667870635262859E-2</c:v>
                </c:pt>
                <c:pt idx="208" formatCode="0.0000">
                  <c:v>-5.7182443998358118E-2</c:v>
                </c:pt>
                <c:pt idx="209" formatCode="0.0000">
                  <c:v>-5.1258839980500986E-2</c:v>
                </c:pt>
                <c:pt idx="210" formatCode="0.0000">
                  <c:v>-0.16037098599240576</c:v>
                </c:pt>
                <c:pt idx="211" formatCode="0.0000">
                  <c:v>-0.20070632816502476</c:v>
                </c:pt>
                <c:pt idx="212" formatCode="0.0000">
                  <c:v>-0.16634074629002471</c:v>
                </c:pt>
                <c:pt idx="213" formatCode="0.0000">
                  <c:v>-4.0266108641215215E-2</c:v>
                </c:pt>
                <c:pt idx="214" formatCode="0.0000">
                  <c:v>0.10653930058497518</c:v>
                </c:pt>
                <c:pt idx="215" formatCode="0.0000">
                  <c:v>0.27218472510878472</c:v>
                </c:pt>
                <c:pt idx="216" formatCode="0.0000">
                  <c:v>0.26505613600164185</c:v>
                </c:pt>
                <c:pt idx="217" formatCode="0.0000">
                  <c:v>1.065428031711807E-2</c:v>
                </c:pt>
                <c:pt idx="218" formatCode="0.0000">
                  <c:v>2.8387420433085286E-3</c:v>
                </c:pt>
                <c:pt idx="219" formatCode="0.0000">
                  <c:v>-9.7488394801929557E-2</c:v>
                </c:pt>
                <c:pt idx="220" formatCode="0.0000">
                  <c:v>-9.2754835665024821E-2</c:v>
                </c:pt>
                <c:pt idx="221" formatCode="0.0000">
                  <c:v>-8.9951562480501013E-2</c:v>
                </c:pt>
                <c:pt idx="222" formatCode="0.0000">
                  <c:v>-0.19845567099240571</c:v>
                </c:pt>
                <c:pt idx="223" formatCode="0.0000">
                  <c:v>-0.23356707816502478</c:v>
                </c:pt>
                <c:pt idx="224" formatCode="0.0000">
                  <c:v>-0.18853595379002475</c:v>
                </c:pt>
                <c:pt idx="225" formatCode="0.0000">
                  <c:v>-5.4467761974548556E-2</c:v>
                </c:pt>
                <c:pt idx="226" formatCode="0.0000">
                  <c:v>0.10465567058497516</c:v>
                </c:pt>
                <c:pt idx="227" formatCode="0.0000">
                  <c:v>0.27446363677545133</c:v>
                </c:pt>
                <c:pt idx="228" formatCode="0.0000">
                  <c:v>0.29133166933497517</c:v>
                </c:pt>
                <c:pt idx="229" formatCode="0.0000">
                  <c:v>5.5425529483784708E-2</c:v>
                </c:pt>
                <c:pt idx="230" formatCode="0.0000">
                  <c:v>5.2022752043308529E-2</c:v>
                </c:pt>
                <c:pt idx="231" formatCode="0.0000">
                  <c:v>-4.6405136468596231E-2</c:v>
                </c:pt>
                <c:pt idx="232" formatCode="0.0000">
                  <c:v>-3.5104138165024806E-2</c:v>
                </c:pt>
                <c:pt idx="233" formatCode="0.0000">
                  <c:v>-2.2821816647167675E-2</c:v>
                </c:pt>
                <c:pt idx="234" formatCode="0.0000">
                  <c:v>-0.12593615515907239</c:v>
                </c:pt>
                <c:pt idx="235" formatCode="0.0000">
                  <c:v>-0.16194117566502475</c:v>
                </c:pt>
                <c:pt idx="236" formatCode="0.0000">
                  <c:v>-0.1280688079566914</c:v>
                </c:pt>
                <c:pt idx="237" formatCode="0.0000">
                  <c:v>-4.7580447454853569E-4</c:v>
                </c:pt>
                <c:pt idx="238" formatCode="0.0000">
                  <c:v>0.15791064641830854</c:v>
                </c:pt>
                <c:pt idx="239" formatCode="0.0000">
                  <c:v>0.3185419267754514</c:v>
                </c:pt>
                <c:pt idx="240" formatCode="0.0000">
                  <c:v>0.30406255766830853</c:v>
                </c:pt>
                <c:pt idx="241" formatCode="0.0000">
                  <c:v>4.3537007817118112E-2</c:v>
                </c:pt>
                <c:pt idx="242" formatCode="0.0000">
                  <c:v>4.6379825376641926E-2</c:v>
                </c:pt>
                <c:pt idx="243" formatCode="0.0000">
                  <c:v>-5.4960513968596192E-2</c:v>
                </c:pt>
                <c:pt idx="244" formatCode="0.0000">
                  <c:v>-5.0276471498358094E-2</c:v>
                </c:pt>
                <c:pt idx="245" formatCode="0.0000">
                  <c:v>-4.9732554147167624E-2</c:v>
                </c:pt>
                <c:pt idx="246" formatCode="0.0000">
                  <c:v>-0.16056420432573912</c:v>
                </c:pt>
                <c:pt idx="247" formatCode="0.0000">
                  <c:v>-0.20280942899835813</c:v>
                </c:pt>
                <c:pt idx="248" formatCode="0.0000">
                  <c:v>-0.17223088129002473</c:v>
                </c:pt>
                <c:pt idx="249" formatCode="0.0000">
                  <c:v>-4.878766697454856E-2</c:v>
                </c:pt>
                <c:pt idx="250" formatCode="0.0000">
                  <c:v>9.4718988084975142E-2</c:v>
                </c:pt>
                <c:pt idx="251" formatCode="0.0000">
                  <c:v>0.25936299510878469</c:v>
                </c:pt>
                <c:pt idx="252" formatCode="0.0000">
                  <c:v>0.26313504600164184</c:v>
                </c:pt>
                <c:pt idx="253" formatCode="0.0000">
                  <c:v>1.4191070317118082E-2</c:v>
                </c:pt>
                <c:pt idx="254" formatCode="0.0000">
                  <c:v>1.0195426209975211E-2</c:v>
                </c:pt>
                <c:pt idx="255" formatCode="0.0000">
                  <c:v>-8.1755864801929534E-2</c:v>
                </c:pt>
                <c:pt idx="256" formatCode="0.0000">
                  <c:v>-6.2340058165024831E-2</c:v>
                </c:pt>
                <c:pt idx="257" formatCode="0.0000">
                  <c:v>-5.2071394980500979E-2</c:v>
                </c:pt>
                <c:pt idx="258" formatCode="0.0000">
                  <c:v>-0.15497999765907242</c:v>
                </c:pt>
                <c:pt idx="259" formatCode="0.0000">
                  <c:v>-0.18967635316502474</c:v>
                </c:pt>
                <c:pt idx="260" formatCode="0.0000">
                  <c:v>-0.15503443712335807</c:v>
                </c:pt>
                <c:pt idx="261" formatCode="0.0000">
                  <c:v>-2.5342006141215179E-2</c:v>
                </c:pt>
                <c:pt idx="262" formatCode="0.0000">
                  <c:v>0.13587951475164184</c:v>
                </c:pt>
                <c:pt idx="263" formatCode="0.0000">
                  <c:v>0.30874978344211806</c:v>
                </c:pt>
                <c:pt idx="264" formatCode="0.0000">
                  <c:v>0.3089016243349752</c:v>
                </c:pt>
                <c:pt idx="265" formatCode="0.0000">
                  <c:v>5.7939599483784743E-2</c:v>
                </c:pt>
                <c:pt idx="266" formatCode="0.0000">
                  <c:v>5.6071835376641843E-2</c:v>
                </c:pt>
                <c:pt idx="267" formatCode="0.0000">
                  <c:v>-5.15291906352629E-2</c:v>
                </c:pt>
                <c:pt idx="268" formatCode="0.0000">
                  <c:v>-5.872194649835813E-2</c:v>
                </c:pt>
                <c:pt idx="269" formatCode="0.0000">
                  <c:v>-5.6030193313834326E-2</c:v>
                </c:pt>
                <c:pt idx="270" formatCode="0.0000">
                  <c:v>-0.16528701932573905</c:v>
                </c:pt>
                <c:pt idx="271" formatCode="0.0000">
                  <c:v>-0.20027548733169143</c:v>
                </c:pt>
                <c:pt idx="272" formatCode="0.0000">
                  <c:v>-0.16698497045669142</c:v>
                </c:pt>
                <c:pt idx="273" formatCode="0.0000">
                  <c:v>-3.9905306974548527E-2</c:v>
                </c:pt>
                <c:pt idx="274" formatCode="0.0000">
                  <c:v>0.12171686891830846</c:v>
                </c:pt>
                <c:pt idx="275" formatCode="0.0000">
                  <c:v>0.286601135942118</c:v>
                </c:pt>
                <c:pt idx="276" formatCode="0.0000">
                  <c:v>0.29448930600164186</c:v>
                </c:pt>
                <c:pt idx="277" formatCode="0.0000">
                  <c:v>5.1442442817118017E-2</c:v>
                </c:pt>
                <c:pt idx="278" formatCode="0.0000">
                  <c:v>4.6264781209975181E-2</c:v>
                </c:pt>
                <c:pt idx="279" formatCode="0.0000">
                  <c:v>-4.3938461468596202E-2</c:v>
                </c:pt>
                <c:pt idx="280" formatCode="0.0000">
                  <c:v>-3.498013399835817E-2</c:v>
                </c:pt>
                <c:pt idx="281" formatCode="0.0000">
                  <c:v>-3.116133414716768E-2</c:v>
                </c:pt>
                <c:pt idx="282" formatCode="0.0000">
                  <c:v>-0.13903582432573899</c:v>
                </c:pt>
                <c:pt idx="283" formatCode="0.0000">
                  <c:v>-0.17543382733169144</c:v>
                </c:pt>
                <c:pt idx="284" formatCode="0.0000">
                  <c:v>-0.14504831629002474</c:v>
                </c:pt>
                <c:pt idx="285" formatCode="0.0000">
                  <c:v>-2.1948464474548568E-2</c:v>
                </c:pt>
                <c:pt idx="286" formatCode="0.0000">
                  <c:v>0.1343061122516418</c:v>
                </c:pt>
                <c:pt idx="287" formatCode="0.0000">
                  <c:v>0.30839030260878469</c:v>
                </c:pt>
                <c:pt idx="288" formatCode="0.0000">
                  <c:v>0.3132312126683085</c:v>
                </c:pt>
                <c:pt idx="289" formatCode="0.0000">
                  <c:v>5.877842448378473E-2</c:v>
                </c:pt>
                <c:pt idx="290" formatCode="0.0000">
                  <c:v>5.7809207043308497E-2</c:v>
                </c:pt>
                <c:pt idx="291" formatCode="0.0000">
                  <c:v>-4.998551396859624E-2</c:v>
                </c:pt>
                <c:pt idx="292" formatCode="0.0000">
                  <c:v>-3.4073406498358189E-2</c:v>
                </c:pt>
                <c:pt idx="293" formatCode="0.0000">
                  <c:v>-2.567045998050102E-2</c:v>
                </c:pt>
                <c:pt idx="294" formatCode="0.0000">
                  <c:v>-0.13108489682573901</c:v>
                </c:pt>
                <c:pt idx="295" formatCode="0.0000">
                  <c:v>-0.16897243566502473</c:v>
                </c:pt>
                <c:pt idx="296" formatCode="0.0000">
                  <c:v>-0.13271404962335809</c:v>
                </c:pt>
                <c:pt idx="297" formatCode="0.0000">
                  <c:v>-3.9445244745485164E-3</c:v>
                </c:pt>
                <c:pt idx="298" formatCode="0.0000">
                  <c:v>0.14002613641830852</c:v>
                </c:pt>
                <c:pt idx="299" formatCode="0.0000">
                  <c:v>0.29793711344211804</c:v>
                </c:pt>
                <c:pt idx="300" formatCode="0.0000">
                  <c:v>0.29323019350164187</c:v>
                </c:pt>
                <c:pt idx="301" formatCode="0.0000">
                  <c:v>4.8295841150451435E-2</c:v>
                </c:pt>
                <c:pt idx="302" formatCode="0.0000">
                  <c:v>4.3331155376641894E-2</c:v>
                </c:pt>
                <c:pt idx="303" formatCode="0.0000">
                  <c:v>-5.3962927301929586E-2</c:v>
                </c:pt>
                <c:pt idx="304" formatCode="0.0000">
                  <c:v>-4.2965956498358132E-2</c:v>
                </c:pt>
                <c:pt idx="305" formatCode="0.0000">
                  <c:v>-3.598588748050105E-2</c:v>
                </c:pt>
                <c:pt idx="306" formatCode="0.0000">
                  <c:v>-0.14350343015907238</c:v>
                </c:pt>
                <c:pt idx="307" formatCode="0.0000">
                  <c:v>-0.18037973149835812</c:v>
                </c:pt>
                <c:pt idx="308" formatCode="0.0000">
                  <c:v>-0.14559334129002477</c:v>
                </c:pt>
                <c:pt idx="309" formatCode="0.0000">
                  <c:v>-1.7295176974548576E-2</c:v>
                </c:pt>
                <c:pt idx="310" formatCode="0.0000">
                  <c:v>0.13806166808497516</c:v>
                </c:pt>
                <c:pt idx="311" formatCode="0.0000">
                  <c:v>0.30665495094211798</c:v>
                </c:pt>
                <c:pt idx="312" formatCode="0.0000">
                  <c:v>0.30883742433497513</c:v>
                </c:pt>
                <c:pt idx="313" formatCode="0.0000">
                  <c:v>5.0017336983784688E-2</c:v>
                </c:pt>
                <c:pt idx="314" formatCode="0.0000">
                  <c:v>5.4014428709975193E-2</c:v>
                </c:pt>
                <c:pt idx="315" formatCode="0.0000">
                  <c:v>-5.1378953135262917E-2</c:v>
                </c:pt>
                <c:pt idx="316" formatCode="0.0000">
                  <c:v>-5.7927895665024848E-2</c:v>
                </c:pt>
                <c:pt idx="317" formatCode="0.0000">
                  <c:v>-5.1722036647167707E-2</c:v>
                </c:pt>
                <c:pt idx="318" formatCode="0.0000">
                  <c:v>-0.1572200593257391</c:v>
                </c:pt>
                <c:pt idx="319" formatCode="0.0000">
                  <c:v>-0.19087672066502481</c:v>
                </c:pt>
                <c:pt idx="320" formatCode="0.0000">
                  <c:v>-0.15323254879002474</c:v>
                </c:pt>
                <c:pt idx="321" formatCode="0.0000">
                  <c:v>-3.5299346141215215E-2</c:v>
                </c:pt>
                <c:pt idx="322" formatCode="0.0000">
                  <c:v>0.11816415308497519</c:v>
                </c:pt>
                <c:pt idx="323" formatCode="0.0000">
                  <c:v>0.28099183594211802</c:v>
                </c:pt>
                <c:pt idx="324" formatCode="0.0000">
                  <c:v>0.26791369683497518</c:v>
                </c:pt>
                <c:pt idx="325" formatCode="0.0000">
                  <c:v>1.9136114483784772E-2</c:v>
                </c:pt>
                <c:pt idx="326" formatCode="0.0000">
                  <c:v>9.4922428766419098E-3</c:v>
                </c:pt>
                <c:pt idx="327" formatCode="0.0000">
                  <c:v>-8.858648063526281E-2</c:v>
                </c:pt>
                <c:pt idx="328" formatCode="0.0000">
                  <c:v>-8.4862306498358103E-2</c:v>
                </c:pt>
                <c:pt idx="329" formatCode="0.0000">
                  <c:v>-8.7034195813834342E-2</c:v>
                </c:pt>
                <c:pt idx="330" formatCode="0.0000">
                  <c:v>-0.20096438849240575</c:v>
                </c:pt>
                <c:pt idx="331" formatCode="0.0000">
                  <c:v>-0.24246931316502476</c:v>
                </c:pt>
                <c:pt idx="332" formatCode="0.0000">
                  <c:v>-0.21108651962335806</c:v>
                </c:pt>
                <c:pt idx="333" formatCode="0.0000">
                  <c:v>-7.5947337807881904E-2</c:v>
                </c:pt>
                <c:pt idx="334" formatCode="0.0000">
                  <c:v>8.0038877251641855E-2</c:v>
                </c:pt>
                <c:pt idx="335" formatCode="0.0000">
                  <c:v>0.24683616427545133</c:v>
                </c:pt>
                <c:pt idx="336" formatCode="0.0000">
                  <c:v>0.2506528526683085</c:v>
                </c:pt>
                <c:pt idx="337" formatCode="0.0000">
                  <c:v>9.1806794837847594E-3</c:v>
                </c:pt>
                <c:pt idx="338" formatCode="0.0000">
                  <c:v>7.8161370433085242E-3</c:v>
                </c:pt>
                <c:pt idx="339" formatCode="0.0000">
                  <c:v>-8.6326660635262897E-2</c:v>
                </c:pt>
                <c:pt idx="340" formatCode="0.0000">
                  <c:v>-6.2307593998358141E-2</c:v>
                </c:pt>
                <c:pt idx="341" formatCode="0.0000">
                  <c:v>-4.5088979147167668E-2</c:v>
                </c:pt>
                <c:pt idx="342" formatCode="0.0000">
                  <c:v>-0.14535472182573902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91-4628-AAB0-3E7858CD6833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'Brahmaputra-TSA'!$S$2:$S$349</c:f>
              <c:numCache>
                <c:formatCode>General</c:formatCode>
                <c:ptCount val="348"/>
                <c:pt idx="6" formatCode="0.00">
                  <c:v>-3.2387642053571475E-2</c:v>
                </c:pt>
                <c:pt idx="7" formatCode="0.00">
                  <c:v>3.5736332619047573E-2</c:v>
                </c:pt>
                <c:pt idx="8" formatCode="0.00">
                  <c:v>-3.0748409255952402E-2</c:v>
                </c:pt>
                <c:pt idx="9" formatCode="0.00">
                  <c:v>-2.9250360238095241E-2</c:v>
                </c:pt>
                <c:pt idx="10" formatCode="0.00">
                  <c:v>6.2320751369047689E-2</c:v>
                </c:pt>
                <c:pt idx="11" formatCode="0.00">
                  <c:v>6.6004851845238077E-2</c:v>
                </c:pt>
                <c:pt idx="12" formatCode="0.00">
                  <c:v>-4.0427380952334779E-5</c:v>
                </c:pt>
                <c:pt idx="13" formatCode="0.00">
                  <c:v>3.9152084970238088E-2</c:v>
                </c:pt>
                <c:pt idx="14" formatCode="0.00">
                  <c:v>-2.5320915089285689E-2</c:v>
                </c:pt>
                <c:pt idx="15" formatCode="0.00">
                  <c:v>3.5370950892857356E-3</c:v>
                </c:pt>
                <c:pt idx="16" formatCode="0.00">
                  <c:v>3.6032290119047683E-2</c:v>
                </c:pt>
                <c:pt idx="17" formatCode="0.00">
                  <c:v>7.8159427678571869E-3</c:v>
                </c:pt>
                <c:pt idx="18" formatCode="0.00">
                  <c:v>-2.4284321220238103E-2</c:v>
                </c:pt>
                <c:pt idx="19" formatCode="0.00">
                  <c:v>-2.0040976547618994E-2</c:v>
                </c:pt>
                <c:pt idx="20" formatCode="0.00">
                  <c:v>-6.6891945089285698E-2</c:v>
                </c:pt>
                <c:pt idx="21" formatCode="0.00">
                  <c:v>-2.7184735714285702E-3</c:v>
                </c:pt>
                <c:pt idx="22" formatCode="0.00">
                  <c:v>5.6837302202380979E-2</c:v>
                </c:pt>
                <c:pt idx="23" formatCode="0.00">
                  <c:v>4.034973851190482E-2</c:v>
                </c:pt>
                <c:pt idx="24" formatCode="0.00">
                  <c:v>-6.2171281547619084E-2</c:v>
                </c:pt>
                <c:pt idx="25" formatCode="0.00">
                  <c:v>-6.6972636696428556E-2</c:v>
                </c:pt>
                <c:pt idx="26" formatCode="0.00">
                  <c:v>-1.4575301755952341E-2</c:v>
                </c:pt>
                <c:pt idx="27" formatCode="0.00">
                  <c:v>9.1301615922619039E-2</c:v>
                </c:pt>
                <c:pt idx="28" formatCode="0.00">
                  <c:v>6.550985952380961E-3</c:v>
                </c:pt>
                <c:pt idx="29" formatCode="0.00">
                  <c:v>5.7503831934523852E-2</c:v>
                </c:pt>
                <c:pt idx="30" formatCode="0.00">
                  <c:v>-6.4672978720238083E-2</c:v>
                </c:pt>
                <c:pt idx="31" formatCode="0.00">
                  <c:v>1.8553876785714352E-2</c:v>
                </c:pt>
                <c:pt idx="32" formatCode="0.00">
                  <c:v>6.6568626577380996E-2</c:v>
                </c:pt>
                <c:pt idx="33" formatCode="0.00">
                  <c:v>-3.8044815238095275E-2</c:v>
                </c:pt>
                <c:pt idx="34" formatCode="0.00">
                  <c:v>1.6693823035714372E-2</c:v>
                </c:pt>
                <c:pt idx="35" formatCode="0.00">
                  <c:v>8.4526476785714566E-3</c:v>
                </c:pt>
                <c:pt idx="36" formatCode="0.00">
                  <c:v>-3.389820071428562E-2</c:v>
                </c:pt>
                <c:pt idx="37" formatCode="0.00">
                  <c:v>2.4061216369048455E-3</c:v>
                </c:pt>
                <c:pt idx="38" formatCode="0.00">
                  <c:v>-7.5365692559523079E-3</c:v>
                </c:pt>
                <c:pt idx="39" formatCode="0.00">
                  <c:v>-1.8981316577380947E-2</c:v>
                </c:pt>
                <c:pt idx="40" formatCode="0.00">
                  <c:v>-5.7648773809523268E-3</c:v>
                </c:pt>
                <c:pt idx="41" formatCode="0.00">
                  <c:v>6.833436011904892E-4</c:v>
                </c:pt>
                <c:pt idx="42" formatCode="0.00">
                  <c:v>-4.3334803869047867E-3</c:v>
                </c:pt>
                <c:pt idx="43" formatCode="0.00">
                  <c:v>1.4984316785714269E-2</c:v>
                </c:pt>
                <c:pt idx="44" formatCode="0.00">
                  <c:v>-5.3293065089285746E-2</c:v>
                </c:pt>
                <c:pt idx="45" formatCode="0.00">
                  <c:v>-3.8183154404761943E-2</c:v>
                </c:pt>
                <c:pt idx="46" formatCode="0.00">
                  <c:v>2.7264773869047687E-2</c:v>
                </c:pt>
                <c:pt idx="47" formatCode="0.00">
                  <c:v>5.2147026845238198E-2</c:v>
                </c:pt>
                <c:pt idx="48" formatCode="0.00">
                  <c:v>5.6355142619047727E-2</c:v>
                </c:pt>
                <c:pt idx="49" formatCode="0.00">
                  <c:v>-7.0899350863095262E-2</c:v>
                </c:pt>
                <c:pt idx="50" formatCode="0.00">
                  <c:v>1.5207209910714337E-2</c:v>
                </c:pt>
                <c:pt idx="51" formatCode="0.00">
                  <c:v>-1.5256563244047616E-2</c:v>
                </c:pt>
                <c:pt idx="52" formatCode="0.00">
                  <c:v>-5.0855173809523646E-3</c:v>
                </c:pt>
                <c:pt idx="53" formatCode="0.00">
                  <c:v>-6.3016438898809507E-2</c:v>
                </c:pt>
                <c:pt idx="54" formatCode="0.00">
                  <c:v>3.8775417946428525E-2</c:v>
                </c:pt>
                <c:pt idx="55" formatCode="0.00">
                  <c:v>-4.3277022380952324E-2</c:v>
                </c:pt>
                <c:pt idx="56" formatCode="0.00">
                  <c:v>4.5739449107142227E-3</c:v>
                </c:pt>
                <c:pt idx="57" formatCode="0.00">
                  <c:v>2.0935294761904699E-2</c:v>
                </c:pt>
                <c:pt idx="58" formatCode="0.00">
                  <c:v>5.6812686369047627E-2</c:v>
                </c:pt>
                <c:pt idx="59" formatCode="0.00">
                  <c:v>3.0325318511904786E-2</c:v>
                </c:pt>
                <c:pt idx="60" formatCode="0.00">
                  <c:v>1.0507779285714336E-2</c:v>
                </c:pt>
                <c:pt idx="61" formatCode="0.00">
                  <c:v>-4.7309245863095317E-2</c:v>
                </c:pt>
                <c:pt idx="62" formatCode="0.00">
                  <c:v>1.0911881577380933E-2</c:v>
                </c:pt>
                <c:pt idx="63" formatCode="0.00">
                  <c:v>4.4317237589285685E-2</c:v>
                </c:pt>
                <c:pt idx="64" formatCode="0.00">
                  <c:v>7.0734856785714284E-2</c:v>
                </c:pt>
                <c:pt idx="65" formatCode="0.00">
                  <c:v>-1.390656639880955E-2</c:v>
                </c:pt>
                <c:pt idx="66" formatCode="0.00">
                  <c:v>-5.5093120386904809E-2</c:v>
                </c:pt>
                <c:pt idx="67" formatCode="0.00">
                  <c:v>-4.2243169880952391E-2</c:v>
                </c:pt>
                <c:pt idx="68" formatCode="0.00">
                  <c:v>-4.6100944255952458E-2</c:v>
                </c:pt>
                <c:pt idx="69" formatCode="0.00">
                  <c:v>5.3694605952379626E-3</c:v>
                </c:pt>
                <c:pt idx="70" formatCode="0.00">
                  <c:v>-1.7313044642857101E-3</c:v>
                </c:pt>
                <c:pt idx="71" formatCode="0.00">
                  <c:v>-4.1560898214285658E-3</c:v>
                </c:pt>
                <c:pt idx="72" formatCode="0.00">
                  <c:v>5.147947619047577E-3</c:v>
                </c:pt>
                <c:pt idx="73" formatCode="0.00">
                  <c:v>3.0795748303571402E-2</c:v>
                </c:pt>
                <c:pt idx="74" formatCode="0.00">
                  <c:v>-2.6235417559524188E-3</c:v>
                </c:pt>
                <c:pt idx="75" formatCode="0.00">
                  <c:v>5.9638948422619076E-2</c:v>
                </c:pt>
                <c:pt idx="76" formatCode="0.00">
                  <c:v>1.3903513452380944E-2</c:v>
                </c:pt>
                <c:pt idx="77" formatCode="0.00">
                  <c:v>-4.8727351398809515E-2</c:v>
                </c:pt>
                <c:pt idx="78" formatCode="0.00">
                  <c:v>-5.0890296220238163E-2</c:v>
                </c:pt>
                <c:pt idx="79" formatCode="0.00">
                  <c:v>-2.2057067380952422E-2</c:v>
                </c:pt>
                <c:pt idx="80" formatCode="0.00">
                  <c:v>4.9339427410714232E-2</c:v>
                </c:pt>
                <c:pt idx="81" formatCode="0.00">
                  <c:v>1.6483538095238059E-2</c:v>
                </c:pt>
                <c:pt idx="82" formatCode="0.00">
                  <c:v>-2.0715269464285702E-2</c:v>
                </c:pt>
                <c:pt idx="83" formatCode="0.00">
                  <c:v>7.9558568452381406E-3</c:v>
                </c:pt>
                <c:pt idx="84" formatCode="0.00">
                  <c:v>4.0871528452380956E-2</c:v>
                </c:pt>
                <c:pt idx="85" formatCode="0.00">
                  <c:v>-3.6351740029761881E-2</c:v>
                </c:pt>
                <c:pt idx="86" formatCode="0.00">
                  <c:v>2.785948407738098E-2</c:v>
                </c:pt>
                <c:pt idx="87" formatCode="0.00">
                  <c:v>-4.0201449910714282E-2</c:v>
                </c:pt>
                <c:pt idx="88" formatCode="0.00">
                  <c:v>-2.8077346547619009E-2</c:v>
                </c:pt>
                <c:pt idx="89" formatCode="0.00">
                  <c:v>-2.0126304732142775E-2</c:v>
                </c:pt>
                <c:pt idx="90" formatCode="0.00">
                  <c:v>-3.1267876220238133E-2</c:v>
                </c:pt>
                <c:pt idx="91" formatCode="0.00">
                  <c:v>4.8288292857142645E-3</c:v>
                </c:pt>
                <c:pt idx="92" formatCode="0.00">
                  <c:v>-5.8540725089285817E-2</c:v>
                </c:pt>
                <c:pt idx="93" formatCode="0.00">
                  <c:v>9.6029305595238035E-2</c:v>
                </c:pt>
                <c:pt idx="94" formatCode="0.00">
                  <c:v>8.8836526369047653E-2</c:v>
                </c:pt>
                <c:pt idx="95" formatCode="0.00">
                  <c:v>5.1768115178571494E-2</c:v>
                </c:pt>
                <c:pt idx="96" formatCode="0.00">
                  <c:v>1.2663909523810135E-3</c:v>
                </c:pt>
                <c:pt idx="97" formatCode="0.00">
                  <c:v>1.1851118303571384E-2</c:v>
                </c:pt>
                <c:pt idx="98" formatCode="0.00">
                  <c:v>-4.5011915089285703E-2</c:v>
                </c:pt>
                <c:pt idx="99" formatCode="0.00">
                  <c:v>-8.0049902410714302E-2</c:v>
                </c:pt>
                <c:pt idx="100" formatCode="0.00">
                  <c:v>-2.8415195714285579E-2</c:v>
                </c:pt>
                <c:pt idx="101" formatCode="0.00">
                  <c:v>1.7777872767857195E-2</c:v>
                </c:pt>
                <c:pt idx="102" formatCode="0.00">
                  <c:v>-3.6802810386904805E-2</c:v>
                </c:pt>
                <c:pt idx="103" formatCode="0.00">
                  <c:v>-2.8863683214285729E-2</c:v>
                </c:pt>
                <c:pt idx="104" formatCode="0.00">
                  <c:v>3.7325791577380862E-2</c:v>
                </c:pt>
                <c:pt idx="105" formatCode="0.00">
                  <c:v>-9.9571610714285774E-3</c:v>
                </c:pt>
                <c:pt idx="106" formatCode="0.00">
                  <c:v>-3.2993573630952289E-2</c:v>
                </c:pt>
                <c:pt idx="107" formatCode="0.00">
                  <c:v>-2.7660522321428571E-2</c:v>
                </c:pt>
                <c:pt idx="108" formatCode="0.00">
                  <c:v>8.777774285714357E-3</c:v>
                </c:pt>
                <c:pt idx="109" formatCode="0.00">
                  <c:v>6.0388454970238092E-2</c:v>
                </c:pt>
                <c:pt idx="110" formatCode="0.00">
                  <c:v>6.8255894910714321E-2</c:v>
                </c:pt>
                <c:pt idx="111" formatCode="0.00">
                  <c:v>5.8590566755952478E-2</c:v>
                </c:pt>
                <c:pt idx="112" formatCode="0.00">
                  <c:v>5.0292864285714278E-2</c:v>
                </c:pt>
                <c:pt idx="113" formatCode="0.00">
                  <c:v>9.8618006101190592E-2</c:v>
                </c:pt>
                <c:pt idx="114" formatCode="0.00">
                  <c:v>-4.4502140386904754E-2</c:v>
                </c:pt>
                <c:pt idx="115" formatCode="0.00">
                  <c:v>-7.5844865714285781E-2</c:v>
                </c:pt>
                <c:pt idx="116" formatCode="0.00">
                  <c:v>-4.6691621755952456E-2</c:v>
                </c:pt>
                <c:pt idx="117" formatCode="0.00">
                  <c:v>-7.0055936071428682E-2</c:v>
                </c:pt>
                <c:pt idx="118" formatCode="0.00">
                  <c:v>-5.9441228630952359E-2</c:v>
                </c:pt>
                <c:pt idx="119" formatCode="0.00">
                  <c:v>-3.2729206547618128E-3</c:v>
                </c:pt>
                <c:pt idx="120" formatCode="0.00">
                  <c:v>4.8219440119047552E-2</c:v>
                </c:pt>
                <c:pt idx="121" formatCode="0.00">
                  <c:v>-4.1572020863095305E-2</c:v>
                </c:pt>
                <c:pt idx="122" formatCode="0.00">
                  <c:v>-1.2820785089285747E-2</c:v>
                </c:pt>
                <c:pt idx="123" formatCode="0.00">
                  <c:v>7.8577954255952376E-2</c:v>
                </c:pt>
                <c:pt idx="124" formatCode="0.00">
                  <c:v>-8.1524571428570614E-4</c:v>
                </c:pt>
                <c:pt idx="125" formatCode="0.00">
                  <c:v>3.7749644345237976E-3</c:v>
                </c:pt>
                <c:pt idx="126" formatCode="0.00">
                  <c:v>3.416254044642858E-2</c:v>
                </c:pt>
                <c:pt idx="127" formatCode="0.00">
                  <c:v>-2.7094059047619024E-2</c:v>
                </c:pt>
                <c:pt idx="128" formatCode="0.00">
                  <c:v>-4.318113258928577E-2</c:v>
                </c:pt>
                <c:pt idx="129" formatCode="0.00">
                  <c:v>6.7112388095238007E-2</c:v>
                </c:pt>
                <c:pt idx="130" formatCode="0.00">
                  <c:v>-7.2529046964285637E-2</c:v>
                </c:pt>
                <c:pt idx="131" formatCode="0.00">
                  <c:v>-4.4074831488095212E-2</c:v>
                </c:pt>
                <c:pt idx="132" formatCode="0.00">
                  <c:v>2.1453365952380898E-2</c:v>
                </c:pt>
                <c:pt idx="133" formatCode="0.00">
                  <c:v>4.2105243303571405E-2</c:v>
                </c:pt>
                <c:pt idx="134" formatCode="0.00">
                  <c:v>1.2060294910714253E-2</c:v>
                </c:pt>
                <c:pt idx="135" formatCode="0.00">
                  <c:v>1.4963805089285687E-2</c:v>
                </c:pt>
                <c:pt idx="136" formatCode="0.00">
                  <c:v>3.1311787619047682E-2</c:v>
                </c:pt>
                <c:pt idx="137" formatCode="0.00">
                  <c:v>-6.1920881398809524E-2</c:v>
                </c:pt>
                <c:pt idx="138" formatCode="0.00">
                  <c:v>0.10770011627976189</c:v>
                </c:pt>
                <c:pt idx="139" formatCode="0.00">
                  <c:v>1.4478966785714253E-2</c:v>
                </c:pt>
                <c:pt idx="140" formatCode="0.00">
                  <c:v>-4.33849100892858E-2</c:v>
                </c:pt>
                <c:pt idx="141" formatCode="0.00">
                  <c:v>-7.7895439404761929E-2</c:v>
                </c:pt>
                <c:pt idx="142" formatCode="0.00">
                  <c:v>-1.840638279761897E-2</c:v>
                </c:pt>
                <c:pt idx="143" formatCode="0.00">
                  <c:v>-4.8708131547618994E-3</c:v>
                </c:pt>
                <c:pt idx="144" formatCode="0.00">
                  <c:v>2.7449703452380958E-2</c:v>
                </c:pt>
                <c:pt idx="145" formatCode="0.00">
                  <c:v>5.3928079136904783E-2</c:v>
                </c:pt>
                <c:pt idx="146" formatCode="0.00">
                  <c:v>5.51015149107143E-2</c:v>
                </c:pt>
                <c:pt idx="147" formatCode="0.00">
                  <c:v>-5.8792658244047669E-2</c:v>
                </c:pt>
                <c:pt idx="148" formatCode="0.00">
                  <c:v>-2.9884414047619046E-2</c:v>
                </c:pt>
                <c:pt idx="149" formatCode="0.00">
                  <c:v>-4.7246238065476176E-2</c:v>
                </c:pt>
                <c:pt idx="150" formatCode="0.00">
                  <c:v>-4.1205705386904767E-2</c:v>
                </c:pt>
                <c:pt idx="151" formatCode="0.00">
                  <c:v>-2.233957488095234E-2</c:v>
                </c:pt>
                <c:pt idx="152" formatCode="0.00">
                  <c:v>0.11368418991071422</c:v>
                </c:pt>
                <c:pt idx="153" formatCode="0.00">
                  <c:v>3.0092708095238063E-2</c:v>
                </c:pt>
                <c:pt idx="154" formatCode="0.00">
                  <c:v>2.3748176369047636E-2</c:v>
                </c:pt>
                <c:pt idx="155" formatCode="0.00">
                  <c:v>1.7424409345238034E-2</c:v>
                </c:pt>
                <c:pt idx="156" formatCode="0.00">
                  <c:v>2.4231692619047673E-2</c:v>
                </c:pt>
                <c:pt idx="157" formatCode="0.00">
                  <c:v>-3.0004739196428598E-2</c:v>
                </c:pt>
                <c:pt idx="158" formatCode="0.00">
                  <c:v>-7.831080092261905E-2</c:v>
                </c:pt>
                <c:pt idx="159" formatCode="0.00">
                  <c:v>-6.1061693244047754E-2</c:v>
                </c:pt>
                <c:pt idx="160" formatCode="0.00">
                  <c:v>-1.5599482380952379E-2</c:v>
                </c:pt>
                <c:pt idx="161" formatCode="0.00">
                  <c:v>7.3143444345238895E-3</c:v>
                </c:pt>
                <c:pt idx="162" formatCode="0.00">
                  <c:v>9.0683771130952162E-3</c:v>
                </c:pt>
                <c:pt idx="163" formatCode="0.00">
                  <c:v>8.8166081785714279E-2</c:v>
                </c:pt>
                <c:pt idx="164" formatCode="0.00">
                  <c:v>3.5645517410714256E-2</c:v>
                </c:pt>
                <c:pt idx="165" formatCode="0.00">
                  <c:v>-5.9921117738095275E-2</c:v>
                </c:pt>
                <c:pt idx="166" formatCode="0.00">
                  <c:v>-2.6762401964285698E-2</c:v>
                </c:pt>
                <c:pt idx="167" formatCode="0.00">
                  <c:v>-1.0761145654761828E-2</c:v>
                </c:pt>
                <c:pt idx="168" formatCode="0.00">
                  <c:v>-2.8053640476189967E-3</c:v>
                </c:pt>
                <c:pt idx="169" formatCode="0.00">
                  <c:v>3.6448264136904773E-2</c:v>
                </c:pt>
                <c:pt idx="170" formatCode="0.00">
                  <c:v>4.8678521577381006E-2</c:v>
                </c:pt>
                <c:pt idx="171" formatCode="0.00">
                  <c:v>-3.2393140773809281E-3</c:v>
                </c:pt>
                <c:pt idx="172" formatCode="0.00">
                  <c:v>-9.6133348809522845E-3</c:v>
                </c:pt>
                <c:pt idx="173" formatCode="0.00">
                  <c:v>-7.9984411398809463E-2</c:v>
                </c:pt>
                <c:pt idx="174" formatCode="0.00">
                  <c:v>-2.0553798720238048E-2</c:v>
                </c:pt>
                <c:pt idx="175" formatCode="0.00">
                  <c:v>4.5105185952380944E-2</c:v>
                </c:pt>
                <c:pt idx="176" formatCode="0.00">
                  <c:v>-2.0099190922619081E-2</c:v>
                </c:pt>
                <c:pt idx="177" formatCode="0.00">
                  <c:v>-2.4922134404761986E-2</c:v>
                </c:pt>
                <c:pt idx="178" formatCode="0.00">
                  <c:v>4.1879887202381005E-2</c:v>
                </c:pt>
                <c:pt idx="179" formatCode="0.00">
                  <c:v>3.0733193511904844E-2</c:v>
                </c:pt>
                <c:pt idx="180" formatCode="0.00">
                  <c:v>3.77872501190476E-2</c:v>
                </c:pt>
                <c:pt idx="181" formatCode="0.00">
                  <c:v>1.8592499970238152E-2</c:v>
                </c:pt>
                <c:pt idx="182" formatCode="0.00">
                  <c:v>-2.3966735922618998E-2</c:v>
                </c:pt>
                <c:pt idx="183" formatCode="0.00">
                  <c:v>-5.2300334910714286E-2</c:v>
                </c:pt>
                <c:pt idx="184" formatCode="0.00">
                  <c:v>-5.2229393214285658E-2</c:v>
                </c:pt>
                <c:pt idx="185" formatCode="0.00">
                  <c:v>5.3527841934523812E-2</c:v>
                </c:pt>
                <c:pt idx="186" formatCode="0.00">
                  <c:v>9.5588721130951959E-3</c:v>
                </c:pt>
                <c:pt idx="187" formatCode="0.00">
                  <c:v>-1.5486569880952483E-2</c:v>
                </c:pt>
                <c:pt idx="188" formatCode="0.00">
                  <c:v>5.3671367410714266E-2</c:v>
                </c:pt>
                <c:pt idx="189" formatCode="0.00">
                  <c:v>-2.9174466071428651E-2</c:v>
                </c:pt>
                <c:pt idx="190" formatCode="0.00">
                  <c:v>-5.0332902797618928E-2</c:v>
                </c:pt>
                <c:pt idx="191" formatCode="0.00">
                  <c:v>-3.1976376488095148E-2</c:v>
                </c:pt>
                <c:pt idx="192" formatCode="0.00">
                  <c:v>2.3465945119047649E-2</c:v>
                </c:pt>
                <c:pt idx="193" formatCode="0.00">
                  <c:v>4.4436939136904774E-2</c:v>
                </c:pt>
                <c:pt idx="194" formatCode="0.00">
                  <c:v>2.7046282410714328E-2</c:v>
                </c:pt>
                <c:pt idx="195" formatCode="0.00">
                  <c:v>1.144680758928579E-2</c:v>
                </c:pt>
                <c:pt idx="196" formatCode="0.00">
                  <c:v>1.3164918452381047E-2</c:v>
                </c:pt>
                <c:pt idx="197" formatCode="0.00">
                  <c:v>-5.4449603898809457E-2</c:v>
                </c:pt>
                <c:pt idx="198" formatCode="0.00">
                  <c:v>4.3265966279761869E-2</c:v>
                </c:pt>
                <c:pt idx="199" formatCode="0.00">
                  <c:v>4.5758984285714233E-2</c:v>
                </c:pt>
                <c:pt idx="200" formatCode="0.00">
                  <c:v>5.3630015773808437E-3</c:v>
                </c:pt>
                <c:pt idx="201" formatCode="0.00">
                  <c:v>-1.1798906904761985E-2</c:v>
                </c:pt>
                <c:pt idx="202" formatCode="0.00">
                  <c:v>-1.9954424464285692E-2</c:v>
                </c:pt>
                <c:pt idx="203" formatCode="0.00">
                  <c:v>-2.1192243154761869E-2</c:v>
                </c:pt>
                <c:pt idx="204" formatCode="0.00">
                  <c:v>5.3063761904759144E-4</c:v>
                </c:pt>
                <c:pt idx="205" formatCode="0.00">
                  <c:v>-9.7260198363095324E-2</c:v>
                </c:pt>
                <c:pt idx="206" formatCode="0.00">
                  <c:v>-3.7444260922619099E-2</c:v>
                </c:pt>
                <c:pt idx="207" formatCode="0.00">
                  <c:v>8.0955539255952336E-2</c:v>
                </c:pt>
                <c:pt idx="208" formatCode="0.00">
                  <c:v>1.9245002619047658E-2</c:v>
                </c:pt>
                <c:pt idx="209" formatCode="0.00">
                  <c:v>1.2248848601190521E-2</c:v>
                </c:pt>
                <c:pt idx="210" formatCode="0.00">
                  <c:v>1.6152904613095265E-2</c:v>
                </c:pt>
                <c:pt idx="211" formatCode="0.00">
                  <c:v>2.874423678571425E-2</c:v>
                </c:pt>
                <c:pt idx="212" formatCode="0.00">
                  <c:v>6.3053149107142326E-3</c:v>
                </c:pt>
                <c:pt idx="213" formatCode="0.00">
                  <c:v>6.738672619047148E-4</c:v>
                </c:pt>
                <c:pt idx="214" formatCode="0.00">
                  <c:v>3.9835480357143238E-3</c:v>
                </c:pt>
                <c:pt idx="215" formatCode="0.00">
                  <c:v>-2.1740156488095241E-2</c:v>
                </c:pt>
                <c:pt idx="216" formatCode="0.00">
                  <c:v>-8.9920973809523019E-3</c:v>
                </c:pt>
                <c:pt idx="217" formatCode="0.00">
                  <c:v>-6.0065091696428596E-2</c:v>
                </c:pt>
                <c:pt idx="218" formatCode="0.00">
                  <c:v>-1.6493023422619046E-2</c:v>
                </c:pt>
                <c:pt idx="219" formatCode="0.00">
                  <c:v>1.2296943422619055E-2</c:v>
                </c:pt>
                <c:pt idx="220" formatCode="0.00">
                  <c:v>4.1695104285714379E-2</c:v>
                </c:pt>
                <c:pt idx="221" formatCode="0.00">
                  <c:v>-3.953031889880948E-2</c:v>
                </c:pt>
                <c:pt idx="222" formatCode="0.00">
                  <c:v>-3.2187803869047626E-3</c:v>
                </c:pt>
                <c:pt idx="223" formatCode="0.00">
                  <c:v>1.1345967857143147E-3</c:v>
                </c:pt>
                <c:pt idx="224" formatCode="0.00">
                  <c:v>1.9173362410714268E-2</c:v>
                </c:pt>
                <c:pt idx="225" formatCode="0.00">
                  <c:v>-1.3925499404761954E-2</c:v>
                </c:pt>
                <c:pt idx="226" formatCode="0.00">
                  <c:v>-2.8372891964285663E-2</c:v>
                </c:pt>
                <c:pt idx="227" formatCode="0.00">
                  <c:v>-3.7736898154761778E-2</c:v>
                </c:pt>
                <c:pt idx="228" formatCode="0.00">
                  <c:v>-1.362357071428566E-2</c:v>
                </c:pt>
                <c:pt idx="229" formatCode="0.00">
                  <c:v>2.8485449136904817E-2</c:v>
                </c:pt>
                <c:pt idx="230" formatCode="0.00">
                  <c:v>1.8023416577380991E-2</c:v>
                </c:pt>
                <c:pt idx="231" formatCode="0.00">
                  <c:v>7.5508450892857182E-3</c:v>
                </c:pt>
                <c:pt idx="232" formatCode="0.00">
                  <c:v>2.0872616785714337E-2</c:v>
                </c:pt>
                <c:pt idx="233" formatCode="0.00">
                  <c:v>9.0827505267857156E-2</c:v>
                </c:pt>
                <c:pt idx="234" formatCode="0.00">
                  <c:v>8.8753923779761879E-2</c:v>
                </c:pt>
                <c:pt idx="235" formatCode="0.00">
                  <c:v>-7.8008565714285744E-2</c:v>
                </c:pt>
                <c:pt idx="236" formatCode="0.00">
                  <c:v>-2.7829963422619064E-2</c:v>
                </c:pt>
                <c:pt idx="237" formatCode="0.00">
                  <c:v>-1.7909206904761943E-2</c:v>
                </c:pt>
                <c:pt idx="238" formatCode="0.00">
                  <c:v>-2.1193577976190148E-3</c:v>
                </c:pt>
                <c:pt idx="239" formatCode="0.00">
                  <c:v>-3.0855778154761926E-2</c:v>
                </c:pt>
                <c:pt idx="240" formatCode="0.00">
                  <c:v>-1.5433759047619011E-2</c:v>
                </c:pt>
                <c:pt idx="241" formatCode="0.00">
                  <c:v>3.9790680803571399E-2</c:v>
                </c:pt>
                <c:pt idx="242" formatCode="0.00">
                  <c:v>2.9664533244047553E-2</c:v>
                </c:pt>
                <c:pt idx="243" formatCode="0.00">
                  <c:v>5.35996025892857E-2</c:v>
                </c:pt>
                <c:pt idx="244" formatCode="0.00">
                  <c:v>-3.7247069880952416E-2</c:v>
                </c:pt>
                <c:pt idx="245" formatCode="0.00">
                  <c:v>-6.0943007232142882E-2</c:v>
                </c:pt>
                <c:pt idx="246" formatCode="0.00">
                  <c:v>-7.5587270535713569E-3</c:v>
                </c:pt>
                <c:pt idx="247" formatCode="0.00">
                  <c:v>3.0289567619047608E-2</c:v>
                </c:pt>
                <c:pt idx="248" formatCode="0.00">
                  <c:v>-5.153480089285789E-3</c:v>
                </c:pt>
                <c:pt idx="249" formatCode="0.00">
                  <c:v>1.0074355952380265E-3</c:v>
                </c:pt>
                <c:pt idx="250" formatCode="0.00">
                  <c:v>-2.8003946428561965E-4</c:v>
                </c:pt>
                <c:pt idx="251" formatCode="0.00">
                  <c:v>-1.3325176488095281E-2</c:v>
                </c:pt>
                <c:pt idx="252" formatCode="0.00">
                  <c:v>-3.8467997380952412E-2</c:v>
                </c:pt>
                <c:pt idx="253" formatCode="0.00">
                  <c:v>2.9027488303571436E-2</c:v>
                </c:pt>
                <c:pt idx="254" formatCode="0.00">
                  <c:v>2.2049652410714271E-2</c:v>
                </c:pt>
                <c:pt idx="255" formatCode="0.00">
                  <c:v>-6.0669216577380974E-2</c:v>
                </c:pt>
                <c:pt idx="256" formatCode="0.00">
                  <c:v>-5.0322783214285682E-2</c:v>
                </c:pt>
                <c:pt idx="257" formatCode="0.00">
                  <c:v>-1.8268376398809516E-2</c:v>
                </c:pt>
                <c:pt idx="258" formatCode="0.00">
                  <c:v>-5.1047437202381141E-3</c:v>
                </c:pt>
                <c:pt idx="259" formatCode="0.00">
                  <c:v>2.5248317857142211E-3</c:v>
                </c:pt>
                <c:pt idx="260" formatCode="0.00">
                  <c:v>6.8833065744047572E-2</c:v>
                </c:pt>
                <c:pt idx="261" formatCode="0.00">
                  <c:v>0.12494772476190469</c:v>
                </c:pt>
                <c:pt idx="262" formatCode="0.00">
                  <c:v>1.3904043869047644E-2</c:v>
                </c:pt>
                <c:pt idx="263" formatCode="0.00">
                  <c:v>-9.283724821428585E-3</c:v>
                </c:pt>
                <c:pt idx="264" formatCode="0.00">
                  <c:v>-5.7609895714285653E-2</c:v>
                </c:pt>
                <c:pt idx="265" formatCode="0.00">
                  <c:v>-6.0697508630952468E-3</c:v>
                </c:pt>
                <c:pt idx="266" formatCode="0.00">
                  <c:v>7.3645632440476616E-3</c:v>
                </c:pt>
                <c:pt idx="267" formatCode="0.00">
                  <c:v>-1.9381670744047563E-2</c:v>
                </c:pt>
                <c:pt idx="268" formatCode="0.00">
                  <c:v>1.963494511904762E-2</c:v>
                </c:pt>
                <c:pt idx="269" formatCode="0.00">
                  <c:v>-1.7416308065476171E-2</c:v>
                </c:pt>
                <c:pt idx="270" formatCode="0.00">
                  <c:v>-1.0976122053571458E-2</c:v>
                </c:pt>
                <c:pt idx="271" formatCode="0.00">
                  <c:v>2.402686595238096E-2</c:v>
                </c:pt>
                <c:pt idx="272" formatCode="0.00">
                  <c:v>-1.5830230922619093E-2</c:v>
                </c:pt>
                <c:pt idx="273" formatCode="0.00">
                  <c:v>-3.2405774404761944E-2</c:v>
                </c:pt>
                <c:pt idx="274" formatCode="0.00">
                  <c:v>-7.5116202976189816E-3</c:v>
                </c:pt>
                <c:pt idx="275" formatCode="0.00">
                  <c:v>-9.8855173214285053E-3</c:v>
                </c:pt>
                <c:pt idx="276" formatCode="0.00">
                  <c:v>-2.0078247380952319E-2</c:v>
                </c:pt>
                <c:pt idx="277" formatCode="0.00">
                  <c:v>-7.1380941964285238E-3</c:v>
                </c:pt>
                <c:pt idx="278" formatCode="0.00">
                  <c:v>1.7009727410714326E-2</c:v>
                </c:pt>
                <c:pt idx="279" formatCode="0.00">
                  <c:v>4.9349680089285697E-2</c:v>
                </c:pt>
                <c:pt idx="280" formatCode="0.00">
                  <c:v>-2.6363047380952354E-2</c:v>
                </c:pt>
                <c:pt idx="281" formatCode="0.00">
                  <c:v>4.7444052767857181E-2</c:v>
                </c:pt>
                <c:pt idx="282" formatCode="0.00">
                  <c:v>4.1576222946428487E-2</c:v>
                </c:pt>
                <c:pt idx="283" formatCode="0.00">
                  <c:v>-2.9630664047619049E-2</c:v>
                </c:pt>
                <c:pt idx="284" formatCode="0.00">
                  <c:v>7.4392684910714213E-2</c:v>
                </c:pt>
                <c:pt idx="285" formatCode="0.00">
                  <c:v>-2.8466416904761926E-2</c:v>
                </c:pt>
                <c:pt idx="286" formatCode="0.00">
                  <c:v>-4.2154613630952298E-2</c:v>
                </c:pt>
                <c:pt idx="287" formatCode="0.00">
                  <c:v>-3.7837093988095205E-2</c:v>
                </c:pt>
                <c:pt idx="288" formatCode="0.00">
                  <c:v>-3.2615244047618952E-2</c:v>
                </c:pt>
                <c:pt idx="289" formatCode="0.00">
                  <c:v>-5.6899645863095205E-2</c:v>
                </c:pt>
                <c:pt idx="290" formatCode="0.00">
                  <c:v>-4.2454328422618981E-2</c:v>
                </c:pt>
                <c:pt idx="291" formatCode="0.00">
                  <c:v>6.7307622589285743E-2</c:v>
                </c:pt>
                <c:pt idx="292" formatCode="0.00">
                  <c:v>6.0873125119047689E-2</c:v>
                </c:pt>
                <c:pt idx="293" formatCode="0.00">
                  <c:v>9.5115278601190567E-2</c:v>
                </c:pt>
                <c:pt idx="294" formatCode="0.00">
                  <c:v>-2.4442264553571513E-2</c:v>
                </c:pt>
                <c:pt idx="295" formatCode="0.00">
                  <c:v>-1.4406595714285764E-2</c:v>
                </c:pt>
                <c:pt idx="296" formatCode="0.00">
                  <c:v>-3.6879751755952428E-2</c:v>
                </c:pt>
                <c:pt idx="297" formatCode="0.00">
                  <c:v>5.8871203095238023E-2</c:v>
                </c:pt>
                <c:pt idx="298" formatCode="0.00">
                  <c:v>-1.4918627797619044E-2</c:v>
                </c:pt>
                <c:pt idx="299" formatCode="0.00">
                  <c:v>-4.0256748214284599E-3</c:v>
                </c:pt>
                <c:pt idx="300" formatCode="0.00">
                  <c:v>-2.4283744880952418E-2</c:v>
                </c:pt>
                <c:pt idx="301" formatCode="0.00">
                  <c:v>-1.8368132529761938E-2</c:v>
                </c:pt>
                <c:pt idx="302" formatCode="0.00">
                  <c:v>-7.8598267559523705E-3</c:v>
                </c:pt>
                <c:pt idx="303" formatCode="0.00">
                  <c:v>-6.4211064077380919E-2</c:v>
                </c:pt>
                <c:pt idx="304" formatCode="0.00">
                  <c:v>-3.6169984880952355E-2</c:v>
                </c:pt>
                <c:pt idx="305" formatCode="0.00">
                  <c:v>4.4018846101190501E-2</c:v>
                </c:pt>
                <c:pt idx="306" formatCode="0.00">
                  <c:v>4.4129938779761846E-2</c:v>
                </c:pt>
                <c:pt idx="307" formatCode="0.00">
                  <c:v>-2.925945988095241E-2</c:v>
                </c:pt>
                <c:pt idx="308" formatCode="0.00">
                  <c:v>3.0690299107142827E-3</c:v>
                </c:pt>
                <c:pt idx="309" formatCode="0.00">
                  <c:v>0.11858177559523808</c:v>
                </c:pt>
                <c:pt idx="310" formatCode="0.00">
                  <c:v>2.9273205357143173E-3</c:v>
                </c:pt>
                <c:pt idx="311" formatCode="0.00">
                  <c:v>-1.4622552321428506E-2</c:v>
                </c:pt>
                <c:pt idx="312" formatCode="0.00">
                  <c:v>-3.942564571428564E-2</c:v>
                </c:pt>
                <c:pt idx="313" formatCode="0.00">
                  <c:v>-9.704648363095203E-3</c:v>
                </c:pt>
                <c:pt idx="314" formatCode="0.00">
                  <c:v>-4.0829800892857038E-3</c:v>
                </c:pt>
                <c:pt idx="315" formatCode="0.00">
                  <c:v>-6.5656928244047591E-2</c:v>
                </c:pt>
                <c:pt idx="316" formatCode="0.00">
                  <c:v>1.0439642857143494E-3</c:v>
                </c:pt>
                <c:pt idx="317" formatCode="0.00">
                  <c:v>8.1015855267857206E-2</c:v>
                </c:pt>
                <c:pt idx="318" formatCode="0.00">
                  <c:v>-5.2628582053571404E-2</c:v>
                </c:pt>
                <c:pt idx="319" formatCode="0.00">
                  <c:v>6.2518699285714352E-2</c:v>
                </c:pt>
                <c:pt idx="320" formatCode="0.00">
                  <c:v>-5.9413862589285771E-2</c:v>
                </c:pt>
                <c:pt idx="321" formatCode="0.00">
                  <c:v>-2.760509523809529E-2</c:v>
                </c:pt>
                <c:pt idx="322" formatCode="0.00">
                  <c:v>2.9415795535714329E-2</c:v>
                </c:pt>
                <c:pt idx="323" formatCode="0.00">
                  <c:v>3.3395762678571472E-2</c:v>
                </c:pt>
                <c:pt idx="324" formatCode="0.00">
                  <c:v>4.0599091785714303E-2</c:v>
                </c:pt>
                <c:pt idx="325" formatCode="0.00">
                  <c:v>6.5854934136904741E-2</c:v>
                </c:pt>
                <c:pt idx="326" formatCode="0.00">
                  <c:v>-6.9480214255952411E-2</c:v>
                </c:pt>
                <c:pt idx="327" formatCode="0.00">
                  <c:v>-5.0031440744047695E-2</c:v>
                </c:pt>
                <c:pt idx="328" formatCode="0.00">
                  <c:v>-1.8956814880952411E-2</c:v>
                </c:pt>
                <c:pt idx="329" formatCode="0.00">
                  <c:v>-4.5538475565476161E-2</c:v>
                </c:pt>
                <c:pt idx="330" formatCode="0.00">
                  <c:v>1.1506571130952548E-3</c:v>
                </c:pt>
                <c:pt idx="331" formatCode="0.00">
                  <c:v>3.1700901785714275E-2</c:v>
                </c:pt>
                <c:pt idx="332" formatCode="0.00">
                  <c:v>1.609390824404755E-2</c:v>
                </c:pt>
                <c:pt idx="333" formatCode="0.00">
                  <c:v>-2.7870743571428602E-2</c:v>
                </c:pt>
                <c:pt idx="334" formatCode="0.00">
                  <c:v>-2.6400948630952381E-2</c:v>
                </c:pt>
                <c:pt idx="335" formatCode="0.00">
                  <c:v>-1.127940565476182E-2</c:v>
                </c:pt>
                <c:pt idx="336" formatCode="0.00">
                  <c:v>2.7817859523809885E-3</c:v>
                </c:pt>
                <c:pt idx="337" formatCode="0.00">
                  <c:v>4.5352189136904753E-2</c:v>
                </c:pt>
                <c:pt idx="338" formatCode="0.00">
                  <c:v>2.8748221577380995E-2</c:v>
                </c:pt>
                <c:pt idx="339" formatCode="0.00">
                  <c:v>-4.3600710744047616E-2</c:v>
                </c:pt>
                <c:pt idx="340" formatCode="0.00">
                  <c:v>-4.0811467380952371E-2</c:v>
                </c:pt>
                <c:pt idx="341" formatCode="0.00">
                  <c:v>-4.6612252232142826E-2</c:v>
                </c:pt>
                <c:pt idx="342" formatCode="0.00">
                  <c:v>4.3240810446428524E-2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91-4628-AAB0-3E7858CD6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kern="1200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</a:rPr>
                  <a:t>Irrigation Runoff Storage Normalized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Brahmaputra-Rice Paddy</a:t>
            </a:r>
            <a:r>
              <a:rPr lang="en-US" baseline="0"/>
              <a:t> Storage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'Brahmaputra-TSA'!$W$2:$W$349</c:f>
              <c:numCache>
                <c:formatCode>General</c:formatCode>
                <c:ptCount val="348"/>
                <c:pt idx="6" formatCode="0.00">
                  <c:v>9.6583590517241302E-3</c:v>
                </c:pt>
                <c:pt idx="7" formatCode="0.00">
                  <c:v>9.610991551724124E-3</c:v>
                </c:pt>
                <c:pt idx="8" formatCode="0.00">
                  <c:v>9.5316973850574915E-3</c:v>
                </c:pt>
                <c:pt idx="9" formatCode="0.00">
                  <c:v>9.4524032183908036E-3</c:v>
                </c:pt>
                <c:pt idx="10" formatCode="0.00">
                  <c:v>9.4515140517241469E-3</c:v>
                </c:pt>
                <c:pt idx="11" formatCode="0.00">
                  <c:v>9.450728218390797E-3</c:v>
                </c:pt>
                <c:pt idx="12" formatCode="0.00">
                  <c:v>9.4190398850574619E-3</c:v>
                </c:pt>
                <c:pt idx="13" formatCode="0.00">
                  <c:v>9.3228182183908159E-3</c:v>
                </c:pt>
                <c:pt idx="14" formatCode="0.00">
                  <c:v>9.2265740517241401E-3</c:v>
                </c:pt>
                <c:pt idx="15" formatCode="0.00">
                  <c:v>9.1303298850574921E-3</c:v>
                </c:pt>
                <c:pt idx="16" formatCode="0.00">
                  <c:v>9.0340857183908163E-3</c:v>
                </c:pt>
                <c:pt idx="17" formatCode="0.00">
                  <c:v>9.0023973850574812E-3</c:v>
                </c:pt>
                <c:pt idx="18" formatCode="0.00">
                  <c:v>8.9897807183907941E-3</c:v>
                </c:pt>
                <c:pt idx="19" formatCode="0.00">
                  <c:v>8.9830157183908022E-3</c:v>
                </c:pt>
                <c:pt idx="20" formatCode="0.00">
                  <c:v>8.9653590517241311E-3</c:v>
                </c:pt>
                <c:pt idx="21" formatCode="0.00">
                  <c:v>8.9477023850574877E-3</c:v>
                </c:pt>
                <c:pt idx="22" formatCode="0.00">
                  <c:v>8.9462857183908173E-3</c:v>
                </c:pt>
                <c:pt idx="23" formatCode="0.00">
                  <c:v>8.945914051724152E-3</c:v>
                </c:pt>
                <c:pt idx="24" formatCode="0.00">
                  <c:v>8.9096790517241564E-3</c:v>
                </c:pt>
                <c:pt idx="25" formatCode="0.00">
                  <c:v>8.8089815517241599E-3</c:v>
                </c:pt>
                <c:pt idx="26" formatCode="0.00">
                  <c:v>8.7082648850574929E-3</c:v>
                </c:pt>
                <c:pt idx="27" formatCode="0.00">
                  <c:v>8.6075482183908258E-3</c:v>
                </c:pt>
                <c:pt idx="28" formatCode="0.00">
                  <c:v>8.5068315517241311E-3</c:v>
                </c:pt>
                <c:pt idx="29" formatCode="0.00">
                  <c:v>8.4705965517241355E-3</c:v>
                </c:pt>
                <c:pt idx="30" formatCode="0.00">
                  <c:v>8.4547907183908089E-3</c:v>
                </c:pt>
                <c:pt idx="31" formatCode="0.00">
                  <c:v>8.3871098850574755E-3</c:v>
                </c:pt>
                <c:pt idx="32" formatCode="0.00">
                  <c:v>8.3659040517241323E-3</c:v>
                </c:pt>
                <c:pt idx="33" formatCode="0.00">
                  <c:v>8.3446982183908169E-3</c:v>
                </c:pt>
                <c:pt idx="34" formatCode="0.00">
                  <c:v>8.3433832183908152E-3</c:v>
                </c:pt>
                <c:pt idx="35" formatCode="0.00">
                  <c:v>8.3429665517241458E-3</c:v>
                </c:pt>
                <c:pt idx="36" formatCode="0.00">
                  <c:v>8.3059382183908181E-3</c:v>
                </c:pt>
                <c:pt idx="37" formatCode="0.00">
                  <c:v>8.2045232183908245E-3</c:v>
                </c:pt>
                <c:pt idx="38" formatCode="0.00">
                  <c:v>8.1030857183908289E-3</c:v>
                </c:pt>
                <c:pt idx="39" formatCode="0.00">
                  <c:v>8.0016482183908333E-3</c:v>
                </c:pt>
                <c:pt idx="40" formatCode="0.00">
                  <c:v>7.9002107183908099E-3</c:v>
                </c:pt>
                <c:pt idx="41" formatCode="0.00">
                  <c:v>7.8631823850574822E-3</c:v>
                </c:pt>
                <c:pt idx="42" formatCode="0.00">
                  <c:v>7.8440473850575065E-3</c:v>
                </c:pt>
                <c:pt idx="43" formatCode="0.00">
                  <c:v>7.8161348850575019E-3</c:v>
                </c:pt>
                <c:pt idx="44" formatCode="0.00">
                  <c:v>7.790226551724122E-3</c:v>
                </c:pt>
                <c:pt idx="45" formatCode="0.00">
                  <c:v>7.7643182183907977E-3</c:v>
                </c:pt>
                <c:pt idx="46" formatCode="0.00">
                  <c:v>7.7629457183908124E-3</c:v>
                </c:pt>
                <c:pt idx="47" formatCode="0.00">
                  <c:v>7.7621915517241402E-3</c:v>
                </c:pt>
                <c:pt idx="48" formatCode="0.00">
                  <c:v>7.7251690517241567E-3</c:v>
                </c:pt>
                <c:pt idx="49" formatCode="0.00">
                  <c:v>7.6207540517241601E-3</c:v>
                </c:pt>
                <c:pt idx="50" formatCode="0.00">
                  <c:v>7.5163165517241615E-3</c:v>
                </c:pt>
                <c:pt idx="51" formatCode="0.00">
                  <c:v>7.4118790517241628E-3</c:v>
                </c:pt>
                <c:pt idx="52" formatCode="0.00">
                  <c:v>7.307441551724192E-3</c:v>
                </c:pt>
                <c:pt idx="53" formatCode="0.00">
                  <c:v>7.2704190517241529E-3</c:v>
                </c:pt>
                <c:pt idx="54" formatCode="0.00">
                  <c:v>7.2469382183908415E-3</c:v>
                </c:pt>
                <c:pt idx="55" formatCode="0.00">
                  <c:v>7.2093798850575153E-3</c:v>
                </c:pt>
                <c:pt idx="56" formatCode="0.00">
                  <c:v>7.1771090517241398E-3</c:v>
                </c:pt>
                <c:pt idx="57" formatCode="0.00">
                  <c:v>7.1448382183908199E-3</c:v>
                </c:pt>
                <c:pt idx="58" formatCode="0.00">
                  <c:v>7.143569051724169E-3</c:v>
                </c:pt>
                <c:pt idx="59" formatCode="0.00">
                  <c:v>7.1426390517241589E-3</c:v>
                </c:pt>
                <c:pt idx="60" formatCode="0.00">
                  <c:v>7.1056190517241324E-3</c:v>
                </c:pt>
                <c:pt idx="61" formatCode="0.00">
                  <c:v>6.9930315517241493E-3</c:v>
                </c:pt>
                <c:pt idx="62" formatCode="0.00">
                  <c:v>6.8804215517241363E-3</c:v>
                </c:pt>
                <c:pt idx="63" formatCode="0.00">
                  <c:v>6.7678115517241788E-3</c:v>
                </c:pt>
                <c:pt idx="64" formatCode="0.00">
                  <c:v>6.6552015517241658E-3</c:v>
                </c:pt>
                <c:pt idx="65" formatCode="0.00">
                  <c:v>6.6181815517241671E-3</c:v>
                </c:pt>
                <c:pt idx="66" formatCode="0.00">
                  <c:v>6.588585718390827E-3</c:v>
                </c:pt>
                <c:pt idx="67" formatCode="0.00">
                  <c:v>6.5733307183907796E-3</c:v>
                </c:pt>
                <c:pt idx="68" formatCode="0.00">
                  <c:v>6.5368915517241555E-3</c:v>
                </c:pt>
                <c:pt idx="69" formatCode="0.00">
                  <c:v>6.5004523850574758E-3</c:v>
                </c:pt>
                <c:pt idx="70" formatCode="0.00">
                  <c:v>6.4996140517241396E-3</c:v>
                </c:pt>
                <c:pt idx="71" formatCode="0.00">
                  <c:v>6.498694051724152E-3</c:v>
                </c:pt>
                <c:pt idx="72" formatCode="0.00">
                  <c:v>6.4616807183908165E-3</c:v>
                </c:pt>
                <c:pt idx="73" formatCode="0.00">
                  <c:v>6.3491682183908216E-3</c:v>
                </c:pt>
                <c:pt idx="74" formatCode="0.00">
                  <c:v>6.2366357183908372E-3</c:v>
                </c:pt>
                <c:pt idx="75" formatCode="0.00">
                  <c:v>6.1241032183907973E-3</c:v>
                </c:pt>
                <c:pt idx="76" formatCode="0.00">
                  <c:v>6.0115707183908129E-3</c:v>
                </c:pt>
                <c:pt idx="77" formatCode="0.00">
                  <c:v>5.9745573850574774E-3</c:v>
                </c:pt>
                <c:pt idx="78" formatCode="0.00">
                  <c:v>5.9409057183908154E-3</c:v>
                </c:pt>
                <c:pt idx="79" formatCode="0.00">
                  <c:v>5.9015532183908093E-3</c:v>
                </c:pt>
                <c:pt idx="80" formatCode="0.00">
                  <c:v>5.8605348850574723E-3</c:v>
                </c:pt>
                <c:pt idx="81" formatCode="0.00">
                  <c:v>5.8195165517241354E-3</c:v>
                </c:pt>
                <c:pt idx="82" formatCode="0.00">
                  <c:v>5.8191798850574517E-3</c:v>
                </c:pt>
                <c:pt idx="83" formatCode="0.00">
                  <c:v>5.818269051724112E-3</c:v>
                </c:pt>
                <c:pt idx="84" formatCode="0.00">
                  <c:v>5.7812598850574548E-3</c:v>
                </c:pt>
                <c:pt idx="85" formatCode="0.00">
                  <c:v>5.6688240517241417E-3</c:v>
                </c:pt>
                <c:pt idx="86" formatCode="0.00">
                  <c:v>5.5563673850574924E-3</c:v>
                </c:pt>
                <c:pt idx="87" formatCode="0.00">
                  <c:v>5.4439107183907876E-3</c:v>
                </c:pt>
                <c:pt idx="88" formatCode="0.00">
                  <c:v>5.3314540517241382E-3</c:v>
                </c:pt>
                <c:pt idx="89" formatCode="0.00">
                  <c:v>5.294444885057481E-3</c:v>
                </c:pt>
                <c:pt idx="90" formatCode="0.00">
                  <c:v>5.2564198850574839E-3</c:v>
                </c:pt>
                <c:pt idx="91" formatCode="0.00">
                  <c:v>5.225234051724148E-3</c:v>
                </c:pt>
                <c:pt idx="92" formatCode="0.00">
                  <c:v>5.1774723850574467E-3</c:v>
                </c:pt>
                <c:pt idx="93" formatCode="0.00">
                  <c:v>5.1297107183908008E-3</c:v>
                </c:pt>
                <c:pt idx="94" formatCode="0.00">
                  <c:v>5.1283065517241377E-3</c:v>
                </c:pt>
                <c:pt idx="95" formatCode="0.00">
                  <c:v>5.1274040517241271E-3</c:v>
                </c:pt>
                <c:pt idx="96" formatCode="0.00">
                  <c:v>5.0843665517241177E-3</c:v>
                </c:pt>
                <c:pt idx="97" formatCode="0.00">
                  <c:v>4.9659740517241646E-3</c:v>
                </c:pt>
                <c:pt idx="98" formatCode="0.00">
                  <c:v>4.8475607183908198E-3</c:v>
                </c:pt>
                <c:pt idx="99" formatCode="0.00">
                  <c:v>4.729147385057475E-3</c:v>
                </c:pt>
                <c:pt idx="100" formatCode="0.00">
                  <c:v>4.610734051724158E-3</c:v>
                </c:pt>
                <c:pt idx="101" formatCode="0.00">
                  <c:v>4.5676965517241486E-3</c:v>
                </c:pt>
                <c:pt idx="102" formatCode="0.00">
                  <c:v>4.5249123850574779E-3</c:v>
                </c:pt>
                <c:pt idx="103" formatCode="0.00">
                  <c:v>4.4515490517241241E-3</c:v>
                </c:pt>
                <c:pt idx="104" formatCode="0.00">
                  <c:v>4.3959882183908228E-3</c:v>
                </c:pt>
                <c:pt idx="105" formatCode="0.00">
                  <c:v>4.3404273850574659E-3</c:v>
                </c:pt>
                <c:pt idx="106" formatCode="0.00">
                  <c:v>4.3381715517241404E-3</c:v>
                </c:pt>
                <c:pt idx="107" formatCode="0.00">
                  <c:v>4.3372782183907777E-3</c:v>
                </c:pt>
                <c:pt idx="108" formatCode="0.00">
                  <c:v>4.2882757183907994E-3</c:v>
                </c:pt>
                <c:pt idx="109" formatCode="0.00">
                  <c:v>4.1639932183908379E-3</c:v>
                </c:pt>
                <c:pt idx="110" formatCode="0.00">
                  <c:v>4.0396873850574999E-3</c:v>
                </c:pt>
                <c:pt idx="111" formatCode="0.00">
                  <c:v>3.9153815517241619E-3</c:v>
                </c:pt>
                <c:pt idx="112" formatCode="0.00">
                  <c:v>3.7910757183908239E-3</c:v>
                </c:pt>
                <c:pt idx="113" formatCode="0.00">
                  <c:v>3.7420732183908179E-3</c:v>
                </c:pt>
                <c:pt idx="114" formatCode="0.00">
                  <c:v>3.6940582183908055E-3</c:v>
                </c:pt>
                <c:pt idx="115" formatCode="0.00">
                  <c:v>3.6060023850574829E-3</c:v>
                </c:pt>
                <c:pt idx="116" formatCode="0.00">
                  <c:v>3.508888218390821E-3</c:v>
                </c:pt>
                <c:pt idx="117" formatCode="0.00">
                  <c:v>3.411774051724159E-3</c:v>
                </c:pt>
                <c:pt idx="118" formatCode="0.00">
                  <c:v>3.4104623850574889E-3</c:v>
                </c:pt>
                <c:pt idx="119" formatCode="0.00">
                  <c:v>3.4095765517241639E-3</c:v>
                </c:pt>
                <c:pt idx="120" formatCode="0.00">
                  <c:v>3.360580718390821E-3</c:v>
                </c:pt>
                <c:pt idx="121" formatCode="0.00">
                  <c:v>3.2363757183908326E-3</c:v>
                </c:pt>
                <c:pt idx="122" formatCode="0.00">
                  <c:v>3.112151551724146E-3</c:v>
                </c:pt>
                <c:pt idx="123" formatCode="0.00">
                  <c:v>2.9879273850574872E-3</c:v>
                </c:pt>
                <c:pt idx="124" formatCode="0.00">
                  <c:v>2.8637032183908007E-3</c:v>
                </c:pt>
                <c:pt idx="125" formatCode="0.00">
                  <c:v>2.8147073850574578E-3</c:v>
                </c:pt>
                <c:pt idx="126" formatCode="0.00">
                  <c:v>2.760884885057463E-3</c:v>
                </c:pt>
                <c:pt idx="127" formatCode="0.00">
                  <c:v>2.7375248850574629E-3</c:v>
                </c:pt>
                <c:pt idx="128" formatCode="0.00">
                  <c:v>2.7311298850574706E-3</c:v>
                </c:pt>
                <c:pt idx="129" formatCode="0.00">
                  <c:v>2.7247348850574504E-3</c:v>
                </c:pt>
                <c:pt idx="130" formatCode="0.00">
                  <c:v>2.7194248850574698E-3</c:v>
                </c:pt>
                <c:pt idx="131" formatCode="0.00">
                  <c:v>2.6980107183908197E-3</c:v>
                </c:pt>
                <c:pt idx="132" formatCode="0.00">
                  <c:v>2.6825398850574833E-3</c:v>
                </c:pt>
                <c:pt idx="133" formatCode="0.00">
                  <c:v>2.3051207183908129E-3</c:v>
                </c:pt>
                <c:pt idx="134" formatCode="0.00">
                  <c:v>1.9276640517241483E-3</c:v>
                </c:pt>
                <c:pt idx="135" formatCode="0.00">
                  <c:v>1.5502073850574838E-3</c:v>
                </c:pt>
                <c:pt idx="136" formatCode="0.00">
                  <c:v>1.1727507183908192E-3</c:v>
                </c:pt>
                <c:pt idx="137" formatCode="0.00">
                  <c:v>1.1572798850574828E-3</c:v>
                </c:pt>
                <c:pt idx="138" formatCode="0.00">
                  <c:v>1.0529548850574943E-3</c:v>
                </c:pt>
                <c:pt idx="139" formatCode="0.00">
                  <c:v>8.5721905172414514E-4</c:v>
                </c:pt>
                <c:pt idx="140" formatCode="0.00">
                  <c:v>6.6127488505748899E-4</c:v>
                </c:pt>
                <c:pt idx="141" formatCode="0.00">
                  <c:v>4.6533071839080509E-4</c:v>
                </c:pt>
                <c:pt idx="142" formatCode="0.00">
                  <c:v>7.9262321839079775E-4</c:v>
                </c:pt>
                <c:pt idx="143" formatCode="0.00">
                  <c:v>7.926232183908255E-4</c:v>
                </c:pt>
                <c:pt idx="144" formatCode="0.00">
                  <c:v>1.4302498850574663E-3</c:v>
                </c:pt>
                <c:pt idx="145" formatCode="0.00">
                  <c:v>1.0255115517241453E-3</c:v>
                </c:pt>
                <c:pt idx="146" formatCode="0.00">
                  <c:v>6.1942488505750681E-4</c:v>
                </c:pt>
                <c:pt idx="147" formatCode="0.00">
                  <c:v>2.1333821839084055E-4</c:v>
                </c:pt>
                <c:pt idx="148" formatCode="0.00">
                  <c:v>-1.9274844827582571E-4</c:v>
                </c:pt>
                <c:pt idx="149" formatCode="0.00">
                  <c:v>4.4487821839084285E-4</c:v>
                </c:pt>
                <c:pt idx="150" formatCode="0.00">
                  <c:v>-7.0062614942495438E-5</c:v>
                </c:pt>
                <c:pt idx="151" formatCode="0.00">
                  <c:v>-2.0482261494250698E-4</c:v>
                </c:pt>
                <c:pt idx="152" formatCode="0.00">
                  <c:v>-3.4096428160917958E-4</c:v>
                </c:pt>
                <c:pt idx="153" formatCode="0.00">
                  <c:v>-4.7710594827585218E-4</c:v>
                </c:pt>
                <c:pt idx="154" formatCode="0.00">
                  <c:v>-4.3476261494251878E-4</c:v>
                </c:pt>
                <c:pt idx="155" formatCode="0.00">
                  <c:v>-4.3537761494250038E-4</c:v>
                </c:pt>
                <c:pt idx="156" formatCode="0.00">
                  <c:v>-3.2377678160916412E-4</c:v>
                </c:pt>
                <c:pt idx="157" formatCode="0.00">
                  <c:v>-1.2881011494247918E-4</c:v>
                </c:pt>
                <c:pt idx="158" formatCode="0.00">
                  <c:v>6.6156551724178003E-5</c:v>
                </c:pt>
                <c:pt idx="159" formatCode="0.00">
                  <c:v>2.6112321839083519E-4</c:v>
                </c:pt>
                <c:pt idx="160" formatCode="0.00">
                  <c:v>4.5608988505752013E-4</c:v>
                </c:pt>
                <c:pt idx="161" formatCode="0.00">
                  <c:v>5.6769071839085639E-4</c:v>
                </c:pt>
                <c:pt idx="162" formatCode="0.00">
                  <c:v>6.1910155172417713E-4</c:v>
                </c:pt>
                <c:pt idx="163" formatCode="0.00">
                  <c:v>4.9452571839081472E-4</c:v>
                </c:pt>
                <c:pt idx="164" formatCode="0.00">
                  <c:v>3.4312071839082137E-4</c:v>
                </c:pt>
                <c:pt idx="165" formatCode="0.00">
                  <c:v>1.9171571839082802E-4</c:v>
                </c:pt>
                <c:pt idx="166" formatCode="0.00">
                  <c:v>1.2517655172417097E-4</c:v>
                </c:pt>
                <c:pt idx="167" formatCode="0.00">
                  <c:v>1.256915517241497E-4</c:v>
                </c:pt>
                <c:pt idx="168" formatCode="0.00">
                  <c:v>-6.6446781609164063E-5</c:v>
                </c:pt>
                <c:pt idx="169" formatCode="0.00">
                  <c:v>-3.394601149425136E-4</c:v>
                </c:pt>
                <c:pt idx="170" formatCode="0.00">
                  <c:v>-6.1045344827584391E-4</c:v>
                </c:pt>
                <c:pt idx="171" formatCode="0.00">
                  <c:v>-8.8144678160914647E-4</c:v>
                </c:pt>
                <c:pt idx="172" formatCode="0.00">
                  <c:v>-1.1524401149425323E-3</c:v>
                </c:pt>
                <c:pt idx="173" formatCode="0.00">
                  <c:v>-1.344578448275846E-3</c:v>
                </c:pt>
                <c:pt idx="174" formatCode="0.00">
                  <c:v>-1.3798034482758459E-3</c:v>
                </c:pt>
                <c:pt idx="175" formatCode="0.00">
                  <c:v>-9.6718928160915985E-4</c:v>
                </c:pt>
                <c:pt idx="176" formatCode="0.00">
                  <c:v>-5.2656011494250921E-4</c:v>
                </c:pt>
                <c:pt idx="177" formatCode="0.00">
                  <c:v>-8.5930948275803054E-5</c:v>
                </c:pt>
                <c:pt idx="178" formatCode="0.00">
                  <c:v>5.7329051724175351E-5</c:v>
                </c:pt>
                <c:pt idx="179" formatCode="0.00">
                  <c:v>6.4826551724184167E-5</c:v>
                </c:pt>
                <c:pt idx="180" formatCode="0.00">
                  <c:v>4.0368155172415543E-4</c:v>
                </c:pt>
                <c:pt idx="181" formatCode="0.00">
                  <c:v>9.366723850574854E-4</c:v>
                </c:pt>
                <c:pt idx="182" formatCode="0.00">
                  <c:v>1.4676432183907961E-3</c:v>
                </c:pt>
                <c:pt idx="183" formatCode="0.00">
                  <c:v>1.9986140517241346E-3</c:v>
                </c:pt>
                <c:pt idx="184" formatCode="0.00">
                  <c:v>2.5295848850574731E-3</c:v>
                </c:pt>
                <c:pt idx="185" formatCode="0.00">
                  <c:v>2.8684398850574722E-3</c:v>
                </c:pt>
                <c:pt idx="186" formatCode="0.00">
                  <c:v>2.9901248850574547E-3</c:v>
                </c:pt>
                <c:pt idx="187" formatCode="0.00">
                  <c:v>2.6314648850574718E-3</c:v>
                </c:pt>
                <c:pt idx="188" formatCode="0.00">
                  <c:v>2.2640490517241429E-3</c:v>
                </c:pt>
                <c:pt idx="189" formatCode="0.00">
                  <c:v>1.8966332183907864E-3</c:v>
                </c:pt>
                <c:pt idx="190" formatCode="0.00">
                  <c:v>1.7339398850574617E-3</c:v>
                </c:pt>
                <c:pt idx="191" formatCode="0.00">
                  <c:v>1.7340157183907967E-3</c:v>
                </c:pt>
                <c:pt idx="192" formatCode="0.00">
                  <c:v>1.3766973850574682E-3</c:v>
                </c:pt>
                <c:pt idx="193" formatCode="0.00">
                  <c:v>9.5269238505746312E-4</c:v>
                </c:pt>
                <c:pt idx="194" formatCode="0.00">
                  <c:v>5.2868738505745805E-4</c:v>
                </c:pt>
                <c:pt idx="195" formatCode="0.00">
                  <c:v>1.0468238505750849E-4</c:v>
                </c:pt>
                <c:pt idx="196" formatCode="0.00">
                  <c:v>-3.1844011494247537E-4</c:v>
                </c:pt>
                <c:pt idx="197" formatCode="0.00">
                  <c:v>-6.757584482758594E-4</c:v>
                </c:pt>
                <c:pt idx="198" formatCode="0.00">
                  <c:v>-7.389167816091724E-4</c:v>
                </c:pt>
                <c:pt idx="199" formatCode="0.00">
                  <c:v>-1.1147067816091871E-3</c:v>
                </c:pt>
                <c:pt idx="200" formatCode="0.00">
                  <c:v>-1.4819076149425181E-3</c:v>
                </c:pt>
                <c:pt idx="201" formatCode="0.00">
                  <c:v>-1.8491084482758491E-3</c:v>
                </c:pt>
                <c:pt idx="202" formatCode="0.00">
                  <c:v>-2.2166534482758182E-3</c:v>
                </c:pt>
                <c:pt idx="203" formatCode="0.00">
                  <c:v>-2.1927376149425137E-3</c:v>
                </c:pt>
                <c:pt idx="204" formatCode="0.00">
                  <c:v>-2.9580851149424991E-3</c:v>
                </c:pt>
                <c:pt idx="205" formatCode="0.00">
                  <c:v>-3.6352251149424919E-3</c:v>
                </c:pt>
                <c:pt idx="206" formatCode="0.00">
                  <c:v>-4.308178448275829E-3</c:v>
                </c:pt>
                <c:pt idx="207" formatCode="0.00">
                  <c:v>-4.9811317816091383E-3</c:v>
                </c:pt>
                <c:pt idx="208" formatCode="0.00">
                  <c:v>-5.6540842816091563E-3</c:v>
                </c:pt>
                <c:pt idx="209" formatCode="0.00">
                  <c:v>-6.4194317816091695E-3</c:v>
                </c:pt>
                <c:pt idx="210" formatCode="0.00">
                  <c:v>-6.3637009482758466E-3</c:v>
                </c:pt>
                <c:pt idx="211" formatCode="0.00">
                  <c:v>-6.776024281609172E-3</c:v>
                </c:pt>
                <c:pt idx="212" formatCode="0.00">
                  <c:v>-7.1903159482758494E-3</c:v>
                </c:pt>
                <c:pt idx="213" formatCode="0.00">
                  <c:v>-7.6046076149425268E-3</c:v>
                </c:pt>
                <c:pt idx="214" formatCode="0.00">
                  <c:v>-8.1489159482758533E-3</c:v>
                </c:pt>
                <c:pt idx="215" formatCode="0.00">
                  <c:v>-8.1487559482758543E-3</c:v>
                </c:pt>
                <c:pt idx="216" formatCode="0.00">
                  <c:v>-8.9955426149425366E-3</c:v>
                </c:pt>
                <c:pt idx="217" formatCode="0.00">
                  <c:v>-9.576931781609177E-3</c:v>
                </c:pt>
                <c:pt idx="218" formatCode="0.00">
                  <c:v>-1.0162190948275834E-2</c:v>
                </c:pt>
                <c:pt idx="219" formatCode="0.00">
                  <c:v>-1.0747450114942492E-2</c:v>
                </c:pt>
                <c:pt idx="220" formatCode="0.00">
                  <c:v>-1.1332709281609177E-2</c:v>
                </c:pt>
                <c:pt idx="221" formatCode="0.00">
                  <c:v>-1.2179495948275831E-2</c:v>
                </c:pt>
                <c:pt idx="222" formatCode="0.00">
                  <c:v>-1.2038958448275849E-2</c:v>
                </c:pt>
                <c:pt idx="223" formatCode="0.00">
                  <c:v>-1.2004731781609185E-2</c:v>
                </c:pt>
                <c:pt idx="224" formatCode="0.00">
                  <c:v>-1.1960804281609172E-2</c:v>
                </c:pt>
                <c:pt idx="225" formatCode="0.00">
                  <c:v>-1.1916876781609187E-2</c:v>
                </c:pt>
                <c:pt idx="226" formatCode="0.00">
                  <c:v>-1.1828180114942521E-2</c:v>
                </c:pt>
                <c:pt idx="227" formatCode="0.00">
                  <c:v>-1.1813533448275848E-2</c:v>
                </c:pt>
                <c:pt idx="228" formatCode="0.00">
                  <c:v>-1.1728854281609191E-2</c:v>
                </c:pt>
                <c:pt idx="229" formatCode="0.00">
                  <c:v>-1.1911946781609145E-2</c:v>
                </c:pt>
                <c:pt idx="230" formatCode="0.00">
                  <c:v>-1.2095355948275821E-2</c:v>
                </c:pt>
                <c:pt idx="231" formatCode="0.00">
                  <c:v>-1.2278765114942525E-2</c:v>
                </c:pt>
                <c:pt idx="232" formatCode="0.00">
                  <c:v>-1.2461962614942534E-2</c:v>
                </c:pt>
                <c:pt idx="233" formatCode="0.00">
                  <c:v>-1.237728344827585E-2</c:v>
                </c:pt>
                <c:pt idx="234" formatCode="0.00">
                  <c:v>-1.2502957614942523E-2</c:v>
                </c:pt>
                <c:pt idx="235" formatCode="0.00">
                  <c:v>-1.2489496781609183E-2</c:v>
                </c:pt>
                <c:pt idx="236" formatCode="0.00">
                  <c:v>-1.2484466781609194E-2</c:v>
                </c:pt>
                <c:pt idx="237" formatCode="0.00">
                  <c:v>-1.2479436781609177E-2</c:v>
                </c:pt>
                <c:pt idx="238" formatCode="0.00">
                  <c:v>-1.2415357614942529E-2</c:v>
                </c:pt>
                <c:pt idx="239" formatCode="0.00">
                  <c:v>-1.2426749281609195E-2</c:v>
                </c:pt>
                <c:pt idx="240" formatCode="0.00">
                  <c:v>-1.2295118448275855E-2</c:v>
                </c:pt>
                <c:pt idx="241" formatCode="0.00">
                  <c:v>-1.2105907614942513E-2</c:v>
                </c:pt>
                <c:pt idx="242" formatCode="0.00">
                  <c:v>-1.1916696781609198E-2</c:v>
                </c:pt>
                <c:pt idx="243" formatCode="0.00">
                  <c:v>-1.1727485948275856E-2</c:v>
                </c:pt>
                <c:pt idx="244" formatCode="0.00">
                  <c:v>-1.1538275948275833E-2</c:v>
                </c:pt>
                <c:pt idx="245" formatCode="0.00">
                  <c:v>-1.1406645114942493E-2</c:v>
                </c:pt>
                <c:pt idx="246" formatCode="0.00">
                  <c:v>-1.1378410948275824E-2</c:v>
                </c:pt>
                <c:pt idx="247" formatCode="0.00">
                  <c:v>-1.108127928160918E-2</c:v>
                </c:pt>
                <c:pt idx="248" formatCode="0.00">
                  <c:v>-1.0790310114942525E-2</c:v>
                </c:pt>
                <c:pt idx="249" formatCode="0.00">
                  <c:v>-1.0499340948275815E-2</c:v>
                </c:pt>
                <c:pt idx="250" formatCode="0.00">
                  <c:v>-1.0432086781609173E-2</c:v>
                </c:pt>
                <c:pt idx="251" formatCode="0.00">
                  <c:v>-1.0431052614942482E-2</c:v>
                </c:pt>
                <c:pt idx="252" formatCode="0.00">
                  <c:v>-1.0098077614942497E-2</c:v>
                </c:pt>
                <c:pt idx="253" formatCode="0.00">
                  <c:v>-9.4830117816091519E-3</c:v>
                </c:pt>
                <c:pt idx="254" formatCode="0.00">
                  <c:v>-8.8659342816091447E-3</c:v>
                </c:pt>
                <c:pt idx="255" formatCode="0.00">
                  <c:v>-8.2488567816091929E-3</c:v>
                </c:pt>
                <c:pt idx="256" formatCode="0.00">
                  <c:v>-7.6317784482758388E-3</c:v>
                </c:pt>
                <c:pt idx="257" formatCode="0.00">
                  <c:v>-7.2988034482758257E-3</c:v>
                </c:pt>
                <c:pt idx="258" formatCode="0.00">
                  <c:v>-7.075235948275832E-3</c:v>
                </c:pt>
                <c:pt idx="259" formatCode="0.00">
                  <c:v>-7.020582614942511E-3</c:v>
                </c:pt>
                <c:pt idx="260" formatCode="0.00">
                  <c:v>-6.9505067816091615E-3</c:v>
                </c:pt>
                <c:pt idx="261" formatCode="0.00">
                  <c:v>-6.8804309482758397E-3</c:v>
                </c:pt>
                <c:pt idx="262" formatCode="0.00">
                  <c:v>-6.8520659482758373E-3</c:v>
                </c:pt>
                <c:pt idx="263" formatCode="0.00">
                  <c:v>-6.8547609482758343E-3</c:v>
                </c:pt>
                <c:pt idx="264" formatCode="0.00">
                  <c:v>-6.7753551149425106E-3</c:v>
                </c:pt>
                <c:pt idx="265" formatCode="0.00">
                  <c:v>-6.6438292816091704E-3</c:v>
                </c:pt>
                <c:pt idx="266" formatCode="0.00">
                  <c:v>-6.5123092816091743E-3</c:v>
                </c:pt>
                <c:pt idx="267" formatCode="0.00">
                  <c:v>-6.3807892816091782E-3</c:v>
                </c:pt>
                <c:pt idx="268" formatCode="0.00">
                  <c:v>-6.249271781609167E-3</c:v>
                </c:pt>
                <c:pt idx="269" formatCode="0.00">
                  <c:v>-6.1698659482758433E-3</c:v>
                </c:pt>
                <c:pt idx="270" formatCode="0.00">
                  <c:v>-6.1534684482758562E-3</c:v>
                </c:pt>
                <c:pt idx="271" formatCode="0.00">
                  <c:v>-6.1252826149425232E-3</c:v>
                </c:pt>
                <c:pt idx="272" formatCode="0.00">
                  <c:v>-6.093220948275857E-3</c:v>
                </c:pt>
                <c:pt idx="273" formatCode="0.00">
                  <c:v>-6.0611592816091908E-3</c:v>
                </c:pt>
                <c:pt idx="274" formatCode="0.00">
                  <c:v>-6.02302011494249E-3</c:v>
                </c:pt>
                <c:pt idx="275" formatCode="0.00">
                  <c:v>-6.0347042816091823E-3</c:v>
                </c:pt>
                <c:pt idx="276" formatCode="0.00">
                  <c:v>-5.8882334482758536E-3</c:v>
                </c:pt>
                <c:pt idx="277" formatCode="0.00">
                  <c:v>-5.7382159482758377E-3</c:v>
                </c:pt>
                <c:pt idx="278" formatCode="0.00">
                  <c:v>-5.5882634482758431E-3</c:v>
                </c:pt>
                <c:pt idx="279" formatCode="0.00">
                  <c:v>-5.4383109482758485E-3</c:v>
                </c:pt>
                <c:pt idx="280" formatCode="0.00">
                  <c:v>-5.2883584482758539E-3</c:v>
                </c:pt>
                <c:pt idx="281" formatCode="0.00">
                  <c:v>-5.1418876149425252E-3</c:v>
                </c:pt>
                <c:pt idx="282" formatCode="0.00">
                  <c:v>-5.1407909482758529E-3</c:v>
                </c:pt>
                <c:pt idx="283" formatCode="0.00">
                  <c:v>-5.1586659482758535E-3</c:v>
                </c:pt>
                <c:pt idx="284" formatCode="0.00">
                  <c:v>-5.1589392816091817E-3</c:v>
                </c:pt>
                <c:pt idx="285" formatCode="0.00">
                  <c:v>-5.1592126149425099E-3</c:v>
                </c:pt>
                <c:pt idx="286" formatCode="0.00">
                  <c:v>-5.1546059482758255E-3</c:v>
                </c:pt>
                <c:pt idx="287" formatCode="0.00">
                  <c:v>-5.15347844827585E-3</c:v>
                </c:pt>
                <c:pt idx="288" formatCode="0.00">
                  <c:v>-5.1031892816091884E-3</c:v>
                </c:pt>
                <c:pt idx="289" formatCode="0.00">
                  <c:v>-5.0541309482758368E-3</c:v>
                </c:pt>
                <c:pt idx="290" formatCode="0.00">
                  <c:v>-5.0068942816091921E-3</c:v>
                </c:pt>
                <c:pt idx="291" formatCode="0.00">
                  <c:v>-4.959657614942492E-3</c:v>
                </c:pt>
                <c:pt idx="292" formatCode="0.00">
                  <c:v>-4.9124217816091664E-3</c:v>
                </c:pt>
                <c:pt idx="293" formatCode="0.00">
                  <c:v>-4.8621326149425048E-3</c:v>
                </c:pt>
                <c:pt idx="294" formatCode="0.00">
                  <c:v>-4.8608217816091814E-3</c:v>
                </c:pt>
                <c:pt idx="295" formatCode="0.00">
                  <c:v>-4.6783726149424998E-3</c:v>
                </c:pt>
                <c:pt idx="296" formatCode="0.00">
                  <c:v>-4.5118251149424971E-3</c:v>
                </c:pt>
                <c:pt idx="297" formatCode="0.00">
                  <c:v>-4.3452776149424943E-3</c:v>
                </c:pt>
                <c:pt idx="298" formatCode="0.00">
                  <c:v>-4.2024642816091695E-3</c:v>
                </c:pt>
                <c:pt idx="299" formatCode="0.00">
                  <c:v>-4.2155159482758497E-3</c:v>
                </c:pt>
                <c:pt idx="300" formatCode="0.00">
                  <c:v>-3.9726559482758383E-3</c:v>
                </c:pt>
                <c:pt idx="301" formatCode="0.00">
                  <c:v>-3.7122259482758324E-3</c:v>
                </c:pt>
                <c:pt idx="302" formatCode="0.00">
                  <c:v>-3.447743448275864E-3</c:v>
                </c:pt>
                <c:pt idx="303" formatCode="0.00">
                  <c:v>-3.1832609482758678E-3</c:v>
                </c:pt>
                <c:pt idx="304" formatCode="0.00">
                  <c:v>-2.9187792816091906E-3</c:v>
                </c:pt>
                <c:pt idx="305" formatCode="0.00">
                  <c:v>-2.675919281609207E-3</c:v>
                </c:pt>
                <c:pt idx="306" formatCode="0.00">
                  <c:v>-2.6650601149425246E-3</c:v>
                </c:pt>
                <c:pt idx="307" formatCode="0.00">
                  <c:v>-2.6293142816091741E-3</c:v>
                </c:pt>
                <c:pt idx="308" formatCode="0.00">
                  <c:v>-2.5943526149425078E-3</c:v>
                </c:pt>
                <c:pt idx="309" formatCode="0.00">
                  <c:v>-2.5593909482758415E-3</c:v>
                </c:pt>
                <c:pt idx="310" formatCode="0.00">
                  <c:v>-2.5588634482758277E-3</c:v>
                </c:pt>
                <c:pt idx="311" formatCode="0.00">
                  <c:v>-2.5585276149425185E-3</c:v>
                </c:pt>
                <c:pt idx="312" formatCode="0.00">
                  <c:v>-2.5474259482758388E-3</c:v>
                </c:pt>
                <c:pt idx="313" formatCode="0.00">
                  <c:v>-2.4733917816091577E-3</c:v>
                </c:pt>
                <c:pt idx="314" formatCode="0.00">
                  <c:v>-2.3993967816091644E-3</c:v>
                </c:pt>
                <c:pt idx="315" formatCode="0.00">
                  <c:v>-2.325401781609171E-3</c:v>
                </c:pt>
                <c:pt idx="316" formatCode="0.00">
                  <c:v>-2.2513709482758215E-3</c:v>
                </c:pt>
                <c:pt idx="317" formatCode="0.00">
                  <c:v>-2.2402692816091418E-3</c:v>
                </c:pt>
                <c:pt idx="318" formatCode="0.00">
                  <c:v>-2.2079584482758152E-3</c:v>
                </c:pt>
                <c:pt idx="319" formatCode="0.00">
                  <c:v>-2.1759076149425183E-3</c:v>
                </c:pt>
                <c:pt idx="320" formatCode="0.00">
                  <c:v>-2.1410709482758417E-3</c:v>
                </c:pt>
                <c:pt idx="321" formatCode="0.00">
                  <c:v>-2.106234281609165E-3</c:v>
                </c:pt>
                <c:pt idx="322" formatCode="0.00">
                  <c:v>-2.1057426149425074E-3</c:v>
                </c:pt>
                <c:pt idx="323" formatCode="0.00">
                  <c:v>-2.1054067816091704E-3</c:v>
                </c:pt>
                <c:pt idx="324" formatCode="0.00">
                  <c:v>-2.0944284482758424E-3</c:v>
                </c:pt>
                <c:pt idx="325" formatCode="0.00">
                  <c:v>-2.0190009482758398E-3</c:v>
                </c:pt>
                <c:pt idx="326" formatCode="0.00">
                  <c:v>-1.9435959482758391E-3</c:v>
                </c:pt>
                <c:pt idx="327" formatCode="0.00">
                  <c:v>-1.8681909482758385E-3</c:v>
                </c:pt>
                <c:pt idx="328" formatCode="0.00">
                  <c:v>-1.7927492816091906E-3</c:v>
                </c:pt>
                <c:pt idx="329" formatCode="0.00">
                  <c:v>-1.7817709482758626E-3</c:v>
                </c:pt>
                <c:pt idx="330" formatCode="0.00">
                  <c:v>-1.7492742816092033E-3</c:v>
                </c:pt>
                <c:pt idx="331" formatCode="0.00">
                  <c:v>-1.7140751149425371E-3</c:v>
                </c:pt>
                <c:pt idx="332" formatCode="0.00">
                  <c:v>-1.6796384482758442E-3</c:v>
                </c:pt>
                <c:pt idx="333" formatCode="0.00">
                  <c:v>-1.6452017816092068E-3</c:v>
                </c:pt>
                <c:pt idx="334" formatCode="0.00">
                  <c:v>-1.6452567816092056E-3</c:v>
                </c:pt>
                <c:pt idx="335" formatCode="0.00">
                  <c:v>-1.6449209482758687E-3</c:v>
                </c:pt>
                <c:pt idx="336" formatCode="0.00">
                  <c:v>-1.6359317816092012E-3</c:v>
                </c:pt>
                <c:pt idx="337" formatCode="0.00">
                  <c:v>-1.5614651149425396E-3</c:v>
                </c:pt>
                <c:pt idx="338" formatCode="0.00">
                  <c:v>-1.4870067816091792E-3</c:v>
                </c:pt>
                <c:pt idx="339" formatCode="0.00">
                  <c:v>-1.4125484482758466E-3</c:v>
                </c:pt>
                <c:pt idx="340" formatCode="0.00">
                  <c:v>-1.3380551149425046E-3</c:v>
                </c:pt>
                <c:pt idx="341" formatCode="0.00">
                  <c:v>-1.3290659482758371E-3</c:v>
                </c:pt>
                <c:pt idx="342" formatCode="0.00">
                  <c:v>-1.2964434482758413E-3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71-41DD-9BE4-F786169D71A3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'Brahmaputra-TSA'!$Z$366:$Z$712</c:f>
              <c:numCache>
                <c:formatCode>General</c:formatCode>
                <c:ptCount val="347"/>
                <c:pt idx="6" formatCode="0.0000">
                  <c:v>9.9512863902914639E-2</c:v>
                </c:pt>
                <c:pt idx="7" formatCode="0.0000">
                  <c:v>9.9846908783866956E-2</c:v>
                </c:pt>
                <c:pt idx="8" formatCode="0.0000">
                  <c:v>9.9801179676724139E-2</c:v>
                </c:pt>
                <c:pt idx="9" formatCode="0.0000">
                  <c:v>9.9760846641009898E-2</c:v>
                </c:pt>
                <c:pt idx="10" formatCode="0.0000">
                  <c:v>2.6637057183908075E-3</c:v>
                </c:pt>
                <c:pt idx="11" formatCode="0.0000">
                  <c:v>-8.6776538954228252E-2</c:v>
                </c:pt>
                <c:pt idx="12" formatCode="0.0000">
                  <c:v>-2.5812904423234695E-3</c:v>
                </c:pt>
                <c:pt idx="13" formatCode="0.0000">
                  <c:v>-2.1191750256568109E-3</c:v>
                </c:pt>
                <c:pt idx="14" formatCode="0.0000">
                  <c:v>-2.1554811268472696E-3</c:v>
                </c:pt>
                <c:pt idx="15" formatCode="0.0000">
                  <c:v>-5.9205481870894888E-2</c:v>
                </c:pt>
                <c:pt idx="16" formatCode="0.0000">
                  <c:v>-0.13856802612684729</c:v>
                </c:pt>
                <c:pt idx="17" formatCode="0.0000">
                  <c:v>2.3180352422003114E-3</c:v>
                </c:pt>
                <c:pt idx="18" formatCode="0.0000">
                  <c:v>9.8844285569581303E-2</c:v>
                </c:pt>
                <c:pt idx="19" formatCode="0.0000">
                  <c:v>9.9218932950533634E-2</c:v>
                </c:pt>
                <c:pt idx="20" formatCode="0.0000">
                  <c:v>9.9234841343390778E-2</c:v>
                </c:pt>
                <c:pt idx="21" formatCode="0.0000">
                  <c:v>9.9256145807676582E-2</c:v>
                </c:pt>
                <c:pt idx="22" formatCode="0.0000">
                  <c:v>2.1584773850574779E-3</c:v>
                </c:pt>
                <c:pt idx="23" formatCode="0.0000">
                  <c:v>-8.7281353120894897E-2</c:v>
                </c:pt>
                <c:pt idx="24" formatCode="0.0000">
                  <c:v>-3.090651275656775E-3</c:v>
                </c:pt>
                <c:pt idx="25" formatCode="0.0000">
                  <c:v>-2.633011692323467E-3</c:v>
                </c:pt>
                <c:pt idx="26" formatCode="0.0000">
                  <c:v>-2.6737902935139168E-3</c:v>
                </c:pt>
                <c:pt idx="27" formatCode="0.0000">
                  <c:v>-5.9728263537561554E-2</c:v>
                </c:pt>
                <c:pt idx="28" formatCode="0.0000">
                  <c:v>-0.13909528029351398</c:v>
                </c:pt>
                <c:pt idx="29" formatCode="0.0000">
                  <c:v>1.7862344088669657E-3</c:v>
                </c:pt>
                <c:pt idx="30" formatCode="0.0000">
                  <c:v>9.8309295569581318E-2</c:v>
                </c:pt>
                <c:pt idx="31" formatCode="0.0000">
                  <c:v>9.8623027117200307E-2</c:v>
                </c:pt>
                <c:pt idx="32" formatCode="0.0000">
                  <c:v>9.863538634339078E-2</c:v>
                </c:pt>
                <c:pt idx="33" formatCode="0.0000">
                  <c:v>9.8653141641009912E-2</c:v>
                </c:pt>
                <c:pt idx="34" formatCode="0.0000">
                  <c:v>1.5555748850574758E-3</c:v>
                </c:pt>
                <c:pt idx="35" formatCode="0.0000">
                  <c:v>-8.7884300620894903E-2</c:v>
                </c:pt>
                <c:pt idx="36" formatCode="0.0000">
                  <c:v>-3.6943921089901133E-3</c:v>
                </c:pt>
                <c:pt idx="37" formatCode="0.0000">
                  <c:v>-3.2374700256568023E-3</c:v>
                </c:pt>
                <c:pt idx="38" formatCode="0.0000">
                  <c:v>-3.2789694601805808E-3</c:v>
                </c:pt>
                <c:pt idx="39" formatCode="0.0000">
                  <c:v>-6.0334163537561547E-2</c:v>
                </c:pt>
                <c:pt idx="40" formatCode="0.0000">
                  <c:v>-0.1397019011268473</c:v>
                </c:pt>
                <c:pt idx="41" formatCode="0.0000">
                  <c:v>1.1788202422003125E-3</c:v>
                </c:pt>
                <c:pt idx="42" formatCode="0.0000">
                  <c:v>9.7698552236248015E-2</c:v>
                </c:pt>
                <c:pt idx="43" formatCode="0.0000">
                  <c:v>9.8052052117200333E-2</c:v>
                </c:pt>
                <c:pt idx="44" formatCode="0.0000">
                  <c:v>9.8059708843390769E-2</c:v>
                </c:pt>
                <c:pt idx="45" formatCode="0.0000">
                  <c:v>9.8072761641009892E-2</c:v>
                </c:pt>
                <c:pt idx="46" formatCode="0.0000">
                  <c:v>9.7513738505747294E-4</c:v>
                </c:pt>
                <c:pt idx="47" formatCode="0.0000">
                  <c:v>-8.8465075620894909E-2</c:v>
                </c:pt>
                <c:pt idx="48" formatCode="0.0000">
                  <c:v>-4.2751612756567747E-3</c:v>
                </c:pt>
                <c:pt idx="49" formatCode="0.0000">
                  <c:v>-3.8212391923234668E-3</c:v>
                </c:pt>
                <c:pt idx="50" formatCode="0.0000">
                  <c:v>-3.8657386268472482E-3</c:v>
                </c:pt>
                <c:pt idx="51" formatCode="0.0000">
                  <c:v>-6.0923932704228217E-2</c:v>
                </c:pt>
                <c:pt idx="52" formatCode="0.0000">
                  <c:v>-0.14029467029351392</c:v>
                </c:pt>
                <c:pt idx="53" formatCode="0.0000">
                  <c:v>5.8605690886698314E-4</c:v>
                </c:pt>
                <c:pt idx="54" formatCode="0.0000">
                  <c:v>9.710144306958135E-2</c:v>
                </c:pt>
                <c:pt idx="55" formatCode="0.0000">
                  <c:v>9.7445297117200347E-2</c:v>
                </c:pt>
                <c:pt idx="56" formatCode="0.0000">
                  <c:v>9.7446591343390787E-2</c:v>
                </c:pt>
                <c:pt idx="57" formatCode="0.0000">
                  <c:v>9.7453281641009915E-2</c:v>
                </c:pt>
                <c:pt idx="58" formatCode="0.0000">
                  <c:v>3.5576071839082957E-4</c:v>
                </c:pt>
                <c:pt idx="59" formatCode="0.0000">
                  <c:v>-8.908462812089489E-2</c:v>
                </c:pt>
                <c:pt idx="60" formatCode="0.0000">
                  <c:v>-4.894711275656799E-3</c:v>
                </c:pt>
                <c:pt idx="61" formatCode="0.0000">
                  <c:v>-4.4489616923234776E-3</c:v>
                </c:pt>
                <c:pt idx="62" formatCode="0.0000">
                  <c:v>-4.5016336268472734E-3</c:v>
                </c:pt>
                <c:pt idx="63" formatCode="0.0000">
                  <c:v>-6.1568000204228202E-2</c:v>
                </c:pt>
                <c:pt idx="64" formatCode="0.0000">
                  <c:v>-0.14094691029351394</c:v>
                </c:pt>
                <c:pt idx="65" formatCode="0.0000">
                  <c:v>-6.6180591133002675E-5</c:v>
                </c:pt>
                <c:pt idx="66" formatCode="0.0000">
                  <c:v>9.6443090569581336E-2</c:v>
                </c:pt>
                <c:pt idx="67" formatCode="0.0000">
                  <c:v>9.6809247950533611E-2</c:v>
                </c:pt>
                <c:pt idx="68" formatCode="0.0000">
                  <c:v>9.6806373843390803E-2</c:v>
                </c:pt>
                <c:pt idx="69" formatCode="0.0000">
                  <c:v>9.680889580767657E-2</c:v>
                </c:pt>
                <c:pt idx="70" formatCode="0.0000">
                  <c:v>-2.881942816091998E-4</c:v>
                </c:pt>
                <c:pt idx="71" formatCode="0.0000">
                  <c:v>-8.9728573120894897E-2</c:v>
                </c:pt>
                <c:pt idx="72" formatCode="0.0000">
                  <c:v>-5.5386496089901149E-3</c:v>
                </c:pt>
                <c:pt idx="73" formatCode="0.0000">
                  <c:v>-5.0928250256568053E-3</c:v>
                </c:pt>
                <c:pt idx="74" formatCode="0.0000">
                  <c:v>-5.1454194601805725E-3</c:v>
                </c:pt>
                <c:pt idx="75" formatCode="0.0000">
                  <c:v>-6.2211708537561583E-2</c:v>
                </c:pt>
                <c:pt idx="76" formatCode="0.0000">
                  <c:v>-0.1415905411268473</c:v>
                </c:pt>
                <c:pt idx="77" formatCode="0.0000">
                  <c:v>-7.0980475779969243E-4</c:v>
                </c:pt>
                <c:pt idx="78" formatCode="0.0000">
                  <c:v>9.5795410569581324E-2</c:v>
                </c:pt>
                <c:pt idx="79" formatCode="0.0000">
                  <c:v>9.6137470450533641E-2</c:v>
                </c:pt>
                <c:pt idx="80" formatCode="0.0000">
                  <c:v>9.613001717672412E-2</c:v>
                </c:pt>
                <c:pt idx="81" formatCode="0.0000">
                  <c:v>9.612795997434323E-2</c:v>
                </c:pt>
                <c:pt idx="82" formatCode="0.0000">
                  <c:v>-9.6862844827588779E-4</c:v>
                </c:pt>
                <c:pt idx="83" formatCode="0.0000">
                  <c:v>-9.0408998120894937E-2</c:v>
                </c:pt>
                <c:pt idx="84" formatCode="0.0000">
                  <c:v>-6.2190704423234766E-3</c:v>
                </c:pt>
                <c:pt idx="85" formatCode="0.0000">
                  <c:v>-5.7731691923234851E-3</c:v>
                </c:pt>
                <c:pt idx="86" formatCode="0.0000">
                  <c:v>-5.8256877935139173E-3</c:v>
                </c:pt>
                <c:pt idx="87" formatCode="0.0000">
                  <c:v>-6.2891901037561593E-2</c:v>
                </c:pt>
                <c:pt idx="88" formatCode="0.0000">
                  <c:v>-0.14227065779351397</c:v>
                </c:pt>
                <c:pt idx="89" formatCode="0.0000">
                  <c:v>-1.3899172577996888E-3</c:v>
                </c:pt>
                <c:pt idx="90" formatCode="0.0000">
                  <c:v>9.5110924736247993E-2</c:v>
                </c:pt>
                <c:pt idx="91" formatCode="0.0000">
                  <c:v>9.546115128386698E-2</c:v>
                </c:pt>
                <c:pt idx="92" formatCode="0.0000">
                  <c:v>9.5446954676724094E-2</c:v>
                </c:pt>
                <c:pt idx="93" formatCode="0.0000">
                  <c:v>9.5438154141009895E-2</c:v>
                </c:pt>
                <c:pt idx="94" formatCode="0.0000">
                  <c:v>-1.6595017816092017E-3</c:v>
                </c:pt>
                <c:pt idx="95" formatCode="0.0000">
                  <c:v>-9.1099863120894922E-2</c:v>
                </c:pt>
                <c:pt idx="96" formatCode="0.0000">
                  <c:v>-6.9159637756568138E-3</c:v>
                </c:pt>
                <c:pt idx="97" formatCode="0.0000">
                  <c:v>-6.4760191923234622E-3</c:v>
                </c:pt>
                <c:pt idx="98" formatCode="0.0000">
                  <c:v>-6.5344944601805899E-3</c:v>
                </c:pt>
                <c:pt idx="99" formatCode="0.0000">
                  <c:v>-6.3606664370894905E-2</c:v>
                </c:pt>
                <c:pt idx="100" formatCode="0.0000">
                  <c:v>-0.14299137779351395</c:v>
                </c:pt>
                <c:pt idx="101" formatCode="0.0000">
                  <c:v>-2.1166655911330212E-3</c:v>
                </c:pt>
                <c:pt idx="102" formatCode="0.0000">
                  <c:v>9.4379417236247987E-2</c:v>
                </c:pt>
                <c:pt idx="103" formatCode="0.0000">
                  <c:v>9.4687466283866956E-2</c:v>
                </c:pt>
                <c:pt idx="104" formatCode="0.0000">
                  <c:v>9.466547051005747E-2</c:v>
                </c:pt>
                <c:pt idx="105" formatCode="0.0000">
                  <c:v>9.4648870807676561E-2</c:v>
                </c:pt>
                <c:pt idx="106" formatCode="0.0000">
                  <c:v>-2.4496367816091991E-3</c:v>
                </c:pt>
                <c:pt idx="107" formatCode="0.0000">
                  <c:v>-9.1889988954228272E-2</c:v>
                </c:pt>
                <c:pt idx="108" formatCode="0.0000">
                  <c:v>-7.7120546089901321E-3</c:v>
                </c:pt>
                <c:pt idx="109" formatCode="0.0000">
                  <c:v>-7.2780000256567889E-3</c:v>
                </c:pt>
                <c:pt idx="110" formatCode="0.0000">
                  <c:v>-7.3423677935139098E-3</c:v>
                </c:pt>
                <c:pt idx="111" formatCode="0.0000">
                  <c:v>-6.4420430204228218E-2</c:v>
                </c:pt>
                <c:pt idx="112" formatCode="0.0000">
                  <c:v>-0.14381103612684729</c:v>
                </c:pt>
                <c:pt idx="113" formatCode="0.0000">
                  <c:v>-2.9422889244663519E-3</c:v>
                </c:pt>
                <c:pt idx="114" formatCode="0.0000">
                  <c:v>9.3548563069581314E-2</c:v>
                </c:pt>
                <c:pt idx="115" formatCode="0.0000">
                  <c:v>9.3841919617200314E-2</c:v>
                </c:pt>
                <c:pt idx="116" formatCode="0.0000">
                  <c:v>9.3778370510057468E-2</c:v>
                </c:pt>
                <c:pt idx="117" formatCode="0.0000">
                  <c:v>9.3720217474343254E-2</c:v>
                </c:pt>
                <c:pt idx="118" formatCode="0.0000">
                  <c:v>-3.3773459482758506E-3</c:v>
                </c:pt>
                <c:pt idx="119" formatCode="0.0000">
                  <c:v>-9.2817690620894885E-2</c:v>
                </c:pt>
                <c:pt idx="120" formatCode="0.0000">
                  <c:v>-8.6397496089901105E-3</c:v>
                </c:pt>
                <c:pt idx="121" formatCode="0.0000">
                  <c:v>-8.2056175256567943E-3</c:v>
                </c:pt>
                <c:pt idx="122" formatCode="0.0000">
                  <c:v>-8.2699036268472637E-3</c:v>
                </c:pt>
                <c:pt idx="123" formatCode="0.0000">
                  <c:v>-6.5347884370894893E-2</c:v>
                </c:pt>
                <c:pt idx="124" formatCode="0.0000">
                  <c:v>-0.14473840862684731</c:v>
                </c:pt>
                <c:pt idx="125" formatCode="0.0000">
                  <c:v>-3.869654757799712E-3</c:v>
                </c:pt>
                <c:pt idx="126" formatCode="0.0000">
                  <c:v>9.2615389736247972E-2</c:v>
                </c:pt>
                <c:pt idx="127" formatCode="0.0000">
                  <c:v>9.2973442117200294E-2</c:v>
                </c:pt>
                <c:pt idx="128" formatCode="0.0000">
                  <c:v>9.3000612176724118E-2</c:v>
                </c:pt>
                <c:pt idx="129" formatCode="0.0000">
                  <c:v>9.3033178307676545E-2</c:v>
                </c:pt>
                <c:pt idx="130" formatCode="0.0000">
                  <c:v>-4.0683834482758696E-3</c:v>
                </c:pt>
                <c:pt idx="131" formatCode="0.0000">
                  <c:v>-9.352925645422823E-2</c:v>
                </c:pt>
                <c:pt idx="132" formatCode="0.0000">
                  <c:v>-9.3177904423234481E-3</c:v>
                </c:pt>
                <c:pt idx="133" formatCode="0.0000">
                  <c:v>-9.136872525656814E-3</c:v>
                </c:pt>
                <c:pt idx="134" formatCode="0.0000">
                  <c:v>-9.4543911268472614E-3</c:v>
                </c:pt>
                <c:pt idx="135" formatCode="0.0000">
                  <c:v>-6.6785604370894897E-2</c:v>
                </c:pt>
                <c:pt idx="136" formatCode="0.0000">
                  <c:v>-0.14642936112684729</c:v>
                </c:pt>
                <c:pt idx="137" formatCode="0.0000">
                  <c:v>-5.527082257799687E-3</c:v>
                </c:pt>
                <c:pt idx="138" formatCode="0.0000">
                  <c:v>9.0907459736248003E-2</c:v>
                </c:pt>
                <c:pt idx="139" formatCode="0.0000">
                  <c:v>9.1093136283866977E-2</c:v>
                </c:pt>
                <c:pt idx="140" formatCode="0.0000">
                  <c:v>9.0930757176724136E-2</c:v>
                </c:pt>
                <c:pt idx="141" formatCode="0.0000">
                  <c:v>9.07737741410099E-2</c:v>
                </c:pt>
                <c:pt idx="142" formatCode="0.0000">
                  <c:v>-5.9951851149425417E-3</c:v>
                </c:pt>
                <c:pt idx="143" formatCode="0.0000">
                  <c:v>-9.5434643954228224E-2</c:v>
                </c:pt>
                <c:pt idx="144" formatCode="0.0000">
                  <c:v>-1.0570080442323465E-2</c:v>
                </c:pt>
                <c:pt idx="145" formatCode="0.0000">
                  <c:v>-1.0416481692323482E-2</c:v>
                </c:pt>
                <c:pt idx="146" formatCode="0.0000">
                  <c:v>-1.0762630293513903E-2</c:v>
                </c:pt>
                <c:pt idx="147" formatCode="0.0000">
                  <c:v>-6.812247353756154E-2</c:v>
                </c:pt>
                <c:pt idx="148" formatCode="0.0000">
                  <c:v>-0.14779486029351394</c:v>
                </c:pt>
                <c:pt idx="149" formatCode="0.0000">
                  <c:v>-6.2394839244663269E-3</c:v>
                </c:pt>
                <c:pt idx="150" formatCode="0.0000">
                  <c:v>8.9784442236248013E-2</c:v>
                </c:pt>
                <c:pt idx="151" formatCode="0.0000">
                  <c:v>9.0031094617200325E-2</c:v>
                </c:pt>
                <c:pt idx="152" formatCode="0.0000">
                  <c:v>8.9928518010057468E-2</c:v>
                </c:pt>
                <c:pt idx="153" formatCode="0.0000">
                  <c:v>8.9831337474343242E-2</c:v>
                </c:pt>
                <c:pt idx="154" formatCode="0.0000">
                  <c:v>-7.2225709482758582E-3</c:v>
                </c:pt>
                <c:pt idx="155" formatCode="0.0000">
                  <c:v>-9.666264478756155E-2</c:v>
                </c:pt>
                <c:pt idx="156" formatCode="0.0000">
                  <c:v>-1.2324107108990096E-2</c:v>
                </c:pt>
                <c:pt idx="157" formatCode="0.0000">
                  <c:v>-1.1570803358990106E-2</c:v>
                </c:pt>
                <c:pt idx="158" formatCode="0.0000">
                  <c:v>-1.1315898626847232E-2</c:v>
                </c:pt>
                <c:pt idx="159" formatCode="0.0000">
                  <c:v>-6.8074688537561545E-2</c:v>
                </c:pt>
                <c:pt idx="160" formatCode="0.0000">
                  <c:v>-0.14714602196018059</c:v>
                </c:pt>
                <c:pt idx="161" formatCode="0.0000">
                  <c:v>-6.1166714244663134E-3</c:v>
                </c:pt>
                <c:pt idx="162" formatCode="0.0000">
                  <c:v>9.0473606402914686E-2</c:v>
                </c:pt>
                <c:pt idx="163" formatCode="0.0000">
                  <c:v>9.0730442950533646E-2</c:v>
                </c:pt>
                <c:pt idx="164" formatCode="0.0000">
                  <c:v>9.0612603010057469E-2</c:v>
                </c:pt>
                <c:pt idx="165" formatCode="0.0000">
                  <c:v>9.0500159141009923E-2</c:v>
                </c:pt>
                <c:pt idx="166" formatCode="0.0000">
                  <c:v>-6.6626317816091685E-3</c:v>
                </c:pt>
                <c:pt idx="167" formatCode="0.0000">
                  <c:v>-9.61015756208949E-2</c:v>
                </c:pt>
                <c:pt idx="168" formatCode="0.0000">
                  <c:v>-1.2066777108990095E-2</c:v>
                </c:pt>
                <c:pt idx="169" formatCode="0.0000">
                  <c:v>-1.178145335899014E-2</c:v>
                </c:pt>
                <c:pt idx="170" formatCode="0.0000">
                  <c:v>-1.1992508626847254E-2</c:v>
                </c:pt>
                <c:pt idx="171" formatCode="0.0000">
                  <c:v>-6.9217258537561527E-2</c:v>
                </c:pt>
                <c:pt idx="172" formatCode="0.0000">
                  <c:v>-0.14875455196018064</c:v>
                </c:pt>
                <c:pt idx="173" formatCode="0.0000">
                  <c:v>-8.0289405911330158E-3</c:v>
                </c:pt>
                <c:pt idx="174" formatCode="0.0000">
                  <c:v>8.8474701402914663E-2</c:v>
                </c:pt>
                <c:pt idx="175" formatCode="0.0000">
                  <c:v>8.9268727950533672E-2</c:v>
                </c:pt>
                <c:pt idx="176" formatCode="0.0000">
                  <c:v>8.9742922176724138E-2</c:v>
                </c:pt>
                <c:pt idx="177" formatCode="0.0000">
                  <c:v>9.0222512474343292E-2</c:v>
                </c:pt>
                <c:pt idx="178" formatCode="0.0000">
                  <c:v>-6.7304792816091641E-3</c:v>
                </c:pt>
                <c:pt idx="179" formatCode="0.0000">
                  <c:v>-9.6162440620894865E-2</c:v>
                </c:pt>
                <c:pt idx="180" formatCode="0.0000">
                  <c:v>-1.1596648775656776E-2</c:v>
                </c:pt>
                <c:pt idx="181" formatCode="0.0000">
                  <c:v>-1.0505320858990141E-2</c:v>
                </c:pt>
                <c:pt idx="182" formatCode="0.0000">
                  <c:v>-9.9144119601806135E-3</c:v>
                </c:pt>
                <c:pt idx="183" formatCode="0.0000">
                  <c:v>-6.6337197704228246E-2</c:v>
                </c:pt>
                <c:pt idx="184" formatCode="0.0000">
                  <c:v>-0.14507252696018064</c:v>
                </c:pt>
                <c:pt idx="185" formatCode="0.0000">
                  <c:v>-3.8159222577996976E-3</c:v>
                </c:pt>
                <c:pt idx="186" formatCode="0.0000">
                  <c:v>9.2844629736247963E-2</c:v>
                </c:pt>
                <c:pt idx="187" formatCode="0.0000">
                  <c:v>9.2867382117200303E-2</c:v>
                </c:pt>
                <c:pt idx="188" formatCode="0.0000">
                  <c:v>9.253353134339079E-2</c:v>
                </c:pt>
                <c:pt idx="189" formatCode="0.0000">
                  <c:v>9.2205076641009881E-2</c:v>
                </c:pt>
                <c:pt idx="190" formatCode="0.0000">
                  <c:v>-5.0538684482758778E-3</c:v>
                </c:pt>
                <c:pt idx="191" formatCode="0.0000">
                  <c:v>-9.4493251454228253E-2</c:v>
                </c:pt>
                <c:pt idx="192" formatCode="0.0000">
                  <c:v>-1.0623632942323463E-2</c:v>
                </c:pt>
                <c:pt idx="193" formatCode="0.0000">
                  <c:v>-1.0489300858990164E-2</c:v>
                </c:pt>
                <c:pt idx="194" formatCode="0.0000">
                  <c:v>-1.0853367793513952E-2</c:v>
                </c:pt>
                <c:pt idx="195" formatCode="0.0000">
                  <c:v>-6.8231129370894872E-2</c:v>
                </c:pt>
                <c:pt idx="196" formatCode="0.0000">
                  <c:v>-0.14792055196018059</c:v>
                </c:pt>
                <c:pt idx="197" formatCode="0.0000">
                  <c:v>-7.3601205911330292E-3</c:v>
                </c:pt>
                <c:pt idx="198" formatCode="0.0000">
                  <c:v>8.9115588069581336E-2</c:v>
                </c:pt>
                <c:pt idx="199" formatCode="0.0000">
                  <c:v>8.9121210450533644E-2</c:v>
                </c:pt>
                <c:pt idx="200" formatCode="0.0000">
                  <c:v>8.8787574676724129E-2</c:v>
                </c:pt>
                <c:pt idx="201" formatCode="0.0000">
                  <c:v>8.8459334974343246E-2</c:v>
                </c:pt>
                <c:pt idx="202" formatCode="0.0000">
                  <c:v>-9.0044617816091577E-3</c:v>
                </c:pt>
                <c:pt idx="203" formatCode="0.0000">
                  <c:v>-9.8420004787561563E-2</c:v>
                </c:pt>
                <c:pt idx="204" formatCode="0.0000">
                  <c:v>-1.4958415442323431E-2</c:v>
                </c:pt>
                <c:pt idx="205" formatCode="0.0000">
                  <c:v>-1.5077218358990119E-2</c:v>
                </c:pt>
                <c:pt idx="206" formatCode="0.0000">
                  <c:v>-1.5690233626847239E-2</c:v>
                </c:pt>
                <c:pt idx="207" formatCode="0.0000">
                  <c:v>-7.3316943537561519E-2</c:v>
                </c:pt>
                <c:pt idx="208" formatCode="0.0000">
                  <c:v>-0.15325619612684727</c:v>
                </c:pt>
                <c:pt idx="209" formatCode="0.0000">
                  <c:v>-1.3103793924466339E-2</c:v>
                </c:pt>
                <c:pt idx="210" formatCode="0.0000">
                  <c:v>8.3490803902914662E-2</c:v>
                </c:pt>
                <c:pt idx="211" formatCode="0.0000">
                  <c:v>8.345989295053366E-2</c:v>
                </c:pt>
                <c:pt idx="212" formatCode="0.0000">
                  <c:v>8.3079166343390798E-2</c:v>
                </c:pt>
                <c:pt idx="213" formatCode="0.0000">
                  <c:v>8.2703835807676568E-2</c:v>
                </c:pt>
                <c:pt idx="214" formatCode="0.0000">
                  <c:v>-1.4936724281609193E-2</c:v>
                </c:pt>
                <c:pt idx="215" formatCode="0.0000">
                  <c:v>-0.1043760231208949</c:v>
                </c:pt>
                <c:pt idx="216" formatCode="0.0000">
                  <c:v>-2.0995872942323468E-2</c:v>
                </c:pt>
                <c:pt idx="217" formatCode="0.0000">
                  <c:v>-2.1018925025656804E-2</c:v>
                </c:pt>
                <c:pt idx="218" formatCode="0.0000">
                  <c:v>-2.1544246126847244E-2</c:v>
                </c:pt>
                <c:pt idx="219" formatCode="0.0000">
                  <c:v>-7.9083261870894872E-2</c:v>
                </c:pt>
                <c:pt idx="220" formatCode="0.0000">
                  <c:v>-0.15893482112684729</c:v>
                </c:pt>
                <c:pt idx="221" formatCode="0.0000">
                  <c:v>-1.8863858091133001E-2</c:v>
                </c:pt>
                <c:pt idx="222" formatCode="0.0000">
                  <c:v>7.7815546402914659E-2</c:v>
                </c:pt>
                <c:pt idx="223" formatCode="0.0000">
                  <c:v>7.8231185450533647E-2</c:v>
                </c:pt>
                <c:pt idx="224" formatCode="0.0000">
                  <c:v>7.8308678010057475E-2</c:v>
                </c:pt>
                <c:pt idx="225" formatCode="0.0000">
                  <c:v>7.8391566641009908E-2</c:v>
                </c:pt>
                <c:pt idx="226" formatCode="0.0000">
                  <c:v>-1.8615988448275861E-2</c:v>
                </c:pt>
                <c:pt idx="227" formatCode="0.0000">
                  <c:v>-0.1080408006208949</c:v>
                </c:pt>
                <c:pt idx="228" formatCode="0.0000">
                  <c:v>-2.3729184608990123E-2</c:v>
                </c:pt>
                <c:pt idx="229" formatCode="0.0000">
                  <c:v>-2.3353940025656772E-2</c:v>
                </c:pt>
                <c:pt idx="230" formatCode="0.0000">
                  <c:v>-2.3477411126847231E-2</c:v>
                </c:pt>
                <c:pt idx="231" formatCode="0.0000">
                  <c:v>-8.0614576870894905E-2</c:v>
                </c:pt>
                <c:pt idx="232" formatCode="0.0000">
                  <c:v>-0.16006407446018064</c:v>
                </c:pt>
                <c:pt idx="233" formatCode="0.0000">
                  <c:v>-1.906164559113302E-2</c:v>
                </c:pt>
                <c:pt idx="234" formatCode="0.0000">
                  <c:v>7.7351547236247986E-2</c:v>
                </c:pt>
                <c:pt idx="235" formatCode="0.0000">
                  <c:v>7.7746420450533649E-2</c:v>
                </c:pt>
                <c:pt idx="236" formatCode="0.0000">
                  <c:v>7.7785015510057454E-2</c:v>
                </c:pt>
                <c:pt idx="237" formatCode="0.0000">
                  <c:v>7.7829006641009918E-2</c:v>
                </c:pt>
                <c:pt idx="238" formatCode="0.0000">
                  <c:v>-1.9203165948275869E-2</c:v>
                </c:pt>
                <c:pt idx="239" formatCode="0.0000">
                  <c:v>-0.10865401645422824</c:v>
                </c:pt>
                <c:pt idx="240" formatCode="0.0000">
                  <c:v>-2.4295448775656786E-2</c:v>
                </c:pt>
                <c:pt idx="241" formatCode="0.0000">
                  <c:v>-2.354790085899014E-2</c:v>
                </c:pt>
                <c:pt idx="242" formatCode="0.0000">
                  <c:v>-2.3298751960180608E-2</c:v>
                </c:pt>
                <c:pt idx="243" formatCode="0.0000">
                  <c:v>-8.0063297704228237E-2</c:v>
                </c:pt>
                <c:pt idx="244" formatCode="0.0000">
                  <c:v>-0.15914038779351394</c:v>
                </c:pt>
                <c:pt idx="245" formatCode="0.0000">
                  <c:v>-1.8091007257799663E-2</c:v>
                </c:pt>
                <c:pt idx="246" formatCode="0.0000">
                  <c:v>7.8476093902914684E-2</c:v>
                </c:pt>
                <c:pt idx="247" formatCode="0.0000">
                  <c:v>7.9154637950533652E-2</c:v>
                </c:pt>
                <c:pt idx="248" formatCode="0.0000">
                  <c:v>7.9479172176724122E-2</c:v>
                </c:pt>
                <c:pt idx="249" formatCode="0.0000">
                  <c:v>7.980910247434328E-2</c:v>
                </c:pt>
                <c:pt idx="250" formatCode="0.0000">
                  <c:v>-1.7219895114942513E-2</c:v>
                </c:pt>
                <c:pt idx="251" formatCode="0.0000">
                  <c:v>-0.10665831978756153</c:v>
                </c:pt>
                <c:pt idx="252" formatCode="0.0000">
                  <c:v>-2.2098407942323428E-2</c:v>
                </c:pt>
                <c:pt idx="253" formatCode="0.0000">
                  <c:v>-2.0925005025656779E-2</c:v>
                </c:pt>
                <c:pt idx="254" formatCode="0.0000">
                  <c:v>-2.0247989460180554E-2</c:v>
                </c:pt>
                <c:pt idx="255" formatCode="0.0000">
                  <c:v>-7.6584668537561573E-2</c:v>
                </c:pt>
                <c:pt idx="256" formatCode="0.0000">
                  <c:v>-0.15523389029351395</c:v>
                </c:pt>
                <c:pt idx="257" formatCode="0.0000">
                  <c:v>-1.3983165591132996E-2</c:v>
                </c:pt>
                <c:pt idx="258" formatCode="0.0000">
                  <c:v>8.2779268902914677E-2</c:v>
                </c:pt>
                <c:pt idx="259" formatCode="0.0000">
                  <c:v>8.3215334617200321E-2</c:v>
                </c:pt>
                <c:pt idx="260" formatCode="0.0000">
                  <c:v>8.3318975510057486E-2</c:v>
                </c:pt>
                <c:pt idx="261" formatCode="0.0000">
                  <c:v>8.3428012474343255E-2</c:v>
                </c:pt>
                <c:pt idx="262" formatCode="0.0000">
                  <c:v>-1.3639874281609177E-2</c:v>
                </c:pt>
                <c:pt idx="263" formatCode="0.0000">
                  <c:v>-0.10308202812089488</c:v>
                </c:pt>
                <c:pt idx="264" formatCode="0.0000">
                  <c:v>-1.8775685442323442E-2</c:v>
                </c:pt>
                <c:pt idx="265" formatCode="0.0000">
                  <c:v>-1.8085822525656797E-2</c:v>
                </c:pt>
                <c:pt idx="266" formatCode="0.0000">
                  <c:v>-1.7894364460180584E-2</c:v>
                </c:pt>
                <c:pt idx="267" formatCode="0.0000">
                  <c:v>-7.4716601037561559E-2</c:v>
                </c:pt>
                <c:pt idx="268" formatCode="0.0000">
                  <c:v>-0.15385138362684728</c:v>
                </c:pt>
                <c:pt idx="269" formatCode="0.0000">
                  <c:v>-1.2854228091133013E-2</c:v>
                </c:pt>
                <c:pt idx="270" formatCode="0.0000">
                  <c:v>8.3701036402914653E-2</c:v>
                </c:pt>
                <c:pt idx="271" formatCode="0.0000">
                  <c:v>8.4110634617200308E-2</c:v>
                </c:pt>
                <c:pt idx="272" formatCode="0.0000">
                  <c:v>8.417626134339079E-2</c:v>
                </c:pt>
                <c:pt idx="273" formatCode="0.0000">
                  <c:v>8.4247284141009904E-2</c:v>
                </c:pt>
                <c:pt idx="274" formatCode="0.0000">
                  <c:v>-1.2810828448275829E-2</c:v>
                </c:pt>
                <c:pt idx="275" formatCode="0.0000">
                  <c:v>-0.10226197145422823</c:v>
                </c:pt>
                <c:pt idx="276" formatCode="0.0000">
                  <c:v>-1.7888563775656785E-2</c:v>
                </c:pt>
                <c:pt idx="277" formatCode="0.0000">
                  <c:v>-1.7180209192323465E-2</c:v>
                </c:pt>
                <c:pt idx="278" formatCode="0.0000">
                  <c:v>-1.6970318626847253E-2</c:v>
                </c:pt>
                <c:pt idx="279" formatCode="0.0000">
                  <c:v>-7.3774122704228229E-2</c:v>
                </c:pt>
                <c:pt idx="280" formatCode="0.0000">
                  <c:v>-0.15289047029351396</c:v>
                </c:pt>
                <c:pt idx="281" formatCode="0.0000">
                  <c:v>-1.1826249757799695E-2</c:v>
                </c:pt>
                <c:pt idx="282" formatCode="0.0000">
                  <c:v>8.4713713902914656E-2</c:v>
                </c:pt>
                <c:pt idx="283" formatCode="0.0000">
                  <c:v>8.5077251283866978E-2</c:v>
                </c:pt>
                <c:pt idx="284" formatCode="0.0000">
                  <c:v>8.5110543010057466E-2</c:v>
                </c:pt>
                <c:pt idx="285" formatCode="0.0000">
                  <c:v>8.5149230807676585E-2</c:v>
                </c:pt>
                <c:pt idx="286" formatCode="0.0000">
                  <c:v>-1.1942414281609165E-2</c:v>
                </c:pt>
                <c:pt idx="287" formatCode="0.0000">
                  <c:v>-0.1013807456208949</c:v>
                </c:pt>
                <c:pt idx="288" formatCode="0.0000">
                  <c:v>-1.710351960899012E-2</c:v>
                </c:pt>
                <c:pt idx="289" formatCode="0.0000">
                  <c:v>-1.6496124192323464E-2</c:v>
                </c:pt>
                <c:pt idx="290" formatCode="0.0000">
                  <c:v>-1.6388949460180602E-2</c:v>
                </c:pt>
                <c:pt idx="291" formatCode="0.0000">
                  <c:v>-7.3295469370894872E-2</c:v>
                </c:pt>
                <c:pt idx="292" formatCode="0.0000">
                  <c:v>-0.15251453362684728</c:v>
                </c:pt>
                <c:pt idx="293" formatCode="0.0000">
                  <c:v>-1.1546494757799675E-2</c:v>
                </c:pt>
                <c:pt idx="294" formatCode="0.0000">
                  <c:v>8.4993683069581327E-2</c:v>
                </c:pt>
                <c:pt idx="295" formatCode="0.0000">
                  <c:v>8.5557544617200332E-2</c:v>
                </c:pt>
                <c:pt idx="296" formatCode="0.0000">
                  <c:v>8.575765717672415E-2</c:v>
                </c:pt>
                <c:pt idx="297" formatCode="0.0000">
                  <c:v>8.59631658076766E-2</c:v>
                </c:pt>
                <c:pt idx="298" formatCode="0.0000">
                  <c:v>-1.0990272614942509E-2</c:v>
                </c:pt>
                <c:pt idx="299" formatCode="0.0000">
                  <c:v>-0.1004427831208949</c:v>
                </c:pt>
                <c:pt idx="300" formatCode="0.0000">
                  <c:v>-1.597298627565677E-2</c:v>
                </c:pt>
                <c:pt idx="301" formatCode="0.0000">
                  <c:v>-1.5154219192323459E-2</c:v>
                </c:pt>
                <c:pt idx="302" formatCode="0.0000">
                  <c:v>-1.4829798626847274E-2</c:v>
                </c:pt>
                <c:pt idx="303" formatCode="0.0000">
                  <c:v>-7.1519072704228248E-2</c:v>
                </c:pt>
                <c:pt idx="304" formatCode="0.0000">
                  <c:v>-0.1505208911268473</c:v>
                </c:pt>
                <c:pt idx="305" formatCode="0.0000">
                  <c:v>-9.3602814244663768E-3</c:v>
                </c:pt>
                <c:pt idx="306" formatCode="0.0000">
                  <c:v>8.7189444736247984E-2</c:v>
                </c:pt>
                <c:pt idx="307" formatCode="0.0000">
                  <c:v>8.7606602950533657E-2</c:v>
                </c:pt>
                <c:pt idx="308" formatCode="0.0000">
                  <c:v>8.7675129676724139E-2</c:v>
                </c:pt>
                <c:pt idx="309" formatCode="0.0000">
                  <c:v>8.7749052474343253E-2</c:v>
                </c:pt>
                <c:pt idx="310" formatCode="0.0000">
                  <c:v>-9.3466717816091671E-3</c:v>
                </c:pt>
                <c:pt idx="311" formatCode="0.0000">
                  <c:v>-9.8785794787561568E-2</c:v>
                </c:pt>
                <c:pt idx="312" formatCode="0.0000">
                  <c:v>-1.454775627565677E-2</c:v>
                </c:pt>
                <c:pt idx="313" formatCode="0.0000">
                  <c:v>-1.3915385025656785E-2</c:v>
                </c:pt>
                <c:pt idx="314" formatCode="0.0000">
                  <c:v>-1.3781451960180574E-2</c:v>
                </c:pt>
                <c:pt idx="315" formatCode="0.0000">
                  <c:v>-7.0661213537561551E-2</c:v>
                </c:pt>
                <c:pt idx="316" formatCode="0.0000">
                  <c:v>-0.14985348279351393</c:v>
                </c:pt>
                <c:pt idx="317" formatCode="0.0000">
                  <c:v>-8.9246314244663116E-3</c:v>
                </c:pt>
                <c:pt idx="318" formatCode="0.0000">
                  <c:v>8.7646546402914693E-2</c:v>
                </c:pt>
                <c:pt idx="319" formatCode="0.0000">
                  <c:v>8.8060009617200313E-2</c:v>
                </c:pt>
                <c:pt idx="320" formatCode="0.0000">
                  <c:v>8.8128411343390806E-2</c:v>
                </c:pt>
                <c:pt idx="321" formatCode="0.0000">
                  <c:v>8.820220914100993E-2</c:v>
                </c:pt>
                <c:pt idx="322" formatCode="0.0000">
                  <c:v>-8.8935509482758468E-3</c:v>
                </c:pt>
                <c:pt idx="323" formatCode="0.0000">
                  <c:v>-9.833267395422822E-2</c:v>
                </c:pt>
                <c:pt idx="324" formatCode="0.0000">
                  <c:v>-1.4094758775656774E-2</c:v>
                </c:pt>
                <c:pt idx="325" formatCode="0.0000">
                  <c:v>-1.3460994192323467E-2</c:v>
                </c:pt>
                <c:pt idx="326" formatCode="0.0000">
                  <c:v>-1.3325651126847249E-2</c:v>
                </c:pt>
                <c:pt idx="327" formatCode="0.0000">
                  <c:v>-7.0204002704228219E-2</c:v>
                </c:pt>
                <c:pt idx="328" formatCode="0.0000">
                  <c:v>-0.1493948611268473</c:v>
                </c:pt>
                <c:pt idx="329" formatCode="0.0000">
                  <c:v>-8.4661330911330324E-3</c:v>
                </c:pt>
                <c:pt idx="330" formatCode="0.0000">
                  <c:v>8.8105230569581305E-2</c:v>
                </c:pt>
                <c:pt idx="331" formatCode="0.0000">
                  <c:v>8.8521842117200294E-2</c:v>
                </c:pt>
                <c:pt idx="332" formatCode="0.0000">
                  <c:v>8.8589843843390803E-2</c:v>
                </c:pt>
                <c:pt idx="333" formatCode="0.0000">
                  <c:v>8.8663241641009888E-2</c:v>
                </c:pt>
                <c:pt idx="334" formatCode="0.0000">
                  <c:v>-8.4330651149425451E-3</c:v>
                </c:pt>
                <c:pt idx="335" formatCode="0.0000">
                  <c:v>-9.7872188120894918E-2</c:v>
                </c:pt>
                <c:pt idx="336" formatCode="0.0000">
                  <c:v>-1.3636262108990133E-2</c:v>
                </c:pt>
                <c:pt idx="337" formatCode="0.0000">
                  <c:v>-1.3003458358990166E-2</c:v>
                </c:pt>
                <c:pt idx="338" formatCode="0.0000">
                  <c:v>-1.2869061960180589E-2</c:v>
                </c:pt>
                <c:pt idx="339" formatCode="0.0000">
                  <c:v>-6.9748360204228227E-2</c:v>
                </c:pt>
                <c:pt idx="340" formatCode="0.0000">
                  <c:v>-0.14894016696018061</c:v>
                </c:pt>
                <c:pt idx="341" formatCode="0.0000">
                  <c:v>-8.0134280911330069E-3</c:v>
                </c:pt>
                <c:pt idx="342" formatCode="0.0000">
                  <c:v>8.8558061402914667E-2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71-41DD-9BE4-F786169D71A3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'Brahmaputra-TSA'!$Y$2:$Y$349</c:f>
              <c:numCache>
                <c:formatCode>General</c:formatCode>
                <c:ptCount val="348"/>
                <c:pt idx="6" formatCode="0.00">
                  <c:v>9.1232984821428553E-3</c:v>
                </c:pt>
                <c:pt idx="7" formatCode="0.00">
                  <c:v>8.8084436011905409E-3</c:v>
                </c:pt>
                <c:pt idx="8" formatCode="0.00">
                  <c:v>8.8541727083333577E-3</c:v>
                </c:pt>
                <c:pt idx="9" formatCode="0.00">
                  <c:v>8.8945057440475983E-3</c:v>
                </c:pt>
                <c:pt idx="10" formatCode="0.00">
                  <c:v>-5.1179233333333296E-3</c:v>
                </c:pt>
                <c:pt idx="11" formatCode="0.00">
                  <c:v>-4.0522886607142483E-3</c:v>
                </c:pt>
                <c:pt idx="12" formatCode="0.00">
                  <c:v>-9.1657717261903193E-4</c:v>
                </c:pt>
                <c:pt idx="13" formatCode="0.00">
                  <c:v>-1.2104825892856885E-3</c:v>
                </c:pt>
                <c:pt idx="14" formatCode="0.00">
                  <c:v>-1.1741764880952299E-3</c:v>
                </c:pt>
                <c:pt idx="15" formatCode="0.00">
                  <c:v>-8.2739457440476338E-3</c:v>
                </c:pt>
                <c:pt idx="16" formatCode="0.00">
                  <c:v>-9.2515814880952119E-3</c:v>
                </c:pt>
                <c:pt idx="17" formatCode="0.00">
                  <c:v>-5.1525128571428269E-3</c:v>
                </c:pt>
                <c:pt idx="18" formatCode="0.00">
                  <c:v>8.6372168154761619E-3</c:v>
                </c:pt>
                <c:pt idx="19" formatCode="0.00">
                  <c:v>8.2814894345238643E-3</c:v>
                </c:pt>
                <c:pt idx="20" formatCode="0.00">
                  <c:v>8.2655810416667197E-3</c:v>
                </c:pt>
                <c:pt idx="21" formatCode="0.00">
                  <c:v>8.2442765773809157E-3</c:v>
                </c:pt>
                <c:pt idx="22" formatCode="0.00">
                  <c:v>-4.9929549999999934E-3</c:v>
                </c:pt>
                <c:pt idx="23" formatCode="0.00">
                  <c:v>-3.698874494047627E-3</c:v>
                </c:pt>
                <c:pt idx="24" formatCode="0.00">
                  <c:v>-4.8839633928574044E-4</c:v>
                </c:pt>
                <c:pt idx="25" formatCode="0.00">
                  <c:v>-9.0852592261905785E-4</c:v>
                </c:pt>
                <c:pt idx="26" formatCode="0.00">
                  <c:v>-8.67747321428608E-4</c:v>
                </c:pt>
                <c:pt idx="27" formatCode="0.00">
                  <c:v>-7.7681640773809568E-3</c:v>
                </c:pt>
                <c:pt idx="28" formatCode="0.00">
                  <c:v>-8.7287873214285383E-3</c:v>
                </c:pt>
                <c:pt idx="29" formatCode="0.00">
                  <c:v>-5.0555320238094836E-3</c:v>
                </c:pt>
                <c:pt idx="30" formatCode="0.00">
                  <c:v>7.9638368154761885E-3</c:v>
                </c:pt>
                <c:pt idx="31" formatCode="0.00">
                  <c:v>7.6687952678571869E-3</c:v>
                </c:pt>
                <c:pt idx="32" formatCode="0.00">
                  <c:v>7.6564360416667143E-3</c:v>
                </c:pt>
                <c:pt idx="33" formatCode="0.00">
                  <c:v>7.6386807440475823E-3</c:v>
                </c:pt>
                <c:pt idx="34" formatCode="0.00">
                  <c:v>-4.8248724999999937E-3</c:v>
                </c:pt>
                <c:pt idx="35" formatCode="0.00">
                  <c:v>-3.285596994047596E-3</c:v>
                </c:pt>
                <c:pt idx="36" formatCode="0.00">
                  <c:v>-6.9682550595240311E-4</c:v>
                </c:pt>
                <c:pt idx="37" formatCode="0.00">
                  <c:v>-5.5853758928570141E-4</c:v>
                </c:pt>
                <c:pt idx="38" formatCode="0.00">
                  <c:v>-5.1703815476192294E-4</c:v>
                </c:pt>
                <c:pt idx="39" formatCode="0.00">
                  <c:v>-7.1780440773809573E-3</c:v>
                </c:pt>
                <c:pt idx="40" formatCode="0.00">
                  <c:v>-8.1271664880952221E-3</c:v>
                </c:pt>
                <c:pt idx="41" formatCode="0.00">
                  <c:v>-4.8924578571428179E-3</c:v>
                </c:pt>
                <c:pt idx="42" formatCode="0.00">
                  <c:v>7.3576001488094567E-3</c:v>
                </c:pt>
                <c:pt idx="43" formatCode="0.00">
                  <c:v>7.0225202678571574E-3</c:v>
                </c:pt>
                <c:pt idx="44" formatCode="0.00">
                  <c:v>7.0148635416667215E-3</c:v>
                </c:pt>
                <c:pt idx="45" formatCode="0.00">
                  <c:v>7.0018107440475985E-3</c:v>
                </c:pt>
                <c:pt idx="46" formatCode="0.00">
                  <c:v>-4.6887749999999784E-3</c:v>
                </c:pt>
                <c:pt idx="47" formatCode="0.00">
                  <c:v>-2.9344419940476041E-3</c:v>
                </c:pt>
                <c:pt idx="48" formatCode="0.00">
                  <c:v>-4.5100633928574219E-4</c:v>
                </c:pt>
                <c:pt idx="49" formatCode="0.00">
                  <c:v>-2.856684226190398E-4</c:v>
                </c:pt>
                <c:pt idx="50" formatCode="0.00">
                  <c:v>-2.4116898809525833E-4</c:v>
                </c:pt>
                <c:pt idx="51" formatCode="0.00">
                  <c:v>-6.6047449107143053E-3</c:v>
                </c:pt>
                <c:pt idx="52" formatCode="0.00">
                  <c:v>-7.5434473214285869E-3</c:v>
                </c:pt>
                <c:pt idx="53" formatCode="0.00">
                  <c:v>-4.7439645238094852E-3</c:v>
                </c:pt>
                <c:pt idx="54" formatCode="0.00">
                  <c:v>6.7017293154761626E-3</c:v>
                </c:pt>
                <c:pt idx="55" formatCode="0.00">
                  <c:v>6.3760252678571605E-3</c:v>
                </c:pt>
                <c:pt idx="56" formatCode="0.00">
                  <c:v>6.3747310416667202E-3</c:v>
                </c:pt>
                <c:pt idx="57" formatCode="0.00">
                  <c:v>6.3680407440475928E-3</c:v>
                </c:pt>
                <c:pt idx="58" formatCode="0.00">
                  <c:v>-4.5136683333333316E-3</c:v>
                </c:pt>
                <c:pt idx="59" formatCode="0.00">
                  <c:v>-2.5966594940476095E-3</c:v>
                </c:pt>
                <c:pt idx="60" formatCode="0.00">
                  <c:v>-2.8215633928571626E-4</c:v>
                </c:pt>
                <c:pt idx="61" formatCode="0.00">
                  <c:v>-4.5195922619034601E-5</c:v>
                </c:pt>
                <c:pt idx="62" formatCode="0.00">
                  <c:v>7.476011904761215E-6</c:v>
                </c:pt>
                <c:pt idx="63" formatCode="0.00">
                  <c:v>-5.9759074107143262E-3</c:v>
                </c:pt>
                <c:pt idx="64" formatCode="0.00">
                  <c:v>-6.9023673214285708E-3</c:v>
                </c:pt>
                <c:pt idx="65" formatCode="0.00">
                  <c:v>-4.5359670238095118E-3</c:v>
                </c:pt>
                <c:pt idx="66" formatCode="0.00">
                  <c:v>6.0090318154761568E-3</c:v>
                </c:pt>
                <c:pt idx="67" formatCode="0.00">
                  <c:v>5.6607544345238514E-3</c:v>
                </c:pt>
                <c:pt idx="68" formatCode="0.00">
                  <c:v>5.6636285416666599E-3</c:v>
                </c:pt>
                <c:pt idx="69" formatCode="0.00">
                  <c:v>5.6611065773808922E-3</c:v>
                </c:pt>
                <c:pt idx="70" formatCode="0.00">
                  <c:v>-4.3139533333333147E-3</c:v>
                </c:pt>
                <c:pt idx="71" formatCode="0.00">
                  <c:v>-2.3078644940476012E-3</c:v>
                </c:pt>
                <c:pt idx="72" formatCode="0.00">
                  <c:v>1.787219940476148E-4</c:v>
                </c:pt>
                <c:pt idx="73" formatCode="0.00">
                  <c:v>1.6139741071430347E-4</c:v>
                </c:pt>
                <c:pt idx="74" formatCode="0.00">
                  <c:v>2.1399184523807069E-4</c:v>
                </c:pt>
                <c:pt idx="75" formatCode="0.00">
                  <c:v>-5.3422590773809231E-3</c:v>
                </c:pt>
                <c:pt idx="76" formatCode="0.00">
                  <c:v>-6.2697764880952078E-3</c:v>
                </c:pt>
                <c:pt idx="77" formatCode="0.00">
                  <c:v>-4.336502857142821E-3</c:v>
                </c:pt>
                <c:pt idx="78" formatCode="0.00">
                  <c:v>5.306561815476174E-3</c:v>
                </c:pt>
                <c:pt idx="79" formatCode="0.00">
                  <c:v>4.9821419345238427E-3</c:v>
                </c:pt>
                <c:pt idx="80" formatCode="0.00">
                  <c:v>4.9895952083333639E-3</c:v>
                </c:pt>
                <c:pt idx="81" formatCode="0.00">
                  <c:v>4.9916524107142535E-3</c:v>
                </c:pt>
                <c:pt idx="82" formatCode="0.00">
                  <c:v>-4.0776791666666257E-3</c:v>
                </c:pt>
                <c:pt idx="83" formatCode="0.00">
                  <c:v>-2.0312594940475603E-3</c:v>
                </c:pt>
                <c:pt idx="84" formatCode="0.00">
                  <c:v>3.8691282738095856E-4</c:v>
                </c:pt>
                <c:pt idx="85" formatCode="0.00">
                  <c:v>3.495215773809679E-4</c:v>
                </c:pt>
                <c:pt idx="86" formatCode="0.00">
                  <c:v>4.0204017857140006E-4</c:v>
                </c:pt>
                <c:pt idx="87" formatCode="0.00">
                  <c:v>-4.666106577380924E-3</c:v>
                </c:pt>
                <c:pt idx="88" formatCode="0.00">
                  <c:v>-5.6005898214285532E-3</c:v>
                </c:pt>
                <c:pt idx="89" formatCode="0.00">
                  <c:v>-4.1005003571428222E-3</c:v>
                </c:pt>
                <c:pt idx="90" formatCode="0.00">
                  <c:v>4.6418176488094987E-3</c:v>
                </c:pt>
                <c:pt idx="91" formatCode="0.00">
                  <c:v>4.3089811011905177E-3</c:v>
                </c:pt>
                <c:pt idx="92" formatCode="0.00">
                  <c:v>4.3231777083334033E-3</c:v>
                </c:pt>
                <c:pt idx="93" formatCode="0.00">
                  <c:v>4.3319782440476018E-3</c:v>
                </c:pt>
                <c:pt idx="94" formatCode="0.00">
                  <c:v>-3.8309158333333093E-3</c:v>
                </c:pt>
                <c:pt idx="95" formatCode="0.00">
                  <c:v>-1.796694494047596E-3</c:v>
                </c:pt>
                <c:pt idx="96" formatCode="0.00">
                  <c:v>7.0957616071429253E-4</c:v>
                </c:pt>
                <c:pt idx="97" formatCode="0.00">
                  <c:v>4.7923157738094524E-4</c:v>
                </c:pt>
                <c:pt idx="98" formatCode="0.00">
                  <c:v>5.3770684523807288E-4</c:v>
                </c:pt>
                <c:pt idx="99" formatCode="0.00">
                  <c:v>-3.9681932440475964E-3</c:v>
                </c:pt>
                <c:pt idx="100" formatCode="0.00">
                  <c:v>-4.8906998214285624E-3</c:v>
                </c:pt>
                <c:pt idx="101" formatCode="0.00">
                  <c:v>-3.8902020238094914E-3</c:v>
                </c:pt>
                <c:pt idx="102" formatCode="0.00">
                  <c:v>3.9526151488095129E-3</c:v>
                </c:pt>
                <c:pt idx="103" formatCode="0.00">
                  <c:v>3.6617061011905427E-3</c:v>
                </c:pt>
                <c:pt idx="104" formatCode="0.00">
                  <c:v>3.6837018750000283E-3</c:v>
                </c:pt>
                <c:pt idx="105" formatCode="0.00">
                  <c:v>3.7003015773809378E-3</c:v>
                </c:pt>
                <c:pt idx="106" formatCode="0.00">
                  <c:v>-3.5572308333333136E-3</c:v>
                </c:pt>
                <c:pt idx="107" formatCode="0.00">
                  <c:v>-1.5199786607142385E-3</c:v>
                </c:pt>
                <c:pt idx="108" formatCode="0.00">
                  <c:v>6.2530699404761414E-4</c:v>
                </c:pt>
                <c:pt idx="109" formatCode="0.00">
                  <c:v>6.1448241071426768E-4</c:v>
                </c:pt>
                <c:pt idx="110" formatCode="0.00">
                  <c:v>6.7885017857138852E-4</c:v>
                </c:pt>
                <c:pt idx="111" formatCode="0.00">
                  <c:v>-3.1814974107143013E-3</c:v>
                </c:pt>
                <c:pt idx="112" formatCode="0.00">
                  <c:v>-4.0817614880952202E-3</c:v>
                </c:pt>
                <c:pt idx="113" formatCode="0.00">
                  <c:v>-3.6526086904761501E-3</c:v>
                </c:pt>
                <c:pt idx="114" formatCode="0.00">
                  <c:v>3.2920793154761763E-3</c:v>
                </c:pt>
                <c:pt idx="115" formatCode="0.00">
                  <c:v>3.0155827678571834E-3</c:v>
                </c:pt>
                <c:pt idx="116" formatCode="0.00">
                  <c:v>3.0791318750000296E-3</c:v>
                </c:pt>
                <c:pt idx="117" formatCode="0.00">
                  <c:v>3.1372849107142442E-3</c:v>
                </c:pt>
                <c:pt idx="118" formatCode="0.00">
                  <c:v>-3.2175516666666515E-3</c:v>
                </c:pt>
                <c:pt idx="119" formatCode="0.00">
                  <c:v>-1.1684569940476341E-3</c:v>
                </c:pt>
                <c:pt idx="120" formatCode="0.00">
                  <c:v>4.9633199404761075E-4</c:v>
                </c:pt>
                <c:pt idx="121" formatCode="0.00">
                  <c:v>3.7672991071427409E-4</c:v>
                </c:pt>
                <c:pt idx="122" formatCode="0.00">
                  <c:v>4.4101601190474349E-4</c:v>
                </c:pt>
                <c:pt idx="123" formatCode="0.00">
                  <c:v>-2.2697832440476129E-3</c:v>
                </c:pt>
                <c:pt idx="124" formatCode="0.00">
                  <c:v>-3.1650189880952084E-3</c:v>
                </c:pt>
                <c:pt idx="125" formatCode="0.00">
                  <c:v>-3.3131928571427938E-3</c:v>
                </c:pt>
                <c:pt idx="126" formatCode="0.00">
                  <c:v>2.7347926488095198E-3</c:v>
                </c:pt>
                <c:pt idx="127" formatCode="0.00">
                  <c:v>2.3933702678571867E-3</c:v>
                </c:pt>
                <c:pt idx="128" formatCode="0.00">
                  <c:v>2.3662002083333633E-3</c:v>
                </c:pt>
                <c:pt idx="129" formatCode="0.00">
                  <c:v>2.3336340773809361E-3</c:v>
                </c:pt>
                <c:pt idx="130" formatCode="0.00">
                  <c:v>-3.1144641666666362E-3</c:v>
                </c:pt>
                <c:pt idx="131" formatCode="0.00">
                  <c:v>-1.1027611607142829E-3</c:v>
                </c:pt>
                <c:pt idx="132" formatCode="0.00">
                  <c:v>8.9405282738094782E-4</c:v>
                </c:pt>
                <c:pt idx="133" formatCode="0.00">
                  <c:v>1.231244910714302E-3</c:v>
                </c:pt>
                <c:pt idx="134" formatCode="0.00">
                  <c:v>1.5487635119047494E-3</c:v>
                </c:pt>
                <c:pt idx="135" formatCode="0.00">
                  <c:v>-8.9578324404762655E-4</c:v>
                </c:pt>
                <c:pt idx="136" formatCode="0.00">
                  <c:v>-1.7310364880952223E-3</c:v>
                </c:pt>
                <c:pt idx="137" formatCode="0.00">
                  <c:v>-1.8414153571428282E-3</c:v>
                </c:pt>
                <c:pt idx="138" formatCode="0.00">
                  <c:v>-8.6307351190501036E-5</c:v>
                </c:pt>
                <c:pt idx="139" formatCode="0.00">
                  <c:v>-2.5580389880949794E-4</c:v>
                </c:pt>
                <c:pt idx="140" formatCode="0.00">
                  <c:v>-9.3424791666657514E-5</c:v>
                </c:pt>
                <c:pt idx="141" formatCode="0.00">
                  <c:v>6.3558244047579038E-5</c:v>
                </c:pt>
                <c:pt idx="142" formatCode="0.00">
                  <c:v>-1.3733124999999735E-3</c:v>
                </c:pt>
                <c:pt idx="143" formatCode="0.00">
                  <c:v>-4.4927366071428887E-4</c:v>
                </c:pt>
                <c:pt idx="144" formatCode="0.00">
                  <c:v>-2.0248717261905913E-4</c:v>
                </c:pt>
                <c:pt idx="145" formatCode="0.00">
                  <c:v>1.5952407738095697E-4</c:v>
                </c:pt>
                <c:pt idx="146" formatCode="0.00">
                  <c:v>5.0567267857137832E-4</c:v>
                </c:pt>
                <c:pt idx="147" formatCode="0.00">
                  <c:v>4.3685959226190396E-3</c:v>
                </c:pt>
                <c:pt idx="148" formatCode="0.00">
                  <c:v>-3.6553732142857731E-4</c:v>
                </c:pt>
                <c:pt idx="149" formatCode="0.00">
                  <c:v>6.5225063095238067E-3</c:v>
                </c:pt>
                <c:pt idx="150" formatCode="0.00">
                  <c:v>-3.8201498511905296E-3</c:v>
                </c:pt>
                <c:pt idx="151" formatCode="0.00">
                  <c:v>-4.066802232142841E-3</c:v>
                </c:pt>
                <c:pt idx="152" formatCode="0.00">
                  <c:v>-3.9642256249999841E-3</c:v>
                </c:pt>
                <c:pt idx="153" formatCode="0.00">
                  <c:v>-3.8670450892857589E-3</c:v>
                </c:pt>
                <c:pt idx="154" formatCode="0.00">
                  <c:v>7.505593333333338E-3</c:v>
                </c:pt>
                <c:pt idx="155" formatCode="0.00">
                  <c:v>-5.4005628273809669E-3</c:v>
                </c:pt>
                <c:pt idx="156" formatCode="0.00">
                  <c:v>-6.558050595242837E-5</c:v>
                </c:pt>
                <c:pt idx="157" formatCode="0.00">
                  <c:v>-3.1985425595240646E-4</c:v>
                </c:pt>
                <c:pt idx="158" formatCode="0.00">
                  <c:v>-5.7475898809528081E-4</c:v>
                </c:pt>
                <c:pt idx="159" formatCode="0.00">
                  <c:v>4.828930922619018E-3</c:v>
                </c:pt>
                <c:pt idx="160" formatCode="0.00">
                  <c:v>-1.0217556547619244E-3</c:v>
                </c:pt>
                <c:pt idx="161" formatCode="0.00">
                  <c:v>7.7389038095238005E-3</c:v>
                </c:pt>
                <c:pt idx="162" formatCode="0.00">
                  <c:v>-2.169714017857205E-3</c:v>
                </c:pt>
                <c:pt idx="163" formatCode="0.00">
                  <c:v>-2.4265505654761654E-3</c:v>
                </c:pt>
                <c:pt idx="164" formatCode="0.00">
                  <c:v>-2.3087106249999878E-3</c:v>
                </c:pt>
                <c:pt idx="165" formatCode="0.00">
                  <c:v>-2.1962667559524418E-3</c:v>
                </c:pt>
                <c:pt idx="166" formatCode="0.00">
                  <c:v>8.2848641666666556E-3</c:v>
                </c:pt>
                <c:pt idx="167" formatCode="0.00">
                  <c:v>-5.3447019940476015E-3</c:v>
                </c:pt>
                <c:pt idx="168" formatCode="0.00">
                  <c:v>-1.8178205059524166E-3</c:v>
                </c:pt>
                <c:pt idx="169" formatCode="0.00">
                  <c:v>-1.9260642559523755E-3</c:v>
                </c:pt>
                <c:pt idx="170" formatCode="0.00">
                  <c:v>-1.7150089880952624E-3</c:v>
                </c:pt>
                <c:pt idx="171" formatCode="0.00">
                  <c:v>5.1730309226190319E-3</c:v>
                </c:pt>
                <c:pt idx="172" formatCode="0.00">
                  <c:v>5.9295434523812252E-4</c:v>
                </c:pt>
                <c:pt idx="173" formatCode="0.00">
                  <c:v>7.3455129761905158E-3</c:v>
                </c:pt>
                <c:pt idx="174" formatCode="0.00">
                  <c:v>-3.4469690178571821E-3</c:v>
                </c:pt>
                <c:pt idx="175" formatCode="0.00">
                  <c:v>-4.2167555654761824E-3</c:v>
                </c:pt>
                <c:pt idx="176" formatCode="0.00">
                  <c:v>-4.6909497916666487E-3</c:v>
                </c:pt>
                <c:pt idx="177" formatCode="0.00">
                  <c:v>-5.1705400892858022E-3</c:v>
                </c:pt>
                <c:pt idx="178" formatCode="0.00">
                  <c:v>6.047051666666664E-3</c:v>
                </c:pt>
                <c:pt idx="179" formatCode="0.00">
                  <c:v>-5.706536994047634E-3</c:v>
                </c:pt>
                <c:pt idx="180" formatCode="0.00">
                  <c:v>2.6634211607142744E-3</c:v>
                </c:pt>
                <c:pt idx="181" formatCode="0.00">
                  <c:v>2.0853532440476275E-3</c:v>
                </c:pt>
                <c:pt idx="182" formatCode="0.00">
                  <c:v>1.4944443452380995E-3</c:v>
                </c:pt>
                <c:pt idx="183" formatCode="0.00">
                  <c:v>4.0120900892857414E-3</c:v>
                </c:pt>
                <c:pt idx="184" formatCode="0.00">
                  <c:v>-2.9991006547618881E-3</c:v>
                </c:pt>
                <c:pt idx="185" formatCode="0.00">
                  <c:v>7.1987546428571858E-3</c:v>
                </c:pt>
                <c:pt idx="186" formatCode="0.00">
                  <c:v>-1.4210073511904675E-3</c:v>
                </c:pt>
                <c:pt idx="187" formatCode="0.00">
                  <c:v>-1.4437597321428075E-3</c:v>
                </c:pt>
                <c:pt idx="188" formatCode="0.00">
                  <c:v>-1.1099089583332944E-3</c:v>
                </c:pt>
                <c:pt idx="189" formatCode="0.00">
                  <c:v>-7.8145425595238516E-4</c:v>
                </c:pt>
                <c:pt idx="190" formatCode="0.00">
                  <c:v>8.436700833333366E-3</c:v>
                </c:pt>
                <c:pt idx="191" formatCode="0.00">
                  <c:v>-5.9155061607142623E-3</c:v>
                </c:pt>
                <c:pt idx="192" formatCode="0.00">
                  <c:v>-2.613514672619055E-3</c:v>
                </c:pt>
                <c:pt idx="193" formatCode="0.00">
                  <c:v>-2.3396567559523518E-3</c:v>
                </c:pt>
                <c:pt idx="194" formatCode="0.00">
                  <c:v>-1.9755898214285639E-3</c:v>
                </c:pt>
                <c:pt idx="195" formatCode="0.00">
                  <c:v>3.9537017559523602E-3</c:v>
                </c:pt>
                <c:pt idx="196" formatCode="0.00">
                  <c:v>-1.5016565476191901E-4</c:v>
                </c:pt>
                <c:pt idx="197" formatCode="0.00">
                  <c:v>6.4551329761905196E-3</c:v>
                </c:pt>
                <c:pt idx="198" formatCode="0.00">
                  <c:v>-2.7800256845238458E-3</c:v>
                </c:pt>
                <c:pt idx="199" formatCode="0.00">
                  <c:v>-2.785648065476154E-3</c:v>
                </c:pt>
                <c:pt idx="200" formatCode="0.00">
                  <c:v>-2.4520122916666387E-3</c:v>
                </c:pt>
                <c:pt idx="201" formatCode="0.00">
                  <c:v>-2.1131825892857503E-3</c:v>
                </c:pt>
                <c:pt idx="202" formatCode="0.00">
                  <c:v>8.0994741666666481E-3</c:v>
                </c:pt>
                <c:pt idx="203" formatCode="0.00">
                  <c:v>-2.7466528273809576E-3</c:v>
                </c:pt>
                <c:pt idx="204" formatCode="0.00">
                  <c:v>-2.7882121726190701E-3</c:v>
                </c:pt>
                <c:pt idx="205" formatCode="0.00">
                  <c:v>-2.1581492559523963E-3</c:v>
                </c:pt>
                <c:pt idx="206" formatCode="0.00">
                  <c:v>-1.5451339880952764E-3</c:v>
                </c:pt>
                <c:pt idx="207" formatCode="0.00">
                  <c:v>4.6289759226189886E-3</c:v>
                </c:pt>
                <c:pt idx="208" formatCode="0.00">
                  <c:v>5.4724685119047489E-3</c:v>
                </c:pt>
                <c:pt idx="209" formatCode="0.00">
                  <c:v>3.0146363095238382E-3</c:v>
                </c:pt>
                <c:pt idx="210" formatCode="0.00">
                  <c:v>-5.2809215178571678E-3</c:v>
                </c:pt>
                <c:pt idx="211" formatCode="0.00">
                  <c:v>-5.1997705654761583E-3</c:v>
                </c:pt>
                <c:pt idx="212" formatCode="0.00">
                  <c:v>-4.8190439583332967E-3</c:v>
                </c:pt>
                <c:pt idx="213" formatCode="0.00">
                  <c:v>-4.4331134226190672E-3</c:v>
                </c:pt>
                <c:pt idx="214" formatCode="0.00">
                  <c:v>4.8475666666666917E-3</c:v>
                </c:pt>
                <c:pt idx="215" formatCode="0.00">
                  <c:v>3.8781355059523959E-3</c:v>
                </c:pt>
                <c:pt idx="216" formatCode="0.00">
                  <c:v>-1.6986346726190482E-3</c:v>
                </c:pt>
                <c:pt idx="217" formatCode="0.00">
                  <c:v>-1.187942589285701E-3</c:v>
                </c:pt>
                <c:pt idx="218" formatCode="0.00">
                  <c:v>-6.6262148809526078E-4</c:v>
                </c:pt>
                <c:pt idx="219" formatCode="0.00">
                  <c:v>3.8635942559523684E-3</c:v>
                </c:pt>
                <c:pt idx="220" formatCode="0.00">
                  <c:v>1.1153013511904786E-2</c:v>
                </c:pt>
                <c:pt idx="221" formatCode="0.00">
                  <c:v>-1.3867395238095215E-3</c:v>
                </c:pt>
                <c:pt idx="222" formatCode="0.00">
                  <c:v>-6.5823340178571832E-3</c:v>
                </c:pt>
                <c:pt idx="223" formatCode="0.00">
                  <c:v>-6.9941730654761447E-3</c:v>
                </c:pt>
                <c:pt idx="224" formatCode="0.00">
                  <c:v>-7.0716656249999732E-3</c:v>
                </c:pt>
                <c:pt idx="225" formatCode="0.00">
                  <c:v>-7.1439542559524061E-3</c:v>
                </c:pt>
                <c:pt idx="226" formatCode="0.00">
                  <c:v>-1.6346091666666618E-3</c:v>
                </c:pt>
                <c:pt idx="227" formatCode="0.00">
                  <c:v>9.2293630059523957E-3</c:v>
                </c:pt>
                <c:pt idx="228" formatCode="0.00">
                  <c:v>1.4453969940476097E-3</c:v>
                </c:pt>
                <c:pt idx="229" formatCode="0.00">
                  <c:v>1.6742024107142539E-3</c:v>
                </c:pt>
                <c:pt idx="230" formatCode="0.00">
                  <c:v>1.7976735119047127E-3</c:v>
                </c:pt>
                <c:pt idx="231" formatCode="0.00">
                  <c:v>6.4592692559523879E-3</c:v>
                </c:pt>
                <c:pt idx="232" formatCode="0.00">
                  <c:v>1.245802684523814E-2</c:v>
                </c:pt>
                <c:pt idx="233" formatCode="0.00">
                  <c:v>-1.7280202380948184E-4</c:v>
                </c:pt>
                <c:pt idx="234" formatCode="0.00">
                  <c:v>-8.3154448511904844E-3</c:v>
                </c:pt>
                <c:pt idx="235" formatCode="0.00">
                  <c:v>-8.710318065476147E-3</c:v>
                </c:pt>
                <c:pt idx="236" formatCode="0.00">
                  <c:v>-8.7489131249999519E-3</c:v>
                </c:pt>
                <c:pt idx="237" formatCode="0.00">
                  <c:v>-8.7797642559524214E-3</c:v>
                </c:pt>
                <c:pt idx="238" formatCode="0.00">
                  <c:v>-3.1281666666632679E-5</c:v>
                </c:pt>
                <c:pt idx="239" formatCode="0.00">
                  <c:v>8.3344888392857253E-3</c:v>
                </c:pt>
                <c:pt idx="240" formatCode="0.00">
                  <c:v>2.1731911607142662E-3</c:v>
                </c:pt>
                <c:pt idx="241" formatCode="0.00">
                  <c:v>1.9285232440476308E-3</c:v>
                </c:pt>
                <c:pt idx="242" formatCode="0.00">
                  <c:v>1.6793743452380994E-3</c:v>
                </c:pt>
                <c:pt idx="243" formatCode="0.00">
                  <c:v>6.6769400892857378E-3</c:v>
                </c:pt>
                <c:pt idx="244" formatCode="0.00">
                  <c:v>1.1397640178571422E-2</c:v>
                </c:pt>
                <c:pt idx="245" formatCode="0.00">
                  <c:v>4.3612964285716371E-4</c:v>
                </c:pt>
                <c:pt idx="246" formatCode="0.00">
                  <c:v>-7.1694615178571897E-3</c:v>
                </c:pt>
                <c:pt idx="247" formatCode="0.00">
                  <c:v>-7.8480055654761571E-3</c:v>
                </c:pt>
                <c:pt idx="248" formatCode="0.00">
                  <c:v>-8.1725397916666276E-3</c:v>
                </c:pt>
                <c:pt idx="249" formatCode="0.00">
                  <c:v>-8.4893400892857851E-3</c:v>
                </c:pt>
                <c:pt idx="250" formatCode="0.00">
                  <c:v>-4.3498249999998628E-4</c:v>
                </c:pt>
                <c:pt idx="251" formatCode="0.00">
                  <c:v>6.6776021726190071E-3</c:v>
                </c:pt>
                <c:pt idx="252" formatCode="0.00">
                  <c:v>3.5417303273809209E-3</c:v>
                </c:pt>
                <c:pt idx="253" formatCode="0.00">
                  <c:v>2.7972574107142656E-3</c:v>
                </c:pt>
                <c:pt idx="254" formatCode="0.00">
                  <c:v>2.1202418452380412E-3</c:v>
                </c:pt>
                <c:pt idx="255" formatCode="0.00">
                  <c:v>4.0053609226190778E-3</c:v>
                </c:pt>
                <c:pt idx="256" formatCode="0.00">
                  <c:v>7.5035526785714457E-3</c:v>
                </c:pt>
                <c:pt idx="257" formatCode="0.00">
                  <c:v>3.2398797619048736E-4</c:v>
                </c:pt>
                <c:pt idx="258" formatCode="0.00">
                  <c:v>-4.0918465178571839E-3</c:v>
                </c:pt>
                <c:pt idx="259" formatCode="0.00">
                  <c:v>-4.503772232142822E-3</c:v>
                </c:pt>
                <c:pt idx="260" formatCode="0.00">
                  <c:v>-4.6074131249999872E-3</c:v>
                </c:pt>
                <c:pt idx="261" formatCode="0.00">
                  <c:v>-4.7033100892857616E-3</c:v>
                </c:pt>
                <c:pt idx="262" formatCode="0.00">
                  <c:v>-1.9303333333331452E-5</c:v>
                </c:pt>
                <c:pt idx="263" formatCode="0.00">
                  <c:v>5.784120505952367E-3</c:v>
                </c:pt>
                <c:pt idx="264" formatCode="0.00">
                  <c:v>8.748478273809257E-4</c:v>
                </c:pt>
                <c:pt idx="265" formatCode="0.00">
                  <c:v>7.9898491071428435E-4</c:v>
                </c:pt>
                <c:pt idx="266" formatCode="0.00">
                  <c:v>6.075268452380711E-4</c:v>
                </c:pt>
                <c:pt idx="267" formatCode="0.00">
                  <c:v>2.4776734226190367E-3</c:v>
                </c:pt>
                <c:pt idx="268" formatCode="0.00">
                  <c:v>6.0887060119047542E-3</c:v>
                </c:pt>
                <c:pt idx="269" formatCode="0.00">
                  <c:v>1.4792047619049953E-4</c:v>
                </c:pt>
                <c:pt idx="270" formatCode="0.00">
                  <c:v>-3.4353040178571603E-3</c:v>
                </c:pt>
                <c:pt idx="271" formatCode="0.00">
                  <c:v>-3.820832232142829E-3</c:v>
                </c:pt>
                <c:pt idx="272" formatCode="0.00">
                  <c:v>-3.8864589583333109E-3</c:v>
                </c:pt>
                <c:pt idx="273" formatCode="0.00">
                  <c:v>-3.9443717559524138E-3</c:v>
                </c:pt>
                <c:pt idx="274" formatCode="0.00">
                  <c:v>1.0452083333331585E-4</c:v>
                </c:pt>
                <c:pt idx="275" formatCode="0.00">
                  <c:v>5.1608338392857278E-3</c:v>
                </c:pt>
                <c:pt idx="276" formatCode="0.00">
                  <c:v>3.2595616071426359E-4</c:v>
                </c:pt>
                <c:pt idx="277" formatCode="0.00">
                  <c:v>2.7811157738094616E-4</c:v>
                </c:pt>
                <c:pt idx="278" formatCode="0.00">
                  <c:v>6.8221011904734397E-5</c:v>
                </c:pt>
                <c:pt idx="279" formatCode="0.00">
                  <c:v>1.992865089285728E-3</c:v>
                </c:pt>
                <c:pt idx="280" formatCode="0.00">
                  <c:v>4.9875826785714394E-3</c:v>
                </c:pt>
                <c:pt idx="281" formatCode="0.00">
                  <c:v>8.775921428571809E-4</c:v>
                </c:pt>
                <c:pt idx="282" formatCode="0.00">
                  <c:v>-2.647771517857167E-3</c:v>
                </c:pt>
                <c:pt idx="283" formatCode="0.00">
                  <c:v>-2.9880188988094802E-3</c:v>
                </c:pt>
                <c:pt idx="284" formatCode="0.00">
                  <c:v>-3.0213106249999677E-3</c:v>
                </c:pt>
                <c:pt idx="285" formatCode="0.00">
                  <c:v>-3.046888422619104E-3</c:v>
                </c:pt>
                <c:pt idx="286" formatCode="0.00">
                  <c:v>9.9375666666665086E-4</c:v>
                </c:pt>
                <c:pt idx="287" formatCode="0.00">
                  <c:v>4.2927680059523798E-3</c:v>
                </c:pt>
                <c:pt idx="288" formatCode="0.00">
                  <c:v>-6.7358800595238022E-4</c:v>
                </c:pt>
                <c:pt idx="289" formatCode="0.00">
                  <c:v>-4.0925342261904918E-4</c:v>
                </c:pt>
                <c:pt idx="290" formatCode="0.00">
                  <c:v>-5.1642815476191095E-4</c:v>
                </c:pt>
                <c:pt idx="291" formatCode="0.00">
                  <c:v>1.5694917559523625E-3</c:v>
                </c:pt>
                <c:pt idx="292" formatCode="0.00">
                  <c:v>4.6251760119047636E-3</c:v>
                </c:pt>
                <c:pt idx="293" formatCode="0.00">
                  <c:v>1.2013071428571553E-3</c:v>
                </c:pt>
                <c:pt idx="294" formatCode="0.00">
                  <c:v>-2.339040684523841E-3</c:v>
                </c:pt>
                <c:pt idx="295" formatCode="0.00">
                  <c:v>-2.9014722321428488E-3</c:v>
                </c:pt>
                <c:pt idx="296" formatCode="0.00">
                  <c:v>-3.1015847916666672E-3</c:v>
                </c:pt>
                <c:pt idx="297" formatCode="0.00">
                  <c:v>-3.2939934226191014E-3</c:v>
                </c:pt>
                <c:pt idx="298" formatCode="0.00">
                  <c:v>6.4508499999998969E-4</c:v>
                </c:pt>
                <c:pt idx="299" formatCode="0.00">
                  <c:v>3.3705355059523712E-3</c:v>
                </c:pt>
                <c:pt idx="300" formatCode="0.00">
                  <c:v>3.8526866071425525E-4</c:v>
                </c:pt>
                <c:pt idx="301" formatCode="0.00">
                  <c:v>2.4741157738095154E-4</c:v>
                </c:pt>
                <c:pt idx="302" formatCode="0.00">
                  <c:v>-7.7008988095234043E-5</c:v>
                </c:pt>
                <c:pt idx="303" formatCode="0.00">
                  <c:v>1.5068550892857469E-3</c:v>
                </c:pt>
                <c:pt idx="304" formatCode="0.00">
                  <c:v>2.4749135119047916E-3</c:v>
                </c:pt>
                <c:pt idx="305" formatCode="0.00">
                  <c:v>1.9294138095238555E-3</c:v>
                </c:pt>
                <c:pt idx="306" formatCode="0.00">
                  <c:v>-1.4096423511904821E-3</c:v>
                </c:pt>
                <c:pt idx="307" formatCode="0.00">
                  <c:v>-1.7767405654761648E-3</c:v>
                </c:pt>
                <c:pt idx="308" formatCode="0.00">
                  <c:v>-1.8452672916666468E-3</c:v>
                </c:pt>
                <c:pt idx="309" formatCode="0.00">
                  <c:v>-1.9061000892857671E-3</c:v>
                </c:pt>
                <c:pt idx="310" formatCode="0.00">
                  <c:v>1.9158041666666459E-3</c:v>
                </c:pt>
                <c:pt idx="311" formatCode="0.00">
                  <c:v>1.8438571726190622E-3</c:v>
                </c:pt>
                <c:pt idx="312" formatCode="0.00">
                  <c:v>-6.1101133928573303E-4</c:v>
                </c:pt>
                <c:pt idx="313" formatCode="0.00">
                  <c:v>-5.7188258928572711E-4</c:v>
                </c:pt>
                <c:pt idx="314" formatCode="0.00">
                  <c:v>-7.0581565476193764E-4</c:v>
                </c:pt>
                <c:pt idx="315" formatCode="0.00">
                  <c:v>6.5532592261904887E-4</c:v>
                </c:pt>
                <c:pt idx="316" formatCode="0.00">
                  <c:v>1.8115351785714107E-3</c:v>
                </c:pt>
                <c:pt idx="317" formatCode="0.00">
                  <c:v>1.6269838095238076E-3</c:v>
                </c:pt>
                <c:pt idx="318" formatCode="0.00">
                  <c:v>-9.7833401785721308E-4</c:v>
                </c:pt>
                <c:pt idx="319" formatCode="0.00">
                  <c:v>-1.3422072321428169E-3</c:v>
                </c:pt>
                <c:pt idx="320" formatCode="0.00">
                  <c:v>-1.4106089583333092E-3</c:v>
                </c:pt>
                <c:pt idx="321" formatCode="0.00">
                  <c:v>-1.4708867559524441E-3</c:v>
                </c:pt>
                <c:pt idx="322" formatCode="0.00">
                  <c:v>1.5959033333333428E-3</c:v>
                </c:pt>
                <c:pt idx="323" formatCode="0.00">
                  <c:v>1.778466339285717E-3</c:v>
                </c:pt>
                <c:pt idx="324" formatCode="0.00">
                  <c:v>-6.7939883928574973E-4</c:v>
                </c:pt>
                <c:pt idx="325" formatCode="0.00">
                  <c:v>-6.0823342261903668E-4</c:v>
                </c:pt>
                <c:pt idx="326" formatCode="0.00">
                  <c:v>-7.4357648809525445E-4</c:v>
                </c:pt>
                <c:pt idx="327" formatCode="0.00">
                  <c:v>2.0401508928571954E-4</c:v>
                </c:pt>
                <c:pt idx="328" formatCode="0.00">
                  <c:v>1.3569435119047957E-3</c:v>
                </c:pt>
                <c:pt idx="329" formatCode="0.00">
                  <c:v>1.3002254761905196E-3</c:v>
                </c:pt>
                <c:pt idx="330" formatCode="0.00">
                  <c:v>-5.3188818452382103E-4</c:v>
                </c:pt>
                <c:pt idx="331" formatCode="0.00">
                  <c:v>-8.9917973214281854E-4</c:v>
                </c:pt>
                <c:pt idx="332" formatCode="0.00">
                  <c:v>-9.6718145833332714E-4</c:v>
                </c:pt>
                <c:pt idx="333" formatCode="0.00">
                  <c:v>-1.0266192559524046E-3</c:v>
                </c:pt>
                <c:pt idx="334" formatCode="0.00">
                  <c:v>1.2671575000000324E-3</c:v>
                </c:pt>
                <c:pt idx="335" formatCode="0.00">
                  <c:v>1.70794050595241E-3</c:v>
                </c:pt>
                <c:pt idx="336" formatCode="0.00">
                  <c:v>-7.155055059523685E-4</c:v>
                </c:pt>
                <c:pt idx="337" formatCode="0.00">
                  <c:v>-6.5252925595235545E-4</c:v>
                </c:pt>
                <c:pt idx="338" formatCode="0.00">
                  <c:v>-7.8692565476193299E-4</c:v>
                </c:pt>
                <c:pt idx="339" formatCode="0.00">
                  <c:v>-2.5228741071428584E-4</c:v>
                </c:pt>
                <c:pt idx="340" formatCode="0.00">
                  <c:v>9.0627934523809794E-4</c:v>
                </c:pt>
                <c:pt idx="341" formatCode="0.00">
                  <c:v>9.553904761905041E-4</c:v>
                </c:pt>
                <c:pt idx="342" formatCode="0.00">
                  <c:v>-9.1119017857188567E-5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71-41DD-9BE4-F786169D7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kern="1200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</a:rPr>
                  <a:t>Rice Paddy Sotrage Normalized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Brahmaputra-Snowpack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'Brahmaputra-TSA'!$Z$2:$Z$349</c:f>
              <c:numCache>
                <c:formatCode>General</c:formatCode>
                <c:ptCount val="348"/>
                <c:pt idx="6" formatCode="0.00">
                  <c:v>0.71768751942528741</c:v>
                </c:pt>
                <c:pt idx="7" formatCode="0.00">
                  <c:v>0.81905439692528814</c:v>
                </c:pt>
                <c:pt idx="8" formatCode="0.00">
                  <c:v>0.86710480109195442</c:v>
                </c:pt>
                <c:pt idx="9" formatCode="0.00">
                  <c:v>0.88717960609195456</c:v>
                </c:pt>
                <c:pt idx="10" formatCode="0.00">
                  <c:v>0.85761077525862106</c:v>
                </c:pt>
                <c:pt idx="11" formatCode="0.00">
                  <c:v>0.89520914609195401</c:v>
                </c:pt>
                <c:pt idx="12" formatCode="0.00">
                  <c:v>0.98651597192528717</c:v>
                </c:pt>
                <c:pt idx="13" formatCode="0.00">
                  <c:v>1.0478222844252878</c:v>
                </c:pt>
                <c:pt idx="14" formatCode="0.00">
                  <c:v>1.075266601091954</c:v>
                </c:pt>
                <c:pt idx="15" formatCode="0.00">
                  <c:v>1.0805913435919541</c:v>
                </c:pt>
                <c:pt idx="16" formatCode="0.00">
                  <c:v>1.0596934085919538</c:v>
                </c:pt>
                <c:pt idx="17" formatCode="0.00">
                  <c:v>1.0634340769252866</c:v>
                </c:pt>
                <c:pt idx="18" formatCode="0.00">
                  <c:v>1.0807052185919543</c:v>
                </c:pt>
                <c:pt idx="19" formatCode="0.00">
                  <c:v>1.0751303769252871</c:v>
                </c:pt>
                <c:pt idx="20" formatCode="0.00">
                  <c:v>1.1085990202586209</c:v>
                </c:pt>
                <c:pt idx="21" formatCode="0.00">
                  <c:v>1.1358883710919545</c:v>
                </c:pt>
                <c:pt idx="22" formatCode="0.00">
                  <c:v>1.0769393377586205</c:v>
                </c:pt>
                <c:pt idx="23" formatCode="0.00">
                  <c:v>1.0516269544252874</c:v>
                </c:pt>
                <c:pt idx="24" formatCode="0.00">
                  <c:v>1.0082270044252875</c:v>
                </c:pt>
                <c:pt idx="25" formatCode="0.00">
                  <c:v>0.95364945525862055</c:v>
                </c:pt>
                <c:pt idx="26" formatCode="0.00">
                  <c:v>0.93251733609195409</c:v>
                </c:pt>
                <c:pt idx="27" formatCode="0.00">
                  <c:v>0.92488671442528725</c:v>
                </c:pt>
                <c:pt idx="28" formatCode="0.00">
                  <c:v>0.92921283025862023</c:v>
                </c:pt>
                <c:pt idx="29" formatCode="0.00">
                  <c:v>0.91677437359195357</c:v>
                </c:pt>
                <c:pt idx="30" formatCode="0.00">
                  <c:v>0.89858795275862091</c:v>
                </c:pt>
                <c:pt idx="31" formatCode="0.00">
                  <c:v>0.90283247859195503</c:v>
                </c:pt>
                <c:pt idx="32" formatCode="0.00">
                  <c:v>0.84852446192528808</c:v>
                </c:pt>
                <c:pt idx="33" formatCode="0.00">
                  <c:v>0.80194883609195422</c:v>
                </c:pt>
                <c:pt idx="34" formatCode="0.00">
                  <c:v>0.84879216609195396</c:v>
                </c:pt>
                <c:pt idx="35" formatCode="0.00">
                  <c:v>0.75700411192528794</c:v>
                </c:pt>
                <c:pt idx="36" formatCode="0.00">
                  <c:v>0.68832553442528788</c:v>
                </c:pt>
                <c:pt idx="37" formatCode="0.00">
                  <c:v>0.65673708192528757</c:v>
                </c:pt>
                <c:pt idx="38" formatCode="0.00">
                  <c:v>0.64319596442528804</c:v>
                </c:pt>
                <c:pt idx="39" formatCode="0.00">
                  <c:v>0.63894330692528767</c:v>
                </c:pt>
                <c:pt idx="40" formatCode="0.00">
                  <c:v>0.62015553275862123</c:v>
                </c:pt>
                <c:pt idx="41" formatCode="0.00">
                  <c:v>0.59938767025862116</c:v>
                </c:pt>
                <c:pt idx="42" formatCode="0.00">
                  <c:v>0.56520479442528826</c:v>
                </c:pt>
                <c:pt idx="43" formatCode="0.00">
                  <c:v>0.50626517859195452</c:v>
                </c:pt>
                <c:pt idx="44" formatCode="0.00">
                  <c:v>0.5172287769252879</c:v>
                </c:pt>
                <c:pt idx="45" formatCode="0.00">
                  <c:v>0.52889404192528833</c:v>
                </c:pt>
                <c:pt idx="46" formatCode="0.00">
                  <c:v>0.53851780775862101</c:v>
                </c:pt>
                <c:pt idx="47" formatCode="0.00">
                  <c:v>0.60317482109195453</c:v>
                </c:pt>
                <c:pt idx="48" formatCode="0.00">
                  <c:v>0.58533087859195465</c:v>
                </c:pt>
                <c:pt idx="49" formatCode="0.00">
                  <c:v>0.57745973025862085</c:v>
                </c:pt>
                <c:pt idx="50" formatCode="0.00">
                  <c:v>0.57624607359195412</c:v>
                </c:pt>
                <c:pt idx="51" formatCode="0.00">
                  <c:v>0.57561327025862097</c:v>
                </c:pt>
                <c:pt idx="52" formatCode="0.00">
                  <c:v>0.5795258010919544</c:v>
                </c:pt>
                <c:pt idx="53" formatCode="0.00">
                  <c:v>0.58176116942528777</c:v>
                </c:pt>
                <c:pt idx="54" formatCode="0.00">
                  <c:v>0.58874919775862145</c:v>
                </c:pt>
                <c:pt idx="55" formatCode="0.00">
                  <c:v>0.60674636359195411</c:v>
                </c:pt>
                <c:pt idx="56" formatCode="0.00">
                  <c:v>0.61383951525862157</c:v>
                </c:pt>
                <c:pt idx="57" formatCode="0.00">
                  <c:v>0.62791662192528808</c:v>
                </c:pt>
                <c:pt idx="58" formatCode="0.00">
                  <c:v>0.60848431525862123</c:v>
                </c:pt>
                <c:pt idx="59" formatCode="0.00">
                  <c:v>0.52844052192528768</c:v>
                </c:pt>
                <c:pt idx="60" formatCode="0.00">
                  <c:v>0.47256275692528771</c:v>
                </c:pt>
                <c:pt idx="61" formatCode="0.00">
                  <c:v>0.46658949942528771</c:v>
                </c:pt>
                <c:pt idx="62" formatCode="0.00">
                  <c:v>0.46652604025862088</c:v>
                </c:pt>
                <c:pt idx="63" formatCode="0.00">
                  <c:v>0.46818130025862104</c:v>
                </c:pt>
                <c:pt idx="64" formatCode="0.00">
                  <c:v>0.46871312525862097</c:v>
                </c:pt>
                <c:pt idx="65" formatCode="0.00">
                  <c:v>0.48665329859195383</c:v>
                </c:pt>
                <c:pt idx="66" formatCode="0.00">
                  <c:v>0.54406842609195394</c:v>
                </c:pt>
                <c:pt idx="67" formatCode="0.00">
                  <c:v>0.61888014275862124</c:v>
                </c:pt>
                <c:pt idx="68" formatCode="0.00">
                  <c:v>0.67920588442528773</c:v>
                </c:pt>
                <c:pt idx="69" formatCode="0.00">
                  <c:v>0.72785861275862151</c:v>
                </c:pt>
                <c:pt idx="70" formatCode="0.00">
                  <c:v>0.75621067525862129</c:v>
                </c:pt>
                <c:pt idx="71" formatCode="0.00">
                  <c:v>0.84805475775862105</c:v>
                </c:pt>
                <c:pt idx="72" formatCode="0.00">
                  <c:v>1.0040578952586205</c:v>
                </c:pt>
                <c:pt idx="73" formatCode="0.00">
                  <c:v>1.0532772777586206</c:v>
                </c:pt>
                <c:pt idx="74" formatCode="0.00">
                  <c:v>1.0650177977586206</c:v>
                </c:pt>
                <c:pt idx="75" formatCode="0.00">
                  <c:v>1.0662967435919537</c:v>
                </c:pt>
                <c:pt idx="76" formatCode="0.00">
                  <c:v>1.0769127602586206</c:v>
                </c:pt>
                <c:pt idx="77" formatCode="0.00">
                  <c:v>1.120992153591954</c:v>
                </c:pt>
                <c:pt idx="78" formatCode="0.00">
                  <c:v>1.1284718219252876</c:v>
                </c:pt>
                <c:pt idx="79" formatCode="0.00">
                  <c:v>1.0669091044252879</c:v>
                </c:pt>
                <c:pt idx="80" formatCode="0.00">
                  <c:v>1.0272312060919542</c:v>
                </c:pt>
                <c:pt idx="81" formatCode="0.00">
                  <c:v>0.99892285442528816</c:v>
                </c:pt>
                <c:pt idx="82" formatCode="0.00">
                  <c:v>1.0649169977586217</c:v>
                </c:pt>
                <c:pt idx="83" formatCode="0.00">
                  <c:v>1.1580376919252879</c:v>
                </c:pt>
                <c:pt idx="84" formatCode="0.00">
                  <c:v>1.1446114477586216</c:v>
                </c:pt>
                <c:pt idx="85" formatCode="0.00">
                  <c:v>1.1216709510919549</c:v>
                </c:pt>
                <c:pt idx="86" formatCode="0.00">
                  <c:v>1.1144749385919552</c:v>
                </c:pt>
                <c:pt idx="87" formatCode="0.00">
                  <c:v>1.1168407502586222</c:v>
                </c:pt>
                <c:pt idx="88" formatCode="0.00">
                  <c:v>1.1562042885919541</c:v>
                </c:pt>
                <c:pt idx="89" formatCode="0.00">
                  <c:v>1.1903350702586213</c:v>
                </c:pt>
                <c:pt idx="90" formatCode="0.00">
                  <c:v>1.2871487285919545</c:v>
                </c:pt>
                <c:pt idx="91" formatCode="0.00">
                  <c:v>1.4123326494252879</c:v>
                </c:pt>
                <c:pt idx="92" formatCode="0.00">
                  <c:v>1.5072687819252879</c:v>
                </c:pt>
                <c:pt idx="93" formatCode="0.00">
                  <c:v>1.6208968910919541</c:v>
                </c:pt>
                <c:pt idx="94" formatCode="0.00">
                  <c:v>1.731519137758621</c:v>
                </c:pt>
                <c:pt idx="95" formatCode="0.00">
                  <c:v>1.6302626077586213</c:v>
                </c:pt>
                <c:pt idx="96" formatCode="0.00">
                  <c:v>1.512959196925288</c:v>
                </c:pt>
                <c:pt idx="97" formatCode="0.00">
                  <c:v>1.4843569469252875</c:v>
                </c:pt>
                <c:pt idx="98" formatCode="0.00">
                  <c:v>1.4790308127586211</c:v>
                </c:pt>
                <c:pt idx="99" formatCode="0.00">
                  <c:v>1.4747202527586216</c:v>
                </c:pt>
                <c:pt idx="100" formatCode="0.00">
                  <c:v>1.414232976091955</c:v>
                </c:pt>
                <c:pt idx="101" formatCode="0.00">
                  <c:v>1.2944054669252885</c:v>
                </c:pt>
                <c:pt idx="102" formatCode="0.00">
                  <c:v>1.1003569235919555</c:v>
                </c:pt>
                <c:pt idx="103" formatCode="0.00">
                  <c:v>0.87602185859195458</c:v>
                </c:pt>
                <c:pt idx="104" formatCode="0.00">
                  <c:v>0.59320628359195426</c:v>
                </c:pt>
                <c:pt idx="105" formatCode="0.00">
                  <c:v>0.24695372275862093</c:v>
                </c:pt>
                <c:pt idx="106" formatCode="0.00">
                  <c:v>-0.21626301890804567</c:v>
                </c:pt>
                <c:pt idx="107" formatCode="0.00">
                  <c:v>-0.502434097241379</c:v>
                </c:pt>
                <c:pt idx="108" formatCode="0.00">
                  <c:v>-0.56342366140804567</c:v>
                </c:pt>
                <c:pt idx="109" formatCode="0.00">
                  <c:v>-0.57391683140804561</c:v>
                </c:pt>
                <c:pt idx="110" formatCode="0.00">
                  <c:v>-0.57643878724137898</c:v>
                </c:pt>
                <c:pt idx="111" formatCode="0.00">
                  <c:v>-0.5779182397413789</c:v>
                </c:pt>
                <c:pt idx="112" formatCode="0.00">
                  <c:v>-0.55527026140804581</c:v>
                </c:pt>
                <c:pt idx="113" formatCode="0.00">
                  <c:v>-0.50104196557471226</c:v>
                </c:pt>
                <c:pt idx="114" formatCode="0.00">
                  <c:v>-0.43438247557471188</c:v>
                </c:pt>
                <c:pt idx="115" formatCode="0.00">
                  <c:v>-0.351405150574712</c:v>
                </c:pt>
                <c:pt idx="116" formatCode="0.00">
                  <c:v>-0.16271897890804565</c:v>
                </c:pt>
                <c:pt idx="117" formatCode="0.00">
                  <c:v>7.7010584425287743E-2</c:v>
                </c:pt>
                <c:pt idx="118" formatCode="0.00">
                  <c:v>0.36619726109195394</c:v>
                </c:pt>
                <c:pt idx="119" formatCode="0.00">
                  <c:v>0.62050083525862076</c:v>
                </c:pt>
                <c:pt idx="120" formatCode="0.00">
                  <c:v>0.70190774192528771</c:v>
                </c:pt>
                <c:pt idx="121" formatCode="0.00">
                  <c:v>0.72180051942528767</c:v>
                </c:pt>
                <c:pt idx="122" formatCode="0.00">
                  <c:v>0.72557296525862114</c:v>
                </c:pt>
                <c:pt idx="123" formatCode="0.00">
                  <c:v>0.72594581359195409</c:v>
                </c:pt>
                <c:pt idx="124" formatCode="0.00">
                  <c:v>0.70941414942528791</c:v>
                </c:pt>
                <c:pt idx="125" formatCode="0.00">
                  <c:v>0.69788895609195434</c:v>
                </c:pt>
                <c:pt idx="126" formatCode="0.00">
                  <c:v>0.70406695775862094</c:v>
                </c:pt>
                <c:pt idx="127" formatCode="0.00">
                  <c:v>0.68762597025862071</c:v>
                </c:pt>
                <c:pt idx="128" formatCode="0.00">
                  <c:v>0.5477103252586204</c:v>
                </c:pt>
                <c:pt idx="129" formatCode="0.00">
                  <c:v>0.35357656692528749</c:v>
                </c:pt>
                <c:pt idx="130" formatCode="0.00">
                  <c:v>0.15594127359195431</c:v>
                </c:pt>
                <c:pt idx="131" formatCode="0.00">
                  <c:v>3.8069393591954714E-2</c:v>
                </c:pt>
                <c:pt idx="132" formatCode="0.00">
                  <c:v>1.1667366925287581E-2</c:v>
                </c:pt>
                <c:pt idx="133" formatCode="0.00">
                  <c:v>-5.831228074712147E-3</c:v>
                </c:pt>
                <c:pt idx="134" formatCode="0.00">
                  <c:v>-9.3108164080453193E-3</c:v>
                </c:pt>
                <c:pt idx="135" formatCode="0.00">
                  <c:v>-9.9599005747119662E-3</c:v>
                </c:pt>
                <c:pt idx="136" formatCode="0.00">
                  <c:v>-1.6647526408045898E-2</c:v>
                </c:pt>
                <c:pt idx="137" formatCode="0.00">
                  <c:v>-7.0480072241379199E-2</c:v>
                </c:pt>
                <c:pt idx="138" formatCode="0.00">
                  <c:v>-0.16933062557471223</c:v>
                </c:pt>
                <c:pt idx="139" formatCode="0.00">
                  <c:v>-0.28008495640804543</c:v>
                </c:pt>
                <c:pt idx="140" formatCode="0.00">
                  <c:v>-0.36109462224137867</c:v>
                </c:pt>
                <c:pt idx="141" formatCode="0.00">
                  <c:v>-0.42929995890804551</c:v>
                </c:pt>
                <c:pt idx="142" formatCode="0.00">
                  <c:v>-0.49442077557471231</c:v>
                </c:pt>
                <c:pt idx="143" formatCode="0.00">
                  <c:v>-0.5057172864080457</c:v>
                </c:pt>
                <c:pt idx="144" formatCode="0.00">
                  <c:v>-0.51882569890804553</c:v>
                </c:pt>
                <c:pt idx="145" formatCode="0.00">
                  <c:v>-0.52156242724137902</c:v>
                </c:pt>
                <c:pt idx="146" formatCode="0.00">
                  <c:v>-0.52199843390804568</c:v>
                </c:pt>
                <c:pt idx="147" formatCode="0.00">
                  <c:v>-0.52124930057471208</c:v>
                </c:pt>
                <c:pt idx="148" formatCode="0.00">
                  <c:v>-0.49612190724137917</c:v>
                </c:pt>
                <c:pt idx="149" formatCode="0.00">
                  <c:v>-0.45466972307471254</c:v>
                </c:pt>
                <c:pt idx="150" formatCode="0.00">
                  <c:v>-0.40859826807471267</c:v>
                </c:pt>
                <c:pt idx="151" formatCode="0.00">
                  <c:v>-0.3620217880747123</c:v>
                </c:pt>
                <c:pt idx="152" formatCode="0.00">
                  <c:v>-0.28988761140804575</c:v>
                </c:pt>
                <c:pt idx="153" formatCode="0.00">
                  <c:v>-0.22451532307471256</c:v>
                </c:pt>
                <c:pt idx="154" formatCode="0.00">
                  <c:v>-0.21357624140804576</c:v>
                </c:pt>
                <c:pt idx="155" formatCode="0.00">
                  <c:v>-0.21536124140804569</c:v>
                </c:pt>
                <c:pt idx="156" formatCode="0.00">
                  <c:v>-0.21975062640804555</c:v>
                </c:pt>
                <c:pt idx="157" formatCode="0.00">
                  <c:v>-0.21307174307471244</c:v>
                </c:pt>
                <c:pt idx="158" formatCode="0.00">
                  <c:v>-0.21235083724137849</c:v>
                </c:pt>
                <c:pt idx="159" formatCode="0.00">
                  <c:v>-0.21328788557471201</c:v>
                </c:pt>
                <c:pt idx="160" formatCode="0.00">
                  <c:v>-0.2359292372413786</c:v>
                </c:pt>
                <c:pt idx="161" formatCode="0.00">
                  <c:v>-0.26653319724137847</c:v>
                </c:pt>
                <c:pt idx="162" formatCode="0.00">
                  <c:v>-0.2967632822413786</c:v>
                </c:pt>
                <c:pt idx="163" formatCode="0.00">
                  <c:v>-0.31009386140804529</c:v>
                </c:pt>
                <c:pt idx="164" formatCode="0.00">
                  <c:v>-0.35639226557471226</c:v>
                </c:pt>
                <c:pt idx="165" formatCode="0.00">
                  <c:v>-0.46656159640804562</c:v>
                </c:pt>
                <c:pt idx="166" formatCode="0.00">
                  <c:v>-0.53475062140804552</c:v>
                </c:pt>
                <c:pt idx="167" formatCode="0.00">
                  <c:v>-0.63254157807471256</c:v>
                </c:pt>
                <c:pt idx="168" formatCode="0.00">
                  <c:v>-0.65457744974137877</c:v>
                </c:pt>
                <c:pt idx="169" formatCode="0.00">
                  <c:v>-0.65618591974137908</c:v>
                </c:pt>
                <c:pt idx="170" formatCode="0.00">
                  <c:v>-0.65641870140804559</c:v>
                </c:pt>
                <c:pt idx="171" formatCode="0.00">
                  <c:v>-0.65654428974137891</c:v>
                </c:pt>
                <c:pt idx="172" formatCode="0.00">
                  <c:v>-0.63054599974137848</c:v>
                </c:pt>
                <c:pt idx="173" formatCode="0.00">
                  <c:v>-0.59963362557471211</c:v>
                </c:pt>
                <c:pt idx="174" formatCode="0.00">
                  <c:v>-0.57073445307471227</c:v>
                </c:pt>
                <c:pt idx="175" formatCode="0.00">
                  <c:v>-0.53926157140804554</c:v>
                </c:pt>
                <c:pt idx="176" formatCode="0.00">
                  <c:v>-0.44675341474137897</c:v>
                </c:pt>
                <c:pt idx="177" formatCode="0.00">
                  <c:v>-0.28057848640804539</c:v>
                </c:pt>
                <c:pt idx="178" formatCode="0.00">
                  <c:v>-0.10537130807471207</c:v>
                </c:pt>
                <c:pt idx="179" formatCode="0.00">
                  <c:v>0.1305446702586206</c:v>
                </c:pt>
                <c:pt idx="180" formatCode="0.00">
                  <c:v>0.20273152275862083</c:v>
                </c:pt>
                <c:pt idx="181" formatCode="0.00">
                  <c:v>0.20356368025862093</c:v>
                </c:pt>
                <c:pt idx="182" formatCode="0.00">
                  <c:v>0.20372857609195449</c:v>
                </c:pt>
                <c:pt idx="183" formatCode="0.00">
                  <c:v>0.20379154109195463</c:v>
                </c:pt>
                <c:pt idx="184" formatCode="0.00">
                  <c:v>0.19336899109195471</c:v>
                </c:pt>
                <c:pt idx="185" formatCode="0.00">
                  <c:v>0.20088084525862104</c:v>
                </c:pt>
                <c:pt idx="186" formatCode="0.00">
                  <c:v>0.19965560275862071</c:v>
                </c:pt>
                <c:pt idx="187" formatCode="0.00">
                  <c:v>0.16395250025862129</c:v>
                </c:pt>
                <c:pt idx="188" formatCode="0.00">
                  <c:v>5.2148591091954799E-2</c:v>
                </c:pt>
                <c:pt idx="189" formatCode="0.00">
                  <c:v>-7.0255030574712274E-2</c:v>
                </c:pt>
                <c:pt idx="190" formatCode="0.00">
                  <c:v>-0.14357915474137894</c:v>
                </c:pt>
                <c:pt idx="191" formatCode="0.00">
                  <c:v>-0.28857021474137889</c:v>
                </c:pt>
                <c:pt idx="192" formatCode="0.00">
                  <c:v>-0.37226651057471249</c:v>
                </c:pt>
                <c:pt idx="193" formatCode="0.00">
                  <c:v>-0.38127103890804581</c:v>
                </c:pt>
                <c:pt idx="194" formatCode="0.00">
                  <c:v>-0.38249304390804584</c:v>
                </c:pt>
                <c:pt idx="195" formatCode="0.00">
                  <c:v>-0.38221838474137892</c:v>
                </c:pt>
                <c:pt idx="196" formatCode="0.00">
                  <c:v>-0.3836692830747126</c:v>
                </c:pt>
                <c:pt idx="197" formatCode="0.00">
                  <c:v>-0.38326619640804571</c:v>
                </c:pt>
                <c:pt idx="198" formatCode="0.00">
                  <c:v>-0.35651179724137938</c:v>
                </c:pt>
                <c:pt idx="199" formatCode="0.00">
                  <c:v>-0.32204070307471233</c:v>
                </c:pt>
                <c:pt idx="200" formatCode="0.00">
                  <c:v>-0.25599974974137885</c:v>
                </c:pt>
                <c:pt idx="201" formatCode="0.00">
                  <c:v>-0.19432602974137914</c:v>
                </c:pt>
                <c:pt idx="202" formatCode="0.00">
                  <c:v>-0.22747058307471213</c:v>
                </c:pt>
                <c:pt idx="203" formatCode="0.00">
                  <c:v>-0.29240918807471217</c:v>
                </c:pt>
                <c:pt idx="204" formatCode="0.00">
                  <c:v>-0.29945184474137898</c:v>
                </c:pt>
                <c:pt idx="205" formatCode="0.00">
                  <c:v>-0.29753528057471224</c:v>
                </c:pt>
                <c:pt idx="206" formatCode="0.00">
                  <c:v>-0.29751435724137876</c:v>
                </c:pt>
                <c:pt idx="207" formatCode="0.00">
                  <c:v>-0.29790147390804544</c:v>
                </c:pt>
                <c:pt idx="208" formatCode="0.00">
                  <c:v>-0.31334224224137874</c:v>
                </c:pt>
                <c:pt idx="209" formatCode="0.00">
                  <c:v>-0.36017081057471212</c:v>
                </c:pt>
                <c:pt idx="210" formatCode="0.00">
                  <c:v>-0.41772038640804565</c:v>
                </c:pt>
                <c:pt idx="211" formatCode="0.00">
                  <c:v>-0.4660202647413787</c:v>
                </c:pt>
                <c:pt idx="212" formatCode="0.00">
                  <c:v>-0.4962349522413787</c:v>
                </c:pt>
                <c:pt idx="213" formatCode="0.00">
                  <c:v>-0.54714621974137878</c:v>
                </c:pt>
                <c:pt idx="214" formatCode="0.00">
                  <c:v>-0.55945529474137889</c:v>
                </c:pt>
                <c:pt idx="215" formatCode="0.00">
                  <c:v>-0.56389047640804568</c:v>
                </c:pt>
                <c:pt idx="216" formatCode="0.00">
                  <c:v>-0.57260143724137902</c:v>
                </c:pt>
                <c:pt idx="217" formatCode="0.00">
                  <c:v>-0.57630222390804553</c:v>
                </c:pt>
                <c:pt idx="218" formatCode="0.00">
                  <c:v>-0.57640891807471228</c:v>
                </c:pt>
                <c:pt idx="219" formatCode="0.00">
                  <c:v>-0.57639751640804548</c:v>
                </c:pt>
                <c:pt idx="220" formatCode="0.00">
                  <c:v>-0.56181122807471207</c:v>
                </c:pt>
                <c:pt idx="221" formatCode="0.00">
                  <c:v>-0.49397507224137871</c:v>
                </c:pt>
                <c:pt idx="222" formatCode="0.00">
                  <c:v>-0.44504845057471232</c:v>
                </c:pt>
                <c:pt idx="223" formatCode="0.00">
                  <c:v>-0.39776594390804543</c:v>
                </c:pt>
                <c:pt idx="224" formatCode="0.00">
                  <c:v>-0.40637869557471218</c:v>
                </c:pt>
                <c:pt idx="225" formatCode="0.00">
                  <c:v>-0.37965509224137906</c:v>
                </c:pt>
                <c:pt idx="226" formatCode="0.00">
                  <c:v>-0.38581654307471225</c:v>
                </c:pt>
                <c:pt idx="227" formatCode="0.00">
                  <c:v>-0.41977044807471242</c:v>
                </c:pt>
                <c:pt idx="228" formatCode="0.00">
                  <c:v>-0.41624856807471233</c:v>
                </c:pt>
                <c:pt idx="229" formatCode="0.00">
                  <c:v>-0.41723064974137913</c:v>
                </c:pt>
                <c:pt idx="230" formatCode="0.00">
                  <c:v>-0.41752124474137875</c:v>
                </c:pt>
                <c:pt idx="231" formatCode="0.00">
                  <c:v>-0.41782383807471235</c:v>
                </c:pt>
                <c:pt idx="232" formatCode="0.00">
                  <c:v>-0.43500525474137897</c:v>
                </c:pt>
                <c:pt idx="233" formatCode="0.00">
                  <c:v>-0.507457169741379</c:v>
                </c:pt>
                <c:pt idx="234" formatCode="0.00">
                  <c:v>-0.55833376724137884</c:v>
                </c:pt>
                <c:pt idx="235" formatCode="0.00">
                  <c:v>-0.61236061890804572</c:v>
                </c:pt>
                <c:pt idx="236" formatCode="0.00">
                  <c:v>-0.64841073974137875</c:v>
                </c:pt>
                <c:pt idx="237" formatCode="0.00">
                  <c:v>-0.71336043057471232</c:v>
                </c:pt>
                <c:pt idx="238" formatCode="0.00">
                  <c:v>-0.76755511974137902</c:v>
                </c:pt>
                <c:pt idx="239" formatCode="0.00">
                  <c:v>-0.71550897974137895</c:v>
                </c:pt>
                <c:pt idx="240" formatCode="0.00">
                  <c:v>-0.61850737807471234</c:v>
                </c:pt>
                <c:pt idx="241" formatCode="0.00">
                  <c:v>-0.57406119557471214</c:v>
                </c:pt>
                <c:pt idx="242" formatCode="0.00">
                  <c:v>-0.56827578307471227</c:v>
                </c:pt>
                <c:pt idx="243" formatCode="0.00">
                  <c:v>-0.56797076724137896</c:v>
                </c:pt>
                <c:pt idx="244" formatCode="0.00">
                  <c:v>-0.56095368890804553</c:v>
                </c:pt>
                <c:pt idx="245" formatCode="0.00">
                  <c:v>-0.5435794014080455</c:v>
                </c:pt>
                <c:pt idx="246" formatCode="0.00">
                  <c:v>-0.53766859807471223</c:v>
                </c:pt>
                <c:pt idx="247" formatCode="0.00">
                  <c:v>-0.51668067057471245</c:v>
                </c:pt>
                <c:pt idx="248" formatCode="0.00">
                  <c:v>-0.48863078474137867</c:v>
                </c:pt>
                <c:pt idx="249" formatCode="0.00">
                  <c:v>-0.43069242807471242</c:v>
                </c:pt>
                <c:pt idx="250" formatCode="0.00">
                  <c:v>-0.33209049057471263</c:v>
                </c:pt>
                <c:pt idx="251" formatCode="0.00">
                  <c:v>-0.28898967640804551</c:v>
                </c:pt>
                <c:pt idx="252" formatCode="0.00">
                  <c:v>-0.33525580474137895</c:v>
                </c:pt>
                <c:pt idx="253" formatCode="0.00">
                  <c:v>-0.35572564974137899</c:v>
                </c:pt>
                <c:pt idx="254" formatCode="0.00">
                  <c:v>-0.35435262307471205</c:v>
                </c:pt>
                <c:pt idx="255" formatCode="0.00">
                  <c:v>-0.35328067974137878</c:v>
                </c:pt>
                <c:pt idx="256" formatCode="0.00">
                  <c:v>-0.35574852390804534</c:v>
                </c:pt>
                <c:pt idx="257" formatCode="0.00">
                  <c:v>-0.34490502390804534</c:v>
                </c:pt>
                <c:pt idx="258" formatCode="0.00">
                  <c:v>-0.34359078140804522</c:v>
                </c:pt>
                <c:pt idx="259" formatCode="0.00">
                  <c:v>-0.32999986890804522</c:v>
                </c:pt>
                <c:pt idx="260" formatCode="0.00">
                  <c:v>-0.31311480724137897</c:v>
                </c:pt>
                <c:pt idx="261" formatCode="0.00">
                  <c:v>-0.31493650390804584</c:v>
                </c:pt>
                <c:pt idx="262" formatCode="0.00">
                  <c:v>-0.30653642140804549</c:v>
                </c:pt>
                <c:pt idx="263" formatCode="0.00">
                  <c:v>-0.26756072557471211</c:v>
                </c:pt>
                <c:pt idx="264" formatCode="0.00">
                  <c:v>-0.28098735724137902</c:v>
                </c:pt>
                <c:pt idx="265" formatCode="0.00">
                  <c:v>-0.28309012474137907</c:v>
                </c:pt>
                <c:pt idx="266" formatCode="0.00">
                  <c:v>-0.28575498974137892</c:v>
                </c:pt>
                <c:pt idx="267" formatCode="0.00">
                  <c:v>-0.28527234557471237</c:v>
                </c:pt>
                <c:pt idx="268" formatCode="0.00">
                  <c:v>-0.28137601140804547</c:v>
                </c:pt>
                <c:pt idx="269" formatCode="0.00">
                  <c:v>-0.29640023557471218</c:v>
                </c:pt>
                <c:pt idx="270" formatCode="0.00">
                  <c:v>-0.29871231890804539</c:v>
                </c:pt>
                <c:pt idx="271" formatCode="0.00">
                  <c:v>-0.32464730390804553</c:v>
                </c:pt>
                <c:pt idx="272" formatCode="0.00">
                  <c:v>-0.33200998724137909</c:v>
                </c:pt>
                <c:pt idx="273" formatCode="0.00">
                  <c:v>-0.34720346890804565</c:v>
                </c:pt>
                <c:pt idx="274" formatCode="0.00">
                  <c:v>-0.39536259140804586</c:v>
                </c:pt>
                <c:pt idx="275" formatCode="0.00">
                  <c:v>-0.46815482307471235</c:v>
                </c:pt>
                <c:pt idx="276" formatCode="0.00">
                  <c:v>-0.50522574307471246</c:v>
                </c:pt>
                <c:pt idx="277" formatCode="0.00">
                  <c:v>-0.5239647289080458</c:v>
                </c:pt>
                <c:pt idx="278" formatCode="0.00">
                  <c:v>-0.52802209890804574</c:v>
                </c:pt>
                <c:pt idx="279" formatCode="0.00">
                  <c:v>-0.5290694597413792</c:v>
                </c:pt>
                <c:pt idx="280" formatCode="0.00">
                  <c:v>-0.52886045807471249</c:v>
                </c:pt>
                <c:pt idx="281" formatCode="0.00">
                  <c:v>-0.5177685455747123</c:v>
                </c:pt>
                <c:pt idx="282" formatCode="0.00">
                  <c:v>-0.5176563797413789</c:v>
                </c:pt>
                <c:pt idx="283" formatCode="0.00">
                  <c:v>-0.51872772307471249</c:v>
                </c:pt>
                <c:pt idx="284" formatCode="0.00">
                  <c:v>-0.5481806030747125</c:v>
                </c:pt>
                <c:pt idx="285" formatCode="0.00">
                  <c:v>-0.5746893122413792</c:v>
                </c:pt>
                <c:pt idx="286" formatCode="0.00">
                  <c:v>-0.63008855140804565</c:v>
                </c:pt>
                <c:pt idx="287" formatCode="0.00">
                  <c:v>-0.64658125640804576</c:v>
                </c:pt>
                <c:pt idx="288" formatCode="0.00">
                  <c:v>-0.64519795724137885</c:v>
                </c:pt>
                <c:pt idx="289" formatCode="0.00">
                  <c:v>-0.64679248307471204</c:v>
                </c:pt>
                <c:pt idx="290" formatCode="0.00">
                  <c:v>-0.64667597974137903</c:v>
                </c:pt>
                <c:pt idx="291" formatCode="0.00">
                  <c:v>-0.64718858724137873</c:v>
                </c:pt>
                <c:pt idx="292" formatCode="0.00">
                  <c:v>-0.64175971474137894</c:v>
                </c:pt>
                <c:pt idx="293" formatCode="0.00">
                  <c:v>-0.64302946724137877</c:v>
                </c:pt>
                <c:pt idx="294" formatCode="0.00">
                  <c:v>-0.63245523557471239</c:v>
                </c:pt>
                <c:pt idx="295" formatCode="0.00">
                  <c:v>-0.60313962474137894</c:v>
                </c:pt>
                <c:pt idx="296" formatCode="0.00">
                  <c:v>-0.57252654057471219</c:v>
                </c:pt>
                <c:pt idx="297" formatCode="0.00">
                  <c:v>-0.5367731114080454</c:v>
                </c:pt>
                <c:pt idx="298" formatCode="0.00">
                  <c:v>-0.44049207974137894</c:v>
                </c:pt>
                <c:pt idx="299" formatCode="0.00">
                  <c:v>-0.35894998474137885</c:v>
                </c:pt>
                <c:pt idx="300" formatCode="0.00">
                  <c:v>-0.30567604307471208</c:v>
                </c:pt>
                <c:pt idx="301" formatCode="0.00">
                  <c:v>-0.30033663724137893</c:v>
                </c:pt>
                <c:pt idx="302" formatCode="0.00">
                  <c:v>-0.30063346807471292</c:v>
                </c:pt>
                <c:pt idx="303" formatCode="0.00">
                  <c:v>-0.30106410224137936</c:v>
                </c:pt>
                <c:pt idx="304" formatCode="0.00">
                  <c:v>-0.30529595724137915</c:v>
                </c:pt>
                <c:pt idx="305" formatCode="0.00">
                  <c:v>-0.29845575807471247</c:v>
                </c:pt>
                <c:pt idx="306" formatCode="0.00">
                  <c:v>-0.29189957557471247</c:v>
                </c:pt>
                <c:pt idx="307" formatCode="0.00">
                  <c:v>-0.3025765655747128</c:v>
                </c:pt>
                <c:pt idx="308" formatCode="0.00">
                  <c:v>-0.3413139022413787</c:v>
                </c:pt>
                <c:pt idx="309" formatCode="0.00">
                  <c:v>-0.40531683390804552</c:v>
                </c:pt>
                <c:pt idx="310" formatCode="0.00">
                  <c:v>-0.5192445355747124</c:v>
                </c:pt>
                <c:pt idx="311" formatCode="0.00">
                  <c:v>-0.59932508474137913</c:v>
                </c:pt>
                <c:pt idx="312" formatCode="0.00">
                  <c:v>-0.61766381474137888</c:v>
                </c:pt>
                <c:pt idx="313" formatCode="0.00">
                  <c:v>-0.61810718140804566</c:v>
                </c:pt>
                <c:pt idx="314" formatCode="0.00">
                  <c:v>-0.61827082474137884</c:v>
                </c:pt>
                <c:pt idx="315" formatCode="0.00">
                  <c:v>-0.61782669224137909</c:v>
                </c:pt>
                <c:pt idx="316" formatCode="0.00">
                  <c:v>-0.62925763390804579</c:v>
                </c:pt>
                <c:pt idx="317" formatCode="0.00">
                  <c:v>-0.67124173807471244</c:v>
                </c:pt>
                <c:pt idx="318" formatCode="0.00">
                  <c:v>-0.73251214390804553</c:v>
                </c:pt>
                <c:pt idx="319" formatCode="0.00">
                  <c:v>-0.79728753140804565</c:v>
                </c:pt>
                <c:pt idx="320" formatCode="0.00">
                  <c:v>-0.84726873807471237</c:v>
                </c:pt>
                <c:pt idx="321" formatCode="0.00">
                  <c:v>-0.85680162640804558</c:v>
                </c:pt>
                <c:pt idx="322" formatCode="0.00">
                  <c:v>-0.87303006390804572</c:v>
                </c:pt>
                <c:pt idx="323" formatCode="0.00">
                  <c:v>-0.9155525539080458</c:v>
                </c:pt>
                <c:pt idx="324" formatCode="0.00">
                  <c:v>-0.94285640890804556</c:v>
                </c:pt>
                <c:pt idx="325" formatCode="0.00">
                  <c:v>-0.94664224474137892</c:v>
                </c:pt>
                <c:pt idx="326" formatCode="0.00">
                  <c:v>-0.94702062807471221</c:v>
                </c:pt>
                <c:pt idx="327" formatCode="0.00">
                  <c:v>-0.9475905514080456</c:v>
                </c:pt>
                <c:pt idx="328" formatCode="0.00">
                  <c:v>-0.94994513974137895</c:v>
                </c:pt>
                <c:pt idx="329" formatCode="0.00">
                  <c:v>-0.94396766057471226</c:v>
                </c:pt>
                <c:pt idx="330" formatCode="0.00">
                  <c:v>-0.93440285307471238</c:v>
                </c:pt>
                <c:pt idx="331" formatCode="0.00">
                  <c:v>-0.93920035140804559</c:v>
                </c:pt>
                <c:pt idx="332" formatCode="0.00">
                  <c:v>-0.94162272390804569</c:v>
                </c:pt>
                <c:pt idx="333" formatCode="0.00">
                  <c:v>-0.95313653307471236</c:v>
                </c:pt>
                <c:pt idx="334" formatCode="0.00">
                  <c:v>-0.94675506140804555</c:v>
                </c:pt>
                <c:pt idx="335" formatCode="0.00">
                  <c:v>-0.96055534474137905</c:v>
                </c:pt>
                <c:pt idx="336" formatCode="0.00">
                  <c:v>-0.99613139724137878</c:v>
                </c:pt>
                <c:pt idx="337" formatCode="0.00">
                  <c:v>-1.000731027241379</c:v>
                </c:pt>
                <c:pt idx="338" formatCode="0.00">
                  <c:v>-1.000867039741379</c:v>
                </c:pt>
                <c:pt idx="339" formatCode="0.00">
                  <c:v>-1.0008933389080457</c:v>
                </c:pt>
                <c:pt idx="340" formatCode="0.00">
                  <c:v>-0.981599582241379</c:v>
                </c:pt>
                <c:pt idx="341" formatCode="0.00">
                  <c:v>-0.94240613057471223</c:v>
                </c:pt>
                <c:pt idx="342" formatCode="0.00">
                  <c:v>-0.86838175140804563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6-4BAD-8D2D-C4FFFEDB5A2D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'Brahmaputra-TSA'!$AA$366:$AA$712</c:f>
              <c:numCache>
                <c:formatCode>General</c:formatCode>
                <c:ptCount val="347"/>
                <c:pt idx="6" formatCode="0.0000">
                  <c:v>-0.96657839426518888</c:v>
                </c:pt>
                <c:pt idx="7" formatCode="0.0000">
                  <c:v>-1.1399535214675691</c:v>
                </c:pt>
                <c:pt idx="8" formatCode="0.0000">
                  <c:v>-1.1260050800985217</c:v>
                </c:pt>
                <c:pt idx="9" formatCode="0.0000">
                  <c:v>-0.86111104236042646</c:v>
                </c:pt>
                <c:pt idx="10" formatCode="0.0000">
                  <c:v>-0.22562730989018842</c:v>
                </c:pt>
                <c:pt idx="11" formatCode="0.0000">
                  <c:v>0.33034173519909693</c:v>
                </c:pt>
                <c:pt idx="12" formatCode="0.0000">
                  <c:v>1.2096515026693351</c:v>
                </c:pt>
                <c:pt idx="13" formatCode="0.0000">
                  <c:v>2.3028491249907641</c:v>
                </c:pt>
                <c:pt idx="14" formatCode="0.0000">
                  <c:v>3.4217964516871926</c:v>
                </c:pt>
                <c:pt idx="15" formatCode="0.0000">
                  <c:v>4.427243313383622</c:v>
                </c:pt>
                <c:pt idx="16" formatCode="0.0000">
                  <c:v>3.3531650405264779</c:v>
                </c:pt>
                <c:pt idx="17" formatCode="0.0000">
                  <c:v>0.49076166442528613</c:v>
                </c:pt>
                <c:pt idx="18" formatCode="0.0000">
                  <c:v>-0.60356069509852195</c:v>
                </c:pt>
                <c:pt idx="19" formatCode="0.0000">
                  <c:v>-0.88387754146757014</c:v>
                </c:pt>
                <c:pt idx="20" formatCode="0.0000">
                  <c:v>-0.88451086093185527</c:v>
                </c:pt>
                <c:pt idx="21" formatCode="0.0000">
                  <c:v>-0.61240227736042652</c:v>
                </c:pt>
                <c:pt idx="22" formatCode="0.0000">
                  <c:v>-6.2987473901889857E-3</c:v>
                </c:pt>
                <c:pt idx="23" formatCode="0.0000">
                  <c:v>0.48675954353243034</c:v>
                </c:pt>
                <c:pt idx="24" formatCode="0.0000">
                  <c:v>1.2313625351693354</c:v>
                </c:pt>
                <c:pt idx="25" formatCode="0.0000">
                  <c:v>2.2086762958240969</c:v>
                </c:pt>
                <c:pt idx="26" formatCode="0.0000">
                  <c:v>3.2790471866871926</c:v>
                </c:pt>
                <c:pt idx="27" formatCode="0.0000">
                  <c:v>4.2715386842169547</c:v>
                </c:pt>
                <c:pt idx="28" formatCode="0.0000">
                  <c:v>3.2226844621931443</c:v>
                </c:pt>
                <c:pt idx="29" formatCode="0.0000">
                  <c:v>0.34410196109195312</c:v>
                </c:pt>
                <c:pt idx="30" formatCode="0.0000">
                  <c:v>-0.78567796093185538</c:v>
                </c:pt>
                <c:pt idx="31" formatCode="0.0000">
                  <c:v>-1.0561754398009022</c:v>
                </c:pt>
                <c:pt idx="32" formatCode="0.0000">
                  <c:v>-1.1445854192651881</c:v>
                </c:pt>
                <c:pt idx="33" formatCode="0.0000">
                  <c:v>-0.9463418123604268</c:v>
                </c:pt>
                <c:pt idx="34" formatCode="0.0000">
                  <c:v>-0.23444591905685552</c:v>
                </c:pt>
                <c:pt idx="35" formatCode="0.0000">
                  <c:v>0.19213670103243086</c:v>
                </c:pt>
                <c:pt idx="36" formatCode="0.0000">
                  <c:v>0.91146106516933578</c:v>
                </c:pt>
                <c:pt idx="37" formatCode="0.0000">
                  <c:v>1.9117639224907639</c:v>
                </c:pt>
                <c:pt idx="38" formatCode="0.0000">
                  <c:v>2.9897258150205266</c:v>
                </c:pt>
                <c:pt idx="39" formatCode="0.0000">
                  <c:v>3.9855952767169551</c:v>
                </c:pt>
                <c:pt idx="40" formatCode="0.0000">
                  <c:v>2.9136271646931453</c:v>
                </c:pt>
                <c:pt idx="41" formatCode="0.0000">
                  <c:v>2.6715257758620714E-2</c:v>
                </c:pt>
                <c:pt idx="42" formatCode="0.0000">
                  <c:v>-1.119061119265188</c:v>
                </c:pt>
                <c:pt idx="43" formatCode="0.0000">
                  <c:v>-1.4527427398009027</c:v>
                </c:pt>
                <c:pt idx="44" formatCode="0.0000">
                  <c:v>-1.4758811042651883</c:v>
                </c:pt>
                <c:pt idx="45" formatCode="0.0000">
                  <c:v>-1.2193966065270927</c:v>
                </c:pt>
                <c:pt idx="46" formatCode="0.0000">
                  <c:v>-0.54472027739018847</c:v>
                </c:pt>
                <c:pt idx="47" formatCode="0.0000">
                  <c:v>3.8307410199097447E-2</c:v>
                </c:pt>
                <c:pt idx="48" formatCode="0.0000">
                  <c:v>0.80846640933600256</c:v>
                </c:pt>
                <c:pt idx="49" formatCode="0.0000">
                  <c:v>1.8324865708240972</c:v>
                </c:pt>
                <c:pt idx="50" formatCode="0.0000">
                  <c:v>2.9227759241871927</c:v>
                </c:pt>
                <c:pt idx="51" formatCode="0.0000">
                  <c:v>3.9222652400502884</c:v>
                </c:pt>
                <c:pt idx="52" formatCode="0.0000">
                  <c:v>2.8729974330264785</c:v>
                </c:pt>
                <c:pt idx="53" formatCode="0.0000">
                  <c:v>9.0887569252873224E-3</c:v>
                </c:pt>
                <c:pt idx="54" formatCode="0.0000">
                  <c:v>-1.0955167159318548</c:v>
                </c:pt>
                <c:pt idx="55" formatCode="0.0000">
                  <c:v>-1.3522615548009032</c:v>
                </c:pt>
                <c:pt idx="56" formatCode="0.0000">
                  <c:v>-1.3792703659318546</c:v>
                </c:pt>
                <c:pt idx="57" formatCode="0.0000">
                  <c:v>-1.1203740265270929</c:v>
                </c:pt>
                <c:pt idx="58" formatCode="0.0000">
                  <c:v>-0.47475376989018825</c:v>
                </c:pt>
                <c:pt idx="59" formatCode="0.0000">
                  <c:v>-3.6426888967569404E-2</c:v>
                </c:pt>
                <c:pt idx="60" formatCode="0.0000">
                  <c:v>0.69569828766933561</c:v>
                </c:pt>
                <c:pt idx="61" formatCode="0.0000">
                  <c:v>1.721616339990764</c:v>
                </c:pt>
                <c:pt idx="62" formatCode="0.0000">
                  <c:v>2.8130558908538594</c:v>
                </c:pt>
                <c:pt idx="63" formatCode="0.0000">
                  <c:v>3.8148332700502885</c:v>
                </c:pt>
                <c:pt idx="64" formatCode="0.0000">
                  <c:v>2.762184757193145</c:v>
                </c:pt>
                <c:pt idx="65" formatCode="0.0000">
                  <c:v>-8.6019113908046618E-2</c:v>
                </c:pt>
                <c:pt idx="66" formatCode="0.0000">
                  <c:v>-1.1401974875985224</c:v>
                </c:pt>
                <c:pt idx="67" formatCode="0.0000">
                  <c:v>-1.340127775634236</c:v>
                </c:pt>
                <c:pt idx="68" formatCode="0.0000">
                  <c:v>-1.3139039967651884</c:v>
                </c:pt>
                <c:pt idx="69" formatCode="0.0000">
                  <c:v>-1.0204320356937595</c:v>
                </c:pt>
                <c:pt idx="70" formatCode="0.0000">
                  <c:v>-0.32702740989018819</c:v>
                </c:pt>
                <c:pt idx="71" formatCode="0.0000">
                  <c:v>0.28318734686576397</c:v>
                </c:pt>
                <c:pt idx="72" formatCode="0.0000">
                  <c:v>1.2271934260026685</c:v>
                </c:pt>
                <c:pt idx="73" formatCode="0.0000">
                  <c:v>2.3083041183240969</c:v>
                </c:pt>
                <c:pt idx="74" formatCode="0.0000">
                  <c:v>3.4115476483538592</c:v>
                </c:pt>
                <c:pt idx="75" formatCode="0.0000">
                  <c:v>4.4129487133836207</c:v>
                </c:pt>
                <c:pt idx="76" formatCode="0.0000">
                  <c:v>3.3703843921931447</c:v>
                </c:pt>
                <c:pt idx="77" formatCode="0.0000">
                  <c:v>0.54831974109195358</c:v>
                </c:pt>
                <c:pt idx="78" formatCode="0.0000">
                  <c:v>-0.55579409176518868</c:v>
                </c:pt>
                <c:pt idx="79" formatCode="0.0000">
                  <c:v>-0.8920988139675694</c:v>
                </c:pt>
                <c:pt idx="80" formatCode="0.0000">
                  <c:v>-0.96587867509852199</c:v>
                </c:pt>
                <c:pt idx="81" formatCode="0.0000">
                  <c:v>-0.74936779402709286</c:v>
                </c:pt>
                <c:pt idx="82" formatCode="0.0000">
                  <c:v>-1.8321087390187785E-2</c:v>
                </c:pt>
                <c:pt idx="83" formatCode="0.0000">
                  <c:v>0.59317028103243086</c:v>
                </c:pt>
                <c:pt idx="84" formatCode="0.0000">
                  <c:v>1.3677469785026695</c:v>
                </c:pt>
                <c:pt idx="85" formatCode="0.0000">
                  <c:v>2.3766977916574312</c:v>
                </c:pt>
                <c:pt idx="86" formatCode="0.0000">
                  <c:v>3.4610047891871938</c:v>
                </c:pt>
                <c:pt idx="87" formatCode="0.0000">
                  <c:v>4.4634927200502901</c:v>
                </c:pt>
                <c:pt idx="88" formatCode="0.0000">
                  <c:v>3.4496759205264782</c:v>
                </c:pt>
                <c:pt idx="89" formatCode="0.0000">
                  <c:v>0.61766265775862084</c:v>
                </c:pt>
                <c:pt idx="90" formatCode="0.0000">
                  <c:v>-0.39711718509852179</c:v>
                </c:pt>
                <c:pt idx="91" formatCode="0.0000">
                  <c:v>-0.54667526896756935</c:v>
                </c:pt>
                <c:pt idx="92" formatCode="0.0000">
                  <c:v>-0.48584109926518826</c:v>
                </c:pt>
                <c:pt idx="93" formatCode="0.0000">
                  <c:v>-0.12739375736042691</c:v>
                </c:pt>
                <c:pt idx="94" formatCode="0.0000">
                  <c:v>0.6482810526098115</c:v>
                </c:pt>
                <c:pt idx="95" formatCode="0.0000">
                  <c:v>1.0653951968657642</c:v>
                </c:pt>
                <c:pt idx="96" formatCode="0.0000">
                  <c:v>1.7360947276693359</c:v>
                </c:pt>
                <c:pt idx="97" formatCode="0.0000">
                  <c:v>2.7393837874907638</c:v>
                </c:pt>
                <c:pt idx="98" formatCode="0.0000">
                  <c:v>3.8255606633538597</c:v>
                </c:pt>
                <c:pt idx="99" formatCode="0.0000">
                  <c:v>4.8213722225502895</c:v>
                </c:pt>
                <c:pt idx="100" formatCode="0.0000">
                  <c:v>3.7077046080264791</c:v>
                </c:pt>
                <c:pt idx="101" formatCode="0.0000">
                  <c:v>0.72173305442528801</c:v>
                </c:pt>
                <c:pt idx="102" formatCode="0.0000">
                  <c:v>-0.58390899009852082</c:v>
                </c:pt>
                <c:pt idx="103" formatCode="0.0000">
                  <c:v>-1.0829860598009027</c:v>
                </c:pt>
                <c:pt idx="104" formatCode="0.0000">
                  <c:v>-1.3999035975985219</c:v>
                </c:pt>
                <c:pt idx="105" formatCode="0.0000">
                  <c:v>-1.5013369256937601</c:v>
                </c:pt>
                <c:pt idx="106" formatCode="0.0000">
                  <c:v>-1.2995011040568551</c:v>
                </c:pt>
                <c:pt idx="107" formatCode="0.0000">
                  <c:v>-1.0673015081342361</c:v>
                </c:pt>
                <c:pt idx="108" formatCode="0.0000">
                  <c:v>-0.34028813066399777</c:v>
                </c:pt>
                <c:pt idx="109" formatCode="0.0000">
                  <c:v>0.6811100091574307</c:v>
                </c:pt>
                <c:pt idx="110" formatCode="0.0000">
                  <c:v>1.7700910633538596</c:v>
                </c:pt>
                <c:pt idx="111" formatCode="0.0000">
                  <c:v>2.7687337300502888</c:v>
                </c:pt>
                <c:pt idx="112" formatCode="0.0000">
                  <c:v>1.7382013705264783</c:v>
                </c:pt>
                <c:pt idx="113" formatCode="0.0000">
                  <c:v>-1.0737143780747127</c:v>
                </c:pt>
                <c:pt idx="114" formatCode="0.0000">
                  <c:v>-2.1186483892651884</c:v>
                </c:pt>
                <c:pt idx="115" formatCode="0.0000">
                  <c:v>-2.310413068967569</c:v>
                </c:pt>
                <c:pt idx="116" formatCode="0.0000">
                  <c:v>-2.1558288600985218</c:v>
                </c:pt>
                <c:pt idx="117" formatCode="0.0000">
                  <c:v>-1.6712800640270933</c:v>
                </c:pt>
                <c:pt idx="118" formatCode="0.0000">
                  <c:v>-0.71704082405685554</c:v>
                </c:pt>
                <c:pt idx="119" formatCode="0.0000">
                  <c:v>5.5633424365763684E-2</c:v>
                </c:pt>
                <c:pt idx="120" formatCode="0.0000">
                  <c:v>0.92504327266933561</c:v>
                </c:pt>
                <c:pt idx="121" formatCode="0.0000">
                  <c:v>1.976827359990764</c:v>
                </c:pt>
                <c:pt idx="122" formatCode="0.0000">
                  <c:v>3.0721028158538597</c:v>
                </c:pt>
                <c:pt idx="123" formatCode="0.0000">
                  <c:v>4.0725977833836211</c:v>
                </c:pt>
                <c:pt idx="124" formatCode="0.0000">
                  <c:v>3.002885781359812</c:v>
                </c:pt>
                <c:pt idx="125" formatCode="0.0000">
                  <c:v>0.12521654359195389</c:v>
                </c:pt>
                <c:pt idx="126" formatCode="0.0000">
                  <c:v>-0.98019895593185535</c:v>
                </c:pt>
                <c:pt idx="127" formatCode="0.0000">
                  <c:v>-1.2713819481342366</c:v>
                </c:pt>
                <c:pt idx="128" formatCode="0.0000">
                  <c:v>-1.4453995559318558</c:v>
                </c:pt>
                <c:pt idx="129" formatCode="0.0000">
                  <c:v>-1.3947140815270935</c:v>
                </c:pt>
                <c:pt idx="130" formatCode="0.0000">
                  <c:v>-0.92729681155685517</c:v>
                </c:pt>
                <c:pt idx="131" formatCode="0.0000">
                  <c:v>-0.52679801730090237</c:v>
                </c:pt>
                <c:pt idx="132" formatCode="0.0000">
                  <c:v>0.23480289766933549</c:v>
                </c:pt>
                <c:pt idx="133" formatCode="0.0000">
                  <c:v>1.2491956124907642</c:v>
                </c:pt>
                <c:pt idx="134" formatCode="0.0000">
                  <c:v>2.3372190341871932</c:v>
                </c:pt>
                <c:pt idx="135" formatCode="0.0000">
                  <c:v>3.3366920692169555</c:v>
                </c:pt>
                <c:pt idx="136" formatCode="0.0000">
                  <c:v>2.2768241055264782</c:v>
                </c:pt>
                <c:pt idx="137" formatCode="0.0000">
                  <c:v>-0.64315248474137965</c:v>
                </c:pt>
                <c:pt idx="138" formatCode="0.0000">
                  <c:v>-1.8535965392651885</c:v>
                </c:pt>
                <c:pt idx="139" formatCode="0.0000">
                  <c:v>-2.2390928748009027</c:v>
                </c:pt>
                <c:pt idx="140" formatCode="0.0000">
                  <c:v>-2.3542045034318546</c:v>
                </c:pt>
                <c:pt idx="141" formatCode="0.0000">
                  <c:v>-2.1775906073604263</c:v>
                </c:pt>
                <c:pt idx="142" formatCode="0.0000">
                  <c:v>-1.5776588607235218</c:v>
                </c:pt>
                <c:pt idx="143" formatCode="0.0000">
                  <c:v>-1.0705846973009028</c:v>
                </c:pt>
                <c:pt idx="144" formatCode="0.0000">
                  <c:v>-0.29569016816399762</c:v>
                </c:pt>
                <c:pt idx="145" formatCode="0.0000">
                  <c:v>0.73346441332409729</c:v>
                </c:pt>
                <c:pt idx="146" formatCode="0.0000">
                  <c:v>1.8245314166871929</c:v>
                </c:pt>
                <c:pt idx="147" formatCode="0.0000">
                  <c:v>2.8254026692169552</c:v>
                </c:pt>
                <c:pt idx="148" formatCode="0.0000">
                  <c:v>1.7973497246931449</c:v>
                </c:pt>
                <c:pt idx="149" formatCode="0.0000">
                  <c:v>-1.027342135574713</c:v>
                </c:pt>
                <c:pt idx="150" formatCode="0.0000">
                  <c:v>-2.0928641817651892</c:v>
                </c:pt>
                <c:pt idx="151" formatCode="0.0000">
                  <c:v>-2.3210297064675696</c:v>
                </c:pt>
                <c:pt idx="152" formatCode="0.0000">
                  <c:v>-2.2829974925985219</c:v>
                </c:pt>
                <c:pt idx="153" formatCode="0.0000">
                  <c:v>-1.9728059715270936</c:v>
                </c:pt>
                <c:pt idx="154" formatCode="0.0000">
                  <c:v>-1.2968143265568552</c:v>
                </c:pt>
                <c:pt idx="155" formatCode="0.0000">
                  <c:v>-0.78022865230090277</c:v>
                </c:pt>
                <c:pt idx="156" formatCode="0.0000">
                  <c:v>3.384904336002359E-3</c:v>
                </c:pt>
                <c:pt idx="157" formatCode="0.0000">
                  <c:v>1.0419550974907639</c:v>
                </c:pt>
                <c:pt idx="158" formatCode="0.0000">
                  <c:v>2.1341790133538598</c:v>
                </c:pt>
                <c:pt idx="159" formatCode="0.0000">
                  <c:v>3.1333640842169554</c:v>
                </c:pt>
                <c:pt idx="160" formatCode="0.0000">
                  <c:v>2.0575423946931455</c:v>
                </c:pt>
                <c:pt idx="161" formatCode="0.0000">
                  <c:v>-0.83920560974137892</c:v>
                </c:pt>
                <c:pt idx="162" formatCode="0.0000">
                  <c:v>-1.9810291959318549</c:v>
                </c:pt>
                <c:pt idx="163" formatCode="0.0000">
                  <c:v>-2.2691017798009026</c:v>
                </c:pt>
                <c:pt idx="164" formatCode="0.0000">
                  <c:v>-2.3495021467651886</c:v>
                </c:pt>
                <c:pt idx="165" formatCode="0.0000">
                  <c:v>-2.2148522448604266</c:v>
                </c:pt>
                <c:pt idx="166" formatCode="0.0000">
                  <c:v>-1.617988706556855</c:v>
                </c:pt>
                <c:pt idx="167" formatCode="0.0000">
                  <c:v>-1.1974089889675696</c:v>
                </c:pt>
                <c:pt idx="168" formatCode="0.0000">
                  <c:v>-0.43144191899733086</c:v>
                </c:pt>
                <c:pt idx="169" formatCode="0.0000">
                  <c:v>0.59884092082409723</c:v>
                </c:pt>
                <c:pt idx="170" formatCode="0.0000">
                  <c:v>1.690111149187193</c:v>
                </c:pt>
                <c:pt idx="171" formatCode="0.0000">
                  <c:v>2.6901076800502883</c:v>
                </c:pt>
                <c:pt idx="172" formatCode="0.0000">
                  <c:v>1.6629256321931456</c:v>
                </c:pt>
                <c:pt idx="173" formatCode="0.0000">
                  <c:v>-1.1723060380747126</c:v>
                </c:pt>
                <c:pt idx="174" formatCode="0.0000">
                  <c:v>-2.2550003667651888</c:v>
                </c:pt>
                <c:pt idx="175" formatCode="0.0000">
                  <c:v>-2.4982694898009026</c:v>
                </c:pt>
                <c:pt idx="176" formatCode="0.0000">
                  <c:v>-2.4398632959318549</c:v>
                </c:pt>
                <c:pt idx="177" formatCode="0.0000">
                  <c:v>-2.0288691348604262</c:v>
                </c:pt>
                <c:pt idx="178" formatCode="0.0000">
                  <c:v>-1.1886093932235215</c:v>
                </c:pt>
                <c:pt idx="179" formatCode="0.0000">
                  <c:v>-0.43432274063423648</c:v>
                </c:pt>
                <c:pt idx="180" formatCode="0.0000">
                  <c:v>0.42586705350266874</c:v>
                </c:pt>
                <c:pt idx="181" formatCode="0.0000">
                  <c:v>1.4585905208240972</c:v>
                </c:pt>
                <c:pt idx="182" formatCode="0.0000">
                  <c:v>2.550258426687193</c:v>
                </c:pt>
                <c:pt idx="183" formatCode="0.0000">
                  <c:v>3.5504435108836221</c:v>
                </c:pt>
                <c:pt idx="184" formatCode="0.0000">
                  <c:v>2.4868406230264788</c:v>
                </c:pt>
                <c:pt idx="185" formatCode="0.0000">
                  <c:v>-0.37179156724137941</c:v>
                </c:pt>
                <c:pt idx="186" formatCode="0.0000">
                  <c:v>-1.4846103109318556</c:v>
                </c:pt>
                <c:pt idx="187" formatCode="0.0000">
                  <c:v>-1.795055418134236</c:v>
                </c:pt>
                <c:pt idx="188" formatCode="0.0000">
                  <c:v>-1.9409612900985214</c:v>
                </c:pt>
                <c:pt idx="189" formatCode="0.0000">
                  <c:v>-1.8185456790270933</c:v>
                </c:pt>
                <c:pt idx="190" formatCode="0.0000">
                  <c:v>-1.2268172398901884</c:v>
                </c:pt>
                <c:pt idx="191" formatCode="0.0000">
                  <c:v>-0.85343762563423597</c:v>
                </c:pt>
                <c:pt idx="192" formatCode="0.0000">
                  <c:v>-0.14913097983066459</c:v>
                </c:pt>
                <c:pt idx="193" formatCode="0.0000">
                  <c:v>0.8737558016574305</c:v>
                </c:pt>
                <c:pt idx="194" formatCode="0.0000">
                  <c:v>1.9640368066871927</c:v>
                </c:pt>
                <c:pt idx="195" formatCode="0.0000">
                  <c:v>2.9644335850502888</c:v>
                </c:pt>
                <c:pt idx="196" formatCode="0.0000">
                  <c:v>1.9098023488598115</c:v>
                </c:pt>
                <c:pt idx="197" formatCode="0.0000">
                  <c:v>-0.95593860890804616</c:v>
                </c:pt>
                <c:pt idx="198" formatCode="0.0000">
                  <c:v>-2.0407777109318559</c:v>
                </c:pt>
                <c:pt idx="199" formatCode="0.0000">
                  <c:v>-2.2810486214675696</c:v>
                </c:pt>
                <c:pt idx="200" formatCode="0.0000">
                  <c:v>-2.249109630931855</c:v>
                </c:pt>
                <c:pt idx="201" formatCode="0.0000">
                  <c:v>-1.9426166781937602</c:v>
                </c:pt>
                <c:pt idx="202" formatCode="0.0000">
                  <c:v>-1.3107086682235216</c:v>
                </c:pt>
                <c:pt idx="203" formatCode="0.0000">
                  <c:v>-0.85727659896756925</c:v>
                </c:pt>
                <c:pt idx="204" formatCode="0.0000">
                  <c:v>-7.6316313997331076E-2</c:v>
                </c:pt>
                <c:pt idx="205" formatCode="0.0000">
                  <c:v>0.95749155999076407</c:v>
                </c:pt>
                <c:pt idx="206" formatCode="0.0000">
                  <c:v>2.0490154933538598</c:v>
                </c:pt>
                <c:pt idx="207" formatCode="0.0000">
                  <c:v>3.0487504958836222</c:v>
                </c:pt>
                <c:pt idx="208" formatCode="0.0000">
                  <c:v>1.9801293896931453</c:v>
                </c:pt>
                <c:pt idx="209" formatCode="0.0000">
                  <c:v>-0.93284322307471257</c:v>
                </c:pt>
                <c:pt idx="210" formatCode="0.0000">
                  <c:v>-2.1019863000985222</c:v>
                </c:pt>
                <c:pt idx="211" formatCode="0.0000">
                  <c:v>-2.425028183134236</c:v>
                </c:pt>
                <c:pt idx="212" formatCode="0.0000">
                  <c:v>-2.4893448334318551</c:v>
                </c:pt>
                <c:pt idx="213" formatCode="0.0000">
                  <c:v>-2.29543686819376</c:v>
                </c:pt>
                <c:pt idx="214" formatCode="0.0000">
                  <c:v>-1.6426933798901884</c:v>
                </c:pt>
                <c:pt idx="215" formatCode="0.0000">
                  <c:v>-1.1287578873009028</c:v>
                </c:pt>
                <c:pt idx="216" formatCode="0.0000">
                  <c:v>-0.34946590649733111</c:v>
                </c:pt>
                <c:pt idx="217" formatCode="0.0000">
                  <c:v>0.67872461665743078</c:v>
                </c:pt>
                <c:pt idx="218" formatCode="0.0000">
                  <c:v>1.7701209325205263</c:v>
                </c:pt>
                <c:pt idx="219" formatCode="0.0000">
                  <c:v>2.7702544533836218</c:v>
                </c:pt>
                <c:pt idx="220" formatCode="0.0000">
                  <c:v>1.731660403859812</c:v>
                </c:pt>
                <c:pt idx="221" formatCode="0.0000">
                  <c:v>-1.0666474847413792</c:v>
                </c:pt>
                <c:pt idx="222" formatCode="0.0000">
                  <c:v>-2.1293143642651886</c:v>
                </c:pt>
                <c:pt idx="223" formatCode="0.0000">
                  <c:v>-2.3567738623009027</c:v>
                </c:pt>
                <c:pt idx="224" formatCode="0.0000">
                  <c:v>-2.3994885767651883</c:v>
                </c:pt>
                <c:pt idx="225" formatCode="0.0000">
                  <c:v>-2.1279457406937601</c:v>
                </c:pt>
                <c:pt idx="226" formatCode="0.0000">
                  <c:v>-1.4690546282235217</c:v>
                </c:pt>
                <c:pt idx="227" formatCode="0.0000">
                  <c:v>-0.9846378589675695</c:v>
                </c:pt>
                <c:pt idx="228" formatCode="0.0000">
                  <c:v>-0.19311303733066443</c:v>
                </c:pt>
                <c:pt idx="229" formatCode="0.0000">
                  <c:v>0.83779619082409718</c:v>
                </c:pt>
                <c:pt idx="230" formatCode="0.0000">
                  <c:v>1.9290086058538598</c:v>
                </c:pt>
                <c:pt idx="231" formatCode="0.0000">
                  <c:v>2.9288281317169549</c:v>
                </c:pt>
                <c:pt idx="232" formatCode="0.0000">
                  <c:v>1.8584663771931451</c:v>
                </c:pt>
                <c:pt idx="233" formatCode="0.0000">
                  <c:v>-1.0801295822413794</c:v>
                </c:pt>
                <c:pt idx="234" formatCode="0.0000">
                  <c:v>-2.2425996809318551</c:v>
                </c:pt>
                <c:pt idx="235" formatCode="0.0000">
                  <c:v>-2.571368537300903</c:v>
                </c:pt>
                <c:pt idx="236" formatCode="0.0000">
                  <c:v>-2.6415206209318551</c:v>
                </c:pt>
                <c:pt idx="237" formatCode="0.0000">
                  <c:v>-2.4616510790270931</c:v>
                </c:pt>
                <c:pt idx="238" formatCode="0.0000">
                  <c:v>-1.8507932048901885</c:v>
                </c:pt>
                <c:pt idx="239" formatCode="0.0000">
                  <c:v>-1.280376390634236</c:v>
                </c:pt>
                <c:pt idx="240" formatCode="0.0000">
                  <c:v>-0.39537184733066444</c:v>
                </c:pt>
                <c:pt idx="241" formatCode="0.0000">
                  <c:v>0.68096564499076417</c:v>
                </c:pt>
                <c:pt idx="242" formatCode="0.0000">
                  <c:v>1.7782540675205263</c:v>
                </c:pt>
                <c:pt idx="243" formatCode="0.0000">
                  <c:v>2.7786812025502883</c:v>
                </c:pt>
                <c:pt idx="244" formatCode="0.0000">
                  <c:v>1.7325179430264785</c:v>
                </c:pt>
                <c:pt idx="245" formatCode="0.0000">
                  <c:v>-1.116251813908046</c:v>
                </c:pt>
                <c:pt idx="246" formatCode="0.0000">
                  <c:v>-2.2219345117651885</c:v>
                </c:pt>
                <c:pt idx="247" formatCode="0.0000">
                  <c:v>-2.4756885889675697</c:v>
                </c:pt>
                <c:pt idx="248" formatCode="0.0000">
                  <c:v>-2.4817406659318548</c:v>
                </c:pt>
                <c:pt idx="249" formatCode="0.0000">
                  <c:v>-2.1789830765270937</c:v>
                </c:pt>
                <c:pt idx="250" formatCode="0.0000">
                  <c:v>-1.4153285757235221</c:v>
                </c:pt>
                <c:pt idx="251" formatCode="0.0000">
                  <c:v>-0.8538570873009026</c:v>
                </c:pt>
                <c:pt idx="252" formatCode="0.0000">
                  <c:v>-0.11212027399733104</c:v>
                </c:pt>
                <c:pt idx="253" formatCode="0.0000">
                  <c:v>0.89930119082409732</c:v>
                </c:pt>
                <c:pt idx="254" formatCode="0.0000">
                  <c:v>1.9921772275205265</c:v>
                </c:pt>
                <c:pt idx="255" formatCode="0.0000">
                  <c:v>2.9933712900502885</c:v>
                </c:pt>
                <c:pt idx="256" formatCode="0.0000">
                  <c:v>1.9377231080264787</c:v>
                </c:pt>
                <c:pt idx="257" formatCode="0.0000">
                  <c:v>-0.91757743640804579</c:v>
                </c:pt>
                <c:pt idx="258" formatCode="0.0000">
                  <c:v>-2.0278566950985217</c:v>
                </c:pt>
                <c:pt idx="259" formatCode="0.0000">
                  <c:v>-2.2890077873009025</c:v>
                </c:pt>
                <c:pt idx="260" formatCode="0.0000">
                  <c:v>-2.3062246884318549</c:v>
                </c:pt>
                <c:pt idx="261" formatCode="0.0000">
                  <c:v>-2.0632271523604269</c:v>
                </c:pt>
                <c:pt idx="262" formatCode="0.0000">
                  <c:v>-1.389774506556855</c:v>
                </c:pt>
                <c:pt idx="263" formatCode="0.0000">
                  <c:v>-0.83242813646756919</c:v>
                </c:pt>
                <c:pt idx="264" formatCode="0.0000">
                  <c:v>-5.7851826497331116E-2</c:v>
                </c:pt>
                <c:pt idx="265" formatCode="0.0000">
                  <c:v>0.97193671582409724</c:v>
                </c:pt>
                <c:pt idx="266" formatCode="0.0000">
                  <c:v>2.0607748608538596</c:v>
                </c:pt>
                <c:pt idx="267" formatCode="0.0000">
                  <c:v>3.0613796242169551</c:v>
                </c:pt>
                <c:pt idx="268" formatCode="0.0000">
                  <c:v>2.0120956205264786</c:v>
                </c:pt>
                <c:pt idx="269" formatCode="0.0000">
                  <c:v>-0.86907264807471263</c:v>
                </c:pt>
                <c:pt idx="270" formatCode="0.0000">
                  <c:v>-1.9829782325985217</c:v>
                </c:pt>
                <c:pt idx="271" formatCode="0.0000">
                  <c:v>-2.2836552223009026</c:v>
                </c:pt>
                <c:pt idx="272" formatCode="0.0000">
                  <c:v>-2.3251198684318553</c:v>
                </c:pt>
                <c:pt idx="273" formatCode="0.0000">
                  <c:v>-2.0954941173604267</c:v>
                </c:pt>
                <c:pt idx="274" formatCode="0.0000">
                  <c:v>-1.4786006765568553</c:v>
                </c:pt>
                <c:pt idx="275" formatCode="0.0000">
                  <c:v>-1.0330222339675694</c:v>
                </c:pt>
                <c:pt idx="276" formatCode="0.0000">
                  <c:v>-0.28209021233066456</c:v>
                </c:pt>
                <c:pt idx="277" formatCode="0.0000">
                  <c:v>0.73106211165743051</c:v>
                </c:pt>
                <c:pt idx="278" formatCode="0.0000">
                  <c:v>1.8185077516871928</c:v>
                </c:pt>
                <c:pt idx="279" formatCode="0.0000">
                  <c:v>2.817582510050288</c:v>
                </c:pt>
                <c:pt idx="280" formatCode="0.0000">
                  <c:v>1.7646111738598116</c:v>
                </c:pt>
                <c:pt idx="281" formatCode="0.0000">
                  <c:v>-1.0904409580747128</c:v>
                </c:pt>
                <c:pt idx="282" formatCode="0.0000">
                  <c:v>-2.2019222934318554</c:v>
                </c:pt>
                <c:pt idx="283" formatCode="0.0000">
                  <c:v>-2.4777356414675697</c:v>
                </c:pt>
                <c:pt idx="284" formatCode="0.0000">
                  <c:v>-2.5412904842651889</c:v>
                </c:pt>
                <c:pt idx="285" formatCode="0.0000">
                  <c:v>-2.3229799606937602</c:v>
                </c:pt>
                <c:pt idx="286" formatCode="0.0000">
                  <c:v>-1.7133266365568551</c:v>
                </c:pt>
                <c:pt idx="287" formatCode="0.0000">
                  <c:v>-1.2114486673009028</c:v>
                </c:pt>
                <c:pt idx="288" formatCode="0.0000">
                  <c:v>-0.42206242649733094</c:v>
                </c:pt>
                <c:pt idx="289" formatCode="0.0000">
                  <c:v>0.60823435749076427</c:v>
                </c:pt>
                <c:pt idx="290" formatCode="0.0000">
                  <c:v>1.6998538708538595</c:v>
                </c:pt>
                <c:pt idx="291" formatCode="0.0000">
                  <c:v>2.6994633825502889</c:v>
                </c:pt>
                <c:pt idx="292" formatCode="0.0000">
                  <c:v>1.6517119171931451</c:v>
                </c:pt>
                <c:pt idx="293" formatCode="0.0000">
                  <c:v>-1.2157018797413792</c:v>
                </c:pt>
                <c:pt idx="294" formatCode="0.0000">
                  <c:v>-2.3167211492651889</c:v>
                </c:pt>
                <c:pt idx="295" formatCode="0.0000">
                  <c:v>-2.5621475431342362</c:v>
                </c:pt>
                <c:pt idx="296" formatCode="0.0000">
                  <c:v>-2.5656364217651886</c:v>
                </c:pt>
                <c:pt idx="297" formatCode="0.0000">
                  <c:v>-2.2850637598604262</c:v>
                </c:pt>
                <c:pt idx="298" formatCode="0.0000">
                  <c:v>-1.5237301648901884</c:v>
                </c:pt>
                <c:pt idx="299" formatCode="0.0000">
                  <c:v>-0.92381739563423593</c:v>
                </c:pt>
                <c:pt idx="300" formatCode="0.0000">
                  <c:v>-8.2540512330664173E-2</c:v>
                </c:pt>
                <c:pt idx="301" formatCode="0.0000">
                  <c:v>0.95469020332409738</c:v>
                </c:pt>
                <c:pt idx="302" formatCode="0.0000">
                  <c:v>2.0458963825205254</c:v>
                </c:pt>
                <c:pt idx="303" formatCode="0.0000">
                  <c:v>3.0455878675502879</c:v>
                </c:pt>
                <c:pt idx="304" formatCode="0.0000">
                  <c:v>1.9881756746931449</c:v>
                </c:pt>
                <c:pt idx="305" formatCode="0.0000">
                  <c:v>-0.87112817057471292</c:v>
                </c:pt>
                <c:pt idx="306" formatCode="0.0000">
                  <c:v>-1.9761654892651888</c:v>
                </c:pt>
                <c:pt idx="307" formatCode="0.0000">
                  <c:v>-2.2615844839675701</c:v>
                </c:pt>
                <c:pt idx="308" formatCode="0.0000">
                  <c:v>-2.3344237834318546</c:v>
                </c:pt>
                <c:pt idx="309" formatCode="0.0000">
                  <c:v>-2.1536074823604263</c:v>
                </c:pt>
                <c:pt idx="310" formatCode="0.0000">
                  <c:v>-1.6024826207235219</c:v>
                </c:pt>
                <c:pt idx="311" formatCode="0.0000">
                  <c:v>-1.1641924956342362</c:v>
                </c:pt>
                <c:pt idx="312" formatCode="0.0000">
                  <c:v>-0.39452828399733098</c:v>
                </c:pt>
                <c:pt idx="313" formatCode="0.0000">
                  <c:v>0.63691965915743065</c:v>
                </c:pt>
                <c:pt idx="314" formatCode="0.0000">
                  <c:v>1.7282590258538597</c:v>
                </c:pt>
                <c:pt idx="315" formatCode="0.0000">
                  <c:v>2.7288252775502881</c:v>
                </c:pt>
                <c:pt idx="316" formatCode="0.0000">
                  <c:v>1.6642139980264783</c:v>
                </c:pt>
                <c:pt idx="317" formatCode="0.0000">
                  <c:v>-1.2439141505747129</c:v>
                </c:pt>
                <c:pt idx="318" formatCode="0.0000">
                  <c:v>-2.4167780575985218</c:v>
                </c:pt>
                <c:pt idx="319" formatCode="0.0000">
                  <c:v>-2.7562954498009029</c:v>
                </c:pt>
                <c:pt idx="320" formatCode="0.0000">
                  <c:v>-2.8403786192651888</c:v>
                </c:pt>
                <c:pt idx="321" formatCode="0.0000">
                  <c:v>-2.6050922748604268</c:v>
                </c:pt>
                <c:pt idx="322" formatCode="0.0000">
                  <c:v>-1.9562681490568552</c:v>
                </c:pt>
                <c:pt idx="323" formatCode="0.0000">
                  <c:v>-1.4804199648009029</c:v>
                </c:pt>
                <c:pt idx="324" formatCode="0.0000">
                  <c:v>-0.71972087816399766</c:v>
                </c:pt>
                <c:pt idx="325" formatCode="0.0000">
                  <c:v>0.30838459582409739</c:v>
                </c:pt>
                <c:pt idx="326" formatCode="0.0000">
                  <c:v>1.3995092225205263</c:v>
                </c:pt>
                <c:pt idx="327" formatCode="0.0000">
                  <c:v>2.3990614183836216</c:v>
                </c:pt>
                <c:pt idx="328" formatCode="0.0000">
                  <c:v>1.3435264921931451</c:v>
                </c:pt>
                <c:pt idx="329" formatCode="0.0000">
                  <c:v>-1.5166400730747127</c:v>
                </c:pt>
                <c:pt idx="330" formatCode="0.0000">
                  <c:v>-2.6186687667651887</c:v>
                </c:pt>
                <c:pt idx="331" formatCode="0.0000">
                  <c:v>-2.8982082698009028</c:v>
                </c:pt>
                <c:pt idx="332" formatCode="0.0000">
                  <c:v>-2.9347326050985219</c:v>
                </c:pt>
                <c:pt idx="333" formatCode="0.0000">
                  <c:v>-2.7014271815270936</c:v>
                </c:pt>
                <c:pt idx="334" formatCode="0.0000">
                  <c:v>-2.0299931465568548</c:v>
                </c:pt>
                <c:pt idx="335" formatCode="0.0000">
                  <c:v>-1.5254227556342361</c:v>
                </c:pt>
                <c:pt idx="336" formatCode="0.0000">
                  <c:v>-0.77299586649733087</c:v>
                </c:pt>
                <c:pt idx="337" formatCode="0.0000">
                  <c:v>0.25429581332409734</c:v>
                </c:pt>
                <c:pt idx="338" formatCode="0.0000">
                  <c:v>1.3456628108538595</c:v>
                </c:pt>
                <c:pt idx="339" formatCode="0.0000">
                  <c:v>2.3457586308836218</c:v>
                </c:pt>
                <c:pt idx="340" formatCode="0.0000">
                  <c:v>1.3118720496931451</c:v>
                </c:pt>
                <c:pt idx="341" formatCode="0.0000">
                  <c:v>-1.5150785430747127</c:v>
                </c:pt>
                <c:pt idx="342" formatCode="0.0000">
                  <c:v>-2.5526476650985219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36-4BAD-8D2D-C4FFFEDB5A2D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'Brahmaputra-TSA'!$AB$2:$AB$349</c:f>
              <c:numCache>
                <c:formatCode>General</c:formatCode>
                <c:ptCount val="348"/>
                <c:pt idx="6" formatCode="0.00">
                  <c:v>-0.30344939297619011</c:v>
                </c:pt>
                <c:pt idx="7" formatCode="0.00">
                  <c:v>-0.70055030577380983</c:v>
                </c:pt>
                <c:pt idx="8" formatCode="0.00">
                  <c:v>-0.76981243714285719</c:v>
                </c:pt>
                <c:pt idx="9" formatCode="0.00">
                  <c:v>-0.53259805488095235</c:v>
                </c:pt>
                <c:pt idx="10" formatCode="0.00">
                  <c:v>-0.5566933973511905</c:v>
                </c:pt>
                <c:pt idx="11" formatCode="0.00">
                  <c:v>-0.49096013244047598</c:v>
                </c:pt>
                <c:pt idx="12" formatCode="0.00">
                  <c:v>0.16477453008928578</c:v>
                </c:pt>
                <c:pt idx="13" formatCode="0.00">
                  <c:v>0.26633413776785719</c:v>
                </c:pt>
                <c:pt idx="14" formatCode="0.00">
                  <c:v>0.55156209107142828</c:v>
                </c:pt>
                <c:pt idx="15" formatCode="0.00">
                  <c:v>0.92774135937499924</c:v>
                </c:pt>
                <c:pt idx="16" formatCode="0.00">
                  <c:v>1.1610655922321431</c:v>
                </c:pt>
                <c:pt idx="17" formatCode="0.00">
                  <c:v>0.90424418833333453</c:v>
                </c:pt>
                <c:pt idx="18" formatCode="0.00">
                  <c:v>6.9208657857143141E-2</c:v>
                </c:pt>
                <c:pt idx="19" formatCode="0.00">
                  <c:v>-0.62729448577380875</c:v>
                </c:pt>
                <c:pt idx="20" formatCode="0.00">
                  <c:v>-0.94740974630952368</c:v>
                </c:pt>
                <c:pt idx="21" formatCode="0.00">
                  <c:v>-1.0320820398809525</c:v>
                </c:pt>
                <c:pt idx="22" formatCode="0.00">
                  <c:v>-0.73113393985119002</c:v>
                </c:pt>
                <c:pt idx="23" formatCode="0.00">
                  <c:v>-0.44012424077380929</c:v>
                </c:pt>
                <c:pt idx="24" formatCode="0.00">
                  <c:v>7.6165397589285533E-2</c:v>
                </c:pt>
                <c:pt idx="25" formatCode="0.00">
                  <c:v>0.76213068693452435</c:v>
                </c:pt>
                <c:pt idx="26" formatCode="0.00">
                  <c:v>1.0217835660714281</c:v>
                </c:pt>
                <c:pt idx="27" formatCode="0.00">
                  <c:v>0.37605758854166549</c:v>
                </c:pt>
                <c:pt idx="28" formatCode="0.00">
                  <c:v>0.98779757056547624</c:v>
                </c:pt>
                <c:pt idx="29" formatCode="0.00">
                  <c:v>0.53010449166666751</c:v>
                </c:pt>
                <c:pt idx="30" formatCode="0.00">
                  <c:v>-0.40360466630952363</c:v>
                </c:pt>
                <c:pt idx="31" formatCode="0.00">
                  <c:v>-0.70858201744047666</c:v>
                </c:pt>
                <c:pt idx="32" formatCode="0.00">
                  <c:v>-0.77890264797619091</c:v>
                </c:pt>
                <c:pt idx="33" formatCode="0.00">
                  <c:v>-0.64622911488095225</c:v>
                </c:pt>
                <c:pt idx="34" formatCode="0.00">
                  <c:v>-0.65224824818452354</c:v>
                </c:pt>
                <c:pt idx="35" formatCode="0.00">
                  <c:v>-0.36373844827380974</c:v>
                </c:pt>
                <c:pt idx="36" formatCode="0.00">
                  <c:v>0.44700117758928526</c:v>
                </c:pt>
                <c:pt idx="37" formatCode="0.00">
                  <c:v>0.40734686026785738</c:v>
                </c:pt>
                <c:pt idx="38" formatCode="0.00">
                  <c:v>0.7521974277380945</c:v>
                </c:pt>
                <c:pt idx="39" formatCode="0.00">
                  <c:v>1.2241209560416655</c:v>
                </c:pt>
                <c:pt idx="40" formatCode="0.00">
                  <c:v>0.19539821806547586</c:v>
                </c:pt>
                <c:pt idx="41" formatCode="0.00">
                  <c:v>2.3348265000000534E-2</c:v>
                </c:pt>
                <c:pt idx="42" formatCode="0.00">
                  <c:v>-0.4492829379761909</c:v>
                </c:pt>
                <c:pt idx="43" formatCode="0.00">
                  <c:v>-0.4745081274404761</c:v>
                </c:pt>
                <c:pt idx="44" formatCode="0.00">
                  <c:v>-0.49863885297619071</c:v>
                </c:pt>
                <c:pt idx="45" formatCode="0.00">
                  <c:v>-0.59862761071428627</c:v>
                </c:pt>
                <c:pt idx="46" formatCode="0.00">
                  <c:v>-0.59118823985119051</c:v>
                </c:pt>
                <c:pt idx="47" formatCode="0.00">
                  <c:v>-0.62010366744047629</c:v>
                </c:pt>
                <c:pt idx="48" formatCode="0.00">
                  <c:v>-0.15727955657738146</c:v>
                </c:pt>
                <c:pt idx="49" formatCode="0.00">
                  <c:v>0.61818739193452377</c:v>
                </c:pt>
                <c:pt idx="50" formatCode="0.00">
                  <c:v>0.95913049857142862</c:v>
                </c:pt>
                <c:pt idx="51" formatCode="0.00">
                  <c:v>1.4029361827083333</c:v>
                </c:pt>
                <c:pt idx="52" formatCode="0.00">
                  <c:v>1.0119121097321422</c:v>
                </c:pt>
                <c:pt idx="53" formatCode="0.00">
                  <c:v>-0.17315254416666637</c:v>
                </c:pt>
                <c:pt idx="54" formatCode="0.00">
                  <c:v>-0.56728112130952413</c:v>
                </c:pt>
                <c:pt idx="55" formatCode="0.00">
                  <c:v>-0.58955319244047577</c:v>
                </c:pt>
                <c:pt idx="56" formatCode="0.00">
                  <c:v>-0.60284323130952444</c:v>
                </c:pt>
                <c:pt idx="57" formatCode="0.00">
                  <c:v>-0.650699820714286</c:v>
                </c:pt>
                <c:pt idx="58" formatCode="0.00">
                  <c:v>-0.63433032735119066</c:v>
                </c:pt>
                <c:pt idx="59" formatCode="0.00">
                  <c:v>-0.46151302827380958</c:v>
                </c:pt>
                <c:pt idx="60" formatCode="0.00">
                  <c:v>0.17145455508928542</c:v>
                </c:pt>
                <c:pt idx="61" formatCode="0.00">
                  <c:v>0.81417544276785669</c:v>
                </c:pt>
                <c:pt idx="62" formatCode="0.00">
                  <c:v>1.2377758119047613</c:v>
                </c:pt>
                <c:pt idx="63" formatCode="0.00">
                  <c:v>1.2771804727083325</c:v>
                </c:pt>
                <c:pt idx="64" formatCode="0.00">
                  <c:v>0.16219926556547648</c:v>
                </c:pt>
                <c:pt idx="65" formatCode="0.00">
                  <c:v>-0.74857785333333227</c:v>
                </c:pt>
                <c:pt idx="66" formatCode="0.00">
                  <c:v>-0.59427943964285657</c:v>
                </c:pt>
                <c:pt idx="67" formatCode="0.00">
                  <c:v>-0.60244848160714293</c:v>
                </c:pt>
                <c:pt idx="68" formatCode="0.00">
                  <c:v>-0.64834648047619048</c:v>
                </c:pt>
                <c:pt idx="69" formatCode="0.00">
                  <c:v>-0.74425991154761939</c:v>
                </c:pt>
                <c:pt idx="70" formatCode="0.00">
                  <c:v>-0.56677460735119078</c:v>
                </c:pt>
                <c:pt idx="71" formatCode="0.00">
                  <c:v>-9.2145734107142996E-2</c:v>
                </c:pt>
                <c:pt idx="72" formatCode="0.00">
                  <c:v>0.53770001675595269</c:v>
                </c:pt>
                <c:pt idx="73" formatCode="0.00">
                  <c:v>0.95139656443452392</c:v>
                </c:pt>
                <c:pt idx="74" formatCode="0.00">
                  <c:v>1.2231167944047616</c:v>
                </c:pt>
                <c:pt idx="75" formatCode="0.00">
                  <c:v>1.0192897793749998</c:v>
                </c:pt>
                <c:pt idx="76" formatCode="0.00">
                  <c:v>0.65612862056547616</c:v>
                </c:pt>
                <c:pt idx="77" formatCode="0.00">
                  <c:v>0.48912094166666753</c:v>
                </c:pt>
                <c:pt idx="78" formatCode="0.00">
                  <c:v>-0.58805024547619023</c:v>
                </c:pt>
                <c:pt idx="79" formatCode="0.00">
                  <c:v>-0.9095912032738096</c:v>
                </c:pt>
                <c:pt idx="80" formatCode="0.00">
                  <c:v>-0.98102445214285705</c:v>
                </c:pt>
                <c:pt idx="81" formatCode="0.00">
                  <c:v>-0.8879319532142862</c:v>
                </c:pt>
                <c:pt idx="82" formatCode="0.00">
                  <c:v>-0.34652820985119126</c:v>
                </c:pt>
                <c:pt idx="83" formatCode="0.00">
                  <c:v>-0.31237264827380962</c:v>
                </c:pt>
                <c:pt idx="84" formatCode="0.00">
                  <c:v>-0.34160614574404846</c:v>
                </c:pt>
                <c:pt idx="85" formatCode="0.00">
                  <c:v>0.40686811110119026</c:v>
                </c:pt>
                <c:pt idx="86" formatCode="0.00">
                  <c:v>0.83395943357142777</c:v>
                </c:pt>
                <c:pt idx="87" formatCode="0.00">
                  <c:v>1.7606754927083319</c:v>
                </c:pt>
                <c:pt idx="88" formatCode="0.00">
                  <c:v>1.6942854222321433</c:v>
                </c:pt>
                <c:pt idx="89" formatCode="0.00">
                  <c:v>0.25866309500000062</c:v>
                </c:pt>
                <c:pt idx="90" formatCode="0.00">
                  <c:v>-1.0220131121428571</c:v>
                </c:pt>
                <c:pt idx="91" formatCode="0.00">
                  <c:v>-1.3413668982738096</c:v>
                </c:pt>
                <c:pt idx="92" formatCode="0.00">
                  <c:v>-1.4326722879761906</c:v>
                </c:pt>
                <c:pt idx="93" formatCode="0.00">
                  <c:v>-1.0375435298809519</c:v>
                </c:pt>
                <c:pt idx="94" formatCode="0.00">
                  <c:v>-0.60356096985119034</c:v>
                </c:pt>
                <c:pt idx="95" formatCode="0.00">
                  <c:v>0.37716633589285697</c:v>
                </c:pt>
                <c:pt idx="96" formatCode="0.00">
                  <c:v>0.79225315508928551</c:v>
                </c:pt>
                <c:pt idx="97" formatCode="0.00">
                  <c:v>1.1834157052678576</c:v>
                </c:pt>
                <c:pt idx="98" formatCode="0.00">
                  <c:v>1.8329408694047613</c:v>
                </c:pt>
                <c:pt idx="99" formatCode="0.00">
                  <c:v>2.7302629502083309</c:v>
                </c:pt>
                <c:pt idx="100" formatCode="0.00">
                  <c:v>0.2211783747321423</c:v>
                </c:pt>
                <c:pt idx="101" formatCode="0.00">
                  <c:v>-1.2530482316666669</c:v>
                </c:pt>
                <c:pt idx="102" formatCode="0.00">
                  <c:v>-1.1784483071428582</c:v>
                </c:pt>
                <c:pt idx="103" formatCode="0.00">
                  <c:v>-0.86896971744047624</c:v>
                </c:pt>
                <c:pt idx="104" formatCode="0.00">
                  <c:v>-0.57033650964285698</c:v>
                </c:pt>
                <c:pt idx="105" formatCode="0.00">
                  <c:v>-0.38944768154761888</c:v>
                </c:pt>
                <c:pt idx="106" formatCode="0.00">
                  <c:v>-9.370892318452384E-2</c:v>
                </c:pt>
                <c:pt idx="107" formatCode="0.00">
                  <c:v>0.1812805208928574</c:v>
                </c:pt>
                <c:pt idx="108" formatCode="0.00">
                  <c:v>0.17661523342261853</c:v>
                </c:pt>
                <c:pt idx="109" formatCode="0.00">
                  <c:v>-0.15209741639880958</c:v>
                </c:pt>
                <c:pt idx="110" formatCode="0.00">
                  <c:v>-0.26662026059523836</c:v>
                </c:pt>
                <c:pt idx="111" formatCode="0.00">
                  <c:v>-0.77569945729166712</c:v>
                </c:pt>
                <c:pt idx="112" formatCode="0.00">
                  <c:v>-1.2433713277678571</c:v>
                </c:pt>
                <c:pt idx="113" formatCode="0.00">
                  <c:v>-0.1894755691666663</c:v>
                </c:pt>
                <c:pt idx="114" formatCode="0.00">
                  <c:v>0.23037305202380898</c:v>
                </c:pt>
                <c:pt idx="115" formatCode="0.00">
                  <c:v>0.32819382172619038</c:v>
                </c:pt>
                <c:pt idx="116" formatCode="0.00">
                  <c:v>0.16783532285714298</c:v>
                </c:pt>
                <c:pt idx="117" formatCode="0.00">
                  <c:v>5.2271196785714569E-2</c:v>
                </c:pt>
                <c:pt idx="118" formatCode="0.00">
                  <c:v>-2.5429653184523726E-2</c:v>
                </c:pt>
                <c:pt idx="119" formatCode="0.00">
                  <c:v>-0.14174053160714273</c:v>
                </c:pt>
                <c:pt idx="120" formatCode="0.00">
                  <c:v>-9.2988269910714738E-2</c:v>
                </c:pt>
                <c:pt idx="121" formatCode="0.00">
                  <c:v>0.81641929276785685</c:v>
                </c:pt>
                <c:pt idx="122" formatCode="0.00">
                  <c:v>1.3081227469047612</c:v>
                </c:pt>
                <c:pt idx="123" formatCode="0.00">
                  <c:v>1.3906766093749994</c:v>
                </c:pt>
                <c:pt idx="124" formatCode="0.00">
                  <c:v>0.54358715139880864</c:v>
                </c:pt>
                <c:pt idx="125" formatCode="0.00">
                  <c:v>-0.41152361083333289</c:v>
                </c:pt>
                <c:pt idx="126" formatCode="0.00">
                  <c:v>-0.66936305130952367</c:v>
                </c:pt>
                <c:pt idx="127" formatCode="0.00">
                  <c:v>-0.66556794910714245</c:v>
                </c:pt>
                <c:pt idx="128" formatCode="0.00">
                  <c:v>-0.53811980130952319</c:v>
                </c:pt>
                <c:pt idx="129" formatCode="0.00">
                  <c:v>-0.42267475571428537</c:v>
                </c:pt>
                <c:pt idx="130" formatCode="0.00">
                  <c:v>4.6524014315476148E-2</c:v>
                </c:pt>
                <c:pt idx="131" formatCode="0.00">
                  <c:v>0.5148269300595234</c:v>
                </c:pt>
                <c:pt idx="132" formatCode="0.00">
                  <c:v>0.39996025508928534</c:v>
                </c:pt>
                <c:pt idx="133" formatCode="0.00">
                  <c:v>-0.13493669973214306</c:v>
                </c:pt>
                <c:pt idx="134" formatCode="0.00">
                  <c:v>-0.28659857142857259</c:v>
                </c:pt>
                <c:pt idx="135" formatCode="0.00">
                  <c:v>-0.24504119645833455</c:v>
                </c:pt>
                <c:pt idx="136" formatCode="0.00">
                  <c:v>-0.14481373276785714</c:v>
                </c:pt>
                <c:pt idx="137" formatCode="0.00">
                  <c:v>4.0021097500000824E-2</c:v>
                </c:pt>
                <c:pt idx="138" formatCode="0.00">
                  <c:v>-5.9486079761903454E-3</c:v>
                </c:pt>
                <c:pt idx="139" formatCode="0.00">
                  <c:v>0.26038791755952362</c:v>
                </c:pt>
                <c:pt idx="140" formatCode="0.00">
                  <c:v>0.36289613619047589</c:v>
                </c:pt>
                <c:pt idx="141" formatCode="0.00">
                  <c:v>0.27995026011904756</c:v>
                </c:pt>
                <c:pt idx="142" formatCode="0.00">
                  <c:v>5.0895513482142718E-2</c:v>
                </c:pt>
                <c:pt idx="143" formatCode="0.00">
                  <c:v>-0.12759302994047617</c:v>
                </c:pt>
                <c:pt idx="144" formatCode="0.00">
                  <c:v>-0.39859864907738141</c:v>
                </c:pt>
                <c:pt idx="145" formatCode="0.00">
                  <c:v>-0.59132149056547645</c:v>
                </c:pt>
                <c:pt idx="146" formatCode="0.00">
                  <c:v>-0.59237499392857185</c:v>
                </c:pt>
                <c:pt idx="147" formatCode="0.00">
                  <c:v>-0.51520159645833452</c:v>
                </c:pt>
                <c:pt idx="148" formatCode="0.00">
                  <c:v>0.19910251806547663</c:v>
                </c:pt>
                <c:pt idx="149" formatCode="0.00">
                  <c:v>0.26690979833333417</c:v>
                </c:pt>
                <c:pt idx="150" formatCode="0.00">
                  <c:v>0.20047829452380972</c:v>
                </c:pt>
                <c:pt idx="151" formatCode="0.00">
                  <c:v>0.33709266922619063</c:v>
                </c:pt>
                <c:pt idx="152" formatCode="0.00">
                  <c:v>0.3006787253571428</c:v>
                </c:pt>
                <c:pt idx="153" formatCode="0.00">
                  <c:v>0.37669434428571469</c:v>
                </c:pt>
                <c:pt idx="154" formatCode="0.00">
                  <c:v>0.26747718931547615</c:v>
                </c:pt>
                <c:pt idx="155" formatCode="0.00">
                  <c:v>0.13490838505952363</c:v>
                </c:pt>
                <c:pt idx="156" formatCode="0.00">
                  <c:v>-0.13875596157738146</c:v>
                </c:pt>
                <c:pt idx="157" formatCode="0.00">
                  <c:v>-3.4202054732142884E-2</c:v>
                </c:pt>
                <c:pt idx="158" formatCode="0.00">
                  <c:v>-0.11755513059523892</c:v>
                </c:pt>
                <c:pt idx="159" formatCode="0.00">
                  <c:v>-0.69189403145833506</c:v>
                </c:pt>
                <c:pt idx="160" formatCode="0.00">
                  <c:v>-8.25101519345246E-2</c:v>
                </c:pt>
                <c:pt idx="161" formatCode="0.00">
                  <c:v>2.6100652499999821E-2</c:v>
                </c:pt>
                <c:pt idx="162" formatCode="0.00">
                  <c:v>0.16878990869047605</c:v>
                </c:pt>
                <c:pt idx="163" formatCode="0.00">
                  <c:v>0.29381561255952349</c:v>
                </c:pt>
                <c:pt idx="164" formatCode="0.00">
                  <c:v>0.35593879952380947</c:v>
                </c:pt>
                <c:pt idx="165" formatCode="0.00">
                  <c:v>0.34704439761904782</c:v>
                </c:pt>
                <c:pt idx="166" formatCode="0.00">
                  <c:v>0.2214040493154763</c:v>
                </c:pt>
                <c:pt idx="167" formatCode="0.00">
                  <c:v>0.18932770172619096</c:v>
                </c:pt>
                <c:pt idx="168" formatCode="0.00">
                  <c:v>0.13610391175595193</c:v>
                </c:pt>
                <c:pt idx="169" formatCode="0.00">
                  <c:v>-0.14666872806547637</c:v>
                </c:pt>
                <c:pt idx="170" formatCode="0.00">
                  <c:v>-0.99551923642857165</c:v>
                </c:pt>
                <c:pt idx="171" formatCode="0.00">
                  <c:v>-1.0669059272916677</c:v>
                </c:pt>
                <c:pt idx="172" formatCode="0.00">
                  <c:v>-0.86138486943452452</c:v>
                </c:pt>
                <c:pt idx="173" formatCode="0.00">
                  <c:v>9.4770620833333652E-2</c:v>
                </c:pt>
                <c:pt idx="174" formatCode="0.00">
                  <c:v>0.4234594395238096</c:v>
                </c:pt>
                <c:pt idx="175" formatCode="0.00">
                  <c:v>0.520189942559524</c:v>
                </c:pt>
                <c:pt idx="176" formatCode="0.00">
                  <c:v>0.44479288869047595</c:v>
                </c:pt>
                <c:pt idx="177" formatCode="0.00">
                  <c:v>0.47304076761904756</c:v>
                </c:pt>
                <c:pt idx="178" formatCode="0.00">
                  <c:v>0.16297322598214281</c:v>
                </c:pt>
                <c:pt idx="179" formatCode="0.00">
                  <c:v>-0.22696847660714248</c:v>
                </c:pt>
                <c:pt idx="180" formatCode="0.00">
                  <c:v>-0.34353048074404757</c:v>
                </c:pt>
                <c:pt idx="181" formatCode="0.00">
                  <c:v>0.10367955193452394</c:v>
                </c:pt>
                <c:pt idx="182" formatCode="0.00">
                  <c:v>0.13843262607142837</c:v>
                </c:pt>
                <c:pt idx="183" formatCode="0.00">
                  <c:v>0.17524438187499936</c:v>
                </c:pt>
                <c:pt idx="184" formatCode="0.00">
                  <c:v>1.1456918797321425</c:v>
                </c:pt>
                <c:pt idx="185" formatCode="0.00">
                  <c:v>0.16049838000000038</c:v>
                </c:pt>
                <c:pt idx="186" formatCode="0.00">
                  <c:v>-0.33694472630952332</c:v>
                </c:pt>
                <c:pt idx="187" formatCode="0.00">
                  <c:v>-0.18104537910714291</c:v>
                </c:pt>
                <c:pt idx="188" formatCode="0.00">
                  <c:v>-5.3353537142857732E-2</c:v>
                </c:pt>
                <c:pt idx="189" formatCode="0.00">
                  <c:v>0.13764671178571453</c:v>
                </c:pt>
                <c:pt idx="190" formatCode="0.00">
                  <c:v>0.29132332264880967</c:v>
                </c:pt>
                <c:pt idx="191" formatCode="0.00">
                  <c:v>0.177443498392857</c:v>
                </c:pt>
                <c:pt idx="192" formatCode="0.00">
                  <c:v>-0.19696967741071436</c:v>
                </c:pt>
                <c:pt idx="193" formatCode="0.00">
                  <c:v>-0.65313263889880968</c:v>
                </c:pt>
                <c:pt idx="194" formatCode="0.00">
                  <c:v>-0.74418921392857174</c:v>
                </c:pt>
                <c:pt idx="195" formatCode="0.00">
                  <c:v>-0.11863518229166736</c:v>
                </c:pt>
                <c:pt idx="196" formatCode="0.00">
                  <c:v>-1.7162566101190713E-2</c:v>
                </c:pt>
                <c:pt idx="197" formatCode="0.00">
                  <c:v>-0.25971012833333273</c:v>
                </c:pt>
                <c:pt idx="198" formatCode="0.00">
                  <c:v>0.11116833369047674</c:v>
                </c:pt>
                <c:pt idx="199" formatCode="0.00">
                  <c:v>0.29028376422619084</c:v>
                </c:pt>
                <c:pt idx="200" formatCode="0.00">
                  <c:v>0.2580907136904762</c:v>
                </c:pt>
                <c:pt idx="201" formatCode="0.00">
                  <c:v>0.24430693095238132</c:v>
                </c:pt>
                <c:pt idx="202" formatCode="0.00">
                  <c:v>0.38005179098214237</c:v>
                </c:pt>
                <c:pt idx="203" formatCode="0.00">
                  <c:v>0.50233526172619003</c:v>
                </c:pt>
                <c:pt idx="204" formatCode="0.00">
                  <c:v>0.14386878675595227</c:v>
                </c:pt>
                <c:pt idx="205" formatCode="0.00">
                  <c:v>5.5623042767857012E-2</c:v>
                </c:pt>
                <c:pt idx="206" formatCode="0.00">
                  <c:v>-8.9083260595238301E-2</c:v>
                </c:pt>
                <c:pt idx="207" formatCode="0.00">
                  <c:v>-0.60068673312500032</c:v>
                </c:pt>
                <c:pt idx="208" formatCode="0.00">
                  <c:v>-0.86675286693452414</c:v>
                </c:pt>
                <c:pt idx="209" formatCode="0.00">
                  <c:v>-0.36731739416666653</c:v>
                </c:pt>
                <c:pt idx="210" formatCode="0.00">
                  <c:v>0.19537569285714307</c:v>
                </c:pt>
                <c:pt idx="211" formatCode="0.00">
                  <c:v>0.43451440589285673</c:v>
                </c:pt>
                <c:pt idx="212" formatCode="0.00">
                  <c:v>0.49368051619047604</c:v>
                </c:pt>
                <c:pt idx="213" formatCode="0.00">
                  <c:v>0.41183790095238093</c:v>
                </c:pt>
                <c:pt idx="214" formatCode="0.00">
                  <c:v>0.15009368264880951</c:v>
                </c:pt>
                <c:pt idx="215" formatCode="0.00">
                  <c:v>8.3221640059524038E-2</c:v>
                </c:pt>
                <c:pt idx="216" formatCode="0.00">
                  <c:v>-0.16258016074404802</c:v>
                </c:pt>
                <c:pt idx="217" formatCode="0.00">
                  <c:v>-2.8186263898809738E-2</c:v>
                </c:pt>
                <c:pt idx="218" formatCode="0.00">
                  <c:v>-0.4211239097619055</c:v>
                </c:pt>
                <c:pt idx="219" formatCode="0.00">
                  <c:v>-0.4698995906250012</c:v>
                </c:pt>
                <c:pt idx="220" formatCode="0.00">
                  <c:v>-0.67150606110119115</c:v>
                </c:pt>
                <c:pt idx="221" formatCode="0.00">
                  <c:v>-0.33804466249999976</c:v>
                </c:pt>
                <c:pt idx="222" formatCode="0.00">
                  <c:v>0.1782943170238096</c:v>
                </c:pt>
                <c:pt idx="223" formatCode="0.00">
                  <c:v>0.36497975505952374</c:v>
                </c:pt>
                <c:pt idx="224" formatCode="0.00">
                  <c:v>0.40396107952380955</c:v>
                </c:pt>
                <c:pt idx="225" formatCode="0.00">
                  <c:v>0.41938223345238113</c:v>
                </c:pt>
                <c:pt idx="226" formatCode="0.00">
                  <c:v>0.79048880098214269</c:v>
                </c:pt>
                <c:pt idx="227" formatCode="0.00">
                  <c:v>0.52622107172619037</c:v>
                </c:pt>
                <c:pt idx="228" formatCode="0.00">
                  <c:v>0.24845705008928531</c:v>
                </c:pt>
                <c:pt idx="229" formatCode="0.00">
                  <c:v>-0.29061085806547649</c:v>
                </c:pt>
                <c:pt idx="230" formatCode="0.00">
                  <c:v>-0.25932834309523844</c:v>
                </c:pt>
                <c:pt idx="231" formatCode="0.00">
                  <c:v>-0.70241067895833442</c:v>
                </c:pt>
                <c:pt idx="232" formatCode="0.00">
                  <c:v>-1.2057588944345241</c:v>
                </c:pt>
                <c:pt idx="233" formatCode="0.00">
                  <c:v>-0.28230000499999952</c:v>
                </c:pt>
                <c:pt idx="234" formatCode="0.00">
                  <c:v>0.27979465369047629</c:v>
                </c:pt>
                <c:pt idx="235" formatCode="0.00">
                  <c:v>0.57608729005952375</c:v>
                </c:pt>
                <c:pt idx="236" formatCode="0.00">
                  <c:v>0.6423620036904758</c:v>
                </c:pt>
                <c:pt idx="237" formatCode="0.00">
                  <c:v>0.54691057178571434</c:v>
                </c:pt>
                <c:pt idx="238" formatCode="0.00">
                  <c:v>0.30280439764880951</c:v>
                </c:pt>
                <c:pt idx="239" formatCode="0.00">
                  <c:v>0.21144043339285723</c:v>
                </c:pt>
                <c:pt idx="240" formatCode="0.00">
                  <c:v>-0.19760635991071451</c:v>
                </c:pt>
                <c:pt idx="241" formatCode="0.00">
                  <c:v>-0.56638176223214298</c:v>
                </c:pt>
                <c:pt idx="242" formatCode="0.00">
                  <c:v>-0.88797009476190514</c:v>
                </c:pt>
                <c:pt idx="243" formatCode="0.00">
                  <c:v>-1.2026000197916673</c:v>
                </c:pt>
                <c:pt idx="244" formatCode="0.00">
                  <c:v>-0.45525678026785776</c:v>
                </c:pt>
                <c:pt idx="245" formatCode="0.00">
                  <c:v>0.91784144666666689</c:v>
                </c:pt>
                <c:pt idx="246" formatCode="0.00">
                  <c:v>0.79248367452380952</c:v>
                </c:pt>
                <c:pt idx="247" formatCode="0.00">
                  <c:v>0.54983229172619064</c:v>
                </c:pt>
                <c:pt idx="248" formatCode="0.00">
                  <c:v>0.48624223869047567</c:v>
                </c:pt>
                <c:pt idx="249" formatCode="0.00">
                  <c:v>0.34844750928571466</c:v>
                </c:pt>
                <c:pt idx="250" formatCode="0.00">
                  <c:v>7.5831218482143026E-2</c:v>
                </c:pt>
                <c:pt idx="251" formatCode="0.00">
                  <c:v>-0.1441492299404763</c:v>
                </c:pt>
                <c:pt idx="252" formatCode="0.00">
                  <c:v>-0.22900280324404809</c:v>
                </c:pt>
                <c:pt idx="253" formatCode="0.00">
                  <c:v>-0.44811867806547623</c:v>
                </c:pt>
                <c:pt idx="254" formatCode="0.00">
                  <c:v>-0.40663297476190507</c:v>
                </c:pt>
                <c:pt idx="255" formatCode="0.00">
                  <c:v>-0.23406685729166821</c:v>
                </c:pt>
                <c:pt idx="256" formatCode="0.00">
                  <c:v>-0.1432521752678575</c:v>
                </c:pt>
                <c:pt idx="257" formatCode="0.00">
                  <c:v>0.16397352916666685</c:v>
                </c:pt>
                <c:pt idx="258" formatCode="0.00">
                  <c:v>0.35276771785714267</c:v>
                </c:pt>
                <c:pt idx="259" formatCode="0.00">
                  <c:v>0.37962781005952362</c:v>
                </c:pt>
                <c:pt idx="260" formatCode="0.00">
                  <c:v>0.32358958119047632</c:v>
                </c:pt>
                <c:pt idx="261" formatCode="0.00">
                  <c:v>0.20307745511904818</c:v>
                </c:pt>
                <c:pt idx="262" formatCode="0.00">
                  <c:v>0.18039914931547596</c:v>
                </c:pt>
                <c:pt idx="263" formatCode="0.00">
                  <c:v>-0.14980727077380984</c:v>
                </c:pt>
                <c:pt idx="264" formatCode="0.00">
                  <c:v>-0.12018030074404784</c:v>
                </c:pt>
                <c:pt idx="265" formatCode="0.00">
                  <c:v>-0.31813346306547619</c:v>
                </c:pt>
                <c:pt idx="266" formatCode="0.00">
                  <c:v>-0.49709096809523867</c:v>
                </c:pt>
                <c:pt idx="267" formatCode="0.00">
                  <c:v>-0.2012742014583333</c:v>
                </c:pt>
                <c:pt idx="268" formatCode="0.00">
                  <c:v>0.25008366223214296</c:v>
                </c:pt>
                <c:pt idx="269" formatCode="0.00">
                  <c:v>-4.5650839166666568E-2</c:v>
                </c:pt>
                <c:pt idx="270" formatCode="0.00">
                  <c:v>0.28265604535714273</c:v>
                </c:pt>
                <c:pt idx="271" formatCode="0.00">
                  <c:v>0.34229686505952372</c:v>
                </c:pt>
                <c:pt idx="272" formatCode="0.00">
                  <c:v>0.34827649119047654</c:v>
                </c:pt>
                <c:pt idx="273" formatCode="0.00">
                  <c:v>0.28210043011904773</c:v>
                </c:pt>
                <c:pt idx="274" formatCode="0.00">
                  <c:v>8.8934629315476244E-2</c:v>
                </c:pt>
                <c:pt idx="275" formatCode="0.00">
                  <c:v>2.3041826726190262E-2</c:v>
                </c:pt>
                <c:pt idx="276" formatCode="0.00">
                  <c:v>-0.20716173491071421</c:v>
                </c:pt>
                <c:pt idx="277" formatCode="0.00">
                  <c:v>-0.16561105889880956</c:v>
                </c:pt>
                <c:pt idx="278" formatCode="0.00">
                  <c:v>-0.43714563892857194</c:v>
                </c:pt>
                <c:pt idx="279" formatCode="0.00">
                  <c:v>-0.53538655729166784</c:v>
                </c:pt>
                <c:pt idx="280" formatCode="0.00">
                  <c:v>-0.37593867110119028</c:v>
                </c:pt>
                <c:pt idx="281" formatCode="0.00">
                  <c:v>-0.26913356916666609</c:v>
                </c:pt>
                <c:pt idx="282" formatCode="0.00">
                  <c:v>0.27673227619047625</c:v>
                </c:pt>
                <c:pt idx="283" formatCode="0.00">
                  <c:v>0.48768884422619108</c:v>
                </c:pt>
                <c:pt idx="284" formatCode="0.00">
                  <c:v>0.55187877702380961</c:v>
                </c:pt>
                <c:pt idx="285" formatCode="0.00">
                  <c:v>0.51209429345238133</c:v>
                </c:pt>
                <c:pt idx="286" formatCode="0.00">
                  <c:v>0.45676353931547631</c:v>
                </c:pt>
                <c:pt idx="287" formatCode="0.00">
                  <c:v>0.2028142500595238</c:v>
                </c:pt>
                <c:pt idx="288" formatCode="0.00">
                  <c:v>-8.0045640744047741E-2</c:v>
                </c:pt>
                <c:pt idx="289" formatCode="0.00">
                  <c:v>-0.39621786473214282</c:v>
                </c:pt>
                <c:pt idx="290" formatCode="0.00">
                  <c:v>-0.63659626809523839</c:v>
                </c:pt>
                <c:pt idx="291" formatCode="0.00">
                  <c:v>-1.0820582997916679</c:v>
                </c:pt>
                <c:pt idx="292" formatCode="0.00">
                  <c:v>-0.46095187443452401</c:v>
                </c:pt>
                <c:pt idx="293" formatCode="0.00">
                  <c:v>-0.12727305749999984</c:v>
                </c:pt>
                <c:pt idx="294" formatCode="0.00">
                  <c:v>0.37239682202380964</c:v>
                </c:pt>
                <c:pt idx="295" formatCode="0.00">
                  <c:v>0.5734987858928573</c:v>
                </c:pt>
                <c:pt idx="296" formatCode="0.00">
                  <c:v>0.57007342452380927</c:v>
                </c:pt>
                <c:pt idx="297" formatCode="0.00">
                  <c:v>0.53932456261904749</c:v>
                </c:pt>
                <c:pt idx="298" formatCode="0.00">
                  <c:v>0.25193003764880961</c:v>
                </c:pt>
                <c:pt idx="299" formatCode="0.00">
                  <c:v>4.2073758392856764E-2</c:v>
                </c:pt>
                <c:pt idx="300" formatCode="0.00">
                  <c:v>-6.7780224910714448E-2</c:v>
                </c:pt>
                <c:pt idx="301" formatCode="0.00">
                  <c:v>-0.3753167005654765</c:v>
                </c:pt>
                <c:pt idx="302" formatCode="0.00">
                  <c:v>-0.55359762976190474</c:v>
                </c:pt>
                <c:pt idx="303" formatCode="0.00">
                  <c:v>-0.27281040479166752</c:v>
                </c:pt>
                <c:pt idx="304" formatCode="0.00">
                  <c:v>0.18108950806547597</c:v>
                </c:pt>
                <c:pt idx="305" formatCode="0.00">
                  <c:v>0.16744053333333397</c:v>
                </c:pt>
                <c:pt idx="306" formatCode="0.00">
                  <c:v>9.5914032023809881E-2</c:v>
                </c:pt>
                <c:pt idx="307" formatCode="0.00">
                  <c:v>0.26937375672619135</c:v>
                </c:pt>
                <c:pt idx="308" formatCode="0.00">
                  <c:v>0.33369317619047578</c:v>
                </c:pt>
                <c:pt idx="309" formatCode="0.00">
                  <c:v>0.35708602511904752</c:v>
                </c:pt>
                <c:pt idx="310" formatCode="0.00">
                  <c:v>0.41276488348214313</c:v>
                </c:pt>
                <c:pt idx="311" formatCode="0.00">
                  <c:v>0.36112304839285736</c:v>
                </c:pt>
                <c:pt idx="312" formatCode="0.00">
                  <c:v>0.11608366675595194</c:v>
                </c:pt>
                <c:pt idx="313" formatCode="0.00">
                  <c:v>-0.52239419639880946</c:v>
                </c:pt>
                <c:pt idx="314" formatCode="0.00">
                  <c:v>-1.0039954530952384</c:v>
                </c:pt>
                <c:pt idx="315" formatCode="0.00">
                  <c:v>-1.3231802347916677</c:v>
                </c:pt>
                <c:pt idx="316" formatCode="0.00">
                  <c:v>-0.45591540526785757</c:v>
                </c:pt>
                <c:pt idx="317" formatCode="0.00">
                  <c:v>0.32016175333333363</c:v>
                </c:pt>
                <c:pt idx="318" formatCode="0.00">
                  <c:v>0.53120620035714294</c:v>
                </c:pt>
                <c:pt idx="319" formatCode="0.00">
                  <c:v>0.7621210025595242</c:v>
                </c:pt>
                <c:pt idx="320" formatCode="0.00">
                  <c:v>0.84497760202380956</c:v>
                </c:pt>
                <c:pt idx="321" formatCode="0.00">
                  <c:v>0.6713995176190477</c:v>
                </c:pt>
                <c:pt idx="322" formatCode="0.00">
                  <c:v>0.26274116181547624</c:v>
                </c:pt>
                <c:pt idx="323" formatCode="0.00">
                  <c:v>-5.7894352440476027E-2</c:v>
                </c:pt>
                <c:pt idx="324" formatCode="0.00">
                  <c:v>-0.3360283890773812</c:v>
                </c:pt>
                <c:pt idx="325" formatCode="0.00">
                  <c:v>-0.79363361306547642</c:v>
                </c:pt>
                <c:pt idx="326" formatCode="0.00">
                  <c:v>-0.78964030976190536</c:v>
                </c:pt>
                <c:pt idx="327" formatCode="0.00">
                  <c:v>-1.188157625625001</c:v>
                </c:pt>
                <c:pt idx="328" formatCode="0.00">
                  <c:v>-0.64549777943452424</c:v>
                </c:pt>
                <c:pt idx="329" formatCode="0.00">
                  <c:v>0.26524141583333405</c:v>
                </c:pt>
                <c:pt idx="330" formatCode="0.00">
                  <c:v>0.68766687952380989</c:v>
                </c:pt>
                <c:pt idx="331" formatCode="0.00">
                  <c:v>0.8994932225595238</c:v>
                </c:pt>
                <c:pt idx="332" formatCode="0.00">
                  <c:v>0.93249250785714288</c:v>
                </c:pt>
                <c:pt idx="333" formatCode="0.00">
                  <c:v>0.73947936428571426</c:v>
                </c:pt>
                <c:pt idx="334" formatCode="0.00">
                  <c:v>0.40819590931547589</c:v>
                </c:pt>
                <c:pt idx="335" formatCode="0.00">
                  <c:v>0.10188612839285716</c:v>
                </c:pt>
                <c:pt idx="336" formatCode="0.00">
                  <c:v>-0.340323380744048</c:v>
                </c:pt>
                <c:pt idx="337" formatCode="0.00">
                  <c:v>-0.76861330056547628</c:v>
                </c:pt>
                <c:pt idx="338" formatCode="0.00">
                  <c:v>-0.87395960809523832</c:v>
                </c:pt>
                <c:pt idx="339" formatCode="0.00">
                  <c:v>-1.0582771781250004</c:v>
                </c:pt>
                <c:pt idx="340" formatCode="0.00">
                  <c:v>-0.77944673693452415</c:v>
                </c:pt>
                <c:pt idx="341" formatCode="0.00">
                  <c:v>-0.16323274416666633</c:v>
                </c:pt>
                <c:pt idx="342" formatCode="0.00">
                  <c:v>0.56645021785714311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36-4BAD-8D2D-C4FFFEDB5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kern="1200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</a:rPr>
                  <a:t>Snopack Normalized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Brahmaputra-Soil</a:t>
            </a:r>
            <a:r>
              <a:rPr lang="en-US" baseline="0"/>
              <a:t> Moisture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'Brahmaputra-TSA'!$AC$2:$AC$349</c:f>
              <c:numCache>
                <c:formatCode>General</c:formatCode>
                <c:ptCount val="348"/>
                <c:pt idx="6" formatCode="0.00">
                  <c:v>0.18490100301724688</c:v>
                </c:pt>
                <c:pt idx="7" formatCode="0.00">
                  <c:v>0.19130091218391065</c:v>
                </c:pt>
                <c:pt idx="8" formatCode="0.00">
                  <c:v>0.16259233468391265</c:v>
                </c:pt>
                <c:pt idx="9" formatCode="0.00">
                  <c:v>0.13564769718391112</c:v>
                </c:pt>
                <c:pt idx="10" formatCode="0.00">
                  <c:v>8.8261528017245183E-2</c:v>
                </c:pt>
                <c:pt idx="11" formatCode="0.00">
                  <c:v>7.6020562183911622E-2</c:v>
                </c:pt>
                <c:pt idx="12" formatCode="0.00">
                  <c:v>7.897258218391201E-2</c:v>
                </c:pt>
                <c:pt idx="13" formatCode="0.00">
                  <c:v>7.4179733017244232E-2</c:v>
                </c:pt>
                <c:pt idx="14" formatCode="0.00">
                  <c:v>7.4404561350577936E-2</c:v>
                </c:pt>
                <c:pt idx="15" formatCode="0.00">
                  <c:v>7.1818673850577497E-2</c:v>
                </c:pt>
                <c:pt idx="16" formatCode="0.00">
                  <c:v>6.2403683017244305E-2</c:v>
                </c:pt>
                <c:pt idx="17" formatCode="0.00">
                  <c:v>9.0030078017244719E-2</c:v>
                </c:pt>
                <c:pt idx="18" formatCode="0.00">
                  <c:v>0.1456661263505783</c:v>
                </c:pt>
                <c:pt idx="19" formatCode="0.00">
                  <c:v>0.21590678301724431</c:v>
                </c:pt>
                <c:pt idx="20" formatCode="0.00">
                  <c:v>0.31489785968391182</c:v>
                </c:pt>
                <c:pt idx="21" formatCode="0.00">
                  <c:v>0.37414392301724497</c:v>
                </c:pt>
                <c:pt idx="22" formatCode="0.00">
                  <c:v>0.32786647968391058</c:v>
                </c:pt>
                <c:pt idx="23" formatCode="0.00">
                  <c:v>0.30224593968391034</c:v>
                </c:pt>
                <c:pt idx="24" formatCode="0.00">
                  <c:v>0.28120939385057575</c:v>
                </c:pt>
                <c:pt idx="25" formatCode="0.00">
                  <c:v>0.27604508801724492</c:v>
                </c:pt>
                <c:pt idx="26" formatCode="0.00">
                  <c:v>0.2735478921839114</c:v>
                </c:pt>
                <c:pt idx="27" formatCode="0.00">
                  <c:v>0.2609274430172448</c:v>
                </c:pt>
                <c:pt idx="28" formatCode="0.00">
                  <c:v>0.27793376051724472</c:v>
                </c:pt>
                <c:pt idx="29" formatCode="0.00">
                  <c:v>0.28725584801724402</c:v>
                </c:pt>
                <c:pt idx="30" formatCode="0.00">
                  <c:v>0.29258680801724424</c:v>
                </c:pt>
                <c:pt idx="31" formatCode="0.00">
                  <c:v>0.30430412718391153</c:v>
                </c:pt>
                <c:pt idx="32" formatCode="0.00">
                  <c:v>0.30946986301724522</c:v>
                </c:pt>
                <c:pt idx="33" formatCode="0.00">
                  <c:v>0.33878326885057852</c:v>
                </c:pt>
                <c:pt idx="34" formatCode="0.00">
                  <c:v>0.41759380135057889</c:v>
                </c:pt>
                <c:pt idx="35" formatCode="0.00">
                  <c:v>0.46506468885057828</c:v>
                </c:pt>
                <c:pt idx="36" formatCode="0.00">
                  <c:v>0.48609050551724486</c:v>
                </c:pt>
                <c:pt idx="37" formatCode="0.00">
                  <c:v>0.48894421718391179</c:v>
                </c:pt>
                <c:pt idx="38" formatCode="0.00">
                  <c:v>0.4921498338505792</c:v>
                </c:pt>
                <c:pt idx="39" formatCode="0.00">
                  <c:v>0.50858776135057759</c:v>
                </c:pt>
                <c:pt idx="40" formatCode="0.00">
                  <c:v>0.50360592635057877</c:v>
                </c:pt>
                <c:pt idx="41" formatCode="0.00">
                  <c:v>0.51303434801724457</c:v>
                </c:pt>
                <c:pt idx="42" formatCode="0.00">
                  <c:v>0.48543449718391152</c:v>
                </c:pt>
                <c:pt idx="43" formatCode="0.00">
                  <c:v>0.40675052551724455</c:v>
                </c:pt>
                <c:pt idx="44" formatCode="0.00">
                  <c:v>0.3326008771839124</c:v>
                </c:pt>
                <c:pt idx="45" formatCode="0.00">
                  <c:v>0.27744345385057834</c:v>
                </c:pt>
                <c:pt idx="46" formatCode="0.00">
                  <c:v>0.28953167301724569</c:v>
                </c:pt>
                <c:pt idx="47" formatCode="0.00">
                  <c:v>0.22746988635057974</c:v>
                </c:pt>
                <c:pt idx="48" formatCode="0.00">
                  <c:v>0.22102789551724378</c:v>
                </c:pt>
                <c:pt idx="49" formatCode="0.00">
                  <c:v>0.21592081051724499</c:v>
                </c:pt>
                <c:pt idx="50" formatCode="0.00">
                  <c:v>0.21732620885057763</c:v>
                </c:pt>
                <c:pt idx="51" formatCode="0.00">
                  <c:v>0.20551678051724487</c:v>
                </c:pt>
                <c:pt idx="52" formatCode="0.00">
                  <c:v>0.18517268135057741</c:v>
                </c:pt>
                <c:pt idx="53" formatCode="0.00">
                  <c:v>0.14573347968391204</c:v>
                </c:pt>
                <c:pt idx="54" formatCode="0.00">
                  <c:v>0.14516071801724451</c:v>
                </c:pt>
                <c:pt idx="55" formatCode="0.00">
                  <c:v>0.1476088396839117</c:v>
                </c:pt>
                <c:pt idx="56" formatCode="0.00">
                  <c:v>0.1274573830172443</c:v>
                </c:pt>
                <c:pt idx="57" formatCode="0.00">
                  <c:v>7.4078880517243206E-2</c:v>
                </c:pt>
                <c:pt idx="58" formatCode="0.00">
                  <c:v>-5.5311120316089202E-2</c:v>
                </c:pt>
                <c:pt idx="59" formatCode="0.00">
                  <c:v>-5.4472761149423121E-2</c:v>
                </c:pt>
                <c:pt idx="60" formatCode="0.00">
                  <c:v>-5.5207249482757348E-2</c:v>
                </c:pt>
                <c:pt idx="61" formatCode="0.00">
                  <c:v>-4.2768634482754919E-2</c:v>
                </c:pt>
                <c:pt idx="62" formatCode="0.00">
                  <c:v>-4.3582436149423032E-2</c:v>
                </c:pt>
                <c:pt idx="63" formatCode="0.00">
                  <c:v>-3.4831838649422409E-2</c:v>
                </c:pt>
                <c:pt idx="64" formatCode="0.00">
                  <c:v>-2.4960037816089908E-2</c:v>
                </c:pt>
                <c:pt idx="65" formatCode="0.00">
                  <c:v>3.3401413017244863E-2</c:v>
                </c:pt>
                <c:pt idx="66" formatCode="0.00">
                  <c:v>0.10362418885057956</c:v>
                </c:pt>
                <c:pt idx="67" formatCode="0.00">
                  <c:v>0.17296473551724567</c:v>
                </c:pt>
                <c:pt idx="68" formatCode="0.00">
                  <c:v>0.21025157385057724</c:v>
                </c:pt>
                <c:pt idx="69" formatCode="0.00">
                  <c:v>0.29851663551724528</c:v>
                </c:pt>
                <c:pt idx="70" formatCode="0.00">
                  <c:v>0.36217658135057818</c:v>
                </c:pt>
                <c:pt idx="71" formatCode="0.00">
                  <c:v>0.38709291218391151</c:v>
                </c:pt>
                <c:pt idx="72" formatCode="0.00">
                  <c:v>0.3863828221839114</c:v>
                </c:pt>
                <c:pt idx="73" formatCode="0.00">
                  <c:v>0.38620782301724432</c:v>
                </c:pt>
                <c:pt idx="74" formatCode="0.00">
                  <c:v>0.38733339718391058</c:v>
                </c:pt>
                <c:pt idx="75" formatCode="0.00">
                  <c:v>0.38340743801724564</c:v>
                </c:pt>
                <c:pt idx="76" formatCode="0.00">
                  <c:v>0.37751023385057714</c:v>
                </c:pt>
                <c:pt idx="77" formatCode="0.00">
                  <c:v>0.39421034301724411</c:v>
                </c:pt>
                <c:pt idx="78" formatCode="0.00">
                  <c:v>0.35913833385057892</c:v>
                </c:pt>
                <c:pt idx="79" formatCode="0.00">
                  <c:v>0.29742745968391127</c:v>
                </c:pt>
                <c:pt idx="80" formatCode="0.00">
                  <c:v>0.29514412468390994</c:v>
                </c:pt>
                <c:pt idx="81" formatCode="0.00">
                  <c:v>0.26334727135057712</c:v>
                </c:pt>
                <c:pt idx="82" formatCode="0.00">
                  <c:v>0.27916709885057678</c:v>
                </c:pt>
                <c:pt idx="83" formatCode="0.00">
                  <c:v>0.25460942885057669</c:v>
                </c:pt>
                <c:pt idx="84" formatCode="0.00">
                  <c:v>0.25628280968390982</c:v>
                </c:pt>
                <c:pt idx="85" formatCode="0.00">
                  <c:v>0.24916299551724386</c:v>
                </c:pt>
                <c:pt idx="86" formatCode="0.00">
                  <c:v>0.24036900551724472</c:v>
                </c:pt>
                <c:pt idx="87" formatCode="0.00">
                  <c:v>0.24417353051724433</c:v>
                </c:pt>
                <c:pt idx="88" formatCode="0.00">
                  <c:v>0.22475982135057748</c:v>
                </c:pt>
                <c:pt idx="89" formatCode="0.00">
                  <c:v>0.13568127551724452</c:v>
                </c:pt>
                <c:pt idx="90" formatCode="0.00">
                  <c:v>0.11640934551724236</c:v>
                </c:pt>
                <c:pt idx="91" formatCode="0.00">
                  <c:v>0.12321265968390982</c:v>
                </c:pt>
                <c:pt idx="92" formatCode="0.00">
                  <c:v>9.665179718391137E-2</c:v>
                </c:pt>
                <c:pt idx="93" formatCode="0.00">
                  <c:v>7.0179705517242397E-2</c:v>
                </c:pt>
                <c:pt idx="94" formatCode="0.00">
                  <c:v>0.11258475468391005</c:v>
                </c:pt>
                <c:pt idx="95" formatCode="0.00">
                  <c:v>0.14846118801724373</c:v>
                </c:pt>
                <c:pt idx="96" formatCode="0.00">
                  <c:v>0.149352078850578</c:v>
                </c:pt>
                <c:pt idx="97" formatCode="0.00">
                  <c:v>0.15826861551724392</c:v>
                </c:pt>
                <c:pt idx="98" formatCode="0.00">
                  <c:v>0.17055305301724388</c:v>
                </c:pt>
                <c:pt idx="99" formatCode="0.00">
                  <c:v>0.1589078946839102</c:v>
                </c:pt>
                <c:pt idx="100" formatCode="0.00">
                  <c:v>0.18159381968390953</c:v>
                </c:pt>
                <c:pt idx="101" formatCode="0.00">
                  <c:v>0.23509506801724278</c:v>
                </c:pt>
                <c:pt idx="102" formatCode="0.00">
                  <c:v>0.23044570718390922</c:v>
                </c:pt>
                <c:pt idx="103" formatCode="0.00">
                  <c:v>0.18577981385057818</c:v>
                </c:pt>
                <c:pt idx="104" formatCode="0.00">
                  <c:v>9.635615718391044E-2</c:v>
                </c:pt>
                <c:pt idx="105" formatCode="0.00">
                  <c:v>-2.8091784482755955E-2</c:v>
                </c:pt>
                <c:pt idx="106" formatCode="0.00">
                  <c:v>-0.22403939198275591</c:v>
                </c:pt>
                <c:pt idx="107" formatCode="0.00">
                  <c:v>-0.26349615698275386</c:v>
                </c:pt>
                <c:pt idx="108" formatCode="0.00">
                  <c:v>-0.26910026531608811</c:v>
                </c:pt>
                <c:pt idx="109" formatCode="0.00">
                  <c:v>-0.27005441614942161</c:v>
                </c:pt>
                <c:pt idx="110" formatCode="0.00">
                  <c:v>-0.26983475281608893</c:v>
                </c:pt>
                <c:pt idx="111" formatCode="0.00">
                  <c:v>-0.25807308781608906</c:v>
                </c:pt>
                <c:pt idx="112" formatCode="0.00">
                  <c:v>-0.23505345614942197</c:v>
                </c:pt>
                <c:pt idx="113" formatCode="0.00">
                  <c:v>-0.21590518614942145</c:v>
                </c:pt>
                <c:pt idx="114" formatCode="0.00">
                  <c:v>-0.21654712864942294</c:v>
                </c:pt>
                <c:pt idx="115" formatCode="0.00">
                  <c:v>-0.19397322031608866</c:v>
                </c:pt>
                <c:pt idx="116" formatCode="0.00">
                  <c:v>-9.7611186149421769E-2</c:v>
                </c:pt>
                <c:pt idx="117" formatCode="0.00">
                  <c:v>3.6741617183912112E-2</c:v>
                </c:pt>
                <c:pt idx="118" formatCode="0.00">
                  <c:v>0.16433386301724617</c:v>
                </c:pt>
                <c:pt idx="119" formatCode="0.00">
                  <c:v>0.21885693385057969</c:v>
                </c:pt>
                <c:pt idx="120" formatCode="0.00">
                  <c:v>0.23507837801724563</c:v>
                </c:pt>
                <c:pt idx="121" formatCode="0.00">
                  <c:v>0.23669938551724456</c:v>
                </c:pt>
                <c:pt idx="122" formatCode="0.00">
                  <c:v>0.23645746968391101</c:v>
                </c:pt>
                <c:pt idx="123" formatCode="0.00">
                  <c:v>0.23534238635057747</c:v>
                </c:pt>
                <c:pt idx="124" formatCode="0.00">
                  <c:v>0.19864221718390951</c:v>
                </c:pt>
                <c:pt idx="125" formatCode="0.00">
                  <c:v>0.20154774551724408</c:v>
                </c:pt>
                <c:pt idx="126" formatCode="0.00">
                  <c:v>0.23166962885057885</c:v>
                </c:pt>
                <c:pt idx="127" formatCode="0.00">
                  <c:v>0.24533387468390977</c:v>
                </c:pt>
                <c:pt idx="128" formatCode="0.00">
                  <c:v>0.21044052135057711</c:v>
                </c:pt>
                <c:pt idx="129" formatCode="0.00">
                  <c:v>0.15097606718390999</c:v>
                </c:pt>
                <c:pt idx="130" formatCode="0.00">
                  <c:v>9.6113131350579195E-2</c:v>
                </c:pt>
                <c:pt idx="131" formatCode="0.00">
                  <c:v>6.2609916350576E-2</c:v>
                </c:pt>
                <c:pt idx="132" formatCode="0.00">
                  <c:v>5.5770163850578314E-2</c:v>
                </c:pt>
                <c:pt idx="133" formatCode="0.00">
                  <c:v>4.5239613017244551E-2</c:v>
                </c:pt>
                <c:pt idx="134" formatCode="0.00">
                  <c:v>4.0798590517244548E-2</c:v>
                </c:pt>
                <c:pt idx="135" formatCode="0.00">
                  <c:v>3.7232087183911133E-2</c:v>
                </c:pt>
                <c:pt idx="136" formatCode="0.00">
                  <c:v>5.8877473850577289E-2</c:v>
                </c:pt>
                <c:pt idx="137" formatCode="0.00">
                  <c:v>1.7692888850577404E-2</c:v>
                </c:pt>
                <c:pt idx="138" formatCode="0.00">
                  <c:v>-3.3598021149421342E-2</c:v>
                </c:pt>
                <c:pt idx="139" formatCode="0.00">
                  <c:v>-6.6941058649423013E-2</c:v>
                </c:pt>
                <c:pt idx="140" formatCode="0.00">
                  <c:v>-9.2666185316089056E-2</c:v>
                </c:pt>
                <c:pt idx="141" formatCode="0.00">
                  <c:v>-0.1173851061494231</c:v>
                </c:pt>
                <c:pt idx="142" formatCode="0.00">
                  <c:v>-2.8529204482754977E-2</c:v>
                </c:pt>
                <c:pt idx="143" formatCode="0.00">
                  <c:v>-1.8167056149421157E-2</c:v>
                </c:pt>
                <c:pt idx="144" formatCode="0.00">
                  <c:v>-2.722775698275548E-2</c:v>
                </c:pt>
                <c:pt idx="145" formatCode="0.00">
                  <c:v>-1.3523616149422324E-2</c:v>
                </c:pt>
                <c:pt idx="146" formatCode="0.00">
                  <c:v>-5.8314378160897462E-3</c:v>
                </c:pt>
                <c:pt idx="147" formatCode="0.00">
                  <c:v>-1.6091781149421891E-2</c:v>
                </c:pt>
                <c:pt idx="148" formatCode="0.00">
                  <c:v>-2.7663426149421966E-2</c:v>
                </c:pt>
                <c:pt idx="149" formatCode="0.00">
                  <c:v>-2.3532346982756636E-2</c:v>
                </c:pt>
                <c:pt idx="150" formatCode="0.00">
                  <c:v>-6.5471286494211967E-3</c:v>
                </c:pt>
                <c:pt idx="151" formatCode="0.00">
                  <c:v>9.929503017245267E-3</c:v>
                </c:pt>
                <c:pt idx="152" formatCode="0.00">
                  <c:v>4.9796546350577842E-2</c:v>
                </c:pt>
                <c:pt idx="153" formatCode="0.00">
                  <c:v>0.11350004385057666</c:v>
                </c:pt>
                <c:pt idx="154" formatCode="0.00">
                  <c:v>9.5320230517245363E-2</c:v>
                </c:pt>
                <c:pt idx="155" formatCode="0.00">
                  <c:v>7.484396885057798E-2</c:v>
                </c:pt>
                <c:pt idx="156" formatCode="0.00">
                  <c:v>7.7583239683910676E-2</c:v>
                </c:pt>
                <c:pt idx="157" formatCode="0.00">
                  <c:v>7.7471341350578982E-2</c:v>
                </c:pt>
                <c:pt idx="158" formatCode="0.00">
                  <c:v>7.059582635057815E-2</c:v>
                </c:pt>
                <c:pt idx="159" formatCode="0.00">
                  <c:v>9.1117148850576868E-2</c:v>
                </c:pt>
                <c:pt idx="160" formatCode="0.00">
                  <c:v>0.10534334635057796</c:v>
                </c:pt>
                <c:pt idx="161" formatCode="0.00">
                  <c:v>0.101232453850578</c:v>
                </c:pt>
                <c:pt idx="162" formatCode="0.00">
                  <c:v>7.4249272183910975E-2</c:v>
                </c:pt>
                <c:pt idx="163" formatCode="0.00">
                  <c:v>6.3390934683914324E-2</c:v>
                </c:pt>
                <c:pt idx="164" formatCode="0.00">
                  <c:v>2.4365429683912865E-2</c:v>
                </c:pt>
                <c:pt idx="165" formatCode="0.00">
                  <c:v>-2.298521531608877E-2</c:v>
                </c:pt>
                <c:pt idx="166" formatCode="0.00">
                  <c:v>5.5739883850579375E-2</c:v>
                </c:pt>
                <c:pt idx="167" formatCode="0.00">
                  <c:v>8.9873477183910921E-2</c:v>
                </c:pt>
                <c:pt idx="168" formatCode="0.00">
                  <c:v>9.294581801724533E-2</c:v>
                </c:pt>
                <c:pt idx="169" formatCode="0.00">
                  <c:v>9.5212304683910176E-2</c:v>
                </c:pt>
                <c:pt idx="170" formatCode="0.00">
                  <c:v>9.8892692183911279E-2</c:v>
                </c:pt>
                <c:pt idx="171" formatCode="0.00">
                  <c:v>8.9406891350577666E-2</c:v>
                </c:pt>
                <c:pt idx="172" formatCode="0.00">
                  <c:v>8.6261038017244829E-2</c:v>
                </c:pt>
                <c:pt idx="173" formatCode="0.00">
                  <c:v>4.0886604683910477E-2</c:v>
                </c:pt>
                <c:pt idx="174" formatCode="0.00">
                  <c:v>5.2832796839119567E-3</c:v>
                </c:pt>
                <c:pt idx="175" formatCode="0.00">
                  <c:v>-2.2061146149422228E-2</c:v>
                </c:pt>
                <c:pt idx="176" formatCode="0.00">
                  <c:v>4.3730218391146991E-4</c:v>
                </c:pt>
                <c:pt idx="177" formatCode="0.00">
                  <c:v>7.0166669683912275E-2</c:v>
                </c:pt>
                <c:pt idx="178" formatCode="0.00">
                  <c:v>1.667018968391254E-2</c:v>
                </c:pt>
                <c:pt idx="179" formatCode="0.00">
                  <c:v>-2.5568840316088526E-2</c:v>
                </c:pt>
                <c:pt idx="180" formatCode="0.00">
                  <c:v>-4.3972767816088165E-2</c:v>
                </c:pt>
                <c:pt idx="181" formatCode="0.00">
                  <c:v>-5.3160783649422783E-2</c:v>
                </c:pt>
                <c:pt idx="182" formatCode="0.00">
                  <c:v>-5.2068190316090224E-2</c:v>
                </c:pt>
                <c:pt idx="183" formatCode="0.00">
                  <c:v>-6.8935669482755202E-2</c:v>
                </c:pt>
                <c:pt idx="184" formatCode="0.00">
                  <c:v>-7.0376830316087435E-2</c:v>
                </c:pt>
                <c:pt idx="185" formatCode="0.00">
                  <c:v>-9.4548828160885279E-3</c:v>
                </c:pt>
                <c:pt idx="186" formatCode="0.00">
                  <c:v>3.3707662183912745E-2</c:v>
                </c:pt>
                <c:pt idx="187" formatCode="0.00">
                  <c:v>3.1606281350578413E-2</c:v>
                </c:pt>
                <c:pt idx="188" formatCode="0.00">
                  <c:v>1.0215684683911874E-2</c:v>
                </c:pt>
                <c:pt idx="189" formatCode="0.00">
                  <c:v>-5.1299606982754042E-2</c:v>
                </c:pt>
                <c:pt idx="190" formatCode="0.00">
                  <c:v>-9.2206353649421757E-2</c:v>
                </c:pt>
                <c:pt idx="191" formatCode="0.00">
                  <c:v>-0.10888699198275376</c:v>
                </c:pt>
                <c:pt idx="192" formatCode="0.00">
                  <c:v>-9.6314066982755797E-2</c:v>
                </c:pt>
                <c:pt idx="193" formatCode="0.00">
                  <c:v>-9.4963346982755326E-2</c:v>
                </c:pt>
                <c:pt idx="194" formatCode="0.00">
                  <c:v>-0.10558370281608997</c:v>
                </c:pt>
                <c:pt idx="195" formatCode="0.00">
                  <c:v>-9.0422903649422182E-2</c:v>
                </c:pt>
                <c:pt idx="196" formatCode="0.00">
                  <c:v>-0.10195370031608864</c:v>
                </c:pt>
                <c:pt idx="197" formatCode="0.00">
                  <c:v>-0.11564123198275578</c:v>
                </c:pt>
                <c:pt idx="198" formatCode="0.00">
                  <c:v>-8.4799961149421677E-2</c:v>
                </c:pt>
                <c:pt idx="199" formatCode="0.00">
                  <c:v>-4.3424602816090285E-2</c:v>
                </c:pt>
                <c:pt idx="200" formatCode="0.00">
                  <c:v>2.6443643850578624E-2</c:v>
                </c:pt>
                <c:pt idx="201" formatCode="0.00">
                  <c:v>7.6337898017245109E-2</c:v>
                </c:pt>
                <c:pt idx="202" formatCode="0.00">
                  <c:v>0.12830619385057851</c:v>
                </c:pt>
                <c:pt idx="203" formatCode="0.00">
                  <c:v>0.15109845385057774</c:v>
                </c:pt>
                <c:pt idx="204" formatCode="0.00">
                  <c:v>0.15616349718390943</c:v>
                </c:pt>
                <c:pt idx="205" formatCode="0.00">
                  <c:v>0.15943412385057698</c:v>
                </c:pt>
                <c:pt idx="206" formatCode="0.00">
                  <c:v>0.16851342135057656</c:v>
                </c:pt>
                <c:pt idx="207" formatCode="0.00">
                  <c:v>0.16022169968391253</c:v>
                </c:pt>
                <c:pt idx="208" formatCode="0.00">
                  <c:v>0.16231906801724527</c:v>
                </c:pt>
                <c:pt idx="209" formatCode="0.00">
                  <c:v>0.16809110218391332</c:v>
                </c:pt>
                <c:pt idx="210" formatCode="0.00">
                  <c:v>0.16726196218391287</c:v>
                </c:pt>
                <c:pt idx="211" formatCode="0.00">
                  <c:v>0.17634380301724484</c:v>
                </c:pt>
                <c:pt idx="212" formatCode="0.00">
                  <c:v>0.17817446051724595</c:v>
                </c:pt>
                <c:pt idx="213" formatCode="0.00">
                  <c:v>0.18825996301724324</c:v>
                </c:pt>
                <c:pt idx="214" formatCode="0.00">
                  <c:v>0.17699063218391053</c:v>
                </c:pt>
                <c:pt idx="215" formatCode="0.00">
                  <c:v>0.16974556801724283</c:v>
                </c:pt>
                <c:pt idx="216" formatCode="0.00">
                  <c:v>0.17306117551724398</c:v>
                </c:pt>
                <c:pt idx="217" formatCode="0.00">
                  <c:v>0.17422036635057836</c:v>
                </c:pt>
                <c:pt idx="218" formatCode="0.00">
                  <c:v>0.17904667385057849</c:v>
                </c:pt>
                <c:pt idx="219" formatCode="0.00">
                  <c:v>0.18888851385058025</c:v>
                </c:pt>
                <c:pt idx="220" formatCode="0.00">
                  <c:v>0.19428670801724657</c:v>
                </c:pt>
                <c:pt idx="221" formatCode="0.00">
                  <c:v>0.21371901468391208</c:v>
                </c:pt>
                <c:pt idx="222" formatCode="0.00">
                  <c:v>0.18927920301724477</c:v>
                </c:pt>
                <c:pt idx="223" formatCode="0.00">
                  <c:v>0.1555051055172445</c:v>
                </c:pt>
                <c:pt idx="224" formatCode="0.00">
                  <c:v>5.9505467183912586E-2</c:v>
                </c:pt>
                <c:pt idx="225" formatCode="0.00">
                  <c:v>-4.6508863649419752E-2</c:v>
                </c:pt>
                <c:pt idx="226" formatCode="0.00">
                  <c:v>-0.1424278769827545</c:v>
                </c:pt>
                <c:pt idx="227" formatCode="0.00">
                  <c:v>-0.18201163948275489</c:v>
                </c:pt>
                <c:pt idx="228" formatCode="0.00">
                  <c:v>-0.23232646281609082</c:v>
                </c:pt>
                <c:pt idx="229" formatCode="0.00">
                  <c:v>-0.25665143614942298</c:v>
                </c:pt>
                <c:pt idx="230" formatCode="0.00">
                  <c:v>-0.26056436198275623</c:v>
                </c:pt>
                <c:pt idx="231" formatCode="0.00">
                  <c:v>-0.26662035281608798</c:v>
                </c:pt>
                <c:pt idx="232" formatCode="0.00">
                  <c:v>-0.2767924019827559</c:v>
                </c:pt>
                <c:pt idx="233" formatCode="0.00">
                  <c:v>-0.35460590781608747</c:v>
                </c:pt>
                <c:pt idx="234" formatCode="0.00">
                  <c:v>-0.38331937281608841</c:v>
                </c:pt>
                <c:pt idx="235" formatCode="0.00">
                  <c:v>-0.40284585448275489</c:v>
                </c:pt>
                <c:pt idx="236" formatCode="0.00">
                  <c:v>-0.42985359364942255</c:v>
                </c:pt>
                <c:pt idx="237" formatCode="0.00">
                  <c:v>-0.4071747411494222</c:v>
                </c:pt>
                <c:pt idx="238" formatCode="0.00">
                  <c:v>-0.26837439781608907</c:v>
                </c:pt>
                <c:pt idx="239" formatCode="0.00">
                  <c:v>-0.16567980698275608</c:v>
                </c:pt>
                <c:pt idx="240" formatCode="0.00">
                  <c:v>-0.12111349364942203</c:v>
                </c:pt>
                <c:pt idx="241" formatCode="0.00">
                  <c:v>-0.1011473678160888</c:v>
                </c:pt>
                <c:pt idx="242" formatCode="0.00">
                  <c:v>-9.8266953649422284E-2</c:v>
                </c:pt>
                <c:pt idx="243" formatCode="0.00">
                  <c:v>-8.1915731149424076E-2</c:v>
                </c:pt>
                <c:pt idx="244" formatCode="0.00">
                  <c:v>-6.4109201149422645E-2</c:v>
                </c:pt>
                <c:pt idx="245" formatCode="0.00">
                  <c:v>-8.8867303160871103E-3</c:v>
                </c:pt>
                <c:pt idx="246" formatCode="0.00">
                  <c:v>3.5879258850576079E-2</c:v>
                </c:pt>
                <c:pt idx="247" formatCode="0.00">
                  <c:v>8.6142424683911756E-2</c:v>
                </c:pt>
                <c:pt idx="248" formatCode="0.00">
                  <c:v>0.15573788135057853</c:v>
                </c:pt>
                <c:pt idx="249" formatCode="0.00">
                  <c:v>0.19772629385057705</c:v>
                </c:pt>
                <c:pt idx="250" formatCode="0.00">
                  <c:v>9.3260213017243743E-2</c:v>
                </c:pt>
                <c:pt idx="251" formatCode="0.00">
                  <c:v>9.381458017243105E-3</c:v>
                </c:pt>
                <c:pt idx="252" formatCode="0.00">
                  <c:v>-3.456746982754666E-3</c:v>
                </c:pt>
                <c:pt idx="253" formatCode="0.00">
                  <c:v>-1.7042911494229429E-3</c:v>
                </c:pt>
                <c:pt idx="254" formatCode="0.00">
                  <c:v>-9.6394969827553467E-3</c:v>
                </c:pt>
                <c:pt idx="255" formatCode="0.00">
                  <c:v>-2.100204948275497E-2</c:v>
                </c:pt>
                <c:pt idx="256" formatCode="0.00">
                  <c:v>-7.8350301149422208E-2</c:v>
                </c:pt>
                <c:pt idx="257" formatCode="0.00">
                  <c:v>-0.13165858864942148</c:v>
                </c:pt>
                <c:pt idx="258" formatCode="0.00">
                  <c:v>-0.1887784753160906</c:v>
                </c:pt>
                <c:pt idx="259" formatCode="0.00">
                  <c:v>-0.22210065031609005</c:v>
                </c:pt>
                <c:pt idx="260" formatCode="0.00">
                  <c:v>-0.26652578031609053</c:v>
                </c:pt>
                <c:pt idx="261" formatCode="0.00">
                  <c:v>-0.34731252531608892</c:v>
                </c:pt>
                <c:pt idx="262" formatCode="0.00">
                  <c:v>-0.32696163198275752</c:v>
                </c:pt>
                <c:pt idx="263" formatCode="0.00">
                  <c:v>-0.3384343344827565</c:v>
                </c:pt>
                <c:pt idx="264" formatCode="0.00">
                  <c:v>-0.33654216531608938</c:v>
                </c:pt>
                <c:pt idx="265" formatCode="0.00">
                  <c:v>-0.33191954698275605</c:v>
                </c:pt>
                <c:pt idx="266" formatCode="0.00">
                  <c:v>-0.32721991948275519</c:v>
                </c:pt>
                <c:pt idx="267" formatCode="0.00">
                  <c:v>-0.32091088698275527</c:v>
                </c:pt>
                <c:pt idx="268" formatCode="0.00">
                  <c:v>-0.28000708031608834</c:v>
                </c:pt>
                <c:pt idx="269" formatCode="0.00">
                  <c:v>-0.28055023781609023</c:v>
                </c:pt>
                <c:pt idx="270" formatCode="0.00">
                  <c:v>-0.28328696531608788</c:v>
                </c:pt>
                <c:pt idx="271" formatCode="0.00">
                  <c:v>-0.31195672031608712</c:v>
                </c:pt>
                <c:pt idx="272" formatCode="0.00">
                  <c:v>-0.34134510864942147</c:v>
                </c:pt>
                <c:pt idx="273" formatCode="0.00">
                  <c:v>-0.36490277198275578</c:v>
                </c:pt>
                <c:pt idx="274" formatCode="0.00">
                  <c:v>-0.45597318531608888</c:v>
                </c:pt>
                <c:pt idx="275" formatCode="0.00">
                  <c:v>-0.41044517031608851</c:v>
                </c:pt>
                <c:pt idx="276" formatCode="0.00">
                  <c:v>-0.40605977781608971</c:v>
                </c:pt>
                <c:pt idx="277" formatCode="0.00">
                  <c:v>-0.40803173781608848</c:v>
                </c:pt>
                <c:pt idx="278" formatCode="0.00">
                  <c:v>-0.406841313649422</c:v>
                </c:pt>
                <c:pt idx="279" formatCode="0.00">
                  <c:v>-0.4156109053160888</c:v>
                </c:pt>
                <c:pt idx="280" formatCode="0.00">
                  <c:v>-0.39376842531608869</c:v>
                </c:pt>
                <c:pt idx="281" formatCode="0.00">
                  <c:v>-0.35163032614942225</c:v>
                </c:pt>
                <c:pt idx="282" formatCode="0.00">
                  <c:v>-0.33492675948275519</c:v>
                </c:pt>
                <c:pt idx="283" formatCode="0.00">
                  <c:v>-0.3236230961494222</c:v>
                </c:pt>
                <c:pt idx="284" formatCode="0.00">
                  <c:v>-0.29813130198275672</c:v>
                </c:pt>
                <c:pt idx="285" formatCode="0.00">
                  <c:v>-0.2774522253160896</c:v>
                </c:pt>
                <c:pt idx="286" formatCode="0.00">
                  <c:v>-0.37747370698275606</c:v>
                </c:pt>
                <c:pt idx="287" formatCode="0.00">
                  <c:v>-0.4478587661494231</c:v>
                </c:pt>
                <c:pt idx="288" formatCode="0.00">
                  <c:v>-0.48200618781608906</c:v>
                </c:pt>
                <c:pt idx="289" formatCode="0.00">
                  <c:v>-0.48746366864942203</c:v>
                </c:pt>
                <c:pt idx="290" formatCode="0.00">
                  <c:v>-0.48881860198275628</c:v>
                </c:pt>
                <c:pt idx="291" formatCode="0.00">
                  <c:v>-0.48016051031608864</c:v>
                </c:pt>
                <c:pt idx="292" formatCode="0.00">
                  <c:v>-0.54154932114942156</c:v>
                </c:pt>
                <c:pt idx="293" formatCode="0.00">
                  <c:v>-0.58679822698275519</c:v>
                </c:pt>
                <c:pt idx="294" formatCode="0.00">
                  <c:v>-0.61550831448275556</c:v>
                </c:pt>
                <c:pt idx="295" formatCode="0.00">
                  <c:v>-0.63179941614942248</c:v>
                </c:pt>
                <c:pt idx="296" formatCode="0.00">
                  <c:v>-0.65643810864942242</c:v>
                </c:pt>
                <c:pt idx="297" formatCode="0.00">
                  <c:v>-0.67482729364942262</c:v>
                </c:pt>
                <c:pt idx="298" formatCode="0.00">
                  <c:v>-0.50250029198275659</c:v>
                </c:pt>
                <c:pt idx="299" formatCode="0.00">
                  <c:v>-0.45333385114942359</c:v>
                </c:pt>
                <c:pt idx="300" formatCode="0.00">
                  <c:v>-0.41652329448275704</c:v>
                </c:pt>
                <c:pt idx="301" formatCode="0.00">
                  <c:v>-0.42236224531608801</c:v>
                </c:pt>
                <c:pt idx="302" formatCode="0.00">
                  <c:v>-0.42064626698275465</c:v>
                </c:pt>
                <c:pt idx="303" formatCode="0.00">
                  <c:v>-0.42936451948275423</c:v>
                </c:pt>
                <c:pt idx="304" formatCode="0.00">
                  <c:v>-0.41800530448275541</c:v>
                </c:pt>
                <c:pt idx="305" formatCode="0.00">
                  <c:v>-0.39564509864942199</c:v>
                </c:pt>
                <c:pt idx="306" formatCode="0.00">
                  <c:v>-0.3514820703160888</c:v>
                </c:pt>
                <c:pt idx="307" formatCode="0.00">
                  <c:v>-0.30241175198275538</c:v>
                </c:pt>
                <c:pt idx="308" formatCode="0.00">
                  <c:v>-0.23190029198275486</c:v>
                </c:pt>
                <c:pt idx="309" formatCode="0.00">
                  <c:v>-0.15501983698275534</c:v>
                </c:pt>
                <c:pt idx="310" formatCode="0.00">
                  <c:v>-7.8690605316088735E-2</c:v>
                </c:pt>
                <c:pt idx="311" formatCode="0.00">
                  <c:v>-3.0559933649422888E-2</c:v>
                </c:pt>
                <c:pt idx="312" formatCode="0.00">
                  <c:v>-2.6140924482755068E-2</c:v>
                </c:pt>
                <c:pt idx="313" formatCode="0.00">
                  <c:v>-1.1522209482755841E-2</c:v>
                </c:pt>
                <c:pt idx="314" formatCode="0.00">
                  <c:v>-2.001920948275604E-2</c:v>
                </c:pt>
                <c:pt idx="315" formatCode="0.00">
                  <c:v>-5.955851149423097E-3</c:v>
                </c:pt>
                <c:pt idx="316" formatCode="0.00">
                  <c:v>3.1753941350578074E-2</c:v>
                </c:pt>
                <c:pt idx="317" formatCode="0.00">
                  <c:v>2.0012183850576903E-2</c:v>
                </c:pt>
                <c:pt idx="318" formatCode="0.00">
                  <c:v>-3.7062760316089793E-2</c:v>
                </c:pt>
                <c:pt idx="319" formatCode="0.00">
                  <c:v>-0.11129887448275522</c:v>
                </c:pt>
                <c:pt idx="320" formatCode="0.00">
                  <c:v>-0.18917277948275579</c:v>
                </c:pt>
                <c:pt idx="321" formatCode="0.00">
                  <c:v>-0.19364575031608933</c:v>
                </c:pt>
                <c:pt idx="322" formatCode="0.00">
                  <c:v>-0.16334147781608976</c:v>
                </c:pt>
                <c:pt idx="323" formatCode="0.00">
                  <c:v>-0.1651722144827561</c:v>
                </c:pt>
                <c:pt idx="324" formatCode="0.00">
                  <c:v>-0.16907743114942164</c:v>
                </c:pt>
                <c:pt idx="325" formatCode="0.00">
                  <c:v>-0.17376346864942249</c:v>
                </c:pt>
                <c:pt idx="326" formatCode="0.00">
                  <c:v>-0.16703776031608797</c:v>
                </c:pt>
                <c:pt idx="327" formatCode="0.00">
                  <c:v>-0.17806231448275511</c:v>
                </c:pt>
                <c:pt idx="328" formatCode="0.00">
                  <c:v>-0.16545895198275584</c:v>
                </c:pt>
                <c:pt idx="329" formatCode="0.00">
                  <c:v>-0.10230107531608823</c:v>
                </c:pt>
                <c:pt idx="330" formatCode="0.00">
                  <c:v>-4.0631765316087254E-2</c:v>
                </c:pt>
                <c:pt idx="331" formatCode="0.00">
                  <c:v>9.2769121839122448E-3</c:v>
                </c:pt>
                <c:pt idx="332" formatCode="0.00">
                  <c:v>4.022332551724439E-2</c:v>
                </c:pt>
                <c:pt idx="333" formatCode="0.00">
                  <c:v>4.4119482183912595E-2</c:v>
                </c:pt>
                <c:pt idx="334" formatCode="0.00">
                  <c:v>-7.0314680316089451E-2</c:v>
                </c:pt>
                <c:pt idx="335" formatCode="0.00">
                  <c:v>-0.13105562864942311</c:v>
                </c:pt>
                <c:pt idx="336" formatCode="0.00">
                  <c:v>-0.15622420698275619</c:v>
                </c:pt>
                <c:pt idx="337" formatCode="0.00">
                  <c:v>-0.15839198864942272</c:v>
                </c:pt>
                <c:pt idx="338" formatCode="0.00">
                  <c:v>-0.15601622698275452</c:v>
                </c:pt>
                <c:pt idx="339" formatCode="0.00">
                  <c:v>-0.15680300864942254</c:v>
                </c:pt>
                <c:pt idx="340" formatCode="0.00">
                  <c:v>-0.19158025281608904</c:v>
                </c:pt>
                <c:pt idx="341" formatCode="0.00">
                  <c:v>-0.23210962281608882</c:v>
                </c:pt>
                <c:pt idx="342" formatCode="0.00">
                  <c:v>-0.22420827198275628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46-42F7-A831-4279AFD10836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'Brahmaputra-TSA'!$AB$366:$AB$712</c:f>
              <c:numCache>
                <c:formatCode>General</c:formatCode>
                <c:ptCount val="347"/>
                <c:pt idx="6" formatCode="0.0000">
                  <c:v>2.0626766345946272</c:v>
                </c:pt>
                <c:pt idx="7" formatCode="0.0000">
                  <c:v>2.0809916342374812</c:v>
                </c:pt>
                <c:pt idx="8" formatCode="0.0000">
                  <c:v>1.9488795612612968</c:v>
                </c:pt>
                <c:pt idx="9" formatCode="0.0000">
                  <c:v>1.4021094133148644</c:v>
                </c:pt>
                <c:pt idx="10" formatCode="0.0000">
                  <c:v>5.5890282005339742E-2</c:v>
                </c:pt>
                <c:pt idx="11" formatCode="0.0000">
                  <c:v>-1.7576277902863264</c:v>
                </c:pt>
                <c:pt idx="12" formatCode="0.0000">
                  <c:v>-2.3545417853458499</c:v>
                </c:pt>
                <c:pt idx="13" formatCode="0.0000">
                  <c:v>-2.6842657197803748</c:v>
                </c:pt>
                <c:pt idx="14" formatCode="0.0000">
                  <c:v>-2.460608021982754</c:v>
                </c:pt>
                <c:pt idx="15" formatCode="0.0000">
                  <c:v>-0.53429079248870792</c:v>
                </c:pt>
                <c:pt idx="16" formatCode="0.0000">
                  <c:v>1.4064221509934338</c:v>
                </c:pt>
                <c:pt idx="17" formatCode="0.0000">
                  <c:v>2.0896210157553394</c:v>
                </c:pt>
                <c:pt idx="18" formatCode="0.0000">
                  <c:v>2.0234417579279587</c:v>
                </c:pt>
                <c:pt idx="19" formatCode="0.0000">
                  <c:v>2.1055975050708149</c:v>
                </c:pt>
                <c:pt idx="20" formatCode="0.0000">
                  <c:v>2.101185086261296</c:v>
                </c:pt>
                <c:pt idx="21" formatCode="0.0000">
                  <c:v>1.6406056391481982</c:v>
                </c:pt>
                <c:pt idx="22" formatCode="0.0000">
                  <c:v>0.29549523367200514</c:v>
                </c:pt>
                <c:pt idx="23" formatCode="0.0000">
                  <c:v>-1.5314024127863277</c:v>
                </c:pt>
                <c:pt idx="24" formatCode="0.0000">
                  <c:v>-2.1523049736791862</c:v>
                </c:pt>
                <c:pt idx="25" formatCode="0.0000">
                  <c:v>-2.4824003647803741</c:v>
                </c:pt>
                <c:pt idx="26" formatCode="0.0000">
                  <c:v>-2.2614646911494205</c:v>
                </c:pt>
                <c:pt idx="27" formatCode="0.0000">
                  <c:v>-0.34518202332204062</c:v>
                </c:pt>
                <c:pt idx="28" formatCode="0.0000">
                  <c:v>1.6219522284934342</c:v>
                </c:pt>
                <c:pt idx="29" formatCode="0.0000">
                  <c:v>2.2868467857553387</c:v>
                </c:pt>
                <c:pt idx="30" formatCode="0.0000">
                  <c:v>2.1703624395946246</c:v>
                </c:pt>
                <c:pt idx="31" formatCode="0.0000">
                  <c:v>2.1939948492374821</c:v>
                </c:pt>
                <c:pt idx="32" formatCode="0.0000">
                  <c:v>2.0957570895946294</c:v>
                </c:pt>
                <c:pt idx="33" formatCode="0.0000">
                  <c:v>1.6052449849815318</c:v>
                </c:pt>
                <c:pt idx="34" formatCode="0.0000">
                  <c:v>0.38522255533867344</c:v>
                </c:pt>
                <c:pt idx="35" formatCode="0.0000">
                  <c:v>-1.3685836636196598</c:v>
                </c:pt>
                <c:pt idx="36" formatCode="0.0000">
                  <c:v>-1.947423862012517</c:v>
                </c:pt>
                <c:pt idx="37" formatCode="0.0000">
                  <c:v>-2.2695012356137072</c:v>
                </c:pt>
                <c:pt idx="38" formatCode="0.0000">
                  <c:v>-2.0428627494827527</c:v>
                </c:pt>
                <c:pt idx="39" formatCode="0.0000">
                  <c:v>-9.7521704988707825E-2</c:v>
                </c:pt>
                <c:pt idx="40" formatCode="0.0000">
                  <c:v>1.8476243943267683</c:v>
                </c:pt>
                <c:pt idx="41" formatCode="0.0000">
                  <c:v>2.5126252857553393</c:v>
                </c:pt>
                <c:pt idx="42" formatCode="0.0000">
                  <c:v>2.3632101287612919</c:v>
                </c:pt>
                <c:pt idx="43" formatCode="0.0000">
                  <c:v>2.2964412475708151</c:v>
                </c:pt>
                <c:pt idx="44" formatCode="0.0000">
                  <c:v>2.1188881037612965</c:v>
                </c:pt>
                <c:pt idx="45" formatCode="0.0000">
                  <c:v>1.5439051699815316</c:v>
                </c:pt>
                <c:pt idx="46" formatCode="0.0000">
                  <c:v>0.25716042700534025</c:v>
                </c:pt>
                <c:pt idx="47" formatCode="0.0000">
                  <c:v>-1.6061784661196583</c:v>
                </c:pt>
                <c:pt idx="48" formatCode="0.0000">
                  <c:v>-2.2124864720125181</c:v>
                </c:pt>
                <c:pt idx="49" formatCode="0.0000">
                  <c:v>-2.542524642280374</c:v>
                </c:pt>
                <c:pt idx="50" formatCode="0.0000">
                  <c:v>-2.3176863744827543</c:v>
                </c:pt>
                <c:pt idx="51" formatCode="0.0000">
                  <c:v>-0.40059268582204055</c:v>
                </c:pt>
                <c:pt idx="52" formatCode="0.0000">
                  <c:v>1.5291911493267669</c:v>
                </c:pt>
                <c:pt idx="53" formatCode="0.0000">
                  <c:v>2.1453244174220067</c:v>
                </c:pt>
                <c:pt idx="54" formatCode="0.0000">
                  <c:v>2.0229363495946249</c:v>
                </c:pt>
                <c:pt idx="55" formatCode="0.0000">
                  <c:v>2.0372995617374823</c:v>
                </c:pt>
                <c:pt idx="56" formatCode="0.0000">
                  <c:v>1.9137446095946284</c:v>
                </c:pt>
                <c:pt idx="57" formatCode="0.0000">
                  <c:v>1.3405405966481965</c:v>
                </c:pt>
                <c:pt idx="58" formatCode="0.0000">
                  <c:v>-8.7682366327994643E-2</c:v>
                </c:pt>
                <c:pt idx="59" formatCode="0.0000">
                  <c:v>-1.8881211136196612</c:v>
                </c:pt>
                <c:pt idx="60" formatCode="0.0000">
                  <c:v>-2.4887216170125193</c:v>
                </c:pt>
                <c:pt idx="61" formatCode="0.0000">
                  <c:v>-2.8012140872803739</c:v>
                </c:pt>
                <c:pt idx="62" formatCode="0.0000">
                  <c:v>-2.5785950194827549</c:v>
                </c:pt>
                <c:pt idx="63" formatCode="0.0000">
                  <c:v>-0.64094130498870783</c:v>
                </c:pt>
                <c:pt idx="64" formatCode="0.0000">
                  <c:v>1.3190584301600996</c:v>
                </c:pt>
                <c:pt idx="65" formatCode="0.0000">
                  <c:v>2.0329923507553396</c:v>
                </c:pt>
                <c:pt idx="66" formatCode="0.0000">
                  <c:v>1.9813998204279599</c:v>
                </c:pt>
                <c:pt idx="67" formatCode="0.0000">
                  <c:v>2.0626554575708163</c:v>
                </c:pt>
                <c:pt idx="68" formatCode="0.0000">
                  <c:v>1.9965388004279614</c:v>
                </c:pt>
                <c:pt idx="69" formatCode="0.0000">
                  <c:v>1.5649783516481985</c:v>
                </c:pt>
                <c:pt idx="70" formatCode="0.0000">
                  <c:v>0.32980533533867273</c:v>
                </c:pt>
                <c:pt idx="71" formatCode="0.0000">
                  <c:v>-1.4465554402863265</c:v>
                </c:pt>
                <c:pt idx="72" formatCode="0.0000">
                  <c:v>-2.0471315453458505</c:v>
                </c:pt>
                <c:pt idx="73" formatCode="0.0000">
                  <c:v>-2.3722376297803747</c:v>
                </c:pt>
                <c:pt idx="74" formatCode="0.0000">
                  <c:v>-2.1476791861494213</c:v>
                </c:pt>
                <c:pt idx="75" formatCode="0.0000">
                  <c:v>-0.22270202832203978</c:v>
                </c:pt>
                <c:pt idx="76" formatCode="0.0000">
                  <c:v>1.7215287018267666</c:v>
                </c:pt>
                <c:pt idx="77" formatCode="0.0000">
                  <c:v>2.3938012807553388</c:v>
                </c:pt>
                <c:pt idx="78" formatCode="0.0000">
                  <c:v>2.2369139654279593</c:v>
                </c:pt>
                <c:pt idx="79" formatCode="0.0000">
                  <c:v>2.1871181817374818</c:v>
                </c:pt>
                <c:pt idx="80" formatCode="0.0000">
                  <c:v>2.0814313512612941</c:v>
                </c:pt>
                <c:pt idx="81" formatCode="0.0000">
                  <c:v>1.5298089874815304</c:v>
                </c:pt>
                <c:pt idx="82" formatCode="0.0000">
                  <c:v>0.24679585283867134</c:v>
                </c:pt>
                <c:pt idx="83" formatCode="0.0000">
                  <c:v>-1.5790389236196614</c:v>
                </c:pt>
                <c:pt idx="84" formatCode="0.0000">
                  <c:v>-2.1772315578458521</c:v>
                </c:pt>
                <c:pt idx="85" formatCode="0.0000">
                  <c:v>-2.5092824572803751</c:v>
                </c:pt>
                <c:pt idx="86" formatCode="0.0000">
                  <c:v>-2.2946435778160872</c:v>
                </c:pt>
                <c:pt idx="87" formatCode="0.0000">
                  <c:v>-0.36193593582204109</c:v>
                </c:pt>
                <c:pt idx="88" formatCode="0.0000">
                  <c:v>1.568778289326767</c:v>
                </c:pt>
                <c:pt idx="89" formatCode="0.0000">
                  <c:v>2.1352722132553392</c:v>
                </c:pt>
                <c:pt idx="90" formatCode="0.0000">
                  <c:v>1.9941849770946227</c:v>
                </c:pt>
                <c:pt idx="91" formatCode="0.0000">
                  <c:v>2.0129033817374804</c:v>
                </c:pt>
                <c:pt idx="92" formatCode="0.0000">
                  <c:v>1.8829390237612955</c:v>
                </c:pt>
                <c:pt idx="93" formatCode="0.0000">
                  <c:v>1.3366414216481957</c:v>
                </c:pt>
                <c:pt idx="94" formatCode="0.0000">
                  <c:v>8.0213508672004608E-2</c:v>
                </c:pt>
                <c:pt idx="95" formatCode="0.0000">
                  <c:v>-1.6851871644529943</c:v>
                </c:pt>
                <c:pt idx="96" formatCode="0.0000">
                  <c:v>-2.2841622886791839</c:v>
                </c:pt>
                <c:pt idx="97" formatCode="0.0000">
                  <c:v>-2.6001768372803751</c:v>
                </c:pt>
                <c:pt idx="98" formatCode="0.0000">
                  <c:v>-2.364459530316088</c:v>
                </c:pt>
                <c:pt idx="99" formatCode="0.0000">
                  <c:v>-0.44720157165537522</c:v>
                </c:pt>
                <c:pt idx="100" formatCode="0.0000">
                  <c:v>1.525612287660099</c:v>
                </c:pt>
                <c:pt idx="101" formatCode="0.0000">
                  <c:v>2.2346860057553375</c:v>
                </c:pt>
                <c:pt idx="102" formatCode="0.0000">
                  <c:v>2.1082213387612896</c:v>
                </c:pt>
                <c:pt idx="103" formatCode="0.0000">
                  <c:v>2.0754705359041488</c:v>
                </c:pt>
                <c:pt idx="104" formatCode="0.0000">
                  <c:v>1.8826433837612946</c:v>
                </c:pt>
                <c:pt idx="105" formatCode="0.0000">
                  <c:v>1.2383699316481973</c:v>
                </c:pt>
                <c:pt idx="106" formatCode="0.0000">
                  <c:v>-0.25641063799466135</c:v>
                </c:pt>
                <c:pt idx="107" formatCode="0.0000">
                  <c:v>-2.0971445094529919</c:v>
                </c:pt>
                <c:pt idx="108" formatCode="0.0000">
                  <c:v>-2.70261463284585</c:v>
                </c:pt>
                <c:pt idx="109" formatCode="0.0000">
                  <c:v>-3.0284998689470406</c:v>
                </c:pt>
                <c:pt idx="110" formatCode="0.0000">
                  <c:v>-2.8048473361494208</c:v>
                </c:pt>
                <c:pt idx="111" formatCode="0.0000">
                  <c:v>-0.86418255415537448</c:v>
                </c:pt>
                <c:pt idx="112" formatCode="0.0000">
                  <c:v>1.1089650118267675</c:v>
                </c:pt>
                <c:pt idx="113" formatCode="0.0000">
                  <c:v>1.7836857515886733</c:v>
                </c:pt>
                <c:pt idx="114" formatCode="0.0000">
                  <c:v>1.6612285029279574</c:v>
                </c:pt>
                <c:pt idx="115" formatCode="0.0000">
                  <c:v>1.6957175017374819</c:v>
                </c:pt>
                <c:pt idx="116" formatCode="0.0000">
                  <c:v>1.6886760404279624</c:v>
                </c:pt>
                <c:pt idx="117" formatCode="0.0000">
                  <c:v>1.3032033333148654</c:v>
                </c:pt>
                <c:pt idx="118" formatCode="0.0000">
                  <c:v>0.13196261700534073</c:v>
                </c:pt>
                <c:pt idx="119" formatCode="0.0000">
                  <c:v>-1.6147914186196584</c:v>
                </c:pt>
                <c:pt idx="120" formatCode="0.0000">
                  <c:v>-2.1984359895125163</c:v>
                </c:pt>
                <c:pt idx="121" formatCode="0.0000">
                  <c:v>-2.5217460672803744</c:v>
                </c:pt>
                <c:pt idx="122" formatCode="0.0000">
                  <c:v>-2.2985551136494209</c:v>
                </c:pt>
                <c:pt idx="123" formatCode="0.0000">
                  <c:v>-0.37076707998870795</c:v>
                </c:pt>
                <c:pt idx="124" formatCode="0.0000">
                  <c:v>1.542660685160099</c:v>
                </c:pt>
                <c:pt idx="125" formatCode="0.0000">
                  <c:v>2.2011386832553388</c:v>
                </c:pt>
                <c:pt idx="126" formatCode="0.0000">
                  <c:v>2.1094452604279592</c:v>
                </c:pt>
                <c:pt idx="127" formatCode="0.0000">
                  <c:v>2.1350245967374804</c:v>
                </c:pt>
                <c:pt idx="128" formatCode="0.0000">
                  <c:v>1.9967277479279613</c:v>
                </c:pt>
                <c:pt idx="129" formatCode="0.0000">
                  <c:v>1.4174377833148633</c:v>
                </c:pt>
                <c:pt idx="130" formatCode="0.0000">
                  <c:v>6.3741885338673754E-2</c:v>
                </c:pt>
                <c:pt idx="131" formatCode="0.0000">
                  <c:v>-1.7710384361196621</c:v>
                </c:pt>
                <c:pt idx="132" formatCode="0.0000">
                  <c:v>-2.3777442036791836</c:v>
                </c:pt>
                <c:pt idx="133" formatCode="0.0000">
                  <c:v>-2.7132058397803744</c:v>
                </c:pt>
                <c:pt idx="134" formatCode="0.0000">
                  <c:v>-2.4942139928160874</c:v>
                </c:pt>
                <c:pt idx="135" formatCode="0.0000">
                  <c:v>-0.56887737915537429</c:v>
                </c:pt>
                <c:pt idx="136" formatCode="0.0000">
                  <c:v>1.4028959418267668</c:v>
                </c:pt>
                <c:pt idx="137" formatCode="0.0000">
                  <c:v>2.0172838265886721</c:v>
                </c:pt>
                <c:pt idx="138" formatCode="0.0000">
                  <c:v>1.844177610427959</c:v>
                </c:pt>
                <c:pt idx="139" formatCode="0.0000">
                  <c:v>1.8227496634041476</c:v>
                </c:pt>
                <c:pt idx="140" formatCode="0.0000">
                  <c:v>1.6936210412612951</c:v>
                </c:pt>
                <c:pt idx="141" formatCode="0.0000">
                  <c:v>1.1490766099815302</c:v>
                </c:pt>
                <c:pt idx="142" formatCode="0.0000">
                  <c:v>-6.0900450494660419E-2</c:v>
                </c:pt>
                <c:pt idx="143" formatCode="0.0000">
                  <c:v>-1.8518154086196592</c:v>
                </c:pt>
                <c:pt idx="144" formatCode="0.0000">
                  <c:v>-2.4607421245125174</c:v>
                </c:pt>
                <c:pt idx="145" formatCode="0.0000">
                  <c:v>-2.7719690689470413</c:v>
                </c:pt>
                <c:pt idx="146" formatCode="0.0000">
                  <c:v>-2.5408440211494216</c:v>
                </c:pt>
                <c:pt idx="147" formatCode="0.0000">
                  <c:v>-0.62220124748870731</c:v>
                </c:pt>
                <c:pt idx="148" formatCode="0.0000">
                  <c:v>1.3163550418267675</c:v>
                </c:pt>
                <c:pt idx="149" formatCode="0.0000">
                  <c:v>1.9760585907553381</c:v>
                </c:pt>
                <c:pt idx="150" formatCode="0.0000">
                  <c:v>1.8712285029279592</c:v>
                </c:pt>
                <c:pt idx="151" formatCode="0.0000">
                  <c:v>1.8996202250708158</c:v>
                </c:pt>
                <c:pt idx="152" formatCode="0.0000">
                  <c:v>1.836083772927962</c:v>
                </c:pt>
                <c:pt idx="153" formatCode="0.0000">
                  <c:v>1.3799617599815299</c:v>
                </c:pt>
                <c:pt idx="154" formatCode="0.0000">
                  <c:v>6.2948984505339922E-2</c:v>
                </c:pt>
                <c:pt idx="155" formatCode="0.0000">
                  <c:v>-1.7588043836196601</c:v>
                </c:pt>
                <c:pt idx="156" formatCode="0.0000">
                  <c:v>-2.3559311278458512</c:v>
                </c:pt>
                <c:pt idx="157" formatCode="0.0000">
                  <c:v>-2.68097411144704</c:v>
                </c:pt>
                <c:pt idx="158" formatCode="0.0000">
                  <c:v>-2.4644167569827538</c:v>
                </c:pt>
                <c:pt idx="159" formatCode="0.0000">
                  <c:v>-0.51499231748870855</c:v>
                </c:pt>
                <c:pt idx="160" formatCode="0.0000">
                  <c:v>1.4493618143267675</c:v>
                </c:pt>
                <c:pt idx="161" formatCode="0.0000">
                  <c:v>2.1008233915886727</c:v>
                </c:pt>
                <c:pt idx="162" formatCode="0.0000">
                  <c:v>1.9520249037612913</c:v>
                </c:pt>
                <c:pt idx="163" formatCode="0.0000">
                  <c:v>1.9530816567374849</c:v>
                </c:pt>
                <c:pt idx="164" formatCode="0.0000">
                  <c:v>1.810652656261297</c:v>
                </c:pt>
                <c:pt idx="165" formatCode="0.0000">
                  <c:v>1.2434765008148645</c:v>
                </c:pt>
                <c:pt idx="166" formatCode="0.0000">
                  <c:v>2.3368637838673934E-2</c:v>
                </c:pt>
                <c:pt idx="167" formatCode="0.0000">
                  <c:v>-1.7437748752863271</c:v>
                </c:pt>
                <c:pt idx="168" formatCode="0.0000">
                  <c:v>-2.3405685495125166</c:v>
                </c:pt>
                <c:pt idx="169" formatCode="0.0000">
                  <c:v>-2.6632331481137088</c:v>
                </c:pt>
                <c:pt idx="170" formatCode="0.0000">
                  <c:v>-2.4361198911494206</c:v>
                </c:pt>
                <c:pt idx="171" formatCode="0.0000">
                  <c:v>-0.51670257498870775</c:v>
                </c:pt>
                <c:pt idx="172" formatCode="0.0000">
                  <c:v>1.4302795059934343</c:v>
                </c:pt>
                <c:pt idx="173" formatCode="0.0000">
                  <c:v>2.0404775424220052</c:v>
                </c:pt>
                <c:pt idx="174" formatCode="0.0000">
                  <c:v>1.8830589112612923</c:v>
                </c:pt>
                <c:pt idx="175" formatCode="0.0000">
                  <c:v>1.8676295759041484</c:v>
                </c:pt>
                <c:pt idx="176" formatCode="0.0000">
                  <c:v>1.7867245287612956</c:v>
                </c:pt>
                <c:pt idx="177" formatCode="0.0000">
                  <c:v>1.3366283858148655</c:v>
                </c:pt>
                <c:pt idx="178" formatCode="0.0000">
                  <c:v>-1.5701056327992902E-2</c:v>
                </c:pt>
                <c:pt idx="179" formatCode="0.0000">
                  <c:v>-1.8592171927863266</c:v>
                </c:pt>
                <c:pt idx="180" formatCode="0.0000">
                  <c:v>-2.4774871353458501</c:v>
                </c:pt>
                <c:pt idx="181" formatCode="0.0000">
                  <c:v>-2.8116062364470418</c:v>
                </c:pt>
                <c:pt idx="182" formatCode="0.0000">
                  <c:v>-2.5870807736494221</c:v>
                </c:pt>
                <c:pt idx="183" formatCode="0.0000">
                  <c:v>-0.67504513582204062</c:v>
                </c:pt>
                <c:pt idx="184" formatCode="0.0000">
                  <c:v>1.2736416376601021</c:v>
                </c:pt>
                <c:pt idx="185" formatCode="0.0000">
                  <c:v>1.9901360549220062</c:v>
                </c:pt>
                <c:pt idx="186" formatCode="0.0000">
                  <c:v>1.9114832937612931</c:v>
                </c:pt>
                <c:pt idx="187" formatCode="0.0000">
                  <c:v>1.921297003404149</c:v>
                </c:pt>
                <c:pt idx="188" formatCode="0.0000">
                  <c:v>1.796502911261296</c:v>
                </c:pt>
                <c:pt idx="189" formatCode="0.0000">
                  <c:v>1.2151621091481992</c:v>
                </c:pt>
                <c:pt idx="190" formatCode="0.0000">
                  <c:v>-0.1245775996613272</c:v>
                </c:pt>
                <c:pt idx="191" formatCode="0.0000">
                  <c:v>-1.9425353444529918</c:v>
                </c:pt>
                <c:pt idx="192" formatCode="0.0000">
                  <c:v>-2.5298284345125177</c:v>
                </c:pt>
                <c:pt idx="193" formatCode="0.0000">
                  <c:v>-2.8534087997803743</c:v>
                </c:pt>
                <c:pt idx="194" formatCode="0.0000">
                  <c:v>-2.6405962861494219</c:v>
                </c:pt>
                <c:pt idx="195" formatCode="0.0000">
                  <c:v>-0.6965323699887076</c:v>
                </c:pt>
                <c:pt idx="196" formatCode="0.0000">
                  <c:v>1.2420647676601009</c:v>
                </c:pt>
                <c:pt idx="197" formatCode="0.0000">
                  <c:v>1.8839497057553389</c:v>
                </c:pt>
                <c:pt idx="198" formatCode="0.0000">
                  <c:v>1.7929756704279587</c:v>
                </c:pt>
                <c:pt idx="199" formatCode="0.0000">
                  <c:v>1.8462661192374803</c:v>
                </c:pt>
                <c:pt idx="200" formatCode="0.0000">
                  <c:v>1.8127308704279628</c:v>
                </c:pt>
                <c:pt idx="201" formatCode="0.0000">
                  <c:v>1.3427996141481984</c:v>
                </c:pt>
                <c:pt idx="202" formatCode="0.0000">
                  <c:v>9.5934947838673068E-2</c:v>
                </c:pt>
                <c:pt idx="203" formatCode="0.0000">
                  <c:v>-1.6825498986196603</c:v>
                </c:pt>
                <c:pt idx="204" formatCode="0.0000">
                  <c:v>-2.2773508703458525</c:v>
                </c:pt>
                <c:pt idx="205" formatCode="0.0000">
                  <c:v>-2.599011328947042</c:v>
                </c:pt>
                <c:pt idx="206" formatCode="0.0000">
                  <c:v>-2.3664991619827553</c:v>
                </c:pt>
                <c:pt idx="207" formatCode="0.0000">
                  <c:v>-0.44588776665537289</c:v>
                </c:pt>
                <c:pt idx="208" formatCode="0.0000">
                  <c:v>1.5063375359934348</c:v>
                </c:pt>
                <c:pt idx="209" formatCode="0.0000">
                  <c:v>2.167682039922008</c:v>
                </c:pt>
                <c:pt idx="210" formatCode="0.0000">
                  <c:v>2.0450375937612932</c:v>
                </c:pt>
                <c:pt idx="211" formatCode="0.0000">
                  <c:v>2.0660345250708154</c:v>
                </c:pt>
                <c:pt idx="212" formatCode="0.0000">
                  <c:v>1.9644616870946301</c:v>
                </c:pt>
                <c:pt idx="213" formatCode="0.0000">
                  <c:v>1.4547216791481965</c:v>
                </c:pt>
                <c:pt idx="214" formatCode="0.0000">
                  <c:v>0.14461938617200509</c:v>
                </c:pt>
                <c:pt idx="215" formatCode="0.0000">
                  <c:v>-1.6639027844529952</c:v>
                </c:pt>
                <c:pt idx="216" formatCode="0.0000">
                  <c:v>-2.2604531920125179</c:v>
                </c:pt>
                <c:pt idx="217" formatCode="0.0000">
                  <c:v>-2.5842250864470406</c:v>
                </c:pt>
                <c:pt idx="218" formatCode="0.0000">
                  <c:v>-2.3559659094827534</c:v>
                </c:pt>
                <c:pt idx="219" formatCode="0.0000">
                  <c:v>-0.41722095248870517</c:v>
                </c:pt>
                <c:pt idx="220" formatCode="0.0000">
                  <c:v>1.5383051759934361</c:v>
                </c:pt>
                <c:pt idx="221" formatCode="0.0000">
                  <c:v>2.2133099524220068</c:v>
                </c:pt>
                <c:pt idx="222" formatCode="0.0000">
                  <c:v>2.0670548345946251</c:v>
                </c:pt>
                <c:pt idx="223" formatCode="0.0000">
                  <c:v>2.0451958275708151</c:v>
                </c:pt>
                <c:pt idx="224" formatCode="0.0000">
                  <c:v>1.8457926937612967</c:v>
                </c:pt>
                <c:pt idx="225" formatCode="0.0000">
                  <c:v>1.2199528524815335</c:v>
                </c:pt>
                <c:pt idx="226" formatCode="0.0000">
                  <c:v>-0.17479912299465994</c:v>
                </c:pt>
                <c:pt idx="227" formatCode="0.0000">
                  <c:v>-2.0156599919529929</c:v>
                </c:pt>
                <c:pt idx="228" formatCode="0.0000">
                  <c:v>-2.6658408303458527</c:v>
                </c:pt>
                <c:pt idx="229" formatCode="0.0000">
                  <c:v>-3.015096888947042</c:v>
                </c:pt>
                <c:pt idx="230" formatCode="0.0000">
                  <c:v>-2.7955769453160881</c:v>
                </c:pt>
                <c:pt idx="231" formatCode="0.0000">
                  <c:v>-0.8727298191553734</c:v>
                </c:pt>
                <c:pt idx="232" formatCode="0.0000">
                  <c:v>1.0672260659934336</c:v>
                </c:pt>
                <c:pt idx="233" formatCode="0.0000">
                  <c:v>1.6449850299220072</c:v>
                </c:pt>
                <c:pt idx="234" formatCode="0.0000">
                  <c:v>1.494456258761292</c:v>
                </c:pt>
                <c:pt idx="235" formatCode="0.0000">
                  <c:v>1.4868448675708157</c:v>
                </c:pt>
                <c:pt idx="236" formatCode="0.0000">
                  <c:v>1.3564336329279616</c:v>
                </c:pt>
                <c:pt idx="237" formatCode="0.0000">
                  <c:v>0.85928697498153106</c:v>
                </c:pt>
                <c:pt idx="238" formatCode="0.0000">
                  <c:v>-0.30074564382799451</c:v>
                </c:pt>
                <c:pt idx="239" formatCode="0.0000">
                  <c:v>-1.9993281594529941</c:v>
                </c:pt>
                <c:pt idx="240" formatCode="0.0000">
                  <c:v>-2.5546278611791839</c:v>
                </c:pt>
                <c:pt idx="241" formatCode="0.0000">
                  <c:v>-2.8595928206137078</c:v>
                </c:pt>
                <c:pt idx="242" formatCode="0.0000">
                  <c:v>-2.6332795369827542</c:v>
                </c:pt>
                <c:pt idx="243" formatCode="0.0000">
                  <c:v>-0.68802519748870949</c:v>
                </c:pt>
                <c:pt idx="244" formatCode="0.0000">
                  <c:v>1.2799092668267669</c:v>
                </c:pt>
                <c:pt idx="245" formatCode="0.0000">
                  <c:v>1.9907042074220076</c:v>
                </c:pt>
                <c:pt idx="246" formatCode="0.0000">
                  <c:v>1.9136548904279564</c:v>
                </c:pt>
                <c:pt idx="247" formatCode="0.0000">
                  <c:v>1.9758331467374823</c:v>
                </c:pt>
                <c:pt idx="248" formatCode="0.0000">
                  <c:v>1.9420251079279627</c:v>
                </c:pt>
                <c:pt idx="249" formatCode="0.0000">
                  <c:v>1.4641880099815303</c:v>
                </c:pt>
                <c:pt idx="250" formatCode="0.0000">
                  <c:v>6.0888967005338301E-2</c:v>
                </c:pt>
                <c:pt idx="251" formatCode="0.0000">
                  <c:v>-1.8242668944529949</c:v>
                </c:pt>
                <c:pt idx="252" formatCode="0.0000">
                  <c:v>-2.4369711145125166</c:v>
                </c:pt>
                <c:pt idx="253" formatCode="0.0000">
                  <c:v>-2.7601497439470419</c:v>
                </c:pt>
                <c:pt idx="254" formatCode="0.0000">
                  <c:v>-2.5446520803160873</c:v>
                </c:pt>
                <c:pt idx="255" formatCode="0.0000">
                  <c:v>-0.62711151582204039</c:v>
                </c:pt>
                <c:pt idx="256" formatCode="0.0000">
                  <c:v>1.2656681668267673</c:v>
                </c:pt>
                <c:pt idx="257" formatCode="0.0000">
                  <c:v>1.8679323490886732</c:v>
                </c:pt>
                <c:pt idx="258" formatCode="0.0000">
                  <c:v>1.6889971562612898</c:v>
                </c:pt>
                <c:pt idx="259" formatCode="0.0000">
                  <c:v>1.6675900717374805</c:v>
                </c:pt>
                <c:pt idx="260" formatCode="0.0000">
                  <c:v>1.5197614462612936</c:v>
                </c:pt>
                <c:pt idx="261" formatCode="0.0000">
                  <c:v>0.91914919081486435</c:v>
                </c:pt>
                <c:pt idx="262" formatCode="0.0000">
                  <c:v>-0.35933287799466296</c:v>
                </c:pt>
                <c:pt idx="263" formatCode="0.0000">
                  <c:v>-2.1720826869529946</c:v>
                </c:pt>
                <c:pt idx="264" formatCode="0.0000">
                  <c:v>-2.7700565328458513</c:v>
                </c:pt>
                <c:pt idx="265" formatCode="0.0000">
                  <c:v>-3.090364999780375</c:v>
                </c:pt>
                <c:pt idx="266" formatCode="0.0000">
                  <c:v>-2.8622325028160871</c:v>
                </c:pt>
                <c:pt idx="267" formatCode="0.0000">
                  <c:v>-0.92702035332204069</c:v>
                </c:pt>
                <c:pt idx="268" formatCode="0.0000">
                  <c:v>1.0640113876601012</c:v>
                </c:pt>
                <c:pt idx="269" formatCode="0.0000">
                  <c:v>1.7190406999220045</c:v>
                </c:pt>
                <c:pt idx="270" formatCode="0.0000">
                  <c:v>1.5944886662612925</c:v>
                </c:pt>
                <c:pt idx="271" formatCode="0.0000">
                  <c:v>1.5777340017374835</c:v>
                </c:pt>
                <c:pt idx="272" formatCode="0.0000">
                  <c:v>1.4449421179279627</c:v>
                </c:pt>
                <c:pt idx="273" formatCode="0.0000">
                  <c:v>0.90155894414819748</c:v>
                </c:pt>
                <c:pt idx="274" formatCode="0.0000">
                  <c:v>-0.48834443132799432</c:v>
                </c:pt>
                <c:pt idx="275" formatCode="0.0000">
                  <c:v>-2.2440935227863266</c:v>
                </c:pt>
                <c:pt idx="276" formatCode="0.0000">
                  <c:v>-2.8395741453458516</c:v>
                </c:pt>
                <c:pt idx="277" formatCode="0.0000">
                  <c:v>-3.1664771906137075</c:v>
                </c:pt>
                <c:pt idx="278" formatCode="0.0000">
                  <c:v>-2.9418538969827539</c:v>
                </c:pt>
                <c:pt idx="279" formatCode="0.0000">
                  <c:v>-1.0217203716553742</c:v>
                </c:pt>
                <c:pt idx="280" formatCode="0.0000">
                  <c:v>0.95025004266010082</c:v>
                </c:pt>
                <c:pt idx="281" formatCode="0.0000">
                  <c:v>1.6479606115886725</c:v>
                </c:pt>
                <c:pt idx="282" formatCode="0.0000">
                  <c:v>1.5428488720946252</c:v>
                </c:pt>
                <c:pt idx="283" formatCode="0.0000">
                  <c:v>1.5660676259041484</c:v>
                </c:pt>
                <c:pt idx="284" formatCode="0.0000">
                  <c:v>1.4881559245946274</c:v>
                </c:pt>
                <c:pt idx="285" formatCode="0.0000">
                  <c:v>0.98900949081486367</c:v>
                </c:pt>
                <c:pt idx="286" formatCode="0.0000">
                  <c:v>-0.4098449529946615</c:v>
                </c:pt>
                <c:pt idx="287" formatCode="0.0000">
                  <c:v>-2.2815071186196612</c:v>
                </c:pt>
                <c:pt idx="288" formatCode="0.0000">
                  <c:v>-2.915520555345851</c:v>
                </c:pt>
                <c:pt idx="289" formatCode="0.0000">
                  <c:v>-3.245909121447041</c:v>
                </c:pt>
                <c:pt idx="290" formatCode="0.0000">
                  <c:v>-3.0238311853160882</c:v>
                </c:pt>
                <c:pt idx="291" formatCode="0.0000">
                  <c:v>-1.0862699766553741</c:v>
                </c:pt>
                <c:pt idx="292" formatCode="0.0000">
                  <c:v>0.80246914682676795</c:v>
                </c:pt>
                <c:pt idx="293" formatCode="0.0000">
                  <c:v>1.4127927107553395</c:v>
                </c:pt>
                <c:pt idx="294" formatCode="0.0000">
                  <c:v>1.2622673170946248</c:v>
                </c:pt>
                <c:pt idx="295" formatCode="0.0000">
                  <c:v>1.2578913059041481</c:v>
                </c:pt>
                <c:pt idx="296" formatCode="0.0000">
                  <c:v>1.1298491179279617</c:v>
                </c:pt>
                <c:pt idx="297" formatCode="0.0000">
                  <c:v>0.59163442248153064</c:v>
                </c:pt>
                <c:pt idx="298" formatCode="0.0000">
                  <c:v>-0.53487153799466203</c:v>
                </c:pt>
                <c:pt idx="299" formatCode="0.0000">
                  <c:v>-2.2869822036196616</c:v>
                </c:pt>
                <c:pt idx="300" formatCode="0.0000">
                  <c:v>-2.850037662012519</c:v>
                </c:pt>
                <c:pt idx="301" formatCode="0.0000">
                  <c:v>-3.180807698113707</c:v>
                </c:pt>
                <c:pt idx="302" formatCode="0.0000">
                  <c:v>-2.9556588503160865</c:v>
                </c:pt>
                <c:pt idx="303" formatCode="0.0000">
                  <c:v>-1.0354739858220396</c:v>
                </c:pt>
                <c:pt idx="304" formatCode="0.0000">
                  <c:v>0.9260131634934341</c:v>
                </c:pt>
                <c:pt idx="305" formatCode="0.0000">
                  <c:v>1.6039458390886727</c:v>
                </c:pt>
                <c:pt idx="306" formatCode="0.0000">
                  <c:v>1.5262935612612916</c:v>
                </c:pt>
                <c:pt idx="307" formatCode="0.0000">
                  <c:v>1.5872789700708152</c:v>
                </c:pt>
                <c:pt idx="308" formatCode="0.0000">
                  <c:v>1.5543869345946293</c:v>
                </c:pt>
                <c:pt idx="309" formatCode="0.0000">
                  <c:v>1.1114418791481979</c:v>
                </c:pt>
                <c:pt idx="310" formatCode="0.0000">
                  <c:v>-0.11106185132799418</c:v>
                </c:pt>
                <c:pt idx="311" formatCode="0.0000">
                  <c:v>-1.8642082861196609</c:v>
                </c:pt>
                <c:pt idx="312" formatCode="0.0000">
                  <c:v>-2.459655292012517</c:v>
                </c:pt>
                <c:pt idx="313" formatCode="0.0000">
                  <c:v>-2.7699676622803748</c:v>
                </c:pt>
                <c:pt idx="314" formatCode="0.0000">
                  <c:v>-2.5550317928160879</c:v>
                </c:pt>
                <c:pt idx="315" formatCode="0.0000">
                  <c:v>-0.61206531748870852</c:v>
                </c:pt>
                <c:pt idx="316" formatCode="0.0000">
                  <c:v>1.3757724093267676</c:v>
                </c:pt>
                <c:pt idx="317" formatCode="0.0000">
                  <c:v>2.0196031215886716</c:v>
                </c:pt>
                <c:pt idx="318" formatCode="0.0000">
                  <c:v>1.8407128712612906</c:v>
                </c:pt>
                <c:pt idx="319" formatCode="0.0000">
                  <c:v>1.7783918475708154</c:v>
                </c:pt>
                <c:pt idx="320" formatCode="0.0000">
                  <c:v>1.5971144470946284</c:v>
                </c:pt>
                <c:pt idx="321" formatCode="0.0000">
                  <c:v>1.0728159658148639</c:v>
                </c:pt>
                <c:pt idx="322" formatCode="0.0000">
                  <c:v>-0.19571272382799521</c:v>
                </c:pt>
                <c:pt idx="323" formatCode="0.0000">
                  <c:v>-1.9988205669529941</c:v>
                </c:pt>
                <c:pt idx="324" formatCode="0.0000">
                  <c:v>-2.6025917986791836</c:v>
                </c:pt>
                <c:pt idx="325" formatCode="0.0000">
                  <c:v>-2.9322089214470415</c:v>
                </c:pt>
                <c:pt idx="326" formatCode="0.0000">
                  <c:v>-2.7020503436494199</c:v>
                </c:pt>
                <c:pt idx="327" formatCode="0.0000">
                  <c:v>-0.78417178082204053</c:v>
                </c:pt>
                <c:pt idx="328" formatCode="0.0000">
                  <c:v>1.1785595159934337</c:v>
                </c:pt>
                <c:pt idx="329" formatCode="0.0000">
                  <c:v>1.8972898624220065</c:v>
                </c:pt>
                <c:pt idx="330" formatCode="0.0000">
                  <c:v>1.8371438662612931</c:v>
                </c:pt>
                <c:pt idx="331" formatCode="0.0000">
                  <c:v>1.8989676342374828</c:v>
                </c:pt>
                <c:pt idx="332" formatCode="0.0000">
                  <c:v>1.8265105520946285</c:v>
                </c:pt>
                <c:pt idx="333" formatCode="0.0000">
                  <c:v>1.3105811983148659</c:v>
                </c:pt>
                <c:pt idx="334" formatCode="0.0000">
                  <c:v>-0.10268592632799489</c:v>
                </c:pt>
                <c:pt idx="335" formatCode="0.0000">
                  <c:v>-1.9647039811196612</c:v>
                </c:pt>
                <c:pt idx="336" formatCode="0.0000">
                  <c:v>-2.5897385745125181</c:v>
                </c:pt>
                <c:pt idx="337" formatCode="0.0000">
                  <c:v>-2.9168374414470417</c:v>
                </c:pt>
                <c:pt idx="338" formatCode="0.0000">
                  <c:v>-2.6910288103160864</c:v>
                </c:pt>
                <c:pt idx="339" formatCode="0.0000">
                  <c:v>-0.76291247498870796</c:v>
                </c:pt>
                <c:pt idx="340" formatCode="0.0000">
                  <c:v>1.1524382151601005</c:v>
                </c:pt>
                <c:pt idx="341" formatCode="0.0000">
                  <c:v>1.7674813149220059</c:v>
                </c:pt>
                <c:pt idx="342" formatCode="0.0000">
                  <c:v>1.6535673595946241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46-42F7-A831-4279AFD10836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'Brahmaputra-TSA'!$AE$2:$AE$349</c:f>
              <c:numCache>
                <c:formatCode>General</c:formatCode>
                <c:ptCount val="348"/>
                <c:pt idx="6" formatCode="0.00">
                  <c:v>-0.18247480991071541</c:v>
                </c:pt>
                <c:pt idx="7" formatCode="0.00">
                  <c:v>-0.23106610955356999</c:v>
                </c:pt>
                <c:pt idx="8" formatCode="0.00">
                  <c:v>-8.6821396577384746E-2</c:v>
                </c:pt>
                <c:pt idx="9" formatCode="0.00">
                  <c:v>1.602671136904732E-2</c:v>
                </c:pt>
                <c:pt idx="10" formatCode="0.00">
                  <c:v>-0.37352390732142826</c:v>
                </c:pt>
                <c:pt idx="11" formatCode="0.00">
                  <c:v>-0.38993566502976229</c:v>
                </c:pt>
                <c:pt idx="12" formatCode="0.00">
                  <c:v>4.3643960029761786E-2</c:v>
                </c:pt>
                <c:pt idx="13" formatCode="0.00">
                  <c:v>7.9197514464286911E-2</c:v>
                </c:pt>
                <c:pt idx="14" formatCode="0.00">
                  <c:v>0.23057414666666531</c:v>
                </c:pt>
                <c:pt idx="15" formatCode="0.00">
                  <c:v>0.24239540717261931</c:v>
                </c:pt>
                <c:pt idx="16" formatCode="0.00">
                  <c:v>0.28884696369047802</c:v>
                </c:pt>
                <c:pt idx="17" formatCode="0.00">
                  <c:v>5.5551588928571149E-2</c:v>
                </c:pt>
                <c:pt idx="18" formatCode="0.00">
                  <c:v>-0.20075412324404773</c:v>
                </c:pt>
                <c:pt idx="19" formatCode="0.00">
                  <c:v>-0.25297404038690452</c:v>
                </c:pt>
                <c:pt idx="20" formatCode="0.00">
                  <c:v>-0.27015757157738385</c:v>
                </c:pt>
                <c:pt idx="21" formatCode="0.00">
                  <c:v>-0.33544940446428662</c:v>
                </c:pt>
                <c:pt idx="22" formatCode="0.00">
                  <c:v>-0.28161211898809313</c:v>
                </c:pt>
                <c:pt idx="23" formatCode="0.00">
                  <c:v>5.147153747023836E-2</c:v>
                </c:pt>
                <c:pt idx="24" formatCode="0.00">
                  <c:v>0.6842950283630973</c:v>
                </c:pt>
                <c:pt idx="25" formatCode="0.00">
                  <c:v>1.0652250794642857</c:v>
                </c:pt>
                <c:pt idx="26" formatCode="0.00">
                  <c:v>0.74238357583333148</c:v>
                </c:pt>
                <c:pt idx="27" formatCode="0.00">
                  <c:v>-0.50204268199404822</c:v>
                </c:pt>
                <c:pt idx="28" formatCode="0.00">
                  <c:v>-0.23412959380952358</c:v>
                </c:pt>
                <c:pt idx="29" formatCode="0.00">
                  <c:v>-0.39411273107142719</c:v>
                </c:pt>
                <c:pt idx="30" formatCode="0.00">
                  <c:v>-0.40964647491071382</c:v>
                </c:pt>
                <c:pt idx="31" formatCode="0.00">
                  <c:v>-0.37133773455357044</c:v>
                </c:pt>
                <c:pt idx="32" formatCode="0.00">
                  <c:v>-0.41617496491071826</c:v>
                </c:pt>
                <c:pt idx="33" formatCode="0.00">
                  <c:v>-9.6012940297621086E-2</c:v>
                </c:pt>
                <c:pt idx="34" formatCode="0.00">
                  <c:v>-0.25947439065476274</c:v>
                </c:pt>
                <c:pt idx="35" formatCode="0.00">
                  <c:v>-4.7375691696428746E-2</c:v>
                </c:pt>
                <c:pt idx="36" formatCode="0.00">
                  <c:v>0.62002174669642862</c:v>
                </c:pt>
                <c:pt idx="37" formatCode="0.00">
                  <c:v>0.91431478029761948</c:v>
                </c:pt>
                <c:pt idx="38" formatCode="0.00">
                  <c:v>0.87554250416666335</c:v>
                </c:pt>
                <c:pt idx="39" formatCode="0.00">
                  <c:v>0.19602338967261979</c:v>
                </c:pt>
                <c:pt idx="40" formatCode="0.00">
                  <c:v>0.10984889035714218</c:v>
                </c:pt>
                <c:pt idx="41" formatCode="0.00">
                  <c:v>-0.36758143107142871</c:v>
                </c:pt>
                <c:pt idx="42" formatCode="0.00">
                  <c:v>-0.56824962407737978</c:v>
                </c:pt>
                <c:pt idx="43" formatCode="0.00">
                  <c:v>-0.43531673288690342</c:v>
                </c:pt>
                <c:pt idx="44" formatCode="0.00">
                  <c:v>-0.24205084907738517</c:v>
                </c:pt>
                <c:pt idx="45" formatCode="0.00">
                  <c:v>-9.4455145297621002E-2</c:v>
                </c:pt>
                <c:pt idx="46" formatCode="0.00">
                  <c:v>-1.8271202321429314E-2</c:v>
                </c:pt>
                <c:pt idx="47" formatCode="0.00">
                  <c:v>-0.14097909919643037</c:v>
                </c:pt>
                <c:pt idx="48" formatCode="0.00">
                  <c:v>-5.9123303303570296E-2</c:v>
                </c:pt>
                <c:pt idx="49" formatCode="0.00">
                  <c:v>0.29754240696428624</c:v>
                </c:pt>
                <c:pt idx="50" formatCode="0.00">
                  <c:v>0.48847704916666501</c:v>
                </c:pt>
                <c:pt idx="51" formatCode="0.00">
                  <c:v>0.64415300050595192</c:v>
                </c:pt>
                <c:pt idx="52" formatCode="0.00">
                  <c:v>-0.31645930464285499</c:v>
                </c:pt>
                <c:pt idx="53" formatCode="0.00">
                  <c:v>-7.7584452738095777E-2</c:v>
                </c:pt>
                <c:pt idx="54" formatCode="0.00">
                  <c:v>-0.28926086491071423</c:v>
                </c:pt>
                <c:pt idx="55" formatCode="0.00">
                  <c:v>-0.15931026705357176</c:v>
                </c:pt>
                <c:pt idx="56" formatCode="0.00">
                  <c:v>-0.1786204949107173</c:v>
                </c:pt>
                <c:pt idx="57" formatCode="0.00">
                  <c:v>-0.13521976196428476</c:v>
                </c:pt>
                <c:pt idx="58" formatCode="0.00">
                  <c:v>-0.14669882898809394</c:v>
                </c:pt>
                <c:pt idx="59" formatCode="0.00">
                  <c:v>0.13409040830357277</c:v>
                </c:pt>
                <c:pt idx="60" formatCode="0.00">
                  <c:v>0.2464893016964318</c:v>
                </c:pt>
                <c:pt idx="61" formatCode="0.00">
                  <c:v>0.31441437196428623</c:v>
                </c:pt>
                <c:pt idx="62" formatCode="0.00">
                  <c:v>0.1088436641666668</c:v>
                </c:pt>
                <c:pt idx="63" formatCode="0.00">
                  <c:v>-0.66817839032738124</c:v>
                </c:pt>
                <c:pt idx="64" formatCode="0.00">
                  <c:v>-9.6266275476187602E-2</c:v>
                </c:pt>
                <c:pt idx="65" formatCode="0.00">
                  <c:v>2.5933753928571335E-2</c:v>
                </c:pt>
                <c:pt idx="66" formatCode="0.00">
                  <c:v>-9.8460955744048562E-2</c:v>
                </c:pt>
                <c:pt idx="67" formatCode="0.00">
                  <c:v>-0.19443178288690532</c:v>
                </c:pt>
                <c:pt idx="68" formatCode="0.00">
                  <c:v>-0.15640751574404987</c:v>
                </c:pt>
                <c:pt idx="69" formatCode="0.00">
                  <c:v>-0.24119590696428794</c:v>
                </c:pt>
                <c:pt idx="70" formatCode="0.00">
                  <c:v>0.13615087934523906</c:v>
                </c:pt>
                <c:pt idx="71" formatCode="0.00">
                  <c:v>0.53519804497023671</c:v>
                </c:pt>
                <c:pt idx="72" formatCode="0.00">
                  <c:v>0.63698579002976174</c:v>
                </c:pt>
                <c:pt idx="73" formatCode="0.00">
                  <c:v>0.33287997446428719</c:v>
                </c:pt>
                <c:pt idx="74" formatCode="0.00">
                  <c:v>0.73710857083333181</c:v>
                </c:pt>
                <c:pt idx="75" formatCode="0.00">
                  <c:v>-0.32249831699404918</c:v>
                </c:pt>
                <c:pt idx="76" formatCode="0.00">
                  <c:v>-0.19974057714285465</c:v>
                </c:pt>
                <c:pt idx="77" formatCode="0.00">
                  <c:v>-0.34339625607142743</c:v>
                </c:pt>
                <c:pt idx="78" formatCode="0.00">
                  <c:v>-0.35607509074404753</c:v>
                </c:pt>
                <c:pt idx="79" formatCode="0.00">
                  <c:v>-0.30538761705357054</c:v>
                </c:pt>
                <c:pt idx="80" formatCode="0.00">
                  <c:v>-0.28841157657738314</c:v>
                </c:pt>
                <c:pt idx="81" formatCode="0.00">
                  <c:v>-0.27679299279761871</c:v>
                </c:pt>
                <c:pt idx="82" formatCode="0.00">
                  <c:v>0.41956167184524062</c:v>
                </c:pt>
                <c:pt idx="83" formatCode="0.00">
                  <c:v>0.2468174183035714</c:v>
                </c:pt>
                <c:pt idx="84" formatCode="0.00">
                  <c:v>2.6555312529762176E-2</c:v>
                </c:pt>
                <c:pt idx="85" formatCode="0.00">
                  <c:v>0.44252478196428768</c:v>
                </c:pt>
                <c:pt idx="86" formatCode="0.00">
                  <c:v>0.50251072249999851</c:v>
                </c:pt>
                <c:pt idx="87" formatCode="0.00">
                  <c:v>6.5735205059525015E-3</c:v>
                </c:pt>
                <c:pt idx="88" formatCode="0.00">
                  <c:v>-0.34168220464285604</c:v>
                </c:pt>
                <c:pt idx="89" formatCode="0.00">
                  <c:v>-6.4786618571428534E-2</c:v>
                </c:pt>
                <c:pt idx="90" formatCode="0.00">
                  <c:v>-0.19878387241071138</c:v>
                </c:pt>
                <c:pt idx="91" formatCode="0.00">
                  <c:v>-0.23670069705356944</c:v>
                </c:pt>
                <c:pt idx="92" formatCode="0.00">
                  <c:v>-4.4264949077383875E-2</c:v>
                </c:pt>
                <c:pt idx="93" formatCode="0.00">
                  <c:v>-0.31658993696428439</c:v>
                </c:pt>
                <c:pt idx="94" formatCode="0.00">
                  <c:v>-0.48279853398809358</c:v>
                </c:pt>
                <c:pt idx="95" formatCode="0.00">
                  <c:v>0.12170249913690512</c:v>
                </c:pt>
                <c:pt idx="96" formatCode="0.00">
                  <c:v>0.21512581336309466</c:v>
                </c:pt>
                <c:pt idx="97" formatCode="0.00">
                  <c:v>0.21468881196428669</c:v>
                </c:pt>
                <c:pt idx="98" formatCode="0.00">
                  <c:v>0.25466157500000008</c:v>
                </c:pt>
                <c:pt idx="99" formatCode="0.00">
                  <c:v>0.60069974633928602</c:v>
                </c:pt>
                <c:pt idx="100" formatCode="0.00">
                  <c:v>0.13200099702381252</c:v>
                </c:pt>
                <c:pt idx="101" formatCode="0.00">
                  <c:v>-0.15350972107142624</c:v>
                </c:pt>
                <c:pt idx="102" formatCode="0.00">
                  <c:v>-0.20582179407737833</c:v>
                </c:pt>
                <c:pt idx="103" formatCode="0.00">
                  <c:v>-0.15185460122023819</c:v>
                </c:pt>
                <c:pt idx="104" formatCode="0.00">
                  <c:v>-0.18371120907738359</c:v>
                </c:pt>
                <c:pt idx="105" formatCode="0.00">
                  <c:v>5.3912653035714797E-2</c:v>
                </c:pt>
                <c:pt idx="106" formatCode="0.00">
                  <c:v>0.49584059267857228</c:v>
                </c:pt>
                <c:pt idx="107" formatCode="0.00">
                  <c:v>0.47786751413690354</c:v>
                </c:pt>
                <c:pt idx="108" formatCode="0.00">
                  <c:v>9.7587437529760734E-2</c:v>
                </c:pt>
                <c:pt idx="109" formatCode="0.00">
                  <c:v>-0.43007203636904823</c:v>
                </c:pt>
                <c:pt idx="110" formatCode="0.00">
                  <c:v>-0.79832591916666829</c:v>
                </c:pt>
                <c:pt idx="111" formatCode="0.00">
                  <c:v>-1.3336905611607142</c:v>
                </c:pt>
                <c:pt idx="112" formatCode="0.00">
                  <c:v>7.5167092857144624E-2</c:v>
                </c:pt>
                <c:pt idx="113" formatCode="0.00">
                  <c:v>0.23024123309523858</c:v>
                </c:pt>
                <c:pt idx="114" formatCode="0.00">
                  <c:v>0.22972123175595449</c:v>
                </c:pt>
                <c:pt idx="115" formatCode="0.00">
                  <c:v>0.23053439294642963</c:v>
                </c:pt>
                <c:pt idx="116" formatCode="0.00">
                  <c:v>0.15139611425594879</c:v>
                </c:pt>
                <c:pt idx="117" formatCode="0.00">
                  <c:v>0.26531483136904654</c:v>
                </c:pt>
                <c:pt idx="118" formatCode="0.00">
                  <c:v>0.33724657767857025</c:v>
                </c:pt>
                <c:pt idx="119" formatCode="0.00">
                  <c:v>-1.2188886696430146E-2</c:v>
                </c:pt>
                <c:pt idx="120" formatCode="0.00">
                  <c:v>-0.13570430580357229</c:v>
                </c:pt>
                <c:pt idx="121" formatCode="0.00">
                  <c:v>0.21951857196428648</c:v>
                </c:pt>
                <c:pt idx="122" formatCode="0.00">
                  <c:v>0.30761549833333213</c:v>
                </c:pt>
                <c:pt idx="123" formatCode="0.00">
                  <c:v>-0.29599908532738084</c:v>
                </c:pt>
                <c:pt idx="124" formatCode="0.00">
                  <c:v>0.29574826952381272</c:v>
                </c:pt>
                <c:pt idx="125" formatCode="0.00">
                  <c:v>7.4456314285722414E-3</c:v>
                </c:pt>
                <c:pt idx="126" formatCode="0.00">
                  <c:v>-0.19904343574404848</c:v>
                </c:pt>
                <c:pt idx="127" formatCode="0.00">
                  <c:v>-0.21167569205356962</c:v>
                </c:pt>
                <c:pt idx="128" formatCode="0.00">
                  <c:v>-0.17003659324405085</c:v>
                </c:pt>
                <c:pt idx="129" formatCode="0.00">
                  <c:v>-0.28932164863095267</c:v>
                </c:pt>
                <c:pt idx="130" formatCode="0.00">
                  <c:v>0.44033364934523789</c:v>
                </c:pt>
                <c:pt idx="131" formatCode="0.00">
                  <c:v>0.50552073080357296</c:v>
                </c:pt>
                <c:pt idx="132" formatCode="0.00">
                  <c:v>0.20757485836309542</c:v>
                </c:pt>
                <c:pt idx="133" formatCode="0.00">
                  <c:v>-7.7418955357142494E-3</c:v>
                </c:pt>
                <c:pt idx="134" formatCode="0.00">
                  <c:v>-0.21029907250000157</c:v>
                </c:pt>
                <c:pt idx="135" formatCode="0.00">
                  <c:v>-0.75624401616071424</c:v>
                </c:pt>
                <c:pt idx="136" formatCode="0.00">
                  <c:v>3.347443285714391E-2</c:v>
                </c:pt>
                <c:pt idx="137" formatCode="0.00">
                  <c:v>0.10922345809523826</c:v>
                </c:pt>
                <c:pt idx="138" formatCode="0.00">
                  <c:v>-6.0142395744048116E-2</c:v>
                </c:pt>
                <c:pt idx="139" formatCode="0.00">
                  <c:v>4.7306971279763133E-2</c:v>
                </c:pt>
                <c:pt idx="140" formatCode="0.00">
                  <c:v>9.0272073422616117E-2</c:v>
                </c:pt>
                <c:pt idx="141" formatCode="0.00">
                  <c:v>0.23878416470238228</c:v>
                </c:pt>
                <c:pt idx="142" formatCode="0.00">
                  <c:v>7.0760965178571666E-2</c:v>
                </c:pt>
                <c:pt idx="143" formatCode="0.00">
                  <c:v>-2.9193216696430824E-2</c:v>
                </c:pt>
                <c:pt idx="144" formatCode="0.00">
                  <c:v>-0.1095436708035713</c:v>
                </c:pt>
                <c:pt idx="145" formatCode="0.00">
                  <c:v>-0.25768018636904788</c:v>
                </c:pt>
                <c:pt idx="146" formatCode="0.00">
                  <c:v>-0.46029609416666695</c:v>
                </c:pt>
                <c:pt idx="147" formatCode="0.00">
                  <c:v>0.36335067217261852</c:v>
                </c:pt>
                <c:pt idx="148" formatCode="0.00">
                  <c:v>0.24436111285714368</c:v>
                </c:pt>
                <c:pt idx="149" formatCode="0.00">
                  <c:v>4.1720283928572854E-2</c:v>
                </c:pt>
                <c:pt idx="150" formatCode="0.00">
                  <c:v>7.7256401755951387E-2</c:v>
                </c:pt>
                <c:pt idx="151" formatCode="0.00">
                  <c:v>6.2742549613094667E-2</c:v>
                </c:pt>
                <c:pt idx="152" formatCode="0.00">
                  <c:v>-0.17531477824405073</c:v>
                </c:pt>
                <c:pt idx="153" formatCode="0.00">
                  <c:v>-0.13096072529761926</c:v>
                </c:pt>
                <c:pt idx="154" formatCode="0.00">
                  <c:v>-3.5155198214287253E-3</c:v>
                </c:pt>
                <c:pt idx="155" formatCode="0.00">
                  <c:v>8.1618378303570438E-2</c:v>
                </c:pt>
                <c:pt idx="156" formatCode="0.00">
                  <c:v>-1.6635087470238119E-2</c:v>
                </c:pt>
                <c:pt idx="157" formatCode="0.00">
                  <c:v>0.12972937613095148</c:v>
                </c:pt>
                <c:pt idx="158" formatCode="0.00">
                  <c:v>0.22771861166666518</c:v>
                </c:pt>
                <c:pt idx="159" formatCode="0.00">
                  <c:v>3.7983982172619335E-2</c:v>
                </c:pt>
                <c:pt idx="160" formatCode="0.00">
                  <c:v>-0.13436079964285597</c:v>
                </c:pt>
                <c:pt idx="161" formatCode="0.00">
                  <c:v>-5.0173266904762315E-2</c:v>
                </c:pt>
                <c:pt idx="162" formatCode="0.00">
                  <c:v>-4.8827790773806612E-3</c:v>
                </c:pt>
                <c:pt idx="163" formatCode="0.00">
                  <c:v>-7.3225062053573708E-2</c:v>
                </c:pt>
                <c:pt idx="164" formatCode="0.00">
                  <c:v>9.6372208422614847E-2</c:v>
                </c:pt>
                <c:pt idx="165" formatCode="0.00">
                  <c:v>0.17623890386904684</c:v>
                </c:pt>
                <c:pt idx="166" formatCode="0.00">
                  <c:v>-1.3265883154762292E-2</c:v>
                </c:pt>
                <c:pt idx="167" formatCode="0.00">
                  <c:v>-0.25720931002976144</c:v>
                </c:pt>
                <c:pt idx="168" formatCode="0.00">
                  <c:v>-0.16229771580357255</c:v>
                </c:pt>
                <c:pt idx="169" formatCode="0.00">
                  <c:v>-0.35631764720238035</c:v>
                </c:pt>
                <c:pt idx="170" formatCode="0.00">
                  <c:v>-0.36878599416666802</c:v>
                </c:pt>
                <c:pt idx="171" formatCode="0.00">
                  <c:v>0.9843954296726185</c:v>
                </c:pt>
                <c:pt idx="172" formatCode="0.00">
                  <c:v>0.29432462869047704</c:v>
                </c:pt>
                <c:pt idx="173" formatCode="0.00">
                  <c:v>4.7040672261905669E-2</c:v>
                </c:pt>
                <c:pt idx="174" formatCode="0.00">
                  <c:v>9.1281053422619607E-2</c:v>
                </c:pt>
                <c:pt idx="175" formatCode="0.00">
                  <c:v>5.6391668779763648E-2</c:v>
                </c:pt>
                <c:pt idx="176" formatCode="0.00">
                  <c:v>6.4707259226164382E-3</c:v>
                </c:pt>
                <c:pt idx="177" formatCode="0.00">
                  <c:v>4.5336778869046412E-2</c:v>
                </c:pt>
                <c:pt idx="178" formatCode="0.00">
                  <c:v>-0.51868938898809613</c:v>
                </c:pt>
                <c:pt idx="179" formatCode="0.00">
                  <c:v>-0.569006892529762</c:v>
                </c:pt>
                <c:pt idx="180" formatCode="0.00">
                  <c:v>-0.35351223997023862</c:v>
                </c:pt>
                <c:pt idx="181" formatCode="0.00">
                  <c:v>6.2036821130952546E-2</c:v>
                </c:pt>
                <c:pt idx="182" formatCode="0.00">
                  <c:v>0.61892729833333249</c:v>
                </c:pt>
                <c:pt idx="183" formatCode="0.00">
                  <c:v>0.50078023050595277</c:v>
                </c:pt>
                <c:pt idx="184" formatCode="0.00">
                  <c:v>-5.5905862976191045E-2</c:v>
                </c:pt>
                <c:pt idx="185" formatCode="0.00">
                  <c:v>-0.12346497023809455</c:v>
                </c:pt>
                <c:pt idx="186" formatCode="0.00">
                  <c:v>-4.7399519077382379E-2</c:v>
                </c:pt>
                <c:pt idx="187" formatCode="0.00">
                  <c:v>1.5835361279762594E-2</c:v>
                </c:pt>
                <c:pt idx="188" formatCode="0.00">
                  <c:v>-0.20571740657738502</c:v>
                </c:pt>
                <c:pt idx="189" formatCode="0.00">
                  <c:v>0.14950912553571172</c:v>
                </c:pt>
                <c:pt idx="190" formatCode="0.00">
                  <c:v>0.32125052434523838</c:v>
                </c:pt>
                <c:pt idx="191" formatCode="0.00">
                  <c:v>3.2261799136904301E-2</c:v>
                </c:pt>
                <c:pt idx="192" formatCode="0.00">
                  <c:v>-0.32638751080357142</c:v>
                </c:pt>
                <c:pt idx="193" formatCode="0.00">
                  <c:v>-0.15284777553571427</c:v>
                </c:pt>
                <c:pt idx="194" formatCode="0.00">
                  <c:v>-6.5740689166666755E-2</c:v>
                </c:pt>
                <c:pt idx="195" formatCode="0.00">
                  <c:v>3.1386504672617832E-2</c:v>
                </c:pt>
                <c:pt idx="196" formatCode="0.00">
                  <c:v>-0.2244966529761907</c:v>
                </c:pt>
                <c:pt idx="197" formatCode="0.00">
                  <c:v>0.13359647892857396</c:v>
                </c:pt>
                <c:pt idx="198" formatCode="0.00">
                  <c:v>8.7316744255952372E-2</c:v>
                </c:pt>
                <c:pt idx="199" formatCode="0.00">
                  <c:v>-3.6578024553568511E-2</c:v>
                </c:pt>
                <c:pt idx="200" formatCode="0.00">
                  <c:v>-4.0015775744050686E-2</c:v>
                </c:pt>
                <c:pt idx="201" formatCode="0.00">
                  <c:v>-0.11649793946428666</c:v>
                </c:pt>
                <c:pt idx="202" formatCode="0.00">
                  <c:v>-6.3512403154762254E-2</c:v>
                </c:pt>
                <c:pt idx="203" formatCode="0.00">
                  <c:v>0.14237160330357135</c:v>
                </c:pt>
                <c:pt idx="204" formatCode="0.00">
                  <c:v>-8.2360774970236861E-2</c:v>
                </c:pt>
                <c:pt idx="205" formatCode="0.00">
                  <c:v>0.43117371363095458</c:v>
                </c:pt>
                <c:pt idx="206" formatCode="0.00">
                  <c:v>0.25889323666666542</c:v>
                </c:pt>
                <c:pt idx="207" formatCode="0.00">
                  <c:v>0.40436145133928392</c:v>
                </c:pt>
                <c:pt idx="208" formatCode="0.00">
                  <c:v>-0.21526230130952406</c:v>
                </c:pt>
                <c:pt idx="209" formatCode="0.00">
                  <c:v>-8.9355335238096245E-2</c:v>
                </c:pt>
                <c:pt idx="210" formatCode="0.00">
                  <c:v>-0.1254976590773822</c:v>
                </c:pt>
                <c:pt idx="211" formatCode="0.00">
                  <c:v>-0.1473948603869033</c:v>
                </c:pt>
                <c:pt idx="212" formatCode="0.00">
                  <c:v>-0.29124725241071836</c:v>
                </c:pt>
                <c:pt idx="213" formatCode="0.00">
                  <c:v>-0.20325158446428482</c:v>
                </c:pt>
                <c:pt idx="214" formatCode="0.00">
                  <c:v>-4.293243148809367E-2</c:v>
                </c:pt>
                <c:pt idx="215" formatCode="0.00">
                  <c:v>0.11377480913690619</c:v>
                </c:pt>
                <c:pt idx="216" formatCode="0.00">
                  <c:v>9.7236366964281729E-3</c:v>
                </c:pt>
                <c:pt idx="217" formatCode="0.00">
                  <c:v>0.4383553611309523</c:v>
                </c:pt>
                <c:pt idx="218" formatCode="0.00">
                  <c:v>0.36938601416666472</c:v>
                </c:pt>
                <c:pt idx="219" formatCode="0.00">
                  <c:v>0.24046266717261666</c:v>
                </c:pt>
                <c:pt idx="220" formatCode="0.00">
                  <c:v>-0.33417071130952536</c:v>
                </c:pt>
                <c:pt idx="221" formatCode="0.00">
                  <c:v>-9.5195957738095416E-2</c:v>
                </c:pt>
                <c:pt idx="222" formatCode="0.00">
                  <c:v>-0.13360460991071399</c:v>
                </c:pt>
                <c:pt idx="223" formatCode="0.00">
                  <c:v>-6.8640472886903225E-2</c:v>
                </c:pt>
                <c:pt idx="224" formatCode="0.00">
                  <c:v>-5.4476179077385112E-2</c:v>
                </c:pt>
                <c:pt idx="225" formatCode="0.00">
                  <c:v>9.62955722023775E-2</c:v>
                </c:pt>
                <c:pt idx="226" formatCode="0.00">
                  <c:v>0.5096737576785717</c:v>
                </c:pt>
                <c:pt idx="227" formatCode="0.00">
                  <c:v>0.17225427663690418</c:v>
                </c:pt>
                <c:pt idx="228" formatCode="0.00">
                  <c:v>9.8221050297642165E-3</c:v>
                </c:pt>
                <c:pt idx="229" formatCode="0.00">
                  <c:v>-0.28276849636904711</c:v>
                </c:pt>
                <c:pt idx="230" formatCode="0.00">
                  <c:v>-0.46317492000000104</c:v>
                </c:pt>
                <c:pt idx="231" formatCode="0.00">
                  <c:v>-0.45505662616071518</c:v>
                </c:pt>
                <c:pt idx="232" formatCode="0.00">
                  <c:v>-0.33809675130952321</c:v>
                </c:pt>
                <c:pt idx="233" formatCode="0.00">
                  <c:v>-0.13064891523809763</c:v>
                </c:pt>
                <c:pt idx="234" formatCode="0.00">
                  <c:v>0.14709428592261808</c:v>
                </c:pt>
                <c:pt idx="235" formatCode="0.00">
                  <c:v>0.44275537711309632</c:v>
                </c:pt>
                <c:pt idx="236" formatCode="0.00">
                  <c:v>0.36221099175594951</c:v>
                </c:pt>
                <c:pt idx="237" formatCode="0.00">
                  <c:v>0.33489685970238092</c:v>
                </c:pt>
                <c:pt idx="238" formatCode="0.00">
                  <c:v>-0.29814179148809394</c:v>
                </c:pt>
                <c:pt idx="239" formatCode="0.00">
                  <c:v>-0.18863913586309433</c:v>
                </c:pt>
                <c:pt idx="240" formatCode="0.00">
                  <c:v>-0.33570864413690504</c:v>
                </c:pt>
                <c:pt idx="241" formatCode="0.00">
                  <c:v>-0.76236543470238072</c:v>
                </c:pt>
                <c:pt idx="242" formatCode="0.00">
                  <c:v>-0.35332609833333439</c:v>
                </c:pt>
                <c:pt idx="243" formatCode="0.00">
                  <c:v>1.0258428721726212</c:v>
                </c:pt>
                <c:pt idx="244" formatCode="0.00">
                  <c:v>0.68155513785714383</c:v>
                </c:pt>
                <c:pt idx="245" formatCode="0.00">
                  <c:v>5.8427667261904404E-2</c:v>
                </c:pt>
                <c:pt idx="246" formatCode="0.00">
                  <c:v>-3.2510835744044897E-2</c:v>
                </c:pt>
                <c:pt idx="247" formatCode="0.00">
                  <c:v>-1.1667932053571306E-2</c:v>
                </c:pt>
                <c:pt idx="248" formatCode="0.00">
                  <c:v>-2.7165813244051762E-2</c:v>
                </c:pt>
                <c:pt idx="249" formatCode="0.00">
                  <c:v>-5.6325815297618931E-2</c:v>
                </c:pt>
                <c:pt idx="250" formatCode="0.00">
                  <c:v>2.8932476785730188E-3</c:v>
                </c:pt>
                <c:pt idx="251" formatCode="0.00">
                  <c:v>0.17349146913690561</c:v>
                </c:pt>
                <c:pt idx="252" formatCode="0.00">
                  <c:v>0.14979259919642729</c:v>
                </c:pt>
                <c:pt idx="253" formatCode="0.00">
                  <c:v>-2.6663031369047019E-2</c:v>
                </c:pt>
                <c:pt idx="254" formatCode="0.00">
                  <c:v>6.1907394999998644E-2</c:v>
                </c:pt>
                <c:pt idx="255" formatCode="0.00">
                  <c:v>-0.28866377949404853</c:v>
                </c:pt>
                <c:pt idx="256" formatCode="0.00">
                  <c:v>-0.31074882214285537</c:v>
                </c:pt>
                <c:pt idx="257" formatCode="0.00">
                  <c:v>2.714106559523799E-2</c:v>
                </c:pt>
                <c:pt idx="258" formatCode="0.00">
                  <c:v>0.21317636842262111</c:v>
                </c:pt>
                <c:pt idx="259" formatCode="0.00">
                  <c:v>0.201352672946431</c:v>
                </c:pt>
                <c:pt idx="260" formatCode="0.00">
                  <c:v>0.25874721842261827</c:v>
                </c:pt>
                <c:pt idx="261" formatCode="0.00">
                  <c:v>-0.19946601613095361</c:v>
                </c:pt>
                <c:pt idx="262" formatCode="0.00">
                  <c:v>-0.21658435732142589</c:v>
                </c:pt>
                <c:pt idx="263" formatCode="0.00">
                  <c:v>-0.16413137836309399</c:v>
                </c:pt>
                <c:pt idx="264" formatCode="0.00">
                  <c:v>8.3011917529763224E-2</c:v>
                </c:pt>
                <c:pt idx="265" formatCode="0.00">
                  <c:v>-0.22954933553571344</c:v>
                </c:pt>
                <c:pt idx="266" formatCode="0.00">
                  <c:v>-0.58995312250000165</c:v>
                </c:pt>
                <c:pt idx="267" formatCode="0.00">
                  <c:v>0.25545577800595254</c:v>
                </c:pt>
                <c:pt idx="268" formatCode="0.00">
                  <c:v>-0.24676447297619042</c:v>
                </c:pt>
                <c:pt idx="269" formatCode="0.00">
                  <c:v>0.19873874476190601</c:v>
                </c:pt>
                <c:pt idx="270" formatCode="0.00">
                  <c:v>0.3631562784226201</c:v>
                </c:pt>
                <c:pt idx="271" formatCode="0.00">
                  <c:v>0.34760427294642859</c:v>
                </c:pt>
                <c:pt idx="272" formatCode="0.00">
                  <c:v>0.40927493675594739</c:v>
                </c:pt>
                <c:pt idx="273" formatCode="0.00">
                  <c:v>0.30896991053571377</c:v>
                </c:pt>
                <c:pt idx="274" formatCode="0.00">
                  <c:v>-9.4090693988093221E-2</c:v>
                </c:pt>
                <c:pt idx="275" formatCode="0.00">
                  <c:v>-0.12496127252976219</c:v>
                </c:pt>
                <c:pt idx="276" formatCode="0.00">
                  <c:v>-0.19150752997023712</c:v>
                </c:pt>
                <c:pt idx="277" formatCode="0.00">
                  <c:v>-0.50609780470238164</c:v>
                </c:pt>
                <c:pt idx="278" formatCode="0.00">
                  <c:v>-0.79302368833333503</c:v>
                </c:pt>
                <c:pt idx="279" formatCode="0.00">
                  <c:v>-0.74268916366071469</c:v>
                </c:pt>
                <c:pt idx="280" formatCode="0.00">
                  <c:v>0.41333305202381077</c:v>
                </c:pt>
                <c:pt idx="281" formatCode="0.00">
                  <c:v>0.32244354309523793</c:v>
                </c:pt>
                <c:pt idx="282" formatCode="0.00">
                  <c:v>0.39113255258928525</c:v>
                </c:pt>
                <c:pt idx="283" formatCode="0.00">
                  <c:v>0.37355573877976234</c:v>
                </c:pt>
                <c:pt idx="284" formatCode="0.00">
                  <c:v>0.26082603008928373</c:v>
                </c:pt>
                <c:pt idx="285" formatCode="0.00">
                  <c:v>0.48362912386904711</c:v>
                </c:pt>
                <c:pt idx="286" formatCode="0.00">
                  <c:v>0.33306701767857305</c:v>
                </c:pt>
                <c:pt idx="287" formatCode="0.00">
                  <c:v>0.11289512330357354</c:v>
                </c:pt>
                <c:pt idx="288" formatCode="0.00">
                  <c:v>2.0082840029761684E-2</c:v>
                </c:pt>
                <c:pt idx="289" formatCode="0.00">
                  <c:v>-0.12076434386904733</c:v>
                </c:pt>
                <c:pt idx="290" formatCode="0.00">
                  <c:v>-0.46289748000000053</c:v>
                </c:pt>
                <c:pt idx="291" formatCode="0.00">
                  <c:v>-1.8783973386607151</c:v>
                </c:pt>
                <c:pt idx="292" formatCode="0.00">
                  <c:v>-0.28350676214285642</c:v>
                </c:pt>
                <c:pt idx="293" formatCode="0.00">
                  <c:v>0.14784238392857318</c:v>
                </c:pt>
                <c:pt idx="294" formatCode="0.00">
                  <c:v>0.60622433758928729</c:v>
                </c:pt>
                <c:pt idx="295" formatCode="0.00">
                  <c:v>0.66547285877976314</c:v>
                </c:pt>
                <c:pt idx="296" formatCode="0.00">
                  <c:v>0.72302993675594784</c:v>
                </c:pt>
                <c:pt idx="297" formatCode="0.00">
                  <c:v>0.14433846220237889</c:v>
                </c:pt>
                <c:pt idx="298" formatCode="0.00">
                  <c:v>-8.4893267321426436E-2</c:v>
                </c:pt>
                <c:pt idx="299" formatCode="0.00">
                  <c:v>-0.22615084169642685</c:v>
                </c:pt>
                <c:pt idx="300" formatCode="0.00">
                  <c:v>-0.2408932733035698</c:v>
                </c:pt>
                <c:pt idx="301" formatCode="0.00">
                  <c:v>-0.48153007720238161</c:v>
                </c:pt>
                <c:pt idx="302" formatCode="0.00">
                  <c:v>-0.75174003500000186</c:v>
                </c:pt>
                <c:pt idx="303" formatCode="0.00">
                  <c:v>0.13873069050595177</c:v>
                </c:pt>
                <c:pt idx="304" formatCode="0.00">
                  <c:v>0.18294651119047778</c:v>
                </c:pt>
                <c:pt idx="305" formatCode="0.00">
                  <c:v>0.39841593559523858</c:v>
                </c:pt>
                <c:pt idx="306" formatCode="0.00">
                  <c:v>0.2721306834226187</c:v>
                </c:pt>
                <c:pt idx="307" formatCode="0.00">
                  <c:v>0.35667693461309646</c:v>
                </c:pt>
                <c:pt idx="308" formatCode="0.00">
                  <c:v>0.19387309008928177</c:v>
                </c:pt>
                <c:pt idx="309" formatCode="0.00">
                  <c:v>-0.23915841446428665</c:v>
                </c:pt>
                <c:pt idx="310" formatCode="0.00">
                  <c:v>-0.24038048398809497</c:v>
                </c:pt>
                <c:pt idx="311" formatCode="0.00">
                  <c:v>-0.11896841919642753</c:v>
                </c:pt>
                <c:pt idx="312" formatCode="0.00">
                  <c:v>-4.2431823303571647E-2</c:v>
                </c:pt>
                <c:pt idx="313" formatCode="0.00">
                  <c:v>-4.6232593035714586E-2</c:v>
                </c:pt>
                <c:pt idx="314" formatCode="0.00">
                  <c:v>-0.22980163250000096</c:v>
                </c:pt>
                <c:pt idx="315" formatCode="0.00">
                  <c:v>0.63127280217261905</c:v>
                </c:pt>
                <c:pt idx="316" formatCode="0.00">
                  <c:v>0.31075532535714423</c:v>
                </c:pt>
                <c:pt idx="317" formatCode="0.00">
                  <c:v>3.5786763095240204E-2</c:v>
                </c:pt>
                <c:pt idx="318" formatCode="0.00">
                  <c:v>0.13313595342262019</c:v>
                </c:pt>
                <c:pt idx="319" formatCode="0.00">
                  <c:v>6.3600057113097463E-2</c:v>
                </c:pt>
                <c:pt idx="320" formatCode="0.00">
                  <c:v>0.31990587758928335</c:v>
                </c:pt>
                <c:pt idx="321" formatCode="0.00">
                  <c:v>0.25198500886904718</c:v>
                </c:pt>
                <c:pt idx="322" formatCode="0.00">
                  <c:v>-0.29663070148809378</c:v>
                </c:pt>
                <c:pt idx="323" formatCode="0.00">
                  <c:v>-0.66925546836309469</c:v>
                </c:pt>
                <c:pt idx="324" formatCode="0.00">
                  <c:v>-0.79032868663690525</c:v>
                </c:pt>
                <c:pt idx="325" formatCode="0.00">
                  <c:v>-0.81847819386904686</c:v>
                </c:pt>
                <c:pt idx="326" formatCode="0.00">
                  <c:v>-0.13645873166666878</c:v>
                </c:pt>
                <c:pt idx="327" formatCode="0.00">
                  <c:v>1.1670305355059511</c:v>
                </c:pt>
                <c:pt idx="328" formatCode="0.00">
                  <c:v>0.48599937869047771</c:v>
                </c:pt>
                <c:pt idx="329" formatCode="0.00">
                  <c:v>0.11123742226190458</c:v>
                </c:pt>
                <c:pt idx="330" formatCode="0.00">
                  <c:v>8.0472508422618105E-2</c:v>
                </c:pt>
                <c:pt idx="331" formatCode="0.00">
                  <c:v>2.3732770446429186E-2</c:v>
                </c:pt>
                <c:pt idx="332" formatCode="0.00">
                  <c:v>-4.1784877410718124E-2</c:v>
                </c:pt>
                <c:pt idx="333" formatCode="0.00">
                  <c:v>0.1654601263690445</c:v>
                </c:pt>
                <c:pt idx="334" formatCode="0.00">
                  <c:v>0.3682370210119057</c:v>
                </c:pt>
                <c:pt idx="335" formatCode="0.00">
                  <c:v>3.6659665803572494E-2</c:v>
                </c:pt>
                <c:pt idx="336" formatCode="0.00">
                  <c:v>-0.20427778080357051</c:v>
                </c:pt>
                <c:pt idx="337" formatCode="0.00">
                  <c:v>-0.46249271386904667</c:v>
                </c:pt>
                <c:pt idx="338" formatCode="0.00">
                  <c:v>-0.10072638500000242</c:v>
                </c:pt>
                <c:pt idx="339" formatCode="0.00">
                  <c:v>-0.22743872032738111</c:v>
                </c:pt>
                <c:pt idx="340" formatCode="0.00">
                  <c:v>-0.21677070047618763</c:v>
                </c:pt>
                <c:pt idx="341" formatCode="0.00">
                  <c:v>-6.0976970238094452E-2</c:v>
                </c:pt>
                <c:pt idx="342" formatCode="0.00">
                  <c:v>0.23803563508928782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46-42F7-A831-4279AFD10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kern="1200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</a:rPr>
                  <a:t>Soil Moisture Normalized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Brahmaputra-Surface</a:t>
            </a:r>
            <a:r>
              <a:rPr lang="en-US" baseline="0"/>
              <a:t> Runoff Storage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'Brahmaputra-TSA'!$AF$2:$AF$349</c:f>
              <c:numCache>
                <c:formatCode>General</c:formatCode>
                <c:ptCount val="348"/>
                <c:pt idx="6" formatCode="0.00">
                  <c:v>0.37811321824712674</c:v>
                </c:pt>
                <c:pt idx="7" formatCode="0.00">
                  <c:v>0.37773845158045982</c:v>
                </c:pt>
                <c:pt idx="8" formatCode="0.00">
                  <c:v>0.37614798324712639</c:v>
                </c:pt>
                <c:pt idx="9" formatCode="0.00">
                  <c:v>0.37962809241379314</c:v>
                </c:pt>
                <c:pt idx="10" formatCode="0.00">
                  <c:v>0.35559886241379313</c:v>
                </c:pt>
                <c:pt idx="11" formatCode="0.00">
                  <c:v>0.4512190224137933</c:v>
                </c:pt>
                <c:pt idx="12" formatCode="0.00">
                  <c:v>0.4226462640804598</c:v>
                </c:pt>
                <c:pt idx="13" formatCode="0.00">
                  <c:v>0.44632369324712662</c:v>
                </c:pt>
                <c:pt idx="14" formatCode="0.00">
                  <c:v>0.49656059408046005</c:v>
                </c:pt>
                <c:pt idx="15" formatCode="0.00">
                  <c:v>0.50399101824712678</c:v>
                </c:pt>
                <c:pt idx="16" formatCode="0.00">
                  <c:v>0.45268570908046013</c:v>
                </c:pt>
                <c:pt idx="17" formatCode="0.00">
                  <c:v>0.45476964241379347</c:v>
                </c:pt>
                <c:pt idx="18" formatCode="0.00">
                  <c:v>0.45572355158046007</c:v>
                </c:pt>
                <c:pt idx="19" formatCode="0.00">
                  <c:v>0.45505995241379327</c:v>
                </c:pt>
                <c:pt idx="20" formatCode="0.00">
                  <c:v>0.45467290991379339</c:v>
                </c:pt>
                <c:pt idx="21" formatCode="0.00">
                  <c:v>0.46355607408046007</c:v>
                </c:pt>
                <c:pt idx="22" formatCode="0.00">
                  <c:v>0.47135911658046026</c:v>
                </c:pt>
                <c:pt idx="23" formatCode="0.00">
                  <c:v>0.35820665241379346</c:v>
                </c:pt>
                <c:pt idx="24" formatCode="0.00">
                  <c:v>0.23958194574712688</c:v>
                </c:pt>
                <c:pt idx="25" formatCode="0.00">
                  <c:v>0.15944642158045996</c:v>
                </c:pt>
                <c:pt idx="26" formatCode="0.00">
                  <c:v>4.1548503247126667E-2</c:v>
                </c:pt>
                <c:pt idx="27" formatCode="0.00">
                  <c:v>-7.2920711752873291E-2</c:v>
                </c:pt>
                <c:pt idx="28" formatCode="0.00">
                  <c:v>-0.12610689008620668</c:v>
                </c:pt>
                <c:pt idx="29" formatCode="0.00">
                  <c:v>-0.13019019258620668</c:v>
                </c:pt>
                <c:pt idx="30" formatCode="0.00">
                  <c:v>-0.13132735175287324</c:v>
                </c:pt>
                <c:pt idx="31" formatCode="0.00">
                  <c:v>-0.12883281508620648</c:v>
                </c:pt>
                <c:pt idx="32" formatCode="0.00">
                  <c:v>-0.12745957175287326</c:v>
                </c:pt>
                <c:pt idx="33" formatCode="0.00">
                  <c:v>-0.1395494800862066</c:v>
                </c:pt>
                <c:pt idx="34" formatCode="0.00">
                  <c:v>-0.16094159091953997</c:v>
                </c:pt>
                <c:pt idx="35" formatCode="0.00">
                  <c:v>-0.12179476008620649</c:v>
                </c:pt>
                <c:pt idx="36" formatCode="0.00">
                  <c:v>-1.1824488419539869E-2</c:v>
                </c:pt>
                <c:pt idx="37" formatCode="0.00">
                  <c:v>5.0082663247126624E-2</c:v>
                </c:pt>
                <c:pt idx="38" formatCode="0.00">
                  <c:v>0.17665818324712668</c:v>
                </c:pt>
                <c:pt idx="39" formatCode="0.00">
                  <c:v>0.29554622908046002</c:v>
                </c:pt>
                <c:pt idx="40" formatCode="0.00">
                  <c:v>0.3282536224137933</c:v>
                </c:pt>
                <c:pt idx="41" formatCode="0.00">
                  <c:v>0.33092811741379324</c:v>
                </c:pt>
                <c:pt idx="42" formatCode="0.00">
                  <c:v>0.33126785074712672</c:v>
                </c:pt>
                <c:pt idx="43" formatCode="0.00">
                  <c:v>0.32942148158046014</c:v>
                </c:pt>
                <c:pt idx="44" formatCode="0.00">
                  <c:v>0.32695128074712687</c:v>
                </c:pt>
                <c:pt idx="45" formatCode="0.00">
                  <c:v>0.34017114908045998</c:v>
                </c:pt>
                <c:pt idx="46" formatCode="0.00">
                  <c:v>0.36931778491379341</c:v>
                </c:pt>
                <c:pt idx="47" formatCode="0.00">
                  <c:v>0.31901577158046002</c:v>
                </c:pt>
                <c:pt idx="48" formatCode="0.00">
                  <c:v>0.25855696241379356</c:v>
                </c:pt>
                <c:pt idx="49" formatCode="0.00">
                  <c:v>6.4642639080460085E-2</c:v>
                </c:pt>
                <c:pt idx="50" formatCode="0.00">
                  <c:v>-7.2540520919539997E-2</c:v>
                </c:pt>
                <c:pt idx="51" formatCode="0.00">
                  <c:v>-0.19510637175287326</c:v>
                </c:pt>
                <c:pt idx="52" formatCode="0.00">
                  <c:v>-0.22515223925287331</c:v>
                </c:pt>
                <c:pt idx="53" formatCode="0.00">
                  <c:v>-0.22708066008620664</c:v>
                </c:pt>
                <c:pt idx="54" formatCode="0.00">
                  <c:v>-0.22736068175287327</c:v>
                </c:pt>
                <c:pt idx="55" formatCode="0.00">
                  <c:v>-0.22774000175287323</c:v>
                </c:pt>
                <c:pt idx="56" formatCode="0.00">
                  <c:v>-0.22660502175287334</c:v>
                </c:pt>
                <c:pt idx="57" formatCode="0.00">
                  <c:v>-0.2381141900862066</c:v>
                </c:pt>
                <c:pt idx="58" formatCode="0.00">
                  <c:v>-0.25705207091953997</c:v>
                </c:pt>
                <c:pt idx="59" formatCode="0.00">
                  <c:v>-0.20583232508620652</c:v>
                </c:pt>
                <c:pt idx="60" formatCode="0.00">
                  <c:v>-9.9599553419539966E-2</c:v>
                </c:pt>
                <c:pt idx="61" formatCode="0.00">
                  <c:v>0.17398303408046001</c:v>
                </c:pt>
                <c:pt idx="62" formatCode="0.00">
                  <c:v>0.2713284957471267</c:v>
                </c:pt>
                <c:pt idx="63" formatCode="0.00">
                  <c:v>0.35842424824712671</c:v>
                </c:pt>
                <c:pt idx="64" formatCode="0.00">
                  <c:v>0.38718069324712667</c:v>
                </c:pt>
                <c:pt idx="65" formatCode="0.00">
                  <c:v>0.3893165990804599</c:v>
                </c:pt>
                <c:pt idx="66" formatCode="0.00">
                  <c:v>0.39085898324712676</c:v>
                </c:pt>
                <c:pt idx="67" formatCode="0.00">
                  <c:v>0.39174700408046004</c:v>
                </c:pt>
                <c:pt idx="68" formatCode="0.00">
                  <c:v>0.39119069491379332</c:v>
                </c:pt>
                <c:pt idx="69" formatCode="0.00">
                  <c:v>0.40603919158045998</c:v>
                </c:pt>
                <c:pt idx="70" formatCode="0.00">
                  <c:v>0.4117836407471267</c:v>
                </c:pt>
                <c:pt idx="71" formatCode="0.00">
                  <c:v>0.43389809658045997</c:v>
                </c:pt>
                <c:pt idx="72" formatCode="0.00">
                  <c:v>0.31676075408046001</c:v>
                </c:pt>
                <c:pt idx="73" formatCode="0.00">
                  <c:v>0.25209625074712672</c:v>
                </c:pt>
                <c:pt idx="74" formatCode="0.00">
                  <c:v>0.2418570865804599</c:v>
                </c:pt>
                <c:pt idx="75" formatCode="0.00">
                  <c:v>0.18213241241379341</c:v>
                </c:pt>
                <c:pt idx="76" formatCode="0.00">
                  <c:v>0.16202299491379335</c:v>
                </c:pt>
                <c:pt idx="77" formatCode="0.00">
                  <c:v>0.1651882549137933</c:v>
                </c:pt>
                <c:pt idx="78" formatCode="0.00">
                  <c:v>0.16385581241379332</c:v>
                </c:pt>
                <c:pt idx="79" formatCode="0.00">
                  <c:v>0.16267720074712677</c:v>
                </c:pt>
                <c:pt idx="80" formatCode="0.00">
                  <c:v>0.16324859241379341</c:v>
                </c:pt>
                <c:pt idx="81" formatCode="0.00">
                  <c:v>0.15935162324712671</c:v>
                </c:pt>
                <c:pt idx="82" formatCode="0.00">
                  <c:v>0.14045736991379343</c:v>
                </c:pt>
                <c:pt idx="83" formatCode="0.00">
                  <c:v>6.6037717413793273E-2</c:v>
                </c:pt>
                <c:pt idx="84" formatCode="0.00">
                  <c:v>0.10815434991379347</c:v>
                </c:pt>
                <c:pt idx="85" formatCode="0.00">
                  <c:v>0.10564964408046007</c:v>
                </c:pt>
                <c:pt idx="86" formatCode="0.00">
                  <c:v>6.7326400747126702E-2</c:v>
                </c:pt>
                <c:pt idx="87" formatCode="0.00">
                  <c:v>0.10835429991379331</c:v>
                </c:pt>
                <c:pt idx="88" formatCode="0.00">
                  <c:v>0.10035980741379336</c:v>
                </c:pt>
                <c:pt idx="89" formatCode="0.00">
                  <c:v>9.5595043247126643E-2</c:v>
                </c:pt>
                <c:pt idx="90" formatCode="0.00">
                  <c:v>9.5879491580460052E-2</c:v>
                </c:pt>
                <c:pt idx="91" formatCode="0.00">
                  <c:v>9.6412863247126723E-2</c:v>
                </c:pt>
                <c:pt idx="92" formatCode="0.00">
                  <c:v>9.5474639080460055E-2</c:v>
                </c:pt>
                <c:pt idx="93" formatCode="0.00">
                  <c:v>8.7468002413793489E-2</c:v>
                </c:pt>
                <c:pt idx="94" formatCode="0.00">
                  <c:v>9.0194430747126852E-2</c:v>
                </c:pt>
                <c:pt idx="95" formatCode="0.00">
                  <c:v>0.10031427658046022</c:v>
                </c:pt>
                <c:pt idx="96" formatCode="0.00">
                  <c:v>0.1484114299137933</c:v>
                </c:pt>
                <c:pt idx="97" formatCode="0.00">
                  <c:v>0.2230760424137932</c:v>
                </c:pt>
                <c:pt idx="98" formatCode="0.00">
                  <c:v>0.42971644491379313</c:v>
                </c:pt>
                <c:pt idx="99" formatCode="0.00">
                  <c:v>0.53387182574712644</c:v>
                </c:pt>
                <c:pt idx="100" formatCode="0.00">
                  <c:v>0.55727585491379328</c:v>
                </c:pt>
                <c:pt idx="101" formatCode="0.00">
                  <c:v>0.56013517574712646</c:v>
                </c:pt>
                <c:pt idx="102" formatCode="0.00">
                  <c:v>0.55961368741379314</c:v>
                </c:pt>
                <c:pt idx="103" formatCode="0.00">
                  <c:v>0.5587615165804598</c:v>
                </c:pt>
                <c:pt idx="104" formatCode="0.00">
                  <c:v>0.55693432908046003</c:v>
                </c:pt>
                <c:pt idx="105" formatCode="0.00">
                  <c:v>0.54729241241379323</c:v>
                </c:pt>
                <c:pt idx="106" formatCode="0.00">
                  <c:v>0.55133267324712665</c:v>
                </c:pt>
                <c:pt idx="107" formatCode="0.00">
                  <c:v>0.57234183991379339</c:v>
                </c:pt>
                <c:pt idx="108" formatCode="0.00">
                  <c:v>0.49443646324712653</c:v>
                </c:pt>
                <c:pt idx="109" formatCode="0.00">
                  <c:v>0.41360789574712675</c:v>
                </c:pt>
                <c:pt idx="110" formatCode="0.00">
                  <c:v>0.28119925741379337</c:v>
                </c:pt>
                <c:pt idx="111" formatCode="0.00">
                  <c:v>0.17837750991379353</c:v>
                </c:pt>
                <c:pt idx="112" formatCode="0.00">
                  <c:v>0.15943578741379338</c:v>
                </c:pt>
                <c:pt idx="113" formatCode="0.00">
                  <c:v>0.15648204824712664</c:v>
                </c:pt>
                <c:pt idx="114" formatCode="0.00">
                  <c:v>0.15649113908046008</c:v>
                </c:pt>
                <c:pt idx="115" formatCode="0.00">
                  <c:v>0.15741916824712676</c:v>
                </c:pt>
                <c:pt idx="116" formatCode="0.00">
                  <c:v>0.15798147991379352</c:v>
                </c:pt>
                <c:pt idx="117" formatCode="0.00">
                  <c:v>0.16516502408046019</c:v>
                </c:pt>
                <c:pt idx="118" formatCode="0.00">
                  <c:v>0.18914142824712676</c:v>
                </c:pt>
                <c:pt idx="119" formatCode="0.00">
                  <c:v>0.23321198491379347</c:v>
                </c:pt>
                <c:pt idx="120" formatCode="0.00">
                  <c:v>0.32504569491379343</c:v>
                </c:pt>
                <c:pt idx="121" formatCode="0.00">
                  <c:v>0.25038527408045996</c:v>
                </c:pt>
                <c:pt idx="122" formatCode="0.00">
                  <c:v>0.25238773158045991</c:v>
                </c:pt>
                <c:pt idx="123" formatCode="0.00">
                  <c:v>0.32242094408045996</c:v>
                </c:pt>
                <c:pt idx="124" formatCode="0.00">
                  <c:v>0.32299459158045996</c:v>
                </c:pt>
                <c:pt idx="125" formatCode="0.00">
                  <c:v>0.32430114574712676</c:v>
                </c:pt>
                <c:pt idx="126" formatCode="0.00">
                  <c:v>0.32455488408045996</c:v>
                </c:pt>
                <c:pt idx="127" formatCode="0.00">
                  <c:v>0.32402614824712672</c:v>
                </c:pt>
                <c:pt idx="128" formatCode="0.00">
                  <c:v>0.32337237074712655</c:v>
                </c:pt>
                <c:pt idx="129" formatCode="0.00">
                  <c:v>0.31511687824712653</c:v>
                </c:pt>
                <c:pt idx="130" formatCode="0.00">
                  <c:v>0.28655626074712659</c:v>
                </c:pt>
                <c:pt idx="131" formatCode="0.00">
                  <c:v>0.20630344991379335</c:v>
                </c:pt>
                <c:pt idx="132" formatCode="0.00">
                  <c:v>5.4698629080460193E-2</c:v>
                </c:pt>
                <c:pt idx="133" formatCode="0.00">
                  <c:v>-7.2504855086206632E-2</c:v>
                </c:pt>
                <c:pt idx="134" formatCode="0.00">
                  <c:v>-0.20577243675287338</c:v>
                </c:pt>
                <c:pt idx="135" formatCode="0.00">
                  <c:v>-0.29275272925287327</c:v>
                </c:pt>
                <c:pt idx="136" formatCode="0.00">
                  <c:v>-0.26442126591954007</c:v>
                </c:pt>
                <c:pt idx="137" formatCode="0.00">
                  <c:v>-0.26519525341953998</c:v>
                </c:pt>
                <c:pt idx="138" formatCode="0.00">
                  <c:v>-0.26533287258620664</c:v>
                </c:pt>
                <c:pt idx="139" formatCode="0.00">
                  <c:v>-0.26475790175287328</c:v>
                </c:pt>
                <c:pt idx="140" formatCode="0.00">
                  <c:v>-0.26507713591953996</c:v>
                </c:pt>
                <c:pt idx="141" formatCode="0.00">
                  <c:v>-0.26528551508620668</c:v>
                </c:pt>
                <c:pt idx="142" formatCode="0.00">
                  <c:v>-0.25703768591954002</c:v>
                </c:pt>
                <c:pt idx="143" formatCode="0.00">
                  <c:v>-0.25423998091953992</c:v>
                </c:pt>
                <c:pt idx="144" formatCode="0.00">
                  <c:v>-0.25182195008620678</c:v>
                </c:pt>
                <c:pt idx="145" formatCode="0.00">
                  <c:v>-9.4535445086206593E-2</c:v>
                </c:pt>
                <c:pt idx="146" formatCode="0.00">
                  <c:v>2.8341099913793411E-2</c:v>
                </c:pt>
                <c:pt idx="147" formatCode="0.00">
                  <c:v>-1.888043175287335E-2</c:v>
                </c:pt>
                <c:pt idx="148" formatCode="0.00">
                  <c:v>-4.8545293419539948E-2</c:v>
                </c:pt>
                <c:pt idx="149" formatCode="0.00">
                  <c:v>-4.9658327586206696E-2</c:v>
                </c:pt>
                <c:pt idx="150" formatCode="0.00">
                  <c:v>-4.9677675086206574E-2</c:v>
                </c:pt>
                <c:pt idx="151" formatCode="0.00">
                  <c:v>-5.0511438419539978E-2</c:v>
                </c:pt>
                <c:pt idx="152" formatCode="0.00">
                  <c:v>-5.035192841954006E-2</c:v>
                </c:pt>
                <c:pt idx="153" formatCode="0.00">
                  <c:v>-5.0431212586206642E-2</c:v>
                </c:pt>
                <c:pt idx="154" formatCode="0.00">
                  <c:v>-6.2987936752873286E-2</c:v>
                </c:pt>
                <c:pt idx="155" formatCode="0.00">
                  <c:v>-8.0032552586206562E-2</c:v>
                </c:pt>
                <c:pt idx="156" formatCode="0.00">
                  <c:v>-6.7400788419539892E-2</c:v>
                </c:pt>
                <c:pt idx="157" formatCode="0.00">
                  <c:v>-5.5670435086206616E-2</c:v>
                </c:pt>
                <c:pt idx="158" formatCode="0.00">
                  <c:v>-0.13588083258620665</c:v>
                </c:pt>
                <c:pt idx="159" formatCode="0.00">
                  <c:v>-0.11828121008620662</c:v>
                </c:pt>
                <c:pt idx="160" formatCode="0.00">
                  <c:v>-9.9534305086206754E-2</c:v>
                </c:pt>
                <c:pt idx="161" formatCode="0.00">
                  <c:v>-9.8603390086206666E-2</c:v>
                </c:pt>
                <c:pt idx="162" formatCode="0.00">
                  <c:v>-9.8656662586206534E-2</c:v>
                </c:pt>
                <c:pt idx="163" formatCode="0.00">
                  <c:v>-9.8612516752873414E-2</c:v>
                </c:pt>
                <c:pt idx="164" formatCode="0.00">
                  <c:v>-9.8813376752873272E-2</c:v>
                </c:pt>
                <c:pt idx="165" formatCode="0.00">
                  <c:v>-9.404136008620656E-2</c:v>
                </c:pt>
                <c:pt idx="166" formatCode="0.00">
                  <c:v>-6.3864710919539935E-2</c:v>
                </c:pt>
                <c:pt idx="167" formatCode="0.00">
                  <c:v>-9.4829384195399546E-3</c:v>
                </c:pt>
                <c:pt idx="168" formatCode="0.00">
                  <c:v>-8.4469400862067223E-3</c:v>
                </c:pt>
                <c:pt idx="169" formatCode="0.00">
                  <c:v>6.3518416580460091E-2</c:v>
                </c:pt>
                <c:pt idx="170" formatCode="0.00">
                  <c:v>6.4856014080460045E-2</c:v>
                </c:pt>
                <c:pt idx="171" formatCode="0.00">
                  <c:v>8.691185824712655E-2</c:v>
                </c:pt>
                <c:pt idx="172" formatCode="0.00">
                  <c:v>0.13077628241379335</c:v>
                </c:pt>
                <c:pt idx="173" formatCode="0.00">
                  <c:v>0.13224291991379333</c:v>
                </c:pt>
                <c:pt idx="174" formatCode="0.00">
                  <c:v>0.13226695658046006</c:v>
                </c:pt>
                <c:pt idx="175" formatCode="0.00">
                  <c:v>0.13240087824712665</c:v>
                </c:pt>
                <c:pt idx="176" formatCode="0.00">
                  <c:v>0.13600357324712675</c:v>
                </c:pt>
                <c:pt idx="177" formatCode="0.00">
                  <c:v>0.14242322408046004</c:v>
                </c:pt>
                <c:pt idx="178" formatCode="0.00">
                  <c:v>0.1190835774137935</c:v>
                </c:pt>
                <c:pt idx="179" formatCode="0.00">
                  <c:v>7.0173550747126945E-2</c:v>
                </c:pt>
                <c:pt idx="180" formatCode="0.00">
                  <c:v>2.2302825747126831E-2</c:v>
                </c:pt>
                <c:pt idx="181" formatCode="0.00">
                  <c:v>-0.16734188841954001</c:v>
                </c:pt>
                <c:pt idx="182" formatCode="0.00">
                  <c:v>-0.1605602800862066</c:v>
                </c:pt>
                <c:pt idx="183" formatCode="0.00">
                  <c:v>-0.20126238925287332</c:v>
                </c:pt>
                <c:pt idx="184" formatCode="0.00">
                  <c:v>-0.23273850925287332</c:v>
                </c:pt>
                <c:pt idx="185" formatCode="0.00">
                  <c:v>-0.22524779175287335</c:v>
                </c:pt>
                <c:pt idx="186" formatCode="0.00">
                  <c:v>-0.22522104591953995</c:v>
                </c:pt>
                <c:pt idx="187" formatCode="0.00">
                  <c:v>-0.22538661175287344</c:v>
                </c:pt>
                <c:pt idx="188" formatCode="0.00">
                  <c:v>-0.22755859258620659</c:v>
                </c:pt>
                <c:pt idx="189" formatCode="0.00">
                  <c:v>-0.23764406341954003</c:v>
                </c:pt>
                <c:pt idx="190" formatCode="0.00">
                  <c:v>-0.24005647675287345</c:v>
                </c:pt>
                <c:pt idx="191" formatCode="0.00">
                  <c:v>-0.24424454258620665</c:v>
                </c:pt>
                <c:pt idx="192" formatCode="0.00">
                  <c:v>-0.21116508758620678</c:v>
                </c:pt>
                <c:pt idx="193" formatCode="0.00">
                  <c:v>-0.25844178341953994</c:v>
                </c:pt>
                <c:pt idx="194" formatCode="0.00">
                  <c:v>-0.35981411508620664</c:v>
                </c:pt>
                <c:pt idx="195" formatCode="0.00">
                  <c:v>-0.34649240258620662</c:v>
                </c:pt>
                <c:pt idx="196" formatCode="0.00">
                  <c:v>-0.39858426258620661</c:v>
                </c:pt>
                <c:pt idx="197" formatCode="0.00">
                  <c:v>-0.40873090508620663</c:v>
                </c:pt>
                <c:pt idx="198" formatCode="0.00">
                  <c:v>-0.40858994758620665</c:v>
                </c:pt>
                <c:pt idx="199" formatCode="0.00">
                  <c:v>-0.40854208591953994</c:v>
                </c:pt>
                <c:pt idx="200" formatCode="0.00">
                  <c:v>-0.4097237125862066</c:v>
                </c:pt>
                <c:pt idx="201" formatCode="0.00">
                  <c:v>-0.41117806841954002</c:v>
                </c:pt>
                <c:pt idx="202" formatCode="0.00">
                  <c:v>-0.40408598758620667</c:v>
                </c:pt>
                <c:pt idx="203" formatCode="0.00">
                  <c:v>-0.39422315675287328</c:v>
                </c:pt>
                <c:pt idx="204" formatCode="0.00">
                  <c:v>-0.34105553508620662</c:v>
                </c:pt>
                <c:pt idx="205" formatCode="0.00">
                  <c:v>-0.24517691425287325</c:v>
                </c:pt>
                <c:pt idx="206" formatCode="0.00">
                  <c:v>-0.11105764175287325</c:v>
                </c:pt>
                <c:pt idx="207" formatCode="0.00">
                  <c:v>6.7103374137933436E-3</c:v>
                </c:pt>
                <c:pt idx="208" formatCode="0.00">
                  <c:v>2.4498390747126675E-2</c:v>
                </c:pt>
                <c:pt idx="209" formatCode="0.00">
                  <c:v>2.4405282413793472E-2</c:v>
                </c:pt>
                <c:pt idx="210" formatCode="0.00">
                  <c:v>2.4211364080460096E-2</c:v>
                </c:pt>
                <c:pt idx="211" formatCode="0.00">
                  <c:v>2.5115578247126624E-2</c:v>
                </c:pt>
                <c:pt idx="212" formatCode="0.00">
                  <c:v>2.5421555747126678E-2</c:v>
                </c:pt>
                <c:pt idx="213" formatCode="0.00">
                  <c:v>2.9319605747126665E-2</c:v>
                </c:pt>
                <c:pt idx="214" formatCode="0.00">
                  <c:v>2.1850113247126601E-2</c:v>
                </c:pt>
                <c:pt idx="215" formatCode="0.00">
                  <c:v>9.5824040804598498E-3</c:v>
                </c:pt>
                <c:pt idx="216" formatCode="0.00">
                  <c:v>-3.2681650086206715E-2</c:v>
                </c:pt>
                <c:pt idx="217" formatCode="0.00">
                  <c:v>-5.2694605086206603E-2</c:v>
                </c:pt>
                <c:pt idx="218" formatCode="0.00">
                  <c:v>-5.5155035919539963E-2</c:v>
                </c:pt>
                <c:pt idx="219" formatCode="0.00">
                  <c:v>-0.14946593508620654</c:v>
                </c:pt>
                <c:pt idx="220" formatCode="0.00">
                  <c:v>-0.15713146508620668</c:v>
                </c:pt>
                <c:pt idx="221" formatCode="0.00">
                  <c:v>-0.15677741841953996</c:v>
                </c:pt>
                <c:pt idx="222" formatCode="0.00">
                  <c:v>-0.15673683175287334</c:v>
                </c:pt>
                <c:pt idx="223" formatCode="0.00">
                  <c:v>-0.15753929175287329</c:v>
                </c:pt>
                <c:pt idx="224" formatCode="0.00">
                  <c:v>-0.15653782341953992</c:v>
                </c:pt>
                <c:pt idx="225" formatCode="0.00">
                  <c:v>-0.16009462675287334</c:v>
                </c:pt>
                <c:pt idx="226" formatCode="0.00">
                  <c:v>-0.16736616508620661</c:v>
                </c:pt>
                <c:pt idx="227" formatCode="0.00">
                  <c:v>-0.16839029675287331</c:v>
                </c:pt>
                <c:pt idx="228" formatCode="0.00">
                  <c:v>-0.2290995200862066</c:v>
                </c:pt>
                <c:pt idx="229" formatCode="0.00">
                  <c:v>-0.28221157008620662</c:v>
                </c:pt>
                <c:pt idx="230" formatCode="0.00">
                  <c:v>-0.2296808934195399</c:v>
                </c:pt>
                <c:pt idx="231" formatCode="0.00">
                  <c:v>-0.24601745341953996</c:v>
                </c:pt>
                <c:pt idx="232" formatCode="0.00">
                  <c:v>-0.22589505508620666</c:v>
                </c:pt>
                <c:pt idx="233" formatCode="0.00">
                  <c:v>-0.2253155750862067</c:v>
                </c:pt>
                <c:pt idx="234" formatCode="0.00">
                  <c:v>-0.22484855091954004</c:v>
                </c:pt>
                <c:pt idx="235" formatCode="0.00">
                  <c:v>-0.22503681925287322</c:v>
                </c:pt>
                <c:pt idx="236" formatCode="0.00">
                  <c:v>-0.22644563591954003</c:v>
                </c:pt>
                <c:pt idx="237" formatCode="0.00">
                  <c:v>-0.22000237508620668</c:v>
                </c:pt>
                <c:pt idx="238" formatCode="0.00">
                  <c:v>-0.14730798675287327</c:v>
                </c:pt>
                <c:pt idx="239" formatCode="0.00">
                  <c:v>-4.9106210086206636E-2</c:v>
                </c:pt>
                <c:pt idx="240" formatCode="0.00">
                  <c:v>7.7823584913793376E-2</c:v>
                </c:pt>
                <c:pt idx="241" formatCode="0.00">
                  <c:v>0.16704637408045997</c:v>
                </c:pt>
                <c:pt idx="242" formatCode="0.00">
                  <c:v>9.4929512413793549E-2</c:v>
                </c:pt>
                <c:pt idx="243" formatCode="0.00">
                  <c:v>0.1615267057471268</c:v>
                </c:pt>
                <c:pt idx="244" formatCode="0.00">
                  <c:v>0.14856790658046004</c:v>
                </c:pt>
                <c:pt idx="245" formatCode="0.00">
                  <c:v>0.14802699908045991</c:v>
                </c:pt>
                <c:pt idx="246" formatCode="0.00">
                  <c:v>0.1476686432471267</c:v>
                </c:pt>
                <c:pt idx="247" formatCode="0.00">
                  <c:v>0.14796176408046013</c:v>
                </c:pt>
                <c:pt idx="248" formatCode="0.00">
                  <c:v>0.14832901908045981</c:v>
                </c:pt>
                <c:pt idx="249" formatCode="0.00">
                  <c:v>0.14798350658045989</c:v>
                </c:pt>
                <c:pt idx="250" formatCode="0.00">
                  <c:v>7.7201649913793191E-2</c:v>
                </c:pt>
                <c:pt idx="251" formatCode="0.00">
                  <c:v>-2.0235905919540165E-2</c:v>
                </c:pt>
                <c:pt idx="252" formatCode="0.00">
                  <c:v>-0.12975282508620667</c:v>
                </c:pt>
                <c:pt idx="253" formatCode="0.00">
                  <c:v>-0.15937098925287341</c:v>
                </c:pt>
                <c:pt idx="254" formatCode="0.00">
                  <c:v>-0.12989954258620662</c:v>
                </c:pt>
                <c:pt idx="255" formatCode="0.00">
                  <c:v>-0.18598505508620666</c:v>
                </c:pt>
                <c:pt idx="256" formatCode="0.00">
                  <c:v>-0.19910074925287335</c:v>
                </c:pt>
                <c:pt idx="257" formatCode="0.00">
                  <c:v>-0.19967703675287329</c:v>
                </c:pt>
                <c:pt idx="258" formatCode="0.00">
                  <c:v>-0.19969448925287325</c:v>
                </c:pt>
                <c:pt idx="259" formatCode="0.00">
                  <c:v>-0.1994359534195399</c:v>
                </c:pt>
                <c:pt idx="260" formatCode="0.00">
                  <c:v>-0.1995409934195399</c:v>
                </c:pt>
                <c:pt idx="261" formatCode="0.00">
                  <c:v>-0.2045445775862067</c:v>
                </c:pt>
                <c:pt idx="262" formatCode="0.00">
                  <c:v>-0.19444880091953998</c:v>
                </c:pt>
                <c:pt idx="263" formatCode="0.00">
                  <c:v>-0.19315514925287336</c:v>
                </c:pt>
                <c:pt idx="264" formatCode="0.00">
                  <c:v>-0.10336804341953998</c:v>
                </c:pt>
                <c:pt idx="265" formatCode="0.00">
                  <c:v>-2.7824400919539971E-2</c:v>
                </c:pt>
                <c:pt idx="266" formatCode="0.00">
                  <c:v>-6.9800127586206684E-2</c:v>
                </c:pt>
                <c:pt idx="267" formatCode="0.00">
                  <c:v>-1.2323740919539916E-2</c:v>
                </c:pt>
                <c:pt idx="268" formatCode="0.00">
                  <c:v>3.9971384913793262E-2</c:v>
                </c:pt>
                <c:pt idx="269" formatCode="0.00">
                  <c:v>4.0180327413793404E-2</c:v>
                </c:pt>
                <c:pt idx="270" formatCode="0.00">
                  <c:v>4.0310042413793323E-2</c:v>
                </c:pt>
                <c:pt idx="271" formatCode="0.00">
                  <c:v>3.9868594913793576E-2</c:v>
                </c:pt>
                <c:pt idx="272" formatCode="0.00">
                  <c:v>3.9259500747126697E-2</c:v>
                </c:pt>
                <c:pt idx="273" formatCode="0.00">
                  <c:v>3.7462828247126656E-2</c:v>
                </c:pt>
                <c:pt idx="274" formatCode="0.00">
                  <c:v>2.7108579913793451E-2</c:v>
                </c:pt>
                <c:pt idx="275" formatCode="0.00">
                  <c:v>4.9292964080460133E-2</c:v>
                </c:pt>
                <c:pt idx="276" formatCode="0.00">
                  <c:v>-4.2374846752873285E-2</c:v>
                </c:pt>
                <c:pt idx="277" formatCode="0.00">
                  <c:v>-0.16481518508620663</c:v>
                </c:pt>
                <c:pt idx="278" formatCode="0.00">
                  <c:v>-0.21094591175287336</c:v>
                </c:pt>
                <c:pt idx="279" formatCode="0.00">
                  <c:v>-0.3000950292528734</c:v>
                </c:pt>
                <c:pt idx="280" formatCode="0.00">
                  <c:v>-0.33608051175287335</c:v>
                </c:pt>
                <c:pt idx="281" formatCode="0.00">
                  <c:v>-0.33559143258620666</c:v>
                </c:pt>
                <c:pt idx="282" formatCode="0.00">
                  <c:v>-0.33573608008620676</c:v>
                </c:pt>
                <c:pt idx="283" formatCode="0.00">
                  <c:v>-0.33570366091954001</c:v>
                </c:pt>
                <c:pt idx="284" formatCode="0.00">
                  <c:v>-0.33482777008620679</c:v>
                </c:pt>
                <c:pt idx="285" formatCode="0.00">
                  <c:v>-0.33443830175287337</c:v>
                </c:pt>
                <c:pt idx="286" formatCode="0.00">
                  <c:v>-0.34042245758620676</c:v>
                </c:pt>
                <c:pt idx="287" formatCode="0.00">
                  <c:v>-0.34980186675287345</c:v>
                </c:pt>
                <c:pt idx="288" formatCode="0.00">
                  <c:v>-0.31906132758620664</c:v>
                </c:pt>
                <c:pt idx="289" formatCode="0.00">
                  <c:v>-0.32215831508620668</c:v>
                </c:pt>
                <c:pt idx="290" formatCode="0.00">
                  <c:v>-0.26308720091954008</c:v>
                </c:pt>
                <c:pt idx="291" formatCode="0.00">
                  <c:v>-0.19103474175287338</c:v>
                </c:pt>
                <c:pt idx="292" formatCode="0.00">
                  <c:v>-0.19651144258620667</c:v>
                </c:pt>
                <c:pt idx="293" formatCode="0.00">
                  <c:v>-0.1972019617528733</c:v>
                </c:pt>
                <c:pt idx="294" formatCode="0.00">
                  <c:v>-0.19711543675287324</c:v>
                </c:pt>
                <c:pt idx="295" formatCode="0.00">
                  <c:v>-0.19715709341953991</c:v>
                </c:pt>
                <c:pt idx="296" formatCode="0.00">
                  <c:v>-0.19773761758620656</c:v>
                </c:pt>
                <c:pt idx="297" formatCode="0.00">
                  <c:v>-0.19652209925287334</c:v>
                </c:pt>
                <c:pt idx="298" formatCode="0.00">
                  <c:v>-0.18617621591954003</c:v>
                </c:pt>
                <c:pt idx="299" formatCode="0.00">
                  <c:v>-0.18279655341953993</c:v>
                </c:pt>
                <c:pt idx="300" formatCode="0.00">
                  <c:v>-9.1049905086206695E-2</c:v>
                </c:pt>
                <c:pt idx="301" formatCode="0.00">
                  <c:v>-8.5687195919539882E-2</c:v>
                </c:pt>
                <c:pt idx="302" formatCode="0.00">
                  <c:v>-9.1566608419539897E-2</c:v>
                </c:pt>
                <c:pt idx="303" formatCode="0.00">
                  <c:v>-5.947026258620669E-2</c:v>
                </c:pt>
                <c:pt idx="304" formatCode="0.00">
                  <c:v>-6.8072054252873326E-2</c:v>
                </c:pt>
                <c:pt idx="305" formatCode="0.00">
                  <c:v>-6.7863130919540104E-2</c:v>
                </c:pt>
                <c:pt idx="306" formatCode="0.00">
                  <c:v>-6.7751690919540142E-2</c:v>
                </c:pt>
                <c:pt idx="307" formatCode="0.00">
                  <c:v>-6.7705182586206725E-2</c:v>
                </c:pt>
                <c:pt idx="308" formatCode="0.00">
                  <c:v>-6.6757923419540011E-2</c:v>
                </c:pt>
                <c:pt idx="309" formatCode="0.00">
                  <c:v>-6.65787559195401E-2</c:v>
                </c:pt>
                <c:pt idx="310" formatCode="0.00">
                  <c:v>-4.0895785086206726E-2</c:v>
                </c:pt>
                <c:pt idx="311" formatCode="0.00">
                  <c:v>-2.1159015086206767E-2</c:v>
                </c:pt>
                <c:pt idx="312" formatCode="0.00">
                  <c:v>-0.12957062591954005</c:v>
                </c:pt>
                <c:pt idx="313" formatCode="0.00">
                  <c:v>-6.7573699252873265E-2</c:v>
                </c:pt>
                <c:pt idx="314" formatCode="0.00">
                  <c:v>-0.12298859425287334</c:v>
                </c:pt>
                <c:pt idx="315" formatCode="0.00">
                  <c:v>-0.1940567317528733</c:v>
                </c:pt>
                <c:pt idx="316" formatCode="0.00">
                  <c:v>-0.17467322175287336</c:v>
                </c:pt>
                <c:pt idx="317" formatCode="0.00">
                  <c:v>-0.17443805758620667</c:v>
                </c:pt>
                <c:pt idx="318" formatCode="0.00">
                  <c:v>-0.17467063091953994</c:v>
                </c:pt>
                <c:pt idx="319" formatCode="0.00">
                  <c:v>-0.17474344258620655</c:v>
                </c:pt>
                <c:pt idx="320" formatCode="0.00">
                  <c:v>-0.17556761008620658</c:v>
                </c:pt>
                <c:pt idx="321" formatCode="0.00">
                  <c:v>-0.17445319091953992</c:v>
                </c:pt>
                <c:pt idx="322" formatCode="0.00">
                  <c:v>-0.18855091841953986</c:v>
                </c:pt>
                <c:pt idx="323" formatCode="0.00">
                  <c:v>-0.21156169425287319</c:v>
                </c:pt>
                <c:pt idx="324" formatCode="0.00">
                  <c:v>-0.1965595525862065</c:v>
                </c:pt>
                <c:pt idx="325" formatCode="0.00">
                  <c:v>-0.18908107675287333</c:v>
                </c:pt>
                <c:pt idx="326" formatCode="0.00">
                  <c:v>-9.5672174252873332E-2</c:v>
                </c:pt>
                <c:pt idx="327" formatCode="0.00">
                  <c:v>-9.7714720919539921E-2</c:v>
                </c:pt>
                <c:pt idx="328" formatCode="0.00">
                  <c:v>-8.4882668419539953E-2</c:v>
                </c:pt>
                <c:pt idx="329" formatCode="0.00">
                  <c:v>-8.2992000919539843E-2</c:v>
                </c:pt>
                <c:pt idx="330" formatCode="0.00">
                  <c:v>-8.3001749252873069E-2</c:v>
                </c:pt>
                <c:pt idx="331" formatCode="0.00">
                  <c:v>-8.2985625919539729E-2</c:v>
                </c:pt>
                <c:pt idx="332" formatCode="0.00">
                  <c:v>-8.3023959252872981E-2</c:v>
                </c:pt>
                <c:pt idx="333" formatCode="0.00">
                  <c:v>-8.4488614252873018E-2</c:v>
                </c:pt>
                <c:pt idx="334" formatCode="0.00">
                  <c:v>-0.10413151758620653</c:v>
                </c:pt>
                <c:pt idx="335" formatCode="0.00">
                  <c:v>-0.11651069675287318</c:v>
                </c:pt>
                <c:pt idx="336" formatCode="0.00">
                  <c:v>-0.14132721008620652</c:v>
                </c:pt>
                <c:pt idx="337" formatCode="0.00">
                  <c:v>-0.23058121175287338</c:v>
                </c:pt>
                <c:pt idx="338" formatCode="0.00">
                  <c:v>-0.30788569425287332</c:v>
                </c:pt>
                <c:pt idx="339" formatCode="0.00">
                  <c:v>-0.31764443508620666</c:v>
                </c:pt>
                <c:pt idx="340" formatCode="0.00">
                  <c:v>-0.35423728508620672</c:v>
                </c:pt>
                <c:pt idx="341" formatCode="0.00">
                  <c:v>-0.35511687091954003</c:v>
                </c:pt>
                <c:pt idx="342" formatCode="0.00">
                  <c:v>-0.35509392758620667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01-4D48-8CEB-0812713FCECD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'Brahmaputra-TSA'!$AC$366:$AC$712</c:f>
              <c:numCache>
                <c:formatCode>General</c:formatCode>
                <c:ptCount val="347"/>
                <c:pt idx="6" formatCode="0.0000">
                  <c:v>2.2172536389316511</c:v>
                </c:pt>
                <c:pt idx="7" formatCode="0.0000">
                  <c:v>1.5080224072947459</c:v>
                </c:pt>
                <c:pt idx="8" formatCode="0.0000">
                  <c:v>0.89960201449712662</c:v>
                </c:pt>
                <c:pt idx="9" formatCode="0.0000">
                  <c:v>0.10142502777093593</c:v>
                </c:pt>
                <c:pt idx="10" formatCode="0.0000">
                  <c:v>-0.39252178508620683</c:v>
                </c:pt>
                <c:pt idx="11" formatCode="0.0000">
                  <c:v>-0.31779675490763526</c:v>
                </c:pt>
                <c:pt idx="12" formatCode="0.0000">
                  <c:v>-0.33673485175287354</c:v>
                </c:pt>
                <c:pt idx="13" formatCode="0.0000">
                  <c:v>-0.29023071594930194</c:v>
                </c:pt>
                <c:pt idx="14" formatCode="0.0000">
                  <c:v>-0.16982249422311135</c:v>
                </c:pt>
                <c:pt idx="15" formatCode="0.0000">
                  <c:v>2.7358010538793442E-2</c:v>
                </c:pt>
                <c:pt idx="16" formatCode="0.0000">
                  <c:v>0.38379722280069828</c:v>
                </c:pt>
                <c:pt idx="17" formatCode="0.0000">
                  <c:v>1.4206186442292696</c:v>
                </c:pt>
                <c:pt idx="18" formatCode="0.0000">
                  <c:v>2.2948639722649844</c:v>
                </c:pt>
                <c:pt idx="19" formatCode="0.0000">
                  <c:v>1.5853439081280793</c:v>
                </c:pt>
                <c:pt idx="20" formatCode="0.0000">
                  <c:v>0.97812694116379362</c:v>
                </c:pt>
                <c:pt idx="21" formatCode="0.0000">
                  <c:v>0.18535300943760286</c:v>
                </c:pt>
                <c:pt idx="22" formatCode="0.0000">
                  <c:v>-0.2767615309195397</c:v>
                </c:pt>
                <c:pt idx="23" formatCode="0.0000">
                  <c:v>-0.4108091249076351</c:v>
                </c:pt>
                <c:pt idx="24" formatCode="0.0000">
                  <c:v>-0.51979917008620646</c:v>
                </c:pt>
                <c:pt idx="25" formatCode="0.0000">
                  <c:v>-0.5771079876159686</c:v>
                </c:pt>
                <c:pt idx="26" formatCode="0.0000">
                  <c:v>-0.62483458505644474</c:v>
                </c:pt>
                <c:pt idx="27" formatCode="0.0000">
                  <c:v>-0.54955371946120657</c:v>
                </c:pt>
                <c:pt idx="28" formatCode="0.0000">
                  <c:v>-0.19499537636596853</c:v>
                </c:pt>
                <c:pt idx="29" formatCode="0.0000">
                  <c:v>0.83565880922926949</c:v>
                </c:pt>
                <c:pt idx="30" formatCode="0.0000">
                  <c:v>1.7078130689316509</c:v>
                </c:pt>
                <c:pt idx="31" formatCode="0.0000">
                  <c:v>1.0014511406280797</c:v>
                </c:pt>
                <c:pt idx="32" formatCode="0.0000">
                  <c:v>0.39599445949712697</c:v>
                </c:pt>
                <c:pt idx="33" formatCode="0.0000">
                  <c:v>-0.41775254472906381</c:v>
                </c:pt>
                <c:pt idx="34" formatCode="0.0000">
                  <c:v>-0.90906223841953993</c:v>
                </c:pt>
                <c:pt idx="35" formatCode="0.0000">
                  <c:v>-0.89081053740763505</c:v>
                </c:pt>
                <c:pt idx="36" formatCode="0.0000">
                  <c:v>-0.77120560425287321</c:v>
                </c:pt>
                <c:pt idx="37" formatCode="0.0000">
                  <c:v>-0.68647174594930194</c:v>
                </c:pt>
                <c:pt idx="38" formatCode="0.0000">
                  <c:v>-0.48972490505644473</c:v>
                </c:pt>
                <c:pt idx="39" formatCode="0.0000">
                  <c:v>-0.18108677862787331</c:v>
                </c:pt>
                <c:pt idx="40" formatCode="0.0000">
                  <c:v>0.25936513613403145</c:v>
                </c:pt>
                <c:pt idx="41" formatCode="0.0000">
                  <c:v>1.2967771192292694</c:v>
                </c:pt>
                <c:pt idx="42" formatCode="0.0000">
                  <c:v>2.1704082714316506</c:v>
                </c:pt>
                <c:pt idx="43" formatCode="0.0000">
                  <c:v>1.4597054372947462</c:v>
                </c:pt>
                <c:pt idx="44" formatCode="0.0000">
                  <c:v>0.8504053119971271</c:v>
                </c:pt>
                <c:pt idx="45" formatCode="0.0000">
                  <c:v>6.1968084437602766E-2</c:v>
                </c:pt>
                <c:pt idx="46" formatCode="0.0000">
                  <c:v>-0.37880286258620655</c:v>
                </c:pt>
                <c:pt idx="47" formatCode="0.0000">
                  <c:v>-0.45000000574096854</c:v>
                </c:pt>
                <c:pt idx="48" formatCode="0.0000">
                  <c:v>-0.50082415341953979</c:v>
                </c:pt>
                <c:pt idx="49" formatCode="0.0000">
                  <c:v>-0.67191177011596848</c:v>
                </c:pt>
                <c:pt idx="50" formatCode="0.0000">
                  <c:v>-0.7389236092231114</c:v>
                </c:pt>
                <c:pt idx="51" formatCode="0.0000">
                  <c:v>-0.67173937946120654</c:v>
                </c:pt>
                <c:pt idx="52" formatCode="0.0000">
                  <c:v>-0.29404072553263516</c:v>
                </c:pt>
                <c:pt idx="53" formatCode="0.0000">
                  <c:v>0.73876834172926953</c:v>
                </c:pt>
                <c:pt idx="54" formatCode="0.0000">
                  <c:v>1.6117797389316508</c:v>
                </c:pt>
                <c:pt idx="55" formatCode="0.0000">
                  <c:v>0.90254395396141285</c:v>
                </c:pt>
                <c:pt idx="56" formatCode="0.0000">
                  <c:v>0.29684900949712689</c:v>
                </c:pt>
                <c:pt idx="57" formatCode="0.0000">
                  <c:v>-0.51631725472906376</c:v>
                </c:pt>
                <c:pt idx="58" formatCode="0.0000">
                  <c:v>-1.0051727184195398</c:v>
                </c:pt>
                <c:pt idx="59" formatCode="0.0000">
                  <c:v>-0.97484810240763509</c:v>
                </c:pt>
                <c:pt idx="60" formatCode="0.0000">
                  <c:v>-0.85898066925287331</c:v>
                </c:pt>
                <c:pt idx="61" formatCode="0.0000">
                  <c:v>-0.56257137511596855</c:v>
                </c:pt>
                <c:pt idx="62" formatCode="0.0000">
                  <c:v>-0.39505459255644471</c:v>
                </c:pt>
                <c:pt idx="63" formatCode="0.0000">
                  <c:v>-0.11820875946120663</c:v>
                </c:pt>
                <c:pt idx="64" formatCode="0.0000">
                  <c:v>0.31829220696736482</c:v>
                </c:pt>
                <c:pt idx="65" formatCode="0.0000">
                  <c:v>1.3551656008959361</c:v>
                </c:pt>
                <c:pt idx="66" formatCode="0.0000">
                  <c:v>2.2299994039316511</c:v>
                </c:pt>
                <c:pt idx="67" formatCode="0.0000">
                  <c:v>1.5220309597947461</c:v>
                </c:pt>
                <c:pt idx="68" formatCode="0.0000">
                  <c:v>0.91464472616379355</c:v>
                </c:pt>
                <c:pt idx="69" formatCode="0.0000">
                  <c:v>0.12783612693760277</c:v>
                </c:pt>
                <c:pt idx="70" formatCode="0.0000">
                  <c:v>-0.33633700675287326</c:v>
                </c:pt>
                <c:pt idx="71" formatCode="0.0000">
                  <c:v>-0.33511768074096859</c:v>
                </c:pt>
                <c:pt idx="72" formatCode="0.0000">
                  <c:v>-0.44262036175287334</c:v>
                </c:pt>
                <c:pt idx="73" formatCode="0.0000">
                  <c:v>-0.48445815844930185</c:v>
                </c:pt>
                <c:pt idx="74" formatCode="0.0000">
                  <c:v>-0.4245260017231115</c:v>
                </c:pt>
                <c:pt idx="75" formatCode="0.0000">
                  <c:v>-0.29450059529453992</c:v>
                </c:pt>
                <c:pt idx="76" formatCode="0.0000">
                  <c:v>9.3134508634031499E-2</c:v>
                </c:pt>
                <c:pt idx="77" formatCode="0.0000">
                  <c:v>1.1310372567292695</c:v>
                </c:pt>
                <c:pt idx="78" formatCode="0.0000">
                  <c:v>2.0029962330983175</c:v>
                </c:pt>
                <c:pt idx="79" formatCode="0.0000">
                  <c:v>1.2929611564614127</c:v>
                </c:pt>
                <c:pt idx="80" formatCode="0.0000">
                  <c:v>0.68670262366379364</c:v>
                </c:pt>
                <c:pt idx="81" formatCode="0.0000">
                  <c:v>-0.11885144139573051</c:v>
                </c:pt>
                <c:pt idx="82" formatCode="0.0000">
                  <c:v>-0.60766327758620653</c:v>
                </c:pt>
                <c:pt idx="83" formatCode="0.0000">
                  <c:v>-0.70297805990763529</c:v>
                </c:pt>
                <c:pt idx="84" formatCode="0.0000">
                  <c:v>-0.65122676591953987</c:v>
                </c:pt>
                <c:pt idx="85" formatCode="0.0000">
                  <c:v>-0.63090476511596849</c:v>
                </c:pt>
                <c:pt idx="86" formatCode="0.0000">
                  <c:v>-0.5990566875564447</c:v>
                </c:pt>
                <c:pt idx="87" formatCode="0.0000">
                  <c:v>-0.36827870779454003</c:v>
                </c:pt>
                <c:pt idx="88" formatCode="0.0000">
                  <c:v>3.1471321134031505E-2</c:v>
                </c:pt>
                <c:pt idx="89" formatCode="0.0000">
                  <c:v>1.0614440450626028</c:v>
                </c:pt>
                <c:pt idx="90" formatCode="0.0000">
                  <c:v>1.935019912264984</c:v>
                </c:pt>
                <c:pt idx="91" formatCode="0.0000">
                  <c:v>1.2266968189614129</c:v>
                </c:pt>
                <c:pt idx="92" formatCode="0.0000">
                  <c:v>0.61892867033046028</c:v>
                </c:pt>
                <c:pt idx="93" formatCode="0.0000">
                  <c:v>-0.19073506222906372</c:v>
                </c:pt>
                <c:pt idx="94" formatCode="0.0000">
                  <c:v>-0.65792621675287311</c:v>
                </c:pt>
                <c:pt idx="95" formatCode="0.0000">
                  <c:v>-0.66870150074096835</c:v>
                </c:pt>
                <c:pt idx="96" formatCode="0.0000">
                  <c:v>-0.61096968591954004</c:v>
                </c:pt>
                <c:pt idx="97" formatCode="0.0000">
                  <c:v>-0.51347836678263536</c:v>
                </c:pt>
                <c:pt idx="98" formatCode="0.0000">
                  <c:v>-0.23666664338977828</c:v>
                </c:pt>
                <c:pt idx="99" formatCode="0.0000">
                  <c:v>5.7238818038793104E-2</c:v>
                </c:pt>
                <c:pt idx="100" formatCode="0.0000">
                  <c:v>0.48838736863403143</c:v>
                </c:pt>
                <c:pt idx="101" formatCode="0.0000">
                  <c:v>1.5259841775626026</c:v>
                </c:pt>
                <c:pt idx="102" formatCode="0.0000">
                  <c:v>2.3987541080983172</c:v>
                </c:pt>
                <c:pt idx="103" formatCode="0.0000">
                  <c:v>1.6890454722947459</c:v>
                </c:pt>
                <c:pt idx="104" formatCode="0.0000">
                  <c:v>1.0803883603304603</c:v>
                </c:pt>
                <c:pt idx="105" formatCode="0.0000">
                  <c:v>0.26908934777093602</c:v>
                </c:pt>
                <c:pt idx="106" formatCode="0.0000">
                  <c:v>-0.19678797425287331</c:v>
                </c:pt>
                <c:pt idx="107" formatCode="0.0000">
                  <c:v>-0.19667393740763517</c:v>
                </c:pt>
                <c:pt idx="108" formatCode="0.0000">
                  <c:v>-0.26494465258620681</c:v>
                </c:pt>
                <c:pt idx="109" formatCode="0.0000">
                  <c:v>-0.32294651344930181</c:v>
                </c:pt>
                <c:pt idx="110" formatCode="0.0000">
                  <c:v>-0.38518383088977803</c:v>
                </c:pt>
                <c:pt idx="111" formatCode="0.0000">
                  <c:v>-0.2982554977945398</c:v>
                </c:pt>
                <c:pt idx="112" formatCode="0.0000">
                  <c:v>9.0547301134031533E-2</c:v>
                </c:pt>
                <c:pt idx="113" formatCode="0.0000">
                  <c:v>1.1223310500626029</c:v>
                </c:pt>
                <c:pt idx="114" formatCode="0.0000">
                  <c:v>1.9956315597649841</c:v>
                </c:pt>
                <c:pt idx="115" formatCode="0.0000">
                  <c:v>1.2877031239614127</c:v>
                </c:pt>
                <c:pt idx="116" formatCode="0.0000">
                  <c:v>0.68143551116379375</c:v>
                </c:pt>
                <c:pt idx="117" formatCode="0.0000">
                  <c:v>-0.11303804056239702</c:v>
                </c:pt>
                <c:pt idx="118" formatCode="0.0000">
                  <c:v>-0.55897921925287319</c:v>
                </c:pt>
                <c:pt idx="119" formatCode="0.0000">
                  <c:v>-0.53580379240763509</c:v>
                </c:pt>
                <c:pt idx="120" formatCode="0.0000">
                  <c:v>-0.43433542091953992</c:v>
                </c:pt>
                <c:pt idx="121" formatCode="0.0000">
                  <c:v>-0.4861691351159686</c:v>
                </c:pt>
                <c:pt idx="122" formatCode="0.0000">
                  <c:v>-0.4139953567231115</c:v>
                </c:pt>
                <c:pt idx="123" formatCode="0.0000">
                  <c:v>-0.15421206362787337</c:v>
                </c:pt>
                <c:pt idx="124" formatCode="0.0000">
                  <c:v>0.2541061053006981</c:v>
                </c:pt>
                <c:pt idx="125" formatCode="0.0000">
                  <c:v>1.2901501475626029</c:v>
                </c:pt>
                <c:pt idx="126" formatCode="0.0000">
                  <c:v>2.1636953047649841</c:v>
                </c:pt>
                <c:pt idx="127" formatCode="0.0000">
                  <c:v>1.4543101039614128</c:v>
                </c:pt>
                <c:pt idx="128" formatCode="0.0000">
                  <c:v>0.84682640199712678</c:v>
                </c:pt>
                <c:pt idx="129" formatCode="0.0000">
                  <c:v>3.6913813604269319E-2</c:v>
                </c:pt>
                <c:pt idx="130" formatCode="0.0000">
                  <c:v>-0.46156438675287337</c:v>
                </c:pt>
                <c:pt idx="131" formatCode="0.0000">
                  <c:v>-0.56271232740763522</c:v>
                </c:pt>
                <c:pt idx="132" formatCode="0.0000">
                  <c:v>-0.70468248675287315</c:v>
                </c:pt>
                <c:pt idx="133" formatCode="0.0000">
                  <c:v>-0.80905926428263519</c:v>
                </c:pt>
                <c:pt idx="134" formatCode="0.0000">
                  <c:v>-0.87215552505644478</c:v>
                </c:pt>
                <c:pt idx="135" formatCode="0.0000">
                  <c:v>-0.7693857369612066</c:v>
                </c:pt>
                <c:pt idx="136" formatCode="0.0000">
                  <c:v>-0.33330975219930192</c:v>
                </c:pt>
                <c:pt idx="137" formatCode="0.0000">
                  <c:v>0.70065374839593619</c:v>
                </c:pt>
                <c:pt idx="138" formatCode="0.0000">
                  <c:v>1.5738075480983174</c:v>
                </c:pt>
                <c:pt idx="139" formatCode="0.0000">
                  <c:v>0.8655260539614128</c:v>
                </c:pt>
                <c:pt idx="140" formatCode="0.0000">
                  <c:v>0.25837689533046027</c:v>
                </c:pt>
                <c:pt idx="141" formatCode="0.0000">
                  <c:v>-0.54348857972906384</c:v>
                </c:pt>
                <c:pt idx="142" formatCode="0.0000">
                  <c:v>-1.00515833341954</c:v>
                </c:pt>
                <c:pt idx="143" formatCode="0.0000">
                  <c:v>-1.0232557582409685</c:v>
                </c:pt>
                <c:pt idx="144" formatCode="0.0000">
                  <c:v>-1.0112030659195401</c:v>
                </c:pt>
                <c:pt idx="145" formatCode="0.0000">
                  <c:v>-0.83108985428263515</c:v>
                </c:pt>
                <c:pt idx="146" formatCode="0.0000">
                  <c:v>-0.63804198838977799</c:v>
                </c:pt>
                <c:pt idx="147" formatCode="0.0000">
                  <c:v>-0.49551343946120668</c:v>
                </c:pt>
                <c:pt idx="148" formatCode="0.0000">
                  <c:v>-0.1174337796993018</c:v>
                </c:pt>
                <c:pt idx="149" formatCode="0.0000">
                  <c:v>0.91619067422926947</c:v>
                </c:pt>
                <c:pt idx="150" formatCode="0.0000">
                  <c:v>1.7894627455983176</c:v>
                </c:pt>
                <c:pt idx="151" formatCode="0.0000">
                  <c:v>1.0797725172947461</c:v>
                </c:pt>
                <c:pt idx="152" formatCode="0.0000">
                  <c:v>0.47310210283046017</c:v>
                </c:pt>
                <c:pt idx="153" formatCode="0.0000">
                  <c:v>-0.32863427722906385</c:v>
                </c:pt>
                <c:pt idx="154" formatCode="0.0000">
                  <c:v>-0.81110858425287324</c:v>
                </c:pt>
                <c:pt idx="155" formatCode="0.0000">
                  <c:v>-0.84904832990763512</c:v>
                </c:pt>
                <c:pt idx="156" formatCode="0.0000">
                  <c:v>-0.82678190425287323</c:v>
                </c:pt>
                <c:pt idx="157" formatCode="0.0000">
                  <c:v>-0.79222484428263518</c:v>
                </c:pt>
                <c:pt idx="158" formatCode="0.0000">
                  <c:v>-0.80226392088977805</c:v>
                </c:pt>
                <c:pt idx="159" formatCode="0.0000">
                  <c:v>-0.5949142177945399</c:v>
                </c:pt>
                <c:pt idx="160" formatCode="0.0000">
                  <c:v>-0.1684227913659686</c:v>
                </c:pt>
                <c:pt idx="161" formatCode="0.0000">
                  <c:v>0.86724561172926951</c:v>
                </c:pt>
                <c:pt idx="162" formatCode="0.0000">
                  <c:v>1.7404837580983177</c:v>
                </c:pt>
                <c:pt idx="163" formatCode="0.0000">
                  <c:v>1.0316714389614128</c:v>
                </c:pt>
                <c:pt idx="164" formatCode="0.0000">
                  <c:v>0.42464065449712696</c:v>
                </c:pt>
                <c:pt idx="165" formatCode="0.0000">
                  <c:v>-0.37224442472906377</c:v>
                </c:pt>
                <c:pt idx="166" formatCode="0.0000">
                  <c:v>-0.81198535841953989</c:v>
                </c:pt>
                <c:pt idx="167" formatCode="0.0000">
                  <c:v>-0.77849871574096852</c:v>
                </c:pt>
                <c:pt idx="168" formatCode="0.0000">
                  <c:v>-0.76782805591954006</c:v>
                </c:pt>
                <c:pt idx="169" formatCode="0.0000">
                  <c:v>-0.67303599261596847</c:v>
                </c:pt>
                <c:pt idx="170" formatCode="0.0000">
                  <c:v>-0.60152707422311136</c:v>
                </c:pt>
                <c:pt idx="171" formatCode="0.0000">
                  <c:v>-0.38972114946120678</c:v>
                </c:pt>
                <c:pt idx="172" formatCode="0.0000">
                  <c:v>6.1887796134031503E-2</c:v>
                </c:pt>
                <c:pt idx="173" formatCode="0.0000">
                  <c:v>1.0980919217292695</c:v>
                </c:pt>
                <c:pt idx="174" formatCode="0.0000">
                  <c:v>1.9714073772649843</c:v>
                </c:pt>
                <c:pt idx="175" formatCode="0.0000">
                  <c:v>1.2626848339614127</c:v>
                </c:pt>
                <c:pt idx="176" formatCode="0.0000">
                  <c:v>0.65945760449712698</c:v>
                </c:pt>
                <c:pt idx="177" formatCode="0.0000">
                  <c:v>-0.13577984056239717</c:v>
                </c:pt>
                <c:pt idx="178" formatCode="0.0000">
                  <c:v>-0.62903707008620646</c:v>
                </c:pt>
                <c:pt idx="179" formatCode="0.0000">
                  <c:v>-0.69884222657430162</c:v>
                </c:pt>
                <c:pt idx="180" formatCode="0.0000">
                  <c:v>-0.73707829008620651</c:v>
                </c:pt>
                <c:pt idx="181" formatCode="0.0000">
                  <c:v>-0.90389629761596857</c:v>
                </c:pt>
                <c:pt idx="182" formatCode="0.0000">
                  <c:v>-0.826943368389778</c:v>
                </c:pt>
                <c:pt idx="183" formatCode="0.0000">
                  <c:v>-0.67789539696120671</c:v>
                </c:pt>
                <c:pt idx="184" formatCode="0.0000">
                  <c:v>-0.30162699553263517</c:v>
                </c:pt>
                <c:pt idx="185" formatCode="0.0000">
                  <c:v>0.74060121006260282</c:v>
                </c:pt>
                <c:pt idx="186" formatCode="0.0000">
                  <c:v>1.613919374764984</c:v>
                </c:pt>
                <c:pt idx="187" formatCode="0.0000">
                  <c:v>0.90489734396141264</c:v>
                </c:pt>
                <c:pt idx="188" formatCode="0.0000">
                  <c:v>0.29589543866379364</c:v>
                </c:pt>
                <c:pt idx="189" formatCode="0.0000">
                  <c:v>-0.5158471280623973</c:v>
                </c:pt>
                <c:pt idx="190" formatCode="0.0000">
                  <c:v>-0.98817712425287341</c:v>
                </c:pt>
                <c:pt idx="191" formatCode="0.0000">
                  <c:v>-1.0132603199076353</c:v>
                </c:pt>
                <c:pt idx="192" formatCode="0.0000">
                  <c:v>-0.97054620341954012</c:v>
                </c:pt>
                <c:pt idx="193" formatCode="0.0000">
                  <c:v>-0.9949961926159685</c:v>
                </c:pt>
                <c:pt idx="194" formatCode="0.0000">
                  <c:v>-1.0261972033897782</c:v>
                </c:pt>
                <c:pt idx="195" formatCode="0.0000">
                  <c:v>-0.82312541029454001</c:v>
                </c:pt>
                <c:pt idx="196" formatCode="0.0000">
                  <c:v>-0.46747274886596846</c:v>
                </c:pt>
                <c:pt idx="197" formatCode="0.0000">
                  <c:v>0.55711809672926949</c:v>
                </c:pt>
                <c:pt idx="198" formatCode="0.0000">
                  <c:v>1.4305504730983174</c:v>
                </c:pt>
                <c:pt idx="199" formatCode="0.0000">
                  <c:v>0.72174186979474619</c:v>
                </c:pt>
                <c:pt idx="200" formatCode="0.0000">
                  <c:v>0.11373031866379363</c:v>
                </c:pt>
                <c:pt idx="201" formatCode="0.0000">
                  <c:v>-0.68938113306239723</c:v>
                </c:pt>
                <c:pt idx="202" formatCode="0.0000">
                  <c:v>-1.1522066350862066</c:v>
                </c:pt>
                <c:pt idx="203" formatCode="0.0000">
                  <c:v>-1.1632389340743019</c:v>
                </c:pt>
                <c:pt idx="204" formatCode="0.0000">
                  <c:v>-1.10043665091954</c:v>
                </c:pt>
                <c:pt idx="205" formatCode="0.0000">
                  <c:v>-0.98173132344930181</c:v>
                </c:pt>
                <c:pt idx="206" formatCode="0.0000">
                  <c:v>-0.77744073005644465</c:v>
                </c:pt>
                <c:pt idx="207" formatCode="0.0000">
                  <c:v>-0.46992267029453999</c:v>
                </c:pt>
                <c:pt idx="208" formatCode="0.0000">
                  <c:v>-4.4390095532635176E-2</c:v>
                </c:pt>
                <c:pt idx="209" formatCode="0.0000">
                  <c:v>0.99025428422926964</c:v>
                </c:pt>
                <c:pt idx="210" formatCode="0.0000">
                  <c:v>1.8633517847649843</c:v>
                </c:pt>
                <c:pt idx="211" formatCode="0.0000">
                  <c:v>1.1553995339614127</c:v>
                </c:pt>
                <c:pt idx="212" formatCode="0.0000">
                  <c:v>0.54887558699712691</c:v>
                </c:pt>
                <c:pt idx="213" formatCode="0.0000">
                  <c:v>-0.24888345889573055</c:v>
                </c:pt>
                <c:pt idx="214" formatCode="0.0000">
                  <c:v>-0.72627053425287336</c:v>
                </c:pt>
                <c:pt idx="215" formatCode="0.0000">
                  <c:v>-0.75943337324096871</c:v>
                </c:pt>
                <c:pt idx="216" formatCode="0.0000">
                  <c:v>-0.79206276591954006</c:v>
                </c:pt>
                <c:pt idx="217" formatCode="0.0000">
                  <c:v>-0.78924901428263516</c:v>
                </c:pt>
                <c:pt idx="218" formatCode="0.0000">
                  <c:v>-0.72153812422311137</c:v>
                </c:pt>
                <c:pt idx="219" formatCode="0.0000">
                  <c:v>-0.62609894279453981</c:v>
                </c:pt>
                <c:pt idx="220" formatCode="0.0000">
                  <c:v>-0.22601995136596853</c:v>
                </c:pt>
                <c:pt idx="221" formatCode="0.0000">
                  <c:v>0.80907158339593621</c:v>
                </c:pt>
                <c:pt idx="222" formatCode="0.0000">
                  <c:v>1.6824035889316509</c:v>
                </c:pt>
                <c:pt idx="223" formatCode="0.0000">
                  <c:v>0.97274466396141279</c:v>
                </c:pt>
                <c:pt idx="224" formatCode="0.0000">
                  <c:v>0.36691620783046031</c:v>
                </c:pt>
                <c:pt idx="225" formatCode="0.0000">
                  <c:v>-0.43829769139573055</c:v>
                </c:pt>
                <c:pt idx="226" formatCode="0.0000">
                  <c:v>-0.91548681258620657</c:v>
                </c:pt>
                <c:pt idx="227" formatCode="0.0000">
                  <c:v>-0.93740607407430188</c:v>
                </c:pt>
                <c:pt idx="228" formatCode="0.0000">
                  <c:v>-0.98848063591953994</c:v>
                </c:pt>
                <c:pt idx="229" formatCode="0.0000">
                  <c:v>-1.0187659792826351</c:v>
                </c:pt>
                <c:pt idx="230" formatCode="0.0000">
                  <c:v>-0.8960639817231113</c:v>
                </c:pt>
                <c:pt idx="231" formatCode="0.0000">
                  <c:v>-0.72265046112787323</c:v>
                </c:pt>
                <c:pt idx="232" formatCode="0.0000">
                  <c:v>-0.29478354136596852</c:v>
                </c:pt>
                <c:pt idx="233" formatCode="0.0000">
                  <c:v>0.74053342672926947</c:v>
                </c:pt>
                <c:pt idx="234" formatCode="0.0000">
                  <c:v>1.6142918697649842</c:v>
                </c:pt>
                <c:pt idx="235" formatCode="0.0000">
                  <c:v>0.90524713646141286</c:v>
                </c:pt>
                <c:pt idx="236" formatCode="0.0000">
                  <c:v>0.2970083953304602</c:v>
                </c:pt>
                <c:pt idx="237" formatCode="0.0000">
                  <c:v>-0.49820543972906389</c:v>
                </c:pt>
                <c:pt idx="238" formatCode="0.0000">
                  <c:v>-0.89542863425287322</c:v>
                </c:pt>
                <c:pt idx="239" formatCode="0.0000">
                  <c:v>-0.8181219874076352</c:v>
                </c:pt>
                <c:pt idx="240" formatCode="0.0000">
                  <c:v>-0.68155753091953997</c:v>
                </c:pt>
                <c:pt idx="241" formatCode="0.0000">
                  <c:v>-0.56950803511596859</c:v>
                </c:pt>
                <c:pt idx="242" formatCode="0.0000">
                  <c:v>-0.57145357588977785</c:v>
                </c:pt>
                <c:pt idx="243" formatCode="0.0000">
                  <c:v>-0.31510630196120654</c:v>
                </c:pt>
                <c:pt idx="244" formatCode="0.0000">
                  <c:v>7.9679420300698189E-2</c:v>
                </c:pt>
                <c:pt idx="245" formatCode="0.0000">
                  <c:v>1.1138760008959361</c:v>
                </c:pt>
                <c:pt idx="246" formatCode="0.0000">
                  <c:v>1.9868090639316507</c:v>
                </c:pt>
                <c:pt idx="247" formatCode="0.0000">
                  <c:v>1.2782457197947461</c:v>
                </c:pt>
                <c:pt idx="248" formatCode="0.0000">
                  <c:v>0.67178305033046004</c:v>
                </c:pt>
                <c:pt idx="249" formatCode="0.0000">
                  <c:v>-0.13021955806239732</c:v>
                </c:pt>
                <c:pt idx="250" formatCode="0.0000">
                  <c:v>-0.67091899758620677</c:v>
                </c:pt>
                <c:pt idx="251" formatCode="0.0000">
                  <c:v>-0.78925168324096873</c:v>
                </c:pt>
                <c:pt idx="252" formatCode="0.0000">
                  <c:v>-0.88913394091954001</c:v>
                </c:pt>
                <c:pt idx="253" formatCode="0.0000">
                  <c:v>-0.89592539844930197</c:v>
                </c:pt>
                <c:pt idx="254" formatCode="0.0000">
                  <c:v>-0.79628263088977802</c:v>
                </c:pt>
                <c:pt idx="255" formatCode="0.0000">
                  <c:v>-0.66261806279453994</c:v>
                </c:pt>
                <c:pt idx="256" formatCode="0.0000">
                  <c:v>-0.26798923553263521</c:v>
                </c:pt>
                <c:pt idx="257" formatCode="0.0000">
                  <c:v>0.76617196506260288</c:v>
                </c:pt>
                <c:pt idx="258" formatCode="0.0000">
                  <c:v>1.6394459314316507</c:v>
                </c:pt>
                <c:pt idx="259" formatCode="0.0000">
                  <c:v>0.93084800229474618</c:v>
                </c:pt>
                <c:pt idx="260" formatCode="0.0000">
                  <c:v>0.32391303783046033</c:v>
                </c:pt>
                <c:pt idx="261" formatCode="0.0000">
                  <c:v>-0.48274764222906391</c:v>
                </c:pt>
                <c:pt idx="262" formatCode="0.0000">
                  <c:v>-0.94256944841953993</c:v>
                </c:pt>
                <c:pt idx="263" formatCode="0.0000">
                  <c:v>-0.96217092657430192</c:v>
                </c:pt>
                <c:pt idx="264" formatCode="0.0000">
                  <c:v>-0.86274915925287332</c:v>
                </c:pt>
                <c:pt idx="265" formatCode="0.0000">
                  <c:v>-0.76437881011596853</c:v>
                </c:pt>
                <c:pt idx="266" formatCode="0.0000">
                  <c:v>-0.73618321588977809</c:v>
                </c:pt>
                <c:pt idx="267" formatCode="0.0000">
                  <c:v>-0.48895674862787325</c:v>
                </c:pt>
                <c:pt idx="268" formatCode="0.0000">
                  <c:v>-2.8917101365968589E-2</c:v>
                </c:pt>
                <c:pt idx="269" formatCode="0.0000">
                  <c:v>1.0060293292292695</c:v>
                </c:pt>
                <c:pt idx="270" formatCode="0.0000">
                  <c:v>1.8794504630983173</c:v>
                </c:pt>
                <c:pt idx="271" formatCode="0.0000">
                  <c:v>1.1701525506280797</c:v>
                </c:pt>
                <c:pt idx="272" formatCode="0.0000">
                  <c:v>0.56271353199712693</c:v>
                </c:pt>
                <c:pt idx="273" formatCode="0.0000">
                  <c:v>-0.24074023639573056</c:v>
                </c:pt>
                <c:pt idx="274" formatCode="0.0000">
                  <c:v>-0.72101206758620651</c:v>
                </c:pt>
                <c:pt idx="275" formatCode="0.0000">
                  <c:v>-0.71972281324096843</c:v>
                </c:pt>
                <c:pt idx="276" formatCode="0.0000">
                  <c:v>-0.80175596258620663</c:v>
                </c:pt>
                <c:pt idx="277" formatCode="0.0000">
                  <c:v>-0.90136959428263519</c:v>
                </c:pt>
                <c:pt idx="278" formatCode="0.0000">
                  <c:v>-0.87732900005644476</c:v>
                </c:pt>
                <c:pt idx="279" formatCode="0.0000">
                  <c:v>-0.77672803696120674</c:v>
                </c:pt>
                <c:pt idx="280" formatCode="0.0000">
                  <c:v>-0.4049689980326352</c:v>
                </c:pt>
                <c:pt idx="281" formatCode="0.0000">
                  <c:v>0.63025756922926957</c:v>
                </c:pt>
                <c:pt idx="282" formatCode="0.0000">
                  <c:v>1.5034043405983173</c:v>
                </c:pt>
                <c:pt idx="283" formatCode="0.0000">
                  <c:v>0.79458029479474601</c:v>
                </c:pt>
                <c:pt idx="284" formatCode="0.0000">
                  <c:v>0.18862626116379344</c:v>
                </c:pt>
                <c:pt idx="285" formatCode="0.0000">
                  <c:v>-0.61264136639573064</c:v>
                </c:pt>
                <c:pt idx="286" formatCode="0.0000">
                  <c:v>-1.0885431050862067</c:v>
                </c:pt>
                <c:pt idx="287" formatCode="0.0000">
                  <c:v>-1.1188176440743021</c:v>
                </c:pt>
                <c:pt idx="288" formatCode="0.0000">
                  <c:v>-1.0784424434195401</c:v>
                </c:pt>
                <c:pt idx="289" formatCode="0.0000">
                  <c:v>-1.0587127242826353</c:v>
                </c:pt>
                <c:pt idx="290" formatCode="0.0000">
                  <c:v>-0.92947028922311148</c:v>
                </c:pt>
                <c:pt idx="291" formatCode="0.0000">
                  <c:v>-0.66766774946120666</c:v>
                </c:pt>
                <c:pt idx="292" formatCode="0.0000">
                  <c:v>-0.26539992886596853</c:v>
                </c:pt>
                <c:pt idx="293" formatCode="0.0000">
                  <c:v>0.76864704006260287</c:v>
                </c:pt>
                <c:pt idx="294" formatCode="0.0000">
                  <c:v>1.642024983931651</c:v>
                </c:pt>
                <c:pt idx="295" formatCode="0.0000">
                  <c:v>0.93312686229474617</c:v>
                </c:pt>
                <c:pt idx="296" formatCode="0.0000">
                  <c:v>0.32571641366379367</c:v>
                </c:pt>
                <c:pt idx="297" formatCode="0.0000">
                  <c:v>-0.47472516389573055</c:v>
                </c:pt>
                <c:pt idx="298" formatCode="0.0000">
                  <c:v>-0.93429686341953999</c:v>
                </c:pt>
                <c:pt idx="299" formatCode="0.0000">
                  <c:v>-0.95181233074096849</c:v>
                </c:pt>
                <c:pt idx="300" formatCode="0.0000">
                  <c:v>-0.85043102091954004</c:v>
                </c:pt>
                <c:pt idx="301" formatCode="0.0000">
                  <c:v>-0.82224160511596844</c:v>
                </c:pt>
                <c:pt idx="302" formatCode="0.0000">
                  <c:v>-0.7579496967231113</c:v>
                </c:pt>
                <c:pt idx="303" formatCode="0.0000">
                  <c:v>-0.53610327029454008</c:v>
                </c:pt>
                <c:pt idx="304" formatCode="0.0000">
                  <c:v>-0.13696054053263518</c:v>
                </c:pt>
                <c:pt idx="305" formatCode="0.0000">
                  <c:v>0.89798587089593607</c:v>
                </c:pt>
                <c:pt idx="306" formatCode="0.0000">
                  <c:v>1.771388729764984</c:v>
                </c:pt>
                <c:pt idx="307" formatCode="0.0000">
                  <c:v>1.0625787731280794</c:v>
                </c:pt>
                <c:pt idx="308" formatCode="0.0000">
                  <c:v>0.45669610783046022</c:v>
                </c:pt>
                <c:pt idx="309" formatCode="0.0000">
                  <c:v>-0.34478182056239731</c:v>
                </c:pt>
                <c:pt idx="310" formatCode="0.0000">
                  <c:v>-0.78901643258620668</c:v>
                </c:pt>
                <c:pt idx="311" formatCode="0.0000">
                  <c:v>-0.79017479240763533</c:v>
                </c:pt>
                <c:pt idx="312" formatCode="0.0000">
                  <c:v>-0.88895174175287339</c:v>
                </c:pt>
                <c:pt idx="313" formatCode="0.0000">
                  <c:v>-0.80412810844930183</c:v>
                </c:pt>
                <c:pt idx="314" formatCode="0.0000">
                  <c:v>-0.78937168255644474</c:v>
                </c:pt>
                <c:pt idx="315" formatCode="0.0000">
                  <c:v>-0.67068973946120658</c:v>
                </c:pt>
                <c:pt idx="316" formatCode="0.0000">
                  <c:v>-0.24356170803263522</c:v>
                </c:pt>
                <c:pt idx="317" formatCode="0.0000">
                  <c:v>0.7914109442292695</c:v>
                </c:pt>
                <c:pt idx="318" formatCode="0.0000">
                  <c:v>1.6644697897649841</c:v>
                </c:pt>
                <c:pt idx="319" formatCode="0.0000">
                  <c:v>0.95554051312807953</c:v>
                </c:pt>
                <c:pt idx="320" formatCode="0.0000">
                  <c:v>0.34788642116379365</c:v>
                </c:pt>
                <c:pt idx="321" formatCode="0.0000">
                  <c:v>-0.45265625556239714</c:v>
                </c:pt>
                <c:pt idx="322" formatCode="0.0000">
                  <c:v>-0.93667156591953982</c:v>
                </c:pt>
                <c:pt idx="323" formatCode="0.0000">
                  <c:v>-0.98057747157430175</c:v>
                </c:pt>
                <c:pt idx="324" formatCode="0.0000">
                  <c:v>-0.95594066841953984</c:v>
                </c:pt>
                <c:pt idx="325" formatCode="0.0000">
                  <c:v>-0.92563548594930189</c:v>
                </c:pt>
                <c:pt idx="326" formatCode="0.0000">
                  <c:v>-0.76205526255644473</c:v>
                </c:pt>
                <c:pt idx="327" formatCode="0.0000">
                  <c:v>-0.57434772862787331</c:v>
                </c:pt>
                <c:pt idx="328" formatCode="0.0000">
                  <c:v>-0.1537711546993018</c:v>
                </c:pt>
                <c:pt idx="329" formatCode="0.0000">
                  <c:v>0.88285700089593633</c:v>
                </c:pt>
                <c:pt idx="330" formatCode="0.0000">
                  <c:v>1.7561386714316511</c:v>
                </c:pt>
                <c:pt idx="331" formatCode="0.0000">
                  <c:v>1.0472983297947462</c:v>
                </c:pt>
                <c:pt idx="332" formatCode="0.0000">
                  <c:v>0.44043007199712725</c:v>
                </c:pt>
                <c:pt idx="333" formatCode="0.0000">
                  <c:v>-0.36269167889573023</c:v>
                </c:pt>
                <c:pt idx="334" formatCode="0.0000">
                  <c:v>-0.85225216508620649</c:v>
                </c:pt>
                <c:pt idx="335" formatCode="0.0000">
                  <c:v>-0.88552647407430174</c:v>
                </c:pt>
                <c:pt idx="336" formatCode="0.0000">
                  <c:v>-0.90070832591953987</c:v>
                </c:pt>
                <c:pt idx="337" formatCode="0.0000">
                  <c:v>-0.96713562094930194</c:v>
                </c:pt>
                <c:pt idx="338" formatCode="0.0000">
                  <c:v>-0.97426878255644467</c:v>
                </c:pt>
                <c:pt idx="339" formatCode="0.0000">
                  <c:v>-0.79427744279454005</c:v>
                </c:pt>
                <c:pt idx="340" formatCode="0.0000">
                  <c:v>-0.42312577136596857</c:v>
                </c:pt>
                <c:pt idx="341" formatCode="0.0000">
                  <c:v>0.61073213089593614</c:v>
                </c:pt>
                <c:pt idx="342" formatCode="0.0000">
                  <c:v>1.4840464930983175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01-4D48-8CEB-0812713FCECD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'Brahmaputra-TSA'!$AH$2:$AH$349</c:f>
              <c:numCache>
                <c:formatCode>General</c:formatCode>
                <c:ptCount val="348"/>
                <c:pt idx="6" formatCode="0.00">
                  <c:v>0.43278985431547579</c:v>
                </c:pt>
                <c:pt idx="7" formatCode="0.00">
                  <c:v>-0.22981223404761941</c:v>
                </c:pt>
                <c:pt idx="8" formatCode="0.00">
                  <c:v>0.21479992874999998</c:v>
                </c:pt>
                <c:pt idx="9" formatCode="0.00">
                  <c:v>0.65757409547619083</c:v>
                </c:pt>
                <c:pt idx="10" formatCode="0.00">
                  <c:v>-0.34350123166666646</c:v>
                </c:pt>
                <c:pt idx="11" formatCode="0.00">
                  <c:v>-0.44371740184523806</c:v>
                </c:pt>
                <c:pt idx="12" formatCode="0.00">
                  <c:v>-0.41509893499999978</c:v>
                </c:pt>
                <c:pt idx="13" formatCode="0.00">
                  <c:v>-0.42343701080357138</c:v>
                </c:pt>
                <c:pt idx="14" formatCode="0.00">
                  <c:v>-0.45800342252976195</c:v>
                </c:pt>
                <c:pt idx="15" formatCode="0.00">
                  <c:v>-0.43870252729166676</c:v>
                </c:pt>
                <c:pt idx="16" formatCode="0.00">
                  <c:v>0.8753499504464286</c:v>
                </c:pt>
                <c:pt idx="17" formatCode="0.00">
                  <c:v>0.59254373901785717</c:v>
                </c:pt>
                <c:pt idx="18" formatCode="0.00">
                  <c:v>0.6393086709821425</c:v>
                </c:pt>
                <c:pt idx="19" formatCode="0.00">
                  <c:v>0.2957090751190472</c:v>
                </c:pt>
                <c:pt idx="20" formatCode="0.00">
                  <c:v>0.22544009208333304</c:v>
                </c:pt>
                <c:pt idx="21" formatCode="0.00">
                  <c:v>-4.201759619047607E-2</c:v>
                </c:pt>
                <c:pt idx="22" formatCode="0.00">
                  <c:v>-0.43425428583333359</c:v>
                </c:pt>
                <c:pt idx="23" formatCode="0.00">
                  <c:v>-0.33925812184523818</c:v>
                </c:pt>
                <c:pt idx="24" formatCode="0.00">
                  <c:v>-0.23999780666666681</c:v>
                </c:pt>
                <c:pt idx="25" formatCode="0.00">
                  <c:v>-0.14120424913690477</c:v>
                </c:pt>
                <c:pt idx="26" formatCode="0.00">
                  <c:v>0.10360663830357142</c:v>
                </c:pt>
                <c:pt idx="27" formatCode="0.00">
                  <c:v>0.23184571270833332</c:v>
                </c:pt>
                <c:pt idx="28" formatCode="0.00">
                  <c:v>9.6312979613095262E-2</c:v>
                </c:pt>
                <c:pt idx="29" formatCode="0.00">
                  <c:v>-0.24599290598214285</c:v>
                </c:pt>
                <c:pt idx="30" formatCode="0.00">
                  <c:v>0.26473328431547571</c:v>
                </c:pt>
                <c:pt idx="31" formatCode="0.00">
                  <c:v>-0.53517317738095271</c:v>
                </c:pt>
                <c:pt idx="32" formatCode="0.00">
                  <c:v>-0.56605800625000025</c:v>
                </c:pt>
                <c:pt idx="33" formatCode="0.00">
                  <c:v>-7.7146182023809518E-2</c:v>
                </c:pt>
                <c:pt idx="34" formatCode="0.00">
                  <c:v>0.14904679166666668</c:v>
                </c:pt>
                <c:pt idx="35" formatCode="0.00">
                  <c:v>0.12709738065476173</c:v>
                </c:pt>
                <c:pt idx="36" formatCode="0.00">
                  <c:v>4.1343067499999941E-2</c:v>
                </c:pt>
                <c:pt idx="37" formatCode="0.00">
                  <c:v>-1.5361570803571367E-2</c:v>
                </c:pt>
                <c:pt idx="38" formatCode="0.00">
                  <c:v>-0.1765819416964286</c:v>
                </c:pt>
                <c:pt idx="39" formatCode="0.00">
                  <c:v>-0.393326558125</c:v>
                </c:pt>
                <c:pt idx="40" formatCode="0.00">
                  <c:v>0.11171443711309514</c:v>
                </c:pt>
                <c:pt idx="41" formatCode="0.00">
                  <c:v>0.61253204401785766</c:v>
                </c:pt>
                <c:pt idx="42" formatCode="0.00">
                  <c:v>0.54502390181547611</c:v>
                </c:pt>
                <c:pt idx="43" formatCode="0.00">
                  <c:v>0.52547876595238008</c:v>
                </c:pt>
                <c:pt idx="44" formatCode="0.00">
                  <c:v>0.40618769124999954</c:v>
                </c:pt>
                <c:pt idx="45" formatCode="0.00">
                  <c:v>-0.16437809119047597</c:v>
                </c:pt>
                <c:pt idx="46" formatCode="0.00">
                  <c:v>-0.34911864416666677</c:v>
                </c:pt>
                <c:pt idx="47" formatCode="0.00">
                  <c:v>-0.30963635101190479</c:v>
                </c:pt>
                <c:pt idx="48" formatCode="0.00">
                  <c:v>-0.25119481333333349</c:v>
                </c:pt>
                <c:pt idx="49" formatCode="0.00">
                  <c:v>-5.9563956636904836E-2</c:v>
                </c:pt>
                <c:pt idx="50" formatCode="0.00">
                  <c:v>0.23125518247023802</c:v>
                </c:pt>
                <c:pt idx="51" formatCode="0.00">
                  <c:v>0.44708567270833321</c:v>
                </c:pt>
                <c:pt idx="52" formatCode="0.00">
                  <c:v>6.14961387797619E-2</c:v>
                </c:pt>
                <c:pt idx="53" formatCode="0.00">
                  <c:v>0.44503511151785702</c:v>
                </c:pt>
                <c:pt idx="54" formatCode="0.00">
                  <c:v>-1.2233194456845242</c:v>
                </c:pt>
                <c:pt idx="55" formatCode="0.00">
                  <c:v>-0.5635576707142862</c:v>
                </c:pt>
                <c:pt idx="56" formatCode="0.00">
                  <c:v>-0.51104621625000024</c:v>
                </c:pt>
                <c:pt idx="57" formatCode="0.00">
                  <c:v>5.3356837976190619E-2</c:v>
                </c:pt>
                <c:pt idx="58" formatCode="0.00">
                  <c:v>0.25411016166666656</c:v>
                </c:pt>
                <c:pt idx="59" formatCode="0.00">
                  <c:v>0.21185148565476175</c:v>
                </c:pt>
                <c:pt idx="60" formatCode="0.00">
                  <c:v>0.10240986250000006</c:v>
                </c:pt>
                <c:pt idx="61" formatCode="0.00">
                  <c:v>-0.15528459163690478</c:v>
                </c:pt>
                <c:pt idx="62" formatCode="0.00">
                  <c:v>-0.25072385419642862</c:v>
                </c:pt>
                <c:pt idx="63" formatCode="0.00">
                  <c:v>-0.33369951729166669</c:v>
                </c:pt>
                <c:pt idx="64" formatCode="0.00">
                  <c:v>6.3800156279761877E-2</c:v>
                </c:pt>
                <c:pt idx="65" formatCode="0.00">
                  <c:v>1.1034311123511906</c:v>
                </c:pt>
                <c:pt idx="66" formatCode="0.00">
                  <c:v>1.4414519393154759</c:v>
                </c:pt>
                <c:pt idx="67" formatCode="0.00">
                  <c:v>-1.4899136547619429E-2</c:v>
                </c:pt>
                <c:pt idx="68" formatCode="0.00">
                  <c:v>-8.3692902916666867E-2</c:v>
                </c:pt>
                <c:pt idx="69" formatCode="0.00">
                  <c:v>-0.24571920369047606</c:v>
                </c:pt>
                <c:pt idx="70" formatCode="0.00">
                  <c:v>-0.38909468000000003</c:v>
                </c:pt>
                <c:pt idx="71" formatCode="0.00">
                  <c:v>-0.40937032601190471</c:v>
                </c:pt>
                <c:pt idx="72" formatCode="0.00">
                  <c:v>-0.30329419499999999</c:v>
                </c:pt>
                <c:pt idx="73" formatCode="0.00">
                  <c:v>-0.24007351830357149</c:v>
                </c:pt>
                <c:pt idx="74" formatCode="0.00">
                  <c:v>-4.3070485029761851E-2</c:v>
                </c:pt>
                <c:pt idx="75" formatCode="0.00">
                  <c:v>-8.8474291458333409E-2</c:v>
                </c:pt>
                <c:pt idx="76" formatCode="0.00">
                  <c:v>0.5543313246130952</c:v>
                </c:pt>
                <c:pt idx="77" formatCode="0.00">
                  <c:v>-7.8088653482142778E-2</c:v>
                </c:pt>
                <c:pt idx="78" formatCode="0.00">
                  <c:v>0.89248107014880906</c:v>
                </c:pt>
                <c:pt idx="79" formatCode="0.00">
                  <c:v>9.1300696785713731E-2</c:v>
                </c:pt>
                <c:pt idx="80" formatCode="0.00">
                  <c:v>-0.57244689041666696</c:v>
                </c:pt>
                <c:pt idx="81" formatCode="0.00">
                  <c:v>-0.24034464535714273</c:v>
                </c:pt>
                <c:pt idx="82" formatCode="0.00">
                  <c:v>-7.9785289166666828E-2</c:v>
                </c:pt>
                <c:pt idx="83" formatCode="0.00">
                  <c:v>-5.7499256845238045E-2</c:v>
                </c:pt>
                <c:pt idx="84" formatCode="0.00">
                  <c:v>-0.1088311308333334</c:v>
                </c:pt>
                <c:pt idx="85" formatCode="0.00">
                  <c:v>-8.6770211636904793E-2</c:v>
                </c:pt>
                <c:pt idx="86" formatCode="0.00">
                  <c:v>8.4696570803571403E-2</c:v>
                </c:pt>
                <c:pt idx="87" formatCode="0.00">
                  <c:v>-0.2414272189583333</c:v>
                </c:pt>
                <c:pt idx="88" formatCode="0.00">
                  <c:v>-0.27704131788690478</c:v>
                </c:pt>
                <c:pt idx="89" formatCode="0.00">
                  <c:v>0.496904148184524</c:v>
                </c:pt>
                <c:pt idx="90" formatCode="0.00">
                  <c:v>0.93040092098214267</c:v>
                </c:pt>
                <c:pt idx="91" formatCode="0.00">
                  <c:v>-0.30231388571428597</c:v>
                </c:pt>
                <c:pt idx="92" formatCode="0.00">
                  <c:v>-1.2338147083333473E-2</c:v>
                </c:pt>
                <c:pt idx="93" formatCode="0.00">
                  <c:v>-0.26439493452380958</c:v>
                </c:pt>
                <c:pt idx="94" formatCode="0.00">
                  <c:v>-8.6699520000000252E-2</c:v>
                </c:pt>
                <c:pt idx="95" formatCode="0.00">
                  <c:v>-8.8362436011904966E-2</c:v>
                </c:pt>
                <c:pt idx="96" formatCode="0.00">
                  <c:v>-0.14268775083333329</c:v>
                </c:pt>
                <c:pt idx="97" formatCode="0.00">
                  <c:v>-0.21545529997023793</c:v>
                </c:pt>
                <c:pt idx="98" formatCode="0.00">
                  <c:v>-0.37377311336309504</c:v>
                </c:pt>
                <c:pt idx="99" formatCode="0.00">
                  <c:v>-0.6342276047916664</c:v>
                </c:pt>
                <c:pt idx="100" formatCode="0.00">
                  <c:v>-0.61251921538690479</c:v>
                </c:pt>
                <c:pt idx="101" formatCode="0.00">
                  <c:v>0.60952985568452389</c:v>
                </c:pt>
                <c:pt idx="102" formatCode="0.00">
                  <c:v>1.3626420751488091</c:v>
                </c:pt>
                <c:pt idx="103" formatCode="0.00">
                  <c:v>1.7150222909523807</c:v>
                </c:pt>
                <c:pt idx="104" formatCode="0.00">
                  <c:v>0.77606673291666683</c:v>
                </c:pt>
                <c:pt idx="105" formatCode="0.00">
                  <c:v>-0.44337099452380929</c:v>
                </c:pt>
                <c:pt idx="106" formatCode="0.00">
                  <c:v>-0.51352591250000001</c:v>
                </c:pt>
                <c:pt idx="107" formatCode="0.00">
                  <c:v>-0.56664785934523809</c:v>
                </c:pt>
                <c:pt idx="108" formatCode="0.00">
                  <c:v>-0.49893883416666651</c:v>
                </c:pt>
                <c:pt idx="109" formatCode="0.00">
                  <c:v>-0.42791340330357153</c:v>
                </c:pt>
                <c:pt idx="110" formatCode="0.00">
                  <c:v>-0.34095892586309529</c:v>
                </c:pt>
                <c:pt idx="111" formatCode="0.00">
                  <c:v>-0.23025015895833345</c:v>
                </c:pt>
                <c:pt idx="112" formatCode="0.00">
                  <c:v>3.7430852113095159E-2</c:v>
                </c:pt>
                <c:pt idx="113" formatCode="0.00">
                  <c:v>7.8318463184523956E-2</c:v>
                </c:pt>
                <c:pt idx="114" formatCode="0.00">
                  <c:v>0.79582181348214265</c:v>
                </c:pt>
                <c:pt idx="115" formatCode="0.00">
                  <c:v>0.52746097928571367</c:v>
                </c:pt>
                <c:pt idx="116" formatCode="0.00">
                  <c:v>-5.8841387916667154E-2</c:v>
                </c:pt>
                <c:pt idx="117" formatCode="0.00">
                  <c:v>-0.28854427619047629</c:v>
                </c:pt>
                <c:pt idx="118" formatCode="0.00">
                  <c:v>-0.18677953750000009</c:v>
                </c:pt>
                <c:pt idx="119" formatCode="0.00">
                  <c:v>-0.22740891434523824</c:v>
                </c:pt>
                <c:pt idx="120" formatCode="0.00">
                  <c:v>-0.31841171583333339</c:v>
                </c:pt>
                <c:pt idx="121" formatCode="0.00">
                  <c:v>-0.25794304163690474</c:v>
                </c:pt>
                <c:pt idx="122" formatCode="0.00">
                  <c:v>-0.22594487002976182</c:v>
                </c:pt>
                <c:pt idx="123" formatCode="0.00">
                  <c:v>-8.6576743124999966E-2</c:v>
                </c:pt>
                <c:pt idx="124" formatCode="0.00">
                  <c:v>0.4027187279464286</c:v>
                </c:pt>
                <c:pt idx="125" formatCode="0.00">
                  <c:v>1.0125038856845237</c:v>
                </c:pt>
                <c:pt idx="126" formatCode="0.00">
                  <c:v>-0.26816698151785756</c:v>
                </c:pt>
                <c:pt idx="127" formatCode="0.00">
                  <c:v>0.38488348928571425</c:v>
                </c:pt>
                <c:pt idx="128" formatCode="0.00">
                  <c:v>0.61616627125000001</c:v>
                </c:pt>
                <c:pt idx="129" formatCode="0.00">
                  <c:v>-0.43161236035714262</c:v>
                </c:pt>
                <c:pt idx="130" formatCode="0.00">
                  <c:v>-0.26851571999999996</c:v>
                </c:pt>
                <c:pt idx="131" formatCode="0.00">
                  <c:v>-0.19745551934523808</c:v>
                </c:pt>
                <c:pt idx="132" formatCode="0.00">
                  <c:v>-5.4409480000000121E-2</c:v>
                </c:pt>
                <c:pt idx="133" formatCode="0.00">
                  <c:v>5.7101757529761876E-2</c:v>
                </c:pt>
                <c:pt idx="134" formatCode="0.00">
                  <c:v>0.13314938830357148</c:v>
                </c:pt>
                <c:pt idx="135" formatCode="0.00">
                  <c:v>0.18586952020833336</c:v>
                </c:pt>
                <c:pt idx="136" formatCode="0.00">
                  <c:v>2.7100855446428596E-2</c:v>
                </c:pt>
                <c:pt idx="137" formatCode="0.00">
                  <c:v>-0.21725756514880956</c:v>
                </c:pt>
                <c:pt idx="138" formatCode="0.00">
                  <c:v>-1.204721034851191</c:v>
                </c:pt>
                <c:pt idx="139" formatCode="0.00">
                  <c:v>-0.62554344071428614</c:v>
                </c:pt>
                <c:pt idx="140" formatCode="0.00">
                  <c:v>0.16085226791666662</c:v>
                </c:pt>
                <c:pt idx="141" formatCode="0.00">
                  <c:v>0.48876759297619055</c:v>
                </c:pt>
                <c:pt idx="142" formatCode="0.00">
                  <c:v>0.26579037666666672</c:v>
                </c:pt>
                <c:pt idx="143" formatCode="0.00">
                  <c:v>0.26143648148809517</c:v>
                </c:pt>
                <c:pt idx="144" formatCode="0.00">
                  <c:v>0.25901074916666689</c:v>
                </c:pt>
                <c:pt idx="145" formatCode="0.00">
                  <c:v>7.5301537529761875E-2</c:v>
                </c:pt>
                <c:pt idx="146" formatCode="0.00">
                  <c:v>-0.10346469836309535</c:v>
                </c:pt>
                <c:pt idx="147" formatCode="0.00">
                  <c:v>1.0971172708333365E-2</c:v>
                </c:pt>
                <c:pt idx="148" formatCode="0.00">
                  <c:v>-0.1552026570535715</c:v>
                </c:pt>
                <c:pt idx="149" formatCode="0.00">
                  <c:v>-0.40377812098214294</c:v>
                </c:pt>
                <c:pt idx="150" formatCode="0.00">
                  <c:v>0.46706182764880921</c:v>
                </c:pt>
                <c:pt idx="151" formatCode="0.00">
                  <c:v>0.63472863595238072</c:v>
                </c:pt>
                <c:pt idx="152" formatCode="0.00">
                  <c:v>-0.62053131958333352</c:v>
                </c:pt>
                <c:pt idx="153" formatCode="0.00">
                  <c:v>-8.2065049523809441E-2</c:v>
                </c:pt>
                <c:pt idx="154" formatCode="0.00">
                  <c:v>5.8384217499999891E-2</c:v>
                </c:pt>
                <c:pt idx="155" formatCode="0.00">
                  <c:v>8.6996883154761839E-2</c:v>
                </c:pt>
                <c:pt idx="156" formatCode="0.00">
                  <c:v>6.458442749999993E-2</c:v>
                </c:pt>
                <c:pt idx="157" formatCode="0.00">
                  <c:v>3.8350647529761916E-2</c:v>
                </c:pt>
                <c:pt idx="158" formatCode="0.00">
                  <c:v>5.9805824136904717E-2</c:v>
                </c:pt>
                <c:pt idx="159" formatCode="0.00">
                  <c:v>-4.0308738958333423E-2</c:v>
                </c:pt>
                <c:pt idx="160" formatCode="0.00">
                  <c:v>-0.30874903538690468</c:v>
                </c:pt>
                <c:pt idx="161" formatCode="0.00">
                  <c:v>-0.20325188848214282</c:v>
                </c:pt>
                <c:pt idx="162" formatCode="0.00">
                  <c:v>0.65680505514880894</c:v>
                </c:pt>
                <c:pt idx="163" formatCode="0.00">
                  <c:v>-0.2796950557142861</c:v>
                </c:pt>
                <c:pt idx="164" formatCode="0.00">
                  <c:v>-0.36087440125000025</c:v>
                </c:pt>
                <c:pt idx="165" formatCode="0.00">
                  <c:v>0.18650795797619035</c:v>
                </c:pt>
                <c:pt idx="166" formatCode="0.00">
                  <c:v>7.0431971666666593E-2</c:v>
                </c:pt>
                <c:pt idx="167" formatCode="0.00">
                  <c:v>1.5807998988095262E-2</c:v>
                </c:pt>
                <c:pt idx="168" formatCode="0.00">
                  <c:v>6.1603291666667559E-3</c:v>
                </c:pt>
                <c:pt idx="169" formatCode="0.00">
                  <c:v>-8.3248524136904867E-2</c:v>
                </c:pt>
                <c:pt idx="170" formatCode="0.00">
                  <c:v>-8.3666822529761986E-2</c:v>
                </c:pt>
                <c:pt idx="171" formatCode="0.00">
                  <c:v>0.11661798270833346</c:v>
                </c:pt>
                <c:pt idx="172" formatCode="0.00">
                  <c:v>0.1135216471130952</c:v>
                </c:pt>
                <c:pt idx="173" formatCode="0.00">
                  <c:v>-0.42166621848214292</c:v>
                </c:pt>
                <c:pt idx="174" formatCode="0.00">
                  <c:v>1.2894657159821423</c:v>
                </c:pt>
                <c:pt idx="175" formatCode="0.00">
                  <c:v>-0.49465728071428594</c:v>
                </c:pt>
                <c:pt idx="176" formatCode="0.00">
                  <c:v>-0.33102122125000033</c:v>
                </c:pt>
                <c:pt idx="177" formatCode="0.00">
                  <c:v>0.47641646380952385</c:v>
                </c:pt>
                <c:pt idx="178" formatCode="0.00">
                  <c:v>-9.4916666666666871E-2</c:v>
                </c:pt>
                <c:pt idx="179" formatCode="0.00">
                  <c:v>-6.3560050178571692E-2</c:v>
                </c:pt>
                <c:pt idx="180" formatCode="0.00">
                  <c:v>-2.2982376666666804E-2</c:v>
                </c:pt>
                <c:pt idx="181" formatCode="0.00">
                  <c:v>0.19084412086309532</c:v>
                </c:pt>
                <c:pt idx="182" formatCode="0.00">
                  <c:v>0.21878528163690469</c:v>
                </c:pt>
                <c:pt idx="183" formatCode="0.00">
                  <c:v>0.12471647020833343</c:v>
                </c:pt>
                <c:pt idx="184" formatCode="0.00">
                  <c:v>-0.10988388122023807</c:v>
                </c:pt>
                <c:pt idx="185" formatCode="0.00">
                  <c:v>-0.63862420681547616</c:v>
                </c:pt>
                <c:pt idx="186" formatCode="0.00">
                  <c:v>-0.62878285151785729</c:v>
                </c:pt>
                <c:pt idx="187" formatCode="0.00">
                  <c:v>-5.5490490714286134E-2</c:v>
                </c:pt>
                <c:pt idx="188" formatCode="0.00">
                  <c:v>-0.45588436541666699</c:v>
                </c:pt>
                <c:pt idx="189" formatCode="0.00">
                  <c:v>0.47877031130952385</c:v>
                </c:pt>
                <c:pt idx="190" formatCode="0.00">
                  <c:v>0.3541119975</c:v>
                </c:pt>
                <c:pt idx="191" formatCode="0.00">
                  <c:v>0.25117899315476189</c:v>
                </c:pt>
                <c:pt idx="192" formatCode="0.00">
                  <c:v>0.20849874666666679</c:v>
                </c:pt>
                <c:pt idx="193" formatCode="0.00">
                  <c:v>0.2558802458630951</c:v>
                </c:pt>
                <c:pt idx="194" formatCode="0.00">
                  <c:v>0.29701346663690487</c:v>
                </c:pt>
                <c:pt idx="195" formatCode="0.00">
                  <c:v>0.24099752354166659</c:v>
                </c:pt>
                <c:pt idx="196" formatCode="0.00">
                  <c:v>5.7050821130951723E-3</c:v>
                </c:pt>
                <c:pt idx="197" formatCode="0.00">
                  <c:v>-5.8187633482142731E-2</c:v>
                </c:pt>
                <c:pt idx="198" formatCode="0.00">
                  <c:v>-1.0127342998511908</c:v>
                </c:pt>
                <c:pt idx="199" formatCode="0.00">
                  <c:v>-1.0888029965476194</c:v>
                </c:pt>
                <c:pt idx="200" formatCode="0.00">
                  <c:v>-0.11385869541666693</c:v>
                </c:pt>
                <c:pt idx="201" formatCode="0.00">
                  <c:v>2.7201996309524024E-2</c:v>
                </c:pt>
                <c:pt idx="202" formatCode="0.00">
                  <c:v>0.39638179833333331</c:v>
                </c:pt>
                <c:pt idx="203" formatCode="0.00">
                  <c:v>0.40284909732142848</c:v>
                </c:pt>
                <c:pt idx="204" formatCode="0.00">
                  <c:v>0.33896353416666658</c:v>
                </c:pt>
                <c:pt idx="205" formatCode="0.00">
                  <c:v>0.22843585669642852</c:v>
                </c:pt>
                <c:pt idx="206" formatCode="0.00">
                  <c:v>3.0804723303571313E-2</c:v>
                </c:pt>
                <c:pt idx="207" formatCode="0.00">
                  <c:v>-2.710024645833331E-2</c:v>
                </c:pt>
                <c:pt idx="208" formatCode="0.00">
                  <c:v>-0.29902360122023813</c:v>
                </c:pt>
                <c:pt idx="209" formatCode="0.00">
                  <c:v>0.14668763901785709</c:v>
                </c:pt>
                <c:pt idx="210" formatCode="0.00">
                  <c:v>-0.29499216151785745</c:v>
                </c:pt>
                <c:pt idx="211" formatCode="0.00">
                  <c:v>8.6970609285714096E-2</c:v>
                </c:pt>
                <c:pt idx="212" formatCode="0.00">
                  <c:v>0.86421178624999961</c:v>
                </c:pt>
                <c:pt idx="213" formatCode="0.00">
                  <c:v>-0.19983903785714274</c:v>
                </c:pt>
                <c:pt idx="214" formatCode="0.00">
                  <c:v>-3.0671602500000006E-2</c:v>
                </c:pt>
                <c:pt idx="215" formatCode="0.00">
                  <c:v>-3.2834835119045502E-3</c:v>
                </c:pt>
                <c:pt idx="216" formatCode="0.00">
                  <c:v>4.1440219166666736E-2</c:v>
                </c:pt>
                <c:pt idx="217" formatCode="0.00">
                  <c:v>3.962527752976186E-2</c:v>
                </c:pt>
                <c:pt idx="218" formatCode="0.00">
                  <c:v>2.1678717470238085E-2</c:v>
                </c:pt>
                <c:pt idx="219" formatCode="0.00">
                  <c:v>3.9442116041666475E-2</c:v>
                </c:pt>
                <c:pt idx="220" formatCode="0.00">
                  <c:v>-0.26460625538690485</c:v>
                </c:pt>
                <c:pt idx="221" formatCode="0.00">
                  <c:v>-0.17929831014880948</c:v>
                </c:pt>
                <c:pt idx="222" formatCode="0.00">
                  <c:v>-0.35419942568452401</c:v>
                </c:pt>
                <c:pt idx="223" formatCode="0.00">
                  <c:v>0.24010030928571413</c:v>
                </c:pt>
                <c:pt idx="224" formatCode="0.00">
                  <c:v>-8.555962458333366E-2</c:v>
                </c:pt>
                <c:pt idx="225" formatCode="0.00">
                  <c:v>-0.10241116535714267</c:v>
                </c:pt>
                <c:pt idx="226" formatCode="0.00">
                  <c:v>0.16279323583333327</c:v>
                </c:pt>
                <c:pt idx="227" formatCode="0.00">
                  <c:v>0.17517625732142861</c:v>
                </c:pt>
                <c:pt idx="228" formatCode="0.00">
                  <c:v>0.22822856916666656</c:v>
                </c:pt>
                <c:pt idx="229" formatCode="0.00">
                  <c:v>0.28115986252976199</c:v>
                </c:pt>
                <c:pt idx="230" formatCode="0.00">
                  <c:v>0.15352293497023806</c:v>
                </c:pt>
                <c:pt idx="231" formatCode="0.00">
                  <c:v>4.8735174374999968E-2</c:v>
                </c:pt>
                <c:pt idx="232" formatCode="0.00">
                  <c:v>-0.20813224538690478</c:v>
                </c:pt>
                <c:pt idx="233" formatCode="0.00">
                  <c:v>-0.83927083348214282</c:v>
                </c:pt>
                <c:pt idx="234" formatCode="0.00">
                  <c:v>-0.92343230651785735</c:v>
                </c:pt>
                <c:pt idx="235" formatCode="0.00">
                  <c:v>0.93796595678571415</c:v>
                </c:pt>
                <c:pt idx="236" formatCode="0.00">
                  <c:v>-0.21169053208333355</c:v>
                </c:pt>
                <c:pt idx="237" formatCode="0.00">
                  <c:v>0.19896536297619072</c:v>
                </c:pt>
                <c:pt idx="238" formatCode="0.00">
                  <c:v>0.14968881749999996</c:v>
                </c:pt>
                <c:pt idx="239" formatCode="0.00">
                  <c:v>6.1496460654761886E-2</c:v>
                </c:pt>
                <c:pt idx="240" formatCode="0.00">
                  <c:v>-8.0953755833333307E-2</c:v>
                </c:pt>
                <c:pt idx="241" formatCode="0.00">
                  <c:v>-0.18500388163690473</c:v>
                </c:pt>
                <c:pt idx="242" formatCode="0.00">
                  <c:v>-9.376834086309549E-2</c:v>
                </c:pt>
                <c:pt idx="243" formatCode="0.00">
                  <c:v>0.5135236752083332</c:v>
                </c:pt>
                <c:pt idx="244" formatCode="0.00">
                  <c:v>0.59582611294642862</c:v>
                </c:pt>
                <c:pt idx="245" formatCode="0.00">
                  <c:v>0.3105441323511906</c:v>
                </c:pt>
                <c:pt idx="246" formatCode="0.00">
                  <c:v>-0.22527603068452384</c:v>
                </c:pt>
                <c:pt idx="247" formatCode="0.00">
                  <c:v>-0.30043496654761959</c:v>
                </c:pt>
                <c:pt idx="248" formatCode="0.00">
                  <c:v>0.21270113291666659</c:v>
                </c:pt>
                <c:pt idx="249" formatCode="0.00">
                  <c:v>-0.32452610869047599</c:v>
                </c:pt>
                <c:pt idx="250" formatCode="0.00">
                  <c:v>-8.1311709166666524E-2</c:v>
                </c:pt>
                <c:pt idx="251" formatCode="0.00">
                  <c:v>2.832588648809542E-2</c:v>
                </c:pt>
                <c:pt idx="252" formatCode="0.00">
                  <c:v>0.13014010416666677</c:v>
                </c:pt>
                <c:pt idx="253" formatCode="0.00">
                  <c:v>0.14582054169642866</c:v>
                </c:pt>
                <c:pt idx="254" formatCode="0.00">
                  <c:v>0.12691456413690472</c:v>
                </c:pt>
                <c:pt idx="255" formatCode="0.00">
                  <c:v>1.1653156041666612E-2</c:v>
                </c:pt>
                <c:pt idx="256" formatCode="0.00">
                  <c:v>-0.22575590122023814</c:v>
                </c:pt>
                <c:pt idx="257" formatCode="0.00">
                  <c:v>-0.65595486181547624</c:v>
                </c:pt>
                <c:pt idx="258" formatCode="0.00">
                  <c:v>-0.23333086818452387</c:v>
                </c:pt>
                <c:pt idx="259" formatCode="0.00">
                  <c:v>0.40062011095238081</c:v>
                </c:pt>
                <c:pt idx="260" formatCode="0.00">
                  <c:v>-0.11245500458333368</c:v>
                </c:pt>
                <c:pt idx="261" formatCode="0.00">
                  <c:v>-0.12938635452380942</c:v>
                </c:pt>
                <c:pt idx="262" formatCode="0.00">
                  <c:v>0.1834232916666666</c:v>
                </c:pt>
                <c:pt idx="263" formatCode="0.00">
                  <c:v>0.20103569982142866</c:v>
                </c:pt>
                <c:pt idx="264" formatCode="0.00">
                  <c:v>0.10685775250000007</c:v>
                </c:pt>
                <c:pt idx="265" formatCode="0.00">
                  <c:v>1.3013473363095218E-2</c:v>
                </c:pt>
                <c:pt idx="266" formatCode="0.00">
                  <c:v>6.7721391369047756E-3</c:v>
                </c:pt>
                <c:pt idx="267" formatCode="0.00">
                  <c:v>-4.085883812500013E-2</c:v>
                </c:pt>
                <c:pt idx="268" formatCode="0.00">
                  <c:v>-0.44930421538690474</c:v>
                </c:pt>
                <c:pt idx="269" formatCode="0.00">
                  <c:v>0.18163304401785707</c:v>
                </c:pt>
                <c:pt idx="270" formatCode="0.00">
                  <c:v>0.43318831014880921</c:v>
                </c:pt>
                <c:pt idx="271" formatCode="0.00">
                  <c:v>-0.34239315738095288</c:v>
                </c:pt>
                <c:pt idx="272" formatCode="0.00">
                  <c:v>0.3384611412499996</c:v>
                </c:pt>
                <c:pt idx="273" formatCode="0.00">
                  <c:v>0.25614774964285725</c:v>
                </c:pt>
                <c:pt idx="274" formatCode="0.00">
                  <c:v>-3.5626779166666789E-2</c:v>
                </c:pt>
                <c:pt idx="275" formatCode="0.00">
                  <c:v>-3.9855833511904915E-2</c:v>
                </c:pt>
                <c:pt idx="276" formatCode="0.00">
                  <c:v>4.0567185833333297E-2</c:v>
                </c:pt>
                <c:pt idx="277" formatCode="0.00">
                  <c:v>0.14269512752976188</c:v>
                </c:pt>
                <c:pt idx="278" formatCode="0.00">
                  <c:v>0.12635785330357141</c:v>
                </c:pt>
                <c:pt idx="279" formatCode="0.00">
                  <c:v>0.12266147020833351</c:v>
                </c:pt>
                <c:pt idx="280" formatCode="0.00">
                  <c:v>0.19296029127976189</c:v>
                </c:pt>
                <c:pt idx="281" formatCode="0.00">
                  <c:v>-0.54260892598214272</c:v>
                </c:pt>
                <c:pt idx="282" formatCode="0.00">
                  <c:v>-0.66004962735119066</c:v>
                </c:pt>
                <c:pt idx="283" formatCode="0.00">
                  <c:v>-0.52038962154761936</c:v>
                </c:pt>
                <c:pt idx="284" formatCode="0.00">
                  <c:v>-0.35724099791666675</c:v>
                </c:pt>
                <c:pt idx="285" formatCode="0.00">
                  <c:v>0.1962230896428574</c:v>
                </c:pt>
                <c:pt idx="286" formatCode="0.00">
                  <c:v>0.33777320833333335</c:v>
                </c:pt>
                <c:pt idx="287" formatCode="0.00">
                  <c:v>0.3575032273214287</c:v>
                </c:pt>
                <c:pt idx="288" formatCode="0.00">
                  <c:v>0.31764269666666678</c:v>
                </c:pt>
                <c:pt idx="289" formatCode="0.00">
                  <c:v>0.31054894752976203</c:v>
                </c:pt>
                <c:pt idx="290" formatCode="0.00">
                  <c:v>0.18317276247023817</c:v>
                </c:pt>
                <c:pt idx="291" formatCode="0.00">
                  <c:v>-5.8208687291666616E-2</c:v>
                </c:pt>
                <c:pt idx="292" formatCode="0.00">
                  <c:v>-5.916168788690479E-2</c:v>
                </c:pt>
                <c:pt idx="293" formatCode="0.00">
                  <c:v>-0.31211192681547617</c:v>
                </c:pt>
                <c:pt idx="294" formatCode="0.00">
                  <c:v>-0.83583412068452434</c:v>
                </c:pt>
                <c:pt idx="295" formatCode="0.00">
                  <c:v>4.9917180952380624E-2</c:v>
                </c:pt>
                <c:pt idx="296" formatCode="0.00">
                  <c:v>0.37029835958333313</c:v>
                </c:pt>
                <c:pt idx="297" formatCode="0.00">
                  <c:v>-7.4135228571428069E-3</c:v>
                </c:pt>
                <c:pt idx="298" formatCode="0.00">
                  <c:v>0.17524073666666662</c:v>
                </c:pt>
                <c:pt idx="299" formatCode="0.00">
                  <c:v>0.19153621398809517</c:v>
                </c:pt>
                <c:pt idx="300" formatCode="0.00">
                  <c:v>8.9131394166666711E-2</c:v>
                </c:pt>
                <c:pt idx="301" formatCode="0.00">
                  <c:v>6.7111538363095136E-2</c:v>
                </c:pt>
                <c:pt idx="302" formatCode="0.00">
                  <c:v>2.6238389970237974E-2</c:v>
                </c:pt>
                <c:pt idx="303" formatCode="0.00">
                  <c:v>-6.5622566458333309E-2</c:v>
                </c:pt>
                <c:pt idx="304" formatCode="0.00">
                  <c:v>-0.14704512622023813</c:v>
                </c:pt>
                <c:pt idx="305" formatCode="0.00">
                  <c:v>0.65950902235119058</c:v>
                </c:pt>
                <c:pt idx="306" formatCode="0.00">
                  <c:v>-0.90084535651785735</c:v>
                </c:pt>
                <c:pt idx="307" formatCode="0.00">
                  <c:v>-0.15008767988095273</c:v>
                </c:pt>
                <c:pt idx="308" formatCode="0.00">
                  <c:v>0.62447481541666661</c:v>
                </c:pt>
                <c:pt idx="309" formatCode="0.00">
                  <c:v>-0.24057836619047601</c:v>
                </c:pt>
                <c:pt idx="310" formatCode="0.00">
                  <c:v>3.2467385833333418E-2</c:v>
                </c:pt>
                <c:pt idx="311" formatCode="0.00">
                  <c:v>3.1235955654762004E-2</c:v>
                </c:pt>
                <c:pt idx="312" formatCode="0.00">
                  <c:v>0.12821021500000007</c:v>
                </c:pt>
                <c:pt idx="313" formatCode="0.00">
                  <c:v>6.0365151696428532E-2</c:v>
                </c:pt>
                <c:pt idx="314" formatCode="0.00">
                  <c:v>5.9810385803571453E-2</c:v>
                </c:pt>
                <c:pt idx="315" formatCode="0.00">
                  <c:v>0.37715955270833335</c:v>
                </c:pt>
                <c:pt idx="316" formatCode="0.00">
                  <c:v>0.19639728127976186</c:v>
                </c:pt>
                <c:pt idx="317" formatCode="0.00">
                  <c:v>-0.53485538098214302</c:v>
                </c:pt>
                <c:pt idx="318" formatCode="0.00">
                  <c:v>-4.9963296517857358E-2</c:v>
                </c:pt>
                <c:pt idx="319" formatCode="0.00">
                  <c:v>-0.7080281598809528</c:v>
                </c:pt>
                <c:pt idx="320" formatCode="0.00">
                  <c:v>-0.1195331479166668</c:v>
                </c:pt>
                <c:pt idx="321" formatCode="0.00">
                  <c:v>9.9898188809523836E-2</c:v>
                </c:pt>
                <c:pt idx="322" formatCode="0.00">
                  <c:v>0.1829444891666665</c:v>
                </c:pt>
                <c:pt idx="323" formatCode="0.00">
                  <c:v>0.21884775482142849</c:v>
                </c:pt>
                <c:pt idx="324" formatCode="0.00">
                  <c:v>0.19432540166666656</c:v>
                </c:pt>
                <c:pt idx="325" formatCode="0.00">
                  <c:v>0.1719825191964286</c:v>
                </c:pt>
                <c:pt idx="326" formatCode="0.00">
                  <c:v>4.5866995803571453E-2</c:v>
                </c:pt>
                <c:pt idx="327" formatCode="0.00">
                  <c:v>0.11164481187499997</c:v>
                </c:pt>
                <c:pt idx="328" formatCode="0.00">
                  <c:v>-0.16952258205357151</c:v>
                </c:pt>
                <c:pt idx="329" formatCode="0.00">
                  <c:v>-0.44627573764880957</c:v>
                </c:pt>
                <c:pt idx="330" formatCode="0.00">
                  <c:v>-5.1890468184524252E-2</c:v>
                </c:pt>
                <c:pt idx="331" formatCode="0.00">
                  <c:v>0.32112085345238017</c:v>
                </c:pt>
                <c:pt idx="332" formatCode="0.00">
                  <c:v>-0.2365873587500007</c:v>
                </c:pt>
                <c:pt idx="333" formatCode="0.00">
                  <c:v>0.16391824214285688</c:v>
                </c:pt>
                <c:pt idx="334" formatCode="0.00">
                  <c:v>0.12121309833333316</c:v>
                </c:pt>
                <c:pt idx="335" formatCode="0.00">
                  <c:v>0.12367977732142843</c:v>
                </c:pt>
                <c:pt idx="336" formatCode="0.00">
                  <c:v>0.13928653916666656</c:v>
                </c:pt>
                <c:pt idx="337" formatCode="0.00">
                  <c:v>0.21302265419642863</c:v>
                </c:pt>
                <c:pt idx="338" formatCode="0.00">
                  <c:v>0.2405046558035715</c:v>
                </c:pt>
                <c:pt idx="339" formatCode="0.00">
                  <c:v>9.5859686041666725E-2</c:v>
                </c:pt>
                <c:pt idx="340" formatCode="0.00">
                  <c:v>-4.8718115386904737E-2</c:v>
                </c:pt>
                <c:pt idx="341" formatCode="0.00">
                  <c:v>-0.47194902764880942</c:v>
                </c:pt>
                <c:pt idx="342" formatCode="0.00">
                  <c:v>-0.8508463098511907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01-4D48-8CEB-0812713FC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kern="1200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</a:rPr>
                  <a:t>Runoff Storage Normalized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Brahmaputra:</a:t>
            </a:r>
            <a:r>
              <a:rPr lang="en-US" baseline="0"/>
              <a:t> </a:t>
            </a:r>
            <a:r>
              <a:rPr lang="en-US"/>
              <a:t>TWS and Significant Components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TWS</c:v>
          </c:tx>
          <c:spPr>
            <a:ln w="3810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'Brahmaputra-TSA'!$D$2:$D$349</c:f>
              <c:numCache>
                <c:formatCode>General</c:formatCode>
                <c:ptCount val="348"/>
                <c:pt idx="6" formatCode="0.00">
                  <c:v>13.313946649166665</c:v>
                </c:pt>
                <c:pt idx="7" formatCode="0.00">
                  <c:v>13.619321083333334</c:v>
                </c:pt>
                <c:pt idx="8" formatCode="0.00">
                  <c:v>13.728173137500001</c:v>
                </c:pt>
                <c:pt idx="9" formatCode="0.00">
                  <c:v>13.851644794166665</c:v>
                </c:pt>
                <c:pt idx="10" formatCode="0.00">
                  <c:v>13.756113489166667</c:v>
                </c:pt>
                <c:pt idx="11" formatCode="0.00">
                  <c:v>14.044363935</c:v>
                </c:pt>
                <c:pt idx="12" formatCode="0.00">
                  <c:v>14.125789124999997</c:v>
                </c:pt>
                <c:pt idx="13" formatCode="0.00">
                  <c:v>14.302536606666663</c:v>
                </c:pt>
                <c:pt idx="14" formatCode="0.00">
                  <c:v>14.531294147499999</c:v>
                </c:pt>
                <c:pt idx="15" formatCode="0.00">
                  <c:v>14.614788969999999</c:v>
                </c:pt>
                <c:pt idx="16" formatCode="0.00">
                  <c:v>14.331682960833334</c:v>
                </c:pt>
                <c:pt idx="17" formatCode="0.00">
                  <c:v>14.349010349166669</c:v>
                </c:pt>
                <c:pt idx="18" formatCode="0.00">
                  <c:v>14.426967979166667</c:v>
                </c:pt>
                <c:pt idx="19" formatCode="0.00">
                  <c:v>14.524081071666666</c:v>
                </c:pt>
                <c:pt idx="20" formatCode="0.00">
                  <c:v>14.718373596666668</c:v>
                </c:pt>
                <c:pt idx="21" formatCode="0.00">
                  <c:v>14.888227641666669</c:v>
                </c:pt>
                <c:pt idx="22" formatCode="0.00">
                  <c:v>14.889028490000001</c:v>
                </c:pt>
                <c:pt idx="23" formatCode="0.00">
                  <c:v>14.474581500833333</c:v>
                </c:pt>
                <c:pt idx="24" formatCode="0.00">
                  <c:v>13.865551254166668</c:v>
                </c:pt>
                <c:pt idx="25" formatCode="0.00">
                  <c:v>13.278967798333332</c:v>
                </c:pt>
                <c:pt idx="26" formatCode="0.00">
                  <c:v>12.638184964999999</c:v>
                </c:pt>
                <c:pt idx="27" formatCode="0.00">
                  <c:v>11.895664791666666</c:v>
                </c:pt>
                <c:pt idx="28" formatCode="0.00">
                  <c:v>11.431065341666665</c:v>
                </c:pt>
                <c:pt idx="29" formatCode="0.00">
                  <c:v>11.147338331666665</c:v>
                </c:pt>
                <c:pt idx="30" formatCode="0.00">
                  <c:v>10.901049634166663</c:v>
                </c:pt>
                <c:pt idx="31" formatCode="0.00">
                  <c:v>10.733171899999997</c:v>
                </c:pt>
                <c:pt idx="32" formatCode="0.00">
                  <c:v>10.513604104166665</c:v>
                </c:pt>
                <c:pt idx="33" formatCode="0.00">
                  <c:v>10.276315390833334</c:v>
                </c:pt>
                <c:pt idx="34" formatCode="0.00">
                  <c:v>10.131099680833334</c:v>
                </c:pt>
                <c:pt idx="35" formatCode="0.00">
                  <c:v>10.1590046675</c:v>
                </c:pt>
                <c:pt idx="36" formatCode="0.00">
                  <c:v>10.478405295833333</c:v>
                </c:pt>
                <c:pt idx="37" formatCode="0.00">
                  <c:v>10.632239956666666</c:v>
                </c:pt>
                <c:pt idx="38" formatCode="0.00">
                  <c:v>11.0374480675</c:v>
                </c:pt>
                <c:pt idx="39" formatCode="0.00">
                  <c:v>11.557915984166664</c:v>
                </c:pt>
                <c:pt idx="40" formatCode="0.00">
                  <c:v>11.8724801325</c:v>
                </c:pt>
                <c:pt idx="41" formatCode="0.00">
                  <c:v>12.000334440000001</c:v>
                </c:pt>
                <c:pt idx="42" formatCode="0.00">
                  <c:v>12.038377581666667</c:v>
                </c:pt>
                <c:pt idx="43" formatCode="0.00">
                  <c:v>11.940633591666668</c:v>
                </c:pt>
                <c:pt idx="44" formatCode="0.00">
                  <c:v>11.8848778625</c:v>
                </c:pt>
                <c:pt idx="45" formatCode="0.00">
                  <c:v>11.906255207500001</c:v>
                </c:pt>
                <c:pt idx="46" formatCode="0.00">
                  <c:v>12.157197397500001</c:v>
                </c:pt>
                <c:pt idx="47" formatCode="0.00">
                  <c:v>11.934662344166668</c:v>
                </c:pt>
                <c:pt idx="48" formatCode="0.00">
                  <c:v>11.659187795833333</c:v>
                </c:pt>
                <c:pt idx="49" formatCode="0.00">
                  <c:v>10.9212439875</c:v>
                </c:pt>
                <c:pt idx="50" formatCode="0.00">
                  <c:v>10.244813126666665</c:v>
                </c:pt>
                <c:pt idx="51" formatCode="0.00">
                  <c:v>9.512335303333332</c:v>
                </c:pt>
                <c:pt idx="52" formatCode="0.00">
                  <c:v>8.9168187008333337</c:v>
                </c:pt>
                <c:pt idx="53" formatCode="0.00">
                  <c:v>8.4895841399999998</c:v>
                </c:pt>
                <c:pt idx="54" formatCode="0.00">
                  <c:v>8.1791247941666665</c:v>
                </c:pt>
                <c:pt idx="55" formatCode="0.00">
                  <c:v>7.9228055316666675</c:v>
                </c:pt>
                <c:pt idx="56" formatCode="0.00">
                  <c:v>7.6695951408333327</c:v>
                </c:pt>
                <c:pt idx="57" formatCode="0.00">
                  <c:v>7.3697184575000003</c:v>
                </c:pt>
                <c:pt idx="58" formatCode="0.00">
                  <c:v>6.8292585074999996</c:v>
                </c:pt>
                <c:pt idx="59" formatCode="0.00">
                  <c:v>6.774568304999999</c:v>
                </c:pt>
                <c:pt idx="60" formatCode="0.00">
                  <c:v>6.8191885008333335</c:v>
                </c:pt>
                <c:pt idx="61" formatCode="0.00">
                  <c:v>7.644895618333333</c:v>
                </c:pt>
                <c:pt idx="62" formatCode="0.00">
                  <c:v>7.9949037875000002</c:v>
                </c:pt>
                <c:pt idx="63" formatCode="0.00">
                  <c:v>8.3027668641666672</c:v>
                </c:pt>
                <c:pt idx="64" formatCode="0.00">
                  <c:v>8.5281310725000008</c:v>
                </c:pt>
                <c:pt idx="65" formatCode="0.00">
                  <c:v>8.7383841024999995</c:v>
                </c:pt>
                <c:pt idx="66" formatCode="0.00">
                  <c:v>8.9683925858333318</c:v>
                </c:pt>
                <c:pt idx="67" formatCode="0.00">
                  <c:v>9.181871031666665</c:v>
                </c:pt>
                <c:pt idx="68" formatCode="0.00">
                  <c:v>9.2887367908333314</c:v>
                </c:pt>
                <c:pt idx="69" formatCode="0.00">
                  <c:v>9.5079201299999969</c:v>
                </c:pt>
                <c:pt idx="70" formatCode="0.00">
                  <c:v>9.6617161266666649</c:v>
                </c:pt>
                <c:pt idx="71" formatCode="0.00">
                  <c:v>9.8151792516666649</c:v>
                </c:pt>
                <c:pt idx="72" formatCode="0.00">
                  <c:v>9.6710345583333321</c:v>
                </c:pt>
                <c:pt idx="73" formatCode="0.00">
                  <c:v>9.6120876316666681</c:v>
                </c:pt>
                <c:pt idx="74" formatCode="0.00">
                  <c:v>9.6121183083333346</c:v>
                </c:pt>
                <c:pt idx="75" formatCode="0.00">
                  <c:v>9.5241043408333326</c:v>
                </c:pt>
                <c:pt idx="76" formatCode="0.00">
                  <c:v>9.4229366624999997</c:v>
                </c:pt>
                <c:pt idx="77" formatCode="0.00">
                  <c:v>9.5411279449999977</c:v>
                </c:pt>
                <c:pt idx="78" formatCode="0.00">
                  <c:v>9.4770248083333311</c:v>
                </c:pt>
                <c:pt idx="79" formatCode="0.00">
                  <c:v>9.3046343474999986</c:v>
                </c:pt>
                <c:pt idx="80" formatCode="0.00">
                  <c:v>9.2607115699999998</c:v>
                </c:pt>
                <c:pt idx="81" formatCode="0.00">
                  <c:v>9.1672583808333314</c:v>
                </c:pt>
                <c:pt idx="82" formatCode="0.00">
                  <c:v>9.1374733041666669</c:v>
                </c:pt>
                <c:pt idx="83" formatCode="0.00">
                  <c:v>8.819636543333333</c:v>
                </c:pt>
                <c:pt idx="84" formatCode="0.00">
                  <c:v>8.8551844349999982</c:v>
                </c:pt>
                <c:pt idx="85" formatCode="0.00">
                  <c:v>8.7111163525000013</c:v>
                </c:pt>
                <c:pt idx="86" formatCode="0.00">
                  <c:v>8.3921318441666646</c:v>
                </c:pt>
                <c:pt idx="87" formatCode="0.00">
                  <c:v>8.3526405883333332</c:v>
                </c:pt>
                <c:pt idx="88" formatCode="0.00">
                  <c:v>8.2970567933333328</c:v>
                </c:pt>
                <c:pt idx="89" formatCode="0.00">
                  <c:v>8.0712707433333328</c:v>
                </c:pt>
                <c:pt idx="90" formatCode="0.00">
                  <c:v>8.1283218458333319</c:v>
                </c:pt>
                <c:pt idx="91" formatCode="0.00">
                  <c:v>8.2448584183333313</c:v>
                </c:pt>
                <c:pt idx="92" formatCode="0.00">
                  <c:v>8.2922524258333308</c:v>
                </c:pt>
                <c:pt idx="93" formatCode="0.00">
                  <c:v>8.3271227724999992</c:v>
                </c:pt>
                <c:pt idx="94" formatCode="0.00">
                  <c:v>8.4986062891666663</c:v>
                </c:pt>
                <c:pt idx="95" formatCode="0.00">
                  <c:v>8.6238811858333335</c:v>
                </c:pt>
                <c:pt idx="96" formatCode="0.00">
                  <c:v>8.6998607366666665</c:v>
                </c:pt>
                <c:pt idx="97" formatCode="0.00">
                  <c:v>9.0051552499999996</c:v>
                </c:pt>
                <c:pt idx="98" formatCode="0.00">
                  <c:v>9.9140062374999989</c:v>
                </c:pt>
                <c:pt idx="99" formatCode="0.00">
                  <c:v>10.411656145833334</c:v>
                </c:pt>
                <c:pt idx="100" formatCode="0.00">
                  <c:v>10.584077045000001</c:v>
                </c:pt>
                <c:pt idx="101" formatCode="0.00">
                  <c:v>10.670917714166668</c:v>
                </c:pt>
                <c:pt idx="102" formatCode="0.00">
                  <c:v>10.468063279166667</c:v>
                </c:pt>
                <c:pt idx="103" formatCode="0.00">
                  <c:v>10.157182683333334</c:v>
                </c:pt>
                <c:pt idx="104" formatCode="0.00">
                  <c:v>9.6790547766666659</c:v>
                </c:pt>
                <c:pt idx="105" formatCode="0.00">
                  <c:v>8.9986187416666663</c:v>
                </c:pt>
                <c:pt idx="106" formatCode="0.00">
                  <c:v>8.1443414491666655</c:v>
                </c:pt>
                <c:pt idx="107" formatCode="0.00">
                  <c:v>7.6799556216666645</c:v>
                </c:pt>
                <c:pt idx="108" formatCode="0.00">
                  <c:v>7.2291159433333334</c:v>
                </c:pt>
                <c:pt idx="109" formatCode="0.00">
                  <c:v>6.6912062766666667</c:v>
                </c:pt>
                <c:pt idx="110" formatCode="0.00">
                  <c:v>6.1423512900000006</c:v>
                </c:pt>
                <c:pt idx="111" formatCode="0.00">
                  <c:v>5.8796311816666673</c:v>
                </c:pt>
                <c:pt idx="112" formatCode="0.00">
                  <c:v>5.7935853600000007</c:v>
                </c:pt>
                <c:pt idx="113" formatCode="0.00">
                  <c:v>5.7235526441666673</c:v>
                </c:pt>
                <c:pt idx="114" formatCode="0.00">
                  <c:v>5.6940813466666667</c:v>
                </c:pt>
                <c:pt idx="115" formatCode="0.00">
                  <c:v>5.7391026216666674</c:v>
                </c:pt>
                <c:pt idx="116" formatCode="0.00">
                  <c:v>6.0105356175000004</c:v>
                </c:pt>
                <c:pt idx="117" formatCode="0.00">
                  <c:v>6.4357379775000005</c:v>
                </c:pt>
                <c:pt idx="118" formatCode="0.00">
                  <c:v>6.9795461991666672</c:v>
                </c:pt>
                <c:pt idx="119" formatCode="0.00">
                  <c:v>7.5834482208333327</c:v>
                </c:pt>
                <c:pt idx="120" formatCode="0.00">
                  <c:v>8.1722527841666661</c:v>
                </c:pt>
                <c:pt idx="121" formatCode="0.00">
                  <c:v>8.3017495175000011</c:v>
                </c:pt>
                <c:pt idx="122" formatCode="0.00">
                  <c:v>8.4344822266666668</c:v>
                </c:pt>
                <c:pt idx="123" formatCode="0.00">
                  <c:v>8.6874621408333343</c:v>
                </c:pt>
                <c:pt idx="124" formatCode="0.00">
                  <c:v>8.6027564699999992</c:v>
                </c:pt>
                <c:pt idx="125" formatCode="0.00">
                  <c:v>8.594325790000001</c:v>
                </c:pt>
                <c:pt idx="126" formatCode="0.00">
                  <c:v>8.6417522074999997</c:v>
                </c:pt>
                <c:pt idx="127" formatCode="0.00">
                  <c:v>8.6285646208333322</c:v>
                </c:pt>
                <c:pt idx="128" formatCode="0.00">
                  <c:v>8.4087466249999991</c:v>
                </c:pt>
                <c:pt idx="129" formatCode="0.00">
                  <c:v>8.0257602883333323</c:v>
                </c:pt>
                <c:pt idx="130" formatCode="0.00">
                  <c:v>7.5205479216666662</c:v>
                </c:pt>
                <c:pt idx="131" formatCode="0.00">
                  <c:v>6.8902822883333323</c:v>
                </c:pt>
                <c:pt idx="132" formatCode="0.00">
                  <c:v>6.1433354766666666</c:v>
                </c:pt>
                <c:pt idx="133" formatCode="0.00">
                  <c:v>5.2732670066666678</c:v>
                </c:pt>
                <c:pt idx="134" formatCode="0.00">
                  <c:v>4.403374727500001</c:v>
                </c:pt>
                <c:pt idx="135" formatCode="0.00">
                  <c:v>3.5193636974999998</c:v>
                </c:pt>
                <c:pt idx="136" formatCode="0.00">
                  <c:v>3.3218947808333339</c:v>
                </c:pt>
                <c:pt idx="137" formatCode="0.00">
                  <c:v>2.9483970166666666</c:v>
                </c:pt>
                <c:pt idx="138" formatCode="0.00">
                  <c:v>2.5581626700000006</c:v>
                </c:pt>
                <c:pt idx="139" formatCode="0.00">
                  <c:v>2.2048843908333331</c:v>
                </c:pt>
                <c:pt idx="140" formatCode="0.00">
                  <c:v>1.9082656508333329</c:v>
                </c:pt>
                <c:pt idx="141" formatCode="0.00">
                  <c:v>1.6456982491666661</c:v>
                </c:pt>
                <c:pt idx="142" formatCode="0.00">
                  <c:v>1.5823420483333326</c:v>
                </c:pt>
                <c:pt idx="143" formatCode="0.00">
                  <c:v>1.4370452566666669</c:v>
                </c:pt>
                <c:pt idx="144" formatCode="0.00">
                  <c:v>1.1318256458333324</c:v>
                </c:pt>
                <c:pt idx="145" formatCode="0.00">
                  <c:v>1.5135016833333335</c:v>
                </c:pt>
                <c:pt idx="146" formatCode="0.00">
                  <c:v>1.9029186958333337</c:v>
                </c:pt>
                <c:pt idx="147" formatCode="0.00">
                  <c:v>1.7025684116666666</c:v>
                </c:pt>
                <c:pt idx="148" formatCode="0.00">
                  <c:v>1.5269157091666663</c:v>
                </c:pt>
                <c:pt idx="149" formatCode="0.00">
                  <c:v>1.4907249508333329</c:v>
                </c:pt>
                <c:pt idx="150" formatCode="0.00">
                  <c:v>1.4962910316666662</c:v>
                </c:pt>
                <c:pt idx="151" formatCode="0.00">
                  <c:v>1.510304480833333</c:v>
                </c:pt>
                <c:pt idx="152" formatCode="0.00">
                  <c:v>1.5850534741666664</c:v>
                </c:pt>
                <c:pt idx="153" formatCode="0.00">
                  <c:v>1.6895013158333334</c:v>
                </c:pt>
                <c:pt idx="154" formatCode="0.00">
                  <c:v>1.5727124316666667</c:v>
                </c:pt>
                <c:pt idx="155" formatCode="0.00">
                  <c:v>1.37914143</c:v>
                </c:pt>
                <c:pt idx="156" formatCode="0.00">
                  <c:v>1.3728561599999998</c:v>
                </c:pt>
                <c:pt idx="157" formatCode="0.00">
                  <c:v>1.4832383199999997</c:v>
                </c:pt>
                <c:pt idx="158" formatCode="0.00">
                  <c:v>1.0935634974999999</c:v>
                </c:pt>
                <c:pt idx="159" formatCode="0.00">
                  <c:v>1.3185136516666667</c:v>
                </c:pt>
                <c:pt idx="160" formatCode="0.00">
                  <c:v>1.4059357441666664</c:v>
                </c:pt>
                <c:pt idx="161" formatCode="0.00">
                  <c:v>1.4004481933333333</c:v>
                </c:pt>
                <c:pt idx="162" formatCode="0.00">
                  <c:v>1.3316970166666666</c:v>
                </c:pt>
                <c:pt idx="163" formatCode="0.00">
                  <c:v>1.2803205150000001</c:v>
                </c:pt>
                <c:pt idx="164" formatCode="0.00">
                  <c:v>1.1428047316666667</c:v>
                </c:pt>
                <c:pt idx="165" formatCode="0.00">
                  <c:v>0.95172448000000009</c:v>
                </c:pt>
                <c:pt idx="166" formatCode="0.00">
                  <c:v>1.1409719691666667</c:v>
                </c:pt>
                <c:pt idx="167" formatCode="0.00">
                  <c:v>1.3219212700000003</c:v>
                </c:pt>
                <c:pt idx="168" formatCode="0.00">
                  <c:v>1.3990240500000004</c:v>
                </c:pt>
                <c:pt idx="169" formatCode="0.00">
                  <c:v>1.6048581208333335</c:v>
                </c:pt>
                <c:pt idx="170" formatCode="0.00">
                  <c:v>1.7593272133333333</c:v>
                </c:pt>
                <c:pt idx="171" formatCode="0.00">
                  <c:v>1.6885161799999995</c:v>
                </c:pt>
                <c:pt idx="172" formatCode="0.00">
                  <c:v>1.8637824858333332</c:v>
                </c:pt>
                <c:pt idx="173" formatCode="0.00">
                  <c:v>1.868804465</c:v>
                </c:pt>
                <c:pt idx="174" formatCode="0.00">
                  <c:v>1.8836344983333333</c:v>
                </c:pt>
                <c:pt idx="175" formatCode="0.00">
                  <c:v>1.9102250041666664</c:v>
                </c:pt>
                <c:pt idx="176" formatCode="0.00">
                  <c:v>2.0919831691666659</c:v>
                </c:pt>
                <c:pt idx="177" formatCode="0.00">
                  <c:v>2.4742308158333333</c:v>
                </c:pt>
                <c:pt idx="178" formatCode="0.00">
                  <c:v>2.5209613141666662</c:v>
                </c:pt>
                <c:pt idx="179" formatCode="0.00">
                  <c:v>2.4686998624999998</c:v>
                </c:pt>
                <c:pt idx="180" formatCode="0.00">
                  <c:v>2.2395180958333332</c:v>
                </c:pt>
                <c:pt idx="181" formatCode="0.00">
                  <c:v>1.362540015833333</c:v>
                </c:pt>
                <c:pt idx="182" formatCode="0.00">
                  <c:v>1.0843576683333331</c:v>
                </c:pt>
                <c:pt idx="183" formatCode="0.00">
                  <c:v>0.65231292416666664</c:v>
                </c:pt>
                <c:pt idx="184" formatCode="0.00">
                  <c:v>0.15725440750000011</c:v>
                </c:pt>
                <c:pt idx="185" formatCode="0.00">
                  <c:v>2.9617885833332913E-2</c:v>
                </c:pt>
                <c:pt idx="186" formatCode="0.00">
                  <c:v>-0.13249939666666677</c:v>
                </c:pt>
                <c:pt idx="187" formatCode="0.00">
                  <c:v>-0.35836396583333335</c:v>
                </c:pt>
                <c:pt idx="188" formatCode="0.00">
                  <c:v>-0.69402704583333341</c:v>
                </c:pt>
                <c:pt idx="189" formatCode="0.00">
                  <c:v>-1.1494756341666672</c:v>
                </c:pt>
                <c:pt idx="190" formatCode="0.00">
                  <c:v>-1.5052825608333336</c:v>
                </c:pt>
                <c:pt idx="191" formatCode="0.00">
                  <c:v>-1.8679209158333334</c:v>
                </c:pt>
                <c:pt idx="192" formatCode="0.00">
                  <c:v>-1.8861562016666671</c:v>
                </c:pt>
                <c:pt idx="193" formatCode="0.00">
                  <c:v>-2.1812785066666671</c:v>
                </c:pt>
                <c:pt idx="194" formatCode="0.00">
                  <c:v>-2.9056652483333334</c:v>
                </c:pt>
                <c:pt idx="195" formatCode="0.00">
                  <c:v>-3.1056926550000004</c:v>
                </c:pt>
                <c:pt idx="196" formatCode="0.00">
                  <c:v>-3.5392895841666672</c:v>
                </c:pt>
                <c:pt idx="197" formatCode="0.00">
                  <c:v>-3.9056026450000001</c:v>
                </c:pt>
                <c:pt idx="198" formatCode="0.00">
                  <c:v>-4.0796197566666672</c:v>
                </c:pt>
                <c:pt idx="199" formatCode="0.00">
                  <c:v>-4.2161957733333333</c:v>
                </c:pt>
                <c:pt idx="200" formatCode="0.00">
                  <c:v>-4.2775070975</c:v>
                </c:pt>
                <c:pt idx="201" formatCode="0.00">
                  <c:v>-4.3827674691666667</c:v>
                </c:pt>
                <c:pt idx="202" formatCode="0.00">
                  <c:v>-4.4911373758333335</c:v>
                </c:pt>
                <c:pt idx="203" formatCode="0.00">
                  <c:v>-4.6208446125</c:v>
                </c:pt>
                <c:pt idx="204" formatCode="0.00">
                  <c:v>-4.7323399083333326</c:v>
                </c:pt>
                <c:pt idx="205" formatCode="0.00">
                  <c:v>-4.5358531966666673</c:v>
                </c:pt>
                <c:pt idx="206" formatCode="0.00">
                  <c:v>-3.8724795175</c:v>
                </c:pt>
                <c:pt idx="207" formatCode="0.00">
                  <c:v>-3.2450404749999997</c:v>
                </c:pt>
                <c:pt idx="208" formatCode="0.00">
                  <c:v>-2.997070622499999</c:v>
                </c:pt>
                <c:pt idx="209" formatCode="0.00">
                  <c:v>-2.8597392950000002</c:v>
                </c:pt>
                <c:pt idx="210" formatCode="0.00">
                  <c:v>-2.8427707266666675</c:v>
                </c:pt>
                <c:pt idx="211" formatCode="0.00">
                  <c:v>-2.8303301249999997</c:v>
                </c:pt>
                <c:pt idx="212" formatCode="0.00">
                  <c:v>-2.8178737875000004</c:v>
                </c:pt>
                <c:pt idx="213" formatCode="0.00">
                  <c:v>-2.8157696641666665</c:v>
                </c:pt>
                <c:pt idx="214" formatCode="0.00">
                  <c:v>-2.8644811633333336</c:v>
                </c:pt>
                <c:pt idx="215" formatCode="0.00">
                  <c:v>-2.9719325225</c:v>
                </c:pt>
                <c:pt idx="216" formatCode="0.00">
                  <c:v>-3.0557516733333334</c:v>
                </c:pt>
                <c:pt idx="217" formatCode="0.00">
                  <c:v>-3.0685541549999997</c:v>
                </c:pt>
                <c:pt idx="218" formatCode="0.00">
                  <c:v>-3.0997085491666669</c:v>
                </c:pt>
                <c:pt idx="219" formatCode="0.00">
                  <c:v>-3.5480124875000008</c:v>
                </c:pt>
                <c:pt idx="220" formatCode="0.00">
                  <c:v>-3.6676293800000006</c:v>
                </c:pt>
                <c:pt idx="221" formatCode="0.00">
                  <c:v>-3.6887866850000006</c:v>
                </c:pt>
                <c:pt idx="222" formatCode="0.00">
                  <c:v>-3.7941522791666666</c:v>
                </c:pt>
                <c:pt idx="223" formatCode="0.00">
                  <c:v>-3.8825724316666665</c:v>
                </c:pt>
                <c:pt idx="224" formatCode="0.00">
                  <c:v>-4.0857047433333333</c:v>
                </c:pt>
                <c:pt idx="225" formatCode="0.00">
                  <c:v>-4.2804995574999998</c:v>
                </c:pt>
                <c:pt idx="226" formatCode="0.00">
                  <c:v>-4.5613675708333332</c:v>
                </c:pt>
                <c:pt idx="227" formatCode="0.00">
                  <c:v>-4.7971798775000005</c:v>
                </c:pt>
                <c:pt idx="228" formatCode="0.00">
                  <c:v>-5.376036902500001</c:v>
                </c:pt>
                <c:pt idx="229" formatCode="0.00">
                  <c:v>-5.9890095575000011</c:v>
                </c:pt>
                <c:pt idx="230" formatCode="0.00">
                  <c:v>-6.2568650033333348</c:v>
                </c:pt>
                <c:pt idx="231" formatCode="0.00">
                  <c:v>-6.6525114558333343</c:v>
                </c:pt>
                <c:pt idx="232" formatCode="0.00">
                  <c:v>-6.8410745841666687</c:v>
                </c:pt>
                <c:pt idx="233" formatCode="0.00">
                  <c:v>-7.227039415000001</c:v>
                </c:pt>
                <c:pt idx="234" formatCode="0.00">
                  <c:v>-7.4554191416666677</c:v>
                </c:pt>
                <c:pt idx="235" formatCode="0.00">
                  <c:v>-7.7120540924999998</c:v>
                </c:pt>
                <c:pt idx="236" formatCode="0.00">
                  <c:v>-7.9748249833333338</c:v>
                </c:pt>
                <c:pt idx="237" formatCode="0.00">
                  <c:v>-8.1587667449999994</c:v>
                </c:pt>
                <c:pt idx="238" formatCode="0.00">
                  <c:v>-7.841343520833334</c:v>
                </c:pt>
                <c:pt idx="239" formatCode="0.00">
                  <c:v>-7.2002901166666673</c:v>
                </c:pt>
                <c:pt idx="240" formatCode="0.00">
                  <c:v>-6.4662127024999991</c:v>
                </c:pt>
                <c:pt idx="241" formatCode="0.00">
                  <c:v>-5.9439025666666661</c:v>
                </c:pt>
                <c:pt idx="242" formatCode="0.00">
                  <c:v>-5.9353685725000007</c:v>
                </c:pt>
                <c:pt idx="243" formatCode="0.00">
                  <c:v>-5.2729954675000004</c:v>
                </c:pt>
                <c:pt idx="244" formatCode="0.00">
                  <c:v>-5.0267741433333342</c:v>
                </c:pt>
                <c:pt idx="245" formatCode="0.00">
                  <c:v>-4.8341058641666663</c:v>
                </c:pt>
                <c:pt idx="246" formatCode="0.00">
                  <c:v>-4.7181691083333339</c:v>
                </c:pt>
                <c:pt idx="247" formatCode="0.00">
                  <c:v>-4.5891504041666673</c:v>
                </c:pt>
                <c:pt idx="248" formatCode="0.00">
                  <c:v>-4.433686868333333</c:v>
                </c:pt>
                <c:pt idx="249" formatCode="0.00">
                  <c:v>-4.2889608299999997</c:v>
                </c:pt>
                <c:pt idx="250" formatCode="0.00">
                  <c:v>-4.6314964450000007</c:v>
                </c:pt>
                <c:pt idx="251" formatCode="0.00">
                  <c:v>-5.2812226825000002</c:v>
                </c:pt>
                <c:pt idx="252" formatCode="0.00">
                  <c:v>-5.9061724158333329</c:v>
                </c:pt>
                <c:pt idx="253" formatCode="0.00">
                  <c:v>-6.0411133183333332</c:v>
                </c:pt>
                <c:pt idx="254" formatCode="0.00">
                  <c:v>-6.0321519583333334</c:v>
                </c:pt>
                <c:pt idx="255" formatCode="0.00">
                  <c:v>-6.6272095649999985</c:v>
                </c:pt>
                <c:pt idx="256" formatCode="0.00">
                  <c:v>-7.0407833266666664</c:v>
                </c:pt>
                <c:pt idx="257" formatCode="0.00">
                  <c:v>-7.2885056341666674</c:v>
                </c:pt>
                <c:pt idx="258" formatCode="0.00">
                  <c:v>-7.502629995833332</c:v>
                </c:pt>
                <c:pt idx="259" formatCode="0.00">
                  <c:v>-7.6291049324999989</c:v>
                </c:pt>
                <c:pt idx="260" formatCode="0.00">
                  <c:v>-7.7544395124999994</c:v>
                </c:pt>
                <c:pt idx="261" formatCode="0.00">
                  <c:v>-7.9697848158333331</c:v>
                </c:pt>
                <c:pt idx="262" formatCode="0.00">
                  <c:v>-7.9797755874999998</c:v>
                </c:pt>
                <c:pt idx="263" formatCode="0.00">
                  <c:v>-7.9932525949999986</c:v>
                </c:pt>
                <c:pt idx="264" formatCode="0.00">
                  <c:v>-7.7611432074999991</c:v>
                </c:pt>
                <c:pt idx="265" formatCode="0.00">
                  <c:v>-7.620486736666666</c:v>
                </c:pt>
                <c:pt idx="266" formatCode="0.00">
                  <c:v>-7.8213224016666656</c:v>
                </c:pt>
                <c:pt idx="267" formatCode="0.00">
                  <c:v>-7.5603439408333317</c:v>
                </c:pt>
                <c:pt idx="268" formatCode="0.00">
                  <c:v>-7.1925866308333326</c:v>
                </c:pt>
                <c:pt idx="269" formatCode="0.00">
                  <c:v>-7.1292017008333319</c:v>
                </c:pt>
                <c:pt idx="270" formatCode="0.00">
                  <c:v>-7.098882486666664</c:v>
                </c:pt>
                <c:pt idx="271" formatCode="0.00">
                  <c:v>-7.1732654274999996</c:v>
                </c:pt>
                <c:pt idx="272" formatCode="0.00">
                  <c:v>-7.2587361041666663</c:v>
                </c:pt>
                <c:pt idx="273" formatCode="0.00">
                  <c:v>-7.3965844816666673</c:v>
                </c:pt>
                <c:pt idx="274" formatCode="0.00">
                  <c:v>-7.7044090933333331</c:v>
                </c:pt>
                <c:pt idx="275" formatCode="0.00">
                  <c:v>-7.6604184416666667</c:v>
                </c:pt>
                <c:pt idx="276" formatCode="0.00">
                  <c:v>-8.0289002366666669</c:v>
                </c:pt>
                <c:pt idx="277" formatCode="0.00">
                  <c:v>-8.4250027241666672</c:v>
                </c:pt>
                <c:pt idx="278" formatCode="0.00">
                  <c:v>-8.8158134225000016</c:v>
                </c:pt>
                <c:pt idx="279" formatCode="0.00">
                  <c:v>-9.3753370650000001</c:v>
                </c:pt>
                <c:pt idx="280" formatCode="0.00">
                  <c:v>-9.7811317941666669</c:v>
                </c:pt>
                <c:pt idx="281" formatCode="0.00">
                  <c:v>-9.9549842375000015</c:v>
                </c:pt>
                <c:pt idx="282" formatCode="0.00">
                  <c:v>-10.191021730000001</c:v>
                </c:pt>
                <c:pt idx="283" formatCode="0.00">
                  <c:v>-10.393708516666667</c:v>
                </c:pt>
                <c:pt idx="284" formatCode="0.00">
                  <c:v>-10.574374169166665</c:v>
                </c:pt>
                <c:pt idx="285" formatCode="0.00">
                  <c:v>-10.727734853333333</c:v>
                </c:pt>
                <c:pt idx="286" formatCode="0.00">
                  <c:v>-11.118265280000001</c:v>
                </c:pt>
                <c:pt idx="287" formatCode="0.00">
                  <c:v>-11.508656113333332</c:v>
                </c:pt>
                <c:pt idx="288" formatCode="0.00">
                  <c:v>-11.736105490833333</c:v>
                </c:pt>
                <c:pt idx="289" formatCode="0.00">
                  <c:v>-12.037228196666668</c:v>
                </c:pt>
                <c:pt idx="290" formatCode="0.00">
                  <c:v>-11.936290710833335</c:v>
                </c:pt>
                <c:pt idx="291" formatCode="0.00">
                  <c:v>-11.861738303333334</c:v>
                </c:pt>
                <c:pt idx="292" formatCode="0.00">
                  <c:v>-12.103372910833334</c:v>
                </c:pt>
                <c:pt idx="293" formatCode="0.00">
                  <c:v>-12.319344540000001</c:v>
                </c:pt>
                <c:pt idx="294" formatCode="0.00">
                  <c:v>-12.435032864166665</c:v>
                </c:pt>
                <c:pt idx="295" formatCode="0.00">
                  <c:v>-12.537753760833333</c:v>
                </c:pt>
                <c:pt idx="296" formatCode="0.00">
                  <c:v>-12.670750796666667</c:v>
                </c:pt>
                <c:pt idx="297" formatCode="0.00">
                  <c:v>-12.7794804775</c:v>
                </c:pt>
                <c:pt idx="298" formatCode="0.00">
                  <c:v>-12.492187679166667</c:v>
                </c:pt>
                <c:pt idx="299" formatCode="0.00">
                  <c:v>-12.365969519166667</c:v>
                </c:pt>
                <c:pt idx="300" formatCode="0.00">
                  <c:v>-11.913614035</c:v>
                </c:pt>
                <c:pt idx="301" formatCode="0.00">
                  <c:v>-11.973466396666668</c:v>
                </c:pt>
                <c:pt idx="302" formatCode="0.00">
                  <c:v>-12.144964566666667</c:v>
                </c:pt>
                <c:pt idx="303" formatCode="0.00">
                  <c:v>-12.099975174999999</c:v>
                </c:pt>
                <c:pt idx="304" formatCode="0.00">
                  <c:v>-12.230038073333333</c:v>
                </c:pt>
                <c:pt idx="305" formatCode="0.00">
                  <c:v>-12.292395419166665</c:v>
                </c:pt>
                <c:pt idx="306" formatCode="0.00">
                  <c:v>-12.331817295833332</c:v>
                </c:pt>
                <c:pt idx="307" formatCode="0.00">
                  <c:v>-12.370827184166666</c:v>
                </c:pt>
                <c:pt idx="308" formatCode="0.00">
                  <c:v>-12.394926851666668</c:v>
                </c:pt>
                <c:pt idx="309" formatCode="0.00">
                  <c:v>-12.425692544166667</c:v>
                </c:pt>
                <c:pt idx="310" formatCode="0.00">
                  <c:v>-12.377571807500003</c:v>
                </c:pt>
                <c:pt idx="311" formatCode="0.00">
                  <c:v>-12.295763876666669</c:v>
                </c:pt>
                <c:pt idx="312" formatCode="0.00">
                  <c:v>-12.667493866666668</c:v>
                </c:pt>
                <c:pt idx="313" formatCode="0.00">
                  <c:v>-12.34298656</c:v>
                </c:pt>
                <c:pt idx="314" formatCode="0.00">
                  <c:v>-12.486881828333333</c:v>
                </c:pt>
                <c:pt idx="315" formatCode="0.00">
                  <c:v>-12.800497999999999</c:v>
                </c:pt>
                <c:pt idx="316" formatCode="0.00">
                  <c:v>-12.733034522499999</c:v>
                </c:pt>
                <c:pt idx="317" formatCode="0.00">
                  <c:v>-12.836327464999998</c:v>
                </c:pt>
                <c:pt idx="318" formatCode="0.00">
                  <c:v>-13.01801545583333</c:v>
                </c:pt>
                <c:pt idx="319" formatCode="0.00">
                  <c:v>-13.232973964999998</c:v>
                </c:pt>
                <c:pt idx="320" formatCode="0.00">
                  <c:v>-13.452412199999998</c:v>
                </c:pt>
                <c:pt idx="321" formatCode="0.00">
                  <c:v>-13.530418944166668</c:v>
                </c:pt>
                <c:pt idx="322" formatCode="0.00">
                  <c:v>-13.626256616666668</c:v>
                </c:pt>
                <c:pt idx="323" formatCode="0.00">
                  <c:v>-13.875011991666666</c:v>
                </c:pt>
                <c:pt idx="324" formatCode="0.00">
                  <c:v>-13.998188288333333</c:v>
                </c:pt>
                <c:pt idx="325" formatCode="0.00">
                  <c:v>-14.122957995833332</c:v>
                </c:pt>
                <c:pt idx="326" formatCode="0.00">
                  <c:v>-13.917801073333335</c:v>
                </c:pt>
                <c:pt idx="327" formatCode="0.00">
                  <c:v>-13.999052694166666</c:v>
                </c:pt>
                <c:pt idx="328" formatCode="0.00">
                  <c:v>-14.05090849666667</c:v>
                </c:pt>
                <c:pt idx="329" formatCode="0.00">
                  <c:v>-14.026017120000001</c:v>
                </c:pt>
                <c:pt idx="330" formatCode="0.00">
                  <c:v>-14.052787234166667</c:v>
                </c:pt>
                <c:pt idx="331" formatCode="0.00">
                  <c:v>-14.105953305833333</c:v>
                </c:pt>
                <c:pt idx="332" formatCode="0.00">
                  <c:v>-14.171966800833331</c:v>
                </c:pt>
                <c:pt idx="333" formatCode="0.00">
                  <c:v>-14.302745908333335</c:v>
                </c:pt>
                <c:pt idx="334" formatCode="0.00">
                  <c:v>-14.735757599166666</c:v>
                </c:pt>
                <c:pt idx="335" formatCode="0.00">
                  <c:v>-15.147137810833335</c:v>
                </c:pt>
                <c:pt idx="336" formatCode="0.00">
                  <c:v>-15.6064052675</c:v>
                </c:pt>
                <c:pt idx="337" formatCode="0.00">
                  <c:v>-16.228490590833331</c:v>
                </c:pt>
                <c:pt idx="338" formatCode="0.00">
                  <c:v>-16.627859950000001</c:v>
                </c:pt>
                <c:pt idx="339" formatCode="0.00">
                  <c:v>-16.864708463333333</c:v>
                </c:pt>
                <c:pt idx="340" formatCode="0.00">
                  <c:v>-17.330702503333338</c:v>
                </c:pt>
                <c:pt idx="341" formatCode="0.00">
                  <c:v>-17.672730962500001</c:v>
                </c:pt>
                <c:pt idx="342" formatCode="0.00">
                  <c:v>-17.854030808333334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24-4228-9410-CC13009DD516}"/>
            </c:ext>
          </c:extLst>
        </c:ser>
        <c:ser>
          <c:idx val="0"/>
          <c:order val="1"/>
          <c:tx>
            <c:v>Aquifers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'Brahmaputra-TSA'!$H$2:$H$349</c:f>
              <c:numCache>
                <c:formatCode>General</c:formatCode>
                <c:ptCount val="348"/>
                <c:pt idx="6" formatCode="0.00">
                  <c:v>0.27652714241378362</c:v>
                </c:pt>
                <c:pt idx="7" formatCode="0.00">
                  <c:v>0.35405704908021107</c:v>
                </c:pt>
                <c:pt idx="8" formatCode="0.00">
                  <c:v>0.4235913507470741</c:v>
                </c:pt>
                <c:pt idx="9" formatCode="0.00">
                  <c:v>0.4843721932469407</c:v>
                </c:pt>
                <c:pt idx="10" formatCode="0.00">
                  <c:v>0.51413191824701698</c:v>
                </c:pt>
                <c:pt idx="11" formatCode="0.00">
                  <c:v>0.56845829324697661</c:v>
                </c:pt>
                <c:pt idx="12" formatCode="0.00">
                  <c:v>0.60041528408032718</c:v>
                </c:pt>
                <c:pt idx="13" formatCode="0.00">
                  <c:v>0.61721521074707653</c:v>
                </c:pt>
                <c:pt idx="14" formatCode="0.00">
                  <c:v>0.6356173107470795</c:v>
                </c:pt>
                <c:pt idx="15" formatCode="0.00">
                  <c:v>0.65138472574710704</c:v>
                </c:pt>
                <c:pt idx="16" formatCode="0.00">
                  <c:v>0.64560164491365413</c:v>
                </c:pt>
                <c:pt idx="17" formatCode="0.00">
                  <c:v>0.6537803557469033</c:v>
                </c:pt>
                <c:pt idx="18" formatCode="0.00">
                  <c:v>0.66256941824701698</c:v>
                </c:pt>
                <c:pt idx="19" formatCode="0.00">
                  <c:v>0.68959273408040644</c:v>
                </c:pt>
                <c:pt idx="20" formatCode="0.00">
                  <c:v>0.7183911549137747</c:v>
                </c:pt>
                <c:pt idx="21" formatCode="0.00">
                  <c:v>0.75283024241377916</c:v>
                </c:pt>
                <c:pt idx="22" formatCode="0.00">
                  <c:v>0.7842379165803095</c:v>
                </c:pt>
                <c:pt idx="23" formatCode="0.00">
                  <c:v>0.75877099741353504</c:v>
                </c:pt>
                <c:pt idx="24" formatCode="0.00">
                  <c:v>0.68294498824684524</c:v>
                </c:pt>
                <c:pt idx="25" formatCode="0.00">
                  <c:v>0.6205161957469727</c:v>
                </c:pt>
                <c:pt idx="26" formatCode="0.00">
                  <c:v>0.55105818741378698</c:v>
                </c:pt>
                <c:pt idx="27" formatCode="0.00">
                  <c:v>0.44229353908019675</c:v>
                </c:pt>
                <c:pt idx="28" formatCode="0.00">
                  <c:v>0.33754195158030598</c:v>
                </c:pt>
                <c:pt idx="29" formatCode="0.00">
                  <c:v>0.24159977158035417</c:v>
                </c:pt>
                <c:pt idx="30" formatCode="0.00">
                  <c:v>0.15789514074697308</c:v>
                </c:pt>
                <c:pt idx="31" formatCode="0.00">
                  <c:v>6.33415115802336E-2</c:v>
                </c:pt>
                <c:pt idx="32" formatCode="0.00">
                  <c:v>-2.4696615086327256E-2</c:v>
                </c:pt>
                <c:pt idx="33" formatCode="0.00">
                  <c:v>-0.11121394925305594</c:v>
                </c:pt>
                <c:pt idx="34" formatCode="0.00">
                  <c:v>-0.18740108258623422</c:v>
                </c:pt>
                <c:pt idx="35" formatCode="0.00">
                  <c:v>-0.20366695175312088</c:v>
                </c:pt>
                <c:pt idx="36" formatCode="0.00">
                  <c:v>-0.14599381508628539</c:v>
                </c:pt>
                <c:pt idx="37" formatCode="0.00">
                  <c:v>-8.9500691752846251E-2</c:v>
                </c:pt>
                <c:pt idx="38" formatCode="0.00">
                  <c:v>-1.536332175305688E-2</c:v>
                </c:pt>
                <c:pt idx="39" formatCode="0.00">
                  <c:v>9.769921908014112E-2</c:v>
                </c:pt>
                <c:pt idx="40" formatCode="0.00">
                  <c:v>0.19325992908011358</c:v>
                </c:pt>
                <c:pt idx="41" formatCode="0.00">
                  <c:v>0.27220890408023024</c:v>
                </c:pt>
                <c:pt idx="42" formatCode="0.00">
                  <c:v>0.3405937107469299</c:v>
                </c:pt>
                <c:pt idx="43" formatCode="0.00">
                  <c:v>0.39764632241372055</c:v>
                </c:pt>
                <c:pt idx="44" formatCode="0.00">
                  <c:v>0.44867679991364184</c:v>
                </c:pt>
                <c:pt idx="45" formatCode="0.00">
                  <c:v>0.5005058199137693</c:v>
                </c:pt>
                <c:pt idx="46" formatCode="0.00">
                  <c:v>0.5622632257470741</c:v>
                </c:pt>
                <c:pt idx="47" formatCode="0.00">
                  <c:v>0.54745711408054376</c:v>
                </c:pt>
                <c:pt idx="48" formatCode="0.00">
                  <c:v>0.49753544241377767</c:v>
                </c:pt>
                <c:pt idx="49" formatCode="0.00">
                  <c:v>0.39210738324698013</c:v>
                </c:pt>
                <c:pt idx="50" formatCode="0.00">
                  <c:v>0.29326603408037499</c:v>
                </c:pt>
                <c:pt idx="51" formatCode="0.00">
                  <c:v>0.17532576741371031</c:v>
                </c:pt>
                <c:pt idx="52" formatCode="0.00">
                  <c:v>7.1891522413693565E-2</c:v>
                </c:pt>
                <c:pt idx="53" formatCode="0.00">
                  <c:v>-1.5520994252938181E-2</c:v>
                </c:pt>
                <c:pt idx="54" formatCode="0.00">
                  <c:v>-9.2527016753024327E-2</c:v>
                </c:pt>
                <c:pt idx="55" formatCode="0.00">
                  <c:v>-0.15978775841961124</c:v>
                </c:pt>
                <c:pt idx="56" formatCode="0.00">
                  <c:v>-0.22085343258629564</c:v>
                </c:pt>
                <c:pt idx="57" formatCode="0.00">
                  <c:v>-0.2821123842529687</c:v>
                </c:pt>
                <c:pt idx="58" formatCode="0.00">
                  <c:v>-0.35953548008626512</c:v>
                </c:pt>
                <c:pt idx="59" formatCode="0.00">
                  <c:v>-0.40048498341968752</c:v>
                </c:pt>
                <c:pt idx="60" formatCode="0.00">
                  <c:v>-0.4035570867529259</c:v>
                </c:pt>
                <c:pt idx="61" formatCode="0.00">
                  <c:v>-0.31922176008617953</c:v>
                </c:pt>
                <c:pt idx="62" formatCode="0.00">
                  <c:v>-0.25781530675283193</c:v>
                </c:pt>
                <c:pt idx="63" formatCode="0.00">
                  <c:v>-0.18393225008628633</c:v>
                </c:pt>
                <c:pt idx="64" formatCode="0.00">
                  <c:v>-0.11458105341978353</c:v>
                </c:pt>
                <c:pt idx="65" formatCode="0.00">
                  <c:v>-5.1658893419812557E-2</c:v>
                </c:pt>
                <c:pt idx="66" formatCode="0.00">
                  <c:v>3.9237890803178743E-3</c:v>
                </c:pt>
                <c:pt idx="67" formatCode="0.00">
                  <c:v>5.1027670746975673E-2</c:v>
                </c:pt>
                <c:pt idx="68" formatCode="0.00">
                  <c:v>9.1493979080382815E-2</c:v>
                </c:pt>
                <c:pt idx="69" formatCode="0.00">
                  <c:v>0.13385237741363198</c:v>
                </c:pt>
                <c:pt idx="70" formatCode="0.00">
                  <c:v>0.17418644324686738</c:v>
                </c:pt>
                <c:pt idx="71" formatCode="0.00">
                  <c:v>0.21847762158017758</c:v>
                </c:pt>
                <c:pt idx="72" formatCode="0.00">
                  <c:v>0.20338667908038133</c:v>
                </c:pt>
                <c:pt idx="73" formatCode="0.00">
                  <c:v>0.18724287991358324</c:v>
                </c:pt>
                <c:pt idx="74" formatCode="0.00">
                  <c:v>0.18434370991360538</c:v>
                </c:pt>
                <c:pt idx="75" formatCode="0.00">
                  <c:v>0.15938541741365952</c:v>
                </c:pt>
                <c:pt idx="76" formatCode="0.00">
                  <c:v>0.13190942408039064</c:v>
                </c:pt>
                <c:pt idx="77" formatCode="0.00">
                  <c:v>0.12230147324703466</c:v>
                </c:pt>
                <c:pt idx="78" formatCode="0.00">
                  <c:v>0.11037927241375201</c:v>
                </c:pt>
                <c:pt idx="79" formatCode="0.00">
                  <c:v>0.10646284991378252</c:v>
                </c:pt>
                <c:pt idx="80" formatCode="0.00">
                  <c:v>0.10520654324693623</c:v>
                </c:pt>
                <c:pt idx="81" formatCode="0.00">
                  <c:v>0.1048250732468432</c:v>
                </c:pt>
                <c:pt idx="82" formatCode="0.00">
                  <c:v>0.10232263158002297</c:v>
                </c:pt>
                <c:pt idx="83" formatCode="0.00">
                  <c:v>7.5813029080222805E-2</c:v>
                </c:pt>
                <c:pt idx="84" formatCode="0.00">
                  <c:v>8.3010091580263179E-2</c:v>
                </c:pt>
                <c:pt idx="85" formatCode="0.00">
                  <c:v>8.3371216580303553E-2</c:v>
                </c:pt>
                <c:pt idx="86" formatCode="0.00">
                  <c:v>6.8305705746979584E-2</c:v>
                </c:pt>
                <c:pt idx="87" formatCode="0.00">
                  <c:v>7.6545451580500412E-2</c:v>
                </c:pt>
                <c:pt idx="88" formatCode="0.00">
                  <c:v>6.6769654080530927E-2</c:v>
                </c:pt>
                <c:pt idx="89" formatCode="0.00">
                  <c:v>4.5290365747064243E-2</c:v>
                </c:pt>
                <c:pt idx="90" formatCode="0.00">
                  <c:v>2.9863730747138106E-2</c:v>
                </c:pt>
                <c:pt idx="91" formatCode="0.00">
                  <c:v>1.8338258247013073E-2</c:v>
                </c:pt>
                <c:pt idx="92" formatCode="0.00">
                  <c:v>8.2216815804940779E-3</c:v>
                </c:pt>
                <c:pt idx="93" formatCode="0.00">
                  <c:v>-1.7982559195388603E-3</c:v>
                </c:pt>
                <c:pt idx="94" formatCode="0.00">
                  <c:v>3.4507674137103095E-3</c:v>
                </c:pt>
                <c:pt idx="95" formatCode="0.00">
                  <c:v>2.8002159080301681E-2</c:v>
                </c:pt>
                <c:pt idx="96" formatCode="0.00">
                  <c:v>7.3310589913603508E-2</c:v>
                </c:pt>
                <c:pt idx="97" formatCode="0.00">
                  <c:v>0.11865462491357448</c:v>
                </c:pt>
                <c:pt idx="98" formatCode="0.00">
                  <c:v>0.20798974824697325</c:v>
                </c:pt>
                <c:pt idx="99" formatCode="0.00">
                  <c:v>0.26416752324689696</c:v>
                </c:pt>
                <c:pt idx="100" formatCode="0.00">
                  <c:v>0.31842777741371719</c:v>
                </c:pt>
                <c:pt idx="101" formatCode="0.00">
                  <c:v>0.37073490574709922</c:v>
                </c:pt>
                <c:pt idx="102" formatCode="0.00">
                  <c:v>0.41857629574701605</c:v>
                </c:pt>
                <c:pt idx="103" formatCode="0.00">
                  <c:v>0.45855940991361877</c:v>
                </c:pt>
                <c:pt idx="104" formatCode="0.00">
                  <c:v>0.49192020824705196</c:v>
                </c:pt>
                <c:pt idx="105" formatCode="0.00">
                  <c:v>0.51176680658022633</c:v>
                </c:pt>
                <c:pt idx="106" formatCode="0.00">
                  <c:v>0.52065250824693976</c:v>
                </c:pt>
                <c:pt idx="107" formatCode="0.00">
                  <c:v>0.52698490574709922</c:v>
                </c:pt>
                <c:pt idx="108" formatCode="0.00">
                  <c:v>0.49507369158038728</c:v>
                </c:pt>
                <c:pt idx="109" formatCode="0.00">
                  <c:v>0.4669720882469619</c:v>
                </c:pt>
                <c:pt idx="110" formatCode="0.00">
                  <c:v>0.44828515824713122</c:v>
                </c:pt>
                <c:pt idx="111" formatCode="0.00">
                  <c:v>0.4465151382470367</c:v>
                </c:pt>
                <c:pt idx="112" formatCode="0.00">
                  <c:v>0.45734887824698944</c:v>
                </c:pt>
                <c:pt idx="113" formatCode="0.00">
                  <c:v>0.46681441408031787</c:v>
                </c:pt>
                <c:pt idx="114" formatCode="0.00">
                  <c:v>0.47313155241386085</c:v>
                </c:pt>
                <c:pt idx="115" formatCode="0.00">
                  <c:v>0.47914351491374418</c:v>
                </c:pt>
                <c:pt idx="116" formatCode="0.00">
                  <c:v>0.48629988741356556</c:v>
                </c:pt>
                <c:pt idx="117" formatCode="0.00">
                  <c:v>0.4975150974138387</c:v>
                </c:pt>
                <c:pt idx="118" formatCode="0.00">
                  <c:v>0.5157900399136679</c:v>
                </c:pt>
                <c:pt idx="119" formatCode="0.00">
                  <c:v>0.57051314324678515</c:v>
                </c:pt>
                <c:pt idx="120" formatCode="0.00">
                  <c:v>0.6637239999134863</c:v>
                </c:pt>
                <c:pt idx="121" formatCode="0.00">
                  <c:v>0.69695255658029964</c:v>
                </c:pt>
                <c:pt idx="122" formatCode="0.00">
                  <c:v>0.7128878190803789</c:v>
                </c:pt>
                <c:pt idx="123" formatCode="0.00">
                  <c:v>0.76598331908064665</c:v>
                </c:pt>
                <c:pt idx="124" formatCode="0.00">
                  <c:v>0.79772668658040402</c:v>
                </c:pt>
                <c:pt idx="125" formatCode="0.00">
                  <c:v>0.82434310074711448</c:v>
                </c:pt>
                <c:pt idx="126" formatCode="0.00">
                  <c:v>0.84799422408036662</c:v>
                </c:pt>
                <c:pt idx="127" formatCode="0.00">
                  <c:v>0.87087732158022391</c:v>
                </c:pt>
                <c:pt idx="128" formatCode="0.00">
                  <c:v>0.89022037991355774</c:v>
                </c:pt>
                <c:pt idx="129" formatCode="0.00">
                  <c:v>0.9042533790801599</c:v>
                </c:pt>
                <c:pt idx="130" formatCode="0.00">
                  <c:v>0.90624210824694273</c:v>
                </c:pt>
                <c:pt idx="131" formatCode="0.00">
                  <c:v>0.86550622824699985</c:v>
                </c:pt>
                <c:pt idx="132" formatCode="0.00">
                  <c:v>0.77926863824700376</c:v>
                </c:pt>
                <c:pt idx="133" formatCode="0.00">
                  <c:v>0.68308740408031099</c:v>
                </c:pt>
                <c:pt idx="134" formatCode="0.00">
                  <c:v>0.56125614574682459</c:v>
                </c:pt>
                <c:pt idx="135" formatCode="0.00">
                  <c:v>0.42515791991365859</c:v>
                </c:pt>
                <c:pt idx="136" formatCode="0.00">
                  <c:v>0.35221582241376836</c:v>
                </c:pt>
                <c:pt idx="137" formatCode="0.00">
                  <c:v>0.27754948158030857</c:v>
                </c:pt>
                <c:pt idx="138" formatCode="0.00">
                  <c:v>0.21081262408017665</c:v>
                </c:pt>
                <c:pt idx="139" formatCode="0.00">
                  <c:v>0.14470646324684822</c:v>
                </c:pt>
                <c:pt idx="140" formatCode="0.00">
                  <c:v>8.3086386580475846E-2</c:v>
                </c:pt>
                <c:pt idx="141" formatCode="0.00">
                  <c:v>2.6328777413823445E-2</c:v>
                </c:pt>
                <c:pt idx="142" formatCode="0.00">
                  <c:v>-1.3222003419627981E-2</c:v>
                </c:pt>
                <c:pt idx="143" formatCode="0.00">
                  <c:v>-4.5479084252974644E-2</c:v>
                </c:pt>
                <c:pt idx="144" formatCode="0.00">
                  <c:v>-8.337174341966147E-2</c:v>
                </c:pt>
                <c:pt idx="145" formatCode="0.00">
                  <c:v>-4.3297076752992325E-2</c:v>
                </c:pt>
                <c:pt idx="146" formatCode="0.00">
                  <c:v>2.2615805746909245E-2</c:v>
                </c:pt>
                <c:pt idx="147" formatCode="0.00">
                  <c:v>3.1679526580205675E-2</c:v>
                </c:pt>
                <c:pt idx="148" formatCode="0.00">
                  <c:v>1.0474895746824586E-2</c:v>
                </c:pt>
                <c:pt idx="149" formatCode="0.00">
                  <c:v>-6.6910675320741575E-4</c:v>
                </c:pt>
                <c:pt idx="150" formatCode="0.00">
                  <c:v>-9.2140284197057554E-3</c:v>
                </c:pt>
                <c:pt idx="151" formatCode="0.00">
                  <c:v>-1.4971677586459009E-2</c:v>
                </c:pt>
                <c:pt idx="152" formatCode="0.00">
                  <c:v>-1.7809812586392582E-2</c:v>
                </c:pt>
                <c:pt idx="153" formatCode="0.00">
                  <c:v>-1.7519895086365977E-2</c:v>
                </c:pt>
                <c:pt idx="154" formatCode="0.00">
                  <c:v>-2.3302976753029725E-2</c:v>
                </c:pt>
                <c:pt idx="155" formatCode="0.00">
                  <c:v>-5.5402382586407839E-2</c:v>
                </c:pt>
                <c:pt idx="156" formatCode="0.00">
                  <c:v>-7.4826820919724923E-2</c:v>
                </c:pt>
                <c:pt idx="157" formatCode="0.00">
                  <c:v>-9.4159706753202954E-2</c:v>
                </c:pt>
                <c:pt idx="158" formatCode="0.00">
                  <c:v>-0.15723445508649547</c:v>
                </c:pt>
                <c:pt idx="159" formatCode="0.00">
                  <c:v>-0.18041255591958816</c:v>
                </c:pt>
                <c:pt idx="160" formatCode="0.00">
                  <c:v>-0.17933426841977962</c:v>
                </c:pt>
                <c:pt idx="161" formatCode="0.00">
                  <c:v>-0.18022436425292199</c:v>
                </c:pt>
                <c:pt idx="162" formatCode="0.00">
                  <c:v>-0.18369828175298153</c:v>
                </c:pt>
                <c:pt idx="163" formatCode="0.00">
                  <c:v>-0.18360672925302879</c:v>
                </c:pt>
                <c:pt idx="164" formatCode="0.00">
                  <c:v>-0.18491389841960881</c:v>
                </c:pt>
                <c:pt idx="165" formatCode="0.00">
                  <c:v>-0.18800126008625284</c:v>
                </c:pt>
                <c:pt idx="166" formatCode="0.00">
                  <c:v>-0.17109960758637044</c:v>
                </c:pt>
                <c:pt idx="167" formatCode="0.00">
                  <c:v>-0.11740392841954872</c:v>
                </c:pt>
                <c:pt idx="168" formatCode="0.00">
                  <c:v>-8.0411537586428494E-2</c:v>
                </c:pt>
                <c:pt idx="169" formatCode="0.00">
                  <c:v>-1.1172239252800864E-2</c:v>
                </c:pt>
                <c:pt idx="170" formatCode="0.00">
                  <c:v>5.5427289080284936E-2</c:v>
                </c:pt>
                <c:pt idx="171" formatCode="0.00">
                  <c:v>0.11191023991364091</c:v>
                </c:pt>
                <c:pt idx="172" formatCode="0.00">
                  <c:v>0.1902692082470594</c:v>
                </c:pt>
                <c:pt idx="173" formatCode="0.00">
                  <c:v>0.25160953991360202</c:v>
                </c:pt>
                <c:pt idx="174" formatCode="0.00">
                  <c:v>0.30681075241352573</c:v>
                </c:pt>
                <c:pt idx="175" formatCode="0.00">
                  <c:v>0.3492098407469939</c:v>
                </c:pt>
                <c:pt idx="176" formatCode="0.00">
                  <c:v>0.38902002158033611</c:v>
                </c:pt>
                <c:pt idx="177" formatCode="0.00">
                  <c:v>0.43361637574696488</c:v>
                </c:pt>
                <c:pt idx="178" formatCode="0.00">
                  <c:v>0.45874251491363793</c:v>
                </c:pt>
                <c:pt idx="179" formatCode="0.00">
                  <c:v>0.44917525408038728</c:v>
                </c:pt>
                <c:pt idx="180" formatCode="0.00">
                  <c:v>0.42197391908041482</c:v>
                </c:pt>
                <c:pt idx="181" formatCode="0.00">
                  <c:v>0.32405318324720156</c:v>
                </c:pt>
                <c:pt idx="182" formatCode="0.00">
                  <c:v>0.27887699491373041</c:v>
                </c:pt>
                <c:pt idx="183" formatCode="0.00">
                  <c:v>0.21900659324705885</c:v>
                </c:pt>
                <c:pt idx="184" formatCode="0.00">
                  <c:v>0.14141056491359905</c:v>
                </c:pt>
                <c:pt idx="185" formatCode="0.00">
                  <c:v>9.1224408246830535E-2</c:v>
                </c:pt>
                <c:pt idx="186" formatCode="0.00">
                  <c:v>4.6907798247161736E-2</c:v>
                </c:pt>
                <c:pt idx="187" formatCode="0.00">
                  <c:v>1.5077964913757569E-2</c:v>
                </c:pt>
                <c:pt idx="188" formatCode="0.00">
                  <c:v>-1.3160967586259176E-2</c:v>
                </c:pt>
                <c:pt idx="189" formatCode="0.00">
                  <c:v>-4.6872719252974093E-2</c:v>
                </c:pt>
                <c:pt idx="190" formatCode="0.00">
                  <c:v>-8.4327960086397979E-2</c:v>
                </c:pt>
                <c:pt idx="191" formatCode="0.00">
                  <c:v>-0.11755651675298395</c:v>
                </c:pt>
                <c:pt idx="192" formatCode="0.00">
                  <c:v>-0.12858353508624987</c:v>
                </c:pt>
                <c:pt idx="193" formatCode="0.00">
                  <c:v>-0.17003657841962649</c:v>
                </c:pt>
                <c:pt idx="194" formatCode="0.00">
                  <c:v>-0.27054622175296572</c:v>
                </c:pt>
                <c:pt idx="195" formatCode="0.00">
                  <c:v>-0.34467341925289929</c:v>
                </c:pt>
                <c:pt idx="196" formatCode="0.00">
                  <c:v>-0.44905879591976827</c:v>
                </c:pt>
                <c:pt idx="197" formatCode="0.00">
                  <c:v>-0.54804256091972547</c:v>
                </c:pt>
                <c:pt idx="198" formatCode="0.00">
                  <c:v>-0.63445816925298004</c:v>
                </c:pt>
                <c:pt idx="199" formatCode="0.00">
                  <c:v>-0.71432775758626121</c:v>
                </c:pt>
                <c:pt idx="200" formatCode="0.00">
                  <c:v>-0.78610510175292347</c:v>
                </c:pt>
                <c:pt idx="201" formatCode="0.00">
                  <c:v>-0.85136694258619627</c:v>
                </c:pt>
                <c:pt idx="202" formatCode="0.00">
                  <c:v>-0.91063716591941102</c:v>
                </c:pt>
                <c:pt idx="203" formatCode="0.00">
                  <c:v>-0.96604182841952024</c:v>
                </c:pt>
                <c:pt idx="204" formatCode="0.00">
                  <c:v>-0.98431677091946312</c:v>
                </c:pt>
                <c:pt idx="205" formatCode="0.00">
                  <c:v>-0.95581335258623312</c:v>
                </c:pt>
                <c:pt idx="206" formatCode="0.00">
                  <c:v>-0.86863989091978056</c:v>
                </c:pt>
                <c:pt idx="207" formatCode="0.00">
                  <c:v>-0.72984085925315867</c:v>
                </c:pt>
                <c:pt idx="208" formatCode="0.00">
                  <c:v>-0.61543045841983712</c:v>
                </c:pt>
                <c:pt idx="209" formatCode="0.00">
                  <c:v>-0.51717911591970278</c:v>
                </c:pt>
                <c:pt idx="210" formatCode="0.00">
                  <c:v>-0.43160274091962947</c:v>
                </c:pt>
                <c:pt idx="211" formatCode="0.00">
                  <c:v>-0.3548459459195783</c:v>
                </c:pt>
                <c:pt idx="212" formatCode="0.00">
                  <c:v>-0.28788020675290227</c:v>
                </c:pt>
                <c:pt idx="213" formatCode="0.00">
                  <c:v>-0.22452062841944098</c:v>
                </c:pt>
                <c:pt idx="214" formatCode="0.00">
                  <c:v>-0.16988399091962947</c:v>
                </c:pt>
                <c:pt idx="215" formatCode="0.00">
                  <c:v>-0.1277036117529633</c:v>
                </c:pt>
                <c:pt idx="216" formatCode="0.00">
                  <c:v>-0.10831477758642905</c:v>
                </c:pt>
                <c:pt idx="217" formatCode="0.00">
                  <c:v>-9.1031655919891818E-2</c:v>
                </c:pt>
                <c:pt idx="218" formatCode="0.00">
                  <c:v>-6.240616758645956E-2</c:v>
                </c:pt>
                <c:pt idx="219" formatCode="0.00">
                  <c:v>-0.10407283425297464</c:v>
                </c:pt>
                <c:pt idx="220" formatCode="0.00">
                  <c:v>-0.12570979758652356</c:v>
                </c:pt>
                <c:pt idx="221" formatCode="0.00">
                  <c:v>-0.14222489341977962</c:v>
                </c:pt>
                <c:pt idx="222" formatCode="0.00">
                  <c:v>-0.15628332425308145</c:v>
                </c:pt>
                <c:pt idx="223" formatCode="0.00">
                  <c:v>-0.16978735258646793</c:v>
                </c:pt>
                <c:pt idx="224" formatCode="0.00">
                  <c:v>-0.1809567859196477</c:v>
                </c:pt>
                <c:pt idx="225" formatCode="0.00">
                  <c:v>-0.19717179258634587</c:v>
                </c:pt>
                <c:pt idx="226" formatCode="0.00">
                  <c:v>-0.21369706091957141</c:v>
                </c:pt>
                <c:pt idx="227" formatCode="0.00">
                  <c:v>-0.2296730134196423</c:v>
                </c:pt>
                <c:pt idx="228" formatCode="0.00">
                  <c:v>-0.29527054758625582</c:v>
                </c:pt>
                <c:pt idx="229" formatCode="0.00">
                  <c:v>-0.38929012008622976</c:v>
                </c:pt>
                <c:pt idx="230" formatCode="0.00">
                  <c:v>-0.45438920008621153</c:v>
                </c:pt>
                <c:pt idx="231" formatCode="0.00">
                  <c:v>-0.51892370508619479</c:v>
                </c:pt>
                <c:pt idx="232" formatCode="0.00">
                  <c:v>-0.55829646675272215</c:v>
                </c:pt>
                <c:pt idx="233" formatCode="0.00">
                  <c:v>-0.59851354841953253</c:v>
                </c:pt>
                <c:pt idx="234" formatCode="0.00">
                  <c:v>-0.63502783091973924</c:v>
                </c:pt>
                <c:pt idx="235" formatCode="0.00">
                  <c:v>-0.67093176175308145</c:v>
                </c:pt>
                <c:pt idx="236" formatCode="0.00">
                  <c:v>-0.70460282341969105</c:v>
                </c:pt>
                <c:pt idx="237" formatCode="0.00">
                  <c:v>-0.73071061091991396</c:v>
                </c:pt>
                <c:pt idx="238" formatCode="0.00">
                  <c:v>-0.71150488175305782</c:v>
                </c:pt>
                <c:pt idx="239" formatCode="0.00">
                  <c:v>-0.62697119008646496</c:v>
                </c:pt>
                <c:pt idx="240" formatCode="0.00">
                  <c:v>-0.48581721841969738</c:v>
                </c:pt>
                <c:pt idx="241" formatCode="0.00">
                  <c:v>-0.34420548341961421</c:v>
                </c:pt>
                <c:pt idx="242" formatCode="0.00">
                  <c:v>-0.26731135925285798</c:v>
                </c:pt>
                <c:pt idx="243" formatCode="0.00">
                  <c:v>-0.14057185758622381</c:v>
                </c:pt>
                <c:pt idx="244" formatCode="0.00">
                  <c:v>-4.4436400086283356E-2</c:v>
                </c:pt>
                <c:pt idx="245" formatCode="0.00">
                  <c:v>4.1902914913521272E-2</c:v>
                </c:pt>
                <c:pt idx="246" formatCode="0.00">
                  <c:v>0.12039412574699782</c:v>
                </c:pt>
                <c:pt idx="247" formatCode="0.00">
                  <c:v>0.1994956882471115</c:v>
                </c:pt>
                <c:pt idx="248" formatCode="0.00">
                  <c:v>0.27306848324701605</c:v>
                </c:pt>
                <c:pt idx="249" formatCode="0.00">
                  <c:v>0.34303003074694516</c:v>
                </c:pt>
                <c:pt idx="250" formatCode="0.00">
                  <c:v>0.36199670574694665</c:v>
                </c:pt>
                <c:pt idx="251" formatCode="0.00">
                  <c:v>0.31971968741379442</c:v>
                </c:pt>
                <c:pt idx="252" formatCode="0.00">
                  <c:v>0.24135054658052013</c:v>
                </c:pt>
                <c:pt idx="253" formatCode="0.00">
                  <c:v>0.20527368324690087</c:v>
                </c:pt>
                <c:pt idx="254" formatCode="0.00">
                  <c:v>0.20544152991374176</c:v>
                </c:pt>
                <c:pt idx="255" formatCode="0.00">
                  <c:v>0.16700463991378456</c:v>
                </c:pt>
                <c:pt idx="256" formatCode="0.00">
                  <c:v>0.12297794741368762</c:v>
                </c:pt>
                <c:pt idx="257" formatCode="0.00">
                  <c:v>8.6117799080398072E-2</c:v>
                </c:pt>
                <c:pt idx="258" formatCode="0.00">
                  <c:v>5.4964438246997815E-2</c:v>
                </c:pt>
                <c:pt idx="259" formatCode="0.00">
                  <c:v>3.0560548246853614E-2</c:v>
                </c:pt>
                <c:pt idx="260" formatCode="0.00">
                  <c:v>7.5553807470214451E-3</c:v>
                </c:pt>
                <c:pt idx="261" formatCode="0.00">
                  <c:v>-1.8994911753225097E-2</c:v>
                </c:pt>
                <c:pt idx="262" formatCode="0.00">
                  <c:v>-3.0327105919809583E-2</c:v>
                </c:pt>
                <c:pt idx="263" formatCode="0.00">
                  <c:v>-4.9787148419682126E-2</c:v>
                </c:pt>
                <c:pt idx="264" formatCode="0.00">
                  <c:v>-2.775854341973627E-2</c:v>
                </c:pt>
                <c:pt idx="265" formatCode="0.00">
                  <c:v>-4.2803534196309556E-3</c:v>
                </c:pt>
                <c:pt idx="266" formatCode="0.00">
                  <c:v>-2.8679156753014468E-2</c:v>
                </c:pt>
                <c:pt idx="267" formatCode="0.00">
                  <c:v>-2.4742388419667805E-2</c:v>
                </c:pt>
                <c:pt idx="268" formatCode="0.00">
                  <c:v>6.5025249135715057E-3</c:v>
                </c:pt>
                <c:pt idx="269" formatCode="0.00">
                  <c:v>2.4329876580281962E-2</c:v>
                </c:pt>
                <c:pt idx="270" formatCode="0.00">
                  <c:v>3.7254070747053447E-2</c:v>
                </c:pt>
                <c:pt idx="271" formatCode="0.00">
                  <c:v>3.7055706580417791E-2</c:v>
                </c:pt>
                <c:pt idx="272" formatCode="0.00">
                  <c:v>3.7584677413747158E-2</c:v>
                </c:pt>
                <c:pt idx="273" formatCode="0.00">
                  <c:v>4.093652408039361E-2</c:v>
                </c:pt>
                <c:pt idx="274" formatCode="0.00">
                  <c:v>3.2396688247104066E-2</c:v>
                </c:pt>
                <c:pt idx="275" formatCode="0.00">
                  <c:v>5.1271810746925439E-2</c:v>
                </c:pt>
                <c:pt idx="276" formatCode="0.00">
                  <c:v>2.4512981580187443E-2</c:v>
                </c:pt>
                <c:pt idx="277" formatCode="0.00">
                  <c:v>-3.2427732586370439E-2</c:v>
                </c:pt>
                <c:pt idx="278" formatCode="0.00">
                  <c:v>-8.8529214253071586E-2</c:v>
                </c:pt>
                <c:pt idx="279" formatCode="0.00">
                  <c:v>-0.17978185925301204</c:v>
                </c:pt>
                <c:pt idx="280" formatCode="0.00">
                  <c:v>-0.26492590258635573</c:v>
                </c:pt>
                <c:pt idx="281" formatCode="0.00">
                  <c:v>-0.33264949425313262</c:v>
                </c:pt>
                <c:pt idx="282" formatCode="0.00">
                  <c:v>-0.39294714175298395</c:v>
                </c:pt>
                <c:pt idx="283" formatCode="0.00">
                  <c:v>-0.44262975925300907</c:v>
                </c:pt>
                <c:pt idx="284" formatCode="0.00">
                  <c:v>-0.48786189591976381</c:v>
                </c:pt>
                <c:pt idx="285" formatCode="0.00">
                  <c:v>-0.53036270925292683</c:v>
                </c:pt>
                <c:pt idx="286" formatCode="0.00">
                  <c:v>-0.57928747341964026</c:v>
                </c:pt>
                <c:pt idx="287" formatCode="0.00">
                  <c:v>-0.64608536591970278</c:v>
                </c:pt>
                <c:pt idx="288" formatCode="0.00">
                  <c:v>-0.69800593925288013</c:v>
                </c:pt>
                <c:pt idx="289" formatCode="0.00">
                  <c:v>-0.75397517758631238</c:v>
                </c:pt>
                <c:pt idx="290" formatCode="0.00">
                  <c:v>-0.77146683591968213</c:v>
                </c:pt>
                <c:pt idx="291" formatCode="0.00">
                  <c:v>-0.75398026425295939</c:v>
                </c:pt>
                <c:pt idx="292" formatCode="0.00">
                  <c:v>-0.75503820675305633</c:v>
                </c:pt>
                <c:pt idx="293" formatCode="0.00">
                  <c:v>-0.75751521675294953</c:v>
                </c:pt>
                <c:pt idx="294" formatCode="0.00">
                  <c:v>-0.76062801008617953</c:v>
                </c:pt>
                <c:pt idx="295" formatCode="0.00">
                  <c:v>-0.76459529508622381</c:v>
                </c:pt>
                <c:pt idx="296" formatCode="0.00">
                  <c:v>-0.76880163508633359</c:v>
                </c:pt>
                <c:pt idx="297" formatCode="0.00">
                  <c:v>-0.77337927175290133</c:v>
                </c:pt>
                <c:pt idx="298" formatCode="0.00">
                  <c:v>-0.7629320875863641</c:v>
                </c:pt>
                <c:pt idx="299" formatCode="0.00">
                  <c:v>-0.73668697008645267</c:v>
                </c:pt>
                <c:pt idx="300" formatCode="0.00">
                  <c:v>-0.65151749591973385</c:v>
                </c:pt>
                <c:pt idx="301" formatCode="0.00">
                  <c:v>-0.59185563091966742</c:v>
                </c:pt>
                <c:pt idx="302" formatCode="0.00">
                  <c:v>-0.5468930659195621</c:v>
                </c:pt>
                <c:pt idx="303" formatCode="0.00">
                  <c:v>-0.49914831425314787</c:v>
                </c:pt>
                <c:pt idx="304" formatCode="0.00">
                  <c:v>-0.47486140841954239</c:v>
                </c:pt>
                <c:pt idx="305" formatCode="0.00">
                  <c:v>-0.45059484758633062</c:v>
                </c:pt>
                <c:pt idx="306" formatCode="0.00">
                  <c:v>-0.42744217841959653</c:v>
                </c:pt>
                <c:pt idx="307" formatCode="0.00">
                  <c:v>-0.40417252508621004</c:v>
                </c:pt>
                <c:pt idx="308" formatCode="0.00">
                  <c:v>-0.3831103092528565</c:v>
                </c:pt>
                <c:pt idx="309" formatCode="0.00">
                  <c:v>-0.36431148091946852</c:v>
                </c:pt>
                <c:pt idx="310" formatCode="0.00">
                  <c:v>-0.32630692341956546</c:v>
                </c:pt>
                <c:pt idx="311" formatCode="0.00">
                  <c:v>-0.27556127758646198</c:v>
                </c:pt>
                <c:pt idx="312" formatCode="0.00">
                  <c:v>-0.29106929341958221</c:v>
                </c:pt>
                <c:pt idx="313" formatCode="0.00">
                  <c:v>-0.25460078758635518</c:v>
                </c:pt>
                <c:pt idx="314" formatCode="0.00">
                  <c:v>-0.25876643675303512</c:v>
                </c:pt>
                <c:pt idx="315" formatCode="0.00">
                  <c:v>-0.28137996258635667</c:v>
                </c:pt>
                <c:pt idx="316" formatCode="0.00">
                  <c:v>-0.27293676591966687</c:v>
                </c:pt>
                <c:pt idx="317" formatCode="0.00">
                  <c:v>-0.2647071925863429</c:v>
                </c:pt>
                <c:pt idx="318" formatCode="0.00">
                  <c:v>-0.25650813675304107</c:v>
                </c:pt>
                <c:pt idx="319" formatCode="0.00">
                  <c:v>-0.25036393091966147</c:v>
                </c:pt>
                <c:pt idx="320" formatCode="0.00">
                  <c:v>-0.2436246325863749</c:v>
                </c:pt>
                <c:pt idx="321" formatCode="0.00">
                  <c:v>-0.23142777425312033</c:v>
                </c:pt>
                <c:pt idx="322" formatCode="0.00">
                  <c:v>-0.2205329984196851</c:v>
                </c:pt>
                <c:pt idx="323" formatCode="0.00">
                  <c:v>-0.22238948425297167</c:v>
                </c:pt>
                <c:pt idx="324" formatCode="0.00">
                  <c:v>-0.21745072258624987</c:v>
                </c:pt>
                <c:pt idx="325" formatCode="0.00">
                  <c:v>-0.20877864425290227</c:v>
                </c:pt>
                <c:pt idx="326" formatCode="0.00">
                  <c:v>-0.1452207017530327</c:v>
                </c:pt>
                <c:pt idx="327" formatCode="0.00">
                  <c:v>-0.10870133341973087</c:v>
                </c:pt>
                <c:pt idx="328" formatCode="0.00">
                  <c:v>-5.8891559253083869E-2</c:v>
                </c:pt>
                <c:pt idx="329" formatCode="0.00">
                  <c:v>-4.8551009195989536E-3</c:v>
                </c:pt>
                <c:pt idx="330" formatCode="0.00">
                  <c:v>4.279809741376539E-2</c:v>
                </c:pt>
                <c:pt idx="331" formatCode="0.00">
                  <c:v>9.309106658042765E-2</c:v>
                </c:pt>
                <c:pt idx="332" formatCode="0.00">
                  <c:v>0.13924381741378511</c:v>
                </c:pt>
                <c:pt idx="333" formatCode="0.00">
                  <c:v>0.1786674424137118</c:v>
                </c:pt>
                <c:pt idx="334" formatCode="0.00">
                  <c:v>0.19196293324705493</c:v>
                </c:pt>
                <c:pt idx="335" formatCode="0.00">
                  <c:v>0.19291406408024159</c:v>
                </c:pt>
                <c:pt idx="336" formatCode="0.00">
                  <c:v>0.17461877574692153</c:v>
                </c:pt>
                <c:pt idx="337" formatCode="0.00">
                  <c:v>0.12491072741363496</c:v>
                </c:pt>
                <c:pt idx="338" formatCode="0.00">
                  <c:v>7.2191611580251447E-2</c:v>
                </c:pt>
                <c:pt idx="339" formatCode="0.00">
                  <c:v>3.9644614913640908E-2</c:v>
                </c:pt>
                <c:pt idx="340" formatCode="0.00">
                  <c:v>-3.1090045086216378E-2</c:v>
                </c:pt>
                <c:pt idx="341" formatCode="0.00">
                  <c:v>-0.10085831508627052</c:v>
                </c:pt>
                <c:pt idx="342" formatCode="0.00">
                  <c:v>-0.16105932425284664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24-4228-9410-CC13009DD516}"/>
            </c:ext>
          </c:extLst>
        </c:ser>
        <c:ser>
          <c:idx val="1"/>
          <c:order val="2"/>
          <c:tx>
            <c:v>Glaciers</c:v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'Brahmaputra-TSA'!$K$2:$K$349</c:f>
              <c:numCache>
                <c:formatCode>General</c:formatCode>
                <c:ptCount val="348"/>
                <c:pt idx="6" formatCode="0.00">
                  <c:v>9.2435812886206321</c:v>
                </c:pt>
                <c:pt idx="7" formatCode="0.00">
                  <c:v>9.2433466844539538</c:v>
                </c:pt>
                <c:pt idx="8" formatCode="0.00">
                  <c:v>9.2434477744539976</c:v>
                </c:pt>
                <c:pt idx="9" formatCode="0.00">
                  <c:v>9.2466139736206401</c:v>
                </c:pt>
                <c:pt idx="10" formatCode="0.00">
                  <c:v>9.2527988694539829</c:v>
                </c:pt>
                <c:pt idx="11" formatCode="0.00">
                  <c:v>9.2664682011206594</c:v>
                </c:pt>
                <c:pt idx="12" formatCode="0.00">
                  <c:v>9.292525762787335</c:v>
                </c:pt>
                <c:pt idx="13" formatCode="0.00">
                  <c:v>9.3121485661206691</c:v>
                </c:pt>
                <c:pt idx="14" formatCode="0.00">
                  <c:v>9.3385666169539832</c:v>
                </c:pt>
                <c:pt idx="15" formatCode="0.00">
                  <c:v>9.3480696636206346</c:v>
                </c:pt>
                <c:pt idx="16" formatCode="0.00">
                  <c:v>9.3547479269539622</c:v>
                </c:pt>
                <c:pt idx="17" formatCode="0.00">
                  <c:v>9.3655702227872979</c:v>
                </c:pt>
                <c:pt idx="18" formatCode="0.00">
                  <c:v>9.3808194752872964</c:v>
                </c:pt>
                <c:pt idx="19" formatCode="0.00">
                  <c:v>9.3975055969539767</c:v>
                </c:pt>
                <c:pt idx="20" formatCode="0.00">
                  <c:v>9.4106713886206279</c:v>
                </c:pt>
                <c:pt idx="21" formatCode="0.00">
                  <c:v>9.4334991727873074</c:v>
                </c:pt>
                <c:pt idx="22" formatCode="0.00">
                  <c:v>9.4422024044539512</c:v>
                </c:pt>
                <c:pt idx="23" formatCode="0.00">
                  <c:v>9.4462218244539571</c:v>
                </c:pt>
                <c:pt idx="24" formatCode="0.00">
                  <c:v>9.4479842144539674</c:v>
                </c:pt>
                <c:pt idx="25" formatCode="0.00">
                  <c:v>9.4776676452873119</c:v>
                </c:pt>
                <c:pt idx="26" formatCode="0.00">
                  <c:v>9.5032401036206409</c:v>
                </c:pt>
                <c:pt idx="27" formatCode="0.00">
                  <c:v>9.5071514394539918</c:v>
                </c:pt>
                <c:pt idx="28" formatCode="0.00">
                  <c:v>9.5093696861206354</c:v>
                </c:pt>
                <c:pt idx="29" formatCode="0.00">
                  <c:v>9.5068589794539662</c:v>
                </c:pt>
                <c:pt idx="30" formatCode="0.00">
                  <c:v>9.4972821819539774</c:v>
                </c:pt>
                <c:pt idx="31" formatCode="0.00">
                  <c:v>9.4802311211206387</c:v>
                </c:pt>
                <c:pt idx="32" formatCode="0.00">
                  <c:v>9.4603648136206573</c:v>
                </c:pt>
                <c:pt idx="33" formatCode="0.00">
                  <c:v>9.4279735836206555</c:v>
                </c:pt>
                <c:pt idx="34" formatCode="0.00">
                  <c:v>9.3945333119540066</c:v>
                </c:pt>
                <c:pt idx="35" formatCode="0.00">
                  <c:v>9.3552266711206471</c:v>
                </c:pt>
                <c:pt idx="36" formatCode="0.00">
                  <c:v>9.3156027744539927</c:v>
                </c:pt>
                <c:pt idx="37" formatCode="0.00">
                  <c:v>9.2486376711206333</c:v>
                </c:pt>
                <c:pt idx="38" formatCode="0.00">
                  <c:v>9.1613052636206476</c:v>
                </c:pt>
                <c:pt idx="39" formatCode="0.00">
                  <c:v>9.09539937445399</c:v>
                </c:pt>
                <c:pt idx="40" formatCode="0.00">
                  <c:v>9.0305889394539776</c:v>
                </c:pt>
                <c:pt idx="41" formatCode="0.00">
                  <c:v>8.9657854986206473</c:v>
                </c:pt>
                <c:pt idx="42" formatCode="0.00">
                  <c:v>8.9032937636206384</c:v>
                </c:pt>
                <c:pt idx="43" formatCode="0.00">
                  <c:v>8.8504856377873011</c:v>
                </c:pt>
                <c:pt idx="44" formatCode="0.00">
                  <c:v>8.8016416177873111</c:v>
                </c:pt>
                <c:pt idx="45" formatCode="0.00">
                  <c:v>8.7558080302873407</c:v>
                </c:pt>
                <c:pt idx="46" formatCode="0.00">
                  <c:v>8.7211426044539735</c:v>
                </c:pt>
                <c:pt idx="47" formatCode="0.00">
                  <c:v>8.6869133261206741</c:v>
                </c:pt>
                <c:pt idx="48" formatCode="0.00">
                  <c:v>8.6186296094539756</c:v>
                </c:pt>
                <c:pt idx="49" formatCode="0.00">
                  <c:v>8.5324206302873051</c:v>
                </c:pt>
                <c:pt idx="50" formatCode="0.00">
                  <c:v>8.4461385361206425</c:v>
                </c:pt>
                <c:pt idx="51" formatCode="0.00">
                  <c:v>8.3111885344539758</c:v>
                </c:pt>
                <c:pt idx="52" formatCode="0.00">
                  <c:v>8.1716704319539843</c:v>
                </c:pt>
                <c:pt idx="53" formatCode="0.00">
                  <c:v>8.0323042819539694</c:v>
                </c:pt>
                <c:pt idx="54" formatCode="0.00">
                  <c:v>7.8938670111206477</c:v>
                </c:pt>
                <c:pt idx="55" formatCode="0.00">
                  <c:v>7.7545472736206307</c:v>
                </c:pt>
                <c:pt idx="56" formatCode="0.00">
                  <c:v>7.6169486002873157</c:v>
                </c:pt>
                <c:pt idx="57" formatCode="0.00">
                  <c:v>7.4830311094539752</c:v>
                </c:pt>
                <c:pt idx="58" formatCode="0.00">
                  <c:v>7.3487372352873166</c:v>
                </c:pt>
                <c:pt idx="59" formatCode="0.00">
                  <c:v>7.2106362927872851</c:v>
                </c:pt>
                <c:pt idx="60" formatCode="0.00">
                  <c:v>7.0549712127873079</c:v>
                </c:pt>
                <c:pt idx="61" formatCode="0.00">
                  <c:v>6.9230513519539727</c:v>
                </c:pt>
                <c:pt idx="62" formatCode="0.00">
                  <c:v>6.8118720002873232</c:v>
                </c:pt>
                <c:pt idx="63" formatCode="0.00">
                  <c:v>6.7402694969539851</c:v>
                </c:pt>
                <c:pt idx="64" formatCode="0.00">
                  <c:v>6.6662281302873083</c:v>
                </c:pt>
                <c:pt idx="65" formatCode="0.00">
                  <c:v>6.6000323244539771</c:v>
                </c:pt>
                <c:pt idx="66" formatCode="0.00">
                  <c:v>6.5395750944539799</c:v>
                </c:pt>
                <c:pt idx="67" formatCode="0.00">
                  <c:v>6.4770318611206221</c:v>
                </c:pt>
                <c:pt idx="68" formatCode="0.00">
                  <c:v>6.4113014486206339</c:v>
                </c:pt>
                <c:pt idx="69" formatCode="0.00">
                  <c:v>6.3453154511206264</c:v>
                </c:pt>
                <c:pt idx="70" formatCode="0.00">
                  <c:v>6.2717572794539791</c:v>
                </c:pt>
                <c:pt idx="71" formatCode="0.00">
                  <c:v>6.2170201886206513</c:v>
                </c:pt>
                <c:pt idx="72" formatCode="0.00">
                  <c:v>6.2207744869539709</c:v>
                </c:pt>
                <c:pt idx="73" formatCode="0.00">
                  <c:v>6.2251162477872981</c:v>
                </c:pt>
                <c:pt idx="74" formatCode="0.00">
                  <c:v>6.2215520486206373</c:v>
                </c:pt>
                <c:pt idx="75" formatCode="0.00">
                  <c:v>6.2204972844539697</c:v>
                </c:pt>
                <c:pt idx="76" formatCode="0.00">
                  <c:v>6.2311326602872867</c:v>
                </c:pt>
                <c:pt idx="77" formatCode="0.00">
                  <c:v>6.2394576011206198</c:v>
                </c:pt>
                <c:pt idx="78" formatCode="0.00">
                  <c:v>6.23825915112063</c:v>
                </c:pt>
                <c:pt idx="79" formatCode="0.00">
                  <c:v>6.2375280011206371</c:v>
                </c:pt>
                <c:pt idx="80" formatCode="0.00">
                  <c:v>6.2381161002873284</c:v>
                </c:pt>
                <c:pt idx="81" formatCode="0.00">
                  <c:v>6.2407514202873102</c:v>
                </c:pt>
                <c:pt idx="82" formatCode="0.00">
                  <c:v>6.2343058536206684</c:v>
                </c:pt>
                <c:pt idx="83" formatCode="0.00">
                  <c:v>6.215257798620641</c:v>
                </c:pt>
                <c:pt idx="84" formatCode="0.00">
                  <c:v>6.1965867627873052</c:v>
                </c:pt>
                <c:pt idx="85" formatCode="0.00">
                  <c:v>6.1780842102872811</c:v>
                </c:pt>
                <c:pt idx="86" formatCode="0.00">
                  <c:v>6.1694585444539456</c:v>
                </c:pt>
                <c:pt idx="87" formatCode="0.00">
                  <c:v>6.1879776286206152</c:v>
                </c:pt>
                <c:pt idx="88" formatCode="0.00">
                  <c:v>6.1913682594539807</c:v>
                </c:pt>
                <c:pt idx="89" formatCode="0.00">
                  <c:v>6.1957824994539692</c:v>
                </c:pt>
                <c:pt idx="90" formatCode="0.00">
                  <c:v>6.2078007027873099</c:v>
                </c:pt>
                <c:pt idx="91" formatCode="0.00">
                  <c:v>6.2163252794539972</c:v>
                </c:pt>
                <c:pt idx="92" formatCode="0.00">
                  <c:v>6.2218031844539894</c:v>
                </c:pt>
                <c:pt idx="93" formatCode="0.00">
                  <c:v>6.2290733611206406</c:v>
                </c:pt>
                <c:pt idx="94" formatCode="0.00">
                  <c:v>6.2372539794539819</c:v>
                </c:pt>
                <c:pt idx="95" formatCode="0.00">
                  <c:v>6.2393603277873098</c:v>
                </c:pt>
                <c:pt idx="96" formatCode="0.00">
                  <c:v>6.1854287736206572</c:v>
                </c:pt>
                <c:pt idx="97" formatCode="0.00">
                  <c:v>6.1106111161206371</c:v>
                </c:pt>
                <c:pt idx="98" formatCode="0.00">
                  <c:v>6.0220243086206438</c:v>
                </c:pt>
                <c:pt idx="99" formatCode="0.00">
                  <c:v>5.8972372952873116</c:v>
                </c:pt>
                <c:pt idx="100" formatCode="0.00">
                  <c:v>5.7825662236206625</c:v>
                </c:pt>
                <c:pt idx="101" formatCode="0.00">
                  <c:v>5.6639418544539808</c:v>
                </c:pt>
                <c:pt idx="102" formatCode="0.00">
                  <c:v>5.5401447552873009</c:v>
                </c:pt>
                <c:pt idx="103" formatCode="0.00">
                  <c:v>5.4155122377872971</c:v>
                </c:pt>
                <c:pt idx="104" formatCode="0.00">
                  <c:v>5.2908848069539829</c:v>
                </c:pt>
                <c:pt idx="105" formatCode="0.00">
                  <c:v>5.1553536994539684</c:v>
                </c:pt>
                <c:pt idx="106" formatCode="0.00">
                  <c:v>5.0311770377873017</c:v>
                </c:pt>
                <c:pt idx="107" formatCode="0.00">
                  <c:v>4.9165568294539526</c:v>
                </c:pt>
                <c:pt idx="108" formatCode="0.00">
                  <c:v>4.8155080419539757</c:v>
                </c:pt>
                <c:pt idx="109" formatCode="0.00">
                  <c:v>4.7329319252873177</c:v>
                </c:pt>
                <c:pt idx="110" formatCode="0.00">
                  <c:v>4.6707046761206357</c:v>
                </c:pt>
                <c:pt idx="111" formatCode="0.00">
                  <c:v>4.6026390327872946</c:v>
                </c:pt>
                <c:pt idx="112" formatCode="0.00">
                  <c:v>4.5389380386206426</c:v>
                </c:pt>
                <c:pt idx="113" formatCode="0.00">
                  <c:v>4.4767101536206582</c:v>
                </c:pt>
                <c:pt idx="114" formatCode="0.00">
                  <c:v>4.4130180611206526</c:v>
                </c:pt>
                <c:pt idx="115" formatCode="0.00">
                  <c:v>4.3470034536206583</c:v>
                </c:pt>
                <c:pt idx="116" formatCode="0.00">
                  <c:v>4.2808852127873109</c:v>
                </c:pt>
                <c:pt idx="117" formatCode="0.00">
                  <c:v>4.2175714111206446</c:v>
                </c:pt>
                <c:pt idx="118" formatCode="0.00">
                  <c:v>4.1637167869539553</c:v>
                </c:pt>
                <c:pt idx="119" formatCode="0.00">
                  <c:v>4.1097559869539708</c:v>
                </c:pt>
                <c:pt idx="120" formatCode="0.00">
                  <c:v>4.0668349202873344</c:v>
                </c:pt>
                <c:pt idx="121" formatCode="0.00">
                  <c:v>4.0143688461206466</c:v>
                </c:pt>
                <c:pt idx="122" formatCode="0.00">
                  <c:v>3.9506411494539861</c:v>
                </c:pt>
                <c:pt idx="123" formatCode="0.00">
                  <c:v>3.907804006953981</c:v>
                </c:pt>
                <c:pt idx="124" formatCode="0.00">
                  <c:v>3.8530891686206417</c:v>
                </c:pt>
                <c:pt idx="125" formatCode="0.00">
                  <c:v>3.8003675094539915</c:v>
                </c:pt>
                <c:pt idx="126" formatCode="0.00">
                  <c:v>3.748176092787304</c:v>
                </c:pt>
                <c:pt idx="127" formatCode="0.00">
                  <c:v>3.7007098144539867</c:v>
                </c:pt>
                <c:pt idx="128" formatCode="0.00">
                  <c:v>3.654332632787316</c:v>
                </c:pt>
                <c:pt idx="129" formatCode="0.00">
                  <c:v>3.6051719927873194</c:v>
                </c:pt>
                <c:pt idx="130" formatCode="0.00">
                  <c:v>3.5466882336206424</c:v>
                </c:pt>
                <c:pt idx="131" formatCode="0.00">
                  <c:v>3.4860307319539743</c:v>
                </c:pt>
                <c:pt idx="132" formatCode="0.00">
                  <c:v>3.443952714453971</c:v>
                </c:pt>
                <c:pt idx="133" formatCode="0.00">
                  <c:v>3.3951576502873166</c:v>
                </c:pt>
                <c:pt idx="134" formatCode="0.00">
                  <c:v>3.343215460287297</c:v>
                </c:pt>
                <c:pt idx="135" formatCode="0.00">
                  <c:v>3.2619961052873094</c:v>
                </c:pt>
                <c:pt idx="136" formatCode="0.00">
                  <c:v>3.1873189552872958</c:v>
                </c:pt>
                <c:pt idx="137" formatCode="0.00">
                  <c:v>3.1080546327872867</c:v>
                </c:pt>
                <c:pt idx="138" formatCode="0.00">
                  <c:v>3.0321243552872943</c:v>
                </c:pt>
                <c:pt idx="139" formatCode="0.00">
                  <c:v>2.955816422787322</c:v>
                </c:pt>
                <c:pt idx="140" formatCode="0.00">
                  <c:v>2.8767727161206551</c:v>
                </c:pt>
                <c:pt idx="141" formatCode="0.00">
                  <c:v>2.7976323711206419</c:v>
                </c:pt>
                <c:pt idx="142" formatCode="0.00">
                  <c:v>2.7188518786206544</c:v>
                </c:pt>
                <c:pt idx="143" formatCode="0.00">
                  <c:v>2.6417549394539606</c:v>
                </c:pt>
                <c:pt idx="144" formatCode="0.00">
                  <c:v>2.5582276919539595</c:v>
                </c:pt>
                <c:pt idx="145" formatCode="0.00">
                  <c:v>2.4924756619539892</c:v>
                </c:pt>
                <c:pt idx="146" formatCode="0.00">
                  <c:v>2.4359628294539846</c:v>
                </c:pt>
                <c:pt idx="147" formatCode="0.00">
                  <c:v>2.4158485661206441</c:v>
                </c:pt>
                <c:pt idx="148" formatCode="0.00">
                  <c:v>2.3896816502872866</c:v>
                </c:pt>
                <c:pt idx="149" formatCode="0.00">
                  <c:v>2.3652179961206201</c:v>
                </c:pt>
                <c:pt idx="150" formatCode="0.00">
                  <c:v>2.3393333677873045</c:v>
                </c:pt>
                <c:pt idx="151" formatCode="0.00">
                  <c:v>2.3156396469539686</c:v>
                </c:pt>
                <c:pt idx="152" formatCode="0.00">
                  <c:v>2.2945348344539838</c:v>
                </c:pt>
                <c:pt idx="153" formatCode="0.00">
                  <c:v>2.2695352161206586</c:v>
                </c:pt>
                <c:pt idx="154" formatCode="0.00">
                  <c:v>2.2373735036206313</c:v>
                </c:pt>
                <c:pt idx="155" formatCode="0.00">
                  <c:v>2.2123974094539847</c:v>
                </c:pt>
                <c:pt idx="156" formatCode="0.00">
                  <c:v>2.20187901778732</c:v>
                </c:pt>
                <c:pt idx="157" formatCode="0.00">
                  <c:v>2.2090461986206549</c:v>
                </c:pt>
                <c:pt idx="158" formatCode="0.00">
                  <c:v>2.1872878011206467</c:v>
                </c:pt>
                <c:pt idx="159" formatCode="0.00">
                  <c:v>2.1362477877873118</c:v>
                </c:pt>
                <c:pt idx="160" formatCode="0.00">
                  <c:v>2.093134079453975</c:v>
                </c:pt>
                <c:pt idx="161" formatCode="0.00">
                  <c:v>2.0507648727872834</c:v>
                </c:pt>
                <c:pt idx="162" formatCode="0.00">
                  <c:v>2.0102998361206517</c:v>
                </c:pt>
                <c:pt idx="163" formatCode="0.00">
                  <c:v>1.9654250094539805</c:v>
                </c:pt>
                <c:pt idx="164" formatCode="0.00">
                  <c:v>1.9137956252873067</c:v>
                </c:pt>
                <c:pt idx="165" formatCode="0.00">
                  <c:v>1.8709216069539707</c:v>
                </c:pt>
                <c:pt idx="166" formatCode="0.00">
                  <c:v>1.8255222586206372</c:v>
                </c:pt>
                <c:pt idx="167" formatCode="0.00">
                  <c:v>1.7783509836206548</c:v>
                </c:pt>
                <c:pt idx="168" formatCode="0.00">
                  <c:v>1.7341170252873184</c:v>
                </c:pt>
                <c:pt idx="169" formatCode="0.00">
                  <c:v>1.6994795736206356</c:v>
                </c:pt>
                <c:pt idx="170" formatCode="0.00">
                  <c:v>1.6791580461206195</c:v>
                </c:pt>
                <c:pt idx="171" formatCode="0.00">
                  <c:v>1.657896195287293</c:v>
                </c:pt>
                <c:pt idx="172" formatCode="0.00">
                  <c:v>1.6354899352872962</c:v>
                </c:pt>
                <c:pt idx="173" formatCode="0.00">
                  <c:v>1.6081576294539843</c:v>
                </c:pt>
                <c:pt idx="174" formatCode="0.00">
                  <c:v>1.5779553994539697</c:v>
                </c:pt>
                <c:pt idx="175" formatCode="0.00">
                  <c:v>1.548666789453975</c:v>
                </c:pt>
                <c:pt idx="176" formatCode="0.00">
                  <c:v>1.5343604027872857</c:v>
                </c:pt>
                <c:pt idx="177" formatCode="0.00">
                  <c:v>1.5186082461206354</c:v>
                </c:pt>
                <c:pt idx="178" formatCode="0.00">
                  <c:v>1.5133833827873104</c:v>
                </c:pt>
                <c:pt idx="179" formatCode="0.00">
                  <c:v>1.4957607527873051</c:v>
                </c:pt>
                <c:pt idx="180" formatCode="0.00">
                  <c:v>1.4525764727873138</c:v>
                </c:pt>
                <c:pt idx="181" formatCode="0.00">
                  <c:v>1.3740407577872986</c:v>
                </c:pt>
                <c:pt idx="182" formatCode="0.00">
                  <c:v>1.286898448620633</c:v>
                </c:pt>
                <c:pt idx="183" formatCode="0.00">
                  <c:v>1.1932876844539635</c:v>
                </c:pt>
                <c:pt idx="184" formatCode="0.00">
                  <c:v>1.1025373077873013</c:v>
                </c:pt>
                <c:pt idx="185" formatCode="0.00">
                  <c:v>1.0147922769539832</c:v>
                </c:pt>
                <c:pt idx="186" formatCode="0.00">
                  <c:v>0.92658884695399024</c:v>
                </c:pt>
                <c:pt idx="187" formatCode="0.00">
                  <c:v>0.8415662386206435</c:v>
                </c:pt>
                <c:pt idx="188" formatCode="0.00">
                  <c:v>0.75061495528731825</c:v>
                </c:pt>
                <c:pt idx="189" formatCode="0.00">
                  <c:v>0.65704233862064143</c:v>
                </c:pt>
                <c:pt idx="190" formatCode="0.00">
                  <c:v>0.56351867695397573</c:v>
                </c:pt>
                <c:pt idx="191" formatCode="0.00">
                  <c:v>0.47651496945397298</c:v>
                </c:pt>
                <c:pt idx="192" formatCode="0.00">
                  <c:v>0.38557767278732058</c:v>
                </c:pt>
                <c:pt idx="193" formatCode="0.00">
                  <c:v>0.26880215945396913</c:v>
                </c:pt>
                <c:pt idx="194" formatCode="0.00">
                  <c:v>0.15707285528729642</c:v>
                </c:pt>
                <c:pt idx="195" formatCode="0.00">
                  <c:v>6.5431747787300765E-2</c:v>
                </c:pt>
                <c:pt idx="196" formatCode="0.00">
                  <c:v>-3.6872710546049348E-2</c:v>
                </c:pt>
                <c:pt idx="197" formatCode="0.00">
                  <c:v>-0.13611142387937036</c:v>
                </c:pt>
                <c:pt idx="198" formatCode="0.00">
                  <c:v>-0.23335822971270659</c:v>
                </c:pt>
                <c:pt idx="199" formatCode="0.00">
                  <c:v>-0.33813334054602251</c:v>
                </c:pt>
                <c:pt idx="200" formatCode="0.00">
                  <c:v>-0.44855992554602153</c:v>
                </c:pt>
                <c:pt idx="201" formatCode="0.00">
                  <c:v>-0.56347005137935469</c:v>
                </c:pt>
                <c:pt idx="202" formatCode="0.00">
                  <c:v>-0.6819119505460236</c:v>
                </c:pt>
                <c:pt idx="203" formatCode="0.00">
                  <c:v>-0.80748288387935929</c:v>
                </c:pt>
                <c:pt idx="204" formatCode="0.00">
                  <c:v>-0.91617378137937067</c:v>
                </c:pt>
                <c:pt idx="205" formatCode="0.00">
                  <c:v>-0.99862591971270831</c:v>
                </c:pt>
                <c:pt idx="206" formatCode="0.00">
                  <c:v>-1.0941109705460406</c:v>
                </c:pt>
                <c:pt idx="207" formatCode="0.00">
                  <c:v>-1.1914353422126851</c:v>
                </c:pt>
                <c:pt idx="208" formatCode="0.00">
                  <c:v>-1.285517856379343</c:v>
                </c:pt>
                <c:pt idx="209" formatCode="0.00">
                  <c:v>-1.3811802913793514</c:v>
                </c:pt>
                <c:pt idx="210" formatCode="0.00">
                  <c:v>-1.4792332697126795</c:v>
                </c:pt>
                <c:pt idx="211" formatCode="0.00">
                  <c:v>-1.5751233147126698</c:v>
                </c:pt>
                <c:pt idx="212" formatCode="0.00">
                  <c:v>-1.6710845680460267</c:v>
                </c:pt>
                <c:pt idx="213" formatCode="0.00">
                  <c:v>-1.7631694522126793</c:v>
                </c:pt>
                <c:pt idx="214" formatCode="0.00">
                  <c:v>-1.8528631580460484</c:v>
                </c:pt>
                <c:pt idx="215" formatCode="0.00">
                  <c:v>-1.9419662205460213</c:v>
                </c:pt>
                <c:pt idx="216" formatCode="0.00">
                  <c:v>-2.050477828046013</c:v>
                </c:pt>
                <c:pt idx="217" formatCode="0.00">
                  <c:v>-2.1641882313793559</c:v>
                </c:pt>
                <c:pt idx="218" formatCode="0.00">
                  <c:v>-2.2488102972126995</c:v>
                </c:pt>
                <c:pt idx="219" formatCode="0.00">
                  <c:v>-2.3338996630460258</c:v>
                </c:pt>
                <c:pt idx="220" formatCode="0.00">
                  <c:v>-2.4114511872127196</c:v>
                </c:pt>
                <c:pt idx="221" formatCode="0.00">
                  <c:v>-2.4921682738793436</c:v>
                </c:pt>
                <c:pt idx="222" formatCode="0.00">
                  <c:v>-2.5732598372126745</c:v>
                </c:pt>
                <c:pt idx="223" formatCode="0.00">
                  <c:v>-2.6399725347126832</c:v>
                </c:pt>
                <c:pt idx="224" formatCode="0.00">
                  <c:v>-2.6965470380460062</c:v>
                </c:pt>
                <c:pt idx="225" formatCode="0.00">
                  <c:v>-2.7581480413793713</c:v>
                </c:pt>
                <c:pt idx="226" formatCode="0.00">
                  <c:v>-2.8285597230460127</c:v>
                </c:pt>
                <c:pt idx="227" formatCode="0.00">
                  <c:v>-2.8893914288793496</c:v>
                </c:pt>
                <c:pt idx="228" formatCode="0.00">
                  <c:v>-2.9556959530460176</c:v>
                </c:pt>
                <c:pt idx="229" formatCode="0.00">
                  <c:v>-3.0419710538793652</c:v>
                </c:pt>
                <c:pt idx="230" formatCode="0.00">
                  <c:v>-3.1481836697126937</c:v>
                </c:pt>
                <c:pt idx="231" formatCode="0.00">
                  <c:v>-3.276230977212677</c:v>
                </c:pt>
                <c:pt idx="232" formatCode="0.00">
                  <c:v>-3.4086791738793636</c:v>
                </c:pt>
                <c:pt idx="233" formatCode="0.00">
                  <c:v>-3.5315493013793571</c:v>
                </c:pt>
                <c:pt idx="234" formatCode="0.00">
                  <c:v>-3.6482205455460246</c:v>
                </c:pt>
                <c:pt idx="235" formatCode="0.00">
                  <c:v>-3.7811932630460348</c:v>
                </c:pt>
                <c:pt idx="236" formatCode="0.00">
                  <c:v>-3.9205746713793701</c:v>
                </c:pt>
                <c:pt idx="237" formatCode="0.00">
                  <c:v>-4.0481381480460215</c:v>
                </c:pt>
                <c:pt idx="238" formatCode="0.00">
                  <c:v>-4.1653358205460052</c:v>
                </c:pt>
                <c:pt idx="239" formatCode="0.00">
                  <c:v>-4.2732466130460267</c:v>
                </c:pt>
                <c:pt idx="240" formatCode="0.00">
                  <c:v>-4.3576467905459992</c:v>
                </c:pt>
                <c:pt idx="241" formatCode="0.00">
                  <c:v>-4.4275975297126848</c:v>
                </c:pt>
                <c:pt idx="242" formatCode="0.00">
                  <c:v>-4.5083425905459933</c:v>
                </c:pt>
                <c:pt idx="243" formatCode="0.00">
                  <c:v>-4.575401788879347</c:v>
                </c:pt>
                <c:pt idx="244" formatCode="0.00">
                  <c:v>-4.6431342813793322</c:v>
                </c:pt>
                <c:pt idx="245" formatCode="0.00">
                  <c:v>-4.715252404712686</c:v>
                </c:pt>
                <c:pt idx="246" formatCode="0.00">
                  <c:v>-4.7917815897126985</c:v>
                </c:pt>
                <c:pt idx="247" formatCode="0.00">
                  <c:v>-4.8690654488793399</c:v>
                </c:pt>
                <c:pt idx="248" formatCode="0.00">
                  <c:v>-4.9479209638793691</c:v>
                </c:pt>
                <c:pt idx="249" formatCode="0.00">
                  <c:v>-5.0240623213793612</c:v>
                </c:pt>
                <c:pt idx="250" formatCode="0.00">
                  <c:v>-5.1032134747126889</c:v>
                </c:pt>
                <c:pt idx="251" formatCode="0.00">
                  <c:v>-5.1984601072126821</c:v>
                </c:pt>
                <c:pt idx="252" formatCode="0.00">
                  <c:v>-5.2896103905460166</c:v>
                </c:pt>
                <c:pt idx="253" formatCode="0.00">
                  <c:v>-5.3515998572126762</c:v>
                </c:pt>
                <c:pt idx="254" formatCode="0.00">
                  <c:v>-5.3789881122126815</c:v>
                </c:pt>
                <c:pt idx="255" formatCode="0.00">
                  <c:v>-5.417912012212696</c:v>
                </c:pt>
                <c:pt idx="256" formatCode="0.00">
                  <c:v>-5.4590032955460117</c:v>
                </c:pt>
                <c:pt idx="257" formatCode="0.00">
                  <c:v>-5.5058102663793562</c:v>
                </c:pt>
                <c:pt idx="258" formatCode="0.00">
                  <c:v>-5.550545221379366</c:v>
                </c:pt>
                <c:pt idx="259" formatCode="0.00">
                  <c:v>-5.5855673213793722</c:v>
                </c:pt>
                <c:pt idx="260" formatCode="0.00">
                  <c:v>-5.6173303980460361</c:v>
                </c:pt>
                <c:pt idx="261" formatCode="0.00">
                  <c:v>-5.6573694605460219</c:v>
                </c:pt>
                <c:pt idx="262" formatCode="0.00">
                  <c:v>-5.690746790546001</c:v>
                </c:pt>
                <c:pt idx="263" formatCode="0.00">
                  <c:v>-5.7265985872126777</c:v>
                </c:pt>
                <c:pt idx="264" formatCode="0.00">
                  <c:v>-5.7794442247126767</c:v>
                </c:pt>
                <c:pt idx="265" formatCode="0.00">
                  <c:v>-5.8524638880460316</c:v>
                </c:pt>
                <c:pt idx="266" formatCode="0.00">
                  <c:v>-5.9508945213793538</c:v>
                </c:pt>
                <c:pt idx="267" formatCode="0.00">
                  <c:v>-6.0157589980460102</c:v>
                </c:pt>
                <c:pt idx="268" formatCode="0.00">
                  <c:v>-6.0754971572126948</c:v>
                </c:pt>
                <c:pt idx="269" formatCode="0.00">
                  <c:v>-6.1315960955460156</c:v>
                </c:pt>
                <c:pt idx="270" formatCode="0.00">
                  <c:v>-6.1889596055460174</c:v>
                </c:pt>
                <c:pt idx="271" formatCode="0.00">
                  <c:v>-6.2468641663793392</c:v>
                </c:pt>
                <c:pt idx="272" formatCode="0.00">
                  <c:v>-6.3067911530460066</c:v>
                </c:pt>
                <c:pt idx="273" formatCode="0.00">
                  <c:v>-6.375214742212691</c:v>
                </c:pt>
                <c:pt idx="274" formatCode="0.00">
                  <c:v>-6.4539774322126675</c:v>
                </c:pt>
                <c:pt idx="275" formatCode="0.00">
                  <c:v>-6.5243153630460142</c:v>
                </c:pt>
                <c:pt idx="276" formatCode="0.00">
                  <c:v>-6.604123279712681</c:v>
                </c:pt>
                <c:pt idx="277" formatCode="0.00">
                  <c:v>-6.7008392063793565</c:v>
                </c:pt>
                <c:pt idx="278" formatCode="0.00">
                  <c:v>-6.7999876388793723</c:v>
                </c:pt>
                <c:pt idx="279" formatCode="0.00">
                  <c:v>-6.904060844712717</c:v>
                </c:pt>
                <c:pt idx="280" formatCode="0.00">
                  <c:v>-7.0080507638793677</c:v>
                </c:pt>
                <c:pt idx="281" formatCode="0.00">
                  <c:v>-7.1174263997127127</c:v>
                </c:pt>
                <c:pt idx="282" formatCode="0.00">
                  <c:v>-7.228956068046017</c:v>
                </c:pt>
                <c:pt idx="283" formatCode="0.00">
                  <c:v>-7.3472072330460207</c:v>
                </c:pt>
                <c:pt idx="284" formatCode="0.00">
                  <c:v>-7.4631485988793571</c:v>
                </c:pt>
                <c:pt idx="285" formatCode="0.00">
                  <c:v>-7.577173078879369</c:v>
                </c:pt>
                <c:pt idx="286" formatCode="0.00">
                  <c:v>-7.6910290763793796</c:v>
                </c:pt>
                <c:pt idx="287" formatCode="0.00">
                  <c:v>-7.8034704572127112</c:v>
                </c:pt>
                <c:pt idx="288" formatCode="0.00">
                  <c:v>-7.9217979163793757</c:v>
                </c:pt>
                <c:pt idx="289" formatCode="0.00">
                  <c:v>-8.0379751580460379</c:v>
                </c:pt>
                <c:pt idx="290" formatCode="0.00">
                  <c:v>-8.1364413955460293</c:v>
                </c:pt>
                <c:pt idx="291" formatCode="0.00">
                  <c:v>-8.2474223830460289</c:v>
                </c:pt>
                <c:pt idx="292" formatCode="0.00">
                  <c:v>-8.3713644405460315</c:v>
                </c:pt>
                <c:pt idx="293" formatCode="0.00">
                  <c:v>-8.4900021613793797</c:v>
                </c:pt>
                <c:pt idx="294" formatCode="0.00">
                  <c:v>-8.6044290922126976</c:v>
                </c:pt>
                <c:pt idx="295" formatCode="0.00">
                  <c:v>-8.7189698280460277</c:v>
                </c:pt>
                <c:pt idx="296" formatCode="0.00">
                  <c:v>-8.8416714722126954</c:v>
                </c:pt>
                <c:pt idx="297" formatCode="0.00">
                  <c:v>-8.9585175563793484</c:v>
                </c:pt>
                <c:pt idx="298" formatCode="0.00">
                  <c:v>-9.06695032637937</c:v>
                </c:pt>
                <c:pt idx="299" formatCode="0.00">
                  <c:v>-9.1791831705460254</c:v>
                </c:pt>
                <c:pt idx="300" formatCode="0.00">
                  <c:v>-9.2675588980460191</c:v>
                </c:pt>
                <c:pt idx="301" formatCode="0.00">
                  <c:v>-9.3263847080460209</c:v>
                </c:pt>
                <c:pt idx="302" formatCode="0.00">
                  <c:v>-9.3805152622126826</c:v>
                </c:pt>
                <c:pt idx="303" formatCode="0.00">
                  <c:v>-9.4616239913793549</c:v>
                </c:pt>
                <c:pt idx="304" formatCode="0.00">
                  <c:v>-9.5415660588793827</c:v>
                </c:pt>
                <c:pt idx="305" formatCode="0.00">
                  <c:v>-9.6237568905460193</c:v>
                </c:pt>
                <c:pt idx="306" formatCode="0.00">
                  <c:v>-9.7059261047126881</c:v>
                </c:pt>
                <c:pt idx="307" formatCode="0.00">
                  <c:v>-9.7849837980460279</c:v>
                </c:pt>
                <c:pt idx="308" formatCode="0.00">
                  <c:v>-9.8577961963793541</c:v>
                </c:pt>
                <c:pt idx="309" formatCode="0.00">
                  <c:v>-9.9335173013793394</c:v>
                </c:pt>
                <c:pt idx="310" formatCode="0.00">
                  <c:v>-10.011845752212679</c:v>
                </c:pt>
                <c:pt idx="311" formatCode="0.00">
                  <c:v>-10.090027337212703</c:v>
                </c:pt>
                <c:pt idx="312" formatCode="0.00">
                  <c:v>-10.177182997212711</c:v>
                </c:pt>
                <c:pt idx="313" formatCode="0.00">
                  <c:v>-10.278039778879361</c:v>
                </c:pt>
                <c:pt idx="314" formatCode="0.00">
                  <c:v>-10.413249180546032</c:v>
                </c:pt>
                <c:pt idx="315" formatCode="0.00">
                  <c:v>-10.515905227212698</c:v>
                </c:pt>
                <c:pt idx="316" formatCode="0.00">
                  <c:v>-10.610372389712694</c:v>
                </c:pt>
                <c:pt idx="317" formatCode="0.00">
                  <c:v>-10.70614799387937</c:v>
                </c:pt>
                <c:pt idx="318" formatCode="0.00">
                  <c:v>-10.80487998887935</c:v>
                </c:pt>
                <c:pt idx="319" formatCode="0.00">
                  <c:v>-10.90776746054604</c:v>
                </c:pt>
                <c:pt idx="320" formatCode="0.00">
                  <c:v>-11.012867457212707</c:v>
                </c:pt>
                <c:pt idx="321" formatCode="0.00">
                  <c:v>-11.111835963046033</c:v>
                </c:pt>
                <c:pt idx="322" formatCode="0.00">
                  <c:v>-11.209078953879384</c:v>
                </c:pt>
                <c:pt idx="323" formatCode="0.00">
                  <c:v>-11.307614491379354</c:v>
                </c:pt>
                <c:pt idx="324" formatCode="0.00">
                  <c:v>-11.401911263879356</c:v>
                </c:pt>
                <c:pt idx="325" formatCode="0.00">
                  <c:v>-11.502253060545996</c:v>
                </c:pt>
                <c:pt idx="326" formatCode="0.00">
                  <c:v>-11.605993752212683</c:v>
                </c:pt>
                <c:pt idx="327" formatCode="0.00">
                  <c:v>-11.757804080546009</c:v>
                </c:pt>
                <c:pt idx="328" formatCode="0.00">
                  <c:v>-11.910683795546021</c:v>
                </c:pt>
                <c:pt idx="329" formatCode="0.00">
                  <c:v>-12.062853340546042</c:v>
                </c:pt>
                <c:pt idx="330" formatCode="0.00">
                  <c:v>-12.21720743637934</c:v>
                </c:pt>
                <c:pt idx="331" formatCode="0.00">
                  <c:v>-12.370201592212709</c:v>
                </c:pt>
                <c:pt idx="332" formatCode="0.00">
                  <c:v>-12.518691226379374</c:v>
                </c:pt>
                <c:pt idx="333" formatCode="0.00">
                  <c:v>-12.674215162212704</c:v>
                </c:pt>
                <c:pt idx="334" formatCode="0.00">
                  <c:v>-12.841440046379347</c:v>
                </c:pt>
                <c:pt idx="335" formatCode="0.00">
                  <c:v>-13.009185000546012</c:v>
                </c:pt>
                <c:pt idx="336" formatCode="0.00">
                  <c:v>-13.198595528879366</c:v>
                </c:pt>
                <c:pt idx="337" formatCode="0.00">
                  <c:v>-13.415234729712679</c:v>
                </c:pt>
                <c:pt idx="338" formatCode="0.00">
                  <c:v>-13.640968804712685</c:v>
                </c:pt>
                <c:pt idx="339" formatCode="0.00">
                  <c:v>-13.857243702212671</c:v>
                </c:pt>
                <c:pt idx="340" formatCode="0.00">
                  <c:v>-14.068263853879344</c:v>
                </c:pt>
                <c:pt idx="341" formatCode="0.00">
                  <c:v>-14.270668512212694</c:v>
                </c:pt>
                <c:pt idx="342" formatCode="0.00">
                  <c:v>-14.465362394712685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24-4228-9410-CC13009DD516}"/>
            </c:ext>
          </c:extLst>
        </c:ser>
        <c:ser>
          <c:idx val="5"/>
          <c:order val="5"/>
          <c:tx>
            <c:v>Reservoirs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'Brahmaputra-TSA'!$T$2:$T$349</c:f>
              <c:numCache>
                <c:formatCode>General</c:formatCode>
                <c:ptCount val="348"/>
                <c:pt idx="6" formatCode="0.00">
                  <c:v>1.3642889330747163</c:v>
                </c:pt>
                <c:pt idx="7" formatCode="0.00">
                  <c:v>1.4287596414080479</c:v>
                </c:pt>
                <c:pt idx="8" formatCode="0.00">
                  <c:v>1.4222411380747157</c:v>
                </c:pt>
                <c:pt idx="9" formatCode="0.00">
                  <c:v>1.4550182289080471</c:v>
                </c:pt>
                <c:pt idx="10" formatCode="0.00">
                  <c:v>1.431036975574715</c:v>
                </c:pt>
                <c:pt idx="11" formatCode="0.00">
                  <c:v>1.4781561164080497</c:v>
                </c:pt>
                <c:pt idx="12" formatCode="0.00">
                  <c:v>1.4463407464080476</c:v>
                </c:pt>
                <c:pt idx="13" formatCode="0.00">
                  <c:v>1.4827203222413825</c:v>
                </c:pt>
                <c:pt idx="14" formatCode="0.00">
                  <c:v>1.550798124741382</c:v>
                </c:pt>
                <c:pt idx="15" formatCode="0.00">
                  <c:v>1.5570380947413831</c:v>
                </c:pt>
                <c:pt idx="16" formatCode="0.00">
                  <c:v>1.4303528730747157</c:v>
                </c:pt>
                <c:pt idx="17" formatCode="0.00">
                  <c:v>1.4225936197413827</c:v>
                </c:pt>
                <c:pt idx="18" formatCode="0.00">
                  <c:v>1.4173445164080505</c:v>
                </c:pt>
                <c:pt idx="19" formatCode="0.00">
                  <c:v>1.4168021939080511</c:v>
                </c:pt>
                <c:pt idx="20" formatCode="0.00">
                  <c:v>1.4419106105747179</c:v>
                </c:pt>
                <c:pt idx="21" formatCode="0.00">
                  <c:v>1.4491805889080513</c:v>
                </c:pt>
                <c:pt idx="22" formatCode="0.00">
                  <c:v>1.4853384347413847</c:v>
                </c:pt>
                <c:pt idx="23" formatCode="0.00">
                  <c:v>1.3577320822413821</c:v>
                </c:pt>
                <c:pt idx="24" formatCode="0.00">
                  <c:v>1.19436671890805</c:v>
                </c:pt>
                <c:pt idx="25" formatCode="0.00">
                  <c:v>0.97715189557471671</c:v>
                </c:pt>
                <c:pt idx="26" formatCode="0.00">
                  <c:v>0.74896187140804926</c:v>
                </c:pt>
                <c:pt idx="27" formatCode="0.00">
                  <c:v>0.50320786807471496</c:v>
                </c:pt>
                <c:pt idx="28" formatCode="0.00">
                  <c:v>0.38665805807471632</c:v>
                </c:pt>
                <c:pt idx="29" formatCode="0.00">
                  <c:v>0.33966519974138354</c:v>
                </c:pt>
                <c:pt idx="30" formatCode="0.00">
                  <c:v>0.28293588307471751</c:v>
                </c:pt>
                <c:pt idx="31" formatCode="0.00">
                  <c:v>0.24830389557471744</c:v>
                </c:pt>
                <c:pt idx="32" formatCode="0.00">
                  <c:v>0.20590170807471697</c:v>
                </c:pt>
                <c:pt idx="33" formatCode="0.00">
                  <c:v>0.14794839057471521</c:v>
                </c:pt>
                <c:pt idx="34" formatCode="0.00">
                  <c:v>6.2174723908050566E-2</c:v>
                </c:pt>
                <c:pt idx="35" formatCode="0.00">
                  <c:v>0.11518419474138408</c:v>
                </c:pt>
                <c:pt idx="36" formatCode="0.00">
                  <c:v>0.21129000807471687</c:v>
                </c:pt>
                <c:pt idx="37" formatCode="0.00">
                  <c:v>0.23309283140805004</c:v>
                </c:pt>
                <c:pt idx="38" formatCode="0.00">
                  <c:v>0.36775553890804957</c:v>
                </c:pt>
                <c:pt idx="39" formatCode="0.00">
                  <c:v>0.48061295974138218</c:v>
                </c:pt>
                <c:pt idx="40" formatCode="0.00">
                  <c:v>0.56961477390804927</c:v>
                </c:pt>
                <c:pt idx="41" formatCode="0.00">
                  <c:v>0.59562167140804778</c:v>
                </c:pt>
                <c:pt idx="42" formatCode="0.00">
                  <c:v>0.62913140307471505</c:v>
                </c:pt>
                <c:pt idx="43" formatCode="0.00">
                  <c:v>0.63540320224138203</c:v>
                </c:pt>
                <c:pt idx="44" formatCode="0.00">
                  <c:v>0.63961667390805044</c:v>
                </c:pt>
                <c:pt idx="45" formatCode="0.00">
                  <c:v>0.66592127640804843</c:v>
                </c:pt>
                <c:pt idx="46" formatCode="0.00">
                  <c:v>0.78041615640804896</c:v>
                </c:pt>
                <c:pt idx="47" formatCode="0.00">
                  <c:v>0.70699265140804801</c:v>
                </c:pt>
                <c:pt idx="48" formatCode="0.00">
                  <c:v>0.70902294474138206</c:v>
                </c:pt>
                <c:pt idx="49" formatCode="0.00">
                  <c:v>0.57397622390805036</c:v>
                </c:pt>
                <c:pt idx="50" formatCode="0.00">
                  <c:v>0.44034078224138273</c:v>
                </c:pt>
                <c:pt idx="51" formatCode="0.00">
                  <c:v>0.35362858140804931</c:v>
                </c:pt>
                <c:pt idx="52" formatCode="0.00">
                  <c:v>0.24827013974138268</c:v>
                </c:pt>
                <c:pt idx="53" formatCode="0.00">
                  <c:v>0.19786996224138154</c:v>
                </c:pt>
                <c:pt idx="54" formatCode="0.00">
                  <c:v>0.16412367974138231</c:v>
                </c:pt>
                <c:pt idx="55" formatCode="0.00">
                  <c:v>0.133560285574716</c:v>
                </c:pt>
                <c:pt idx="56" formatCode="0.00">
                  <c:v>0.10906684974138159</c:v>
                </c:pt>
                <c:pt idx="57" formatCode="0.00">
                  <c:v>7.6992656408048532E-2</c:v>
                </c:pt>
                <c:pt idx="58" formatCode="0.00">
                  <c:v>-3.3709301925284763E-2</c:v>
                </c:pt>
                <c:pt idx="59" formatCode="0.00">
                  <c:v>7.6842015574715816E-2</c:v>
                </c:pt>
                <c:pt idx="60" formatCode="0.00">
                  <c:v>0.13233036390804909</c:v>
                </c:pt>
                <c:pt idx="61" formatCode="0.00">
                  <c:v>0.41764905640804884</c:v>
                </c:pt>
                <c:pt idx="62" formatCode="0.00">
                  <c:v>0.49831416807471474</c:v>
                </c:pt>
                <c:pt idx="63" formatCode="0.00">
                  <c:v>0.52574271557471608</c:v>
                </c:pt>
                <c:pt idx="64" formatCode="0.00">
                  <c:v>0.56298842640804825</c:v>
                </c:pt>
                <c:pt idx="65" formatCode="0.00">
                  <c:v>0.61429634307471659</c:v>
                </c:pt>
                <c:pt idx="66" formatCode="0.00">
                  <c:v>0.66335462140804946</c:v>
                </c:pt>
                <c:pt idx="67" formatCode="0.00">
                  <c:v>0.70808258307471661</c:v>
                </c:pt>
                <c:pt idx="68" formatCode="0.00">
                  <c:v>0.71727280474138322</c:v>
                </c:pt>
                <c:pt idx="69" formatCode="0.00">
                  <c:v>0.77765431640805005</c:v>
                </c:pt>
                <c:pt idx="70" formatCode="0.00">
                  <c:v>0.83252794224138338</c:v>
                </c:pt>
                <c:pt idx="71" formatCode="0.00">
                  <c:v>0.82933011307471549</c:v>
                </c:pt>
                <c:pt idx="72" formatCode="0.00">
                  <c:v>0.7349286739080485</c:v>
                </c:pt>
                <c:pt idx="73" formatCode="0.00">
                  <c:v>0.76591522140805068</c:v>
                </c:pt>
                <c:pt idx="74" formatCode="0.00">
                  <c:v>0.77102635974138334</c:v>
                </c:pt>
                <c:pt idx="75" formatCode="0.00">
                  <c:v>0.80311312890804842</c:v>
                </c:pt>
                <c:pt idx="76" formatCode="0.00">
                  <c:v>0.78219011057471466</c:v>
                </c:pt>
                <c:pt idx="77" formatCode="0.00">
                  <c:v>0.83888112140804783</c:v>
                </c:pt>
                <c:pt idx="78" formatCode="0.00">
                  <c:v>0.82445421474138225</c:v>
                </c:pt>
                <c:pt idx="79" formatCode="0.00">
                  <c:v>0.79207784557471417</c:v>
                </c:pt>
                <c:pt idx="80" formatCode="0.00">
                  <c:v>0.79990262390804912</c:v>
                </c:pt>
                <c:pt idx="81" formatCode="0.00">
                  <c:v>0.77751388807471589</c:v>
                </c:pt>
                <c:pt idx="82" formatCode="0.00">
                  <c:v>0.72931443307471522</c:v>
                </c:pt>
                <c:pt idx="83" formatCode="0.00">
                  <c:v>0.56599162640804845</c:v>
                </c:pt>
                <c:pt idx="84" formatCode="0.00">
                  <c:v>0.60529190890804951</c:v>
                </c:pt>
                <c:pt idx="85" formatCode="0.00">
                  <c:v>0.5417702855747164</c:v>
                </c:pt>
                <c:pt idx="86" formatCode="0.00">
                  <c:v>0.40348504557471543</c:v>
                </c:pt>
                <c:pt idx="87" formatCode="0.00">
                  <c:v>0.33592310140805015</c:v>
                </c:pt>
                <c:pt idx="88" formatCode="0.00">
                  <c:v>0.30239139557471617</c:v>
                </c:pt>
                <c:pt idx="89" formatCode="0.00">
                  <c:v>0.20003901474138264</c:v>
                </c:pt>
                <c:pt idx="90" formatCode="0.00">
                  <c:v>0.20189693140804987</c:v>
                </c:pt>
                <c:pt idx="91" formatCode="0.00">
                  <c:v>0.20223947974138223</c:v>
                </c:pt>
                <c:pt idx="92" formatCode="0.00">
                  <c:v>0.19033826057471614</c:v>
                </c:pt>
                <c:pt idx="93" formatCode="0.00">
                  <c:v>0.16743356640805018</c:v>
                </c:pt>
                <c:pt idx="94" formatCode="0.00">
                  <c:v>0.17229917307471698</c:v>
                </c:pt>
                <c:pt idx="95" formatCode="0.00">
                  <c:v>0.28120655557471697</c:v>
                </c:pt>
                <c:pt idx="96" formatCode="0.00">
                  <c:v>0.35738526557471584</c:v>
                </c:pt>
                <c:pt idx="97" formatCode="0.00">
                  <c:v>0.52063610890804934</c:v>
                </c:pt>
                <c:pt idx="98" formatCode="0.00">
                  <c:v>0.91489603890804982</c:v>
                </c:pt>
                <c:pt idx="99" formatCode="0.00">
                  <c:v>1.1055531780747154</c:v>
                </c:pt>
                <c:pt idx="100" formatCode="0.00">
                  <c:v>1.2250158672413827</c:v>
                </c:pt>
                <c:pt idx="101" formatCode="0.00">
                  <c:v>1.3296002030747172</c:v>
                </c:pt>
                <c:pt idx="102" formatCode="0.00">
                  <c:v>1.3443036747413828</c:v>
                </c:pt>
                <c:pt idx="103" formatCode="0.00">
                  <c:v>1.354267306408051</c:v>
                </c:pt>
                <c:pt idx="104" formatCode="0.00">
                  <c:v>1.328231639741384</c:v>
                </c:pt>
                <c:pt idx="105" formatCode="0.00">
                  <c:v>1.2506750297413847</c:v>
                </c:pt>
                <c:pt idx="106" formatCode="0.00">
                  <c:v>1.1833659280747177</c:v>
                </c:pt>
                <c:pt idx="107" formatCode="0.00">
                  <c:v>1.1461944047413857</c:v>
                </c:pt>
                <c:pt idx="108" formatCode="0.00">
                  <c:v>1.0633650880747174</c:v>
                </c:pt>
                <c:pt idx="109" formatCode="0.00">
                  <c:v>0.86809605974138293</c:v>
                </c:pt>
                <c:pt idx="110" formatCode="0.00">
                  <c:v>0.7181062164080485</c:v>
                </c:pt>
                <c:pt idx="111" formatCode="0.00">
                  <c:v>0.75612420474138275</c:v>
                </c:pt>
                <c:pt idx="112" formatCode="0.00">
                  <c:v>0.75211893140804875</c:v>
                </c:pt>
                <c:pt idx="113" formatCode="0.00">
                  <c:v>0.71353263307471426</c:v>
                </c:pt>
                <c:pt idx="114" formatCode="0.00">
                  <c:v>0.70631208724138261</c:v>
                </c:pt>
                <c:pt idx="115" formatCode="0.00">
                  <c:v>0.72099481724138226</c:v>
                </c:pt>
                <c:pt idx="116" formatCode="0.00">
                  <c:v>0.77771735890804905</c:v>
                </c:pt>
                <c:pt idx="117" formatCode="0.00">
                  <c:v>0.86840632224138137</c:v>
                </c:pt>
                <c:pt idx="118" formatCode="0.00">
                  <c:v>0.96649685224138082</c:v>
                </c:pt>
                <c:pt idx="119" formatCode="0.00">
                  <c:v>1.121901459741383</c:v>
                </c:pt>
                <c:pt idx="120" formatCode="0.00">
                  <c:v>1.294074244741382</c:v>
                </c:pt>
                <c:pt idx="121" formatCode="0.00">
                  <c:v>1.4225370364080501</c:v>
                </c:pt>
                <c:pt idx="122" formatCode="0.00">
                  <c:v>1.5300027005747179</c:v>
                </c:pt>
                <c:pt idx="123" formatCode="0.00">
                  <c:v>1.6035905155747159</c:v>
                </c:pt>
                <c:pt idx="124" formatCode="0.00">
                  <c:v>1.5530153389080485</c:v>
                </c:pt>
                <c:pt idx="125" formatCode="0.00">
                  <c:v>1.5743018264080479</c:v>
                </c:pt>
                <c:pt idx="126" formatCode="0.00">
                  <c:v>1.6064742280747151</c:v>
                </c:pt>
                <c:pt idx="127" formatCode="0.00">
                  <c:v>1.6172641780747146</c:v>
                </c:pt>
                <c:pt idx="128" formatCode="0.00">
                  <c:v>1.595344888074715</c:v>
                </c:pt>
                <c:pt idx="129" formatCode="0.00">
                  <c:v>1.5259364714080483</c:v>
                </c:pt>
                <c:pt idx="130" formatCode="0.00">
                  <c:v>1.415437446408049</c:v>
                </c:pt>
                <c:pt idx="131" formatCode="0.00">
                  <c:v>1.2451616789080484</c:v>
                </c:pt>
                <c:pt idx="132" formatCode="0.00">
                  <c:v>1.0439258280747152</c:v>
                </c:pt>
                <c:pt idx="133" formatCode="0.00">
                  <c:v>0.78010748474138136</c:v>
                </c:pt>
                <c:pt idx="134" formatCode="0.00">
                  <c:v>0.55425539307471805</c:v>
                </c:pt>
                <c:pt idx="135" formatCode="0.00">
                  <c:v>0.29982470140804995</c:v>
                </c:pt>
                <c:pt idx="136" formatCode="0.00">
                  <c:v>0.33006213724138345</c:v>
                </c:pt>
                <c:pt idx="137" formatCode="0.00">
                  <c:v>0.27846851557471641</c:v>
                </c:pt>
                <c:pt idx="138" formatCode="0.00">
                  <c:v>0.22822646890805043</c:v>
                </c:pt>
                <c:pt idx="139" formatCode="0.00">
                  <c:v>0.19016492974138277</c:v>
                </c:pt>
                <c:pt idx="140" formatCode="0.00">
                  <c:v>0.15851589640805042</c:v>
                </c:pt>
                <c:pt idx="141" formatCode="0.00">
                  <c:v>0.13330921140805074</c:v>
                </c:pt>
                <c:pt idx="142" formatCode="0.00">
                  <c:v>0.15241929557471678</c:v>
                </c:pt>
                <c:pt idx="143" formatCode="0.00">
                  <c:v>0.11197555724138386</c:v>
                </c:pt>
                <c:pt idx="144" formatCode="0.00">
                  <c:v>-8.5300144252826726E-3</c:v>
                </c:pt>
                <c:pt idx="145" formatCode="0.00">
                  <c:v>0.1069659847413833</c:v>
                </c:pt>
                <c:pt idx="146" formatCode="0.00">
                  <c:v>0.16069019390805028</c:v>
                </c:pt>
                <c:pt idx="147" formatCode="0.00">
                  <c:v>2.0935342241382493E-2</c:v>
                </c:pt>
                <c:pt idx="148" formatCode="0.00">
                  <c:v>-4.7708386091950494E-2</c:v>
                </c:pt>
                <c:pt idx="149" formatCode="0.00">
                  <c:v>-7.0013596091950347E-2</c:v>
                </c:pt>
                <c:pt idx="150" formatCode="0.00">
                  <c:v>-8.0674065258616423E-2</c:v>
                </c:pt>
                <c:pt idx="151" formatCode="0.00">
                  <c:v>-9.0715877758616337E-2</c:v>
                </c:pt>
                <c:pt idx="152" formatCode="0.00">
                  <c:v>-9.3619816091950803E-2</c:v>
                </c:pt>
                <c:pt idx="153" formatCode="0.00">
                  <c:v>-8.2949511925284547E-2</c:v>
                </c:pt>
                <c:pt idx="154" formatCode="0.00">
                  <c:v>-0.12482417942528468</c:v>
                </c:pt>
                <c:pt idx="155" formatCode="0.00">
                  <c:v>-0.17432146609195076</c:v>
                </c:pt>
                <c:pt idx="156" formatCode="0.00">
                  <c:v>-0.15431941859195053</c:v>
                </c:pt>
                <c:pt idx="157" formatCode="0.00">
                  <c:v>-8.8532500258618363E-2</c:v>
                </c:pt>
                <c:pt idx="158" formatCode="0.00">
                  <c:v>-0.19584303359194966</c:v>
                </c:pt>
                <c:pt idx="159" formatCode="0.00">
                  <c:v>2.6606348908049249E-2</c:v>
                </c:pt>
                <c:pt idx="160" formatCode="0.00">
                  <c:v>8.4259458074716242E-2</c:v>
                </c:pt>
                <c:pt idx="161" formatCode="0.00">
                  <c:v>0.10985134807471653</c:v>
                </c:pt>
                <c:pt idx="162" formatCode="0.00">
                  <c:v>0.11611380890804934</c:v>
                </c:pt>
                <c:pt idx="163" formatCode="0.00">
                  <c:v>0.12136104390804991</c:v>
                </c:pt>
                <c:pt idx="164" formatCode="0.00">
                  <c:v>0.11216808057471539</c:v>
                </c:pt>
                <c:pt idx="165" formatCode="0.00">
                  <c:v>0.10442229807471559</c:v>
                </c:pt>
                <c:pt idx="166" formatCode="0.00">
                  <c:v>0.22145353474138219</c:v>
                </c:pt>
                <c:pt idx="167" formatCode="0.00">
                  <c:v>0.30729507140804913</c:v>
                </c:pt>
                <c:pt idx="168" formatCode="0.00">
                  <c:v>0.33383050307471773</c:v>
                </c:pt>
                <c:pt idx="169" formatCode="0.00">
                  <c:v>0.32798567140805002</c:v>
                </c:pt>
                <c:pt idx="170" formatCode="0.00">
                  <c:v>0.33463754974138382</c:v>
                </c:pt>
                <c:pt idx="171" formatCode="0.00">
                  <c:v>0.19641111974138337</c:v>
                </c:pt>
                <c:pt idx="172" formatCode="0.00">
                  <c:v>0.19875167474138333</c:v>
                </c:pt>
                <c:pt idx="173" formatCode="0.00">
                  <c:v>0.16199833807471631</c:v>
                </c:pt>
                <c:pt idx="174" formatCode="0.00">
                  <c:v>0.14619631224138274</c:v>
                </c:pt>
                <c:pt idx="175" formatCode="0.00">
                  <c:v>0.14470488474138232</c:v>
                </c:pt>
                <c:pt idx="176" formatCode="0.00">
                  <c:v>0.17036784307471553</c:v>
                </c:pt>
                <c:pt idx="177" formatCode="0.00">
                  <c:v>0.25712049640804935</c:v>
                </c:pt>
                <c:pt idx="178" formatCode="0.00">
                  <c:v>0.21111679724138366</c:v>
                </c:pt>
                <c:pt idx="179" formatCode="0.00">
                  <c:v>0.11845784057471587</c:v>
                </c:pt>
                <c:pt idx="180" formatCode="0.00">
                  <c:v>4.7509239741382991E-2</c:v>
                </c:pt>
                <c:pt idx="181" formatCode="0.00">
                  <c:v>-0.18494267609194992</c:v>
                </c:pt>
                <c:pt idx="182" formatCode="0.00">
                  <c:v>-0.18847166859195053</c:v>
                </c:pt>
                <c:pt idx="183" formatCode="0.00">
                  <c:v>-0.29393779609195025</c:v>
                </c:pt>
                <c:pt idx="184" formatCode="0.00">
                  <c:v>-0.42381846275861701</c:v>
                </c:pt>
                <c:pt idx="185" formatCode="0.00">
                  <c:v>-0.41346024859194941</c:v>
                </c:pt>
                <c:pt idx="186" formatCode="0.00">
                  <c:v>-0.4383716519252836</c:v>
                </c:pt>
                <c:pt idx="187" formatCode="0.00">
                  <c:v>-0.48333610442528308</c:v>
                </c:pt>
                <c:pt idx="188" formatCode="0.00">
                  <c:v>-0.5463247035919494</c:v>
                </c:pt>
                <c:pt idx="189" formatCode="0.00">
                  <c:v>-0.65196195609194962</c:v>
                </c:pt>
                <c:pt idx="190" formatCode="0.00">
                  <c:v>-0.73813765609195059</c:v>
                </c:pt>
                <c:pt idx="191" formatCode="0.00">
                  <c:v>-0.79336191609194984</c:v>
                </c:pt>
                <c:pt idx="192" formatCode="0.00">
                  <c:v>-0.71518804025861726</c:v>
                </c:pt>
                <c:pt idx="193" formatCode="0.00">
                  <c:v>-0.78718687442528434</c:v>
                </c:pt>
                <c:pt idx="194" formatCode="0.00">
                  <c:v>-1.043389810258617</c:v>
                </c:pt>
                <c:pt idx="195" formatCode="0.00">
                  <c:v>-1.0218162669252848</c:v>
                </c:pt>
                <c:pt idx="196" formatCode="0.00">
                  <c:v>-1.1083227927586163</c:v>
                </c:pt>
                <c:pt idx="197" formatCode="0.00">
                  <c:v>-1.1967963310919503</c:v>
                </c:pt>
                <c:pt idx="198" formatCode="0.00">
                  <c:v>-1.2173157669252843</c:v>
                </c:pt>
                <c:pt idx="199" formatCode="0.00">
                  <c:v>-1.2288900952586168</c:v>
                </c:pt>
                <c:pt idx="200" formatCode="0.00">
                  <c:v>-1.2236041369252844</c:v>
                </c:pt>
                <c:pt idx="201" formatCode="0.00">
                  <c:v>-1.244450722758617</c:v>
                </c:pt>
                <c:pt idx="202" formatCode="0.00">
                  <c:v>-1.2203108419252837</c:v>
                </c:pt>
                <c:pt idx="203" formatCode="0.00">
                  <c:v>-1.1632840977586172</c:v>
                </c:pt>
                <c:pt idx="204" formatCode="0.00">
                  <c:v>-1.2323099319252853</c:v>
                </c:pt>
                <c:pt idx="205" formatCode="0.00">
                  <c:v>-1.1722452194252844</c:v>
                </c:pt>
                <c:pt idx="206" formatCode="0.00">
                  <c:v>-0.89569309859195112</c:v>
                </c:pt>
                <c:pt idx="207" formatCode="0.00">
                  <c:v>-0.72480801192528332</c:v>
                </c:pt>
                <c:pt idx="208" formatCode="0.00">
                  <c:v>-0.68448777442528286</c:v>
                </c:pt>
                <c:pt idx="209" formatCode="0.00">
                  <c:v>-0.6199129960919505</c:v>
                </c:pt>
                <c:pt idx="210" formatCode="0.00">
                  <c:v>-0.59408169359195018</c:v>
                </c:pt>
                <c:pt idx="211" formatCode="0.00">
                  <c:v>-0.55634980775861731</c:v>
                </c:pt>
                <c:pt idx="212" formatCode="0.00">
                  <c:v>-0.50980241442528396</c:v>
                </c:pt>
                <c:pt idx="213" formatCode="0.00">
                  <c:v>-0.45857043359194893</c:v>
                </c:pt>
                <c:pt idx="214" formatCode="0.00">
                  <c:v>-0.43296147692528297</c:v>
                </c:pt>
                <c:pt idx="215" formatCode="0.00">
                  <c:v>-0.45617077109195137</c:v>
                </c:pt>
                <c:pt idx="216" formatCode="0.00">
                  <c:v>-0.37708502359194984</c:v>
                </c:pt>
                <c:pt idx="217" formatCode="0.00">
                  <c:v>-0.29178473692528328</c:v>
                </c:pt>
                <c:pt idx="218" formatCode="0.00">
                  <c:v>-0.27121795609195143</c:v>
                </c:pt>
                <c:pt idx="219" formatCode="0.00">
                  <c:v>-0.40786915442528393</c:v>
                </c:pt>
                <c:pt idx="220" formatCode="0.00">
                  <c:v>-0.37776181525861663</c:v>
                </c:pt>
                <c:pt idx="221" formatCode="0.00">
                  <c:v>-0.36023093692528363</c:v>
                </c:pt>
                <c:pt idx="222" formatCode="0.00">
                  <c:v>-0.37531828359194908</c:v>
                </c:pt>
                <c:pt idx="223" formatCode="0.00">
                  <c:v>-0.38715103692528263</c:v>
                </c:pt>
                <c:pt idx="224" formatCode="0.00">
                  <c:v>-0.41973975775861572</c:v>
                </c:pt>
                <c:pt idx="225" formatCode="0.00">
                  <c:v>-0.44895312692528311</c:v>
                </c:pt>
                <c:pt idx="226" formatCode="0.00">
                  <c:v>-0.51051582359194914</c:v>
                </c:pt>
                <c:pt idx="227" formatCode="0.00">
                  <c:v>-0.56249337859194881</c:v>
                </c:pt>
                <c:pt idx="228" formatCode="0.00">
                  <c:v>-0.77744048359194906</c:v>
                </c:pt>
                <c:pt idx="229" formatCode="0.00">
                  <c:v>-0.95870393025861578</c:v>
                </c:pt>
                <c:pt idx="230" formatCode="0.00">
                  <c:v>-1.0231674660919508</c:v>
                </c:pt>
                <c:pt idx="231" formatCode="0.00">
                  <c:v>-1.1081682985919512</c:v>
                </c:pt>
                <c:pt idx="232" formatCode="0.00">
                  <c:v>-1.0965147952586172</c:v>
                </c:pt>
                <c:pt idx="233" formatCode="0.00">
                  <c:v>-1.150580241925284</c:v>
                </c:pt>
                <c:pt idx="234" formatCode="0.00">
                  <c:v>-1.1426407444252833</c:v>
                </c:pt>
                <c:pt idx="235" formatCode="0.00">
                  <c:v>-1.1530777360919506</c:v>
                </c:pt>
                <c:pt idx="236" formatCode="0.00">
                  <c:v>-1.1742652994252838</c:v>
                </c:pt>
                <c:pt idx="237" formatCode="0.00">
                  <c:v>-1.1766768835919494</c:v>
                </c:pt>
                <c:pt idx="238" formatCode="0.00">
                  <c:v>-1.0147642044252834</c:v>
                </c:pt>
                <c:pt idx="239" formatCode="0.00">
                  <c:v>-0.8023002294252839</c:v>
                </c:pt>
                <c:pt idx="240" formatCode="0.00">
                  <c:v>-0.65387858442528302</c:v>
                </c:pt>
                <c:pt idx="241" formatCode="0.00">
                  <c:v>-0.59301000275861782</c:v>
                </c:pt>
                <c:pt idx="242" formatCode="0.00">
                  <c:v>-0.59748861609195103</c:v>
                </c:pt>
                <c:pt idx="243" formatCode="0.00">
                  <c:v>-0.27372389525861873</c:v>
                </c:pt>
                <c:pt idx="244" formatCode="0.00">
                  <c:v>-0.19180716609195159</c:v>
                </c:pt>
                <c:pt idx="245" formatCode="0.00">
                  <c:v>-0.15401855609195092</c:v>
                </c:pt>
                <c:pt idx="246" formatCode="0.00">
                  <c:v>-0.12952810025861794</c:v>
                </c:pt>
                <c:pt idx="247" formatCode="0.00">
                  <c:v>-9.378933442528492E-2</c:v>
                </c:pt>
                <c:pt idx="248" formatCode="0.00">
                  <c:v>-4.540061525861816E-2</c:v>
                </c:pt>
                <c:pt idx="249" formatCode="0.00">
                  <c:v>-7.7175609195112571E-4</c:v>
                </c:pt>
                <c:pt idx="250" formatCode="0.00">
                  <c:v>-0.1168036210919503</c:v>
                </c:pt>
                <c:pt idx="251" formatCode="0.00">
                  <c:v>-0.30227511609195101</c:v>
                </c:pt>
                <c:pt idx="252" formatCode="0.00">
                  <c:v>-0.36560147442528379</c:v>
                </c:pt>
                <c:pt idx="253" formatCode="0.00">
                  <c:v>-0.23489309859195107</c:v>
                </c:pt>
                <c:pt idx="254" formatCode="0.00">
                  <c:v>-0.19602896275861781</c:v>
                </c:pt>
                <c:pt idx="255" formatCode="0.00">
                  <c:v>-0.47281902525861685</c:v>
                </c:pt>
                <c:pt idx="256" formatCode="0.00">
                  <c:v>-0.58659129859195058</c:v>
                </c:pt>
                <c:pt idx="257" formatCode="0.00">
                  <c:v>-0.61785536525861762</c:v>
                </c:pt>
                <c:pt idx="258" formatCode="0.00">
                  <c:v>-0.64671045025861673</c:v>
                </c:pt>
                <c:pt idx="259" formatCode="0.00">
                  <c:v>-0.66470062192528445</c:v>
                </c:pt>
                <c:pt idx="260" formatCode="0.00">
                  <c:v>-0.68882891942528435</c:v>
                </c:pt>
                <c:pt idx="261" formatCode="0.00">
                  <c:v>-0.73192405192528387</c:v>
                </c:pt>
                <c:pt idx="262" formatCode="0.00">
                  <c:v>-0.74352198359194954</c:v>
                </c:pt>
                <c:pt idx="263" formatCode="0.00">
                  <c:v>-0.7384192294252836</c:v>
                </c:pt>
                <c:pt idx="264" formatCode="0.00">
                  <c:v>-0.64541627442528426</c:v>
                </c:pt>
                <c:pt idx="265" formatCode="0.00">
                  <c:v>-0.6441556752586175</c:v>
                </c:pt>
                <c:pt idx="266" formatCode="0.00">
                  <c:v>-0.67874385359195077</c:v>
                </c:pt>
                <c:pt idx="267" formatCode="0.00">
                  <c:v>-0.52160987692528327</c:v>
                </c:pt>
                <c:pt idx="268" formatCode="0.00">
                  <c:v>-0.38920125775861703</c:v>
                </c:pt>
                <c:pt idx="269" formatCode="0.00">
                  <c:v>-0.36680016359194934</c:v>
                </c:pt>
                <c:pt idx="270" formatCode="0.00">
                  <c:v>-0.34294253025861554</c:v>
                </c:pt>
                <c:pt idx="271" formatCode="0.00">
                  <c:v>-0.33637892692528215</c:v>
                </c:pt>
                <c:pt idx="272" formatCode="0.00">
                  <c:v>-0.33888411025861576</c:v>
                </c:pt>
                <c:pt idx="273" formatCode="0.00">
                  <c:v>-0.37281202775861644</c:v>
                </c:pt>
                <c:pt idx="274" formatCode="0.00">
                  <c:v>-0.42966055359195021</c:v>
                </c:pt>
                <c:pt idx="275" formatCode="0.00">
                  <c:v>-0.35884916275861656</c:v>
                </c:pt>
                <c:pt idx="276" formatCode="0.00">
                  <c:v>-0.43172935109194999</c:v>
                </c:pt>
                <c:pt idx="277" formatCode="0.00">
                  <c:v>-0.40603625275861788</c:v>
                </c:pt>
                <c:pt idx="278" formatCode="0.00">
                  <c:v>-0.4806249485919496</c:v>
                </c:pt>
                <c:pt idx="279" formatCode="0.00">
                  <c:v>-0.59829739192528475</c:v>
                </c:pt>
                <c:pt idx="280" formatCode="0.00">
                  <c:v>-0.63690645942528334</c:v>
                </c:pt>
                <c:pt idx="281" formatCode="0.00">
                  <c:v>-0.61086256692528451</c:v>
                </c:pt>
                <c:pt idx="282" formatCode="0.00">
                  <c:v>-0.64402665109194945</c:v>
                </c:pt>
                <c:pt idx="283" formatCode="0.00">
                  <c:v>-0.66325069859194929</c:v>
                </c:pt>
                <c:pt idx="284" formatCode="0.00">
                  <c:v>-0.66332770775861594</c:v>
                </c:pt>
                <c:pt idx="285" formatCode="0.00">
                  <c:v>-0.64578810692528332</c:v>
                </c:pt>
                <c:pt idx="286" formatCode="0.00">
                  <c:v>-0.69505361025861578</c:v>
                </c:pt>
                <c:pt idx="287" formatCode="0.00">
                  <c:v>-0.76919845025861733</c:v>
                </c:pt>
                <c:pt idx="288" formatCode="0.00">
                  <c:v>-0.80998169692528421</c:v>
                </c:pt>
                <c:pt idx="289" formatCode="0.00">
                  <c:v>-0.89969614442528378</c:v>
                </c:pt>
                <c:pt idx="290" formatCode="0.00">
                  <c:v>-0.78749675859194923</c:v>
                </c:pt>
                <c:pt idx="291" formatCode="0.00">
                  <c:v>-0.79497110109195024</c:v>
                </c:pt>
                <c:pt idx="292" formatCode="0.00">
                  <c:v>-0.90024856025861766</c:v>
                </c:pt>
                <c:pt idx="293" formatCode="0.00">
                  <c:v>-0.95562103692528311</c:v>
                </c:pt>
                <c:pt idx="294" formatCode="0.00">
                  <c:v>-0.94433573192528453</c:v>
                </c:pt>
                <c:pt idx="295" formatCode="0.00">
                  <c:v>-0.94288682192528395</c:v>
                </c:pt>
                <c:pt idx="296" formatCode="0.00">
                  <c:v>-0.95607061442528263</c:v>
                </c:pt>
                <c:pt idx="297" formatCode="0.00">
                  <c:v>-0.96637711192528286</c:v>
                </c:pt>
                <c:pt idx="298" formatCode="0.00">
                  <c:v>-0.87914553609194979</c:v>
                </c:pt>
                <c:pt idx="299" formatCode="0.00">
                  <c:v>-0.83371221359195058</c:v>
                </c:pt>
                <c:pt idx="300" formatCode="0.00">
                  <c:v>-0.69772342192528303</c:v>
                </c:pt>
                <c:pt idx="301" formatCode="0.00">
                  <c:v>-0.80505088359195032</c:v>
                </c:pt>
                <c:pt idx="302" formatCode="0.00">
                  <c:v>-0.93756091025861732</c:v>
                </c:pt>
                <c:pt idx="303" formatCode="0.00">
                  <c:v>-0.89967937692528377</c:v>
                </c:pt>
                <c:pt idx="304" formatCode="0.00">
                  <c:v>-0.9415695602586176</c:v>
                </c:pt>
                <c:pt idx="305" formatCode="0.00">
                  <c:v>-0.96035233525861674</c:v>
                </c:pt>
                <c:pt idx="306" formatCode="0.00">
                  <c:v>-0.98081264275861813</c:v>
                </c:pt>
                <c:pt idx="307" formatCode="0.00">
                  <c:v>-0.99939210609195062</c:v>
                </c:pt>
                <c:pt idx="308" formatCode="0.00">
                  <c:v>-1.0079722744252839</c:v>
                </c:pt>
                <c:pt idx="309" formatCode="0.00">
                  <c:v>-1.0007171177586178</c:v>
                </c:pt>
                <c:pt idx="310" formatCode="0.00">
                  <c:v>-0.93927666942528365</c:v>
                </c:pt>
                <c:pt idx="311" formatCode="0.00">
                  <c:v>-0.88253900859195067</c:v>
                </c:pt>
                <c:pt idx="312" formatCode="0.00">
                  <c:v>-0.96489895775861712</c:v>
                </c:pt>
                <c:pt idx="313" formatCode="0.00">
                  <c:v>-0.74051846442528291</c:v>
                </c:pt>
                <c:pt idx="314" formatCode="0.00">
                  <c:v>-0.72880392609194988</c:v>
                </c:pt>
                <c:pt idx="315" formatCode="0.00">
                  <c:v>-0.78209230692528298</c:v>
                </c:pt>
                <c:pt idx="316" formatCode="0.00">
                  <c:v>-0.69697468942528484</c:v>
                </c:pt>
                <c:pt idx="317" formatCode="0.00">
                  <c:v>-0.68147307109195054</c:v>
                </c:pt>
                <c:pt idx="318" formatCode="0.00">
                  <c:v>-0.66755759192528341</c:v>
                </c:pt>
                <c:pt idx="319" formatCode="0.00">
                  <c:v>-0.65439098525861628</c:v>
                </c:pt>
                <c:pt idx="320" formatCode="0.00">
                  <c:v>-0.64921108275861794</c:v>
                </c:pt>
                <c:pt idx="321" formatCode="0.00">
                  <c:v>-0.62024266859194999</c:v>
                </c:pt>
                <c:pt idx="322" formatCode="0.00">
                  <c:v>-0.62029373025861734</c:v>
                </c:pt>
                <c:pt idx="323" formatCode="0.00">
                  <c:v>-0.66048736692528465</c:v>
                </c:pt>
                <c:pt idx="324" formatCode="0.00">
                  <c:v>-0.66457219275861679</c:v>
                </c:pt>
                <c:pt idx="325" formatCode="0.00">
                  <c:v>-0.69626255192528408</c:v>
                </c:pt>
                <c:pt idx="326" formatCode="0.00">
                  <c:v>-0.62288478359195043</c:v>
                </c:pt>
                <c:pt idx="327" formatCode="0.00">
                  <c:v>-0.61539128775861673</c:v>
                </c:pt>
                <c:pt idx="328" formatCode="0.00">
                  <c:v>-0.60214053942528434</c:v>
                </c:pt>
                <c:pt idx="329" formatCode="0.00">
                  <c:v>-0.5728639302586167</c:v>
                </c:pt>
                <c:pt idx="330" formatCode="0.00">
                  <c:v>-0.57476221859194965</c:v>
                </c:pt>
                <c:pt idx="331" formatCode="0.00">
                  <c:v>-0.5751100319252842</c:v>
                </c:pt>
                <c:pt idx="332" formatCode="0.00">
                  <c:v>-0.57114866775861728</c:v>
                </c:pt>
                <c:pt idx="333" formatCode="0.00">
                  <c:v>-0.58610261859195045</c:v>
                </c:pt>
                <c:pt idx="334" formatCode="0.00">
                  <c:v>-0.69221100525861701</c:v>
                </c:pt>
                <c:pt idx="335" formatCode="0.00">
                  <c:v>-0.78533495775861528</c:v>
                </c:pt>
                <c:pt idx="336" formatCode="0.00">
                  <c:v>-0.86461155942528212</c:v>
                </c:pt>
                <c:pt idx="337" formatCode="0.00">
                  <c:v>-0.96728779192528336</c:v>
                </c:pt>
                <c:pt idx="338" formatCode="0.00">
                  <c:v>-0.89842606942528391</c:v>
                </c:pt>
                <c:pt idx="339" formatCode="0.00">
                  <c:v>-0.84155672109195123</c:v>
                </c:pt>
                <c:pt idx="340" formatCode="0.00">
                  <c:v>-0.91130492359194992</c:v>
                </c:pt>
                <c:pt idx="341" formatCode="0.00">
                  <c:v>-0.9305505877586171</c:v>
                </c:pt>
                <c:pt idx="342" formatCode="0.00">
                  <c:v>-0.9160786402586174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24-4228-9410-CC13009DD516}"/>
            </c:ext>
          </c:extLst>
        </c:ser>
        <c:ser>
          <c:idx val="7"/>
          <c:order val="7"/>
          <c:tx>
            <c:v>Snow</c:v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'Brahmaputra-TSA'!$Z$2:$Z$349</c:f>
              <c:numCache>
                <c:formatCode>General</c:formatCode>
                <c:ptCount val="348"/>
                <c:pt idx="6" formatCode="0.00">
                  <c:v>0.71768751942528741</c:v>
                </c:pt>
                <c:pt idx="7" formatCode="0.00">
                  <c:v>0.81905439692528814</c:v>
                </c:pt>
                <c:pt idx="8" formatCode="0.00">
                  <c:v>0.86710480109195442</c:v>
                </c:pt>
                <c:pt idx="9" formatCode="0.00">
                  <c:v>0.88717960609195456</c:v>
                </c:pt>
                <c:pt idx="10" formatCode="0.00">
                  <c:v>0.85761077525862106</c:v>
                </c:pt>
                <c:pt idx="11" formatCode="0.00">
                  <c:v>0.89520914609195401</c:v>
                </c:pt>
                <c:pt idx="12" formatCode="0.00">
                  <c:v>0.98651597192528717</c:v>
                </c:pt>
                <c:pt idx="13" formatCode="0.00">
                  <c:v>1.0478222844252878</c:v>
                </c:pt>
                <c:pt idx="14" formatCode="0.00">
                  <c:v>1.075266601091954</c:v>
                </c:pt>
                <c:pt idx="15" formatCode="0.00">
                  <c:v>1.0805913435919541</c:v>
                </c:pt>
                <c:pt idx="16" formatCode="0.00">
                  <c:v>1.0596934085919538</c:v>
                </c:pt>
                <c:pt idx="17" formatCode="0.00">
                  <c:v>1.0634340769252866</c:v>
                </c:pt>
                <c:pt idx="18" formatCode="0.00">
                  <c:v>1.0807052185919543</c:v>
                </c:pt>
                <c:pt idx="19" formatCode="0.00">
                  <c:v>1.0751303769252871</c:v>
                </c:pt>
                <c:pt idx="20" formatCode="0.00">
                  <c:v>1.1085990202586209</c:v>
                </c:pt>
                <c:pt idx="21" formatCode="0.00">
                  <c:v>1.1358883710919545</c:v>
                </c:pt>
                <c:pt idx="22" formatCode="0.00">
                  <c:v>1.0769393377586205</c:v>
                </c:pt>
                <c:pt idx="23" formatCode="0.00">
                  <c:v>1.0516269544252874</c:v>
                </c:pt>
                <c:pt idx="24" formatCode="0.00">
                  <c:v>1.0082270044252875</c:v>
                </c:pt>
                <c:pt idx="25" formatCode="0.00">
                  <c:v>0.95364945525862055</c:v>
                </c:pt>
                <c:pt idx="26" formatCode="0.00">
                  <c:v>0.93251733609195409</c:v>
                </c:pt>
                <c:pt idx="27" formatCode="0.00">
                  <c:v>0.92488671442528725</c:v>
                </c:pt>
                <c:pt idx="28" formatCode="0.00">
                  <c:v>0.92921283025862023</c:v>
                </c:pt>
                <c:pt idx="29" formatCode="0.00">
                  <c:v>0.91677437359195357</c:v>
                </c:pt>
                <c:pt idx="30" formatCode="0.00">
                  <c:v>0.89858795275862091</c:v>
                </c:pt>
                <c:pt idx="31" formatCode="0.00">
                  <c:v>0.90283247859195503</c:v>
                </c:pt>
                <c:pt idx="32" formatCode="0.00">
                  <c:v>0.84852446192528808</c:v>
                </c:pt>
                <c:pt idx="33" formatCode="0.00">
                  <c:v>0.80194883609195422</c:v>
                </c:pt>
                <c:pt idx="34" formatCode="0.00">
                  <c:v>0.84879216609195396</c:v>
                </c:pt>
                <c:pt idx="35" formatCode="0.00">
                  <c:v>0.75700411192528794</c:v>
                </c:pt>
                <c:pt idx="36" formatCode="0.00">
                  <c:v>0.68832553442528788</c:v>
                </c:pt>
                <c:pt idx="37" formatCode="0.00">
                  <c:v>0.65673708192528757</c:v>
                </c:pt>
                <c:pt idx="38" formatCode="0.00">
                  <c:v>0.64319596442528804</c:v>
                </c:pt>
                <c:pt idx="39" formatCode="0.00">
                  <c:v>0.63894330692528767</c:v>
                </c:pt>
                <c:pt idx="40" formatCode="0.00">
                  <c:v>0.62015553275862123</c:v>
                </c:pt>
                <c:pt idx="41" formatCode="0.00">
                  <c:v>0.59938767025862116</c:v>
                </c:pt>
                <c:pt idx="42" formatCode="0.00">
                  <c:v>0.56520479442528826</c:v>
                </c:pt>
                <c:pt idx="43" formatCode="0.00">
                  <c:v>0.50626517859195452</c:v>
                </c:pt>
                <c:pt idx="44" formatCode="0.00">
                  <c:v>0.5172287769252879</c:v>
                </c:pt>
                <c:pt idx="45" formatCode="0.00">
                  <c:v>0.52889404192528833</c:v>
                </c:pt>
                <c:pt idx="46" formatCode="0.00">
                  <c:v>0.53851780775862101</c:v>
                </c:pt>
                <c:pt idx="47" formatCode="0.00">
                  <c:v>0.60317482109195453</c:v>
                </c:pt>
                <c:pt idx="48" formatCode="0.00">
                  <c:v>0.58533087859195465</c:v>
                </c:pt>
                <c:pt idx="49" formatCode="0.00">
                  <c:v>0.57745973025862085</c:v>
                </c:pt>
                <c:pt idx="50" formatCode="0.00">
                  <c:v>0.57624607359195412</c:v>
                </c:pt>
                <c:pt idx="51" formatCode="0.00">
                  <c:v>0.57561327025862097</c:v>
                </c:pt>
                <c:pt idx="52" formatCode="0.00">
                  <c:v>0.5795258010919544</c:v>
                </c:pt>
                <c:pt idx="53" formatCode="0.00">
                  <c:v>0.58176116942528777</c:v>
                </c:pt>
                <c:pt idx="54" formatCode="0.00">
                  <c:v>0.58874919775862145</c:v>
                </c:pt>
                <c:pt idx="55" formatCode="0.00">
                  <c:v>0.60674636359195411</c:v>
                </c:pt>
                <c:pt idx="56" formatCode="0.00">
                  <c:v>0.61383951525862157</c:v>
                </c:pt>
                <c:pt idx="57" formatCode="0.00">
                  <c:v>0.62791662192528808</c:v>
                </c:pt>
                <c:pt idx="58" formatCode="0.00">
                  <c:v>0.60848431525862123</c:v>
                </c:pt>
                <c:pt idx="59" formatCode="0.00">
                  <c:v>0.52844052192528768</c:v>
                </c:pt>
                <c:pt idx="60" formatCode="0.00">
                  <c:v>0.47256275692528771</c:v>
                </c:pt>
                <c:pt idx="61" formatCode="0.00">
                  <c:v>0.46658949942528771</c:v>
                </c:pt>
                <c:pt idx="62" formatCode="0.00">
                  <c:v>0.46652604025862088</c:v>
                </c:pt>
                <c:pt idx="63" formatCode="0.00">
                  <c:v>0.46818130025862104</c:v>
                </c:pt>
                <c:pt idx="64" formatCode="0.00">
                  <c:v>0.46871312525862097</c:v>
                </c:pt>
                <c:pt idx="65" formatCode="0.00">
                  <c:v>0.48665329859195383</c:v>
                </c:pt>
                <c:pt idx="66" formatCode="0.00">
                  <c:v>0.54406842609195394</c:v>
                </c:pt>
                <c:pt idx="67" formatCode="0.00">
                  <c:v>0.61888014275862124</c:v>
                </c:pt>
                <c:pt idx="68" formatCode="0.00">
                  <c:v>0.67920588442528773</c:v>
                </c:pt>
                <c:pt idx="69" formatCode="0.00">
                  <c:v>0.72785861275862151</c:v>
                </c:pt>
                <c:pt idx="70" formatCode="0.00">
                  <c:v>0.75621067525862129</c:v>
                </c:pt>
                <c:pt idx="71" formatCode="0.00">
                  <c:v>0.84805475775862105</c:v>
                </c:pt>
                <c:pt idx="72" formatCode="0.00">
                  <c:v>1.0040578952586205</c:v>
                </c:pt>
                <c:pt idx="73" formatCode="0.00">
                  <c:v>1.0532772777586206</c:v>
                </c:pt>
                <c:pt idx="74" formatCode="0.00">
                  <c:v>1.0650177977586206</c:v>
                </c:pt>
                <c:pt idx="75" formatCode="0.00">
                  <c:v>1.0662967435919537</c:v>
                </c:pt>
                <c:pt idx="76" formatCode="0.00">
                  <c:v>1.0769127602586206</c:v>
                </c:pt>
                <c:pt idx="77" formatCode="0.00">
                  <c:v>1.120992153591954</c:v>
                </c:pt>
                <c:pt idx="78" formatCode="0.00">
                  <c:v>1.1284718219252876</c:v>
                </c:pt>
                <c:pt idx="79" formatCode="0.00">
                  <c:v>1.0669091044252879</c:v>
                </c:pt>
                <c:pt idx="80" formatCode="0.00">
                  <c:v>1.0272312060919542</c:v>
                </c:pt>
                <c:pt idx="81" formatCode="0.00">
                  <c:v>0.99892285442528816</c:v>
                </c:pt>
                <c:pt idx="82" formatCode="0.00">
                  <c:v>1.0649169977586217</c:v>
                </c:pt>
                <c:pt idx="83" formatCode="0.00">
                  <c:v>1.1580376919252879</c:v>
                </c:pt>
                <c:pt idx="84" formatCode="0.00">
                  <c:v>1.1446114477586216</c:v>
                </c:pt>
                <c:pt idx="85" formatCode="0.00">
                  <c:v>1.1216709510919549</c:v>
                </c:pt>
                <c:pt idx="86" formatCode="0.00">
                  <c:v>1.1144749385919552</c:v>
                </c:pt>
                <c:pt idx="87" formatCode="0.00">
                  <c:v>1.1168407502586222</c:v>
                </c:pt>
                <c:pt idx="88" formatCode="0.00">
                  <c:v>1.1562042885919541</c:v>
                </c:pt>
                <c:pt idx="89" formatCode="0.00">
                  <c:v>1.1903350702586213</c:v>
                </c:pt>
                <c:pt idx="90" formatCode="0.00">
                  <c:v>1.2871487285919545</c:v>
                </c:pt>
                <c:pt idx="91" formatCode="0.00">
                  <c:v>1.4123326494252879</c:v>
                </c:pt>
                <c:pt idx="92" formatCode="0.00">
                  <c:v>1.5072687819252879</c:v>
                </c:pt>
                <c:pt idx="93" formatCode="0.00">
                  <c:v>1.6208968910919541</c:v>
                </c:pt>
                <c:pt idx="94" formatCode="0.00">
                  <c:v>1.731519137758621</c:v>
                </c:pt>
                <c:pt idx="95" formatCode="0.00">
                  <c:v>1.6302626077586213</c:v>
                </c:pt>
                <c:pt idx="96" formatCode="0.00">
                  <c:v>1.512959196925288</c:v>
                </c:pt>
                <c:pt idx="97" formatCode="0.00">
                  <c:v>1.4843569469252875</c:v>
                </c:pt>
                <c:pt idx="98" formatCode="0.00">
                  <c:v>1.4790308127586211</c:v>
                </c:pt>
                <c:pt idx="99" formatCode="0.00">
                  <c:v>1.4747202527586216</c:v>
                </c:pt>
                <c:pt idx="100" formatCode="0.00">
                  <c:v>1.414232976091955</c:v>
                </c:pt>
                <c:pt idx="101" formatCode="0.00">
                  <c:v>1.2944054669252885</c:v>
                </c:pt>
                <c:pt idx="102" formatCode="0.00">
                  <c:v>1.1003569235919555</c:v>
                </c:pt>
                <c:pt idx="103" formatCode="0.00">
                  <c:v>0.87602185859195458</c:v>
                </c:pt>
                <c:pt idx="104" formatCode="0.00">
                  <c:v>0.59320628359195426</c:v>
                </c:pt>
                <c:pt idx="105" formatCode="0.00">
                  <c:v>0.24695372275862093</c:v>
                </c:pt>
                <c:pt idx="106" formatCode="0.00">
                  <c:v>-0.21626301890804567</c:v>
                </c:pt>
                <c:pt idx="107" formatCode="0.00">
                  <c:v>-0.502434097241379</c:v>
                </c:pt>
                <c:pt idx="108" formatCode="0.00">
                  <c:v>-0.56342366140804567</c:v>
                </c:pt>
                <c:pt idx="109" formatCode="0.00">
                  <c:v>-0.57391683140804561</c:v>
                </c:pt>
                <c:pt idx="110" formatCode="0.00">
                  <c:v>-0.57643878724137898</c:v>
                </c:pt>
                <c:pt idx="111" formatCode="0.00">
                  <c:v>-0.5779182397413789</c:v>
                </c:pt>
                <c:pt idx="112" formatCode="0.00">
                  <c:v>-0.55527026140804581</c:v>
                </c:pt>
                <c:pt idx="113" formatCode="0.00">
                  <c:v>-0.50104196557471226</c:v>
                </c:pt>
                <c:pt idx="114" formatCode="0.00">
                  <c:v>-0.43438247557471188</c:v>
                </c:pt>
                <c:pt idx="115" formatCode="0.00">
                  <c:v>-0.351405150574712</c:v>
                </c:pt>
                <c:pt idx="116" formatCode="0.00">
                  <c:v>-0.16271897890804565</c:v>
                </c:pt>
                <c:pt idx="117" formatCode="0.00">
                  <c:v>7.7010584425287743E-2</c:v>
                </c:pt>
                <c:pt idx="118" formatCode="0.00">
                  <c:v>0.36619726109195394</c:v>
                </c:pt>
                <c:pt idx="119" formatCode="0.00">
                  <c:v>0.62050083525862076</c:v>
                </c:pt>
                <c:pt idx="120" formatCode="0.00">
                  <c:v>0.70190774192528771</c:v>
                </c:pt>
                <c:pt idx="121" formatCode="0.00">
                  <c:v>0.72180051942528767</c:v>
                </c:pt>
                <c:pt idx="122" formatCode="0.00">
                  <c:v>0.72557296525862114</c:v>
                </c:pt>
                <c:pt idx="123" formatCode="0.00">
                  <c:v>0.72594581359195409</c:v>
                </c:pt>
                <c:pt idx="124" formatCode="0.00">
                  <c:v>0.70941414942528791</c:v>
                </c:pt>
                <c:pt idx="125" formatCode="0.00">
                  <c:v>0.69788895609195434</c:v>
                </c:pt>
                <c:pt idx="126" formatCode="0.00">
                  <c:v>0.70406695775862094</c:v>
                </c:pt>
                <c:pt idx="127" formatCode="0.00">
                  <c:v>0.68762597025862071</c:v>
                </c:pt>
                <c:pt idx="128" formatCode="0.00">
                  <c:v>0.5477103252586204</c:v>
                </c:pt>
                <c:pt idx="129" formatCode="0.00">
                  <c:v>0.35357656692528749</c:v>
                </c:pt>
                <c:pt idx="130" formatCode="0.00">
                  <c:v>0.15594127359195431</c:v>
                </c:pt>
                <c:pt idx="131" formatCode="0.00">
                  <c:v>3.8069393591954714E-2</c:v>
                </c:pt>
                <c:pt idx="132" formatCode="0.00">
                  <c:v>1.1667366925287581E-2</c:v>
                </c:pt>
                <c:pt idx="133" formatCode="0.00">
                  <c:v>-5.831228074712147E-3</c:v>
                </c:pt>
                <c:pt idx="134" formatCode="0.00">
                  <c:v>-9.3108164080453193E-3</c:v>
                </c:pt>
                <c:pt idx="135" formatCode="0.00">
                  <c:v>-9.9599005747119662E-3</c:v>
                </c:pt>
                <c:pt idx="136" formatCode="0.00">
                  <c:v>-1.6647526408045898E-2</c:v>
                </c:pt>
                <c:pt idx="137" formatCode="0.00">
                  <c:v>-7.0480072241379199E-2</c:v>
                </c:pt>
                <c:pt idx="138" formatCode="0.00">
                  <c:v>-0.16933062557471223</c:v>
                </c:pt>
                <c:pt idx="139" formatCode="0.00">
                  <c:v>-0.28008495640804543</c:v>
                </c:pt>
                <c:pt idx="140" formatCode="0.00">
                  <c:v>-0.36109462224137867</c:v>
                </c:pt>
                <c:pt idx="141" formatCode="0.00">
                  <c:v>-0.42929995890804551</c:v>
                </c:pt>
                <c:pt idx="142" formatCode="0.00">
                  <c:v>-0.49442077557471231</c:v>
                </c:pt>
                <c:pt idx="143" formatCode="0.00">
                  <c:v>-0.5057172864080457</c:v>
                </c:pt>
                <c:pt idx="144" formatCode="0.00">
                  <c:v>-0.51882569890804553</c:v>
                </c:pt>
                <c:pt idx="145" formatCode="0.00">
                  <c:v>-0.52156242724137902</c:v>
                </c:pt>
                <c:pt idx="146" formatCode="0.00">
                  <c:v>-0.52199843390804568</c:v>
                </c:pt>
                <c:pt idx="147" formatCode="0.00">
                  <c:v>-0.52124930057471208</c:v>
                </c:pt>
                <c:pt idx="148" formatCode="0.00">
                  <c:v>-0.49612190724137917</c:v>
                </c:pt>
                <c:pt idx="149" formatCode="0.00">
                  <c:v>-0.45466972307471254</c:v>
                </c:pt>
                <c:pt idx="150" formatCode="0.00">
                  <c:v>-0.40859826807471267</c:v>
                </c:pt>
                <c:pt idx="151" formatCode="0.00">
                  <c:v>-0.3620217880747123</c:v>
                </c:pt>
                <c:pt idx="152" formatCode="0.00">
                  <c:v>-0.28988761140804575</c:v>
                </c:pt>
                <c:pt idx="153" formatCode="0.00">
                  <c:v>-0.22451532307471256</c:v>
                </c:pt>
                <c:pt idx="154" formatCode="0.00">
                  <c:v>-0.21357624140804576</c:v>
                </c:pt>
                <c:pt idx="155" formatCode="0.00">
                  <c:v>-0.21536124140804569</c:v>
                </c:pt>
                <c:pt idx="156" formatCode="0.00">
                  <c:v>-0.21975062640804555</c:v>
                </c:pt>
                <c:pt idx="157" formatCode="0.00">
                  <c:v>-0.21307174307471244</c:v>
                </c:pt>
                <c:pt idx="158" formatCode="0.00">
                  <c:v>-0.21235083724137849</c:v>
                </c:pt>
                <c:pt idx="159" formatCode="0.00">
                  <c:v>-0.21328788557471201</c:v>
                </c:pt>
                <c:pt idx="160" formatCode="0.00">
                  <c:v>-0.2359292372413786</c:v>
                </c:pt>
                <c:pt idx="161" formatCode="0.00">
                  <c:v>-0.26653319724137847</c:v>
                </c:pt>
                <c:pt idx="162" formatCode="0.00">
                  <c:v>-0.2967632822413786</c:v>
                </c:pt>
                <c:pt idx="163" formatCode="0.00">
                  <c:v>-0.31009386140804529</c:v>
                </c:pt>
                <c:pt idx="164" formatCode="0.00">
                  <c:v>-0.35639226557471226</c:v>
                </c:pt>
                <c:pt idx="165" formatCode="0.00">
                  <c:v>-0.46656159640804562</c:v>
                </c:pt>
                <c:pt idx="166" formatCode="0.00">
                  <c:v>-0.53475062140804552</c:v>
                </c:pt>
                <c:pt idx="167" formatCode="0.00">
                  <c:v>-0.63254157807471256</c:v>
                </c:pt>
                <c:pt idx="168" formatCode="0.00">
                  <c:v>-0.65457744974137877</c:v>
                </c:pt>
                <c:pt idx="169" formatCode="0.00">
                  <c:v>-0.65618591974137908</c:v>
                </c:pt>
                <c:pt idx="170" formatCode="0.00">
                  <c:v>-0.65641870140804559</c:v>
                </c:pt>
                <c:pt idx="171" formatCode="0.00">
                  <c:v>-0.65654428974137891</c:v>
                </c:pt>
                <c:pt idx="172" formatCode="0.00">
                  <c:v>-0.63054599974137848</c:v>
                </c:pt>
                <c:pt idx="173" formatCode="0.00">
                  <c:v>-0.59963362557471211</c:v>
                </c:pt>
                <c:pt idx="174" formatCode="0.00">
                  <c:v>-0.57073445307471227</c:v>
                </c:pt>
                <c:pt idx="175" formatCode="0.00">
                  <c:v>-0.53926157140804554</c:v>
                </c:pt>
                <c:pt idx="176" formatCode="0.00">
                  <c:v>-0.44675341474137897</c:v>
                </c:pt>
                <c:pt idx="177" formatCode="0.00">
                  <c:v>-0.28057848640804539</c:v>
                </c:pt>
                <c:pt idx="178" formatCode="0.00">
                  <c:v>-0.10537130807471207</c:v>
                </c:pt>
                <c:pt idx="179" formatCode="0.00">
                  <c:v>0.1305446702586206</c:v>
                </c:pt>
                <c:pt idx="180" formatCode="0.00">
                  <c:v>0.20273152275862083</c:v>
                </c:pt>
                <c:pt idx="181" formatCode="0.00">
                  <c:v>0.20356368025862093</c:v>
                </c:pt>
                <c:pt idx="182" formatCode="0.00">
                  <c:v>0.20372857609195449</c:v>
                </c:pt>
                <c:pt idx="183" formatCode="0.00">
                  <c:v>0.20379154109195463</c:v>
                </c:pt>
                <c:pt idx="184" formatCode="0.00">
                  <c:v>0.19336899109195471</c:v>
                </c:pt>
                <c:pt idx="185" formatCode="0.00">
                  <c:v>0.20088084525862104</c:v>
                </c:pt>
                <c:pt idx="186" formatCode="0.00">
                  <c:v>0.19965560275862071</c:v>
                </c:pt>
                <c:pt idx="187" formatCode="0.00">
                  <c:v>0.16395250025862129</c:v>
                </c:pt>
                <c:pt idx="188" formatCode="0.00">
                  <c:v>5.2148591091954799E-2</c:v>
                </c:pt>
                <c:pt idx="189" formatCode="0.00">
                  <c:v>-7.0255030574712274E-2</c:v>
                </c:pt>
                <c:pt idx="190" formatCode="0.00">
                  <c:v>-0.14357915474137894</c:v>
                </c:pt>
                <c:pt idx="191" formatCode="0.00">
                  <c:v>-0.28857021474137889</c:v>
                </c:pt>
                <c:pt idx="192" formatCode="0.00">
                  <c:v>-0.37226651057471249</c:v>
                </c:pt>
                <c:pt idx="193" formatCode="0.00">
                  <c:v>-0.38127103890804581</c:v>
                </c:pt>
                <c:pt idx="194" formatCode="0.00">
                  <c:v>-0.38249304390804584</c:v>
                </c:pt>
                <c:pt idx="195" formatCode="0.00">
                  <c:v>-0.38221838474137892</c:v>
                </c:pt>
                <c:pt idx="196" formatCode="0.00">
                  <c:v>-0.3836692830747126</c:v>
                </c:pt>
                <c:pt idx="197" formatCode="0.00">
                  <c:v>-0.38326619640804571</c:v>
                </c:pt>
                <c:pt idx="198" formatCode="0.00">
                  <c:v>-0.35651179724137938</c:v>
                </c:pt>
                <c:pt idx="199" formatCode="0.00">
                  <c:v>-0.32204070307471233</c:v>
                </c:pt>
                <c:pt idx="200" formatCode="0.00">
                  <c:v>-0.25599974974137885</c:v>
                </c:pt>
                <c:pt idx="201" formatCode="0.00">
                  <c:v>-0.19432602974137914</c:v>
                </c:pt>
                <c:pt idx="202" formatCode="0.00">
                  <c:v>-0.22747058307471213</c:v>
                </c:pt>
                <c:pt idx="203" formatCode="0.00">
                  <c:v>-0.29240918807471217</c:v>
                </c:pt>
                <c:pt idx="204" formatCode="0.00">
                  <c:v>-0.29945184474137898</c:v>
                </c:pt>
                <c:pt idx="205" formatCode="0.00">
                  <c:v>-0.29753528057471224</c:v>
                </c:pt>
                <c:pt idx="206" formatCode="0.00">
                  <c:v>-0.29751435724137876</c:v>
                </c:pt>
                <c:pt idx="207" formatCode="0.00">
                  <c:v>-0.29790147390804544</c:v>
                </c:pt>
                <c:pt idx="208" formatCode="0.00">
                  <c:v>-0.31334224224137874</c:v>
                </c:pt>
                <c:pt idx="209" formatCode="0.00">
                  <c:v>-0.36017081057471212</c:v>
                </c:pt>
                <c:pt idx="210" formatCode="0.00">
                  <c:v>-0.41772038640804565</c:v>
                </c:pt>
                <c:pt idx="211" formatCode="0.00">
                  <c:v>-0.4660202647413787</c:v>
                </c:pt>
                <c:pt idx="212" formatCode="0.00">
                  <c:v>-0.4962349522413787</c:v>
                </c:pt>
                <c:pt idx="213" formatCode="0.00">
                  <c:v>-0.54714621974137878</c:v>
                </c:pt>
                <c:pt idx="214" formatCode="0.00">
                  <c:v>-0.55945529474137889</c:v>
                </c:pt>
                <c:pt idx="215" formatCode="0.00">
                  <c:v>-0.56389047640804568</c:v>
                </c:pt>
                <c:pt idx="216" formatCode="0.00">
                  <c:v>-0.57260143724137902</c:v>
                </c:pt>
                <c:pt idx="217" formatCode="0.00">
                  <c:v>-0.57630222390804553</c:v>
                </c:pt>
                <c:pt idx="218" formatCode="0.00">
                  <c:v>-0.57640891807471228</c:v>
                </c:pt>
                <c:pt idx="219" formatCode="0.00">
                  <c:v>-0.57639751640804548</c:v>
                </c:pt>
                <c:pt idx="220" formatCode="0.00">
                  <c:v>-0.56181122807471207</c:v>
                </c:pt>
                <c:pt idx="221" formatCode="0.00">
                  <c:v>-0.49397507224137871</c:v>
                </c:pt>
                <c:pt idx="222" formatCode="0.00">
                  <c:v>-0.44504845057471232</c:v>
                </c:pt>
                <c:pt idx="223" formatCode="0.00">
                  <c:v>-0.39776594390804543</c:v>
                </c:pt>
                <c:pt idx="224" formatCode="0.00">
                  <c:v>-0.40637869557471218</c:v>
                </c:pt>
                <c:pt idx="225" formatCode="0.00">
                  <c:v>-0.37965509224137906</c:v>
                </c:pt>
                <c:pt idx="226" formatCode="0.00">
                  <c:v>-0.38581654307471225</c:v>
                </c:pt>
                <c:pt idx="227" formatCode="0.00">
                  <c:v>-0.41977044807471242</c:v>
                </c:pt>
                <c:pt idx="228" formatCode="0.00">
                  <c:v>-0.41624856807471233</c:v>
                </c:pt>
                <c:pt idx="229" formatCode="0.00">
                  <c:v>-0.41723064974137913</c:v>
                </c:pt>
                <c:pt idx="230" formatCode="0.00">
                  <c:v>-0.41752124474137875</c:v>
                </c:pt>
                <c:pt idx="231" formatCode="0.00">
                  <c:v>-0.41782383807471235</c:v>
                </c:pt>
                <c:pt idx="232" formatCode="0.00">
                  <c:v>-0.43500525474137897</c:v>
                </c:pt>
                <c:pt idx="233" formatCode="0.00">
                  <c:v>-0.507457169741379</c:v>
                </c:pt>
                <c:pt idx="234" formatCode="0.00">
                  <c:v>-0.55833376724137884</c:v>
                </c:pt>
                <c:pt idx="235" formatCode="0.00">
                  <c:v>-0.61236061890804572</c:v>
                </c:pt>
                <c:pt idx="236" formatCode="0.00">
                  <c:v>-0.64841073974137875</c:v>
                </c:pt>
                <c:pt idx="237" formatCode="0.00">
                  <c:v>-0.71336043057471232</c:v>
                </c:pt>
                <c:pt idx="238" formatCode="0.00">
                  <c:v>-0.76755511974137902</c:v>
                </c:pt>
                <c:pt idx="239" formatCode="0.00">
                  <c:v>-0.71550897974137895</c:v>
                </c:pt>
                <c:pt idx="240" formatCode="0.00">
                  <c:v>-0.61850737807471234</c:v>
                </c:pt>
                <c:pt idx="241" formatCode="0.00">
                  <c:v>-0.57406119557471214</c:v>
                </c:pt>
                <c:pt idx="242" formatCode="0.00">
                  <c:v>-0.56827578307471227</c:v>
                </c:pt>
                <c:pt idx="243" formatCode="0.00">
                  <c:v>-0.56797076724137896</c:v>
                </c:pt>
                <c:pt idx="244" formatCode="0.00">
                  <c:v>-0.56095368890804553</c:v>
                </c:pt>
                <c:pt idx="245" formatCode="0.00">
                  <c:v>-0.5435794014080455</c:v>
                </c:pt>
                <c:pt idx="246" formatCode="0.00">
                  <c:v>-0.53766859807471223</c:v>
                </c:pt>
                <c:pt idx="247" formatCode="0.00">
                  <c:v>-0.51668067057471245</c:v>
                </c:pt>
                <c:pt idx="248" formatCode="0.00">
                  <c:v>-0.48863078474137867</c:v>
                </c:pt>
                <c:pt idx="249" formatCode="0.00">
                  <c:v>-0.43069242807471242</c:v>
                </c:pt>
                <c:pt idx="250" formatCode="0.00">
                  <c:v>-0.33209049057471263</c:v>
                </c:pt>
                <c:pt idx="251" formatCode="0.00">
                  <c:v>-0.28898967640804551</c:v>
                </c:pt>
                <c:pt idx="252" formatCode="0.00">
                  <c:v>-0.33525580474137895</c:v>
                </c:pt>
                <c:pt idx="253" formatCode="0.00">
                  <c:v>-0.35572564974137899</c:v>
                </c:pt>
                <c:pt idx="254" formatCode="0.00">
                  <c:v>-0.35435262307471205</c:v>
                </c:pt>
                <c:pt idx="255" formatCode="0.00">
                  <c:v>-0.35328067974137878</c:v>
                </c:pt>
                <c:pt idx="256" formatCode="0.00">
                  <c:v>-0.35574852390804534</c:v>
                </c:pt>
                <c:pt idx="257" formatCode="0.00">
                  <c:v>-0.34490502390804534</c:v>
                </c:pt>
                <c:pt idx="258" formatCode="0.00">
                  <c:v>-0.34359078140804522</c:v>
                </c:pt>
                <c:pt idx="259" formatCode="0.00">
                  <c:v>-0.32999986890804522</c:v>
                </c:pt>
                <c:pt idx="260" formatCode="0.00">
                  <c:v>-0.31311480724137897</c:v>
                </c:pt>
                <c:pt idx="261" formatCode="0.00">
                  <c:v>-0.31493650390804584</c:v>
                </c:pt>
                <c:pt idx="262" formatCode="0.00">
                  <c:v>-0.30653642140804549</c:v>
                </c:pt>
                <c:pt idx="263" formatCode="0.00">
                  <c:v>-0.26756072557471211</c:v>
                </c:pt>
                <c:pt idx="264" formatCode="0.00">
                  <c:v>-0.28098735724137902</c:v>
                </c:pt>
                <c:pt idx="265" formatCode="0.00">
                  <c:v>-0.28309012474137907</c:v>
                </c:pt>
                <c:pt idx="266" formatCode="0.00">
                  <c:v>-0.28575498974137892</c:v>
                </c:pt>
                <c:pt idx="267" formatCode="0.00">
                  <c:v>-0.28527234557471237</c:v>
                </c:pt>
                <c:pt idx="268" formatCode="0.00">
                  <c:v>-0.28137601140804547</c:v>
                </c:pt>
                <c:pt idx="269" formatCode="0.00">
                  <c:v>-0.29640023557471218</c:v>
                </c:pt>
                <c:pt idx="270" formatCode="0.00">
                  <c:v>-0.29871231890804539</c:v>
                </c:pt>
                <c:pt idx="271" formatCode="0.00">
                  <c:v>-0.32464730390804553</c:v>
                </c:pt>
                <c:pt idx="272" formatCode="0.00">
                  <c:v>-0.33200998724137909</c:v>
                </c:pt>
                <c:pt idx="273" formatCode="0.00">
                  <c:v>-0.34720346890804565</c:v>
                </c:pt>
                <c:pt idx="274" formatCode="0.00">
                  <c:v>-0.39536259140804586</c:v>
                </c:pt>
                <c:pt idx="275" formatCode="0.00">
                  <c:v>-0.46815482307471235</c:v>
                </c:pt>
                <c:pt idx="276" formatCode="0.00">
                  <c:v>-0.50522574307471246</c:v>
                </c:pt>
                <c:pt idx="277" formatCode="0.00">
                  <c:v>-0.5239647289080458</c:v>
                </c:pt>
                <c:pt idx="278" formatCode="0.00">
                  <c:v>-0.52802209890804574</c:v>
                </c:pt>
                <c:pt idx="279" formatCode="0.00">
                  <c:v>-0.5290694597413792</c:v>
                </c:pt>
                <c:pt idx="280" formatCode="0.00">
                  <c:v>-0.52886045807471249</c:v>
                </c:pt>
                <c:pt idx="281" formatCode="0.00">
                  <c:v>-0.5177685455747123</c:v>
                </c:pt>
                <c:pt idx="282" formatCode="0.00">
                  <c:v>-0.5176563797413789</c:v>
                </c:pt>
                <c:pt idx="283" formatCode="0.00">
                  <c:v>-0.51872772307471249</c:v>
                </c:pt>
                <c:pt idx="284" formatCode="0.00">
                  <c:v>-0.5481806030747125</c:v>
                </c:pt>
                <c:pt idx="285" formatCode="0.00">
                  <c:v>-0.5746893122413792</c:v>
                </c:pt>
                <c:pt idx="286" formatCode="0.00">
                  <c:v>-0.63008855140804565</c:v>
                </c:pt>
                <c:pt idx="287" formatCode="0.00">
                  <c:v>-0.64658125640804576</c:v>
                </c:pt>
                <c:pt idx="288" formatCode="0.00">
                  <c:v>-0.64519795724137885</c:v>
                </c:pt>
                <c:pt idx="289" formatCode="0.00">
                  <c:v>-0.64679248307471204</c:v>
                </c:pt>
                <c:pt idx="290" formatCode="0.00">
                  <c:v>-0.64667597974137903</c:v>
                </c:pt>
                <c:pt idx="291" formatCode="0.00">
                  <c:v>-0.64718858724137873</c:v>
                </c:pt>
                <c:pt idx="292" formatCode="0.00">
                  <c:v>-0.64175971474137894</c:v>
                </c:pt>
                <c:pt idx="293" formatCode="0.00">
                  <c:v>-0.64302946724137877</c:v>
                </c:pt>
                <c:pt idx="294" formatCode="0.00">
                  <c:v>-0.63245523557471239</c:v>
                </c:pt>
                <c:pt idx="295" formatCode="0.00">
                  <c:v>-0.60313962474137894</c:v>
                </c:pt>
                <c:pt idx="296" formatCode="0.00">
                  <c:v>-0.57252654057471219</c:v>
                </c:pt>
                <c:pt idx="297" formatCode="0.00">
                  <c:v>-0.5367731114080454</c:v>
                </c:pt>
                <c:pt idx="298" formatCode="0.00">
                  <c:v>-0.44049207974137894</c:v>
                </c:pt>
                <c:pt idx="299" formatCode="0.00">
                  <c:v>-0.35894998474137885</c:v>
                </c:pt>
                <c:pt idx="300" formatCode="0.00">
                  <c:v>-0.30567604307471208</c:v>
                </c:pt>
                <c:pt idx="301" formatCode="0.00">
                  <c:v>-0.30033663724137893</c:v>
                </c:pt>
                <c:pt idx="302" formatCode="0.00">
                  <c:v>-0.30063346807471292</c:v>
                </c:pt>
                <c:pt idx="303" formatCode="0.00">
                  <c:v>-0.30106410224137936</c:v>
                </c:pt>
                <c:pt idx="304" formatCode="0.00">
                  <c:v>-0.30529595724137915</c:v>
                </c:pt>
                <c:pt idx="305" formatCode="0.00">
                  <c:v>-0.29845575807471247</c:v>
                </c:pt>
                <c:pt idx="306" formatCode="0.00">
                  <c:v>-0.29189957557471247</c:v>
                </c:pt>
                <c:pt idx="307" formatCode="0.00">
                  <c:v>-0.3025765655747128</c:v>
                </c:pt>
                <c:pt idx="308" formatCode="0.00">
                  <c:v>-0.3413139022413787</c:v>
                </c:pt>
                <c:pt idx="309" formatCode="0.00">
                  <c:v>-0.40531683390804552</c:v>
                </c:pt>
                <c:pt idx="310" formatCode="0.00">
                  <c:v>-0.5192445355747124</c:v>
                </c:pt>
                <c:pt idx="311" formatCode="0.00">
                  <c:v>-0.59932508474137913</c:v>
                </c:pt>
                <c:pt idx="312" formatCode="0.00">
                  <c:v>-0.61766381474137888</c:v>
                </c:pt>
                <c:pt idx="313" formatCode="0.00">
                  <c:v>-0.61810718140804566</c:v>
                </c:pt>
                <c:pt idx="314" formatCode="0.00">
                  <c:v>-0.61827082474137884</c:v>
                </c:pt>
                <c:pt idx="315" formatCode="0.00">
                  <c:v>-0.61782669224137909</c:v>
                </c:pt>
                <c:pt idx="316" formatCode="0.00">
                  <c:v>-0.62925763390804579</c:v>
                </c:pt>
                <c:pt idx="317" formatCode="0.00">
                  <c:v>-0.67124173807471244</c:v>
                </c:pt>
                <c:pt idx="318" formatCode="0.00">
                  <c:v>-0.73251214390804553</c:v>
                </c:pt>
                <c:pt idx="319" formatCode="0.00">
                  <c:v>-0.79728753140804565</c:v>
                </c:pt>
                <c:pt idx="320" formatCode="0.00">
                  <c:v>-0.84726873807471237</c:v>
                </c:pt>
                <c:pt idx="321" formatCode="0.00">
                  <c:v>-0.85680162640804558</c:v>
                </c:pt>
                <c:pt idx="322" formatCode="0.00">
                  <c:v>-0.87303006390804572</c:v>
                </c:pt>
                <c:pt idx="323" formatCode="0.00">
                  <c:v>-0.9155525539080458</c:v>
                </c:pt>
                <c:pt idx="324" formatCode="0.00">
                  <c:v>-0.94285640890804556</c:v>
                </c:pt>
                <c:pt idx="325" formatCode="0.00">
                  <c:v>-0.94664224474137892</c:v>
                </c:pt>
                <c:pt idx="326" formatCode="0.00">
                  <c:v>-0.94702062807471221</c:v>
                </c:pt>
                <c:pt idx="327" formatCode="0.00">
                  <c:v>-0.9475905514080456</c:v>
                </c:pt>
                <c:pt idx="328" formatCode="0.00">
                  <c:v>-0.94994513974137895</c:v>
                </c:pt>
                <c:pt idx="329" formatCode="0.00">
                  <c:v>-0.94396766057471226</c:v>
                </c:pt>
                <c:pt idx="330" formatCode="0.00">
                  <c:v>-0.93440285307471238</c:v>
                </c:pt>
                <c:pt idx="331" formatCode="0.00">
                  <c:v>-0.93920035140804559</c:v>
                </c:pt>
                <c:pt idx="332" formatCode="0.00">
                  <c:v>-0.94162272390804569</c:v>
                </c:pt>
                <c:pt idx="333" formatCode="0.00">
                  <c:v>-0.95313653307471236</c:v>
                </c:pt>
                <c:pt idx="334" formatCode="0.00">
                  <c:v>-0.94675506140804555</c:v>
                </c:pt>
                <c:pt idx="335" formatCode="0.00">
                  <c:v>-0.96055534474137905</c:v>
                </c:pt>
                <c:pt idx="336" formatCode="0.00">
                  <c:v>-0.99613139724137878</c:v>
                </c:pt>
                <c:pt idx="337" formatCode="0.00">
                  <c:v>-1.000731027241379</c:v>
                </c:pt>
                <c:pt idx="338" formatCode="0.00">
                  <c:v>-1.000867039741379</c:v>
                </c:pt>
                <c:pt idx="339" formatCode="0.00">
                  <c:v>-1.0008933389080457</c:v>
                </c:pt>
                <c:pt idx="340" formatCode="0.00">
                  <c:v>-0.981599582241379</c:v>
                </c:pt>
                <c:pt idx="341" formatCode="0.00">
                  <c:v>-0.94240613057471223</c:v>
                </c:pt>
                <c:pt idx="342" formatCode="0.00">
                  <c:v>-0.86838175140804563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24-4228-9410-CC13009DD516}"/>
            </c:ext>
          </c:extLst>
        </c:ser>
        <c:ser>
          <c:idx val="8"/>
          <c:order val="8"/>
          <c:tx>
            <c:v>Soil Moisture</c:v>
          </c:tx>
          <c:spPr>
            <a:ln w="28575" cap="rnd">
              <a:solidFill>
                <a:schemeClr val="accent3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'Brahmaputra-TSA'!$AC$2:$AC$349</c:f>
              <c:numCache>
                <c:formatCode>General</c:formatCode>
                <c:ptCount val="348"/>
                <c:pt idx="6" formatCode="0.00">
                  <c:v>0.18490100301724688</c:v>
                </c:pt>
                <c:pt idx="7" formatCode="0.00">
                  <c:v>0.19130091218391065</c:v>
                </c:pt>
                <c:pt idx="8" formatCode="0.00">
                  <c:v>0.16259233468391265</c:v>
                </c:pt>
                <c:pt idx="9" formatCode="0.00">
                  <c:v>0.13564769718391112</c:v>
                </c:pt>
                <c:pt idx="10" formatCode="0.00">
                  <c:v>8.8261528017245183E-2</c:v>
                </c:pt>
                <c:pt idx="11" formatCode="0.00">
                  <c:v>7.6020562183911622E-2</c:v>
                </c:pt>
                <c:pt idx="12" formatCode="0.00">
                  <c:v>7.897258218391201E-2</c:v>
                </c:pt>
                <c:pt idx="13" formatCode="0.00">
                  <c:v>7.4179733017244232E-2</c:v>
                </c:pt>
                <c:pt idx="14" formatCode="0.00">
                  <c:v>7.4404561350577936E-2</c:v>
                </c:pt>
                <c:pt idx="15" formatCode="0.00">
                  <c:v>7.1818673850577497E-2</c:v>
                </c:pt>
                <c:pt idx="16" formatCode="0.00">
                  <c:v>6.2403683017244305E-2</c:v>
                </c:pt>
                <c:pt idx="17" formatCode="0.00">
                  <c:v>9.0030078017244719E-2</c:v>
                </c:pt>
                <c:pt idx="18" formatCode="0.00">
                  <c:v>0.1456661263505783</c:v>
                </c:pt>
                <c:pt idx="19" formatCode="0.00">
                  <c:v>0.21590678301724431</c:v>
                </c:pt>
                <c:pt idx="20" formatCode="0.00">
                  <c:v>0.31489785968391182</c:v>
                </c:pt>
                <c:pt idx="21" formatCode="0.00">
                  <c:v>0.37414392301724497</c:v>
                </c:pt>
                <c:pt idx="22" formatCode="0.00">
                  <c:v>0.32786647968391058</c:v>
                </c:pt>
                <c:pt idx="23" formatCode="0.00">
                  <c:v>0.30224593968391034</c:v>
                </c:pt>
                <c:pt idx="24" formatCode="0.00">
                  <c:v>0.28120939385057575</c:v>
                </c:pt>
                <c:pt idx="25" formatCode="0.00">
                  <c:v>0.27604508801724492</c:v>
                </c:pt>
                <c:pt idx="26" formatCode="0.00">
                  <c:v>0.2735478921839114</c:v>
                </c:pt>
                <c:pt idx="27" formatCode="0.00">
                  <c:v>0.2609274430172448</c:v>
                </c:pt>
                <c:pt idx="28" formatCode="0.00">
                  <c:v>0.27793376051724472</c:v>
                </c:pt>
                <c:pt idx="29" formatCode="0.00">
                  <c:v>0.28725584801724402</c:v>
                </c:pt>
                <c:pt idx="30" formatCode="0.00">
                  <c:v>0.29258680801724424</c:v>
                </c:pt>
                <c:pt idx="31" formatCode="0.00">
                  <c:v>0.30430412718391153</c:v>
                </c:pt>
                <c:pt idx="32" formatCode="0.00">
                  <c:v>0.30946986301724522</c:v>
                </c:pt>
                <c:pt idx="33" formatCode="0.00">
                  <c:v>0.33878326885057852</c:v>
                </c:pt>
                <c:pt idx="34" formatCode="0.00">
                  <c:v>0.41759380135057889</c:v>
                </c:pt>
                <c:pt idx="35" formatCode="0.00">
                  <c:v>0.46506468885057828</c:v>
                </c:pt>
                <c:pt idx="36" formatCode="0.00">
                  <c:v>0.48609050551724486</c:v>
                </c:pt>
                <c:pt idx="37" formatCode="0.00">
                  <c:v>0.48894421718391179</c:v>
                </c:pt>
                <c:pt idx="38" formatCode="0.00">
                  <c:v>0.4921498338505792</c:v>
                </c:pt>
                <c:pt idx="39" formatCode="0.00">
                  <c:v>0.50858776135057759</c:v>
                </c:pt>
                <c:pt idx="40" formatCode="0.00">
                  <c:v>0.50360592635057877</c:v>
                </c:pt>
                <c:pt idx="41" formatCode="0.00">
                  <c:v>0.51303434801724457</c:v>
                </c:pt>
                <c:pt idx="42" formatCode="0.00">
                  <c:v>0.48543449718391152</c:v>
                </c:pt>
                <c:pt idx="43" formatCode="0.00">
                  <c:v>0.40675052551724455</c:v>
                </c:pt>
                <c:pt idx="44" formatCode="0.00">
                  <c:v>0.3326008771839124</c:v>
                </c:pt>
                <c:pt idx="45" formatCode="0.00">
                  <c:v>0.27744345385057834</c:v>
                </c:pt>
                <c:pt idx="46" formatCode="0.00">
                  <c:v>0.28953167301724569</c:v>
                </c:pt>
                <c:pt idx="47" formatCode="0.00">
                  <c:v>0.22746988635057974</c:v>
                </c:pt>
                <c:pt idx="48" formatCode="0.00">
                  <c:v>0.22102789551724378</c:v>
                </c:pt>
                <c:pt idx="49" formatCode="0.00">
                  <c:v>0.21592081051724499</c:v>
                </c:pt>
                <c:pt idx="50" formatCode="0.00">
                  <c:v>0.21732620885057763</c:v>
                </c:pt>
                <c:pt idx="51" formatCode="0.00">
                  <c:v>0.20551678051724487</c:v>
                </c:pt>
                <c:pt idx="52" formatCode="0.00">
                  <c:v>0.18517268135057741</c:v>
                </c:pt>
                <c:pt idx="53" formatCode="0.00">
                  <c:v>0.14573347968391204</c:v>
                </c:pt>
                <c:pt idx="54" formatCode="0.00">
                  <c:v>0.14516071801724451</c:v>
                </c:pt>
                <c:pt idx="55" formatCode="0.00">
                  <c:v>0.1476088396839117</c:v>
                </c:pt>
                <c:pt idx="56" formatCode="0.00">
                  <c:v>0.1274573830172443</c:v>
                </c:pt>
                <c:pt idx="57" formatCode="0.00">
                  <c:v>7.4078880517243206E-2</c:v>
                </c:pt>
                <c:pt idx="58" formatCode="0.00">
                  <c:v>-5.5311120316089202E-2</c:v>
                </c:pt>
                <c:pt idx="59" formatCode="0.00">
                  <c:v>-5.4472761149423121E-2</c:v>
                </c:pt>
                <c:pt idx="60" formatCode="0.00">
                  <c:v>-5.5207249482757348E-2</c:v>
                </c:pt>
                <c:pt idx="61" formatCode="0.00">
                  <c:v>-4.2768634482754919E-2</c:v>
                </c:pt>
                <c:pt idx="62" formatCode="0.00">
                  <c:v>-4.3582436149423032E-2</c:v>
                </c:pt>
                <c:pt idx="63" formatCode="0.00">
                  <c:v>-3.4831838649422409E-2</c:v>
                </c:pt>
                <c:pt idx="64" formatCode="0.00">
                  <c:v>-2.4960037816089908E-2</c:v>
                </c:pt>
                <c:pt idx="65" formatCode="0.00">
                  <c:v>3.3401413017244863E-2</c:v>
                </c:pt>
                <c:pt idx="66" formatCode="0.00">
                  <c:v>0.10362418885057956</c:v>
                </c:pt>
                <c:pt idx="67" formatCode="0.00">
                  <c:v>0.17296473551724567</c:v>
                </c:pt>
                <c:pt idx="68" formatCode="0.00">
                  <c:v>0.21025157385057724</c:v>
                </c:pt>
                <c:pt idx="69" formatCode="0.00">
                  <c:v>0.29851663551724528</c:v>
                </c:pt>
                <c:pt idx="70" formatCode="0.00">
                  <c:v>0.36217658135057818</c:v>
                </c:pt>
                <c:pt idx="71" formatCode="0.00">
                  <c:v>0.38709291218391151</c:v>
                </c:pt>
                <c:pt idx="72" formatCode="0.00">
                  <c:v>0.3863828221839114</c:v>
                </c:pt>
                <c:pt idx="73" formatCode="0.00">
                  <c:v>0.38620782301724432</c:v>
                </c:pt>
                <c:pt idx="74" formatCode="0.00">
                  <c:v>0.38733339718391058</c:v>
                </c:pt>
                <c:pt idx="75" formatCode="0.00">
                  <c:v>0.38340743801724564</c:v>
                </c:pt>
                <c:pt idx="76" formatCode="0.00">
                  <c:v>0.37751023385057714</c:v>
                </c:pt>
                <c:pt idx="77" formatCode="0.00">
                  <c:v>0.39421034301724411</c:v>
                </c:pt>
                <c:pt idx="78" formatCode="0.00">
                  <c:v>0.35913833385057892</c:v>
                </c:pt>
                <c:pt idx="79" formatCode="0.00">
                  <c:v>0.29742745968391127</c:v>
                </c:pt>
                <c:pt idx="80" formatCode="0.00">
                  <c:v>0.29514412468390994</c:v>
                </c:pt>
                <c:pt idx="81" formatCode="0.00">
                  <c:v>0.26334727135057712</c:v>
                </c:pt>
                <c:pt idx="82" formatCode="0.00">
                  <c:v>0.27916709885057678</c:v>
                </c:pt>
                <c:pt idx="83" formatCode="0.00">
                  <c:v>0.25460942885057669</c:v>
                </c:pt>
                <c:pt idx="84" formatCode="0.00">
                  <c:v>0.25628280968390982</c:v>
                </c:pt>
                <c:pt idx="85" formatCode="0.00">
                  <c:v>0.24916299551724386</c:v>
                </c:pt>
                <c:pt idx="86" formatCode="0.00">
                  <c:v>0.24036900551724472</c:v>
                </c:pt>
                <c:pt idx="87" formatCode="0.00">
                  <c:v>0.24417353051724433</c:v>
                </c:pt>
                <c:pt idx="88" formatCode="0.00">
                  <c:v>0.22475982135057748</c:v>
                </c:pt>
                <c:pt idx="89" formatCode="0.00">
                  <c:v>0.13568127551724452</c:v>
                </c:pt>
                <c:pt idx="90" formatCode="0.00">
                  <c:v>0.11640934551724236</c:v>
                </c:pt>
                <c:pt idx="91" formatCode="0.00">
                  <c:v>0.12321265968390982</c:v>
                </c:pt>
                <c:pt idx="92" formatCode="0.00">
                  <c:v>9.665179718391137E-2</c:v>
                </c:pt>
                <c:pt idx="93" formatCode="0.00">
                  <c:v>7.0179705517242397E-2</c:v>
                </c:pt>
                <c:pt idx="94" formatCode="0.00">
                  <c:v>0.11258475468391005</c:v>
                </c:pt>
                <c:pt idx="95" formatCode="0.00">
                  <c:v>0.14846118801724373</c:v>
                </c:pt>
                <c:pt idx="96" formatCode="0.00">
                  <c:v>0.149352078850578</c:v>
                </c:pt>
                <c:pt idx="97" formatCode="0.00">
                  <c:v>0.15826861551724392</c:v>
                </c:pt>
                <c:pt idx="98" formatCode="0.00">
                  <c:v>0.17055305301724388</c:v>
                </c:pt>
                <c:pt idx="99" formatCode="0.00">
                  <c:v>0.1589078946839102</c:v>
                </c:pt>
                <c:pt idx="100" formatCode="0.00">
                  <c:v>0.18159381968390953</c:v>
                </c:pt>
                <c:pt idx="101" formatCode="0.00">
                  <c:v>0.23509506801724278</c:v>
                </c:pt>
                <c:pt idx="102" formatCode="0.00">
                  <c:v>0.23044570718390922</c:v>
                </c:pt>
                <c:pt idx="103" formatCode="0.00">
                  <c:v>0.18577981385057818</c:v>
                </c:pt>
                <c:pt idx="104" formatCode="0.00">
                  <c:v>9.635615718391044E-2</c:v>
                </c:pt>
                <c:pt idx="105" formatCode="0.00">
                  <c:v>-2.8091784482755955E-2</c:v>
                </c:pt>
                <c:pt idx="106" formatCode="0.00">
                  <c:v>-0.22403939198275591</c:v>
                </c:pt>
                <c:pt idx="107" formatCode="0.00">
                  <c:v>-0.26349615698275386</c:v>
                </c:pt>
                <c:pt idx="108" formatCode="0.00">
                  <c:v>-0.26910026531608811</c:v>
                </c:pt>
                <c:pt idx="109" formatCode="0.00">
                  <c:v>-0.27005441614942161</c:v>
                </c:pt>
                <c:pt idx="110" formatCode="0.00">
                  <c:v>-0.26983475281608893</c:v>
                </c:pt>
                <c:pt idx="111" formatCode="0.00">
                  <c:v>-0.25807308781608906</c:v>
                </c:pt>
                <c:pt idx="112" formatCode="0.00">
                  <c:v>-0.23505345614942197</c:v>
                </c:pt>
                <c:pt idx="113" formatCode="0.00">
                  <c:v>-0.21590518614942145</c:v>
                </c:pt>
                <c:pt idx="114" formatCode="0.00">
                  <c:v>-0.21654712864942294</c:v>
                </c:pt>
                <c:pt idx="115" formatCode="0.00">
                  <c:v>-0.19397322031608866</c:v>
                </c:pt>
                <c:pt idx="116" formatCode="0.00">
                  <c:v>-9.7611186149421769E-2</c:v>
                </c:pt>
                <c:pt idx="117" formatCode="0.00">
                  <c:v>3.6741617183912112E-2</c:v>
                </c:pt>
                <c:pt idx="118" formatCode="0.00">
                  <c:v>0.16433386301724617</c:v>
                </c:pt>
                <c:pt idx="119" formatCode="0.00">
                  <c:v>0.21885693385057969</c:v>
                </c:pt>
                <c:pt idx="120" formatCode="0.00">
                  <c:v>0.23507837801724563</c:v>
                </c:pt>
                <c:pt idx="121" formatCode="0.00">
                  <c:v>0.23669938551724456</c:v>
                </c:pt>
                <c:pt idx="122" formatCode="0.00">
                  <c:v>0.23645746968391101</c:v>
                </c:pt>
                <c:pt idx="123" formatCode="0.00">
                  <c:v>0.23534238635057747</c:v>
                </c:pt>
                <c:pt idx="124" formatCode="0.00">
                  <c:v>0.19864221718390951</c:v>
                </c:pt>
                <c:pt idx="125" formatCode="0.00">
                  <c:v>0.20154774551724408</c:v>
                </c:pt>
                <c:pt idx="126" formatCode="0.00">
                  <c:v>0.23166962885057885</c:v>
                </c:pt>
                <c:pt idx="127" formatCode="0.00">
                  <c:v>0.24533387468390977</c:v>
                </c:pt>
                <c:pt idx="128" formatCode="0.00">
                  <c:v>0.21044052135057711</c:v>
                </c:pt>
                <c:pt idx="129" formatCode="0.00">
                  <c:v>0.15097606718390999</c:v>
                </c:pt>
                <c:pt idx="130" formatCode="0.00">
                  <c:v>9.6113131350579195E-2</c:v>
                </c:pt>
                <c:pt idx="131" formatCode="0.00">
                  <c:v>6.2609916350576E-2</c:v>
                </c:pt>
                <c:pt idx="132" formatCode="0.00">
                  <c:v>5.5770163850578314E-2</c:v>
                </c:pt>
                <c:pt idx="133" formatCode="0.00">
                  <c:v>4.5239613017244551E-2</c:v>
                </c:pt>
                <c:pt idx="134" formatCode="0.00">
                  <c:v>4.0798590517244548E-2</c:v>
                </c:pt>
                <c:pt idx="135" formatCode="0.00">
                  <c:v>3.7232087183911133E-2</c:v>
                </c:pt>
                <c:pt idx="136" formatCode="0.00">
                  <c:v>5.8877473850577289E-2</c:v>
                </c:pt>
                <c:pt idx="137" formatCode="0.00">
                  <c:v>1.7692888850577404E-2</c:v>
                </c:pt>
                <c:pt idx="138" formatCode="0.00">
                  <c:v>-3.3598021149421342E-2</c:v>
                </c:pt>
                <c:pt idx="139" formatCode="0.00">
                  <c:v>-6.6941058649423013E-2</c:v>
                </c:pt>
                <c:pt idx="140" formatCode="0.00">
                  <c:v>-9.2666185316089056E-2</c:v>
                </c:pt>
                <c:pt idx="141" formatCode="0.00">
                  <c:v>-0.1173851061494231</c:v>
                </c:pt>
                <c:pt idx="142" formatCode="0.00">
                  <c:v>-2.8529204482754977E-2</c:v>
                </c:pt>
                <c:pt idx="143" formatCode="0.00">
                  <c:v>-1.8167056149421157E-2</c:v>
                </c:pt>
                <c:pt idx="144" formatCode="0.00">
                  <c:v>-2.722775698275548E-2</c:v>
                </c:pt>
                <c:pt idx="145" formatCode="0.00">
                  <c:v>-1.3523616149422324E-2</c:v>
                </c:pt>
                <c:pt idx="146" formatCode="0.00">
                  <c:v>-5.8314378160897462E-3</c:v>
                </c:pt>
                <c:pt idx="147" formatCode="0.00">
                  <c:v>-1.6091781149421891E-2</c:v>
                </c:pt>
                <c:pt idx="148" formatCode="0.00">
                  <c:v>-2.7663426149421966E-2</c:v>
                </c:pt>
                <c:pt idx="149" formatCode="0.00">
                  <c:v>-2.3532346982756636E-2</c:v>
                </c:pt>
                <c:pt idx="150" formatCode="0.00">
                  <c:v>-6.5471286494211967E-3</c:v>
                </c:pt>
                <c:pt idx="151" formatCode="0.00">
                  <c:v>9.929503017245267E-3</c:v>
                </c:pt>
                <c:pt idx="152" formatCode="0.00">
                  <c:v>4.9796546350577842E-2</c:v>
                </c:pt>
                <c:pt idx="153" formatCode="0.00">
                  <c:v>0.11350004385057666</c:v>
                </c:pt>
                <c:pt idx="154" formatCode="0.00">
                  <c:v>9.5320230517245363E-2</c:v>
                </c:pt>
                <c:pt idx="155" formatCode="0.00">
                  <c:v>7.484396885057798E-2</c:v>
                </c:pt>
                <c:pt idx="156" formatCode="0.00">
                  <c:v>7.7583239683910676E-2</c:v>
                </c:pt>
                <c:pt idx="157" formatCode="0.00">
                  <c:v>7.7471341350578982E-2</c:v>
                </c:pt>
                <c:pt idx="158" formatCode="0.00">
                  <c:v>7.059582635057815E-2</c:v>
                </c:pt>
                <c:pt idx="159" formatCode="0.00">
                  <c:v>9.1117148850576868E-2</c:v>
                </c:pt>
                <c:pt idx="160" formatCode="0.00">
                  <c:v>0.10534334635057796</c:v>
                </c:pt>
                <c:pt idx="161" formatCode="0.00">
                  <c:v>0.101232453850578</c:v>
                </c:pt>
                <c:pt idx="162" formatCode="0.00">
                  <c:v>7.4249272183910975E-2</c:v>
                </c:pt>
                <c:pt idx="163" formatCode="0.00">
                  <c:v>6.3390934683914324E-2</c:v>
                </c:pt>
                <c:pt idx="164" formatCode="0.00">
                  <c:v>2.4365429683912865E-2</c:v>
                </c:pt>
                <c:pt idx="165" formatCode="0.00">
                  <c:v>-2.298521531608877E-2</c:v>
                </c:pt>
                <c:pt idx="166" formatCode="0.00">
                  <c:v>5.5739883850579375E-2</c:v>
                </c:pt>
                <c:pt idx="167" formatCode="0.00">
                  <c:v>8.9873477183910921E-2</c:v>
                </c:pt>
                <c:pt idx="168" formatCode="0.00">
                  <c:v>9.294581801724533E-2</c:v>
                </c:pt>
                <c:pt idx="169" formatCode="0.00">
                  <c:v>9.5212304683910176E-2</c:v>
                </c:pt>
                <c:pt idx="170" formatCode="0.00">
                  <c:v>9.8892692183911279E-2</c:v>
                </c:pt>
                <c:pt idx="171" formatCode="0.00">
                  <c:v>8.9406891350577666E-2</c:v>
                </c:pt>
                <c:pt idx="172" formatCode="0.00">
                  <c:v>8.6261038017244829E-2</c:v>
                </c:pt>
                <c:pt idx="173" formatCode="0.00">
                  <c:v>4.0886604683910477E-2</c:v>
                </c:pt>
                <c:pt idx="174" formatCode="0.00">
                  <c:v>5.2832796839119567E-3</c:v>
                </c:pt>
                <c:pt idx="175" formatCode="0.00">
                  <c:v>-2.2061146149422228E-2</c:v>
                </c:pt>
                <c:pt idx="176" formatCode="0.00">
                  <c:v>4.3730218391146991E-4</c:v>
                </c:pt>
                <c:pt idx="177" formatCode="0.00">
                  <c:v>7.0166669683912275E-2</c:v>
                </c:pt>
                <c:pt idx="178" formatCode="0.00">
                  <c:v>1.667018968391254E-2</c:v>
                </c:pt>
                <c:pt idx="179" formatCode="0.00">
                  <c:v>-2.5568840316088526E-2</c:v>
                </c:pt>
                <c:pt idx="180" formatCode="0.00">
                  <c:v>-4.3972767816088165E-2</c:v>
                </c:pt>
                <c:pt idx="181" formatCode="0.00">
                  <c:v>-5.3160783649422783E-2</c:v>
                </c:pt>
                <c:pt idx="182" formatCode="0.00">
                  <c:v>-5.2068190316090224E-2</c:v>
                </c:pt>
                <c:pt idx="183" formatCode="0.00">
                  <c:v>-6.8935669482755202E-2</c:v>
                </c:pt>
                <c:pt idx="184" formatCode="0.00">
                  <c:v>-7.0376830316087435E-2</c:v>
                </c:pt>
                <c:pt idx="185" formatCode="0.00">
                  <c:v>-9.4548828160885279E-3</c:v>
                </c:pt>
                <c:pt idx="186" formatCode="0.00">
                  <c:v>3.3707662183912745E-2</c:v>
                </c:pt>
                <c:pt idx="187" formatCode="0.00">
                  <c:v>3.1606281350578413E-2</c:v>
                </c:pt>
                <c:pt idx="188" formatCode="0.00">
                  <c:v>1.0215684683911874E-2</c:v>
                </c:pt>
                <c:pt idx="189" formatCode="0.00">
                  <c:v>-5.1299606982754042E-2</c:v>
                </c:pt>
                <c:pt idx="190" formatCode="0.00">
                  <c:v>-9.2206353649421757E-2</c:v>
                </c:pt>
                <c:pt idx="191" formatCode="0.00">
                  <c:v>-0.10888699198275376</c:v>
                </c:pt>
                <c:pt idx="192" formatCode="0.00">
                  <c:v>-9.6314066982755797E-2</c:v>
                </c:pt>
                <c:pt idx="193" formatCode="0.00">
                  <c:v>-9.4963346982755326E-2</c:v>
                </c:pt>
                <c:pt idx="194" formatCode="0.00">
                  <c:v>-0.10558370281608997</c:v>
                </c:pt>
                <c:pt idx="195" formatCode="0.00">
                  <c:v>-9.0422903649422182E-2</c:v>
                </c:pt>
                <c:pt idx="196" formatCode="0.00">
                  <c:v>-0.10195370031608864</c:v>
                </c:pt>
                <c:pt idx="197" formatCode="0.00">
                  <c:v>-0.11564123198275578</c:v>
                </c:pt>
                <c:pt idx="198" formatCode="0.00">
                  <c:v>-8.4799961149421677E-2</c:v>
                </c:pt>
                <c:pt idx="199" formatCode="0.00">
                  <c:v>-4.3424602816090285E-2</c:v>
                </c:pt>
                <c:pt idx="200" formatCode="0.00">
                  <c:v>2.6443643850578624E-2</c:v>
                </c:pt>
                <c:pt idx="201" formatCode="0.00">
                  <c:v>7.6337898017245109E-2</c:v>
                </c:pt>
                <c:pt idx="202" formatCode="0.00">
                  <c:v>0.12830619385057851</c:v>
                </c:pt>
                <c:pt idx="203" formatCode="0.00">
                  <c:v>0.15109845385057774</c:v>
                </c:pt>
                <c:pt idx="204" formatCode="0.00">
                  <c:v>0.15616349718390943</c:v>
                </c:pt>
                <c:pt idx="205" formatCode="0.00">
                  <c:v>0.15943412385057698</c:v>
                </c:pt>
                <c:pt idx="206" formatCode="0.00">
                  <c:v>0.16851342135057656</c:v>
                </c:pt>
                <c:pt idx="207" formatCode="0.00">
                  <c:v>0.16022169968391253</c:v>
                </c:pt>
                <c:pt idx="208" formatCode="0.00">
                  <c:v>0.16231906801724527</c:v>
                </c:pt>
                <c:pt idx="209" formatCode="0.00">
                  <c:v>0.16809110218391332</c:v>
                </c:pt>
                <c:pt idx="210" formatCode="0.00">
                  <c:v>0.16726196218391287</c:v>
                </c:pt>
                <c:pt idx="211" formatCode="0.00">
                  <c:v>0.17634380301724484</c:v>
                </c:pt>
                <c:pt idx="212" formatCode="0.00">
                  <c:v>0.17817446051724595</c:v>
                </c:pt>
                <c:pt idx="213" formatCode="0.00">
                  <c:v>0.18825996301724324</c:v>
                </c:pt>
                <c:pt idx="214" formatCode="0.00">
                  <c:v>0.17699063218391053</c:v>
                </c:pt>
                <c:pt idx="215" formatCode="0.00">
                  <c:v>0.16974556801724283</c:v>
                </c:pt>
                <c:pt idx="216" formatCode="0.00">
                  <c:v>0.17306117551724398</c:v>
                </c:pt>
                <c:pt idx="217" formatCode="0.00">
                  <c:v>0.17422036635057836</c:v>
                </c:pt>
                <c:pt idx="218" formatCode="0.00">
                  <c:v>0.17904667385057849</c:v>
                </c:pt>
                <c:pt idx="219" formatCode="0.00">
                  <c:v>0.18888851385058025</c:v>
                </c:pt>
                <c:pt idx="220" formatCode="0.00">
                  <c:v>0.19428670801724657</c:v>
                </c:pt>
                <c:pt idx="221" formatCode="0.00">
                  <c:v>0.21371901468391208</c:v>
                </c:pt>
                <c:pt idx="222" formatCode="0.00">
                  <c:v>0.18927920301724477</c:v>
                </c:pt>
                <c:pt idx="223" formatCode="0.00">
                  <c:v>0.1555051055172445</c:v>
                </c:pt>
                <c:pt idx="224" formatCode="0.00">
                  <c:v>5.9505467183912586E-2</c:v>
                </c:pt>
                <c:pt idx="225" formatCode="0.00">
                  <c:v>-4.6508863649419752E-2</c:v>
                </c:pt>
                <c:pt idx="226" formatCode="0.00">
                  <c:v>-0.1424278769827545</c:v>
                </c:pt>
                <c:pt idx="227" formatCode="0.00">
                  <c:v>-0.18201163948275489</c:v>
                </c:pt>
                <c:pt idx="228" formatCode="0.00">
                  <c:v>-0.23232646281609082</c:v>
                </c:pt>
                <c:pt idx="229" formatCode="0.00">
                  <c:v>-0.25665143614942298</c:v>
                </c:pt>
                <c:pt idx="230" formatCode="0.00">
                  <c:v>-0.26056436198275623</c:v>
                </c:pt>
                <c:pt idx="231" formatCode="0.00">
                  <c:v>-0.26662035281608798</c:v>
                </c:pt>
                <c:pt idx="232" formatCode="0.00">
                  <c:v>-0.2767924019827559</c:v>
                </c:pt>
                <c:pt idx="233" formatCode="0.00">
                  <c:v>-0.35460590781608747</c:v>
                </c:pt>
                <c:pt idx="234" formatCode="0.00">
                  <c:v>-0.38331937281608841</c:v>
                </c:pt>
                <c:pt idx="235" formatCode="0.00">
                  <c:v>-0.40284585448275489</c:v>
                </c:pt>
                <c:pt idx="236" formatCode="0.00">
                  <c:v>-0.42985359364942255</c:v>
                </c:pt>
                <c:pt idx="237" formatCode="0.00">
                  <c:v>-0.4071747411494222</c:v>
                </c:pt>
                <c:pt idx="238" formatCode="0.00">
                  <c:v>-0.26837439781608907</c:v>
                </c:pt>
                <c:pt idx="239" formatCode="0.00">
                  <c:v>-0.16567980698275608</c:v>
                </c:pt>
                <c:pt idx="240" formatCode="0.00">
                  <c:v>-0.12111349364942203</c:v>
                </c:pt>
                <c:pt idx="241" formatCode="0.00">
                  <c:v>-0.1011473678160888</c:v>
                </c:pt>
                <c:pt idx="242" formatCode="0.00">
                  <c:v>-9.8266953649422284E-2</c:v>
                </c:pt>
                <c:pt idx="243" formatCode="0.00">
                  <c:v>-8.1915731149424076E-2</c:v>
                </c:pt>
                <c:pt idx="244" formatCode="0.00">
                  <c:v>-6.4109201149422645E-2</c:v>
                </c:pt>
                <c:pt idx="245" formatCode="0.00">
                  <c:v>-8.8867303160871103E-3</c:v>
                </c:pt>
                <c:pt idx="246" formatCode="0.00">
                  <c:v>3.5879258850576079E-2</c:v>
                </c:pt>
                <c:pt idx="247" formatCode="0.00">
                  <c:v>8.6142424683911756E-2</c:v>
                </c:pt>
                <c:pt idx="248" formatCode="0.00">
                  <c:v>0.15573788135057853</c:v>
                </c:pt>
                <c:pt idx="249" formatCode="0.00">
                  <c:v>0.19772629385057705</c:v>
                </c:pt>
                <c:pt idx="250" formatCode="0.00">
                  <c:v>9.3260213017243743E-2</c:v>
                </c:pt>
                <c:pt idx="251" formatCode="0.00">
                  <c:v>9.381458017243105E-3</c:v>
                </c:pt>
                <c:pt idx="252" formatCode="0.00">
                  <c:v>-3.456746982754666E-3</c:v>
                </c:pt>
                <c:pt idx="253" formatCode="0.00">
                  <c:v>-1.7042911494229429E-3</c:v>
                </c:pt>
                <c:pt idx="254" formatCode="0.00">
                  <c:v>-9.6394969827553467E-3</c:v>
                </c:pt>
                <c:pt idx="255" formatCode="0.00">
                  <c:v>-2.100204948275497E-2</c:v>
                </c:pt>
                <c:pt idx="256" formatCode="0.00">
                  <c:v>-7.8350301149422208E-2</c:v>
                </c:pt>
                <c:pt idx="257" formatCode="0.00">
                  <c:v>-0.13165858864942148</c:v>
                </c:pt>
                <c:pt idx="258" formatCode="0.00">
                  <c:v>-0.1887784753160906</c:v>
                </c:pt>
                <c:pt idx="259" formatCode="0.00">
                  <c:v>-0.22210065031609005</c:v>
                </c:pt>
                <c:pt idx="260" formatCode="0.00">
                  <c:v>-0.26652578031609053</c:v>
                </c:pt>
                <c:pt idx="261" formatCode="0.00">
                  <c:v>-0.34731252531608892</c:v>
                </c:pt>
                <c:pt idx="262" formatCode="0.00">
                  <c:v>-0.32696163198275752</c:v>
                </c:pt>
                <c:pt idx="263" formatCode="0.00">
                  <c:v>-0.3384343344827565</c:v>
                </c:pt>
                <c:pt idx="264" formatCode="0.00">
                  <c:v>-0.33654216531608938</c:v>
                </c:pt>
                <c:pt idx="265" formatCode="0.00">
                  <c:v>-0.33191954698275605</c:v>
                </c:pt>
                <c:pt idx="266" formatCode="0.00">
                  <c:v>-0.32721991948275519</c:v>
                </c:pt>
                <c:pt idx="267" formatCode="0.00">
                  <c:v>-0.32091088698275527</c:v>
                </c:pt>
                <c:pt idx="268" formatCode="0.00">
                  <c:v>-0.28000708031608834</c:v>
                </c:pt>
                <c:pt idx="269" formatCode="0.00">
                  <c:v>-0.28055023781609023</c:v>
                </c:pt>
                <c:pt idx="270" formatCode="0.00">
                  <c:v>-0.28328696531608788</c:v>
                </c:pt>
                <c:pt idx="271" formatCode="0.00">
                  <c:v>-0.31195672031608712</c:v>
                </c:pt>
                <c:pt idx="272" formatCode="0.00">
                  <c:v>-0.34134510864942147</c:v>
                </c:pt>
                <c:pt idx="273" formatCode="0.00">
                  <c:v>-0.36490277198275578</c:v>
                </c:pt>
                <c:pt idx="274" formatCode="0.00">
                  <c:v>-0.45597318531608888</c:v>
                </c:pt>
                <c:pt idx="275" formatCode="0.00">
                  <c:v>-0.41044517031608851</c:v>
                </c:pt>
                <c:pt idx="276" formatCode="0.00">
                  <c:v>-0.40605977781608971</c:v>
                </c:pt>
                <c:pt idx="277" formatCode="0.00">
                  <c:v>-0.40803173781608848</c:v>
                </c:pt>
                <c:pt idx="278" formatCode="0.00">
                  <c:v>-0.406841313649422</c:v>
                </c:pt>
                <c:pt idx="279" formatCode="0.00">
                  <c:v>-0.4156109053160888</c:v>
                </c:pt>
                <c:pt idx="280" formatCode="0.00">
                  <c:v>-0.39376842531608869</c:v>
                </c:pt>
                <c:pt idx="281" formatCode="0.00">
                  <c:v>-0.35163032614942225</c:v>
                </c:pt>
                <c:pt idx="282" formatCode="0.00">
                  <c:v>-0.33492675948275519</c:v>
                </c:pt>
                <c:pt idx="283" formatCode="0.00">
                  <c:v>-0.3236230961494222</c:v>
                </c:pt>
                <c:pt idx="284" formatCode="0.00">
                  <c:v>-0.29813130198275672</c:v>
                </c:pt>
                <c:pt idx="285" formatCode="0.00">
                  <c:v>-0.2774522253160896</c:v>
                </c:pt>
                <c:pt idx="286" formatCode="0.00">
                  <c:v>-0.37747370698275606</c:v>
                </c:pt>
                <c:pt idx="287" formatCode="0.00">
                  <c:v>-0.4478587661494231</c:v>
                </c:pt>
                <c:pt idx="288" formatCode="0.00">
                  <c:v>-0.48200618781608906</c:v>
                </c:pt>
                <c:pt idx="289" formatCode="0.00">
                  <c:v>-0.48746366864942203</c:v>
                </c:pt>
                <c:pt idx="290" formatCode="0.00">
                  <c:v>-0.48881860198275628</c:v>
                </c:pt>
                <c:pt idx="291" formatCode="0.00">
                  <c:v>-0.48016051031608864</c:v>
                </c:pt>
                <c:pt idx="292" formatCode="0.00">
                  <c:v>-0.54154932114942156</c:v>
                </c:pt>
                <c:pt idx="293" formatCode="0.00">
                  <c:v>-0.58679822698275519</c:v>
                </c:pt>
                <c:pt idx="294" formatCode="0.00">
                  <c:v>-0.61550831448275556</c:v>
                </c:pt>
                <c:pt idx="295" formatCode="0.00">
                  <c:v>-0.63179941614942248</c:v>
                </c:pt>
                <c:pt idx="296" formatCode="0.00">
                  <c:v>-0.65643810864942242</c:v>
                </c:pt>
                <c:pt idx="297" formatCode="0.00">
                  <c:v>-0.67482729364942262</c:v>
                </c:pt>
                <c:pt idx="298" formatCode="0.00">
                  <c:v>-0.50250029198275659</c:v>
                </c:pt>
                <c:pt idx="299" formatCode="0.00">
                  <c:v>-0.45333385114942359</c:v>
                </c:pt>
                <c:pt idx="300" formatCode="0.00">
                  <c:v>-0.41652329448275704</c:v>
                </c:pt>
                <c:pt idx="301" formatCode="0.00">
                  <c:v>-0.42236224531608801</c:v>
                </c:pt>
                <c:pt idx="302" formatCode="0.00">
                  <c:v>-0.42064626698275465</c:v>
                </c:pt>
                <c:pt idx="303" formatCode="0.00">
                  <c:v>-0.42936451948275423</c:v>
                </c:pt>
                <c:pt idx="304" formatCode="0.00">
                  <c:v>-0.41800530448275541</c:v>
                </c:pt>
                <c:pt idx="305" formatCode="0.00">
                  <c:v>-0.39564509864942199</c:v>
                </c:pt>
                <c:pt idx="306" formatCode="0.00">
                  <c:v>-0.3514820703160888</c:v>
                </c:pt>
                <c:pt idx="307" formatCode="0.00">
                  <c:v>-0.30241175198275538</c:v>
                </c:pt>
                <c:pt idx="308" formatCode="0.00">
                  <c:v>-0.23190029198275486</c:v>
                </c:pt>
                <c:pt idx="309" formatCode="0.00">
                  <c:v>-0.15501983698275534</c:v>
                </c:pt>
                <c:pt idx="310" formatCode="0.00">
                  <c:v>-7.8690605316088735E-2</c:v>
                </c:pt>
                <c:pt idx="311" formatCode="0.00">
                  <c:v>-3.0559933649422888E-2</c:v>
                </c:pt>
                <c:pt idx="312" formatCode="0.00">
                  <c:v>-2.6140924482755068E-2</c:v>
                </c:pt>
                <c:pt idx="313" formatCode="0.00">
                  <c:v>-1.1522209482755841E-2</c:v>
                </c:pt>
                <c:pt idx="314" formatCode="0.00">
                  <c:v>-2.001920948275604E-2</c:v>
                </c:pt>
                <c:pt idx="315" formatCode="0.00">
                  <c:v>-5.955851149423097E-3</c:v>
                </c:pt>
                <c:pt idx="316" formatCode="0.00">
                  <c:v>3.1753941350578074E-2</c:v>
                </c:pt>
                <c:pt idx="317" formatCode="0.00">
                  <c:v>2.0012183850576903E-2</c:v>
                </c:pt>
                <c:pt idx="318" formatCode="0.00">
                  <c:v>-3.7062760316089793E-2</c:v>
                </c:pt>
                <c:pt idx="319" formatCode="0.00">
                  <c:v>-0.11129887448275522</c:v>
                </c:pt>
                <c:pt idx="320" formatCode="0.00">
                  <c:v>-0.18917277948275579</c:v>
                </c:pt>
                <c:pt idx="321" formatCode="0.00">
                  <c:v>-0.19364575031608933</c:v>
                </c:pt>
                <c:pt idx="322" formatCode="0.00">
                  <c:v>-0.16334147781608976</c:v>
                </c:pt>
                <c:pt idx="323" formatCode="0.00">
                  <c:v>-0.1651722144827561</c:v>
                </c:pt>
                <c:pt idx="324" formatCode="0.00">
                  <c:v>-0.16907743114942164</c:v>
                </c:pt>
                <c:pt idx="325" formatCode="0.00">
                  <c:v>-0.17376346864942249</c:v>
                </c:pt>
                <c:pt idx="326" formatCode="0.00">
                  <c:v>-0.16703776031608797</c:v>
                </c:pt>
                <c:pt idx="327" formatCode="0.00">
                  <c:v>-0.17806231448275511</c:v>
                </c:pt>
                <c:pt idx="328" formatCode="0.00">
                  <c:v>-0.16545895198275584</c:v>
                </c:pt>
                <c:pt idx="329" formatCode="0.00">
                  <c:v>-0.10230107531608823</c:v>
                </c:pt>
                <c:pt idx="330" formatCode="0.00">
                  <c:v>-4.0631765316087254E-2</c:v>
                </c:pt>
                <c:pt idx="331" formatCode="0.00">
                  <c:v>9.2769121839122448E-3</c:v>
                </c:pt>
                <c:pt idx="332" formatCode="0.00">
                  <c:v>4.022332551724439E-2</c:v>
                </c:pt>
                <c:pt idx="333" formatCode="0.00">
                  <c:v>4.4119482183912595E-2</c:v>
                </c:pt>
                <c:pt idx="334" formatCode="0.00">
                  <c:v>-7.0314680316089451E-2</c:v>
                </c:pt>
                <c:pt idx="335" formatCode="0.00">
                  <c:v>-0.13105562864942311</c:v>
                </c:pt>
                <c:pt idx="336" formatCode="0.00">
                  <c:v>-0.15622420698275619</c:v>
                </c:pt>
                <c:pt idx="337" formatCode="0.00">
                  <c:v>-0.15839198864942272</c:v>
                </c:pt>
                <c:pt idx="338" formatCode="0.00">
                  <c:v>-0.15601622698275452</c:v>
                </c:pt>
                <c:pt idx="339" formatCode="0.00">
                  <c:v>-0.15680300864942254</c:v>
                </c:pt>
                <c:pt idx="340" formatCode="0.00">
                  <c:v>-0.19158025281608904</c:v>
                </c:pt>
                <c:pt idx="341" formatCode="0.00">
                  <c:v>-0.23210962281608882</c:v>
                </c:pt>
                <c:pt idx="342" formatCode="0.00">
                  <c:v>-0.22420827198275628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24-4228-9410-CC13009DD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>
          <c:ext xmlns:c15="http://schemas.microsoft.com/office/drawing/2012/chart" uri="{02D57815-91ED-43cb-92C2-25804820EDAC}">
            <c15:filteredLineSeries>
              <c15:ser>
                <c:idx val="2"/>
                <c:order val="3"/>
                <c:tx>
                  <c:v>Ground Water</c:v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'Brahmaputra-TSA'!$N$2:$N$349</c15:sqref>
                        </c15:formulaRef>
                      </c:ext>
                    </c:extLst>
                    <c:numCache>
                      <c:formatCode>General</c:formatCode>
                      <c:ptCount val="348"/>
                      <c:pt idx="6" formatCode="0.00">
                        <c:v>1.1615406710632161</c:v>
                      </c:pt>
                      <c:pt idx="7" formatCode="0.00">
                        <c:v>1.2230663035632166</c:v>
                      </c:pt>
                      <c:pt idx="8" formatCode="0.00">
                        <c:v>1.2458276577298824</c:v>
                      </c:pt>
                      <c:pt idx="9" formatCode="0.00">
                        <c:v>1.2670737227298838</c:v>
                      </c:pt>
                      <c:pt idx="10" formatCode="0.00">
                        <c:v>1.2531020260632166</c:v>
                      </c:pt>
                      <c:pt idx="11" formatCode="0.00">
                        <c:v>1.297502816896551</c:v>
                      </c:pt>
                      <c:pt idx="12" formatCode="0.00">
                        <c:v>1.2790927302298849</c:v>
                      </c:pt>
                      <c:pt idx="13" formatCode="0.00">
                        <c:v>1.299323817729884</c:v>
                      </c:pt>
                      <c:pt idx="14" formatCode="0.00">
                        <c:v>1.3390553202298836</c:v>
                      </c:pt>
                      <c:pt idx="15" formatCode="0.00">
                        <c:v>1.3822146460632165</c:v>
                      </c:pt>
                      <c:pt idx="16" formatCode="0.00">
                        <c:v>1.3032971427298836</c:v>
                      </c:pt>
                      <c:pt idx="17" formatCode="0.00">
                        <c:v>1.2752049968965498</c:v>
                      </c:pt>
                      <c:pt idx="18" formatCode="0.00">
                        <c:v>1.2622039918965502</c:v>
                      </c:pt>
                      <c:pt idx="19" formatCode="0.00">
                        <c:v>1.2571215443965489</c:v>
                      </c:pt>
                      <c:pt idx="20" formatCode="0.00">
                        <c:v>1.2614316560632153</c:v>
                      </c:pt>
                      <c:pt idx="21" formatCode="0.00">
                        <c:v>1.2702358185632168</c:v>
                      </c:pt>
                      <c:pt idx="22" formatCode="0.00">
                        <c:v>1.2834170877298829</c:v>
                      </c:pt>
                      <c:pt idx="23" formatCode="0.00">
                        <c:v>1.1834218127298834</c:v>
                      </c:pt>
                      <c:pt idx="24" formatCode="0.00">
                        <c:v>0.98992363856321663</c:v>
                      </c:pt>
                      <c:pt idx="25" formatCode="0.00">
                        <c:v>0.79584499439654888</c:v>
                      </c:pt>
                      <c:pt idx="26" formatCode="0.00">
                        <c:v>0.56420564939654927</c:v>
                      </c:pt>
                      <c:pt idx="27" formatCode="0.00">
                        <c:v>0.29343915272988408</c:v>
                      </c:pt>
                      <c:pt idx="28" formatCode="0.00">
                        <c:v>8.0397211063217178E-2</c:v>
                      </c:pt>
                      <c:pt idx="29" formatCode="0.00">
                        <c:v>-4.7944721436783411E-2</c:v>
                      </c:pt>
                      <c:pt idx="30" formatCode="0.00">
                        <c:v>-0.12791710727011729</c:v>
                      </c:pt>
                      <c:pt idx="31" formatCode="0.00">
                        <c:v>-0.16954735560345036</c:v>
                      </c:pt>
                      <c:pt idx="32" formatCode="0.00">
                        <c:v>-0.19638687060345017</c:v>
                      </c:pt>
                      <c:pt idx="33" formatCode="0.00">
                        <c:v>-0.22695046310345024</c:v>
                      </c:pt>
                      <c:pt idx="34" formatCode="0.00">
                        <c:v>-0.26843006060344976</c:v>
                      </c:pt>
                      <c:pt idx="35" formatCode="0.00">
                        <c:v>-0.22805099310344978</c:v>
                      </c:pt>
                      <c:pt idx="36" formatCode="0.00">
                        <c:v>-7.666854643678267E-2</c:v>
                      </c:pt>
                      <c:pt idx="37" formatCode="0.00">
                        <c:v>3.1148905229883006E-2</c:v>
                      </c:pt>
                      <c:pt idx="38" formatCode="0.00">
                        <c:v>0.20216436606321597</c:v>
                      </c:pt>
                      <c:pt idx="39" formatCode="0.00">
                        <c:v>0.44588211606321604</c:v>
                      </c:pt>
                      <c:pt idx="40" formatCode="0.00">
                        <c:v>0.63609682939654899</c:v>
                      </c:pt>
                      <c:pt idx="41" formatCode="0.00">
                        <c:v>0.7348058360632157</c:v>
                      </c:pt>
                      <c:pt idx="42" formatCode="0.00">
                        <c:v>0.79400755356321628</c:v>
                      </c:pt>
                      <c:pt idx="43" formatCode="0.00">
                        <c:v>0.82010402606321708</c:v>
                      </c:pt>
                      <c:pt idx="44" formatCode="0.00">
                        <c:v>0.83184415439655002</c:v>
                      </c:pt>
                      <c:pt idx="45" formatCode="0.00">
                        <c:v>0.85147444689654961</c:v>
                      </c:pt>
                      <c:pt idx="46" formatCode="0.00">
                        <c:v>0.91004665939655016</c:v>
                      </c:pt>
                      <c:pt idx="47" formatCode="0.00">
                        <c:v>0.8570483152298829</c:v>
                      </c:pt>
                      <c:pt idx="48" formatCode="0.00">
                        <c:v>0.78661422189654928</c:v>
                      </c:pt>
                      <c:pt idx="49" formatCode="0.00">
                        <c:v>0.57745286022988296</c:v>
                      </c:pt>
                      <c:pt idx="50" formatCode="0.00">
                        <c:v>0.36080587106321715</c:v>
                      </c:pt>
                      <c:pt idx="51" formatCode="0.00">
                        <c:v>9.6158864396549859E-2</c:v>
                      </c:pt>
                      <c:pt idx="52" formatCode="0.00">
                        <c:v>-0.11175747477011733</c:v>
                      </c:pt>
                      <c:pt idx="53" formatCode="0.00">
                        <c:v>-0.22813286143678368</c:v>
                      </c:pt>
                      <c:pt idx="54" formatCode="0.00">
                        <c:v>-0.29737251810344967</c:v>
                      </c:pt>
                      <c:pt idx="55" formatCode="0.00">
                        <c:v>-0.33720447393678343</c:v>
                      </c:pt>
                      <c:pt idx="56" formatCode="0.00">
                        <c:v>-0.36070069393678317</c:v>
                      </c:pt>
                      <c:pt idx="57" formatCode="0.00">
                        <c:v>-0.3859087497701168</c:v>
                      </c:pt>
                      <c:pt idx="58" formatCode="0.00">
                        <c:v>-0.44401038393678327</c:v>
                      </c:pt>
                      <c:pt idx="59" formatCode="0.00">
                        <c:v>-0.41062715393678317</c:v>
                      </c:pt>
                      <c:pt idx="60" formatCode="0.00">
                        <c:v>-0.3175590314367831</c:v>
                      </c:pt>
                      <c:pt idx="61" formatCode="0.00">
                        <c:v>-2.2179556034496173E-3</c:v>
                      </c:pt>
                      <c:pt idx="62" formatCode="0.00">
                        <c:v>0.22029842272988365</c:v>
                      </c:pt>
                      <c:pt idx="63" formatCode="0.00">
                        <c:v>0.40526355606321651</c:v>
                      </c:pt>
                      <c:pt idx="64" formatCode="0.00">
                        <c:v>0.56089573439655016</c:v>
                      </c:pt>
                      <c:pt idx="65" formatCode="0.00">
                        <c:v>0.6508586343965499</c:v>
                      </c:pt>
                      <c:pt idx="66" formatCode="0.00">
                        <c:v>0.71290085106321666</c:v>
                      </c:pt>
                      <c:pt idx="67" formatCode="0.00">
                        <c:v>0.75579583022988306</c:v>
                      </c:pt>
                      <c:pt idx="68" formatCode="0.00">
                        <c:v>0.77793109772988345</c:v>
                      </c:pt>
                      <c:pt idx="69" formatCode="0.00">
                        <c:v>0.81240382189654969</c:v>
                      </c:pt>
                      <c:pt idx="70" formatCode="0.00">
                        <c:v>0.84726587356321659</c:v>
                      </c:pt>
                      <c:pt idx="71" formatCode="0.00">
                        <c:v>0.88181761356321697</c:v>
                      </c:pt>
                      <c:pt idx="72" formatCode="0.00">
                        <c:v>0.80954102106321724</c:v>
                      </c:pt>
                      <c:pt idx="73" formatCode="0.00">
                        <c:v>0.74773911022988404</c:v>
                      </c:pt>
                      <c:pt idx="74" formatCode="0.00">
                        <c:v>0.74540753522988368</c:v>
                      </c:pt>
                      <c:pt idx="75" formatCode="0.00">
                        <c:v>0.7071869710632166</c:v>
                      </c:pt>
                      <c:pt idx="76" formatCode="0.00">
                        <c:v>0.65924465022988343</c:v>
                      </c:pt>
                      <c:pt idx="77" formatCode="0.00">
                        <c:v>0.66141787522988338</c:v>
                      </c:pt>
                      <c:pt idx="78" formatCode="0.00">
                        <c:v>0.65442301189654994</c:v>
                      </c:pt>
                      <c:pt idx="79" formatCode="0.00">
                        <c:v>0.64166247189654957</c:v>
                      </c:pt>
                      <c:pt idx="80" formatCode="0.00">
                        <c:v>0.63852122772988373</c:v>
                      </c:pt>
                      <c:pt idx="81" formatCode="0.00">
                        <c:v>0.62755776772988359</c:v>
                      </c:pt>
                      <c:pt idx="82" formatCode="0.00">
                        <c:v>0.60241992606321748</c:v>
                      </c:pt>
                      <c:pt idx="83" formatCode="0.00">
                        <c:v>0.50438083522988375</c:v>
                      </c:pt>
                      <c:pt idx="84" formatCode="0.00">
                        <c:v>0.47985781606321698</c:v>
                      </c:pt>
                      <c:pt idx="85" formatCode="0.00">
                        <c:v>0.448510780229884</c:v>
                      </c:pt>
                      <c:pt idx="86" formatCode="0.00">
                        <c:v>0.3440410035632171</c:v>
                      </c:pt>
                      <c:pt idx="87" formatCode="0.00">
                        <c:v>0.30667008356321634</c:v>
                      </c:pt>
                      <c:pt idx="88" formatCode="0.00">
                        <c:v>0.27256633272988307</c:v>
                      </c:pt>
                      <c:pt idx="89" formatCode="0.00">
                        <c:v>0.21612760856321689</c:v>
                      </c:pt>
                      <c:pt idx="90" formatCode="0.00">
                        <c:v>0.19215527606321725</c:v>
                      </c:pt>
                      <c:pt idx="91" formatCode="0.00">
                        <c:v>0.18102811272988362</c:v>
                      </c:pt>
                      <c:pt idx="92" formatCode="0.00">
                        <c:v>0.17275341772988373</c:v>
                      </c:pt>
                      <c:pt idx="93" formatCode="0.00">
                        <c:v>0.15996139689654942</c:v>
                      </c:pt>
                      <c:pt idx="94" formatCode="0.00">
                        <c:v>0.15916715522988323</c:v>
                      </c:pt>
                      <c:pt idx="95" formatCode="0.00">
                        <c:v>0.20386529439654932</c:v>
                      </c:pt>
                      <c:pt idx="96" formatCode="0.00">
                        <c:v>0.2787046077298827</c:v>
                      </c:pt>
                      <c:pt idx="97" formatCode="0.00">
                        <c:v>0.39777577272988385</c:v>
                      </c:pt>
                      <c:pt idx="98" formatCode="0.00">
                        <c:v>0.70239127106321764</c:v>
                      </c:pt>
                      <c:pt idx="99" formatCode="0.00">
                        <c:v>0.98312263106321751</c:v>
                      </c:pt>
                      <c:pt idx="100" formatCode="0.00">
                        <c:v>1.1194319768965508</c:v>
                      </c:pt>
                      <c:pt idx="101" formatCode="0.00">
                        <c:v>1.2398990035632176</c:v>
                      </c:pt>
                      <c:pt idx="102" formatCode="0.00">
                        <c:v>1.3016130168965505</c:v>
                      </c:pt>
                      <c:pt idx="103" formatCode="0.00">
                        <c:v>1.3314488860632165</c:v>
                      </c:pt>
                      <c:pt idx="104" formatCode="0.00">
                        <c:v>1.336959276063217</c:v>
                      </c:pt>
                      <c:pt idx="105" formatCode="0.00">
                        <c:v>1.3166722885632174</c:v>
                      </c:pt>
                      <c:pt idx="106" formatCode="0.00">
                        <c:v>1.2855323285632165</c:v>
                      </c:pt>
                      <c:pt idx="107" formatCode="0.00">
                        <c:v>1.2613778243965514</c:v>
                      </c:pt>
                      <c:pt idx="108" formatCode="0.00">
                        <c:v>1.1604971218965501</c:v>
                      </c:pt>
                      <c:pt idx="109" formatCode="0.00">
                        <c:v>1.0177074402298842</c:v>
                      </c:pt>
                      <c:pt idx="110" formatCode="0.00">
                        <c:v>0.83510781606321682</c:v>
                      </c:pt>
                      <c:pt idx="111" formatCode="0.00">
                        <c:v>0.70224310189655004</c:v>
                      </c:pt>
                      <c:pt idx="112" formatCode="0.00">
                        <c:v>0.65193785439655016</c:v>
                      </c:pt>
                      <c:pt idx="113" formatCode="0.00">
                        <c:v>0.60698883939654991</c:v>
                      </c:pt>
                      <c:pt idx="114" formatCode="0.00">
                        <c:v>0.57742118106321705</c:v>
                      </c:pt>
                      <c:pt idx="115" formatCode="0.00">
                        <c:v>0.56314421022988359</c:v>
                      </c:pt>
                      <c:pt idx="116" formatCode="0.00">
                        <c:v>0.56480021606321618</c:v>
                      </c:pt>
                      <c:pt idx="117" formatCode="0.00">
                        <c:v>0.58181743189655055</c:v>
                      </c:pt>
                      <c:pt idx="118" formatCode="0.00">
                        <c:v>0.6250778377298829</c:v>
                      </c:pt>
                      <c:pt idx="119" formatCode="0.00">
                        <c:v>0.72707698106321583</c:v>
                      </c:pt>
                      <c:pt idx="120" formatCode="0.00">
                        <c:v>0.91447827606321663</c:v>
                      </c:pt>
                      <c:pt idx="121" formatCode="0.00">
                        <c:v>0.98404746689654932</c:v>
                      </c:pt>
                      <c:pt idx="122" formatCode="0.00">
                        <c:v>1.0500503127298844</c:v>
                      </c:pt>
                      <c:pt idx="123" formatCode="0.00">
                        <c:v>1.1502008985632175</c:v>
                      </c:pt>
                      <c:pt idx="124" formatCode="0.00">
                        <c:v>1.1794683285632166</c:v>
                      </c:pt>
                      <c:pt idx="125" formatCode="0.00">
                        <c:v>1.1833251860632163</c:v>
                      </c:pt>
                      <c:pt idx="126" formatCode="0.00">
                        <c:v>1.1921080893965499</c:v>
                      </c:pt>
                      <c:pt idx="127" formatCode="0.00">
                        <c:v>1.1957986693965497</c:v>
                      </c:pt>
                      <c:pt idx="128" formatCode="0.00">
                        <c:v>1.1906063402298832</c:v>
                      </c:pt>
                      <c:pt idx="129" formatCode="0.00">
                        <c:v>1.1687900218965499</c:v>
                      </c:pt>
                      <c:pt idx="130" formatCode="0.00">
                        <c:v>1.1136669802298842</c:v>
                      </c:pt>
                      <c:pt idx="131" formatCode="0.00">
                        <c:v>0.98273886106321751</c:v>
                      </c:pt>
                      <c:pt idx="132" formatCode="0.00">
                        <c:v>0.75395696189655048</c:v>
                      </c:pt>
                      <c:pt idx="133" formatCode="0.00">
                        <c:v>0.44007739189655037</c:v>
                      </c:pt>
                      <c:pt idx="134" formatCode="0.00">
                        <c:v>0.10580464939654988</c:v>
                      </c:pt>
                      <c:pt idx="135" formatCode="0.00">
                        <c:v>-0.21609623560344993</c:v>
                      </c:pt>
                      <c:pt idx="136" formatCode="0.00">
                        <c:v>-0.32789066727011651</c:v>
                      </c:pt>
                      <c:pt idx="137" formatCode="0.00">
                        <c:v>-0.40496285060344972</c:v>
                      </c:pt>
                      <c:pt idx="138" formatCode="0.00">
                        <c:v>-0.45479445977011679</c:v>
                      </c:pt>
                      <c:pt idx="139" formatCode="0.00">
                        <c:v>-0.48437605560344998</c:v>
                      </c:pt>
                      <c:pt idx="140" formatCode="0.00">
                        <c:v>-0.50064667310345001</c:v>
                      </c:pt>
                      <c:pt idx="141" formatCode="0.00">
                        <c:v>-0.50980912393678324</c:v>
                      </c:pt>
                      <c:pt idx="142" formatCode="0.00">
                        <c:v>-0.49842886893678262</c:v>
                      </c:pt>
                      <c:pt idx="143" formatCode="0.00">
                        <c:v>-0.49050993477011628</c:v>
                      </c:pt>
                      <c:pt idx="144" formatCode="0.00">
                        <c:v>-0.53547190310344916</c:v>
                      </c:pt>
                      <c:pt idx="145" formatCode="0.00">
                        <c:v>-0.39841825393678265</c:v>
                      </c:pt>
                      <c:pt idx="146" formatCode="0.00">
                        <c:v>-0.19798297310344992</c:v>
                      </c:pt>
                      <c:pt idx="147" formatCode="0.00">
                        <c:v>-0.20215446310344909</c:v>
                      </c:pt>
                      <c:pt idx="148" formatCode="0.00">
                        <c:v>-0.2520073906034499</c:v>
                      </c:pt>
                      <c:pt idx="149" formatCode="0.00">
                        <c:v>-0.27720608810344949</c:v>
                      </c:pt>
                      <c:pt idx="150" formatCode="0.00">
                        <c:v>-0.28960041727011587</c:v>
                      </c:pt>
                      <c:pt idx="151" formatCode="0.00">
                        <c:v>-0.29668552227011569</c:v>
                      </c:pt>
                      <c:pt idx="152" formatCode="0.00">
                        <c:v>-0.30010747977011576</c:v>
                      </c:pt>
                      <c:pt idx="153" formatCode="0.00">
                        <c:v>-0.300203815603449</c:v>
                      </c:pt>
                      <c:pt idx="154" formatCode="0.00">
                        <c:v>-0.31639459727011632</c:v>
                      </c:pt>
                      <c:pt idx="155" formatCode="0.00">
                        <c:v>-0.36324372893678314</c:v>
                      </c:pt>
                      <c:pt idx="156" formatCode="0.00">
                        <c:v>-0.37271713227011638</c:v>
                      </c:pt>
                      <c:pt idx="157" formatCode="0.00">
                        <c:v>-0.33591642977011693</c:v>
                      </c:pt>
                      <c:pt idx="158" formatCode="0.00">
                        <c:v>-0.45367168393678314</c:v>
                      </c:pt>
                      <c:pt idx="159" formatCode="0.00">
                        <c:v>-0.40601943977011645</c:v>
                      </c:pt>
                      <c:pt idx="160" formatCode="0.00">
                        <c:v>-0.33706874727011771</c:v>
                      </c:pt>
                      <c:pt idx="161" formatCode="0.00">
                        <c:v>-0.2872577022701166</c:v>
                      </c:pt>
                      <c:pt idx="162" formatCode="0.00">
                        <c:v>-0.25914127727011671</c:v>
                      </c:pt>
                      <c:pt idx="163" formatCode="0.00">
                        <c:v>-0.244137099770116</c:v>
                      </c:pt>
                      <c:pt idx="164" formatCode="0.00">
                        <c:v>-0.2388457672701163</c:v>
                      </c:pt>
                      <c:pt idx="165" formatCode="0.00">
                        <c:v>-0.23269736477011538</c:v>
                      </c:pt>
                      <c:pt idx="166" formatCode="0.00">
                        <c:v>-0.17668527560344938</c:v>
                      </c:pt>
                      <c:pt idx="167" formatCode="0.00">
                        <c:v>-7.9473993936781895E-2</c:v>
                      </c:pt>
                      <c:pt idx="168" formatCode="0.00">
                        <c:v>2.7794218965508932E-3</c:v>
                      </c:pt>
                      <c:pt idx="169" formatCode="0.00">
                        <c:v>0.10859364022988416</c:v>
                      </c:pt>
                      <c:pt idx="170" formatCode="0.00">
                        <c:v>0.20722446606321743</c:v>
                      </c:pt>
                      <c:pt idx="171" formatCode="0.00">
                        <c:v>0.23031459022988354</c:v>
                      </c:pt>
                      <c:pt idx="172" formatCode="0.00">
                        <c:v>0.27751948189655007</c:v>
                      </c:pt>
                      <c:pt idx="173" formatCode="0.00">
                        <c:v>0.29284129272988313</c:v>
                      </c:pt>
                      <c:pt idx="174" formatCode="0.00">
                        <c:v>0.30199895022988343</c:v>
                      </c:pt>
                      <c:pt idx="175" formatCode="0.00">
                        <c:v>0.30763615939654976</c:v>
                      </c:pt>
                      <c:pt idx="176" formatCode="0.00">
                        <c:v>0.31902814189654993</c:v>
                      </c:pt>
                      <c:pt idx="177" formatCode="0.00">
                        <c:v>0.34759115439655019</c:v>
                      </c:pt>
                      <c:pt idx="178" formatCode="0.00">
                        <c:v>0.32380279106321641</c:v>
                      </c:pt>
                      <c:pt idx="179" formatCode="0.00">
                        <c:v>0.24813843022988369</c:v>
                      </c:pt>
                      <c:pt idx="180" formatCode="0.00">
                        <c:v>0.14179943272988371</c:v>
                      </c:pt>
                      <c:pt idx="181" formatCode="0.00">
                        <c:v>-0.13198739060344966</c:v>
                      </c:pt>
                      <c:pt idx="182" formatCode="0.00">
                        <c:v>-0.27817088143678248</c:v>
                      </c:pt>
                      <c:pt idx="183" formatCode="0.00">
                        <c:v>-0.40108698393678255</c:v>
                      </c:pt>
                      <c:pt idx="184" formatCode="0.00">
                        <c:v>-0.55638370643678314</c:v>
                      </c:pt>
                      <c:pt idx="185" formatCode="0.00">
                        <c:v>-0.62742574727011702</c:v>
                      </c:pt>
                      <c:pt idx="186" formatCode="0.00">
                        <c:v>-0.67213054227011648</c:v>
                      </c:pt>
                      <c:pt idx="187" formatCode="0.00">
                        <c:v>-0.69827611977011594</c:v>
                      </c:pt>
                      <c:pt idx="188" formatCode="0.00">
                        <c:v>-0.72000573810344948</c:v>
                      </c:pt>
                      <c:pt idx="189" formatCode="0.00">
                        <c:v>-0.75528393393678295</c:v>
                      </c:pt>
                      <c:pt idx="190" formatCode="0.00">
                        <c:v>-0.78452501393678276</c:v>
                      </c:pt>
                      <c:pt idx="191" formatCode="0.00">
                        <c:v>-0.81340411060344975</c:v>
                      </c:pt>
                      <c:pt idx="192" formatCode="0.00">
                        <c:v>-0.76319742977011629</c:v>
                      </c:pt>
                      <c:pt idx="193" formatCode="0.00">
                        <c:v>-0.77846742393678303</c:v>
                      </c:pt>
                      <c:pt idx="194" formatCode="0.00">
                        <c:v>-0.92859364310345027</c:v>
                      </c:pt>
                      <c:pt idx="195" formatCode="0.00">
                        <c:v>-1.0100540789367831</c:v>
                      </c:pt>
                      <c:pt idx="196" formatCode="0.00">
                        <c:v>-1.0865313289367831</c:v>
                      </c:pt>
                      <c:pt idx="197" formatCode="0.00">
                        <c:v>-1.1447343106034502</c:v>
                      </c:pt>
                      <c:pt idx="198" formatCode="0.00">
                        <c:v>-1.1722409997701164</c:v>
                      </c:pt>
                      <c:pt idx="199" formatCode="0.00">
                        <c:v>-1.1861157397701168</c:v>
                      </c:pt>
                      <c:pt idx="200" formatCode="0.00">
                        <c:v>-1.1921284231034499</c:v>
                      </c:pt>
                      <c:pt idx="201" formatCode="0.00">
                        <c:v>-1.1988449772701166</c:v>
                      </c:pt>
                      <c:pt idx="202" formatCode="0.00">
                        <c:v>-1.1832167431034493</c:v>
                      </c:pt>
                      <c:pt idx="203" formatCode="0.00">
                        <c:v>-1.1553526347701162</c:v>
                      </c:pt>
                      <c:pt idx="204" formatCode="0.00">
                        <c:v>-1.1247958764367834</c:v>
                      </c:pt>
                      <c:pt idx="205" formatCode="0.00">
                        <c:v>-1.0303614164367834</c:v>
                      </c:pt>
                      <c:pt idx="206" formatCode="0.00">
                        <c:v>-0.77404888727011611</c:v>
                      </c:pt>
                      <c:pt idx="207" formatCode="0.00">
                        <c:v>-0.46625693893678344</c:v>
                      </c:pt>
                      <c:pt idx="208" formatCode="0.00">
                        <c:v>-0.28305741393678296</c:v>
                      </c:pt>
                      <c:pt idx="209" formatCode="0.00">
                        <c:v>-0.17124309393678327</c:v>
                      </c:pt>
                      <c:pt idx="210" formatCode="0.00">
                        <c:v>-0.10735919310345032</c:v>
                      </c:pt>
                      <c:pt idx="211" formatCode="0.00">
                        <c:v>-7.1371696436782983E-2</c:v>
                      </c:pt>
                      <c:pt idx="212" formatCode="0.00">
                        <c:v>-4.8419005603450138E-2</c:v>
                      </c:pt>
                      <c:pt idx="213" formatCode="0.00">
                        <c:v>-3.0463856436783843E-2</c:v>
                      </c:pt>
                      <c:pt idx="214" formatCode="0.00">
                        <c:v>-2.9676638103450337E-2</c:v>
                      </c:pt>
                      <c:pt idx="215" formatCode="0.00">
                        <c:v>-4.1956664770117058E-2</c:v>
                      </c:pt>
                      <c:pt idx="216" formatCode="0.00">
                        <c:v>-5.9690278103450289E-2</c:v>
                      </c:pt>
                      <c:pt idx="217" formatCode="0.00">
                        <c:v>-3.3445518936782825E-2</c:v>
                      </c:pt>
                      <c:pt idx="218" formatCode="0.00">
                        <c:v>-2.5801500603448879E-2</c:v>
                      </c:pt>
                      <c:pt idx="219" formatCode="0.00">
                        <c:v>-0.12487991727011583</c:v>
                      </c:pt>
                      <c:pt idx="220" formatCode="0.00">
                        <c:v>-0.18474789560344984</c:v>
                      </c:pt>
                      <c:pt idx="221" formatCode="0.00">
                        <c:v>-0.21012789143678301</c:v>
                      </c:pt>
                      <c:pt idx="222" formatCode="0.00">
                        <c:v>-0.22878191977011664</c:v>
                      </c:pt>
                      <c:pt idx="223" formatCode="0.00">
                        <c:v>-0.23969877893678326</c:v>
                      </c:pt>
                      <c:pt idx="224" formatCode="0.00">
                        <c:v>-0.25004019477011585</c:v>
                      </c:pt>
                      <c:pt idx="225" formatCode="0.00">
                        <c:v>-0.26197684477011673</c:v>
                      </c:pt>
                      <c:pt idx="226" formatCode="0.00">
                        <c:v>-0.28894570143678289</c:v>
                      </c:pt>
                      <c:pt idx="227" formatCode="0.00">
                        <c:v>-0.32449175560344967</c:v>
                      </c:pt>
                      <c:pt idx="228" formatCode="0.00">
                        <c:v>-0.46554114060344931</c:v>
                      </c:pt>
                      <c:pt idx="229" formatCode="0.00">
                        <c:v>-0.65206235227011611</c:v>
                      </c:pt>
                      <c:pt idx="230" formatCode="0.00">
                        <c:v>-0.73166240893678358</c:v>
                      </c:pt>
                      <c:pt idx="231" formatCode="0.00">
                        <c:v>-0.82796686560344979</c:v>
                      </c:pt>
                      <c:pt idx="232" formatCode="0.00">
                        <c:v>-0.85311462143678263</c:v>
                      </c:pt>
                      <c:pt idx="233" formatCode="0.00">
                        <c:v>-0.87895083060344925</c:v>
                      </c:pt>
                      <c:pt idx="234" formatCode="0.00">
                        <c:v>-0.88708370560344951</c:v>
                      </c:pt>
                      <c:pt idx="235" formatCode="0.00">
                        <c:v>-0.89158822727011611</c:v>
                      </c:pt>
                      <c:pt idx="236" formatCode="0.00">
                        <c:v>-0.89561383560344909</c:v>
                      </c:pt>
                      <c:pt idx="237" formatCode="0.00">
                        <c:v>-0.8881487556034493</c:v>
                      </c:pt>
                      <c:pt idx="238" formatCode="0.00">
                        <c:v>-0.79513618477011638</c:v>
                      </c:pt>
                      <c:pt idx="239" formatCode="0.00">
                        <c:v>-0.58999546560344918</c:v>
                      </c:pt>
                      <c:pt idx="240" formatCode="0.00">
                        <c:v>-0.31483300727011576</c:v>
                      </c:pt>
                      <c:pt idx="241" formatCode="0.00">
                        <c:v>-6.7964118936783002E-2</c:v>
                      </c:pt>
                      <c:pt idx="242" formatCode="0.00">
                        <c:v>6.5409318965494734E-3</c:v>
                      </c:pt>
                      <c:pt idx="243" formatCode="0.00">
                        <c:v>0.20381462356321656</c:v>
                      </c:pt>
                      <c:pt idx="244" formatCode="0.00">
                        <c:v>0.33011221689655112</c:v>
                      </c:pt>
                      <c:pt idx="245" formatCode="0.00">
                        <c:v>0.40369669439655009</c:v>
                      </c:pt>
                      <c:pt idx="246" formatCode="0.00">
                        <c:v>0.44630861106321706</c:v>
                      </c:pt>
                      <c:pt idx="247" formatCode="0.00">
                        <c:v>0.47126024772988284</c:v>
                      </c:pt>
                      <c:pt idx="248" formatCode="0.00">
                        <c:v>0.48866108856321588</c:v>
                      </c:pt>
                      <c:pt idx="249" formatCode="0.00">
                        <c:v>0.4987188110632168</c:v>
                      </c:pt>
                      <c:pt idx="250" formatCode="0.00">
                        <c:v>0.42073424022988348</c:v>
                      </c:pt>
                      <c:pt idx="251" formatCode="0.00">
                        <c:v>0.23431306439654964</c:v>
                      </c:pt>
                      <c:pt idx="252" formatCode="0.00">
                        <c:v>7.1359810632163345E-3</c:v>
                      </c:pt>
                      <c:pt idx="253" formatCode="0.00">
                        <c:v>-0.11339617393678392</c:v>
                      </c:pt>
                      <c:pt idx="254" formatCode="0.00">
                        <c:v>-0.13838458643678297</c:v>
                      </c:pt>
                      <c:pt idx="255" formatCode="0.00">
                        <c:v>-0.32112841393678337</c:v>
                      </c:pt>
                      <c:pt idx="256" formatCode="0.00">
                        <c:v>-0.47578255893678234</c:v>
                      </c:pt>
                      <c:pt idx="257" formatCode="0.00">
                        <c:v>-0.57047856477011605</c:v>
                      </c:pt>
                      <c:pt idx="258" formatCode="0.00">
                        <c:v>-0.62871385227011567</c:v>
                      </c:pt>
                      <c:pt idx="259" formatCode="0.00">
                        <c:v>-0.6605729914367835</c:v>
                      </c:pt>
                      <c:pt idx="260" formatCode="0.00">
                        <c:v>-0.68015687227011634</c:v>
                      </c:pt>
                      <c:pt idx="261" formatCode="0.00">
                        <c:v>-0.70087709643678275</c:v>
                      </c:pt>
                      <c:pt idx="262" formatCode="0.00">
                        <c:v>-0.6993930806034494</c:v>
                      </c:pt>
                      <c:pt idx="263" formatCode="0.00">
                        <c:v>-0.69758574810344953</c:v>
                      </c:pt>
                      <c:pt idx="264" formatCode="0.00">
                        <c:v>-0.60573584477011622</c:v>
                      </c:pt>
                      <c:pt idx="265" formatCode="0.00">
                        <c:v>-0.49364426393678373</c:v>
                      </c:pt>
                      <c:pt idx="266" formatCode="0.00">
                        <c:v>-0.49816030893678276</c:v>
                      </c:pt>
                      <c:pt idx="267" formatCode="0.00">
                        <c:v>-0.38973512893678341</c:v>
                      </c:pt>
                      <c:pt idx="268" formatCode="0.00">
                        <c:v>-0.20879390477011661</c:v>
                      </c:pt>
                      <c:pt idx="269" formatCode="0.00">
                        <c:v>-0.11129183143678301</c:v>
                      </c:pt>
                      <c:pt idx="270" formatCode="0.00">
                        <c:v>-5.3592290603449833E-2</c:v>
                      </c:pt>
                      <c:pt idx="271" formatCode="0.00">
                        <c:v>-2.3342793936783401E-2</c:v>
                      </c:pt>
                      <c:pt idx="272" formatCode="0.00">
                        <c:v>-8.9552156034500285E-3</c:v>
                      </c:pt>
                      <c:pt idx="273" formatCode="0.00">
                        <c:v>-7.2728647701163496E-3</c:v>
                      </c:pt>
                      <c:pt idx="274" formatCode="0.00">
                        <c:v>-2.7763788936782774E-2</c:v>
                      </c:pt>
                      <c:pt idx="275" formatCode="0.00">
                        <c:v>3.822837729884121E-3</c:v>
                      </c:pt>
                      <c:pt idx="276" formatCode="0.00">
                        <c:v>-6.8480000603449831E-2</c:v>
                      </c:pt>
                      <c:pt idx="277" formatCode="0.00">
                        <c:v>-0.20018381477011626</c:v>
                      </c:pt>
                      <c:pt idx="278" formatCode="0.00">
                        <c:v>-0.30990857477011646</c:v>
                      </c:pt>
                      <c:pt idx="279" formatCode="0.00">
                        <c:v>-0.46696776727011668</c:v>
                      </c:pt>
                      <c:pt idx="280" formatCode="0.00">
                        <c:v>-0.63305646810345051</c:v>
                      </c:pt>
                      <c:pt idx="281" formatCode="0.00">
                        <c:v>-0.70788163643678326</c:v>
                      </c:pt>
                      <c:pt idx="282" formatCode="0.00">
                        <c:v>-0.75508591227011701</c:v>
                      </c:pt>
                      <c:pt idx="283" formatCode="0.00">
                        <c:v>-0.78138116727011697</c:v>
                      </c:pt>
                      <c:pt idx="284" formatCode="0.00">
                        <c:v>-0.79417180310345037</c:v>
                      </c:pt>
                      <c:pt idx="285" formatCode="0.00">
                        <c:v>-0.79911557060344984</c:v>
                      </c:pt>
                      <c:pt idx="286" formatCode="0.00">
                        <c:v>-0.8171922739367834</c:v>
                      </c:pt>
                      <c:pt idx="287" formatCode="0.00">
                        <c:v>-0.86528888060344933</c:v>
                      </c:pt>
                      <c:pt idx="288" formatCode="0.00">
                        <c:v>-0.88416561227011536</c:v>
                      </c:pt>
                      <c:pt idx="289" formatCode="0.00">
                        <c:v>-0.90848943310344987</c:v>
                      </c:pt>
                      <c:pt idx="290" formatCode="0.00">
                        <c:v>-0.8634783106034507</c:v>
                      </c:pt>
                      <c:pt idx="291" formatCode="0.00">
                        <c:v>-0.75995386477011628</c:v>
                      </c:pt>
                      <c:pt idx="292" formatCode="0.00">
                        <c:v>-0.7187004172701168</c:v>
                      </c:pt>
                      <c:pt idx="293" formatCode="0.00">
                        <c:v>-0.71377307977011695</c:v>
                      </c:pt>
                      <c:pt idx="294" formatCode="0.00">
                        <c:v>-0.70710363810345056</c:v>
                      </c:pt>
                      <c:pt idx="295" formatCode="0.00">
                        <c:v>-0.70495603310345034</c:v>
                      </c:pt>
                      <c:pt idx="296" formatCode="0.00">
                        <c:v>-0.70576072060345041</c:v>
                      </c:pt>
                      <c:pt idx="297" formatCode="0.00">
                        <c:v>-0.7031829389367843</c:v>
                      </c:pt>
                      <c:pt idx="298" formatCode="0.00">
                        <c:v>-0.67293950727011742</c:v>
                      </c:pt>
                      <c:pt idx="299" formatCode="0.00">
                        <c:v>-0.63141304060345105</c:v>
                      </c:pt>
                      <c:pt idx="300" formatCode="0.00">
                        <c:v>-0.48879831810345031</c:v>
                      </c:pt>
                      <c:pt idx="301" formatCode="0.00">
                        <c:v>-0.45196225060344952</c:v>
                      </c:pt>
                      <c:pt idx="302" formatCode="0.00">
                        <c:v>-0.47539835977011657</c:v>
                      </c:pt>
                      <c:pt idx="303" formatCode="0.00">
                        <c:v>-0.46039451893678285</c:v>
                      </c:pt>
                      <c:pt idx="304" formatCode="0.00">
                        <c:v>-0.49556594810345045</c:v>
                      </c:pt>
                      <c:pt idx="305" formatCode="0.00">
                        <c:v>-0.5121917297701164</c:v>
                      </c:pt>
                      <c:pt idx="306" formatCode="0.00">
                        <c:v>-0.52282468143678296</c:v>
                      </c:pt>
                      <c:pt idx="307" formatCode="0.00">
                        <c:v>-0.52598367810344948</c:v>
                      </c:pt>
                      <c:pt idx="308" formatCode="0.00">
                        <c:v>-0.5233763864367833</c:v>
                      </c:pt>
                      <c:pt idx="309" formatCode="0.00">
                        <c:v>-0.51877249393678326</c:v>
                      </c:pt>
                      <c:pt idx="310" formatCode="0.00">
                        <c:v>-0.47994766727011706</c:v>
                      </c:pt>
                      <c:pt idx="311" formatCode="0.00">
                        <c:v>-0.41708453643678256</c:v>
                      </c:pt>
                      <c:pt idx="312" formatCode="0.00">
                        <c:v>-0.4832420364367831</c:v>
                      </c:pt>
                      <c:pt idx="313" formatCode="0.00">
                        <c:v>-0.38576511643678302</c:v>
                      </c:pt>
                      <c:pt idx="314" formatCode="0.00">
                        <c:v>-0.34477162477011625</c:v>
                      </c:pt>
                      <c:pt idx="315" formatCode="0.00">
                        <c:v>-0.41750168977011626</c:v>
                      </c:pt>
                      <c:pt idx="316" formatCode="0.00">
                        <c:v>-0.38118819560344974</c:v>
                      </c:pt>
                      <c:pt idx="317" formatCode="0.00">
                        <c:v>-0.35950682727011651</c:v>
                      </c:pt>
                      <c:pt idx="318" formatCode="0.00">
                        <c:v>-0.34789566393678273</c:v>
                      </c:pt>
                      <c:pt idx="319" formatCode="0.00">
                        <c:v>-0.34347945643678335</c:v>
                      </c:pt>
                      <c:pt idx="320" formatCode="0.00">
                        <c:v>-0.34481532143678351</c:v>
                      </c:pt>
                      <c:pt idx="321" formatCode="0.00">
                        <c:v>-0.34300313643678315</c:v>
                      </c:pt>
                      <c:pt idx="322" formatCode="0.00">
                        <c:v>-0.35062257727011703</c:v>
                      </c:pt>
                      <c:pt idx="323" formatCode="0.00">
                        <c:v>-0.38751455393678347</c:v>
                      </c:pt>
                      <c:pt idx="324" formatCode="0.00">
                        <c:v>-0.38756315143678322</c:v>
                      </c:pt>
                      <c:pt idx="325" formatCode="0.00">
                        <c:v>-0.38889320977011677</c:v>
                      </c:pt>
                      <c:pt idx="326" formatCode="0.00">
                        <c:v>-0.30989527977011733</c:v>
                      </c:pt>
                      <c:pt idx="327" formatCode="0.00">
                        <c:v>-0.2712599064367831</c:v>
                      </c:pt>
                      <c:pt idx="328" formatCode="0.00">
                        <c:v>-0.25304198477011663</c:v>
                      </c:pt>
                      <c:pt idx="329" formatCode="0.00">
                        <c:v>-0.22250018727011689</c:v>
                      </c:pt>
                      <c:pt idx="330" formatCode="0.00">
                        <c:v>-0.20535632143678306</c:v>
                      </c:pt>
                      <c:pt idx="331" formatCode="0.00">
                        <c:v>-0.19605096310344994</c:v>
                      </c:pt>
                      <c:pt idx="332" formatCode="0.00">
                        <c:v>-0.18966890477011678</c:v>
                      </c:pt>
                      <c:pt idx="333" formatCode="0.00">
                        <c:v>-0.1883888306034498</c:v>
                      </c:pt>
                      <c:pt idx="334" formatCode="0.00">
                        <c:v>-0.23439146143678347</c:v>
                      </c:pt>
                      <c:pt idx="335" formatCode="0.00">
                        <c:v>-0.29899236643678284</c:v>
                      </c:pt>
                      <c:pt idx="336" formatCode="0.00">
                        <c:v>-0.38913227227011582</c:v>
                      </c:pt>
                      <c:pt idx="337" formatCode="0.00">
                        <c:v>-0.55438964643678323</c:v>
                      </c:pt>
                      <c:pt idx="338" formatCode="0.00">
                        <c:v>-0.67058973560345025</c:v>
                      </c:pt>
                      <c:pt idx="339" formatCode="0.00">
                        <c:v>-0.71039244560344983</c:v>
                      </c:pt>
                      <c:pt idx="340" formatCode="0.00">
                        <c:v>-0.78976568643678347</c:v>
                      </c:pt>
                      <c:pt idx="341" formatCode="0.00">
                        <c:v>-0.84973038310344995</c:v>
                      </c:pt>
                      <c:pt idx="342" formatCode="0.00">
                        <c:v>-0.8796867039367835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9924-4228-9410-CC13009DD516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v>Irr Runoff Storage</c:v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'Brahmaputra-TSA'!$Q$2:$Q$349</c15:sqref>
                        </c15:formulaRef>
                      </c:ext>
                    </c:extLst>
                    <c:numCache>
                      <c:formatCode>General</c:formatCode>
                      <c:ptCount val="348"/>
                      <c:pt idx="6" formatCode="0.00">
                        <c:v>-2.2352283879310486E-2</c:v>
                      </c:pt>
                      <c:pt idx="7" formatCode="0.00">
                        <c:v>-2.7610029712643813E-2</c:v>
                      </c:pt>
                      <c:pt idx="8" formatCode="0.00">
                        <c:v>-2.2307913045977179E-2</c:v>
                      </c:pt>
                      <c:pt idx="9" formatCode="0.00">
                        <c:v>-1.3339056379310543E-2</c:v>
                      </c:pt>
                      <c:pt idx="10" formatCode="0.00">
                        <c:v>-5.8791605459772023E-3</c:v>
                      </c:pt>
                      <c:pt idx="11" formatCode="0.00">
                        <c:v>1.8819402873561653E-3</c:v>
                      </c:pt>
                      <c:pt idx="12" formatCode="0.00">
                        <c:v>9.8631744540228494E-3</c:v>
                      </c:pt>
                      <c:pt idx="13" formatCode="0.00">
                        <c:v>1.3480036954022834E-2</c:v>
                      </c:pt>
                      <c:pt idx="14" formatCode="0.00">
                        <c:v>1.1797766120689501E-2</c:v>
                      </c:pt>
                      <c:pt idx="15" formatCode="0.00">
                        <c:v>1.0547459454022801E-2</c:v>
                      </c:pt>
                      <c:pt idx="16" formatCode="0.00">
                        <c:v>1.3865330287356148E-2</c:v>
                      </c:pt>
                      <c:pt idx="17" formatCode="0.00">
                        <c:v>1.4624755287356184E-2</c:v>
                      </c:pt>
                      <c:pt idx="18" formatCode="0.00">
                        <c:v>1.2946745287356176E-2</c:v>
                      </c:pt>
                      <c:pt idx="19" formatCode="0.00">
                        <c:v>7.9800294540227634E-3</c:v>
                      </c:pt>
                      <c:pt idx="20" formatCode="0.00">
                        <c:v>-1.1680572126439026E-3</c:v>
                      </c:pt>
                      <c:pt idx="21" formatCode="0.00">
                        <c:v>-5.649304597721283E-5</c:v>
                      </c:pt>
                      <c:pt idx="22" formatCode="0.00">
                        <c:v>8.7173886206894924E-3</c:v>
                      </c:pt>
                      <c:pt idx="23" formatCode="0.00">
                        <c:v>7.4009336206894982E-3</c:v>
                      </c:pt>
                      <c:pt idx="24" formatCode="0.00">
                        <c:v>1.2393438620689479E-2</c:v>
                      </c:pt>
                      <c:pt idx="25" formatCode="0.00">
                        <c:v>9.8277186206894851E-3</c:v>
                      </c:pt>
                      <c:pt idx="26" formatCode="0.00">
                        <c:v>1.4390922787356153E-2</c:v>
                      </c:pt>
                      <c:pt idx="27" formatCode="0.00">
                        <c:v>2.8069518620689515E-2</c:v>
                      </c:pt>
                      <c:pt idx="28" formatCode="0.00">
                        <c:v>2.7549174454022829E-2</c:v>
                      </c:pt>
                      <c:pt idx="29" formatCode="0.00">
                        <c:v>2.4846926120689505E-2</c:v>
                      </c:pt>
                      <c:pt idx="30" formatCode="0.00">
                        <c:v>2.2546762787356123E-2</c:v>
                      </c:pt>
                      <c:pt idx="31" formatCode="0.00">
                        <c:v>2.4143626120689432E-2</c:v>
                      </c:pt>
                      <c:pt idx="32" formatCode="0.00">
                        <c:v>2.9514521120689419E-2</c:v>
                      </c:pt>
                      <c:pt idx="33" formatCode="0.00">
                        <c:v>2.9025718620689478E-2</c:v>
                      </c:pt>
                      <c:pt idx="34" formatCode="0.00">
                        <c:v>1.6433887787356105E-2</c:v>
                      </c:pt>
                      <c:pt idx="35" formatCode="0.00">
                        <c:v>1.1696064454022825E-2</c:v>
                      </c:pt>
                      <c:pt idx="36" formatCode="0.00">
                        <c:v>3.2827177873561153E-3</c:v>
                      </c:pt>
                      <c:pt idx="37" formatCode="0.00">
                        <c:v>4.8997002873560902E-3</c:v>
                      </c:pt>
                      <c:pt idx="38" formatCode="0.00">
                        <c:v>1.486560287356109E-3</c:v>
                      </c:pt>
                      <c:pt idx="39" formatCode="0.00">
                        <c:v>-1.2749518879310529E-2</c:v>
                      </c:pt>
                      <c:pt idx="40" formatCode="0.00">
                        <c:v>-1.6988842212643851E-2</c:v>
                      </c:pt>
                      <c:pt idx="41" formatCode="0.00">
                        <c:v>-1.9292745545977152E-2</c:v>
                      </c:pt>
                      <c:pt idx="42" formatCode="0.00">
                        <c:v>-1.8388945545977142E-2</c:v>
                      </c:pt>
                      <c:pt idx="43" formatCode="0.00">
                        <c:v>-1.3244493879310482E-2</c:v>
                      </c:pt>
                      <c:pt idx="44" formatCode="0.00">
                        <c:v>-2.145673721264385E-2</c:v>
                      </c:pt>
                      <c:pt idx="45" formatCode="0.00">
                        <c:v>-2.1707822212643835E-2</c:v>
                      </c:pt>
                      <c:pt idx="46" formatCode="0.00">
                        <c:v>-2.1783903045977215E-2</c:v>
                      </c:pt>
                      <c:pt idx="47" formatCode="0.00">
                        <c:v>-2.115271471264385E-2</c:v>
                      </c:pt>
                      <c:pt idx="48" formatCode="0.00">
                        <c:v>-2.5237205545977193E-2</c:v>
                      </c:pt>
                      <c:pt idx="49" formatCode="0.00">
                        <c:v>-2.0341747212643813E-2</c:v>
                      </c:pt>
                      <c:pt idx="50" formatCode="0.00">
                        <c:v>-2.4270238879310513E-2</c:v>
                      </c:pt>
                      <c:pt idx="51" formatCode="0.00">
                        <c:v>-1.7387242212643816E-2</c:v>
                      </c:pt>
                      <c:pt idx="52" formatCode="0.00">
                        <c:v>-1.0093942212643814E-2</c:v>
                      </c:pt>
                      <c:pt idx="53" formatCode="0.00">
                        <c:v>-4.6068530459771329E-3</c:v>
                      </c:pt>
                      <c:pt idx="54" formatCode="0.00">
                        <c:v>-2.7523438793105037E-3</c:v>
                      </c:pt>
                      <c:pt idx="55" formatCode="0.00">
                        <c:v>-2.1250547126439034E-3</c:v>
                      </c:pt>
                      <c:pt idx="56" formatCode="0.00">
                        <c:v>3.2722127873561768E-3</c:v>
                      </c:pt>
                      <c:pt idx="57" formatCode="0.00">
                        <c:v>6.6933286206894982E-3</c:v>
                      </c:pt>
                      <c:pt idx="58" formatCode="0.00">
                        <c:v>1.451325445402285E-2</c:v>
                      </c:pt>
                      <c:pt idx="59" formatCode="0.00">
                        <c:v>2.29231036206895E-2</c:v>
                      </c:pt>
                      <c:pt idx="60" formatCode="0.00">
                        <c:v>2.8137627787356123E-2</c:v>
                      </c:pt>
                      <c:pt idx="61" formatCode="0.00">
                        <c:v>2.0835357787356235E-2</c:v>
                      </c:pt>
                      <c:pt idx="62" formatCode="0.00">
                        <c:v>2.1078479454022858E-2</c:v>
                      </c:pt>
                      <c:pt idx="63" formatCode="0.00">
                        <c:v>1.6878066954022886E-2</c:v>
                      </c:pt>
                      <c:pt idx="64" formatCode="0.00">
                        <c:v>1.5003873620689556E-2</c:v>
                      </c:pt>
                      <c:pt idx="65" formatCode="0.00">
                        <c:v>8.8575644540229148E-3</c:v>
                      </c:pt>
                      <c:pt idx="66" formatCode="0.00">
                        <c:v>3.4889544540228634E-3</c:v>
                      </c:pt>
                      <c:pt idx="67" formatCode="0.00">
                        <c:v>-2.4144721264385272E-4</c:v>
                      </c:pt>
                      <c:pt idx="68" formatCode="0.00">
                        <c:v>3.5421519540228541E-3</c:v>
                      </c:pt>
                      <c:pt idx="69" formatCode="0.00">
                        <c:v>-2.3115721264377331E-4</c:v>
                      </c:pt>
                      <c:pt idx="70" formatCode="0.00">
                        <c:v>-6.9846471264378707E-4</c:v>
                      </c:pt>
                      <c:pt idx="71" formatCode="0.00">
                        <c:v>-7.0188080459770985E-3</c:v>
                      </c:pt>
                      <c:pt idx="72" formatCode="0.00">
                        <c:v>-1.1267360545977101E-2</c:v>
                      </c:pt>
                      <c:pt idx="73" formatCode="0.00">
                        <c:v>-1.1866446379310447E-2</c:v>
                      </c:pt>
                      <c:pt idx="74" formatCode="0.00">
                        <c:v>-1.0665807212643763E-2</c:v>
                      </c:pt>
                      <c:pt idx="75" formatCode="0.00">
                        <c:v>-4.0513338793105036E-3</c:v>
                      </c:pt>
                      <c:pt idx="76" formatCode="0.00">
                        <c:v>-4.0089030459771191E-3</c:v>
                      </c:pt>
                      <c:pt idx="77" formatCode="0.00">
                        <c:v>-7.3042805459771487E-3</c:v>
                      </c:pt>
                      <c:pt idx="78" formatCode="0.00">
                        <c:v>-7.9028997126437961E-3</c:v>
                      </c:pt>
                      <c:pt idx="79" formatCode="0.00">
                        <c:v>-6.0198797126438386E-3</c:v>
                      </c:pt>
                      <c:pt idx="80" formatCode="0.00">
                        <c:v>-1.2524539712643834E-2</c:v>
                      </c:pt>
                      <c:pt idx="81" formatCode="0.00">
                        <c:v>-1.0836064712643867E-2</c:v>
                      </c:pt>
                      <c:pt idx="82" formatCode="0.00">
                        <c:v>-2.1259029712643818E-2</c:v>
                      </c:pt>
                      <c:pt idx="83" formatCode="0.00">
                        <c:v>-2.6314184712643796E-2</c:v>
                      </c:pt>
                      <c:pt idx="84" formatCode="0.00">
                        <c:v>-2.4394701379310491E-2</c:v>
                      </c:pt>
                      <c:pt idx="85" formatCode="0.00">
                        <c:v>-2.2774878045977165E-2</c:v>
                      </c:pt>
                      <c:pt idx="86" formatCode="0.00">
                        <c:v>-2.0887133045977169E-2</c:v>
                      </c:pt>
                      <c:pt idx="87" formatCode="0.00">
                        <c:v>-2.9286515545977165E-2</c:v>
                      </c:pt>
                      <c:pt idx="88" formatCode="0.00">
                        <c:v>-2.2689903045977178E-2</c:v>
                      </c:pt>
                      <c:pt idx="89" formatCode="0.00">
                        <c:v>-1.2871527212643841E-2</c:v>
                      </c:pt>
                      <c:pt idx="90" formatCode="0.00">
                        <c:v>-8.0874397126438069E-3</c:v>
                      </c:pt>
                      <c:pt idx="91" formatCode="0.00">
                        <c:v>-1.0252836379310515E-2</c:v>
                      </c:pt>
                      <c:pt idx="92" formatCode="0.00">
                        <c:v>-5.436977212643801E-3</c:v>
                      </c:pt>
                      <c:pt idx="93" formatCode="0.00">
                        <c:v>-1.1222482212643825E-2</c:v>
                      </c:pt>
                      <c:pt idx="94" formatCode="0.00">
                        <c:v>-1.2990315545977182E-2</c:v>
                      </c:pt>
                      <c:pt idx="95" formatCode="0.00">
                        <c:v>-1.2717393045977188E-2</c:v>
                      </c:pt>
                      <c:pt idx="96" formatCode="0.00">
                        <c:v>-1.0774323879310488E-2</c:v>
                      </c:pt>
                      <c:pt idx="97" formatCode="0.00">
                        <c:v>-1.3187426379310474E-2</c:v>
                      </c:pt>
                      <c:pt idx="98" formatCode="0.00">
                        <c:v>-1.7441793879310497E-2</c:v>
                      </c:pt>
                      <c:pt idx="99" formatCode="0.00">
                        <c:v>-1.0652063045977156E-2</c:v>
                      </c:pt>
                      <c:pt idx="100" formatCode="0.00">
                        <c:v>-1.9076983879310561E-2</c:v>
                      </c:pt>
                      <c:pt idx="101" formatCode="0.00">
                        <c:v>-2.7458874712643855E-2</c:v>
                      </c:pt>
                      <c:pt idx="102" formatCode="0.00">
                        <c:v>-3.1509735545977136E-2</c:v>
                      </c:pt>
                      <c:pt idx="103" formatCode="0.00">
                        <c:v>-2.7612733879310514E-2</c:v>
                      </c:pt>
                      <c:pt idx="104" formatCode="0.00">
                        <c:v>-1.9826723879310504E-2</c:v>
                      </c:pt>
                      <c:pt idx="105" formatCode="0.00">
                        <c:v>-6.335065545977181E-3</c:v>
                      </c:pt>
                      <c:pt idx="106" formatCode="0.00">
                        <c:v>8.2570944540227842E-3</c:v>
                      </c:pt>
                      <c:pt idx="107" formatCode="0.00">
                        <c:v>1.8100914454022843E-2</c:v>
                      </c:pt>
                      <c:pt idx="108" formatCode="0.00">
                        <c:v>2.847831278735613E-2</c:v>
                      </c:pt>
                      <c:pt idx="109" formatCode="0.00">
                        <c:v>3.1707356954022825E-2</c:v>
                      </c:pt>
                      <c:pt idx="110" formatCode="0.00">
                        <c:v>3.1190296120689465E-2</c:v>
                      </c:pt>
                      <c:pt idx="111" formatCode="0.00">
                        <c:v>2.581338778735609E-2</c:v>
                      </c:pt>
                      <c:pt idx="112" formatCode="0.00">
                        <c:v>2.0340796120689508E-2</c:v>
                      </c:pt>
                      <c:pt idx="113" formatCode="0.00">
                        <c:v>1.6229771954022809E-2</c:v>
                      </c:pt>
                      <c:pt idx="114" formatCode="0.00">
                        <c:v>1.4938124454022816E-2</c:v>
                      </c:pt>
                      <c:pt idx="115" formatCode="0.00">
                        <c:v>1.3163718620689546E-2</c:v>
                      </c:pt>
                      <c:pt idx="116" formatCode="0.00">
                        <c:v>-3.3221054597715183E-4</c:v>
                      </c:pt>
                      <c:pt idx="117" formatCode="0.00">
                        <c:v>-1.1907390545977115E-2</c:v>
                      </c:pt>
                      <c:pt idx="118" formatCode="0.00">
                        <c:v>-1.4627540545977147E-2</c:v>
                      </c:pt>
                      <c:pt idx="119" formatCode="0.00">
                        <c:v>-2.1786457212643828E-2</c:v>
                      </c:pt>
                      <c:pt idx="120" formatCode="0.00">
                        <c:v>-3.2256223045977139E-2</c:v>
                      </c:pt>
                      <c:pt idx="121" formatCode="0.00">
                        <c:v>-2.8283317212643766E-2</c:v>
                      </c:pt>
                      <c:pt idx="122" formatCode="0.00">
                        <c:v>-2.6635183879310464E-2</c:v>
                      </c:pt>
                      <c:pt idx="123" formatCode="0.00">
                        <c:v>-2.6815799712643806E-2</c:v>
                      </c:pt>
                      <c:pt idx="124" formatCode="0.00">
                        <c:v>-1.4458093879310463E-2</c:v>
                      </c:pt>
                      <c:pt idx="125" formatCode="0.00">
                        <c:v>-1.4564376379310462E-2</c:v>
                      </c:pt>
                      <c:pt idx="126" formatCode="0.00">
                        <c:v>-1.6051686379310537E-2</c:v>
                      </c:pt>
                      <c:pt idx="127" formatCode="0.00">
                        <c:v>-1.5809488045977205E-2</c:v>
                      </c:pt>
                      <c:pt idx="128" formatCode="0.00">
                        <c:v>-6.0100897126438291E-3</c:v>
                      </c:pt>
                      <c:pt idx="129" formatCode="0.00">
                        <c:v>-7.8324471264379358E-4</c:v>
                      </c:pt>
                      <c:pt idx="130" formatCode="0.00">
                        <c:v>-2.8151122126438555E-3</c:v>
                      </c:pt>
                      <c:pt idx="131" formatCode="0.00">
                        <c:v>1.1677336206895039E-3</c:v>
                      </c:pt>
                      <c:pt idx="132" formatCode="0.00">
                        <c:v>-2.5837688793104996E-3</c:v>
                      </c:pt>
                      <c:pt idx="133" formatCode="0.00">
                        <c:v>5.6321986206895325E-3</c:v>
                      </c:pt>
                      <c:pt idx="134" formatCode="0.00">
                        <c:v>1.1205876120689573E-2</c:v>
                      </c:pt>
                      <c:pt idx="135" formatCode="0.00">
                        <c:v>1.2415939454022862E-2</c:v>
                      </c:pt>
                      <c:pt idx="136" formatCode="0.00">
                        <c:v>1.2090227873561288E-3</c:v>
                      </c:pt>
                      <c:pt idx="137" formatCode="0.00">
                        <c:v>6.1134394540228731E-3</c:v>
                      </c:pt>
                      <c:pt idx="138" formatCode="0.00">
                        <c:v>9.0023477873562019E-3</c:v>
                      </c:pt>
                      <c:pt idx="139" formatCode="0.00">
                        <c:v>9.5016161206895045E-3</c:v>
                      </c:pt>
                      <c:pt idx="140" formatCode="0.00">
                        <c:v>8.7144477873561943E-3</c:v>
                      </c:pt>
                      <c:pt idx="141" formatCode="0.00">
                        <c:v>9.7415827873561511E-3</c:v>
                      </c:pt>
                      <c:pt idx="142" formatCode="0.00">
                        <c:v>1.9152236206894657E-3</c:v>
                      </c:pt>
                      <c:pt idx="143" formatCode="0.00">
                        <c:v>-3.3693847126438081E-3</c:v>
                      </c:pt>
                      <c:pt idx="144" formatCode="0.00">
                        <c:v>-2.5888863793104844E-3</c:v>
                      </c:pt>
                      <c:pt idx="145" formatCode="0.00">
                        <c:v>-1.5636657212643845E-2</c:v>
                      </c:pt>
                      <c:pt idx="146" formatCode="0.00">
                        <c:v>-1.9509723879310492E-2</c:v>
                      </c:pt>
                      <c:pt idx="147" formatCode="0.00">
                        <c:v>-7.7439072126437858E-3</c:v>
                      </c:pt>
                      <c:pt idx="148" formatCode="0.00">
                        <c:v>-1.0100755459771515E-3</c:v>
                      </c:pt>
                      <c:pt idx="149" formatCode="0.00">
                        <c:v>8.0477612068952098E-4</c:v>
                      </c:pt>
                      <c:pt idx="150" formatCode="0.00">
                        <c:v>1.3349194540228093E-3</c:v>
                      </c:pt>
                      <c:pt idx="151" formatCode="0.00">
                        <c:v>-1.5664221264388711E-4</c:v>
                      </c:pt>
                      <c:pt idx="152" formatCode="0.00">
                        <c:v>-7.1648522126438463E-3</c:v>
                      </c:pt>
                      <c:pt idx="153" formatCode="0.00">
                        <c:v>-1.744058471264387E-2</c:v>
                      </c:pt>
                      <c:pt idx="154" formatCode="0.00">
                        <c:v>-1.8461115545977125E-2</c:v>
                      </c:pt>
                      <c:pt idx="155" formatCode="0.00">
                        <c:v>-1.9302887212643782E-2</c:v>
                      </c:pt>
                      <c:pt idx="156" formatCode="0.00">
                        <c:v>-1.7269615545977113E-2</c:v>
                      </c:pt>
                      <c:pt idx="157" formatCode="0.00">
                        <c:v>-1.5802358879310474E-2</c:v>
                      </c:pt>
                      <c:pt idx="158" formatCode="0.00">
                        <c:v>-9.4061980459771433E-3</c:v>
                      </c:pt>
                      <c:pt idx="159" formatCode="0.00">
                        <c:v>-1.7721242212643706E-2</c:v>
                      </c:pt>
                      <c:pt idx="160" formatCode="0.00">
                        <c:v>-2.5396267212643764E-2</c:v>
                      </c:pt>
                      <c:pt idx="161" formatCode="0.00">
                        <c:v>-2.9356546379310511E-2</c:v>
                      </c:pt>
                      <c:pt idx="162" formatCode="0.00">
                        <c:v>-3.1332083045977177E-2</c:v>
                      </c:pt>
                      <c:pt idx="163" formatCode="0.00">
                        <c:v>-3.3908368879310508E-2</c:v>
                      </c:pt>
                      <c:pt idx="164" formatCode="0.00">
                        <c:v>-2.8906709712643863E-2</c:v>
                      </c:pt>
                      <c:pt idx="165" formatCode="0.00">
                        <c:v>-1.9527058879310499E-2</c:v>
                      </c:pt>
                      <c:pt idx="166" formatCode="0.00">
                        <c:v>-1.5473887212643811E-2</c:v>
                      </c:pt>
                      <c:pt idx="167" formatCode="0.00">
                        <c:v>-1.4823772212643804E-2</c:v>
                      </c:pt>
                      <c:pt idx="168" formatCode="0.00">
                        <c:v>-2.1147988879310464E-2</c:v>
                      </c:pt>
                      <c:pt idx="169" formatCode="0.00">
                        <c:v>-2.2235452212643836E-2</c:v>
                      </c:pt>
                      <c:pt idx="170" formatCode="0.00">
                        <c:v>-2.3839710545977222E-2</c:v>
                      </c:pt>
                      <c:pt idx="171" formatCode="0.00">
                        <c:v>-2.690556137931055E-2</c:v>
                      </c:pt>
                      <c:pt idx="172" formatCode="0.00">
                        <c:v>-2.3581034712643889E-2</c:v>
                      </c:pt>
                      <c:pt idx="173" formatCode="0.00">
                        <c:v>-1.7948390545977189E-2</c:v>
                      </c:pt>
                      <c:pt idx="174" formatCode="0.00">
                        <c:v>-1.4759467212643873E-2</c:v>
                      </c:pt>
                      <c:pt idx="175" formatCode="0.00">
                        <c:v>-1.0098573045977166E-2</c:v>
                      </c:pt>
                      <c:pt idx="176" formatCode="0.00">
                        <c:v>-9.952211379310516E-3</c:v>
                      </c:pt>
                      <c:pt idx="177" formatCode="0.00">
                        <c:v>-1.4631722212643805E-2</c:v>
                      </c:pt>
                      <c:pt idx="178" formatCode="0.00">
                        <c:v>-1.6524446379310498E-2</c:v>
                      </c:pt>
                      <c:pt idx="179" formatCode="0.00">
                        <c:v>-1.8051031379310523E-2</c:v>
                      </c:pt>
                      <c:pt idx="180" formatCode="0.00">
                        <c:v>-5.8098730459771319E-3</c:v>
                      </c:pt>
                      <c:pt idx="181" formatCode="0.00">
                        <c:v>-2.6233480459771918E-3</c:v>
                      </c:pt>
                      <c:pt idx="182" formatCode="0.00">
                        <c:v>-7.3485830459771861E-3</c:v>
                      </c:pt>
                      <c:pt idx="183" formatCode="0.00">
                        <c:v>-5.5723054597717203E-4</c:v>
                      </c:pt>
                      <c:pt idx="184" formatCode="0.00">
                        <c:v>7.1600362068946488E-4</c:v>
                      </c:pt>
                      <c:pt idx="185" formatCode="0.00">
                        <c:v>-4.5667438793104975E-3</c:v>
                      </c:pt>
                      <c:pt idx="186" formatCode="0.00">
                        <c:v>-6.633838045977114E-3</c:v>
                      </c:pt>
                      <c:pt idx="187" formatCode="0.00">
                        <c:v>-6.2096372126437815E-3</c:v>
                      </c:pt>
                      <c:pt idx="188" formatCode="0.00">
                        <c:v>-2.2265397126438602E-3</c:v>
                      </c:pt>
                      <c:pt idx="189" formatCode="0.00">
                        <c:v>4.8994194540228353E-3</c:v>
                      </c:pt>
                      <c:pt idx="190" formatCode="0.00">
                        <c:v>1.2295373620689443E-2</c:v>
                      </c:pt>
                      <c:pt idx="191" formatCode="0.00">
                        <c:v>1.9853408620689517E-2</c:v>
                      </c:pt>
                      <c:pt idx="192" formatCode="0.00">
                        <c:v>1.3601841954022809E-2</c:v>
                      </c:pt>
                      <c:pt idx="193" formatCode="0.00">
                        <c:v>1.9329382787356186E-2</c:v>
                      </c:pt>
                      <c:pt idx="194" formatCode="0.00">
                        <c:v>2.7149908620689445E-2</c:v>
                      </c:pt>
                      <c:pt idx="195" formatCode="0.00">
                        <c:v>2.4447076954022762E-2</c:v>
                      </c:pt>
                      <c:pt idx="196" formatCode="0.00">
                        <c:v>2.6018111954022816E-2</c:v>
                      </c:pt>
                      <c:pt idx="197" formatCode="0.00">
                        <c:v>2.8391901954022802E-2</c:v>
                      </c:pt>
                      <c:pt idx="198" formatCode="0.00">
                        <c:v>2.838955778735619E-2</c:v>
                      </c:pt>
                      <c:pt idx="199" formatCode="0.00">
                        <c:v>2.6391118620689547E-2</c:v>
                      </c:pt>
                      <c:pt idx="200" formatCode="0.00">
                        <c:v>1.3647846120689533E-2</c:v>
                      </c:pt>
                      <c:pt idx="201" formatCode="0.00">
                        <c:v>6.3762802873562063E-3</c:v>
                      </c:pt>
                      <c:pt idx="202" formatCode="0.00">
                        <c:v>1.0402375287356214E-2</c:v>
                      </c:pt>
                      <c:pt idx="203" formatCode="0.00">
                        <c:v>9.0411452873562226E-3</c:v>
                      </c:pt>
                      <c:pt idx="204" formatCode="0.00">
                        <c:v>1.2555879454022922E-2</c:v>
                      </c:pt>
                      <c:pt idx="205" formatCode="0.00">
                        <c:v>8.1072502873562602E-3</c:v>
                      </c:pt>
                      <c:pt idx="206" formatCode="0.00">
                        <c:v>4.3816619540228974E-3</c:v>
                      </c:pt>
                      <c:pt idx="207" formatCode="0.00">
                        <c:v>3.2514852873561928E-3</c:v>
                      </c:pt>
                      <c:pt idx="208" formatCode="0.00">
                        <c:v>3.6032677873562013E-3</c:v>
                      </c:pt>
                      <c:pt idx="209" formatCode="0.00">
                        <c:v>3.8702594540228619E-3</c:v>
                      </c:pt>
                      <c:pt idx="210" formatCode="0.00">
                        <c:v>2.1190694540227928E-3</c:v>
                      </c:pt>
                      <c:pt idx="211" formatCode="0.00">
                        <c:v>-1.3011938793104916E-3</c:v>
                      </c:pt>
                      <c:pt idx="212" formatCode="0.00">
                        <c:v>-8.5658721264381121E-4</c:v>
                      </c:pt>
                      <c:pt idx="213" formatCode="0.00">
                        <c:v>-1.8751038793105024E-3</c:v>
                      </c:pt>
                      <c:pt idx="214" formatCode="0.00">
                        <c:v>-1.033169721264382E-2</c:v>
                      </c:pt>
                      <c:pt idx="215" formatCode="0.00">
                        <c:v>-1.1425221379310457E-2</c:v>
                      </c:pt>
                      <c:pt idx="216" formatCode="0.00">
                        <c:v>-1.8964545545977152E-2</c:v>
                      </c:pt>
                      <c:pt idx="217" formatCode="0.00">
                        <c:v>-2.3752576379310497E-2</c:v>
                      </c:pt>
                      <c:pt idx="218" formatCode="0.00">
                        <c:v>-2.8791775545977172E-2</c:v>
                      </c:pt>
                      <c:pt idx="219" formatCode="0.00">
                        <c:v>-2.9569038879310505E-2</c:v>
                      </c:pt>
                      <c:pt idx="220" formatCode="0.00">
                        <c:v>-3.1969123879310501E-2</c:v>
                      </c:pt>
                      <c:pt idx="221" formatCode="0.00">
                        <c:v>-3.4822463045977164E-2</c:v>
                      </c:pt>
                      <c:pt idx="222" formatCode="0.00">
                        <c:v>-3.5965615545977159E-2</c:v>
                      </c:pt>
                      <c:pt idx="223" formatCode="0.00">
                        <c:v>-3.4161943879310513E-2</c:v>
                      </c:pt>
                      <c:pt idx="224" formatCode="0.00">
                        <c:v>-2.3051794712643847E-2</c:v>
                      </c:pt>
                      <c:pt idx="225" formatCode="0.00">
                        <c:v>-1.6076757212643844E-2</c:v>
                      </c:pt>
                      <c:pt idx="226" formatCode="0.00">
                        <c:v>-1.2215327212643845E-2</c:v>
                      </c:pt>
                      <c:pt idx="227" formatCode="0.00">
                        <c:v>-9.146309712643852E-3</c:v>
                      </c:pt>
                      <c:pt idx="228" formatCode="0.00">
                        <c:v>7.3109877873561713E-3</c:v>
                      </c:pt>
                      <c:pt idx="229" formatCode="0.00">
                        <c:v>2.1018672787356141E-2</c:v>
                      </c:pt>
                      <c:pt idx="230" formatCode="0.00">
                        <c:v>2.0392234454022828E-2</c:v>
                      </c:pt>
                      <c:pt idx="231" formatCode="0.00">
                        <c:v>2.151421945402282E-2</c:v>
                      </c:pt>
                      <c:pt idx="232" formatCode="0.00">
                        <c:v>2.5681573620689513E-2</c:v>
                      </c:pt>
                      <c:pt idx="233" formatCode="0.00">
                        <c:v>3.2307282787356173E-2</c:v>
                      </c:pt>
                      <c:pt idx="234" formatCode="0.00">
                        <c:v>3.6553900287356167E-2</c:v>
                      </c:pt>
                      <c:pt idx="235" formatCode="0.00">
                        <c:v>3.7463958620689519E-2</c:v>
                      </c:pt>
                      <c:pt idx="236" formatCode="0.00">
                        <c:v>3.74153511206895E-2</c:v>
                      </c:pt>
                      <c:pt idx="237" formatCode="0.00">
                        <c:v>3.7915200287356177E-2</c:v>
                      </c:pt>
                      <c:pt idx="238" formatCode="0.00">
                        <c:v>4.1039648620689539E-2</c:v>
                      </c:pt>
                      <c:pt idx="239" formatCode="0.00">
                        <c:v>3.4931980287356224E-2</c:v>
                      </c:pt>
                      <c:pt idx="240" formatCode="0.00">
                        <c:v>2.0041876120689528E-2</c:v>
                      </c:pt>
                      <c:pt idx="241" formatCode="0.00">
                        <c:v>9.1301511206895447E-3</c:v>
                      </c:pt>
                      <c:pt idx="242" formatCode="0.00">
                        <c:v>1.4749307787356225E-2</c:v>
                      </c:pt>
                      <c:pt idx="243" formatCode="0.00">
                        <c:v>1.2958841954022859E-2</c:v>
                      </c:pt>
                      <c:pt idx="244" formatCode="0.00">
                        <c:v>1.0509240287356225E-2</c:v>
                      </c:pt>
                      <c:pt idx="245" formatCode="0.00">
                        <c:v>5.3965452873562247E-3</c:v>
                      </c:pt>
                      <c:pt idx="246" formatCode="0.00">
                        <c:v>1.9258511206894369E-3</c:v>
                      </c:pt>
                      <c:pt idx="247" formatCode="0.00">
                        <c:v>-3.4042947126438627E-3</c:v>
                      </c:pt>
                      <c:pt idx="248" formatCode="0.00">
                        <c:v>-6.7467222126438298E-3</c:v>
                      </c:pt>
                      <c:pt idx="249" formatCode="0.00">
                        <c:v>-1.0396662212643848E-2</c:v>
                      </c:pt>
                      <c:pt idx="250" formatCode="0.00">
                        <c:v>-2.2152009712643861E-2</c:v>
                      </c:pt>
                      <c:pt idx="251" formatCode="0.00">
                        <c:v>-2.4246951379310488E-2</c:v>
                      </c:pt>
                      <c:pt idx="252" formatCode="0.00">
                        <c:v>-2.0885635545977166E-2</c:v>
                      </c:pt>
                      <c:pt idx="253" formatCode="0.00">
                        <c:v>-2.0215786379310485E-2</c:v>
                      </c:pt>
                      <c:pt idx="254" formatCode="0.00">
                        <c:v>-2.1435091379310489E-2</c:v>
                      </c:pt>
                      <c:pt idx="255" formatCode="0.00">
                        <c:v>-1.3836508879310483E-2</c:v>
                      </c:pt>
                      <c:pt idx="256" formatCode="0.00">
                        <c:v>-1.5543463793105117E-3</c:v>
                      </c:pt>
                      <c:pt idx="257" formatCode="0.00">
                        <c:v>3.0577044540228693E-3</c:v>
                      </c:pt>
                      <c:pt idx="258" formatCode="0.00">
                        <c:v>7.5100577873561392E-3</c:v>
                      </c:pt>
                      <c:pt idx="259" formatCode="0.00">
                        <c:v>9.7287811206895336E-3</c:v>
                      </c:pt>
                      <c:pt idx="260" formatCode="0.00">
                        <c:v>1.0449721954022828E-2</c:v>
                      </c:pt>
                      <c:pt idx="261" formatCode="0.00">
                        <c:v>1.3048998620689534E-2</c:v>
                      </c:pt>
                      <c:pt idx="262" formatCode="0.00">
                        <c:v>1.9008516954022836E-2</c:v>
                      </c:pt>
                      <c:pt idx="263" formatCode="0.00">
                        <c:v>2.5139836954022887E-2</c:v>
                      </c:pt>
                      <c:pt idx="264" formatCode="0.00">
                        <c:v>2.4880942787356197E-2</c:v>
                      </c:pt>
                      <c:pt idx="265" formatCode="0.00">
                        <c:v>2.3532742787356176E-2</c:v>
                      </c:pt>
                      <c:pt idx="266" formatCode="0.00">
                        <c:v>2.4441317787356143E-2</c:v>
                      </c:pt>
                      <c:pt idx="267" formatCode="0.00">
                        <c:v>1.6390165287356151E-2</c:v>
                      </c:pt>
                      <c:pt idx="268" formatCode="0.00">
                        <c:v>2.0637652873561896E-3</c:v>
                      </c:pt>
                      <c:pt idx="269" formatCode="0.00">
                        <c:v>-9.0109387931047724E-4</c:v>
                      </c:pt>
                      <c:pt idx="270" formatCode="0.00">
                        <c:v>-2.7969638793104989E-3</c:v>
                      </c:pt>
                      <c:pt idx="271" formatCode="0.00">
                        <c:v>-8.703530459771569E-4</c:v>
                      </c:pt>
                      <c:pt idx="272" formatCode="0.00">
                        <c:v>-1.5008113793105182E-3</c:v>
                      </c:pt>
                      <c:pt idx="273" formatCode="0.00">
                        <c:v>-1.5143022126438144E-3</c:v>
                      </c:pt>
                      <c:pt idx="274" formatCode="0.00">
                        <c:v>4.84587112068946E-3</c:v>
                      </c:pt>
                      <c:pt idx="275" formatCode="0.00">
                        <c:v>2.9911894540228245E-3</c:v>
                      </c:pt>
                      <c:pt idx="276" formatCode="0.00">
                        <c:v>1.0468624454022857E-2</c:v>
                      </c:pt>
                      <c:pt idx="277" formatCode="0.00">
                        <c:v>1.703558612068945E-2</c:v>
                      </c:pt>
                      <c:pt idx="278" formatCode="0.00">
                        <c:v>1.4634263620689481E-2</c:v>
                      </c:pt>
                      <c:pt idx="279" formatCode="0.00">
                        <c:v>2.398089445402285E-2</c:v>
                      </c:pt>
                      <c:pt idx="280" formatCode="0.00">
                        <c:v>2.5805577787356149E-2</c:v>
                      </c:pt>
                      <c:pt idx="281" formatCode="0.00">
                        <c:v>2.3967765287356169E-2</c:v>
                      </c:pt>
                      <c:pt idx="282" formatCode="0.00">
                        <c:v>2.3454231120689562E-2</c:v>
                      </c:pt>
                      <c:pt idx="283" formatCode="0.00">
                        <c:v>2.3971306954022831E-2</c:v>
                      </c:pt>
                      <c:pt idx="284" formatCode="0.00">
                        <c:v>2.0435842787356162E-2</c:v>
                      </c:pt>
                      <c:pt idx="285" formatCode="0.00">
                        <c:v>1.6442540287356144E-2</c:v>
                      </c:pt>
                      <c:pt idx="286" formatCode="0.00">
                        <c:v>1.7435114454022793E-2</c:v>
                      </c:pt>
                      <c:pt idx="287" formatCode="0.00">
                        <c:v>2.4780356120689517E-2</c:v>
                      </c:pt>
                      <c:pt idx="288" formatCode="0.00">
                        <c:v>2.9210531120689498E-2</c:v>
                      </c:pt>
                      <c:pt idx="289" formatCode="0.00">
                        <c:v>2.4371567787356163E-2</c:v>
                      </c:pt>
                      <c:pt idx="290" formatCode="0.00">
                        <c:v>2.6178689454022797E-2</c:v>
                      </c:pt>
                      <c:pt idx="291" formatCode="0.00">
                        <c:v>1.7933841954022811E-2</c:v>
                      </c:pt>
                      <c:pt idx="292" formatCode="0.00">
                        <c:v>2.6712305287356131E-2</c:v>
                      </c:pt>
                      <c:pt idx="293" formatCode="0.00">
                        <c:v>2.9458639454022828E-2</c:v>
                      </c:pt>
                      <c:pt idx="294" formatCode="0.00">
                        <c:v>3.1405158620689544E-2</c:v>
                      </c:pt>
                      <c:pt idx="295" formatCode="0.00">
                        <c:v>3.0432698620689536E-2</c:v>
                      </c:pt>
                      <c:pt idx="296" formatCode="0.00">
                        <c:v>3.2770109454022811E-2</c:v>
                      </c:pt>
                      <c:pt idx="297" formatCode="0.00">
                        <c:v>3.4446480287356196E-2</c:v>
                      </c:pt>
                      <c:pt idx="298" formatCode="0.00">
                        <c:v>2.3155138620689519E-2</c:v>
                      </c:pt>
                      <c:pt idx="299" formatCode="0.00">
                        <c:v>1.4327166954022863E-2</c:v>
                      </c:pt>
                      <c:pt idx="300" formatCode="0.00">
                        <c:v>9.2095119540228643E-3</c:v>
                      </c:pt>
                      <c:pt idx="301" formatCode="0.00">
                        <c:v>1.3888984454022868E-2</c:v>
                      </c:pt>
                      <c:pt idx="302" formatCode="0.00">
                        <c:v>1.1700637787356194E-2</c:v>
                      </c:pt>
                      <c:pt idx="303" formatCode="0.00">
                        <c:v>1.3956428620689465E-2</c:v>
                      </c:pt>
                      <c:pt idx="304" formatCode="0.00">
                        <c:v>1.7819755287356187E-2</c:v>
                      </c:pt>
                      <c:pt idx="305" formatCode="0.00">
                        <c:v>1.9143211954022799E-2</c:v>
                      </c:pt>
                      <c:pt idx="306" formatCode="0.00">
                        <c:v>1.8986625287356174E-2</c:v>
                      </c:pt>
                      <c:pt idx="307" formatCode="0.00">
                        <c:v>1.9025402787356149E-2</c:v>
                      </c:pt>
                      <c:pt idx="308" formatCode="0.00">
                        <c:v>1.989081778735613E-2</c:v>
                      </c:pt>
                      <c:pt idx="309" formatCode="0.00">
                        <c:v>2.1095827787356136E-2</c:v>
                      </c:pt>
                      <c:pt idx="310" formatCode="0.00">
                        <c:v>2.1190670287356161E-2</c:v>
                      </c:pt>
                      <c:pt idx="311" formatCode="0.00">
                        <c:v>2.3045004454022799E-2</c:v>
                      </c:pt>
                      <c:pt idx="312" formatCode="0.00">
                        <c:v>2.4816742787356127E-2</c:v>
                      </c:pt>
                      <c:pt idx="313" formatCode="0.00">
                        <c:v>1.5610480287356121E-2</c:v>
                      </c:pt>
                      <c:pt idx="314" formatCode="0.00">
                        <c:v>2.2383911120689493E-2</c:v>
                      </c:pt>
                      <c:pt idx="315" formatCode="0.00">
                        <c:v>1.6540402787356134E-2</c:v>
                      </c:pt>
                      <c:pt idx="316" formatCode="0.00">
                        <c:v>2.8578161206894714E-3</c:v>
                      </c:pt>
                      <c:pt idx="317" formatCode="0.00">
                        <c:v>3.407062787356141E-3</c:v>
                      </c:pt>
                      <c:pt idx="318" formatCode="0.00">
                        <c:v>5.2699961206894574E-3</c:v>
                      </c:pt>
                      <c:pt idx="319" formatCode="0.00">
                        <c:v>8.5284136206894567E-3</c:v>
                      </c:pt>
                      <c:pt idx="320" formatCode="0.00">
                        <c:v>1.2251610287356163E-2</c:v>
                      </c:pt>
                      <c:pt idx="321" formatCode="0.00">
                        <c:v>3.0916586206894969E-3</c:v>
                      </c:pt>
                      <c:pt idx="322" formatCode="0.00">
                        <c:v>1.2931552873561847E-3</c:v>
                      </c:pt>
                      <c:pt idx="323" formatCode="0.00">
                        <c:v>-2.6181105459771592E-3</c:v>
                      </c:pt>
                      <c:pt idx="324" formatCode="0.00">
                        <c:v>-1.6106984712643824E-2</c:v>
                      </c:pt>
                      <c:pt idx="325" formatCode="0.00">
                        <c:v>-1.5270742212643795E-2</c:v>
                      </c:pt>
                      <c:pt idx="326" formatCode="0.00">
                        <c:v>-2.2138274712643791E-2</c:v>
                      </c:pt>
                      <c:pt idx="327" formatCode="0.00">
                        <c:v>-2.0667124712643758E-2</c:v>
                      </c:pt>
                      <c:pt idx="328" formatCode="0.00">
                        <c:v>-2.4076594712643784E-2</c:v>
                      </c:pt>
                      <c:pt idx="329" formatCode="0.00">
                        <c:v>-3.1905096379310494E-2</c:v>
                      </c:pt>
                      <c:pt idx="330" formatCode="0.00">
                        <c:v>-3.8474333045977194E-2</c:v>
                      </c:pt>
                      <c:pt idx="331" formatCode="0.00">
                        <c:v>-4.3064178879310494E-2</c:v>
                      </c:pt>
                      <c:pt idx="332" formatCode="0.00">
                        <c:v>-4.5602360545977161E-2</c:v>
                      </c:pt>
                      <c:pt idx="333" formatCode="0.00">
                        <c:v>-3.7556333045977192E-2</c:v>
                      </c:pt>
                      <c:pt idx="334" formatCode="0.00">
                        <c:v>-3.6832120545977148E-2</c:v>
                      </c:pt>
                      <c:pt idx="335" formatCode="0.00">
                        <c:v>-3.6773782212643852E-2</c:v>
                      </c:pt>
                      <c:pt idx="336" formatCode="0.00">
                        <c:v>-3.3367828879310502E-2</c:v>
                      </c:pt>
                      <c:pt idx="337" formatCode="0.00">
                        <c:v>-2.5226177212643808E-2</c:v>
                      </c:pt>
                      <c:pt idx="338" formatCode="0.00">
                        <c:v>-2.3814380545977176E-2</c:v>
                      </c:pt>
                      <c:pt idx="339" formatCode="0.00">
                        <c:v>-1.8407304712643846E-2</c:v>
                      </c:pt>
                      <c:pt idx="340" formatCode="0.00">
                        <c:v>-1.5218822126438214E-3</c:v>
                      </c:pt>
                      <c:pt idx="341" formatCode="0.00">
                        <c:v>1.004012028735618E-2</c:v>
                      </c:pt>
                      <c:pt idx="342" formatCode="0.00">
                        <c:v>1.713533362068953E-2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924-4228-9410-CC13009DD516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v>Rice Paddy</c:v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'Brahmaputra-TSA'!$W$2:$W$349</c15:sqref>
                        </c15:formulaRef>
                      </c:ext>
                    </c:extLst>
                    <c:numCache>
                      <c:formatCode>General</c:formatCode>
                      <c:ptCount val="348"/>
                      <c:pt idx="6" formatCode="0.00">
                        <c:v>9.6583590517241302E-3</c:v>
                      </c:pt>
                      <c:pt idx="7" formatCode="0.00">
                        <c:v>9.610991551724124E-3</c:v>
                      </c:pt>
                      <c:pt idx="8" formatCode="0.00">
                        <c:v>9.5316973850574915E-3</c:v>
                      </c:pt>
                      <c:pt idx="9" formatCode="0.00">
                        <c:v>9.4524032183908036E-3</c:v>
                      </c:pt>
                      <c:pt idx="10" formatCode="0.00">
                        <c:v>9.4515140517241469E-3</c:v>
                      </c:pt>
                      <c:pt idx="11" formatCode="0.00">
                        <c:v>9.450728218390797E-3</c:v>
                      </c:pt>
                      <c:pt idx="12" formatCode="0.00">
                        <c:v>9.4190398850574619E-3</c:v>
                      </c:pt>
                      <c:pt idx="13" formatCode="0.00">
                        <c:v>9.3228182183908159E-3</c:v>
                      </c:pt>
                      <c:pt idx="14" formatCode="0.00">
                        <c:v>9.2265740517241401E-3</c:v>
                      </c:pt>
                      <c:pt idx="15" formatCode="0.00">
                        <c:v>9.1303298850574921E-3</c:v>
                      </c:pt>
                      <c:pt idx="16" formatCode="0.00">
                        <c:v>9.0340857183908163E-3</c:v>
                      </c:pt>
                      <c:pt idx="17" formatCode="0.00">
                        <c:v>9.0023973850574812E-3</c:v>
                      </c:pt>
                      <c:pt idx="18" formatCode="0.00">
                        <c:v>8.9897807183907941E-3</c:v>
                      </c:pt>
                      <c:pt idx="19" formatCode="0.00">
                        <c:v>8.9830157183908022E-3</c:v>
                      </c:pt>
                      <c:pt idx="20" formatCode="0.00">
                        <c:v>8.9653590517241311E-3</c:v>
                      </c:pt>
                      <c:pt idx="21" formatCode="0.00">
                        <c:v>8.9477023850574877E-3</c:v>
                      </c:pt>
                      <c:pt idx="22" formatCode="0.00">
                        <c:v>8.9462857183908173E-3</c:v>
                      </c:pt>
                      <c:pt idx="23" formatCode="0.00">
                        <c:v>8.945914051724152E-3</c:v>
                      </c:pt>
                      <c:pt idx="24" formatCode="0.00">
                        <c:v>8.9096790517241564E-3</c:v>
                      </c:pt>
                      <c:pt idx="25" formatCode="0.00">
                        <c:v>8.8089815517241599E-3</c:v>
                      </c:pt>
                      <c:pt idx="26" formatCode="0.00">
                        <c:v>8.7082648850574929E-3</c:v>
                      </c:pt>
                      <c:pt idx="27" formatCode="0.00">
                        <c:v>8.6075482183908258E-3</c:v>
                      </c:pt>
                      <c:pt idx="28" formatCode="0.00">
                        <c:v>8.5068315517241311E-3</c:v>
                      </c:pt>
                      <c:pt idx="29" formatCode="0.00">
                        <c:v>8.4705965517241355E-3</c:v>
                      </c:pt>
                      <c:pt idx="30" formatCode="0.00">
                        <c:v>8.4547907183908089E-3</c:v>
                      </c:pt>
                      <c:pt idx="31" formatCode="0.00">
                        <c:v>8.3871098850574755E-3</c:v>
                      </c:pt>
                      <c:pt idx="32" formatCode="0.00">
                        <c:v>8.3659040517241323E-3</c:v>
                      </c:pt>
                      <c:pt idx="33" formatCode="0.00">
                        <c:v>8.3446982183908169E-3</c:v>
                      </c:pt>
                      <c:pt idx="34" formatCode="0.00">
                        <c:v>8.3433832183908152E-3</c:v>
                      </c:pt>
                      <c:pt idx="35" formatCode="0.00">
                        <c:v>8.3429665517241458E-3</c:v>
                      </c:pt>
                      <c:pt idx="36" formatCode="0.00">
                        <c:v>8.3059382183908181E-3</c:v>
                      </c:pt>
                      <c:pt idx="37" formatCode="0.00">
                        <c:v>8.2045232183908245E-3</c:v>
                      </c:pt>
                      <c:pt idx="38" formatCode="0.00">
                        <c:v>8.1030857183908289E-3</c:v>
                      </c:pt>
                      <c:pt idx="39" formatCode="0.00">
                        <c:v>8.0016482183908333E-3</c:v>
                      </c:pt>
                      <c:pt idx="40" formatCode="0.00">
                        <c:v>7.9002107183908099E-3</c:v>
                      </c:pt>
                      <c:pt idx="41" formatCode="0.00">
                        <c:v>7.8631823850574822E-3</c:v>
                      </c:pt>
                      <c:pt idx="42" formatCode="0.00">
                        <c:v>7.8440473850575065E-3</c:v>
                      </c:pt>
                      <c:pt idx="43" formatCode="0.00">
                        <c:v>7.8161348850575019E-3</c:v>
                      </c:pt>
                      <c:pt idx="44" formatCode="0.00">
                        <c:v>7.790226551724122E-3</c:v>
                      </c:pt>
                      <c:pt idx="45" formatCode="0.00">
                        <c:v>7.7643182183907977E-3</c:v>
                      </c:pt>
                      <c:pt idx="46" formatCode="0.00">
                        <c:v>7.7629457183908124E-3</c:v>
                      </c:pt>
                      <c:pt idx="47" formatCode="0.00">
                        <c:v>7.7621915517241402E-3</c:v>
                      </c:pt>
                      <c:pt idx="48" formatCode="0.00">
                        <c:v>7.7251690517241567E-3</c:v>
                      </c:pt>
                      <c:pt idx="49" formatCode="0.00">
                        <c:v>7.6207540517241601E-3</c:v>
                      </c:pt>
                      <c:pt idx="50" formatCode="0.00">
                        <c:v>7.5163165517241615E-3</c:v>
                      </c:pt>
                      <c:pt idx="51" formatCode="0.00">
                        <c:v>7.4118790517241628E-3</c:v>
                      </c:pt>
                      <c:pt idx="52" formatCode="0.00">
                        <c:v>7.307441551724192E-3</c:v>
                      </c:pt>
                      <c:pt idx="53" formatCode="0.00">
                        <c:v>7.2704190517241529E-3</c:v>
                      </c:pt>
                      <c:pt idx="54" formatCode="0.00">
                        <c:v>7.2469382183908415E-3</c:v>
                      </c:pt>
                      <c:pt idx="55" formatCode="0.00">
                        <c:v>7.2093798850575153E-3</c:v>
                      </c:pt>
                      <c:pt idx="56" formatCode="0.00">
                        <c:v>7.1771090517241398E-3</c:v>
                      </c:pt>
                      <c:pt idx="57" formatCode="0.00">
                        <c:v>7.1448382183908199E-3</c:v>
                      </c:pt>
                      <c:pt idx="58" formatCode="0.00">
                        <c:v>7.143569051724169E-3</c:v>
                      </c:pt>
                      <c:pt idx="59" formatCode="0.00">
                        <c:v>7.1426390517241589E-3</c:v>
                      </c:pt>
                      <c:pt idx="60" formatCode="0.00">
                        <c:v>7.1056190517241324E-3</c:v>
                      </c:pt>
                      <c:pt idx="61" formatCode="0.00">
                        <c:v>6.9930315517241493E-3</c:v>
                      </c:pt>
                      <c:pt idx="62" formatCode="0.00">
                        <c:v>6.8804215517241363E-3</c:v>
                      </c:pt>
                      <c:pt idx="63" formatCode="0.00">
                        <c:v>6.7678115517241788E-3</c:v>
                      </c:pt>
                      <c:pt idx="64" formatCode="0.00">
                        <c:v>6.6552015517241658E-3</c:v>
                      </c:pt>
                      <c:pt idx="65" formatCode="0.00">
                        <c:v>6.6181815517241671E-3</c:v>
                      </c:pt>
                      <c:pt idx="66" formatCode="0.00">
                        <c:v>6.588585718390827E-3</c:v>
                      </c:pt>
                      <c:pt idx="67" formatCode="0.00">
                        <c:v>6.5733307183907796E-3</c:v>
                      </c:pt>
                      <c:pt idx="68" formatCode="0.00">
                        <c:v>6.5368915517241555E-3</c:v>
                      </c:pt>
                      <c:pt idx="69" formatCode="0.00">
                        <c:v>6.5004523850574758E-3</c:v>
                      </c:pt>
                      <c:pt idx="70" formatCode="0.00">
                        <c:v>6.4996140517241396E-3</c:v>
                      </c:pt>
                      <c:pt idx="71" formatCode="0.00">
                        <c:v>6.498694051724152E-3</c:v>
                      </c:pt>
                      <c:pt idx="72" formatCode="0.00">
                        <c:v>6.4616807183908165E-3</c:v>
                      </c:pt>
                      <c:pt idx="73" formatCode="0.00">
                        <c:v>6.3491682183908216E-3</c:v>
                      </c:pt>
                      <c:pt idx="74" formatCode="0.00">
                        <c:v>6.2366357183908372E-3</c:v>
                      </c:pt>
                      <c:pt idx="75" formatCode="0.00">
                        <c:v>6.1241032183907973E-3</c:v>
                      </c:pt>
                      <c:pt idx="76" formatCode="0.00">
                        <c:v>6.0115707183908129E-3</c:v>
                      </c:pt>
                      <c:pt idx="77" formatCode="0.00">
                        <c:v>5.9745573850574774E-3</c:v>
                      </c:pt>
                      <c:pt idx="78" formatCode="0.00">
                        <c:v>5.9409057183908154E-3</c:v>
                      </c:pt>
                      <c:pt idx="79" formatCode="0.00">
                        <c:v>5.9015532183908093E-3</c:v>
                      </c:pt>
                      <c:pt idx="80" formatCode="0.00">
                        <c:v>5.8605348850574723E-3</c:v>
                      </c:pt>
                      <c:pt idx="81" formatCode="0.00">
                        <c:v>5.8195165517241354E-3</c:v>
                      </c:pt>
                      <c:pt idx="82" formatCode="0.00">
                        <c:v>5.8191798850574517E-3</c:v>
                      </c:pt>
                      <c:pt idx="83" formatCode="0.00">
                        <c:v>5.818269051724112E-3</c:v>
                      </c:pt>
                      <c:pt idx="84" formatCode="0.00">
                        <c:v>5.7812598850574548E-3</c:v>
                      </c:pt>
                      <c:pt idx="85" formatCode="0.00">
                        <c:v>5.6688240517241417E-3</c:v>
                      </c:pt>
                      <c:pt idx="86" formatCode="0.00">
                        <c:v>5.5563673850574924E-3</c:v>
                      </c:pt>
                      <c:pt idx="87" formatCode="0.00">
                        <c:v>5.4439107183907876E-3</c:v>
                      </c:pt>
                      <c:pt idx="88" formatCode="0.00">
                        <c:v>5.3314540517241382E-3</c:v>
                      </c:pt>
                      <c:pt idx="89" formatCode="0.00">
                        <c:v>5.294444885057481E-3</c:v>
                      </c:pt>
                      <c:pt idx="90" formatCode="0.00">
                        <c:v>5.2564198850574839E-3</c:v>
                      </c:pt>
                      <c:pt idx="91" formatCode="0.00">
                        <c:v>5.225234051724148E-3</c:v>
                      </c:pt>
                      <c:pt idx="92" formatCode="0.00">
                        <c:v>5.1774723850574467E-3</c:v>
                      </c:pt>
                      <c:pt idx="93" formatCode="0.00">
                        <c:v>5.1297107183908008E-3</c:v>
                      </c:pt>
                      <c:pt idx="94" formatCode="0.00">
                        <c:v>5.1283065517241377E-3</c:v>
                      </c:pt>
                      <c:pt idx="95" formatCode="0.00">
                        <c:v>5.1274040517241271E-3</c:v>
                      </c:pt>
                      <c:pt idx="96" formatCode="0.00">
                        <c:v>5.0843665517241177E-3</c:v>
                      </c:pt>
                      <c:pt idx="97" formatCode="0.00">
                        <c:v>4.9659740517241646E-3</c:v>
                      </c:pt>
                      <c:pt idx="98" formatCode="0.00">
                        <c:v>4.8475607183908198E-3</c:v>
                      </c:pt>
                      <c:pt idx="99" formatCode="0.00">
                        <c:v>4.729147385057475E-3</c:v>
                      </c:pt>
                      <c:pt idx="100" formatCode="0.00">
                        <c:v>4.610734051724158E-3</c:v>
                      </c:pt>
                      <c:pt idx="101" formatCode="0.00">
                        <c:v>4.5676965517241486E-3</c:v>
                      </c:pt>
                      <c:pt idx="102" formatCode="0.00">
                        <c:v>4.5249123850574779E-3</c:v>
                      </c:pt>
                      <c:pt idx="103" formatCode="0.00">
                        <c:v>4.4515490517241241E-3</c:v>
                      </c:pt>
                      <c:pt idx="104" formatCode="0.00">
                        <c:v>4.3959882183908228E-3</c:v>
                      </c:pt>
                      <c:pt idx="105" formatCode="0.00">
                        <c:v>4.3404273850574659E-3</c:v>
                      </c:pt>
                      <c:pt idx="106" formatCode="0.00">
                        <c:v>4.3381715517241404E-3</c:v>
                      </c:pt>
                      <c:pt idx="107" formatCode="0.00">
                        <c:v>4.3372782183907777E-3</c:v>
                      </c:pt>
                      <c:pt idx="108" formatCode="0.00">
                        <c:v>4.2882757183907994E-3</c:v>
                      </c:pt>
                      <c:pt idx="109" formatCode="0.00">
                        <c:v>4.1639932183908379E-3</c:v>
                      </c:pt>
                      <c:pt idx="110" formatCode="0.00">
                        <c:v>4.0396873850574999E-3</c:v>
                      </c:pt>
                      <c:pt idx="111" formatCode="0.00">
                        <c:v>3.9153815517241619E-3</c:v>
                      </c:pt>
                      <c:pt idx="112" formatCode="0.00">
                        <c:v>3.7910757183908239E-3</c:v>
                      </c:pt>
                      <c:pt idx="113" formatCode="0.00">
                        <c:v>3.7420732183908179E-3</c:v>
                      </c:pt>
                      <c:pt idx="114" formatCode="0.00">
                        <c:v>3.6940582183908055E-3</c:v>
                      </c:pt>
                      <c:pt idx="115" formatCode="0.00">
                        <c:v>3.6060023850574829E-3</c:v>
                      </c:pt>
                      <c:pt idx="116" formatCode="0.00">
                        <c:v>3.508888218390821E-3</c:v>
                      </c:pt>
                      <c:pt idx="117" formatCode="0.00">
                        <c:v>3.411774051724159E-3</c:v>
                      </c:pt>
                      <c:pt idx="118" formatCode="0.00">
                        <c:v>3.4104623850574889E-3</c:v>
                      </c:pt>
                      <c:pt idx="119" formatCode="0.00">
                        <c:v>3.4095765517241639E-3</c:v>
                      </c:pt>
                      <c:pt idx="120" formatCode="0.00">
                        <c:v>3.360580718390821E-3</c:v>
                      </c:pt>
                      <c:pt idx="121" formatCode="0.00">
                        <c:v>3.2363757183908326E-3</c:v>
                      </c:pt>
                      <c:pt idx="122" formatCode="0.00">
                        <c:v>3.112151551724146E-3</c:v>
                      </c:pt>
                      <c:pt idx="123" formatCode="0.00">
                        <c:v>2.9879273850574872E-3</c:v>
                      </c:pt>
                      <c:pt idx="124" formatCode="0.00">
                        <c:v>2.8637032183908007E-3</c:v>
                      </c:pt>
                      <c:pt idx="125" formatCode="0.00">
                        <c:v>2.8147073850574578E-3</c:v>
                      </c:pt>
                      <c:pt idx="126" formatCode="0.00">
                        <c:v>2.760884885057463E-3</c:v>
                      </c:pt>
                      <c:pt idx="127" formatCode="0.00">
                        <c:v>2.7375248850574629E-3</c:v>
                      </c:pt>
                      <c:pt idx="128" formatCode="0.00">
                        <c:v>2.7311298850574706E-3</c:v>
                      </c:pt>
                      <c:pt idx="129" formatCode="0.00">
                        <c:v>2.7247348850574504E-3</c:v>
                      </c:pt>
                      <c:pt idx="130" formatCode="0.00">
                        <c:v>2.7194248850574698E-3</c:v>
                      </c:pt>
                      <c:pt idx="131" formatCode="0.00">
                        <c:v>2.6980107183908197E-3</c:v>
                      </c:pt>
                      <c:pt idx="132" formatCode="0.00">
                        <c:v>2.6825398850574833E-3</c:v>
                      </c:pt>
                      <c:pt idx="133" formatCode="0.00">
                        <c:v>2.3051207183908129E-3</c:v>
                      </c:pt>
                      <c:pt idx="134" formatCode="0.00">
                        <c:v>1.9276640517241483E-3</c:v>
                      </c:pt>
                      <c:pt idx="135" formatCode="0.00">
                        <c:v>1.5502073850574838E-3</c:v>
                      </c:pt>
                      <c:pt idx="136" formatCode="0.00">
                        <c:v>1.1727507183908192E-3</c:v>
                      </c:pt>
                      <c:pt idx="137" formatCode="0.00">
                        <c:v>1.1572798850574828E-3</c:v>
                      </c:pt>
                      <c:pt idx="138" formatCode="0.00">
                        <c:v>1.0529548850574943E-3</c:v>
                      </c:pt>
                      <c:pt idx="139" formatCode="0.00">
                        <c:v>8.5721905172414514E-4</c:v>
                      </c:pt>
                      <c:pt idx="140" formatCode="0.00">
                        <c:v>6.6127488505748899E-4</c:v>
                      </c:pt>
                      <c:pt idx="141" formatCode="0.00">
                        <c:v>4.6533071839080509E-4</c:v>
                      </c:pt>
                      <c:pt idx="142" formatCode="0.00">
                        <c:v>7.9262321839079775E-4</c:v>
                      </c:pt>
                      <c:pt idx="143" formatCode="0.00">
                        <c:v>7.926232183908255E-4</c:v>
                      </c:pt>
                      <c:pt idx="144" formatCode="0.00">
                        <c:v>1.4302498850574663E-3</c:v>
                      </c:pt>
                      <c:pt idx="145" formatCode="0.00">
                        <c:v>1.0255115517241453E-3</c:v>
                      </c:pt>
                      <c:pt idx="146" formatCode="0.00">
                        <c:v>6.1942488505750681E-4</c:v>
                      </c:pt>
                      <c:pt idx="147" formatCode="0.00">
                        <c:v>2.1333821839084055E-4</c:v>
                      </c:pt>
                      <c:pt idx="148" formatCode="0.00">
                        <c:v>-1.9274844827582571E-4</c:v>
                      </c:pt>
                      <c:pt idx="149" formatCode="0.00">
                        <c:v>4.4487821839084285E-4</c:v>
                      </c:pt>
                      <c:pt idx="150" formatCode="0.00">
                        <c:v>-7.0062614942495438E-5</c:v>
                      </c:pt>
                      <c:pt idx="151" formatCode="0.00">
                        <c:v>-2.0482261494250698E-4</c:v>
                      </c:pt>
                      <c:pt idx="152" formatCode="0.00">
                        <c:v>-3.4096428160917958E-4</c:v>
                      </c:pt>
                      <c:pt idx="153" formatCode="0.00">
                        <c:v>-4.7710594827585218E-4</c:v>
                      </c:pt>
                      <c:pt idx="154" formatCode="0.00">
                        <c:v>-4.3476261494251878E-4</c:v>
                      </c:pt>
                      <c:pt idx="155" formatCode="0.00">
                        <c:v>-4.3537761494250038E-4</c:v>
                      </c:pt>
                      <c:pt idx="156" formatCode="0.00">
                        <c:v>-3.2377678160916412E-4</c:v>
                      </c:pt>
                      <c:pt idx="157" formatCode="0.00">
                        <c:v>-1.2881011494247918E-4</c:v>
                      </c:pt>
                      <c:pt idx="158" formatCode="0.00">
                        <c:v>6.6156551724178003E-5</c:v>
                      </c:pt>
                      <c:pt idx="159" formatCode="0.00">
                        <c:v>2.6112321839083519E-4</c:v>
                      </c:pt>
                      <c:pt idx="160" formatCode="0.00">
                        <c:v>4.5608988505752013E-4</c:v>
                      </c:pt>
                      <c:pt idx="161" formatCode="0.00">
                        <c:v>5.6769071839085639E-4</c:v>
                      </c:pt>
                      <c:pt idx="162" formatCode="0.00">
                        <c:v>6.1910155172417713E-4</c:v>
                      </c:pt>
                      <c:pt idx="163" formatCode="0.00">
                        <c:v>4.9452571839081472E-4</c:v>
                      </c:pt>
                      <c:pt idx="164" formatCode="0.00">
                        <c:v>3.4312071839082137E-4</c:v>
                      </c:pt>
                      <c:pt idx="165" formatCode="0.00">
                        <c:v>1.9171571839082802E-4</c:v>
                      </c:pt>
                      <c:pt idx="166" formatCode="0.00">
                        <c:v>1.2517655172417097E-4</c:v>
                      </c:pt>
                      <c:pt idx="167" formatCode="0.00">
                        <c:v>1.256915517241497E-4</c:v>
                      </c:pt>
                      <c:pt idx="168" formatCode="0.00">
                        <c:v>-6.6446781609164063E-5</c:v>
                      </c:pt>
                      <c:pt idx="169" formatCode="0.00">
                        <c:v>-3.394601149425136E-4</c:v>
                      </c:pt>
                      <c:pt idx="170" formatCode="0.00">
                        <c:v>-6.1045344827584391E-4</c:v>
                      </c:pt>
                      <c:pt idx="171" formatCode="0.00">
                        <c:v>-8.8144678160914647E-4</c:v>
                      </c:pt>
                      <c:pt idx="172" formatCode="0.00">
                        <c:v>-1.1524401149425323E-3</c:v>
                      </c:pt>
                      <c:pt idx="173" formatCode="0.00">
                        <c:v>-1.344578448275846E-3</c:v>
                      </c:pt>
                      <c:pt idx="174" formatCode="0.00">
                        <c:v>-1.3798034482758459E-3</c:v>
                      </c:pt>
                      <c:pt idx="175" formatCode="0.00">
                        <c:v>-9.6718928160915985E-4</c:v>
                      </c:pt>
                      <c:pt idx="176" formatCode="0.00">
                        <c:v>-5.2656011494250921E-4</c:v>
                      </c:pt>
                      <c:pt idx="177" formatCode="0.00">
                        <c:v>-8.5930948275803054E-5</c:v>
                      </c:pt>
                      <c:pt idx="178" formatCode="0.00">
                        <c:v>5.7329051724175351E-5</c:v>
                      </c:pt>
                      <c:pt idx="179" formatCode="0.00">
                        <c:v>6.4826551724184167E-5</c:v>
                      </c:pt>
                      <c:pt idx="180" formatCode="0.00">
                        <c:v>4.0368155172415543E-4</c:v>
                      </c:pt>
                      <c:pt idx="181" formatCode="0.00">
                        <c:v>9.366723850574854E-4</c:v>
                      </c:pt>
                      <c:pt idx="182" formatCode="0.00">
                        <c:v>1.4676432183907961E-3</c:v>
                      </c:pt>
                      <c:pt idx="183" formatCode="0.00">
                        <c:v>1.9986140517241346E-3</c:v>
                      </c:pt>
                      <c:pt idx="184" formatCode="0.00">
                        <c:v>2.5295848850574731E-3</c:v>
                      </c:pt>
                      <c:pt idx="185" formatCode="0.00">
                        <c:v>2.8684398850574722E-3</c:v>
                      </c:pt>
                      <c:pt idx="186" formatCode="0.00">
                        <c:v>2.9901248850574547E-3</c:v>
                      </c:pt>
                      <c:pt idx="187" formatCode="0.00">
                        <c:v>2.6314648850574718E-3</c:v>
                      </c:pt>
                      <c:pt idx="188" formatCode="0.00">
                        <c:v>2.2640490517241429E-3</c:v>
                      </c:pt>
                      <c:pt idx="189" formatCode="0.00">
                        <c:v>1.8966332183907864E-3</c:v>
                      </c:pt>
                      <c:pt idx="190" formatCode="0.00">
                        <c:v>1.7339398850574617E-3</c:v>
                      </c:pt>
                      <c:pt idx="191" formatCode="0.00">
                        <c:v>1.7340157183907967E-3</c:v>
                      </c:pt>
                      <c:pt idx="192" formatCode="0.00">
                        <c:v>1.3766973850574682E-3</c:v>
                      </c:pt>
                      <c:pt idx="193" formatCode="0.00">
                        <c:v>9.5269238505746312E-4</c:v>
                      </c:pt>
                      <c:pt idx="194" formatCode="0.00">
                        <c:v>5.2868738505745805E-4</c:v>
                      </c:pt>
                      <c:pt idx="195" formatCode="0.00">
                        <c:v>1.0468238505750849E-4</c:v>
                      </c:pt>
                      <c:pt idx="196" formatCode="0.00">
                        <c:v>-3.1844011494247537E-4</c:v>
                      </c:pt>
                      <c:pt idx="197" formatCode="0.00">
                        <c:v>-6.757584482758594E-4</c:v>
                      </c:pt>
                      <c:pt idx="198" formatCode="0.00">
                        <c:v>-7.389167816091724E-4</c:v>
                      </c:pt>
                      <c:pt idx="199" formatCode="0.00">
                        <c:v>-1.1147067816091871E-3</c:v>
                      </c:pt>
                      <c:pt idx="200" formatCode="0.00">
                        <c:v>-1.4819076149425181E-3</c:v>
                      </c:pt>
                      <c:pt idx="201" formatCode="0.00">
                        <c:v>-1.8491084482758491E-3</c:v>
                      </c:pt>
                      <c:pt idx="202" formatCode="0.00">
                        <c:v>-2.2166534482758182E-3</c:v>
                      </c:pt>
                      <c:pt idx="203" formatCode="0.00">
                        <c:v>-2.1927376149425137E-3</c:v>
                      </c:pt>
                      <c:pt idx="204" formatCode="0.00">
                        <c:v>-2.9580851149424991E-3</c:v>
                      </c:pt>
                      <c:pt idx="205" formatCode="0.00">
                        <c:v>-3.6352251149424919E-3</c:v>
                      </c:pt>
                      <c:pt idx="206" formatCode="0.00">
                        <c:v>-4.308178448275829E-3</c:v>
                      </c:pt>
                      <c:pt idx="207" formatCode="0.00">
                        <c:v>-4.9811317816091383E-3</c:v>
                      </c:pt>
                      <c:pt idx="208" formatCode="0.00">
                        <c:v>-5.6540842816091563E-3</c:v>
                      </c:pt>
                      <c:pt idx="209" formatCode="0.00">
                        <c:v>-6.4194317816091695E-3</c:v>
                      </c:pt>
                      <c:pt idx="210" formatCode="0.00">
                        <c:v>-6.3637009482758466E-3</c:v>
                      </c:pt>
                      <c:pt idx="211" formatCode="0.00">
                        <c:v>-6.776024281609172E-3</c:v>
                      </c:pt>
                      <c:pt idx="212" formatCode="0.00">
                        <c:v>-7.1903159482758494E-3</c:v>
                      </c:pt>
                      <c:pt idx="213" formatCode="0.00">
                        <c:v>-7.6046076149425268E-3</c:v>
                      </c:pt>
                      <c:pt idx="214" formatCode="0.00">
                        <c:v>-8.1489159482758533E-3</c:v>
                      </c:pt>
                      <c:pt idx="215" formatCode="0.00">
                        <c:v>-8.1487559482758543E-3</c:v>
                      </c:pt>
                      <c:pt idx="216" formatCode="0.00">
                        <c:v>-8.9955426149425366E-3</c:v>
                      </c:pt>
                      <c:pt idx="217" formatCode="0.00">
                        <c:v>-9.576931781609177E-3</c:v>
                      </c:pt>
                      <c:pt idx="218" formatCode="0.00">
                        <c:v>-1.0162190948275834E-2</c:v>
                      </c:pt>
                      <c:pt idx="219" formatCode="0.00">
                        <c:v>-1.0747450114942492E-2</c:v>
                      </c:pt>
                      <c:pt idx="220" formatCode="0.00">
                        <c:v>-1.1332709281609177E-2</c:v>
                      </c:pt>
                      <c:pt idx="221" formatCode="0.00">
                        <c:v>-1.2179495948275831E-2</c:v>
                      </c:pt>
                      <c:pt idx="222" formatCode="0.00">
                        <c:v>-1.2038958448275849E-2</c:v>
                      </c:pt>
                      <c:pt idx="223" formatCode="0.00">
                        <c:v>-1.2004731781609185E-2</c:v>
                      </c:pt>
                      <c:pt idx="224" formatCode="0.00">
                        <c:v>-1.1960804281609172E-2</c:v>
                      </c:pt>
                      <c:pt idx="225" formatCode="0.00">
                        <c:v>-1.1916876781609187E-2</c:v>
                      </c:pt>
                      <c:pt idx="226" formatCode="0.00">
                        <c:v>-1.1828180114942521E-2</c:v>
                      </c:pt>
                      <c:pt idx="227" formatCode="0.00">
                        <c:v>-1.1813533448275848E-2</c:v>
                      </c:pt>
                      <c:pt idx="228" formatCode="0.00">
                        <c:v>-1.1728854281609191E-2</c:v>
                      </c:pt>
                      <c:pt idx="229" formatCode="0.00">
                        <c:v>-1.1911946781609145E-2</c:v>
                      </c:pt>
                      <c:pt idx="230" formatCode="0.00">
                        <c:v>-1.2095355948275821E-2</c:v>
                      </c:pt>
                      <c:pt idx="231" formatCode="0.00">
                        <c:v>-1.2278765114942525E-2</c:v>
                      </c:pt>
                      <c:pt idx="232" formatCode="0.00">
                        <c:v>-1.2461962614942534E-2</c:v>
                      </c:pt>
                      <c:pt idx="233" formatCode="0.00">
                        <c:v>-1.237728344827585E-2</c:v>
                      </c:pt>
                      <c:pt idx="234" formatCode="0.00">
                        <c:v>-1.2502957614942523E-2</c:v>
                      </c:pt>
                      <c:pt idx="235" formatCode="0.00">
                        <c:v>-1.2489496781609183E-2</c:v>
                      </c:pt>
                      <c:pt idx="236" formatCode="0.00">
                        <c:v>-1.2484466781609194E-2</c:v>
                      </c:pt>
                      <c:pt idx="237" formatCode="0.00">
                        <c:v>-1.2479436781609177E-2</c:v>
                      </c:pt>
                      <c:pt idx="238" formatCode="0.00">
                        <c:v>-1.2415357614942529E-2</c:v>
                      </c:pt>
                      <c:pt idx="239" formatCode="0.00">
                        <c:v>-1.2426749281609195E-2</c:v>
                      </c:pt>
                      <c:pt idx="240" formatCode="0.00">
                        <c:v>-1.2295118448275855E-2</c:v>
                      </c:pt>
                      <c:pt idx="241" formatCode="0.00">
                        <c:v>-1.2105907614942513E-2</c:v>
                      </c:pt>
                      <c:pt idx="242" formatCode="0.00">
                        <c:v>-1.1916696781609198E-2</c:v>
                      </c:pt>
                      <c:pt idx="243" formatCode="0.00">
                        <c:v>-1.1727485948275856E-2</c:v>
                      </c:pt>
                      <c:pt idx="244" formatCode="0.00">
                        <c:v>-1.1538275948275833E-2</c:v>
                      </c:pt>
                      <c:pt idx="245" formatCode="0.00">
                        <c:v>-1.1406645114942493E-2</c:v>
                      </c:pt>
                      <c:pt idx="246" formatCode="0.00">
                        <c:v>-1.1378410948275824E-2</c:v>
                      </c:pt>
                      <c:pt idx="247" formatCode="0.00">
                        <c:v>-1.108127928160918E-2</c:v>
                      </c:pt>
                      <c:pt idx="248" formatCode="0.00">
                        <c:v>-1.0790310114942525E-2</c:v>
                      </c:pt>
                      <c:pt idx="249" formatCode="0.00">
                        <c:v>-1.0499340948275815E-2</c:v>
                      </c:pt>
                      <c:pt idx="250" formatCode="0.00">
                        <c:v>-1.0432086781609173E-2</c:v>
                      </c:pt>
                      <c:pt idx="251" formatCode="0.00">
                        <c:v>-1.0431052614942482E-2</c:v>
                      </c:pt>
                      <c:pt idx="252" formatCode="0.00">
                        <c:v>-1.0098077614942497E-2</c:v>
                      </c:pt>
                      <c:pt idx="253" formatCode="0.00">
                        <c:v>-9.4830117816091519E-3</c:v>
                      </c:pt>
                      <c:pt idx="254" formatCode="0.00">
                        <c:v>-8.8659342816091447E-3</c:v>
                      </c:pt>
                      <c:pt idx="255" formatCode="0.00">
                        <c:v>-8.2488567816091929E-3</c:v>
                      </c:pt>
                      <c:pt idx="256" formatCode="0.00">
                        <c:v>-7.6317784482758388E-3</c:v>
                      </c:pt>
                      <c:pt idx="257" formatCode="0.00">
                        <c:v>-7.2988034482758257E-3</c:v>
                      </c:pt>
                      <c:pt idx="258" formatCode="0.00">
                        <c:v>-7.075235948275832E-3</c:v>
                      </c:pt>
                      <c:pt idx="259" formatCode="0.00">
                        <c:v>-7.020582614942511E-3</c:v>
                      </c:pt>
                      <c:pt idx="260" formatCode="0.00">
                        <c:v>-6.9505067816091615E-3</c:v>
                      </c:pt>
                      <c:pt idx="261" formatCode="0.00">
                        <c:v>-6.8804309482758397E-3</c:v>
                      </c:pt>
                      <c:pt idx="262" formatCode="0.00">
                        <c:v>-6.8520659482758373E-3</c:v>
                      </c:pt>
                      <c:pt idx="263" formatCode="0.00">
                        <c:v>-6.8547609482758343E-3</c:v>
                      </c:pt>
                      <c:pt idx="264" formatCode="0.00">
                        <c:v>-6.7753551149425106E-3</c:v>
                      </c:pt>
                      <c:pt idx="265" formatCode="0.00">
                        <c:v>-6.6438292816091704E-3</c:v>
                      </c:pt>
                      <c:pt idx="266" formatCode="0.00">
                        <c:v>-6.5123092816091743E-3</c:v>
                      </c:pt>
                      <c:pt idx="267" formatCode="0.00">
                        <c:v>-6.3807892816091782E-3</c:v>
                      </c:pt>
                      <c:pt idx="268" formatCode="0.00">
                        <c:v>-6.249271781609167E-3</c:v>
                      </c:pt>
                      <c:pt idx="269" formatCode="0.00">
                        <c:v>-6.1698659482758433E-3</c:v>
                      </c:pt>
                      <c:pt idx="270" formatCode="0.00">
                        <c:v>-6.1534684482758562E-3</c:v>
                      </c:pt>
                      <c:pt idx="271" formatCode="0.00">
                        <c:v>-6.1252826149425232E-3</c:v>
                      </c:pt>
                      <c:pt idx="272" formatCode="0.00">
                        <c:v>-6.093220948275857E-3</c:v>
                      </c:pt>
                      <c:pt idx="273" formatCode="0.00">
                        <c:v>-6.0611592816091908E-3</c:v>
                      </c:pt>
                      <c:pt idx="274" formatCode="0.00">
                        <c:v>-6.02302011494249E-3</c:v>
                      </c:pt>
                      <c:pt idx="275" formatCode="0.00">
                        <c:v>-6.0347042816091823E-3</c:v>
                      </c:pt>
                      <c:pt idx="276" formatCode="0.00">
                        <c:v>-5.8882334482758536E-3</c:v>
                      </c:pt>
                      <c:pt idx="277" formatCode="0.00">
                        <c:v>-5.7382159482758377E-3</c:v>
                      </c:pt>
                      <c:pt idx="278" formatCode="0.00">
                        <c:v>-5.5882634482758431E-3</c:v>
                      </c:pt>
                      <c:pt idx="279" formatCode="0.00">
                        <c:v>-5.4383109482758485E-3</c:v>
                      </c:pt>
                      <c:pt idx="280" formatCode="0.00">
                        <c:v>-5.2883584482758539E-3</c:v>
                      </c:pt>
                      <c:pt idx="281" formatCode="0.00">
                        <c:v>-5.1418876149425252E-3</c:v>
                      </c:pt>
                      <c:pt idx="282" formatCode="0.00">
                        <c:v>-5.1407909482758529E-3</c:v>
                      </c:pt>
                      <c:pt idx="283" formatCode="0.00">
                        <c:v>-5.1586659482758535E-3</c:v>
                      </c:pt>
                      <c:pt idx="284" formatCode="0.00">
                        <c:v>-5.1589392816091817E-3</c:v>
                      </c:pt>
                      <c:pt idx="285" formatCode="0.00">
                        <c:v>-5.1592126149425099E-3</c:v>
                      </c:pt>
                      <c:pt idx="286" formatCode="0.00">
                        <c:v>-5.1546059482758255E-3</c:v>
                      </c:pt>
                      <c:pt idx="287" formatCode="0.00">
                        <c:v>-5.15347844827585E-3</c:v>
                      </c:pt>
                      <c:pt idx="288" formatCode="0.00">
                        <c:v>-5.1031892816091884E-3</c:v>
                      </c:pt>
                      <c:pt idx="289" formatCode="0.00">
                        <c:v>-5.0541309482758368E-3</c:v>
                      </c:pt>
                      <c:pt idx="290" formatCode="0.00">
                        <c:v>-5.0068942816091921E-3</c:v>
                      </c:pt>
                      <c:pt idx="291" formatCode="0.00">
                        <c:v>-4.959657614942492E-3</c:v>
                      </c:pt>
                      <c:pt idx="292" formatCode="0.00">
                        <c:v>-4.9124217816091664E-3</c:v>
                      </c:pt>
                      <c:pt idx="293" formatCode="0.00">
                        <c:v>-4.8621326149425048E-3</c:v>
                      </c:pt>
                      <c:pt idx="294" formatCode="0.00">
                        <c:v>-4.8608217816091814E-3</c:v>
                      </c:pt>
                      <c:pt idx="295" formatCode="0.00">
                        <c:v>-4.6783726149424998E-3</c:v>
                      </c:pt>
                      <c:pt idx="296" formatCode="0.00">
                        <c:v>-4.5118251149424971E-3</c:v>
                      </c:pt>
                      <c:pt idx="297" formatCode="0.00">
                        <c:v>-4.3452776149424943E-3</c:v>
                      </c:pt>
                      <c:pt idx="298" formatCode="0.00">
                        <c:v>-4.2024642816091695E-3</c:v>
                      </c:pt>
                      <c:pt idx="299" formatCode="0.00">
                        <c:v>-4.2155159482758497E-3</c:v>
                      </c:pt>
                      <c:pt idx="300" formatCode="0.00">
                        <c:v>-3.9726559482758383E-3</c:v>
                      </c:pt>
                      <c:pt idx="301" formatCode="0.00">
                        <c:v>-3.7122259482758324E-3</c:v>
                      </c:pt>
                      <c:pt idx="302" formatCode="0.00">
                        <c:v>-3.447743448275864E-3</c:v>
                      </c:pt>
                      <c:pt idx="303" formatCode="0.00">
                        <c:v>-3.1832609482758678E-3</c:v>
                      </c:pt>
                      <c:pt idx="304" formatCode="0.00">
                        <c:v>-2.9187792816091906E-3</c:v>
                      </c:pt>
                      <c:pt idx="305" formatCode="0.00">
                        <c:v>-2.675919281609207E-3</c:v>
                      </c:pt>
                      <c:pt idx="306" formatCode="0.00">
                        <c:v>-2.6650601149425246E-3</c:v>
                      </c:pt>
                      <c:pt idx="307" formatCode="0.00">
                        <c:v>-2.6293142816091741E-3</c:v>
                      </c:pt>
                      <c:pt idx="308" formatCode="0.00">
                        <c:v>-2.5943526149425078E-3</c:v>
                      </c:pt>
                      <c:pt idx="309" formatCode="0.00">
                        <c:v>-2.5593909482758415E-3</c:v>
                      </c:pt>
                      <c:pt idx="310" formatCode="0.00">
                        <c:v>-2.5588634482758277E-3</c:v>
                      </c:pt>
                      <c:pt idx="311" formatCode="0.00">
                        <c:v>-2.5585276149425185E-3</c:v>
                      </c:pt>
                      <c:pt idx="312" formatCode="0.00">
                        <c:v>-2.5474259482758388E-3</c:v>
                      </c:pt>
                      <c:pt idx="313" formatCode="0.00">
                        <c:v>-2.4733917816091577E-3</c:v>
                      </c:pt>
                      <c:pt idx="314" formatCode="0.00">
                        <c:v>-2.3993967816091644E-3</c:v>
                      </c:pt>
                      <c:pt idx="315" formatCode="0.00">
                        <c:v>-2.325401781609171E-3</c:v>
                      </c:pt>
                      <c:pt idx="316" formatCode="0.00">
                        <c:v>-2.2513709482758215E-3</c:v>
                      </c:pt>
                      <c:pt idx="317" formatCode="0.00">
                        <c:v>-2.2402692816091418E-3</c:v>
                      </c:pt>
                      <c:pt idx="318" formatCode="0.00">
                        <c:v>-2.2079584482758152E-3</c:v>
                      </c:pt>
                      <c:pt idx="319" formatCode="0.00">
                        <c:v>-2.1759076149425183E-3</c:v>
                      </c:pt>
                      <c:pt idx="320" formatCode="0.00">
                        <c:v>-2.1410709482758417E-3</c:v>
                      </c:pt>
                      <c:pt idx="321" formatCode="0.00">
                        <c:v>-2.106234281609165E-3</c:v>
                      </c:pt>
                      <c:pt idx="322" formatCode="0.00">
                        <c:v>-2.1057426149425074E-3</c:v>
                      </c:pt>
                      <c:pt idx="323" formatCode="0.00">
                        <c:v>-2.1054067816091704E-3</c:v>
                      </c:pt>
                      <c:pt idx="324" formatCode="0.00">
                        <c:v>-2.0944284482758424E-3</c:v>
                      </c:pt>
                      <c:pt idx="325" formatCode="0.00">
                        <c:v>-2.0190009482758398E-3</c:v>
                      </c:pt>
                      <c:pt idx="326" formatCode="0.00">
                        <c:v>-1.9435959482758391E-3</c:v>
                      </c:pt>
                      <c:pt idx="327" formatCode="0.00">
                        <c:v>-1.8681909482758385E-3</c:v>
                      </c:pt>
                      <c:pt idx="328" formatCode="0.00">
                        <c:v>-1.7927492816091906E-3</c:v>
                      </c:pt>
                      <c:pt idx="329" formatCode="0.00">
                        <c:v>-1.7817709482758626E-3</c:v>
                      </c:pt>
                      <c:pt idx="330" formatCode="0.00">
                        <c:v>-1.7492742816092033E-3</c:v>
                      </c:pt>
                      <c:pt idx="331" formatCode="0.00">
                        <c:v>-1.7140751149425371E-3</c:v>
                      </c:pt>
                      <c:pt idx="332" formatCode="0.00">
                        <c:v>-1.6796384482758442E-3</c:v>
                      </c:pt>
                      <c:pt idx="333" formatCode="0.00">
                        <c:v>-1.6452017816092068E-3</c:v>
                      </c:pt>
                      <c:pt idx="334" formatCode="0.00">
                        <c:v>-1.6452567816092056E-3</c:v>
                      </c:pt>
                      <c:pt idx="335" formatCode="0.00">
                        <c:v>-1.6449209482758687E-3</c:v>
                      </c:pt>
                      <c:pt idx="336" formatCode="0.00">
                        <c:v>-1.6359317816092012E-3</c:v>
                      </c:pt>
                      <c:pt idx="337" formatCode="0.00">
                        <c:v>-1.5614651149425396E-3</c:v>
                      </c:pt>
                      <c:pt idx="338" formatCode="0.00">
                        <c:v>-1.4870067816091792E-3</c:v>
                      </c:pt>
                      <c:pt idx="339" formatCode="0.00">
                        <c:v>-1.4125484482758466E-3</c:v>
                      </c:pt>
                      <c:pt idx="340" formatCode="0.00">
                        <c:v>-1.3380551149425046E-3</c:v>
                      </c:pt>
                      <c:pt idx="341" formatCode="0.00">
                        <c:v>-1.3290659482758371E-3</c:v>
                      </c:pt>
                      <c:pt idx="342" formatCode="0.00">
                        <c:v>-1.2964434482758413E-3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924-4228-9410-CC13009DD516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v>Runoff Storage</c:v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'Brahmaputra-TSA'!$AF$2:$AF$349</c15:sqref>
                        </c15:formulaRef>
                      </c:ext>
                    </c:extLst>
                    <c:numCache>
                      <c:formatCode>General</c:formatCode>
                      <c:ptCount val="348"/>
                      <c:pt idx="6" formatCode="0.00">
                        <c:v>0.37811321824712674</c:v>
                      </c:pt>
                      <c:pt idx="7" formatCode="0.00">
                        <c:v>0.37773845158045982</c:v>
                      </c:pt>
                      <c:pt idx="8" formatCode="0.00">
                        <c:v>0.37614798324712639</c:v>
                      </c:pt>
                      <c:pt idx="9" formatCode="0.00">
                        <c:v>0.37962809241379314</c:v>
                      </c:pt>
                      <c:pt idx="10" formatCode="0.00">
                        <c:v>0.35559886241379313</c:v>
                      </c:pt>
                      <c:pt idx="11" formatCode="0.00">
                        <c:v>0.4512190224137933</c:v>
                      </c:pt>
                      <c:pt idx="12" formatCode="0.00">
                        <c:v>0.4226462640804598</c:v>
                      </c:pt>
                      <c:pt idx="13" formatCode="0.00">
                        <c:v>0.44632369324712662</c:v>
                      </c:pt>
                      <c:pt idx="14" formatCode="0.00">
                        <c:v>0.49656059408046005</c:v>
                      </c:pt>
                      <c:pt idx="15" formatCode="0.00">
                        <c:v>0.50399101824712678</c:v>
                      </c:pt>
                      <c:pt idx="16" formatCode="0.00">
                        <c:v>0.45268570908046013</c:v>
                      </c:pt>
                      <c:pt idx="17" formatCode="0.00">
                        <c:v>0.45476964241379347</c:v>
                      </c:pt>
                      <c:pt idx="18" formatCode="0.00">
                        <c:v>0.45572355158046007</c:v>
                      </c:pt>
                      <c:pt idx="19" formatCode="0.00">
                        <c:v>0.45505995241379327</c:v>
                      </c:pt>
                      <c:pt idx="20" formatCode="0.00">
                        <c:v>0.45467290991379339</c:v>
                      </c:pt>
                      <c:pt idx="21" formatCode="0.00">
                        <c:v>0.46355607408046007</c:v>
                      </c:pt>
                      <c:pt idx="22" formatCode="0.00">
                        <c:v>0.47135911658046026</c:v>
                      </c:pt>
                      <c:pt idx="23" formatCode="0.00">
                        <c:v>0.35820665241379346</c:v>
                      </c:pt>
                      <c:pt idx="24" formatCode="0.00">
                        <c:v>0.23958194574712688</c:v>
                      </c:pt>
                      <c:pt idx="25" formatCode="0.00">
                        <c:v>0.15944642158045996</c:v>
                      </c:pt>
                      <c:pt idx="26" formatCode="0.00">
                        <c:v>4.1548503247126667E-2</c:v>
                      </c:pt>
                      <c:pt idx="27" formatCode="0.00">
                        <c:v>-7.2920711752873291E-2</c:v>
                      </c:pt>
                      <c:pt idx="28" formatCode="0.00">
                        <c:v>-0.12610689008620668</c:v>
                      </c:pt>
                      <c:pt idx="29" formatCode="0.00">
                        <c:v>-0.13019019258620668</c:v>
                      </c:pt>
                      <c:pt idx="30" formatCode="0.00">
                        <c:v>-0.13132735175287324</c:v>
                      </c:pt>
                      <c:pt idx="31" formatCode="0.00">
                        <c:v>-0.12883281508620648</c:v>
                      </c:pt>
                      <c:pt idx="32" formatCode="0.00">
                        <c:v>-0.12745957175287326</c:v>
                      </c:pt>
                      <c:pt idx="33" formatCode="0.00">
                        <c:v>-0.1395494800862066</c:v>
                      </c:pt>
                      <c:pt idx="34" formatCode="0.00">
                        <c:v>-0.16094159091953997</c:v>
                      </c:pt>
                      <c:pt idx="35" formatCode="0.00">
                        <c:v>-0.12179476008620649</c:v>
                      </c:pt>
                      <c:pt idx="36" formatCode="0.00">
                        <c:v>-1.1824488419539869E-2</c:v>
                      </c:pt>
                      <c:pt idx="37" formatCode="0.00">
                        <c:v>5.0082663247126624E-2</c:v>
                      </c:pt>
                      <c:pt idx="38" formatCode="0.00">
                        <c:v>0.17665818324712668</c:v>
                      </c:pt>
                      <c:pt idx="39" formatCode="0.00">
                        <c:v>0.29554622908046002</c:v>
                      </c:pt>
                      <c:pt idx="40" formatCode="0.00">
                        <c:v>0.3282536224137933</c:v>
                      </c:pt>
                      <c:pt idx="41" formatCode="0.00">
                        <c:v>0.33092811741379324</c:v>
                      </c:pt>
                      <c:pt idx="42" formatCode="0.00">
                        <c:v>0.33126785074712672</c:v>
                      </c:pt>
                      <c:pt idx="43" formatCode="0.00">
                        <c:v>0.32942148158046014</c:v>
                      </c:pt>
                      <c:pt idx="44" formatCode="0.00">
                        <c:v>0.32695128074712687</c:v>
                      </c:pt>
                      <c:pt idx="45" formatCode="0.00">
                        <c:v>0.34017114908045998</c:v>
                      </c:pt>
                      <c:pt idx="46" formatCode="0.00">
                        <c:v>0.36931778491379341</c:v>
                      </c:pt>
                      <c:pt idx="47" formatCode="0.00">
                        <c:v>0.31901577158046002</c:v>
                      </c:pt>
                      <c:pt idx="48" formatCode="0.00">
                        <c:v>0.25855696241379356</c:v>
                      </c:pt>
                      <c:pt idx="49" formatCode="0.00">
                        <c:v>6.4642639080460085E-2</c:v>
                      </c:pt>
                      <c:pt idx="50" formatCode="0.00">
                        <c:v>-7.2540520919539997E-2</c:v>
                      </c:pt>
                      <c:pt idx="51" formatCode="0.00">
                        <c:v>-0.19510637175287326</c:v>
                      </c:pt>
                      <c:pt idx="52" formatCode="0.00">
                        <c:v>-0.22515223925287331</c:v>
                      </c:pt>
                      <c:pt idx="53" formatCode="0.00">
                        <c:v>-0.22708066008620664</c:v>
                      </c:pt>
                      <c:pt idx="54" formatCode="0.00">
                        <c:v>-0.22736068175287327</c:v>
                      </c:pt>
                      <c:pt idx="55" formatCode="0.00">
                        <c:v>-0.22774000175287323</c:v>
                      </c:pt>
                      <c:pt idx="56" formatCode="0.00">
                        <c:v>-0.22660502175287334</c:v>
                      </c:pt>
                      <c:pt idx="57" formatCode="0.00">
                        <c:v>-0.2381141900862066</c:v>
                      </c:pt>
                      <c:pt idx="58" formatCode="0.00">
                        <c:v>-0.25705207091953997</c:v>
                      </c:pt>
                      <c:pt idx="59" formatCode="0.00">
                        <c:v>-0.20583232508620652</c:v>
                      </c:pt>
                      <c:pt idx="60" formatCode="0.00">
                        <c:v>-9.9599553419539966E-2</c:v>
                      </c:pt>
                      <c:pt idx="61" formatCode="0.00">
                        <c:v>0.17398303408046001</c:v>
                      </c:pt>
                      <c:pt idx="62" formatCode="0.00">
                        <c:v>0.2713284957471267</c:v>
                      </c:pt>
                      <c:pt idx="63" formatCode="0.00">
                        <c:v>0.35842424824712671</c:v>
                      </c:pt>
                      <c:pt idx="64" formatCode="0.00">
                        <c:v>0.38718069324712667</c:v>
                      </c:pt>
                      <c:pt idx="65" formatCode="0.00">
                        <c:v>0.3893165990804599</c:v>
                      </c:pt>
                      <c:pt idx="66" formatCode="0.00">
                        <c:v>0.39085898324712676</c:v>
                      </c:pt>
                      <c:pt idx="67" formatCode="0.00">
                        <c:v>0.39174700408046004</c:v>
                      </c:pt>
                      <c:pt idx="68" formatCode="0.00">
                        <c:v>0.39119069491379332</c:v>
                      </c:pt>
                      <c:pt idx="69" formatCode="0.00">
                        <c:v>0.40603919158045998</c:v>
                      </c:pt>
                      <c:pt idx="70" formatCode="0.00">
                        <c:v>0.4117836407471267</c:v>
                      </c:pt>
                      <c:pt idx="71" formatCode="0.00">
                        <c:v>0.43389809658045997</c:v>
                      </c:pt>
                      <c:pt idx="72" formatCode="0.00">
                        <c:v>0.31676075408046001</c:v>
                      </c:pt>
                      <c:pt idx="73" formatCode="0.00">
                        <c:v>0.25209625074712672</c:v>
                      </c:pt>
                      <c:pt idx="74" formatCode="0.00">
                        <c:v>0.2418570865804599</c:v>
                      </c:pt>
                      <c:pt idx="75" formatCode="0.00">
                        <c:v>0.18213241241379341</c:v>
                      </c:pt>
                      <c:pt idx="76" formatCode="0.00">
                        <c:v>0.16202299491379335</c:v>
                      </c:pt>
                      <c:pt idx="77" formatCode="0.00">
                        <c:v>0.1651882549137933</c:v>
                      </c:pt>
                      <c:pt idx="78" formatCode="0.00">
                        <c:v>0.16385581241379332</c:v>
                      </c:pt>
                      <c:pt idx="79" formatCode="0.00">
                        <c:v>0.16267720074712677</c:v>
                      </c:pt>
                      <c:pt idx="80" formatCode="0.00">
                        <c:v>0.16324859241379341</c:v>
                      </c:pt>
                      <c:pt idx="81" formatCode="0.00">
                        <c:v>0.15935162324712671</c:v>
                      </c:pt>
                      <c:pt idx="82" formatCode="0.00">
                        <c:v>0.14045736991379343</c:v>
                      </c:pt>
                      <c:pt idx="83" formatCode="0.00">
                        <c:v>6.6037717413793273E-2</c:v>
                      </c:pt>
                      <c:pt idx="84" formatCode="0.00">
                        <c:v>0.10815434991379347</c:v>
                      </c:pt>
                      <c:pt idx="85" formatCode="0.00">
                        <c:v>0.10564964408046007</c:v>
                      </c:pt>
                      <c:pt idx="86" formatCode="0.00">
                        <c:v>6.7326400747126702E-2</c:v>
                      </c:pt>
                      <c:pt idx="87" formatCode="0.00">
                        <c:v>0.10835429991379331</c:v>
                      </c:pt>
                      <c:pt idx="88" formatCode="0.00">
                        <c:v>0.10035980741379336</c:v>
                      </c:pt>
                      <c:pt idx="89" formatCode="0.00">
                        <c:v>9.5595043247126643E-2</c:v>
                      </c:pt>
                      <c:pt idx="90" formatCode="0.00">
                        <c:v>9.5879491580460052E-2</c:v>
                      </c:pt>
                      <c:pt idx="91" formatCode="0.00">
                        <c:v>9.6412863247126723E-2</c:v>
                      </c:pt>
                      <c:pt idx="92" formatCode="0.00">
                        <c:v>9.5474639080460055E-2</c:v>
                      </c:pt>
                      <c:pt idx="93" formatCode="0.00">
                        <c:v>8.7468002413793489E-2</c:v>
                      </c:pt>
                      <c:pt idx="94" formatCode="0.00">
                        <c:v>9.0194430747126852E-2</c:v>
                      </c:pt>
                      <c:pt idx="95" formatCode="0.00">
                        <c:v>0.10031427658046022</c:v>
                      </c:pt>
                      <c:pt idx="96" formatCode="0.00">
                        <c:v>0.1484114299137933</c:v>
                      </c:pt>
                      <c:pt idx="97" formatCode="0.00">
                        <c:v>0.2230760424137932</c:v>
                      </c:pt>
                      <c:pt idx="98" formatCode="0.00">
                        <c:v>0.42971644491379313</c:v>
                      </c:pt>
                      <c:pt idx="99" formatCode="0.00">
                        <c:v>0.53387182574712644</c:v>
                      </c:pt>
                      <c:pt idx="100" formatCode="0.00">
                        <c:v>0.55727585491379328</c:v>
                      </c:pt>
                      <c:pt idx="101" formatCode="0.00">
                        <c:v>0.56013517574712646</c:v>
                      </c:pt>
                      <c:pt idx="102" formatCode="0.00">
                        <c:v>0.55961368741379314</c:v>
                      </c:pt>
                      <c:pt idx="103" formatCode="0.00">
                        <c:v>0.5587615165804598</c:v>
                      </c:pt>
                      <c:pt idx="104" formatCode="0.00">
                        <c:v>0.55693432908046003</c:v>
                      </c:pt>
                      <c:pt idx="105" formatCode="0.00">
                        <c:v>0.54729241241379323</c:v>
                      </c:pt>
                      <c:pt idx="106" formatCode="0.00">
                        <c:v>0.55133267324712665</c:v>
                      </c:pt>
                      <c:pt idx="107" formatCode="0.00">
                        <c:v>0.57234183991379339</c:v>
                      </c:pt>
                      <c:pt idx="108" formatCode="0.00">
                        <c:v>0.49443646324712653</c:v>
                      </c:pt>
                      <c:pt idx="109" formatCode="0.00">
                        <c:v>0.41360789574712675</c:v>
                      </c:pt>
                      <c:pt idx="110" formatCode="0.00">
                        <c:v>0.28119925741379337</c:v>
                      </c:pt>
                      <c:pt idx="111" formatCode="0.00">
                        <c:v>0.17837750991379353</c:v>
                      </c:pt>
                      <c:pt idx="112" formatCode="0.00">
                        <c:v>0.15943578741379338</c:v>
                      </c:pt>
                      <c:pt idx="113" formatCode="0.00">
                        <c:v>0.15648204824712664</c:v>
                      </c:pt>
                      <c:pt idx="114" formatCode="0.00">
                        <c:v>0.15649113908046008</c:v>
                      </c:pt>
                      <c:pt idx="115" formatCode="0.00">
                        <c:v>0.15741916824712676</c:v>
                      </c:pt>
                      <c:pt idx="116" formatCode="0.00">
                        <c:v>0.15798147991379352</c:v>
                      </c:pt>
                      <c:pt idx="117" formatCode="0.00">
                        <c:v>0.16516502408046019</c:v>
                      </c:pt>
                      <c:pt idx="118" formatCode="0.00">
                        <c:v>0.18914142824712676</c:v>
                      </c:pt>
                      <c:pt idx="119" formatCode="0.00">
                        <c:v>0.23321198491379347</c:v>
                      </c:pt>
                      <c:pt idx="120" formatCode="0.00">
                        <c:v>0.32504569491379343</c:v>
                      </c:pt>
                      <c:pt idx="121" formatCode="0.00">
                        <c:v>0.25038527408045996</c:v>
                      </c:pt>
                      <c:pt idx="122" formatCode="0.00">
                        <c:v>0.25238773158045991</c:v>
                      </c:pt>
                      <c:pt idx="123" formatCode="0.00">
                        <c:v>0.32242094408045996</c:v>
                      </c:pt>
                      <c:pt idx="124" formatCode="0.00">
                        <c:v>0.32299459158045996</c:v>
                      </c:pt>
                      <c:pt idx="125" formatCode="0.00">
                        <c:v>0.32430114574712676</c:v>
                      </c:pt>
                      <c:pt idx="126" formatCode="0.00">
                        <c:v>0.32455488408045996</c:v>
                      </c:pt>
                      <c:pt idx="127" formatCode="0.00">
                        <c:v>0.32402614824712672</c:v>
                      </c:pt>
                      <c:pt idx="128" formatCode="0.00">
                        <c:v>0.32337237074712655</c:v>
                      </c:pt>
                      <c:pt idx="129" formatCode="0.00">
                        <c:v>0.31511687824712653</c:v>
                      </c:pt>
                      <c:pt idx="130" formatCode="0.00">
                        <c:v>0.28655626074712659</c:v>
                      </c:pt>
                      <c:pt idx="131" formatCode="0.00">
                        <c:v>0.20630344991379335</c:v>
                      </c:pt>
                      <c:pt idx="132" formatCode="0.00">
                        <c:v>5.4698629080460193E-2</c:v>
                      </c:pt>
                      <c:pt idx="133" formatCode="0.00">
                        <c:v>-7.2504855086206632E-2</c:v>
                      </c:pt>
                      <c:pt idx="134" formatCode="0.00">
                        <c:v>-0.20577243675287338</c:v>
                      </c:pt>
                      <c:pt idx="135" formatCode="0.00">
                        <c:v>-0.29275272925287327</c:v>
                      </c:pt>
                      <c:pt idx="136" formatCode="0.00">
                        <c:v>-0.26442126591954007</c:v>
                      </c:pt>
                      <c:pt idx="137" formatCode="0.00">
                        <c:v>-0.26519525341953998</c:v>
                      </c:pt>
                      <c:pt idx="138" formatCode="0.00">
                        <c:v>-0.26533287258620664</c:v>
                      </c:pt>
                      <c:pt idx="139" formatCode="0.00">
                        <c:v>-0.26475790175287328</c:v>
                      </c:pt>
                      <c:pt idx="140" formatCode="0.00">
                        <c:v>-0.26507713591953996</c:v>
                      </c:pt>
                      <c:pt idx="141" formatCode="0.00">
                        <c:v>-0.26528551508620668</c:v>
                      </c:pt>
                      <c:pt idx="142" formatCode="0.00">
                        <c:v>-0.25703768591954002</c:v>
                      </c:pt>
                      <c:pt idx="143" formatCode="0.00">
                        <c:v>-0.25423998091953992</c:v>
                      </c:pt>
                      <c:pt idx="144" formatCode="0.00">
                        <c:v>-0.25182195008620678</c:v>
                      </c:pt>
                      <c:pt idx="145" formatCode="0.00">
                        <c:v>-9.4535445086206593E-2</c:v>
                      </c:pt>
                      <c:pt idx="146" formatCode="0.00">
                        <c:v>2.8341099913793411E-2</c:v>
                      </c:pt>
                      <c:pt idx="147" formatCode="0.00">
                        <c:v>-1.888043175287335E-2</c:v>
                      </c:pt>
                      <c:pt idx="148" formatCode="0.00">
                        <c:v>-4.8545293419539948E-2</c:v>
                      </c:pt>
                      <c:pt idx="149" formatCode="0.00">
                        <c:v>-4.9658327586206696E-2</c:v>
                      </c:pt>
                      <c:pt idx="150" formatCode="0.00">
                        <c:v>-4.9677675086206574E-2</c:v>
                      </c:pt>
                      <c:pt idx="151" formatCode="0.00">
                        <c:v>-5.0511438419539978E-2</c:v>
                      </c:pt>
                      <c:pt idx="152" formatCode="0.00">
                        <c:v>-5.035192841954006E-2</c:v>
                      </c:pt>
                      <c:pt idx="153" formatCode="0.00">
                        <c:v>-5.0431212586206642E-2</c:v>
                      </c:pt>
                      <c:pt idx="154" formatCode="0.00">
                        <c:v>-6.2987936752873286E-2</c:v>
                      </c:pt>
                      <c:pt idx="155" formatCode="0.00">
                        <c:v>-8.0032552586206562E-2</c:v>
                      </c:pt>
                      <c:pt idx="156" formatCode="0.00">
                        <c:v>-6.7400788419539892E-2</c:v>
                      </c:pt>
                      <c:pt idx="157" formatCode="0.00">
                        <c:v>-5.5670435086206616E-2</c:v>
                      </c:pt>
                      <c:pt idx="158" formatCode="0.00">
                        <c:v>-0.13588083258620665</c:v>
                      </c:pt>
                      <c:pt idx="159" formatCode="0.00">
                        <c:v>-0.11828121008620662</c:v>
                      </c:pt>
                      <c:pt idx="160" formatCode="0.00">
                        <c:v>-9.9534305086206754E-2</c:v>
                      </c:pt>
                      <c:pt idx="161" formatCode="0.00">
                        <c:v>-9.8603390086206666E-2</c:v>
                      </c:pt>
                      <c:pt idx="162" formatCode="0.00">
                        <c:v>-9.8656662586206534E-2</c:v>
                      </c:pt>
                      <c:pt idx="163" formatCode="0.00">
                        <c:v>-9.8612516752873414E-2</c:v>
                      </c:pt>
                      <c:pt idx="164" formatCode="0.00">
                        <c:v>-9.8813376752873272E-2</c:v>
                      </c:pt>
                      <c:pt idx="165" formatCode="0.00">
                        <c:v>-9.404136008620656E-2</c:v>
                      </c:pt>
                      <c:pt idx="166" formatCode="0.00">
                        <c:v>-6.3864710919539935E-2</c:v>
                      </c:pt>
                      <c:pt idx="167" formatCode="0.00">
                        <c:v>-9.4829384195399546E-3</c:v>
                      </c:pt>
                      <c:pt idx="168" formatCode="0.00">
                        <c:v>-8.4469400862067223E-3</c:v>
                      </c:pt>
                      <c:pt idx="169" formatCode="0.00">
                        <c:v>6.3518416580460091E-2</c:v>
                      </c:pt>
                      <c:pt idx="170" formatCode="0.00">
                        <c:v>6.4856014080460045E-2</c:v>
                      </c:pt>
                      <c:pt idx="171" formatCode="0.00">
                        <c:v>8.691185824712655E-2</c:v>
                      </c:pt>
                      <c:pt idx="172" formatCode="0.00">
                        <c:v>0.13077628241379335</c:v>
                      </c:pt>
                      <c:pt idx="173" formatCode="0.00">
                        <c:v>0.13224291991379333</c:v>
                      </c:pt>
                      <c:pt idx="174" formatCode="0.00">
                        <c:v>0.13226695658046006</c:v>
                      </c:pt>
                      <c:pt idx="175" formatCode="0.00">
                        <c:v>0.13240087824712665</c:v>
                      </c:pt>
                      <c:pt idx="176" formatCode="0.00">
                        <c:v>0.13600357324712675</c:v>
                      </c:pt>
                      <c:pt idx="177" formatCode="0.00">
                        <c:v>0.14242322408046004</c:v>
                      </c:pt>
                      <c:pt idx="178" formatCode="0.00">
                        <c:v>0.1190835774137935</c:v>
                      </c:pt>
                      <c:pt idx="179" formatCode="0.00">
                        <c:v>7.0173550747126945E-2</c:v>
                      </c:pt>
                      <c:pt idx="180" formatCode="0.00">
                        <c:v>2.2302825747126831E-2</c:v>
                      </c:pt>
                      <c:pt idx="181" formatCode="0.00">
                        <c:v>-0.16734188841954001</c:v>
                      </c:pt>
                      <c:pt idx="182" formatCode="0.00">
                        <c:v>-0.1605602800862066</c:v>
                      </c:pt>
                      <c:pt idx="183" formatCode="0.00">
                        <c:v>-0.20126238925287332</c:v>
                      </c:pt>
                      <c:pt idx="184" formatCode="0.00">
                        <c:v>-0.23273850925287332</c:v>
                      </c:pt>
                      <c:pt idx="185" formatCode="0.00">
                        <c:v>-0.22524779175287335</c:v>
                      </c:pt>
                      <c:pt idx="186" formatCode="0.00">
                        <c:v>-0.22522104591953995</c:v>
                      </c:pt>
                      <c:pt idx="187" formatCode="0.00">
                        <c:v>-0.22538661175287344</c:v>
                      </c:pt>
                      <c:pt idx="188" formatCode="0.00">
                        <c:v>-0.22755859258620659</c:v>
                      </c:pt>
                      <c:pt idx="189" formatCode="0.00">
                        <c:v>-0.23764406341954003</c:v>
                      </c:pt>
                      <c:pt idx="190" formatCode="0.00">
                        <c:v>-0.24005647675287345</c:v>
                      </c:pt>
                      <c:pt idx="191" formatCode="0.00">
                        <c:v>-0.24424454258620665</c:v>
                      </c:pt>
                      <c:pt idx="192" formatCode="0.00">
                        <c:v>-0.21116508758620678</c:v>
                      </c:pt>
                      <c:pt idx="193" formatCode="0.00">
                        <c:v>-0.25844178341953994</c:v>
                      </c:pt>
                      <c:pt idx="194" formatCode="0.00">
                        <c:v>-0.35981411508620664</c:v>
                      </c:pt>
                      <c:pt idx="195" formatCode="0.00">
                        <c:v>-0.34649240258620662</c:v>
                      </c:pt>
                      <c:pt idx="196" formatCode="0.00">
                        <c:v>-0.39858426258620661</c:v>
                      </c:pt>
                      <c:pt idx="197" formatCode="0.00">
                        <c:v>-0.40873090508620663</c:v>
                      </c:pt>
                      <c:pt idx="198" formatCode="0.00">
                        <c:v>-0.40858994758620665</c:v>
                      </c:pt>
                      <c:pt idx="199" formatCode="0.00">
                        <c:v>-0.40854208591953994</c:v>
                      </c:pt>
                      <c:pt idx="200" formatCode="0.00">
                        <c:v>-0.4097237125862066</c:v>
                      </c:pt>
                      <c:pt idx="201" formatCode="0.00">
                        <c:v>-0.41117806841954002</c:v>
                      </c:pt>
                      <c:pt idx="202" formatCode="0.00">
                        <c:v>-0.40408598758620667</c:v>
                      </c:pt>
                      <c:pt idx="203" formatCode="0.00">
                        <c:v>-0.39422315675287328</c:v>
                      </c:pt>
                      <c:pt idx="204" formatCode="0.00">
                        <c:v>-0.34105553508620662</c:v>
                      </c:pt>
                      <c:pt idx="205" formatCode="0.00">
                        <c:v>-0.24517691425287325</c:v>
                      </c:pt>
                      <c:pt idx="206" formatCode="0.00">
                        <c:v>-0.11105764175287325</c:v>
                      </c:pt>
                      <c:pt idx="207" formatCode="0.00">
                        <c:v>6.7103374137933436E-3</c:v>
                      </c:pt>
                      <c:pt idx="208" formatCode="0.00">
                        <c:v>2.4498390747126675E-2</c:v>
                      </c:pt>
                      <c:pt idx="209" formatCode="0.00">
                        <c:v>2.4405282413793472E-2</c:v>
                      </c:pt>
                      <c:pt idx="210" formatCode="0.00">
                        <c:v>2.4211364080460096E-2</c:v>
                      </c:pt>
                      <c:pt idx="211" formatCode="0.00">
                        <c:v>2.5115578247126624E-2</c:v>
                      </c:pt>
                      <c:pt idx="212" formatCode="0.00">
                        <c:v>2.5421555747126678E-2</c:v>
                      </c:pt>
                      <c:pt idx="213" formatCode="0.00">
                        <c:v>2.9319605747126665E-2</c:v>
                      </c:pt>
                      <c:pt idx="214" formatCode="0.00">
                        <c:v>2.1850113247126601E-2</c:v>
                      </c:pt>
                      <c:pt idx="215" formatCode="0.00">
                        <c:v>9.5824040804598498E-3</c:v>
                      </c:pt>
                      <c:pt idx="216" formatCode="0.00">
                        <c:v>-3.2681650086206715E-2</c:v>
                      </c:pt>
                      <c:pt idx="217" formatCode="0.00">
                        <c:v>-5.2694605086206603E-2</c:v>
                      </c:pt>
                      <c:pt idx="218" formatCode="0.00">
                        <c:v>-5.5155035919539963E-2</c:v>
                      </c:pt>
                      <c:pt idx="219" formatCode="0.00">
                        <c:v>-0.14946593508620654</c:v>
                      </c:pt>
                      <c:pt idx="220" formatCode="0.00">
                        <c:v>-0.15713146508620668</c:v>
                      </c:pt>
                      <c:pt idx="221" formatCode="0.00">
                        <c:v>-0.15677741841953996</c:v>
                      </c:pt>
                      <c:pt idx="222" formatCode="0.00">
                        <c:v>-0.15673683175287334</c:v>
                      </c:pt>
                      <c:pt idx="223" formatCode="0.00">
                        <c:v>-0.15753929175287329</c:v>
                      </c:pt>
                      <c:pt idx="224" formatCode="0.00">
                        <c:v>-0.15653782341953992</c:v>
                      </c:pt>
                      <c:pt idx="225" formatCode="0.00">
                        <c:v>-0.16009462675287334</c:v>
                      </c:pt>
                      <c:pt idx="226" formatCode="0.00">
                        <c:v>-0.16736616508620661</c:v>
                      </c:pt>
                      <c:pt idx="227" formatCode="0.00">
                        <c:v>-0.16839029675287331</c:v>
                      </c:pt>
                      <c:pt idx="228" formatCode="0.00">
                        <c:v>-0.2290995200862066</c:v>
                      </c:pt>
                      <c:pt idx="229" formatCode="0.00">
                        <c:v>-0.28221157008620662</c:v>
                      </c:pt>
                      <c:pt idx="230" formatCode="0.00">
                        <c:v>-0.2296808934195399</c:v>
                      </c:pt>
                      <c:pt idx="231" formatCode="0.00">
                        <c:v>-0.24601745341953996</c:v>
                      </c:pt>
                      <c:pt idx="232" formatCode="0.00">
                        <c:v>-0.22589505508620666</c:v>
                      </c:pt>
                      <c:pt idx="233" formatCode="0.00">
                        <c:v>-0.2253155750862067</c:v>
                      </c:pt>
                      <c:pt idx="234" formatCode="0.00">
                        <c:v>-0.22484855091954004</c:v>
                      </c:pt>
                      <c:pt idx="235" formatCode="0.00">
                        <c:v>-0.22503681925287322</c:v>
                      </c:pt>
                      <c:pt idx="236" formatCode="0.00">
                        <c:v>-0.22644563591954003</c:v>
                      </c:pt>
                      <c:pt idx="237" formatCode="0.00">
                        <c:v>-0.22000237508620668</c:v>
                      </c:pt>
                      <c:pt idx="238" formatCode="0.00">
                        <c:v>-0.14730798675287327</c:v>
                      </c:pt>
                      <c:pt idx="239" formatCode="0.00">
                        <c:v>-4.9106210086206636E-2</c:v>
                      </c:pt>
                      <c:pt idx="240" formatCode="0.00">
                        <c:v>7.7823584913793376E-2</c:v>
                      </c:pt>
                      <c:pt idx="241" formatCode="0.00">
                        <c:v>0.16704637408045997</c:v>
                      </c:pt>
                      <c:pt idx="242" formatCode="0.00">
                        <c:v>9.4929512413793549E-2</c:v>
                      </c:pt>
                      <c:pt idx="243" formatCode="0.00">
                        <c:v>0.1615267057471268</c:v>
                      </c:pt>
                      <c:pt idx="244" formatCode="0.00">
                        <c:v>0.14856790658046004</c:v>
                      </c:pt>
                      <c:pt idx="245" formatCode="0.00">
                        <c:v>0.14802699908045991</c:v>
                      </c:pt>
                      <c:pt idx="246" formatCode="0.00">
                        <c:v>0.1476686432471267</c:v>
                      </c:pt>
                      <c:pt idx="247" formatCode="0.00">
                        <c:v>0.14796176408046013</c:v>
                      </c:pt>
                      <c:pt idx="248" formatCode="0.00">
                        <c:v>0.14832901908045981</c:v>
                      </c:pt>
                      <c:pt idx="249" formatCode="0.00">
                        <c:v>0.14798350658045989</c:v>
                      </c:pt>
                      <c:pt idx="250" formatCode="0.00">
                        <c:v>7.7201649913793191E-2</c:v>
                      </c:pt>
                      <c:pt idx="251" formatCode="0.00">
                        <c:v>-2.0235905919540165E-2</c:v>
                      </c:pt>
                      <c:pt idx="252" formatCode="0.00">
                        <c:v>-0.12975282508620667</c:v>
                      </c:pt>
                      <c:pt idx="253" formatCode="0.00">
                        <c:v>-0.15937098925287341</c:v>
                      </c:pt>
                      <c:pt idx="254" formatCode="0.00">
                        <c:v>-0.12989954258620662</c:v>
                      </c:pt>
                      <c:pt idx="255" formatCode="0.00">
                        <c:v>-0.18598505508620666</c:v>
                      </c:pt>
                      <c:pt idx="256" formatCode="0.00">
                        <c:v>-0.19910074925287335</c:v>
                      </c:pt>
                      <c:pt idx="257" formatCode="0.00">
                        <c:v>-0.19967703675287329</c:v>
                      </c:pt>
                      <c:pt idx="258" formatCode="0.00">
                        <c:v>-0.19969448925287325</c:v>
                      </c:pt>
                      <c:pt idx="259" formatCode="0.00">
                        <c:v>-0.1994359534195399</c:v>
                      </c:pt>
                      <c:pt idx="260" formatCode="0.00">
                        <c:v>-0.1995409934195399</c:v>
                      </c:pt>
                      <c:pt idx="261" formatCode="0.00">
                        <c:v>-0.2045445775862067</c:v>
                      </c:pt>
                      <c:pt idx="262" formatCode="0.00">
                        <c:v>-0.19444880091953998</c:v>
                      </c:pt>
                      <c:pt idx="263" formatCode="0.00">
                        <c:v>-0.19315514925287336</c:v>
                      </c:pt>
                      <c:pt idx="264" formatCode="0.00">
                        <c:v>-0.10336804341953998</c:v>
                      </c:pt>
                      <c:pt idx="265" formatCode="0.00">
                        <c:v>-2.7824400919539971E-2</c:v>
                      </c:pt>
                      <c:pt idx="266" formatCode="0.00">
                        <c:v>-6.9800127586206684E-2</c:v>
                      </c:pt>
                      <c:pt idx="267" formatCode="0.00">
                        <c:v>-1.2323740919539916E-2</c:v>
                      </c:pt>
                      <c:pt idx="268" formatCode="0.00">
                        <c:v>3.9971384913793262E-2</c:v>
                      </c:pt>
                      <c:pt idx="269" formatCode="0.00">
                        <c:v>4.0180327413793404E-2</c:v>
                      </c:pt>
                      <c:pt idx="270" formatCode="0.00">
                        <c:v>4.0310042413793323E-2</c:v>
                      </c:pt>
                      <c:pt idx="271" formatCode="0.00">
                        <c:v>3.9868594913793576E-2</c:v>
                      </c:pt>
                      <c:pt idx="272" formatCode="0.00">
                        <c:v>3.9259500747126697E-2</c:v>
                      </c:pt>
                      <c:pt idx="273" formatCode="0.00">
                        <c:v>3.7462828247126656E-2</c:v>
                      </c:pt>
                      <c:pt idx="274" formatCode="0.00">
                        <c:v>2.7108579913793451E-2</c:v>
                      </c:pt>
                      <c:pt idx="275" formatCode="0.00">
                        <c:v>4.9292964080460133E-2</c:v>
                      </c:pt>
                      <c:pt idx="276" formatCode="0.00">
                        <c:v>-4.2374846752873285E-2</c:v>
                      </c:pt>
                      <c:pt idx="277" formatCode="0.00">
                        <c:v>-0.16481518508620663</c:v>
                      </c:pt>
                      <c:pt idx="278" formatCode="0.00">
                        <c:v>-0.21094591175287336</c:v>
                      </c:pt>
                      <c:pt idx="279" formatCode="0.00">
                        <c:v>-0.3000950292528734</c:v>
                      </c:pt>
                      <c:pt idx="280" formatCode="0.00">
                        <c:v>-0.33608051175287335</c:v>
                      </c:pt>
                      <c:pt idx="281" formatCode="0.00">
                        <c:v>-0.33559143258620666</c:v>
                      </c:pt>
                      <c:pt idx="282" formatCode="0.00">
                        <c:v>-0.33573608008620676</c:v>
                      </c:pt>
                      <c:pt idx="283" formatCode="0.00">
                        <c:v>-0.33570366091954001</c:v>
                      </c:pt>
                      <c:pt idx="284" formatCode="0.00">
                        <c:v>-0.33482777008620679</c:v>
                      </c:pt>
                      <c:pt idx="285" formatCode="0.00">
                        <c:v>-0.33443830175287337</c:v>
                      </c:pt>
                      <c:pt idx="286" formatCode="0.00">
                        <c:v>-0.34042245758620676</c:v>
                      </c:pt>
                      <c:pt idx="287" formatCode="0.00">
                        <c:v>-0.34980186675287345</c:v>
                      </c:pt>
                      <c:pt idx="288" formatCode="0.00">
                        <c:v>-0.31906132758620664</c:v>
                      </c:pt>
                      <c:pt idx="289" formatCode="0.00">
                        <c:v>-0.32215831508620668</c:v>
                      </c:pt>
                      <c:pt idx="290" formatCode="0.00">
                        <c:v>-0.26308720091954008</c:v>
                      </c:pt>
                      <c:pt idx="291" formatCode="0.00">
                        <c:v>-0.19103474175287338</c:v>
                      </c:pt>
                      <c:pt idx="292" formatCode="0.00">
                        <c:v>-0.19651144258620667</c:v>
                      </c:pt>
                      <c:pt idx="293" formatCode="0.00">
                        <c:v>-0.1972019617528733</c:v>
                      </c:pt>
                      <c:pt idx="294" formatCode="0.00">
                        <c:v>-0.19711543675287324</c:v>
                      </c:pt>
                      <c:pt idx="295" formatCode="0.00">
                        <c:v>-0.19715709341953991</c:v>
                      </c:pt>
                      <c:pt idx="296" formatCode="0.00">
                        <c:v>-0.19773761758620656</c:v>
                      </c:pt>
                      <c:pt idx="297" formatCode="0.00">
                        <c:v>-0.19652209925287334</c:v>
                      </c:pt>
                      <c:pt idx="298" formatCode="0.00">
                        <c:v>-0.18617621591954003</c:v>
                      </c:pt>
                      <c:pt idx="299" formatCode="0.00">
                        <c:v>-0.18279655341953993</c:v>
                      </c:pt>
                      <c:pt idx="300" formatCode="0.00">
                        <c:v>-9.1049905086206695E-2</c:v>
                      </c:pt>
                      <c:pt idx="301" formatCode="0.00">
                        <c:v>-8.5687195919539882E-2</c:v>
                      </c:pt>
                      <c:pt idx="302" formatCode="0.00">
                        <c:v>-9.1566608419539897E-2</c:v>
                      </c:pt>
                      <c:pt idx="303" formatCode="0.00">
                        <c:v>-5.947026258620669E-2</c:v>
                      </c:pt>
                      <c:pt idx="304" formatCode="0.00">
                        <c:v>-6.8072054252873326E-2</c:v>
                      </c:pt>
                      <c:pt idx="305" formatCode="0.00">
                        <c:v>-6.7863130919540104E-2</c:v>
                      </c:pt>
                      <c:pt idx="306" formatCode="0.00">
                        <c:v>-6.7751690919540142E-2</c:v>
                      </c:pt>
                      <c:pt idx="307" formatCode="0.00">
                        <c:v>-6.7705182586206725E-2</c:v>
                      </c:pt>
                      <c:pt idx="308" formatCode="0.00">
                        <c:v>-6.6757923419540011E-2</c:v>
                      </c:pt>
                      <c:pt idx="309" formatCode="0.00">
                        <c:v>-6.65787559195401E-2</c:v>
                      </c:pt>
                      <c:pt idx="310" formatCode="0.00">
                        <c:v>-4.0895785086206726E-2</c:v>
                      </c:pt>
                      <c:pt idx="311" formatCode="0.00">
                        <c:v>-2.1159015086206767E-2</c:v>
                      </c:pt>
                      <c:pt idx="312" formatCode="0.00">
                        <c:v>-0.12957062591954005</c:v>
                      </c:pt>
                      <c:pt idx="313" formatCode="0.00">
                        <c:v>-6.7573699252873265E-2</c:v>
                      </c:pt>
                      <c:pt idx="314" formatCode="0.00">
                        <c:v>-0.12298859425287334</c:v>
                      </c:pt>
                      <c:pt idx="315" formatCode="0.00">
                        <c:v>-0.1940567317528733</c:v>
                      </c:pt>
                      <c:pt idx="316" formatCode="0.00">
                        <c:v>-0.17467322175287336</c:v>
                      </c:pt>
                      <c:pt idx="317" formatCode="0.00">
                        <c:v>-0.17443805758620667</c:v>
                      </c:pt>
                      <c:pt idx="318" formatCode="0.00">
                        <c:v>-0.17467063091953994</c:v>
                      </c:pt>
                      <c:pt idx="319" formatCode="0.00">
                        <c:v>-0.17474344258620655</c:v>
                      </c:pt>
                      <c:pt idx="320" formatCode="0.00">
                        <c:v>-0.17556761008620658</c:v>
                      </c:pt>
                      <c:pt idx="321" formatCode="0.00">
                        <c:v>-0.17445319091953992</c:v>
                      </c:pt>
                      <c:pt idx="322" formatCode="0.00">
                        <c:v>-0.18855091841953986</c:v>
                      </c:pt>
                      <c:pt idx="323" formatCode="0.00">
                        <c:v>-0.21156169425287319</c:v>
                      </c:pt>
                      <c:pt idx="324" formatCode="0.00">
                        <c:v>-0.1965595525862065</c:v>
                      </c:pt>
                      <c:pt idx="325" formatCode="0.00">
                        <c:v>-0.18908107675287333</c:v>
                      </c:pt>
                      <c:pt idx="326" formatCode="0.00">
                        <c:v>-9.5672174252873332E-2</c:v>
                      </c:pt>
                      <c:pt idx="327" formatCode="0.00">
                        <c:v>-9.7714720919539921E-2</c:v>
                      </c:pt>
                      <c:pt idx="328" formatCode="0.00">
                        <c:v>-8.4882668419539953E-2</c:v>
                      </c:pt>
                      <c:pt idx="329" formatCode="0.00">
                        <c:v>-8.2992000919539843E-2</c:v>
                      </c:pt>
                      <c:pt idx="330" formatCode="0.00">
                        <c:v>-8.3001749252873069E-2</c:v>
                      </c:pt>
                      <c:pt idx="331" formatCode="0.00">
                        <c:v>-8.2985625919539729E-2</c:v>
                      </c:pt>
                      <c:pt idx="332" formatCode="0.00">
                        <c:v>-8.3023959252872981E-2</c:v>
                      </c:pt>
                      <c:pt idx="333" formatCode="0.00">
                        <c:v>-8.4488614252873018E-2</c:v>
                      </c:pt>
                      <c:pt idx="334" formatCode="0.00">
                        <c:v>-0.10413151758620653</c:v>
                      </c:pt>
                      <c:pt idx="335" formatCode="0.00">
                        <c:v>-0.11651069675287318</c:v>
                      </c:pt>
                      <c:pt idx="336" formatCode="0.00">
                        <c:v>-0.14132721008620652</c:v>
                      </c:pt>
                      <c:pt idx="337" formatCode="0.00">
                        <c:v>-0.23058121175287338</c:v>
                      </c:pt>
                      <c:pt idx="338" formatCode="0.00">
                        <c:v>-0.30788569425287332</c:v>
                      </c:pt>
                      <c:pt idx="339" formatCode="0.00">
                        <c:v>-0.31764443508620666</c:v>
                      </c:pt>
                      <c:pt idx="340" formatCode="0.00">
                        <c:v>-0.35423728508620672</c:v>
                      </c:pt>
                      <c:pt idx="341" formatCode="0.00">
                        <c:v>-0.35511687091954003</c:v>
                      </c:pt>
                      <c:pt idx="342" formatCode="0.00">
                        <c:v>-0.35509392758620667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9924-4228-9410-CC13009DD516}"/>
                  </c:ext>
                </c:extLst>
              </c15:ser>
            </c15:filteredLineSeries>
          </c:ext>
        </c:extLst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Storage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Indus-Rice Paddy</a:t>
            </a:r>
            <a:r>
              <a:rPr lang="en-US" baseline="0"/>
              <a:t> Storage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'Indus-TSA'!$W$2:$W$349</c:f>
              <c:numCache>
                <c:formatCode>General</c:formatCode>
                <c:ptCount val="348"/>
                <c:pt idx="6" formatCode="0.00">
                  <c:v>-8.5465851436781343E-3</c:v>
                </c:pt>
                <c:pt idx="7" formatCode="0.00">
                  <c:v>-8.4961759770114526E-3</c:v>
                </c:pt>
                <c:pt idx="8" formatCode="0.00">
                  <c:v>-8.4457668103447847E-3</c:v>
                </c:pt>
                <c:pt idx="9" formatCode="0.00">
                  <c:v>-8.3953576436781169E-3</c:v>
                </c:pt>
                <c:pt idx="10" formatCode="0.00">
                  <c:v>-8.3953576436781169E-3</c:v>
                </c:pt>
                <c:pt idx="11" formatCode="0.00">
                  <c:v>-8.3527901436781238E-3</c:v>
                </c:pt>
                <c:pt idx="12" formatCode="0.00">
                  <c:v>-8.3102226436781168E-3</c:v>
                </c:pt>
                <c:pt idx="13" formatCode="0.00">
                  <c:v>-8.18210514367812E-3</c:v>
                </c:pt>
                <c:pt idx="14" formatCode="0.00">
                  <c:v>-8.0964001436781147E-3</c:v>
                </c:pt>
                <c:pt idx="15" formatCode="0.00">
                  <c:v>-7.9562901436781297E-3</c:v>
                </c:pt>
                <c:pt idx="16" formatCode="0.00">
                  <c:v>-7.8162509770114547E-3</c:v>
                </c:pt>
                <c:pt idx="17" formatCode="0.00">
                  <c:v>-7.7269401436781265E-3</c:v>
                </c:pt>
                <c:pt idx="18" formatCode="0.00">
                  <c:v>-7.7269401436781265E-3</c:v>
                </c:pt>
                <c:pt idx="19" formatCode="0.00">
                  <c:v>-7.6769459770114484E-3</c:v>
                </c:pt>
                <c:pt idx="20" formatCode="0.00">
                  <c:v>-7.6269518103447842E-3</c:v>
                </c:pt>
                <c:pt idx="21" formatCode="0.00">
                  <c:v>-7.57695764367812E-3</c:v>
                </c:pt>
                <c:pt idx="22" formatCode="0.00">
                  <c:v>-7.57695764367812E-3</c:v>
                </c:pt>
                <c:pt idx="23" formatCode="0.00">
                  <c:v>-7.5343809770114373E-3</c:v>
                </c:pt>
                <c:pt idx="24" formatCode="0.00">
                  <c:v>-7.4918043103447823E-3</c:v>
                </c:pt>
                <c:pt idx="25" formatCode="0.00">
                  <c:v>-7.3634284770114494E-3</c:v>
                </c:pt>
                <c:pt idx="26" formatCode="0.00">
                  <c:v>-7.2782468103447934E-3</c:v>
                </c:pt>
                <c:pt idx="27" formatCode="0.00">
                  <c:v>-7.1384593103448052E-3</c:v>
                </c:pt>
                <c:pt idx="28" formatCode="0.00">
                  <c:v>-6.9987409770114473E-3</c:v>
                </c:pt>
                <c:pt idx="29" formatCode="0.00">
                  <c:v>-6.9090451436781136E-3</c:v>
                </c:pt>
                <c:pt idx="30" formatCode="0.00">
                  <c:v>-6.9090451436781136E-3</c:v>
                </c:pt>
                <c:pt idx="31" formatCode="0.00">
                  <c:v>-6.8593459770114468E-3</c:v>
                </c:pt>
                <c:pt idx="32" formatCode="0.00">
                  <c:v>-6.8096468103447799E-3</c:v>
                </c:pt>
                <c:pt idx="33" formatCode="0.00">
                  <c:v>-6.7599476436781131E-3</c:v>
                </c:pt>
                <c:pt idx="34" formatCode="0.00">
                  <c:v>-6.7599476436781131E-3</c:v>
                </c:pt>
                <c:pt idx="35" formatCode="0.00">
                  <c:v>-6.7173634770114482E-3</c:v>
                </c:pt>
                <c:pt idx="36" formatCode="0.00">
                  <c:v>-6.6747793103447556E-3</c:v>
                </c:pt>
                <c:pt idx="37" formatCode="0.00">
                  <c:v>-6.5469659770114458E-3</c:v>
                </c:pt>
                <c:pt idx="38" formatCode="0.00">
                  <c:v>-6.4617426436781172E-3</c:v>
                </c:pt>
                <c:pt idx="39" formatCode="0.00">
                  <c:v>-6.3222934770114508E-3</c:v>
                </c:pt>
                <c:pt idx="40" formatCode="0.00">
                  <c:v>-6.1829168103447879E-3</c:v>
                </c:pt>
                <c:pt idx="41" formatCode="0.00">
                  <c:v>-6.0927993103447875E-3</c:v>
                </c:pt>
                <c:pt idx="42" formatCode="0.00">
                  <c:v>-6.0927993103447875E-3</c:v>
                </c:pt>
                <c:pt idx="43" formatCode="0.00">
                  <c:v>-6.0434109770114569E-3</c:v>
                </c:pt>
                <c:pt idx="44" formatCode="0.00">
                  <c:v>-5.9940226436781402E-3</c:v>
                </c:pt>
                <c:pt idx="45" formatCode="0.00">
                  <c:v>-5.9446343103447957E-3</c:v>
                </c:pt>
                <c:pt idx="46" formatCode="0.00">
                  <c:v>-5.9446343103447957E-3</c:v>
                </c:pt>
                <c:pt idx="47" formatCode="0.00">
                  <c:v>-5.9020418103448019E-3</c:v>
                </c:pt>
                <c:pt idx="48" formatCode="0.00">
                  <c:v>-5.8594493103448081E-3</c:v>
                </c:pt>
                <c:pt idx="49" formatCode="0.00">
                  <c:v>-5.731930143678135E-3</c:v>
                </c:pt>
                <c:pt idx="50" formatCode="0.00">
                  <c:v>-5.6470193103447947E-3</c:v>
                </c:pt>
                <c:pt idx="51" formatCode="0.00">
                  <c:v>-5.5084559770114533E-3</c:v>
                </c:pt>
                <c:pt idx="52" formatCode="0.00">
                  <c:v>-5.3699626436781306E-3</c:v>
                </c:pt>
                <c:pt idx="53" formatCode="0.00">
                  <c:v>-5.2794068103447916E-3</c:v>
                </c:pt>
                <c:pt idx="54" formatCode="0.00">
                  <c:v>-5.2794068103447916E-3</c:v>
                </c:pt>
                <c:pt idx="55" formatCode="0.00">
                  <c:v>-5.2326859770114587E-3</c:v>
                </c:pt>
                <c:pt idx="56" formatCode="0.00">
                  <c:v>-5.1859651436781257E-3</c:v>
                </c:pt>
                <c:pt idx="57" formatCode="0.00">
                  <c:v>-5.1392443103447927E-3</c:v>
                </c:pt>
                <c:pt idx="58" formatCode="0.00">
                  <c:v>-5.1392443103447927E-3</c:v>
                </c:pt>
                <c:pt idx="59" formatCode="0.00">
                  <c:v>-5.0966426436781231E-3</c:v>
                </c:pt>
                <c:pt idx="60" formatCode="0.00">
                  <c:v>-5.0540409770114536E-3</c:v>
                </c:pt>
                <c:pt idx="61" formatCode="0.00">
                  <c:v>-4.9285751436781294E-3</c:v>
                </c:pt>
                <c:pt idx="62" formatCode="0.00">
                  <c:v>-4.8457359770114478E-3</c:v>
                </c:pt>
                <c:pt idx="63" formatCode="0.00">
                  <c:v>-4.7100051436781143E-3</c:v>
                </c:pt>
                <c:pt idx="64" formatCode="0.00">
                  <c:v>-4.5743451436781185E-3</c:v>
                </c:pt>
                <c:pt idx="65" formatCode="0.00">
                  <c:v>-4.4836293103447805E-3</c:v>
                </c:pt>
                <c:pt idx="66" formatCode="0.00">
                  <c:v>-4.4836293103447805E-3</c:v>
                </c:pt>
                <c:pt idx="67" formatCode="0.00">
                  <c:v>-4.4375559770114537E-3</c:v>
                </c:pt>
                <c:pt idx="68" formatCode="0.00">
                  <c:v>-4.3914826436781268E-3</c:v>
                </c:pt>
                <c:pt idx="69" formatCode="0.00">
                  <c:v>-4.3454093103447861E-3</c:v>
                </c:pt>
                <c:pt idx="70" formatCode="0.00">
                  <c:v>-4.3454093103447861E-3</c:v>
                </c:pt>
                <c:pt idx="71" formatCode="0.00">
                  <c:v>-4.3028001436781205E-3</c:v>
                </c:pt>
                <c:pt idx="72" formatCode="0.00">
                  <c:v>-4.2601909770114549E-3</c:v>
                </c:pt>
                <c:pt idx="73" formatCode="0.00">
                  <c:v>-4.1345834770114415E-3</c:v>
                </c:pt>
                <c:pt idx="74" formatCode="0.00">
                  <c:v>-4.0516201436781168E-3</c:v>
                </c:pt>
                <c:pt idx="75" formatCode="0.00">
                  <c:v>-3.9160609770114568E-3</c:v>
                </c:pt>
                <c:pt idx="76" formatCode="0.00">
                  <c:v>-3.7805734770114535E-3</c:v>
                </c:pt>
                <c:pt idx="77" formatCode="0.00">
                  <c:v>-3.6893368103447927E-3</c:v>
                </c:pt>
                <c:pt idx="78" formatCode="0.00">
                  <c:v>-3.6893368103447927E-3</c:v>
                </c:pt>
                <c:pt idx="79" formatCode="0.00">
                  <c:v>-3.643675143678124E-3</c:v>
                </c:pt>
                <c:pt idx="80" formatCode="0.00">
                  <c:v>-3.5980134770114552E-3</c:v>
                </c:pt>
                <c:pt idx="81" formatCode="0.00">
                  <c:v>-3.5523518103447865E-3</c:v>
                </c:pt>
                <c:pt idx="82" formatCode="0.00">
                  <c:v>-3.5523518103447865E-3</c:v>
                </c:pt>
                <c:pt idx="83" formatCode="0.00">
                  <c:v>-3.5097343103447781E-3</c:v>
                </c:pt>
                <c:pt idx="84" formatCode="0.00">
                  <c:v>-3.4671168103447836E-3</c:v>
                </c:pt>
                <c:pt idx="85" formatCode="0.00">
                  <c:v>-3.3421084770114545E-3</c:v>
                </c:pt>
                <c:pt idx="86" formatCode="0.00">
                  <c:v>-3.2597634770114431E-3</c:v>
                </c:pt>
                <c:pt idx="87" formatCode="0.00">
                  <c:v>-3.1249709770114625E-3</c:v>
                </c:pt>
                <c:pt idx="88" formatCode="0.00">
                  <c:v>-2.9902509770114577E-3</c:v>
                </c:pt>
                <c:pt idx="89" formatCode="0.00">
                  <c:v>-2.8984434770114448E-3</c:v>
                </c:pt>
                <c:pt idx="90" formatCode="0.00">
                  <c:v>-2.8984434770114448E-3</c:v>
                </c:pt>
                <c:pt idx="91" formatCode="0.00">
                  <c:v>-2.8531668103447955E-3</c:v>
                </c:pt>
                <c:pt idx="92" formatCode="0.00">
                  <c:v>-2.8078901436781184E-3</c:v>
                </c:pt>
                <c:pt idx="93" formatCode="0.00">
                  <c:v>-2.7626134770114413E-3</c:v>
                </c:pt>
                <c:pt idx="94" formatCode="0.00">
                  <c:v>-2.7626134770114413E-3</c:v>
                </c:pt>
                <c:pt idx="95" formatCode="0.00">
                  <c:v>-2.7199876436781179E-3</c:v>
                </c:pt>
                <c:pt idx="96" formatCode="0.00">
                  <c:v>-2.6773618103447944E-3</c:v>
                </c:pt>
                <c:pt idx="97" formatCode="0.00">
                  <c:v>-2.552295143678121E-3</c:v>
                </c:pt>
                <c:pt idx="98" formatCode="0.00">
                  <c:v>-2.4699109770114497E-3</c:v>
                </c:pt>
                <c:pt idx="99" formatCode="0.00">
                  <c:v>-2.335135143678127E-3</c:v>
                </c:pt>
                <c:pt idx="100" formatCode="0.00">
                  <c:v>-2.2004309770114611E-3</c:v>
                </c:pt>
                <c:pt idx="101" formatCode="0.00">
                  <c:v>-2.1079993103447908E-3</c:v>
                </c:pt>
                <c:pt idx="102" formatCode="0.00">
                  <c:v>-2.1079993103447908E-3</c:v>
                </c:pt>
                <c:pt idx="103" formatCode="0.00">
                  <c:v>-2.0630851436781172E-3</c:v>
                </c:pt>
                <c:pt idx="104" formatCode="0.00">
                  <c:v>-2.0181709770114437E-3</c:v>
                </c:pt>
                <c:pt idx="105" formatCode="0.00">
                  <c:v>-1.9732568103447701E-3</c:v>
                </c:pt>
                <c:pt idx="106" formatCode="0.00">
                  <c:v>-1.9732568103447701E-3</c:v>
                </c:pt>
                <c:pt idx="107" formatCode="0.00">
                  <c:v>-1.9307834770114357E-3</c:v>
                </c:pt>
                <c:pt idx="108" formatCode="0.00">
                  <c:v>-1.8881493103447694E-3</c:v>
                </c:pt>
                <c:pt idx="109" formatCode="0.00">
                  <c:v>-1.7629318103447728E-3</c:v>
                </c:pt>
                <c:pt idx="110" formatCode="0.00">
                  <c:v>-1.6804151436781295E-3</c:v>
                </c:pt>
                <c:pt idx="111" formatCode="0.00">
                  <c:v>-1.5476443103447923E-3</c:v>
                </c:pt>
                <c:pt idx="112" formatCode="0.00">
                  <c:v>-1.4149484770114573E-3</c:v>
                </c:pt>
                <c:pt idx="113" formatCode="0.00">
                  <c:v>-1.3240109770114444E-3</c:v>
                </c:pt>
                <c:pt idx="114" formatCode="0.00">
                  <c:v>-1.3240109770114444E-3</c:v>
                </c:pt>
                <c:pt idx="115" formatCode="0.00">
                  <c:v>-1.279438477011452E-3</c:v>
                </c:pt>
                <c:pt idx="116" formatCode="0.00">
                  <c:v>-1.2348659770114456E-3</c:v>
                </c:pt>
                <c:pt idx="117" formatCode="0.00">
                  <c:v>-1.1902934770114532E-3</c:v>
                </c:pt>
                <c:pt idx="118" formatCode="0.00">
                  <c:v>-1.1902934770114532E-3</c:v>
                </c:pt>
                <c:pt idx="119" formatCode="0.00">
                  <c:v>-1.1474909770114589E-3</c:v>
                </c:pt>
                <c:pt idx="120" formatCode="0.00">
                  <c:v>-1.1048493103447826E-3</c:v>
                </c:pt>
                <c:pt idx="121" formatCode="0.00">
                  <c:v>-9.8099347701145756E-4</c:v>
                </c:pt>
                <c:pt idx="122" formatCode="0.00">
                  <c:v>-8.9985847701146149E-4</c:v>
                </c:pt>
                <c:pt idx="123" formatCode="0.00">
                  <c:v>-7.7253431034478293E-4</c:v>
                </c:pt>
                <c:pt idx="124" formatCode="0.00">
                  <c:v>-6.4528347701145461E-4</c:v>
                </c:pt>
                <c:pt idx="125" formatCode="0.00">
                  <c:v>-5.5779847701144247E-4</c:v>
                </c:pt>
                <c:pt idx="126" formatCode="0.00">
                  <c:v>-5.5779847701144247E-4</c:v>
                </c:pt>
                <c:pt idx="127" formatCode="0.00">
                  <c:v>-6.6063014367810646E-4</c:v>
                </c:pt>
                <c:pt idx="128" formatCode="0.00">
                  <c:v>-7.6346181034477045E-4</c:v>
                </c:pt>
                <c:pt idx="129" formatCode="0.00">
                  <c:v>-8.6629347701143444E-4</c:v>
                </c:pt>
                <c:pt idx="130" formatCode="0.00">
                  <c:v>-8.6629347701143444E-4</c:v>
                </c:pt>
                <c:pt idx="131" formatCode="0.00">
                  <c:v>-8.8847847701144234E-4</c:v>
                </c:pt>
                <c:pt idx="132" formatCode="0.00">
                  <c:v>-9.1060847701145142E-4</c:v>
                </c:pt>
                <c:pt idx="133" formatCode="0.00">
                  <c:v>-1.6722468103447796E-3</c:v>
                </c:pt>
                <c:pt idx="134" formatCode="0.00">
                  <c:v>-2.4100601436781166E-3</c:v>
                </c:pt>
                <c:pt idx="135" formatCode="0.00">
                  <c:v>-3.3058568103447872E-3</c:v>
                </c:pt>
                <c:pt idx="136" formatCode="0.00">
                  <c:v>-4.2016401436781176E-3</c:v>
                </c:pt>
                <c:pt idx="137" formatCode="0.00">
                  <c:v>-4.5342376436781212E-3</c:v>
                </c:pt>
                <c:pt idx="138" formatCode="0.00">
                  <c:v>-4.5342376436781212E-3</c:v>
                </c:pt>
                <c:pt idx="139" formatCode="0.00">
                  <c:v>-4.7513926436781179E-3</c:v>
                </c:pt>
                <c:pt idx="140" formatCode="0.00">
                  <c:v>-4.9685476436781284E-3</c:v>
                </c:pt>
                <c:pt idx="141" formatCode="0.00">
                  <c:v>-5.1857026436781389E-3</c:v>
                </c:pt>
                <c:pt idx="142" formatCode="0.00">
                  <c:v>-5.1857026436781389E-3</c:v>
                </c:pt>
                <c:pt idx="143" formatCode="0.00">
                  <c:v>-5.48571597701146E-3</c:v>
                </c:pt>
                <c:pt idx="144" formatCode="0.00">
                  <c:v>-5.7857843103447937E-3</c:v>
                </c:pt>
                <c:pt idx="145" formatCode="0.00">
                  <c:v>-5.7548843103447794E-3</c:v>
                </c:pt>
                <c:pt idx="146" formatCode="0.00">
                  <c:v>-5.4230993103447783E-3</c:v>
                </c:pt>
                <c:pt idx="147" formatCode="0.00">
                  <c:v>-5.2348468103447926E-3</c:v>
                </c:pt>
                <c:pt idx="148" formatCode="0.00">
                  <c:v>-5.0465976436781246E-3</c:v>
                </c:pt>
                <c:pt idx="149" formatCode="0.00">
                  <c:v>-5.2018809770114499E-3</c:v>
                </c:pt>
                <c:pt idx="150" formatCode="0.00">
                  <c:v>-5.2018809770114499E-3</c:v>
                </c:pt>
                <c:pt idx="151" formatCode="0.00">
                  <c:v>-4.9030293103447947E-3</c:v>
                </c:pt>
                <c:pt idx="152" formatCode="0.00">
                  <c:v>-4.6041776436781257E-3</c:v>
                </c:pt>
                <c:pt idx="153" formatCode="0.00">
                  <c:v>-4.3053259770114705E-3</c:v>
                </c:pt>
                <c:pt idx="154" formatCode="0.00">
                  <c:v>-4.3053259770114705E-3</c:v>
                </c:pt>
                <c:pt idx="155" formatCode="0.00">
                  <c:v>-4.0824201436781282E-3</c:v>
                </c:pt>
                <c:pt idx="156" formatCode="0.00">
                  <c:v>-3.8595143103447999E-3</c:v>
                </c:pt>
                <c:pt idx="157" formatCode="0.00">
                  <c:v>-2.9107984770114642E-3</c:v>
                </c:pt>
                <c:pt idx="158" formatCode="0.00">
                  <c:v>-2.1809109770114521E-3</c:v>
                </c:pt>
                <c:pt idx="159" formatCode="0.00">
                  <c:v>-1.112228477011451E-3</c:v>
                </c:pt>
                <c:pt idx="160" formatCode="0.00">
                  <c:v>-4.3544310344784121E-5</c:v>
                </c:pt>
                <c:pt idx="161" formatCode="0.00">
                  <c:v>5.5454652298854434E-4</c:v>
                </c:pt>
                <c:pt idx="162" formatCode="0.00">
                  <c:v>5.5454652298854434E-4</c:v>
                </c:pt>
                <c:pt idx="163" formatCode="0.00">
                  <c:v>6.297681896551971E-4</c:v>
                </c:pt>
                <c:pt idx="164" formatCode="0.00">
                  <c:v>7.0498985632187761E-4</c:v>
                </c:pt>
                <c:pt idx="165" formatCode="0.00">
                  <c:v>7.8021152298854424E-4</c:v>
                </c:pt>
                <c:pt idx="166" formatCode="0.00">
                  <c:v>7.8021152298854424E-4</c:v>
                </c:pt>
                <c:pt idx="167" formatCode="0.00">
                  <c:v>7.9909902298853919E-4</c:v>
                </c:pt>
                <c:pt idx="168" formatCode="0.00">
                  <c:v>8.1798652298854801E-4</c:v>
                </c:pt>
                <c:pt idx="169" formatCode="0.00">
                  <c:v>1.0245081896552294E-3</c:v>
                </c:pt>
                <c:pt idx="170" formatCode="0.00">
                  <c:v>1.2427665229885615E-3</c:v>
                </c:pt>
                <c:pt idx="171" formatCode="0.00">
                  <c:v>1.4802790229885426E-3</c:v>
                </c:pt>
                <c:pt idx="172" formatCode="0.00">
                  <c:v>1.7177873563218732E-3</c:v>
                </c:pt>
                <c:pt idx="173" formatCode="0.00">
                  <c:v>1.9160598563218861E-3</c:v>
                </c:pt>
                <c:pt idx="174" formatCode="0.00">
                  <c:v>1.9160598563218861E-3</c:v>
                </c:pt>
                <c:pt idx="175" formatCode="0.00">
                  <c:v>2.265931522988554E-3</c:v>
                </c:pt>
                <c:pt idx="176" formatCode="0.00">
                  <c:v>2.615803189655222E-3</c:v>
                </c:pt>
                <c:pt idx="177" formatCode="0.00">
                  <c:v>2.9656748563218899E-3</c:v>
                </c:pt>
                <c:pt idx="178" formatCode="0.00">
                  <c:v>2.9656748563218899E-3</c:v>
                </c:pt>
                <c:pt idx="179" formatCode="0.00">
                  <c:v>3.2450490229885415E-3</c:v>
                </c:pt>
                <c:pt idx="180" formatCode="0.00">
                  <c:v>3.5244231896552208E-3</c:v>
                </c:pt>
                <c:pt idx="181" formatCode="0.00">
                  <c:v>4.0631115229885356E-3</c:v>
                </c:pt>
                <c:pt idx="182" formatCode="0.00">
                  <c:v>4.3226081896551999E-3</c:v>
                </c:pt>
                <c:pt idx="183" formatCode="0.00">
                  <c:v>4.8777306896552186E-3</c:v>
                </c:pt>
                <c:pt idx="184" formatCode="0.00">
                  <c:v>5.4328506896552248E-3</c:v>
                </c:pt>
                <c:pt idx="185" formatCode="0.00">
                  <c:v>6.0058881896552091E-3</c:v>
                </c:pt>
                <c:pt idx="186" formatCode="0.00">
                  <c:v>6.0058881896552091E-3</c:v>
                </c:pt>
                <c:pt idx="187" formatCode="0.00">
                  <c:v>5.9312323563218833E-3</c:v>
                </c:pt>
                <c:pt idx="188" formatCode="0.00">
                  <c:v>5.8565765229885297E-3</c:v>
                </c:pt>
                <c:pt idx="189" formatCode="0.00">
                  <c:v>5.7819206896552039E-3</c:v>
                </c:pt>
                <c:pt idx="190" formatCode="0.00">
                  <c:v>5.7819206896552039E-3</c:v>
                </c:pt>
                <c:pt idx="191" formatCode="0.00">
                  <c:v>5.7620256896552119E-3</c:v>
                </c:pt>
                <c:pt idx="192" formatCode="0.00">
                  <c:v>5.742130689655206E-3</c:v>
                </c:pt>
                <c:pt idx="193" formatCode="0.00">
                  <c:v>5.6448640229885549E-3</c:v>
                </c:pt>
                <c:pt idx="194" formatCode="0.00">
                  <c:v>5.5696140229885421E-3</c:v>
                </c:pt>
                <c:pt idx="195" formatCode="0.00">
                  <c:v>5.4253865229885456E-3</c:v>
                </c:pt>
                <c:pt idx="196" formatCode="0.00">
                  <c:v>5.2811581896552023E-3</c:v>
                </c:pt>
                <c:pt idx="197" formatCode="0.00">
                  <c:v>5.0860356896552106E-3</c:v>
                </c:pt>
                <c:pt idx="198" formatCode="0.00">
                  <c:v>5.0860356896552106E-3</c:v>
                </c:pt>
                <c:pt idx="199" formatCode="0.00">
                  <c:v>5.039601522988546E-3</c:v>
                </c:pt>
                <c:pt idx="200" formatCode="0.00">
                  <c:v>4.9931673563218815E-3</c:v>
                </c:pt>
                <c:pt idx="201" formatCode="0.00">
                  <c:v>4.9467331896552169E-3</c:v>
                </c:pt>
                <c:pt idx="202" formatCode="0.00">
                  <c:v>4.9467331896552169E-3</c:v>
                </c:pt>
                <c:pt idx="203" formatCode="0.00">
                  <c:v>4.9523290229885469E-3</c:v>
                </c:pt>
                <c:pt idx="204" formatCode="0.00">
                  <c:v>4.957924856321877E-3</c:v>
                </c:pt>
                <c:pt idx="205" formatCode="0.00">
                  <c:v>4.7088881896552165E-3</c:v>
                </c:pt>
                <c:pt idx="206" formatCode="0.00">
                  <c:v>4.4502090229885521E-3</c:v>
                </c:pt>
                <c:pt idx="207" formatCode="0.00">
                  <c:v>4.1185365229885612E-3</c:v>
                </c:pt>
                <c:pt idx="208" formatCode="0.00">
                  <c:v>3.7868606896552109E-3</c:v>
                </c:pt>
                <c:pt idx="209" formatCode="0.00">
                  <c:v>3.6345790229885405E-3</c:v>
                </c:pt>
                <c:pt idx="210" formatCode="0.00">
                  <c:v>3.6345790229885405E-3</c:v>
                </c:pt>
                <c:pt idx="211" formatCode="0.00">
                  <c:v>4.0868406896552162E-3</c:v>
                </c:pt>
                <c:pt idx="212" formatCode="0.00">
                  <c:v>4.539102356321878E-3</c:v>
                </c:pt>
                <c:pt idx="213" formatCode="0.00">
                  <c:v>4.9913640229885398E-3</c:v>
                </c:pt>
                <c:pt idx="214" formatCode="0.00">
                  <c:v>4.9913640229885398E-3</c:v>
                </c:pt>
                <c:pt idx="215" formatCode="0.00">
                  <c:v>5.1464348563218798E-3</c:v>
                </c:pt>
                <c:pt idx="216" formatCode="0.00">
                  <c:v>5.301505689655206E-3</c:v>
                </c:pt>
                <c:pt idx="217" formatCode="0.00">
                  <c:v>7.0214423563218775E-3</c:v>
                </c:pt>
                <c:pt idx="218" formatCode="0.00">
                  <c:v>8.5883690229885401E-3</c:v>
                </c:pt>
                <c:pt idx="219" formatCode="0.00">
                  <c:v>1.066465652298855E-2</c:v>
                </c:pt>
                <c:pt idx="220" formatCode="0.00">
                  <c:v>1.2740941522988533E-2</c:v>
                </c:pt>
                <c:pt idx="221" formatCode="0.00">
                  <c:v>1.390457568965521E-2</c:v>
                </c:pt>
                <c:pt idx="222" formatCode="0.00">
                  <c:v>1.390457568965521E-2</c:v>
                </c:pt>
                <c:pt idx="223" formatCode="0.00">
                  <c:v>1.3753894856321877E-2</c:v>
                </c:pt>
                <c:pt idx="224" formatCode="0.00">
                  <c:v>1.3603214022988544E-2</c:v>
                </c:pt>
                <c:pt idx="225" formatCode="0.00">
                  <c:v>1.3452533189655211E-2</c:v>
                </c:pt>
                <c:pt idx="226" formatCode="0.00">
                  <c:v>1.3452533189655211E-2</c:v>
                </c:pt>
                <c:pt idx="227" formatCode="0.00">
                  <c:v>1.3339060689655208E-2</c:v>
                </c:pt>
                <c:pt idx="228" formatCode="0.00">
                  <c:v>1.3225588189655205E-2</c:v>
                </c:pt>
                <c:pt idx="229" formatCode="0.00">
                  <c:v>1.2812419022988547E-2</c:v>
                </c:pt>
                <c:pt idx="230" formatCode="0.00">
                  <c:v>1.2512618189655197E-2</c:v>
                </c:pt>
                <c:pt idx="231" formatCode="0.00">
                  <c:v>1.2054427356321867E-2</c:v>
                </c:pt>
                <c:pt idx="232" formatCode="0.00">
                  <c:v>1.1596238189655203E-2</c:v>
                </c:pt>
                <c:pt idx="233" formatCode="0.00">
                  <c:v>1.1325690689655193E-2</c:v>
                </c:pt>
                <c:pt idx="234" formatCode="0.00">
                  <c:v>1.1325690689655193E-2</c:v>
                </c:pt>
                <c:pt idx="235" formatCode="0.00">
                  <c:v>1.0834864856321874E-2</c:v>
                </c:pt>
                <c:pt idx="236" formatCode="0.00">
                  <c:v>1.0344039022988541E-2</c:v>
                </c:pt>
                <c:pt idx="237" formatCode="0.00">
                  <c:v>9.8532131896552078E-3</c:v>
                </c:pt>
                <c:pt idx="238" formatCode="0.00">
                  <c:v>9.8532131896552078E-3</c:v>
                </c:pt>
                <c:pt idx="239" formatCode="0.00">
                  <c:v>9.719431522988542E-3</c:v>
                </c:pt>
                <c:pt idx="240" formatCode="0.00">
                  <c:v>9.5856498563218762E-3</c:v>
                </c:pt>
                <c:pt idx="241" formatCode="0.00">
                  <c:v>7.683637356321868E-3</c:v>
                </c:pt>
                <c:pt idx="242" formatCode="0.00">
                  <c:v>5.8818231896552026E-3</c:v>
                </c:pt>
                <c:pt idx="243" formatCode="0.00">
                  <c:v>3.5729365229885401E-3</c:v>
                </c:pt>
                <c:pt idx="244" formatCode="0.00">
                  <c:v>1.2640465229885461E-3</c:v>
                </c:pt>
                <c:pt idx="245" formatCode="0.00">
                  <c:v>-6.2838477011453731E-5</c:v>
                </c:pt>
                <c:pt idx="246" formatCode="0.00">
                  <c:v>-6.2838477011453731E-5</c:v>
                </c:pt>
                <c:pt idx="247" formatCode="0.00">
                  <c:v>2.2339568965522305E-4</c:v>
                </c:pt>
                <c:pt idx="248" formatCode="0.00">
                  <c:v>5.0962985632187208E-4</c:v>
                </c:pt>
                <c:pt idx="249" formatCode="0.00">
                  <c:v>7.9586402298854886E-4</c:v>
                </c:pt>
                <c:pt idx="250" formatCode="0.00">
                  <c:v>7.9586402298854886E-4</c:v>
                </c:pt>
                <c:pt idx="251" formatCode="0.00">
                  <c:v>9.4329652298853761E-4</c:v>
                </c:pt>
                <c:pt idx="252" formatCode="0.00">
                  <c:v>1.0907290229885402E-3</c:v>
                </c:pt>
                <c:pt idx="253" formatCode="0.00">
                  <c:v>1.9077840229885373E-3</c:v>
                </c:pt>
                <c:pt idx="254" formatCode="0.00">
                  <c:v>2.6229831896552036E-3</c:v>
                </c:pt>
                <c:pt idx="255" formatCode="0.00">
                  <c:v>3.6043923563218727E-3</c:v>
                </c:pt>
                <c:pt idx="256" formatCode="0.00">
                  <c:v>4.5858023563218747E-3</c:v>
                </c:pt>
                <c:pt idx="257" formatCode="0.00">
                  <c:v>5.2249115229885262E-3</c:v>
                </c:pt>
                <c:pt idx="258" formatCode="0.00">
                  <c:v>5.2249115229885262E-3</c:v>
                </c:pt>
                <c:pt idx="259" formatCode="0.00">
                  <c:v>5.2434798563218699E-3</c:v>
                </c:pt>
                <c:pt idx="260" formatCode="0.00">
                  <c:v>5.2620481896552135E-3</c:v>
                </c:pt>
                <c:pt idx="261" formatCode="0.00">
                  <c:v>5.2806165229885432E-3</c:v>
                </c:pt>
                <c:pt idx="262" formatCode="0.00">
                  <c:v>5.2806165229885432E-3</c:v>
                </c:pt>
                <c:pt idx="263" formatCode="0.00">
                  <c:v>5.2741148563218848E-3</c:v>
                </c:pt>
                <c:pt idx="264" formatCode="0.00">
                  <c:v>5.2676131896552125E-3</c:v>
                </c:pt>
                <c:pt idx="265" formatCode="0.00">
                  <c:v>5.3469040229885412E-3</c:v>
                </c:pt>
                <c:pt idx="266" formatCode="0.00">
                  <c:v>5.4561390229885404E-3</c:v>
                </c:pt>
                <c:pt idx="267" formatCode="0.00">
                  <c:v>5.5992381896552007E-3</c:v>
                </c:pt>
                <c:pt idx="268" formatCode="0.00">
                  <c:v>5.7423340229885433E-3</c:v>
                </c:pt>
                <c:pt idx="269" formatCode="0.00">
                  <c:v>5.8209815229885442E-3</c:v>
                </c:pt>
                <c:pt idx="270" formatCode="0.00">
                  <c:v>5.8209815229885442E-3</c:v>
                </c:pt>
                <c:pt idx="271" formatCode="0.00">
                  <c:v>5.6418881896552198E-3</c:v>
                </c:pt>
                <c:pt idx="272" formatCode="0.00">
                  <c:v>5.4627948563218814E-3</c:v>
                </c:pt>
                <c:pt idx="273" formatCode="0.00">
                  <c:v>5.283701522988557E-3</c:v>
                </c:pt>
                <c:pt idx="274" formatCode="0.00">
                  <c:v>5.283701522988557E-3</c:v>
                </c:pt>
                <c:pt idx="275" formatCode="0.00">
                  <c:v>5.1652990229885537E-3</c:v>
                </c:pt>
                <c:pt idx="276" formatCode="0.00">
                  <c:v>5.0468965229885643E-3</c:v>
                </c:pt>
                <c:pt idx="277" formatCode="0.00">
                  <c:v>4.7415131896552248E-3</c:v>
                </c:pt>
                <c:pt idx="278" formatCode="0.00">
                  <c:v>4.5305148563219017E-3</c:v>
                </c:pt>
                <c:pt idx="279" formatCode="0.00">
                  <c:v>4.1572256896551946E-3</c:v>
                </c:pt>
                <c:pt idx="280" formatCode="0.00">
                  <c:v>3.7839381896552088E-3</c:v>
                </c:pt>
                <c:pt idx="281" formatCode="0.00">
                  <c:v>3.4357098563218696E-3</c:v>
                </c:pt>
                <c:pt idx="282" formatCode="0.00">
                  <c:v>3.4357098563218696E-3</c:v>
                </c:pt>
                <c:pt idx="283" formatCode="0.00">
                  <c:v>3.256365689655219E-3</c:v>
                </c:pt>
                <c:pt idx="284" formatCode="0.00">
                  <c:v>3.0770215229885545E-3</c:v>
                </c:pt>
                <c:pt idx="285" formatCode="0.00">
                  <c:v>2.8976773563218899E-3</c:v>
                </c:pt>
                <c:pt idx="286" formatCode="0.00">
                  <c:v>2.8976773563218899E-3</c:v>
                </c:pt>
                <c:pt idx="287" formatCode="0.00">
                  <c:v>2.8030756896552239E-3</c:v>
                </c:pt>
                <c:pt idx="288" formatCode="0.00">
                  <c:v>2.7084740229885579E-3</c:v>
                </c:pt>
                <c:pt idx="289" formatCode="0.00">
                  <c:v>2.1462615229885518E-3</c:v>
                </c:pt>
                <c:pt idx="290" formatCode="0.00">
                  <c:v>1.6787331896552238E-3</c:v>
                </c:pt>
                <c:pt idx="291" formatCode="0.00">
                  <c:v>1.0379998563218862E-3</c:v>
                </c:pt>
                <c:pt idx="292" formatCode="0.00">
                  <c:v>3.9752318965520506E-4</c:v>
                </c:pt>
                <c:pt idx="293" formatCode="0.00">
                  <c:v>-1.5237643678125967E-5</c:v>
                </c:pt>
                <c:pt idx="294" formatCode="0.00">
                  <c:v>-1.5237643678125967E-5</c:v>
                </c:pt>
                <c:pt idx="295" formatCode="0.00">
                  <c:v>3.9683189655206896E-5</c:v>
                </c:pt>
                <c:pt idx="296" formatCode="0.00">
                  <c:v>9.460402298853976E-5</c:v>
                </c:pt>
                <c:pt idx="297" formatCode="0.00">
                  <c:v>1.4952485632187262E-4</c:v>
                </c:pt>
                <c:pt idx="298" formatCode="0.00">
                  <c:v>1.4952485632187262E-4</c:v>
                </c:pt>
                <c:pt idx="299" formatCode="0.00">
                  <c:v>1.9856152298854124E-4</c:v>
                </c:pt>
                <c:pt idx="300" formatCode="0.00">
                  <c:v>2.4759818965520985E-4</c:v>
                </c:pt>
                <c:pt idx="301" formatCode="0.00">
                  <c:v>2.6892652298854403E-4</c:v>
                </c:pt>
                <c:pt idx="302" formatCode="0.00">
                  <c:v>2.4417152298854272E-4</c:v>
                </c:pt>
                <c:pt idx="303" formatCode="0.00">
                  <c:v>2.6098735632189285E-4</c:v>
                </c:pt>
                <c:pt idx="304" formatCode="0.00">
                  <c:v>2.7754485632187909E-4</c:v>
                </c:pt>
                <c:pt idx="305" formatCode="0.00">
                  <c:v>3.4398652298854582E-4</c:v>
                </c:pt>
                <c:pt idx="306" formatCode="0.00">
                  <c:v>3.4398652298854582E-4</c:v>
                </c:pt>
                <c:pt idx="307" formatCode="0.00">
                  <c:v>3.6446152298855172E-4</c:v>
                </c:pt>
                <c:pt idx="308" formatCode="0.00">
                  <c:v>3.8493652298855763E-4</c:v>
                </c:pt>
                <c:pt idx="309" formatCode="0.00">
                  <c:v>4.0541152298854966E-4</c:v>
                </c:pt>
                <c:pt idx="310" formatCode="0.00">
                  <c:v>4.0541152298854966E-4</c:v>
                </c:pt>
                <c:pt idx="311" formatCode="0.00">
                  <c:v>4.2733485632188983E-4</c:v>
                </c:pt>
                <c:pt idx="312" formatCode="0.00">
                  <c:v>4.4925818965523001E-4</c:v>
                </c:pt>
                <c:pt idx="313" formatCode="0.00">
                  <c:v>4.7464235632189988E-4</c:v>
                </c:pt>
                <c:pt idx="314" formatCode="0.00">
                  <c:v>4.7893818965523416E-4</c:v>
                </c:pt>
                <c:pt idx="315" formatCode="0.00">
                  <c:v>4.9552235632187303E-4</c:v>
                </c:pt>
                <c:pt idx="316" formatCode="0.00">
                  <c:v>5.1210985632187123E-4</c:v>
                </c:pt>
                <c:pt idx="317" formatCode="0.00">
                  <c:v>5.3504735632187161E-4</c:v>
                </c:pt>
                <c:pt idx="318" formatCode="0.00">
                  <c:v>5.3504735632187161E-4</c:v>
                </c:pt>
                <c:pt idx="319" formatCode="0.00">
                  <c:v>5.5550818965520443E-4</c:v>
                </c:pt>
                <c:pt idx="320" formatCode="0.00">
                  <c:v>5.7596902298855113E-4</c:v>
                </c:pt>
                <c:pt idx="321" formatCode="0.00">
                  <c:v>5.9642985632187007E-4</c:v>
                </c:pt>
                <c:pt idx="322" formatCode="0.00">
                  <c:v>5.9642985632187007E-4</c:v>
                </c:pt>
                <c:pt idx="323" formatCode="0.00">
                  <c:v>6.1835235632186347E-4</c:v>
                </c:pt>
                <c:pt idx="324" formatCode="0.00">
                  <c:v>6.4027485632185688E-4</c:v>
                </c:pt>
                <c:pt idx="325" formatCode="0.00">
                  <c:v>6.6542568965520521E-4</c:v>
                </c:pt>
                <c:pt idx="326" formatCode="0.00">
                  <c:v>6.6973818965519738E-4</c:v>
                </c:pt>
                <c:pt idx="327" formatCode="0.00">
                  <c:v>6.8628152298853828E-4</c:v>
                </c:pt>
                <c:pt idx="328" formatCode="0.00">
                  <c:v>7.0282902298855754E-4</c:v>
                </c:pt>
                <c:pt idx="329" formatCode="0.00">
                  <c:v>7.2577068965520852E-4</c:v>
                </c:pt>
                <c:pt idx="330" formatCode="0.00">
                  <c:v>7.2577068965520852E-4</c:v>
                </c:pt>
                <c:pt idx="331" formatCode="0.00">
                  <c:v>7.4621652298853536E-4</c:v>
                </c:pt>
                <c:pt idx="332" formatCode="0.00">
                  <c:v>7.6666235632187607E-4</c:v>
                </c:pt>
                <c:pt idx="333" formatCode="0.00">
                  <c:v>7.8710818965520291E-4</c:v>
                </c:pt>
                <c:pt idx="334" formatCode="0.00">
                  <c:v>7.8710818965520291E-4</c:v>
                </c:pt>
                <c:pt idx="335" formatCode="0.00">
                  <c:v>8.0903152298854308E-4</c:v>
                </c:pt>
                <c:pt idx="336" formatCode="0.00">
                  <c:v>8.3095485632188326E-4</c:v>
                </c:pt>
                <c:pt idx="337" formatCode="0.00">
                  <c:v>8.5611568965521245E-4</c:v>
                </c:pt>
                <c:pt idx="338" formatCode="0.00">
                  <c:v>8.6044485632189027E-4</c:v>
                </c:pt>
                <c:pt idx="339" formatCode="0.00">
                  <c:v>8.7695235632187507E-4</c:v>
                </c:pt>
                <c:pt idx="340" formatCode="0.00">
                  <c:v>8.9346068965522052E-4</c:v>
                </c:pt>
                <c:pt idx="341" formatCode="0.00">
                  <c:v>9.1640652298853598E-4</c:v>
                </c:pt>
                <c:pt idx="342" formatCode="0.00">
                  <c:v>9.1640652298853598E-4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3D-45FC-9F10-3BC16265683B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'Indus-TSA'!$Z$366:$Z$713</c:f>
              <c:numCache>
                <c:formatCode>General</c:formatCode>
                <c:ptCount val="348"/>
                <c:pt idx="6" formatCode="0.0000">
                  <c:v>5.5409633576559966E-2</c:v>
                </c:pt>
                <c:pt idx="7" formatCode="0.0000">
                  <c:v>2.5002898487274286E-2</c:v>
                </c:pt>
                <c:pt idx="8" formatCode="0.0000">
                  <c:v>7.807569440989337E-2</c:v>
                </c:pt>
                <c:pt idx="9" formatCode="0.0000">
                  <c:v>7.8120765332512346E-2</c:v>
                </c:pt>
                <c:pt idx="10" formatCode="0.0000">
                  <c:v>1.5288053189655204E-2</c:v>
                </c:pt>
                <c:pt idx="11" formatCode="0.0000">
                  <c:v>-8.082618395320193E-2</c:v>
                </c:pt>
                <c:pt idx="12" formatCode="0.0000">
                  <c:v>-3.1540086810344793E-2</c:v>
                </c:pt>
                <c:pt idx="13" formatCode="0.0000">
                  <c:v>-3.1462307197249552E-2</c:v>
                </c:pt>
                <c:pt idx="14" formatCode="0.0000">
                  <c:v>-3.1408826869868588E-2</c:v>
                </c:pt>
                <c:pt idx="15" formatCode="0.0000">
                  <c:v>-8.0586680560344792E-2</c:v>
                </c:pt>
                <c:pt idx="16" formatCode="0.0000">
                  <c:v>-4.7456855262725736E-2</c:v>
                </c:pt>
                <c:pt idx="17" formatCode="0.0000">
                  <c:v>-4.740661785201146E-2</c:v>
                </c:pt>
                <c:pt idx="18" formatCode="0.0000">
                  <c:v>5.6229278576559974E-2</c:v>
                </c:pt>
                <c:pt idx="19" formatCode="0.0000">
                  <c:v>2.582212848727429E-2</c:v>
                </c:pt>
                <c:pt idx="20" formatCode="0.0000">
                  <c:v>7.8894509409893371E-2</c:v>
                </c:pt>
                <c:pt idx="21" formatCode="0.0000">
                  <c:v>7.8939165332512343E-2</c:v>
                </c:pt>
                <c:pt idx="22" formatCode="0.0000">
                  <c:v>1.6106453189655201E-2</c:v>
                </c:pt>
                <c:pt idx="23" formatCode="0.0000">
                  <c:v>-8.0007774786535243E-2</c:v>
                </c:pt>
                <c:pt idx="24" formatCode="0.0000">
                  <c:v>-3.0721668477011459E-2</c:v>
                </c:pt>
                <c:pt idx="25" formatCode="0.0000">
                  <c:v>-3.0643630530582881E-2</c:v>
                </c:pt>
                <c:pt idx="26" formatCode="0.0000">
                  <c:v>-3.0590673536535266E-2</c:v>
                </c:pt>
                <c:pt idx="27" formatCode="0.0000">
                  <c:v>-7.9768849727011468E-2</c:v>
                </c:pt>
                <c:pt idx="28" formatCode="0.0000">
                  <c:v>-4.6639345262725729E-2</c:v>
                </c:pt>
                <c:pt idx="29" formatCode="0.0000">
                  <c:v>-4.6588722852011447E-2</c:v>
                </c:pt>
                <c:pt idx="30" formatCode="0.0000">
                  <c:v>5.7047173576559987E-2</c:v>
                </c:pt>
                <c:pt idx="31" formatCode="0.0000">
                  <c:v>2.6639728487274292E-2</c:v>
                </c:pt>
                <c:pt idx="32" formatCode="0.0000">
                  <c:v>7.9711814409893375E-2</c:v>
                </c:pt>
                <c:pt idx="33" formatCode="0.0000">
                  <c:v>7.975617533251235E-2</c:v>
                </c:pt>
                <c:pt idx="34" formatCode="0.0000">
                  <c:v>1.6923463189655208E-2</c:v>
                </c:pt>
                <c:pt idx="35" formatCode="0.0000">
                  <c:v>-7.9190757286535254E-2</c:v>
                </c:pt>
                <c:pt idx="36" formatCode="0.0000">
                  <c:v>-2.9904643477011432E-2</c:v>
                </c:pt>
                <c:pt idx="37" formatCode="0.0000">
                  <c:v>-2.9827168030582878E-2</c:v>
                </c:pt>
                <c:pt idx="38" formatCode="0.0000">
                  <c:v>-2.977416936986859E-2</c:v>
                </c:pt>
                <c:pt idx="39" formatCode="0.0000">
                  <c:v>-7.8952683893678113E-2</c:v>
                </c:pt>
                <c:pt idx="40" formatCode="0.0000">
                  <c:v>-4.5823521096059069E-2</c:v>
                </c:pt>
                <c:pt idx="41" formatCode="0.0000">
                  <c:v>-4.577247701867812E-2</c:v>
                </c:pt>
                <c:pt idx="42" formatCode="0.0000">
                  <c:v>5.7863419409893313E-2</c:v>
                </c:pt>
                <c:pt idx="43" formatCode="0.0000">
                  <c:v>2.7455663487274282E-2</c:v>
                </c:pt>
                <c:pt idx="44" formatCode="0.0000">
                  <c:v>8.0527438576560015E-2</c:v>
                </c:pt>
                <c:pt idx="45" formatCode="0.0000">
                  <c:v>8.0571488665845667E-2</c:v>
                </c:pt>
                <c:pt idx="46" formatCode="0.0000">
                  <c:v>1.7738776522988525E-2</c:v>
                </c:pt>
                <c:pt idx="47" formatCode="0.0000">
                  <c:v>-7.8375435619868608E-2</c:v>
                </c:pt>
                <c:pt idx="48" formatCode="0.0000">
                  <c:v>-2.9089313477011484E-2</c:v>
                </c:pt>
                <c:pt idx="49" formatCode="0.0000">
                  <c:v>-2.9012132197249567E-2</c:v>
                </c:pt>
                <c:pt idx="50" formatCode="0.0000">
                  <c:v>-2.8959446036535268E-2</c:v>
                </c:pt>
                <c:pt idx="51" formatCode="0.0000">
                  <c:v>-7.8138846393678116E-2</c:v>
                </c:pt>
                <c:pt idx="52" formatCode="0.0000">
                  <c:v>-4.5010566929392412E-2</c:v>
                </c:pt>
                <c:pt idx="53" formatCode="0.0000">
                  <c:v>-4.4959084518678125E-2</c:v>
                </c:pt>
                <c:pt idx="54" formatCode="0.0000">
                  <c:v>5.8676811909893309E-2</c:v>
                </c:pt>
                <c:pt idx="55" formatCode="0.0000">
                  <c:v>2.826638848727428E-2</c:v>
                </c:pt>
                <c:pt idx="56" formatCode="0.0000">
                  <c:v>8.1335496076560029E-2</c:v>
                </c:pt>
                <c:pt idx="57" formatCode="0.0000">
                  <c:v>8.137687866584567E-2</c:v>
                </c:pt>
                <c:pt idx="58" formatCode="0.0000">
                  <c:v>1.8544166522988528E-2</c:v>
                </c:pt>
                <c:pt idx="59" formatCode="0.0000">
                  <c:v>-7.7570036453201929E-2</c:v>
                </c:pt>
                <c:pt idx="60" formatCode="0.0000">
                  <c:v>-2.828390514367813E-2</c:v>
                </c:pt>
                <c:pt idx="61" formatCode="0.0000">
                  <c:v>-2.8208777197249561E-2</c:v>
                </c:pt>
                <c:pt idx="62" formatCode="0.0000">
                  <c:v>-2.8158162703201921E-2</c:v>
                </c:pt>
                <c:pt idx="63" formatCode="0.0000">
                  <c:v>-7.7340395560344777E-2</c:v>
                </c:pt>
                <c:pt idx="64" formatCode="0.0000">
                  <c:v>-4.42149494293924E-2</c:v>
                </c:pt>
                <c:pt idx="65" formatCode="0.0000">
                  <c:v>-4.4163307018678113E-2</c:v>
                </c:pt>
                <c:pt idx="66" formatCode="0.0000">
                  <c:v>5.947258940989332E-2</c:v>
                </c:pt>
                <c:pt idx="67" formatCode="0.0000">
                  <c:v>2.9061518487274285E-2</c:v>
                </c:pt>
                <c:pt idx="68" formatCode="0.0000">
                  <c:v>8.2129978576560028E-2</c:v>
                </c:pt>
                <c:pt idx="69" formatCode="0.0000">
                  <c:v>8.2170713665845677E-2</c:v>
                </c:pt>
                <c:pt idx="70" formatCode="0.0000">
                  <c:v>1.9338001522988535E-2</c:v>
                </c:pt>
                <c:pt idx="71" formatCode="0.0000">
                  <c:v>-7.6776193953201927E-2</c:v>
                </c:pt>
                <c:pt idx="72" formatCode="0.0000">
                  <c:v>-2.7490055143678131E-2</c:v>
                </c:pt>
                <c:pt idx="73" formatCode="0.0000">
                  <c:v>-2.7414785530582873E-2</c:v>
                </c:pt>
                <c:pt idx="74" formatCode="0.0000">
                  <c:v>-2.736404686986859E-2</c:v>
                </c:pt>
                <c:pt idx="75" formatCode="0.0000">
                  <c:v>-7.6546451393678119E-2</c:v>
                </c:pt>
                <c:pt idx="76" formatCode="0.0000">
                  <c:v>-4.3421177762725735E-2</c:v>
                </c:pt>
                <c:pt idx="77" formatCode="0.0000">
                  <c:v>-4.3369014518678126E-2</c:v>
                </c:pt>
                <c:pt idx="78" formatCode="0.0000">
                  <c:v>6.0266881909893308E-2</c:v>
                </c:pt>
                <c:pt idx="79" formatCode="0.0000">
                  <c:v>2.9855399320607615E-2</c:v>
                </c:pt>
                <c:pt idx="80" formatCode="0.0000">
                  <c:v>8.29234477432267E-2</c:v>
                </c:pt>
                <c:pt idx="81" formatCode="0.0000">
                  <c:v>8.2963771165845676E-2</c:v>
                </c:pt>
                <c:pt idx="82" formatCode="0.0000">
                  <c:v>2.0131059022988534E-2</c:v>
                </c:pt>
                <c:pt idx="83" formatCode="0.0000">
                  <c:v>-7.5983128119868584E-2</c:v>
                </c:pt>
                <c:pt idx="84" formatCode="0.0000">
                  <c:v>-2.669698097701146E-2</c:v>
                </c:pt>
                <c:pt idx="85" formatCode="0.0000">
                  <c:v>-2.6622310530582886E-2</c:v>
                </c:pt>
                <c:pt idx="86" formatCode="0.0000">
                  <c:v>-2.6572190203201916E-2</c:v>
                </c:pt>
                <c:pt idx="87" formatCode="0.0000">
                  <c:v>-7.5755361393678125E-2</c:v>
                </c:pt>
                <c:pt idx="88" formatCode="0.0000">
                  <c:v>-4.2630855262725739E-2</c:v>
                </c:pt>
                <c:pt idx="89" formatCode="0.0000">
                  <c:v>-4.2578121185344778E-2</c:v>
                </c:pt>
                <c:pt idx="90" formatCode="0.0000">
                  <c:v>6.1057775243226656E-2</c:v>
                </c:pt>
                <c:pt idx="91" formatCode="0.0000">
                  <c:v>3.0645907653940943E-2</c:v>
                </c:pt>
                <c:pt idx="92" formatCode="0.0000">
                  <c:v>8.3713571076560037E-2</c:v>
                </c:pt>
                <c:pt idx="93" formatCode="0.0000">
                  <c:v>8.3753509499179021E-2</c:v>
                </c:pt>
                <c:pt idx="94" formatCode="0.0000">
                  <c:v>2.092079735632188E-2</c:v>
                </c:pt>
                <c:pt idx="95" formatCode="0.0000">
                  <c:v>-7.5193381453201924E-2</c:v>
                </c:pt>
                <c:pt idx="96" formatCode="0.0000">
                  <c:v>-2.5907225977011471E-2</c:v>
                </c:pt>
                <c:pt idx="97" formatCode="0.0000">
                  <c:v>-2.5832497197249553E-2</c:v>
                </c:pt>
                <c:pt idx="98" formatCode="0.0000">
                  <c:v>-2.5782337703201923E-2</c:v>
                </c:pt>
                <c:pt idx="99" formatCode="0.0000">
                  <c:v>-7.496552556034479E-2</c:v>
                </c:pt>
                <c:pt idx="100" formatCode="0.0000">
                  <c:v>-4.1841035262725743E-2</c:v>
                </c:pt>
                <c:pt idx="101" formatCode="0.0000">
                  <c:v>-4.1787677018678124E-2</c:v>
                </c:pt>
                <c:pt idx="102" formatCode="0.0000">
                  <c:v>6.184821940989331E-2</c:v>
                </c:pt>
                <c:pt idx="103" formatCode="0.0000">
                  <c:v>3.1435989320607621E-2</c:v>
                </c:pt>
                <c:pt idx="104" formatCode="0.0000">
                  <c:v>8.4503290243226711E-2</c:v>
                </c:pt>
                <c:pt idx="105" formatCode="0.0000">
                  <c:v>8.4542866165845693E-2</c:v>
                </c:pt>
                <c:pt idx="106" formatCode="0.0000">
                  <c:v>2.1710154022988551E-2</c:v>
                </c:pt>
                <c:pt idx="107" formatCode="0.0000">
                  <c:v>-7.4404177286535242E-2</c:v>
                </c:pt>
                <c:pt idx="108" formatCode="0.0000">
                  <c:v>-2.5118013477011446E-2</c:v>
                </c:pt>
                <c:pt idx="109" formatCode="0.0000">
                  <c:v>-2.5043133863916205E-2</c:v>
                </c:pt>
                <c:pt idx="110" formatCode="0.0000">
                  <c:v>-2.4992841869868603E-2</c:v>
                </c:pt>
                <c:pt idx="111" formatCode="0.0000">
                  <c:v>-7.4178034727011455E-2</c:v>
                </c:pt>
                <c:pt idx="112" formatCode="0.0000">
                  <c:v>-4.1055552762725739E-2</c:v>
                </c:pt>
                <c:pt idx="113" formatCode="0.0000">
                  <c:v>-4.1003688685344777E-2</c:v>
                </c:pt>
                <c:pt idx="114" formatCode="0.0000">
                  <c:v>6.2632207743226656E-2</c:v>
                </c:pt>
                <c:pt idx="115" formatCode="0.0000">
                  <c:v>3.2219635987274287E-2</c:v>
                </c:pt>
                <c:pt idx="116" formatCode="0.0000">
                  <c:v>8.5286595243226709E-2</c:v>
                </c:pt>
                <c:pt idx="117" formatCode="0.0000">
                  <c:v>8.5325829499179009E-2</c:v>
                </c:pt>
                <c:pt idx="118" formatCode="0.0000">
                  <c:v>2.2493117356321868E-2</c:v>
                </c:pt>
                <c:pt idx="119" formatCode="0.0000">
                  <c:v>-7.3620884786535265E-2</c:v>
                </c:pt>
                <c:pt idx="120" formatCode="0.0000">
                  <c:v>-2.4334713477011459E-2</c:v>
                </c:pt>
                <c:pt idx="121" formatCode="0.0000">
                  <c:v>-2.4261195530582889E-2</c:v>
                </c:pt>
                <c:pt idx="122" formatCode="0.0000">
                  <c:v>-2.4212285203201935E-2</c:v>
                </c:pt>
                <c:pt idx="123" formatCode="0.0000">
                  <c:v>-7.3402924727011445E-2</c:v>
                </c:pt>
                <c:pt idx="124" formatCode="0.0000">
                  <c:v>-4.0285887762725736E-2</c:v>
                </c:pt>
                <c:pt idx="125" formatCode="0.0000">
                  <c:v>-4.0237476185344775E-2</c:v>
                </c:pt>
                <c:pt idx="126" formatCode="0.0000">
                  <c:v>6.3398420243226658E-2</c:v>
                </c:pt>
                <c:pt idx="127" formatCode="0.0000">
                  <c:v>3.2838444320607632E-2</c:v>
                </c:pt>
                <c:pt idx="128" formatCode="0.0000">
                  <c:v>8.5757999409893385E-2</c:v>
                </c:pt>
                <c:pt idx="129" formatCode="0.0000">
                  <c:v>8.5649829499179028E-2</c:v>
                </c:pt>
                <c:pt idx="130" formatCode="0.0000">
                  <c:v>2.2817117356321887E-2</c:v>
                </c:pt>
                <c:pt idx="131" formatCode="0.0000">
                  <c:v>-7.3361872286535248E-2</c:v>
                </c:pt>
                <c:pt idx="132" formatCode="0.0000">
                  <c:v>-2.4140472643678128E-2</c:v>
                </c:pt>
                <c:pt idx="133" formatCode="0.0000">
                  <c:v>-2.4952448863916211E-2</c:v>
                </c:pt>
                <c:pt idx="134" formatCode="0.0000">
                  <c:v>-2.572248686986859E-2</c:v>
                </c:pt>
                <c:pt idx="135" formatCode="0.0000">
                  <c:v>-7.593624722701145E-2</c:v>
                </c:pt>
                <c:pt idx="136" formatCode="0.0000">
                  <c:v>-4.3842244429392399E-2</c:v>
                </c:pt>
                <c:pt idx="137" formatCode="0.0000">
                  <c:v>-4.4213915352011454E-2</c:v>
                </c:pt>
                <c:pt idx="138" formatCode="0.0000">
                  <c:v>5.9421981076559979E-2</c:v>
                </c:pt>
                <c:pt idx="139" formatCode="0.0000">
                  <c:v>2.8747681820607621E-2</c:v>
                </c:pt>
                <c:pt idx="140" formatCode="0.0000">
                  <c:v>8.1552913576560027E-2</c:v>
                </c:pt>
                <c:pt idx="141" formatCode="0.0000">
                  <c:v>8.1330420332512324E-2</c:v>
                </c:pt>
                <c:pt idx="142" formatCode="0.0000">
                  <c:v>1.8497708189655182E-2</c:v>
                </c:pt>
                <c:pt idx="143" formatCode="0.0000">
                  <c:v>-7.7959109786535266E-2</c:v>
                </c:pt>
                <c:pt idx="144" formatCode="0.0000">
                  <c:v>-2.901564847701147E-2</c:v>
                </c:pt>
                <c:pt idx="145" formatCode="0.0000">
                  <c:v>-2.9035086363916211E-2</c:v>
                </c:pt>
                <c:pt idx="146" formatCode="0.0000">
                  <c:v>-2.8735526036535251E-2</c:v>
                </c:pt>
                <c:pt idx="147" formatCode="0.0000">
                  <c:v>-7.7865237227011455E-2</c:v>
                </c:pt>
                <c:pt idx="148" formatCode="0.0000">
                  <c:v>-4.4687201929392406E-2</c:v>
                </c:pt>
                <c:pt idx="149" formatCode="0.0000">
                  <c:v>-4.4881558685344783E-2</c:v>
                </c:pt>
                <c:pt idx="150" formatCode="0.0000">
                  <c:v>5.8754337743226651E-2</c:v>
                </c:pt>
                <c:pt idx="151" formatCode="0.0000">
                  <c:v>2.8596045153940944E-2</c:v>
                </c:pt>
                <c:pt idx="152" formatCode="0.0000">
                  <c:v>8.1917283576560029E-2</c:v>
                </c:pt>
                <c:pt idx="153" formatCode="0.0000">
                  <c:v>8.2210796999178992E-2</c:v>
                </c:pt>
                <c:pt idx="154" formatCode="0.0000">
                  <c:v>1.9378084856321851E-2</c:v>
                </c:pt>
                <c:pt idx="155" formatCode="0.0000">
                  <c:v>-7.6555813953201934E-2</c:v>
                </c:pt>
                <c:pt idx="156" formatCode="0.0000">
                  <c:v>-2.7089378477011476E-2</c:v>
                </c:pt>
                <c:pt idx="157" formatCode="0.0000">
                  <c:v>-2.6191000530582896E-2</c:v>
                </c:pt>
                <c:pt idx="158" formatCode="0.0000">
                  <c:v>-2.5493337703201925E-2</c:v>
                </c:pt>
                <c:pt idx="159" formatCode="0.0000">
                  <c:v>-7.3742618893678114E-2</c:v>
                </c:pt>
                <c:pt idx="160" formatCode="0.0000">
                  <c:v>-3.9684148596059066E-2</c:v>
                </c:pt>
                <c:pt idx="161" formatCode="0.0000">
                  <c:v>-3.9125131185344789E-2</c:v>
                </c:pt>
                <c:pt idx="162" formatCode="0.0000">
                  <c:v>6.4510765243226645E-2</c:v>
                </c:pt>
                <c:pt idx="163" formatCode="0.0000">
                  <c:v>3.4128842653940936E-2</c:v>
                </c:pt>
                <c:pt idx="164" formatCode="0.0000">
                  <c:v>8.7226451076560033E-2</c:v>
                </c:pt>
                <c:pt idx="165" formatCode="0.0000">
                  <c:v>8.7296334499179007E-2</c:v>
                </c:pt>
                <c:pt idx="166" formatCode="0.0000">
                  <c:v>2.4463622356321865E-2</c:v>
                </c:pt>
                <c:pt idx="167" formatCode="0.0000">
                  <c:v>-7.1674294786535267E-2</c:v>
                </c:pt>
                <c:pt idx="168" formatCode="0.0000">
                  <c:v>-2.2411877643678128E-2</c:v>
                </c:pt>
                <c:pt idx="169" formatCode="0.0000">
                  <c:v>-2.2255693863916202E-2</c:v>
                </c:pt>
                <c:pt idx="170" formatCode="0.0000">
                  <c:v>-2.2069660203201912E-2</c:v>
                </c:pt>
                <c:pt idx="171" formatCode="0.0000">
                  <c:v>-7.115011139367812E-2</c:v>
                </c:pt>
                <c:pt idx="172" formatCode="0.0000">
                  <c:v>-3.7922816929392408E-2</c:v>
                </c:pt>
                <c:pt idx="173" formatCode="0.0000">
                  <c:v>-3.7763617852011447E-2</c:v>
                </c:pt>
                <c:pt idx="174" formatCode="0.0000">
                  <c:v>6.5872278576559987E-2</c:v>
                </c:pt>
                <c:pt idx="175" formatCode="0.0000">
                  <c:v>3.5765005987274293E-2</c:v>
                </c:pt>
                <c:pt idx="176" formatCode="0.0000">
                  <c:v>8.9137264409893377E-2</c:v>
                </c:pt>
                <c:pt idx="177" formatCode="0.0000">
                  <c:v>8.9481797832512353E-2</c:v>
                </c:pt>
                <c:pt idx="178" formatCode="0.0000">
                  <c:v>2.6649085689655211E-2</c:v>
                </c:pt>
                <c:pt idx="179" formatCode="0.0000">
                  <c:v>-6.9228344786535265E-2</c:v>
                </c:pt>
                <c:pt idx="180" formatCode="0.0000">
                  <c:v>-1.9705440977011456E-2</c:v>
                </c:pt>
                <c:pt idx="181" formatCode="0.0000">
                  <c:v>-1.9217090530582896E-2</c:v>
                </c:pt>
                <c:pt idx="182" formatCode="0.0000">
                  <c:v>-1.8989818536535273E-2</c:v>
                </c:pt>
                <c:pt idx="183" formatCode="0.0000">
                  <c:v>-6.7752659727011444E-2</c:v>
                </c:pt>
                <c:pt idx="184" formatCode="0.0000">
                  <c:v>-3.4207753596059057E-2</c:v>
                </c:pt>
                <c:pt idx="185" formatCode="0.0000">
                  <c:v>-3.3673789518678124E-2</c:v>
                </c:pt>
                <c:pt idx="186" formatCode="0.0000">
                  <c:v>6.996210690989331E-2</c:v>
                </c:pt>
                <c:pt idx="187" formatCode="0.0000">
                  <c:v>3.9430306820607622E-2</c:v>
                </c:pt>
                <c:pt idx="188" formatCode="0.0000">
                  <c:v>9.2378037743226685E-2</c:v>
                </c:pt>
                <c:pt idx="189" formatCode="0.0000">
                  <c:v>9.2298043665845667E-2</c:v>
                </c:pt>
                <c:pt idx="190" formatCode="0.0000">
                  <c:v>2.9465331522988525E-2</c:v>
                </c:pt>
                <c:pt idx="191" formatCode="0.0000">
                  <c:v>-6.6711368119868594E-2</c:v>
                </c:pt>
                <c:pt idx="192" formatCode="0.0000">
                  <c:v>-1.748773347701147E-2</c:v>
                </c:pt>
                <c:pt idx="193" formatCode="0.0000">
                  <c:v>-1.7635338030582877E-2</c:v>
                </c:pt>
                <c:pt idx="194" formatCode="0.0000">
                  <c:v>-1.7742812703201931E-2</c:v>
                </c:pt>
                <c:pt idx="195" formatCode="0.0000">
                  <c:v>-6.7205003893678117E-2</c:v>
                </c:pt>
                <c:pt idx="196" formatCode="0.0000">
                  <c:v>-3.4359446096059079E-2</c:v>
                </c:pt>
                <c:pt idx="197" formatCode="0.0000">
                  <c:v>-3.4593642018678122E-2</c:v>
                </c:pt>
                <c:pt idx="198" formatCode="0.0000">
                  <c:v>6.9042254409893311E-2</c:v>
                </c:pt>
                <c:pt idx="199" formatCode="0.0000">
                  <c:v>3.8538675987274285E-2</c:v>
                </c:pt>
                <c:pt idx="200" formatCode="0.0000">
                  <c:v>9.1514628576560036E-2</c:v>
                </c:pt>
                <c:pt idx="201" formatCode="0.0000">
                  <c:v>9.146285616584568E-2</c:v>
                </c:pt>
                <c:pt idx="202" formatCode="0.0000">
                  <c:v>2.8630144022988538E-2</c:v>
                </c:pt>
                <c:pt idx="203" formatCode="0.0000">
                  <c:v>-6.7521064786535259E-2</c:v>
                </c:pt>
                <c:pt idx="204" formatCode="0.0000">
                  <c:v>-1.8271939310344799E-2</c:v>
                </c:pt>
                <c:pt idx="205" formatCode="0.0000">
                  <c:v>-1.8571313863916215E-2</c:v>
                </c:pt>
                <c:pt idx="206" formatCode="0.0000">
                  <c:v>-1.8862217703201921E-2</c:v>
                </c:pt>
                <c:pt idx="207" formatCode="0.0000">
                  <c:v>-6.8511853893678101E-2</c:v>
                </c:pt>
                <c:pt idx="208" formatCode="0.0000">
                  <c:v>-3.5853743596059071E-2</c:v>
                </c:pt>
                <c:pt idx="209" formatCode="0.0000">
                  <c:v>-3.6045098685344792E-2</c:v>
                </c:pt>
                <c:pt idx="210" formatCode="0.0000">
                  <c:v>6.7590797743226641E-2</c:v>
                </c:pt>
                <c:pt idx="211" formatCode="0.0000">
                  <c:v>3.7585915153940955E-2</c:v>
                </c:pt>
                <c:pt idx="212" formatCode="0.0000">
                  <c:v>9.1060563576560033E-2</c:v>
                </c:pt>
                <c:pt idx="213" formatCode="0.0000">
                  <c:v>9.1507486999179002E-2</c:v>
                </c:pt>
                <c:pt idx="214" formatCode="0.0000">
                  <c:v>2.8674774856321861E-2</c:v>
                </c:pt>
                <c:pt idx="215" formatCode="0.0000">
                  <c:v>-6.7326958953201926E-2</c:v>
                </c:pt>
                <c:pt idx="216" formatCode="0.0000">
                  <c:v>-1.792835847701147E-2</c:v>
                </c:pt>
                <c:pt idx="217" formatCode="0.0000">
                  <c:v>-1.6258759697249554E-2</c:v>
                </c:pt>
                <c:pt idx="218" formatCode="0.0000">
                  <c:v>-1.4724057703201933E-2</c:v>
                </c:pt>
                <c:pt idx="219" formatCode="0.0000">
                  <c:v>-6.1965733893678113E-2</c:v>
                </c:pt>
                <c:pt idx="220" formatCode="0.0000">
                  <c:v>-2.6899662762725748E-2</c:v>
                </c:pt>
                <c:pt idx="221" formatCode="0.0000">
                  <c:v>-2.5775102018678123E-2</c:v>
                </c:pt>
                <c:pt idx="222" formatCode="0.0000">
                  <c:v>7.7860794409893311E-2</c:v>
                </c:pt>
                <c:pt idx="223" formatCode="0.0000">
                  <c:v>4.7252969320607616E-2</c:v>
                </c:pt>
                <c:pt idx="224" formatCode="0.0000">
                  <c:v>0.1001246752432267</c:v>
                </c:pt>
                <c:pt idx="225" formatCode="0.0000">
                  <c:v>9.9968656165845673E-2</c:v>
                </c:pt>
                <c:pt idx="226" formatCode="0.0000">
                  <c:v>3.7135944022988532E-2</c:v>
                </c:pt>
                <c:pt idx="227" formatCode="0.0000">
                  <c:v>-5.9134333119868598E-2</c:v>
                </c:pt>
                <c:pt idx="228" formatCode="0.0000">
                  <c:v>-1.0004275977011472E-2</c:v>
                </c:pt>
                <c:pt idx="229" formatCode="0.0000">
                  <c:v>-1.0467783030582885E-2</c:v>
                </c:pt>
                <c:pt idx="230" formatCode="0.0000">
                  <c:v>-1.0799808536535276E-2</c:v>
                </c:pt>
                <c:pt idx="231" formatCode="0.0000">
                  <c:v>-6.0575963060344795E-2</c:v>
                </c:pt>
                <c:pt idx="232" formatCode="0.0000">
                  <c:v>-2.8044366096059078E-2</c:v>
                </c:pt>
                <c:pt idx="233" formatCode="0.0000">
                  <c:v>-2.835398701867814E-2</c:v>
                </c:pt>
                <c:pt idx="234" formatCode="0.0000">
                  <c:v>7.5281909409893294E-2</c:v>
                </c:pt>
                <c:pt idx="235" formatCode="0.0000">
                  <c:v>4.4333939320607613E-2</c:v>
                </c:pt>
                <c:pt idx="236" formatCode="0.0000">
                  <c:v>9.6865500243226696E-2</c:v>
                </c:pt>
                <c:pt idx="237" formatCode="0.0000">
                  <c:v>9.636933616584567E-2</c:v>
                </c:pt>
                <c:pt idx="238" formatCode="0.0000">
                  <c:v>3.3536624022988529E-2</c:v>
                </c:pt>
                <c:pt idx="239" formatCode="0.0000">
                  <c:v>-6.2753962286535264E-2</c:v>
                </c:pt>
                <c:pt idx="240" formatCode="0.0000">
                  <c:v>-1.36442143103448E-2</c:v>
                </c:pt>
                <c:pt idx="241" formatCode="0.0000">
                  <c:v>-1.5596564697249564E-2</c:v>
                </c:pt>
                <c:pt idx="242" formatCode="0.0000">
                  <c:v>-1.743060353653527E-2</c:v>
                </c:pt>
                <c:pt idx="243" formatCode="0.0000">
                  <c:v>-6.9057453893678122E-2</c:v>
                </c:pt>
                <c:pt idx="244" formatCode="0.0000">
                  <c:v>-3.8376557762725735E-2</c:v>
                </c:pt>
                <c:pt idx="245" formatCode="0.0000">
                  <c:v>-3.9742516185344787E-2</c:v>
                </c:pt>
                <c:pt idx="246" formatCode="0.0000">
                  <c:v>6.3893380243226647E-2</c:v>
                </c:pt>
                <c:pt idx="247" formatCode="0.0000">
                  <c:v>3.3722470153940962E-2</c:v>
                </c:pt>
                <c:pt idx="248" formatCode="0.0000">
                  <c:v>8.7031091076560027E-2</c:v>
                </c:pt>
                <c:pt idx="249" formatCode="0.0000">
                  <c:v>8.7311986999179012E-2</c:v>
                </c:pt>
                <c:pt idx="250" formatCode="0.0000">
                  <c:v>2.447927485632187E-2</c:v>
                </c:pt>
                <c:pt idx="251" formatCode="0.0000">
                  <c:v>-7.1530097286535269E-2</c:v>
                </c:pt>
                <c:pt idx="252" formatCode="0.0000">
                  <c:v>-2.2139135143678136E-2</c:v>
                </c:pt>
                <c:pt idx="253" formatCode="0.0000">
                  <c:v>-2.1372418030582895E-2</c:v>
                </c:pt>
                <c:pt idx="254" formatCode="0.0000">
                  <c:v>-2.0689443536535269E-2</c:v>
                </c:pt>
                <c:pt idx="255" formatCode="0.0000">
                  <c:v>-6.902599806034479E-2</c:v>
                </c:pt>
                <c:pt idx="256" formatCode="0.0000">
                  <c:v>-3.5054801929392407E-2</c:v>
                </c:pt>
                <c:pt idx="257" formatCode="0.0000">
                  <c:v>-3.4454766185344807E-2</c:v>
                </c:pt>
                <c:pt idx="258" formatCode="0.0000">
                  <c:v>6.9181130243226627E-2</c:v>
                </c:pt>
                <c:pt idx="259" formatCode="0.0000">
                  <c:v>3.8742554320607608E-2</c:v>
                </c:pt>
                <c:pt idx="260" formatCode="0.0000">
                  <c:v>9.1783509409893368E-2</c:v>
                </c:pt>
                <c:pt idx="261" formatCode="0.0000">
                  <c:v>9.1796739499179006E-2</c:v>
                </c:pt>
                <c:pt idx="262" formatCode="0.0000">
                  <c:v>2.8964027356321864E-2</c:v>
                </c:pt>
                <c:pt idx="263" formatCode="0.0000">
                  <c:v>-6.7199278953201921E-2</c:v>
                </c:pt>
                <c:pt idx="264" formatCode="0.0000">
                  <c:v>-1.7962250977011464E-2</c:v>
                </c:pt>
                <c:pt idx="265" formatCode="0.0000">
                  <c:v>-1.7933298030582891E-2</c:v>
                </c:pt>
                <c:pt idx="266" formatCode="0.0000">
                  <c:v>-1.7856287703201933E-2</c:v>
                </c:pt>
                <c:pt idx="267" formatCode="0.0000">
                  <c:v>-6.7031152227011462E-2</c:v>
                </c:pt>
                <c:pt idx="268" formatCode="0.0000">
                  <c:v>-3.3898270262725738E-2</c:v>
                </c:pt>
                <c:pt idx="269" formatCode="0.0000">
                  <c:v>-3.3858696185344789E-2</c:v>
                </c:pt>
                <c:pt idx="270" formatCode="0.0000">
                  <c:v>6.9777200243226645E-2</c:v>
                </c:pt>
                <c:pt idx="271" formatCode="0.0000">
                  <c:v>3.9140962653940958E-2</c:v>
                </c:pt>
                <c:pt idx="272" formatCode="0.0000">
                  <c:v>9.1984256076560036E-2</c:v>
                </c:pt>
                <c:pt idx="273" formatCode="0.0000">
                  <c:v>9.179982449917902E-2</c:v>
                </c:pt>
                <c:pt idx="274" formatCode="0.0000">
                  <c:v>2.8967112356321878E-2</c:v>
                </c:pt>
                <c:pt idx="275" formatCode="0.0000">
                  <c:v>-6.7308094786535252E-2</c:v>
                </c:pt>
                <c:pt idx="276" formatCode="0.0000">
                  <c:v>-1.8182967643678112E-2</c:v>
                </c:pt>
                <c:pt idx="277" formatCode="0.0000">
                  <c:v>-1.8538688863916207E-2</c:v>
                </c:pt>
                <c:pt idx="278" formatCode="0.0000">
                  <c:v>-1.8781911869868571E-2</c:v>
                </c:pt>
                <c:pt idx="279" formatCode="0.0000">
                  <c:v>-6.8473164727011468E-2</c:v>
                </c:pt>
                <c:pt idx="280" formatCode="0.0000">
                  <c:v>-3.5856666096059073E-2</c:v>
                </c:pt>
                <c:pt idx="281" formatCode="0.0000">
                  <c:v>-3.6243967852011463E-2</c:v>
                </c:pt>
                <c:pt idx="282" formatCode="0.0000">
                  <c:v>6.739192857655997E-2</c:v>
                </c:pt>
                <c:pt idx="283" formatCode="0.0000">
                  <c:v>3.6755440153940958E-2</c:v>
                </c:pt>
                <c:pt idx="284" formatCode="0.0000">
                  <c:v>8.9598482743226709E-2</c:v>
                </c:pt>
                <c:pt idx="285" formatCode="0.0000">
                  <c:v>8.9413800332512353E-2</c:v>
                </c:pt>
                <c:pt idx="286" formatCode="0.0000">
                  <c:v>2.6581088189655211E-2</c:v>
                </c:pt>
                <c:pt idx="287" formatCode="0.0000">
                  <c:v>-6.9670318119868582E-2</c:v>
                </c:pt>
                <c:pt idx="288" formatCode="0.0000">
                  <c:v>-2.0521390143678118E-2</c:v>
                </c:pt>
                <c:pt idx="289" formatCode="0.0000">
                  <c:v>-2.113394053058288E-2</c:v>
                </c:pt>
                <c:pt idx="290" formatCode="0.0000">
                  <c:v>-2.1633693536535249E-2</c:v>
                </c:pt>
                <c:pt idx="291" formatCode="0.0000">
                  <c:v>-7.1592390560344776E-2</c:v>
                </c:pt>
                <c:pt idx="292" formatCode="0.0000">
                  <c:v>-3.9243081096059076E-2</c:v>
                </c:pt>
                <c:pt idx="293" formatCode="0.0000">
                  <c:v>-3.9694915352011459E-2</c:v>
                </c:pt>
                <c:pt idx="294" formatCode="0.0000">
                  <c:v>6.3940981076559975E-2</c:v>
                </c:pt>
                <c:pt idx="295" formatCode="0.0000">
                  <c:v>3.3538757653940945E-2</c:v>
                </c:pt>
                <c:pt idx="296" formatCode="0.0000">
                  <c:v>8.6616065243226695E-2</c:v>
                </c:pt>
                <c:pt idx="297" formatCode="0.0000">
                  <c:v>8.6665647832512335E-2</c:v>
                </c:pt>
                <c:pt idx="298" formatCode="0.0000">
                  <c:v>2.3832935689655194E-2</c:v>
                </c:pt>
                <c:pt idx="299" formatCode="0.0000">
                  <c:v>-7.2274832286535265E-2</c:v>
                </c:pt>
                <c:pt idx="300" formatCode="0.0000">
                  <c:v>-2.2982265977011467E-2</c:v>
                </c:pt>
                <c:pt idx="301" formatCode="0.0000">
                  <c:v>-2.3011275530582888E-2</c:v>
                </c:pt>
                <c:pt idx="302" formatCode="0.0000">
                  <c:v>-2.306825520320193E-2</c:v>
                </c:pt>
                <c:pt idx="303" formatCode="0.0000">
                  <c:v>-7.236940306034477E-2</c:v>
                </c:pt>
                <c:pt idx="304" formatCode="0.0000">
                  <c:v>-3.9363059429392402E-2</c:v>
                </c:pt>
                <c:pt idx="305" formatCode="0.0000">
                  <c:v>-3.9335691185344787E-2</c:v>
                </c:pt>
                <c:pt idx="306" formatCode="0.0000">
                  <c:v>6.4300205243226646E-2</c:v>
                </c:pt>
                <c:pt idx="307" formatCode="0.0000">
                  <c:v>3.386353598727429E-2</c:v>
                </c:pt>
                <c:pt idx="308" formatCode="0.0000">
                  <c:v>8.6906397743226713E-2</c:v>
                </c:pt>
                <c:pt idx="309" formatCode="0.0000">
                  <c:v>8.6921534499179012E-2</c:v>
                </c:pt>
                <c:pt idx="310" formatCode="0.0000">
                  <c:v>2.4088822356321871E-2</c:v>
                </c:pt>
                <c:pt idx="311" formatCode="0.0000">
                  <c:v>-7.2046058953201916E-2</c:v>
                </c:pt>
                <c:pt idx="312" formatCode="0.0000">
                  <c:v>-2.2780605977011446E-2</c:v>
                </c:pt>
                <c:pt idx="313" formatCode="0.0000">
                  <c:v>-2.2805559697249532E-2</c:v>
                </c:pt>
                <c:pt idx="314" formatCode="0.0000">
                  <c:v>-2.2833488536535239E-2</c:v>
                </c:pt>
                <c:pt idx="315" formatCode="0.0000">
                  <c:v>-7.2134868060344789E-2</c:v>
                </c:pt>
                <c:pt idx="316" formatCode="0.0000">
                  <c:v>-3.912849442939241E-2</c:v>
                </c:pt>
                <c:pt idx="317" formatCode="0.0000">
                  <c:v>-3.9144630352011461E-2</c:v>
                </c:pt>
                <c:pt idx="318" formatCode="0.0000">
                  <c:v>6.4491266076559972E-2</c:v>
                </c:pt>
                <c:pt idx="319" formatCode="0.0000">
                  <c:v>3.4054582653940943E-2</c:v>
                </c:pt>
                <c:pt idx="320" formatCode="0.0000">
                  <c:v>8.7097430243226706E-2</c:v>
                </c:pt>
                <c:pt idx="321" formatCode="0.0000">
                  <c:v>8.7112552832512333E-2</c:v>
                </c:pt>
                <c:pt idx="322" formatCode="0.0000">
                  <c:v>2.4279840689655191E-2</c:v>
                </c:pt>
                <c:pt idx="323" formatCode="0.0000">
                  <c:v>-7.1855041453201943E-2</c:v>
                </c:pt>
                <c:pt idx="324" formatCode="0.0000">
                  <c:v>-2.2589589310344819E-2</c:v>
                </c:pt>
                <c:pt idx="325" formatCode="0.0000">
                  <c:v>-2.2614776363916227E-2</c:v>
                </c:pt>
                <c:pt idx="326" formatCode="0.0000">
                  <c:v>-2.2642688536535276E-2</c:v>
                </c:pt>
                <c:pt idx="327" formatCode="0.0000">
                  <c:v>-7.1944108893678124E-2</c:v>
                </c:pt>
                <c:pt idx="328" formatCode="0.0000">
                  <c:v>-3.8937775262725724E-2</c:v>
                </c:pt>
                <c:pt idx="329" formatCode="0.0000">
                  <c:v>-3.8953907018678124E-2</c:v>
                </c:pt>
                <c:pt idx="330" formatCode="0.0000">
                  <c:v>6.4681989409893309E-2</c:v>
                </c:pt>
                <c:pt idx="331" formatCode="0.0000">
                  <c:v>3.4245290987274274E-2</c:v>
                </c:pt>
                <c:pt idx="332" formatCode="0.0000">
                  <c:v>8.7288123576560031E-2</c:v>
                </c:pt>
                <c:pt idx="333" formatCode="0.0000">
                  <c:v>8.7303231165845666E-2</c:v>
                </c:pt>
                <c:pt idx="334" formatCode="0.0000">
                  <c:v>2.4470519022988524E-2</c:v>
                </c:pt>
                <c:pt idx="335" formatCode="0.0000">
                  <c:v>-7.1664362286535263E-2</c:v>
                </c:pt>
                <c:pt idx="336" formatCode="0.0000">
                  <c:v>-2.2398909310344793E-2</c:v>
                </c:pt>
                <c:pt idx="337" formatCode="0.0000">
                  <c:v>-2.2424086363916219E-2</c:v>
                </c:pt>
                <c:pt idx="338" formatCode="0.0000">
                  <c:v>-2.2451981869868583E-2</c:v>
                </c:pt>
                <c:pt idx="339" formatCode="0.0000">
                  <c:v>-7.1753438060344787E-2</c:v>
                </c:pt>
                <c:pt idx="340" formatCode="0.0000">
                  <c:v>-3.8747143596059061E-2</c:v>
                </c:pt>
                <c:pt idx="341" formatCode="0.0000">
                  <c:v>-3.8763271185344797E-2</c:v>
                </c:pt>
                <c:pt idx="342" formatCode="0.0000">
                  <c:v>6.4872625243226636E-2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3D-45FC-9F10-3BC16265683B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'Indus-TSA'!$Y$2:$Y$349</c:f>
              <c:numCache>
                <c:formatCode>General</c:formatCode>
                <c:ptCount val="348"/>
                <c:pt idx="6" formatCode="0.00">
                  <c:v>-7.6204378869047518E-3</c:v>
                </c:pt>
                <c:pt idx="7" formatCode="0.00">
                  <c:v>-2.8538327976190686E-3</c:v>
                </c:pt>
                <c:pt idx="8" formatCode="0.00">
                  <c:v>-9.206728720238172E-3</c:v>
                </c:pt>
                <c:pt idx="9" formatCode="0.00">
                  <c:v>-9.2278896428571455E-3</c:v>
                </c:pt>
                <c:pt idx="10" formatCode="0.00">
                  <c:v>-3.4807974999999935E-3</c:v>
                </c:pt>
                <c:pt idx="11" formatCode="0.00">
                  <c:v>8.4074996428571414E-3</c:v>
                </c:pt>
                <c:pt idx="12" formatCode="0.00">
                  <c:v>2.6688025000000115E-3</c:v>
                </c:pt>
                <c:pt idx="13" formatCode="0.00">
                  <c:v>2.5910228869047702E-3</c:v>
                </c:pt>
                <c:pt idx="14" formatCode="0.00">
                  <c:v>2.5375425595237922E-3</c:v>
                </c:pt>
                <c:pt idx="15" formatCode="0.00">
                  <c:v>8.1679962500000036E-3</c:v>
                </c:pt>
                <c:pt idx="16" formatCode="0.00">
                  <c:v>3.5674509523809517E-3</c:v>
                </c:pt>
                <c:pt idx="17" formatCode="0.00">
                  <c:v>3.517213541666675E-3</c:v>
                </c:pt>
                <c:pt idx="18" formatCode="0.00">
                  <c:v>-6.9026728869047427E-3</c:v>
                </c:pt>
                <c:pt idx="19" formatCode="0.00">
                  <c:v>-2.6446027976190778E-3</c:v>
                </c:pt>
                <c:pt idx="20" formatCode="0.00">
                  <c:v>-8.3442237202381586E-3</c:v>
                </c:pt>
                <c:pt idx="21" formatCode="0.00">
                  <c:v>-8.365819642857153E-3</c:v>
                </c:pt>
                <c:pt idx="22" formatCode="0.00">
                  <c:v>-3.2274674999999836E-3</c:v>
                </c:pt>
                <c:pt idx="23" formatCode="0.00">
                  <c:v>7.5890904761904548E-3</c:v>
                </c:pt>
                <c:pt idx="24" formatCode="0.00">
                  <c:v>2.4503141666666617E-3</c:v>
                </c:pt>
                <c:pt idx="25" formatCode="0.00">
                  <c:v>2.3722762202380843E-3</c:v>
                </c:pt>
                <c:pt idx="26" formatCode="0.00">
                  <c:v>2.3193192261904694E-3</c:v>
                </c:pt>
                <c:pt idx="27" formatCode="0.00">
                  <c:v>7.3501654166666791E-3</c:v>
                </c:pt>
                <c:pt idx="28" formatCode="0.00">
                  <c:v>3.2608609523809423E-3</c:v>
                </c:pt>
                <c:pt idx="29" formatCode="0.00">
                  <c:v>3.2102385416666601E-3</c:v>
                </c:pt>
                <c:pt idx="30" formatCode="0.00">
                  <c:v>-6.1800578869047607E-3</c:v>
                </c:pt>
                <c:pt idx="31" formatCode="0.00">
                  <c:v>-2.4400227976190819E-3</c:v>
                </c:pt>
                <c:pt idx="32" formatCode="0.00">
                  <c:v>-7.484078720238152E-3</c:v>
                </c:pt>
                <c:pt idx="33" formatCode="0.00">
                  <c:v>-7.5062096428571423E-3</c:v>
                </c:pt>
                <c:pt idx="34" formatCode="0.00">
                  <c:v>-2.9681275000000007E-3</c:v>
                </c:pt>
                <c:pt idx="35" formatCode="0.00">
                  <c:v>6.7720729761904658E-3</c:v>
                </c:pt>
                <c:pt idx="36" formatCode="0.00">
                  <c:v>2.2296791666666371E-3</c:v>
                </c:pt>
                <c:pt idx="37" formatCode="0.00">
                  <c:v>2.1522037202380828E-3</c:v>
                </c:pt>
                <c:pt idx="38" formatCode="0.00">
                  <c:v>2.0992050595237954E-3</c:v>
                </c:pt>
                <c:pt idx="39" formatCode="0.00">
                  <c:v>6.5339995833333248E-3</c:v>
                </c:pt>
                <c:pt idx="40" formatCode="0.00">
                  <c:v>2.9560467857142891E-3</c:v>
                </c:pt>
                <c:pt idx="41" formatCode="0.00">
                  <c:v>2.9050027083333263E-3</c:v>
                </c:pt>
                <c:pt idx="42" formatCode="0.00">
                  <c:v>-5.4625437202381055E-3</c:v>
                </c:pt>
                <c:pt idx="43" formatCode="0.00">
                  <c:v>-2.2332777976190737E-3</c:v>
                </c:pt>
                <c:pt idx="44" formatCode="0.00">
                  <c:v>-6.6263128869047949E-3</c:v>
                </c:pt>
                <c:pt idx="45" formatCode="0.00">
                  <c:v>-6.6490029761904768E-3</c:v>
                </c:pt>
                <c:pt idx="46" formatCode="0.00">
                  <c:v>-2.7020308333333132E-3</c:v>
                </c:pt>
                <c:pt idx="47" formatCode="0.00">
                  <c:v>5.9567513095238195E-3</c:v>
                </c:pt>
                <c:pt idx="48" formatCode="0.00">
                  <c:v>2.0070091666666984E-3</c:v>
                </c:pt>
                <c:pt idx="49" formatCode="0.00">
                  <c:v>1.9298278869047808E-3</c:v>
                </c:pt>
                <c:pt idx="50" formatCode="0.00">
                  <c:v>1.8771417261904816E-3</c:v>
                </c:pt>
                <c:pt idx="51" formatCode="0.00">
                  <c:v>5.7201620833333272E-3</c:v>
                </c:pt>
                <c:pt idx="52" formatCode="0.00">
                  <c:v>2.654202619047627E-3</c:v>
                </c:pt>
                <c:pt idx="53" formatCode="0.00">
                  <c:v>2.6027202083333395E-3</c:v>
                </c:pt>
                <c:pt idx="54" formatCode="0.00">
                  <c:v>-4.745706220238094E-3</c:v>
                </c:pt>
                <c:pt idx="55" formatCode="0.00">
                  <c:v>-2.0250727976190708E-3</c:v>
                </c:pt>
                <c:pt idx="56" formatCode="0.00">
                  <c:v>-5.7716103869048241E-3</c:v>
                </c:pt>
                <c:pt idx="57" formatCode="0.00">
                  <c:v>-5.7924729761904548E-3</c:v>
                </c:pt>
                <c:pt idx="58" formatCode="0.00">
                  <c:v>-2.4207508333333183E-3</c:v>
                </c:pt>
                <c:pt idx="59" formatCode="0.00">
                  <c:v>5.1513521428571407E-3</c:v>
                </c:pt>
                <c:pt idx="60" formatCode="0.00">
                  <c:v>1.7622508333333398E-3</c:v>
                </c:pt>
                <c:pt idx="61" formatCode="0.00">
                  <c:v>1.6871228869047711E-3</c:v>
                </c:pt>
                <c:pt idx="62" formatCode="0.00">
                  <c:v>1.6365083928571306E-3</c:v>
                </c:pt>
                <c:pt idx="63" formatCode="0.00">
                  <c:v>4.9217112499999882E-3</c:v>
                </c:pt>
                <c:pt idx="64" formatCode="0.00">
                  <c:v>2.3698051190476077E-3</c:v>
                </c:pt>
                <c:pt idx="65" formatCode="0.00">
                  <c:v>2.3181627083333212E-3</c:v>
                </c:pt>
                <c:pt idx="66" formatCode="0.00">
                  <c:v>-4.0358937202381318E-3</c:v>
                </c:pt>
                <c:pt idx="67" formatCode="0.00">
                  <c:v>-1.8261327976190761E-3</c:v>
                </c:pt>
                <c:pt idx="68" formatCode="0.00">
                  <c:v>-4.9373228869047936E-3</c:v>
                </c:pt>
                <c:pt idx="69" formatCode="0.00">
                  <c:v>-4.9583879761904703E-3</c:v>
                </c:pt>
                <c:pt idx="70" formatCode="0.00">
                  <c:v>-2.1259958333333245E-3</c:v>
                </c:pt>
                <c:pt idx="71" formatCode="0.00">
                  <c:v>4.357509642857138E-3</c:v>
                </c:pt>
                <c:pt idx="72" formatCode="0.00">
                  <c:v>1.5212808333333327E-3</c:v>
                </c:pt>
                <c:pt idx="73" formatCode="0.00">
                  <c:v>1.4460112202380748E-3</c:v>
                </c:pt>
                <c:pt idx="74" formatCode="0.00">
                  <c:v>1.3952725595237914E-3</c:v>
                </c:pt>
                <c:pt idx="75" formatCode="0.00">
                  <c:v>4.1277670833333308E-3</c:v>
                </c:pt>
                <c:pt idx="76" formatCode="0.00">
                  <c:v>2.0873434523809437E-3</c:v>
                </c:pt>
                <c:pt idx="77" formatCode="0.00">
                  <c:v>2.0351802083333342E-3</c:v>
                </c:pt>
                <c:pt idx="78" formatCode="0.00">
                  <c:v>-3.3228962202380974E-3</c:v>
                </c:pt>
                <c:pt idx="79" formatCode="0.00">
                  <c:v>-1.6244536309523994E-3</c:v>
                </c:pt>
                <c:pt idx="80" formatCode="0.00">
                  <c:v>-4.1040820535714895E-3</c:v>
                </c:pt>
                <c:pt idx="81" formatCode="0.00">
                  <c:v>-4.1255954761904579E-3</c:v>
                </c:pt>
                <c:pt idx="82" formatCode="0.00">
                  <c:v>-1.8242133333333244E-3</c:v>
                </c:pt>
                <c:pt idx="83" formatCode="0.00">
                  <c:v>3.5644438095237957E-3</c:v>
                </c:pt>
                <c:pt idx="84" formatCode="0.00">
                  <c:v>1.2761466666666721E-3</c:v>
                </c:pt>
                <c:pt idx="85" formatCode="0.00">
                  <c:v>1.2014762202380985E-3</c:v>
                </c:pt>
                <c:pt idx="86" formatCode="0.00">
                  <c:v>1.1513558928571282E-3</c:v>
                </c:pt>
                <c:pt idx="87" formatCode="0.00">
                  <c:v>3.3366770833333365E-3</c:v>
                </c:pt>
                <c:pt idx="88" formatCode="0.00">
                  <c:v>1.8084309523809516E-3</c:v>
                </c:pt>
                <c:pt idx="89" formatCode="0.00">
                  <c:v>1.7556968749999902E-3</c:v>
                </c:pt>
                <c:pt idx="90" formatCode="0.00">
                  <c:v>-2.6136895535714688E-3</c:v>
                </c:pt>
                <c:pt idx="91" formatCode="0.00">
                  <c:v>-1.4268219642857294E-3</c:v>
                </c:pt>
                <c:pt idx="92" formatCode="0.00">
                  <c:v>-3.2766953869048376E-3</c:v>
                </c:pt>
                <c:pt idx="93" formatCode="0.00">
                  <c:v>-3.2986938095238005E-3</c:v>
                </c:pt>
                <c:pt idx="94" formatCode="0.00">
                  <c:v>-1.5122616666666672E-3</c:v>
                </c:pt>
                <c:pt idx="95" formatCode="0.00">
                  <c:v>2.7746971428571354E-3</c:v>
                </c:pt>
                <c:pt idx="96" formatCode="0.00">
                  <c:v>1.0297116666666828E-3</c:v>
                </c:pt>
                <c:pt idx="97" formatCode="0.00">
                  <c:v>9.5498288690476496E-4</c:v>
                </c:pt>
                <c:pt idx="98" formatCode="0.00">
                  <c:v>9.0482339285713476E-4</c:v>
                </c:pt>
                <c:pt idx="99" formatCode="0.00">
                  <c:v>2.5468412500000009E-3</c:v>
                </c:pt>
                <c:pt idx="100" formatCode="0.00">
                  <c:v>1.5301209523809478E-3</c:v>
                </c:pt>
                <c:pt idx="101" formatCode="0.00">
                  <c:v>1.476762708333329E-3</c:v>
                </c:pt>
                <c:pt idx="102" formatCode="0.00">
                  <c:v>-1.9033337202380707E-3</c:v>
                </c:pt>
                <c:pt idx="103" formatCode="0.00">
                  <c:v>-1.2282936309524067E-3</c:v>
                </c:pt>
                <c:pt idx="104" formatCode="0.00">
                  <c:v>-2.4491045535715017E-3</c:v>
                </c:pt>
                <c:pt idx="105" formatCode="0.00">
                  <c:v>-2.4716004761904942E-3</c:v>
                </c:pt>
                <c:pt idx="106" formatCode="0.00">
                  <c:v>-1.1924383333333372E-3</c:v>
                </c:pt>
                <c:pt idx="107" formatCode="0.00">
                  <c:v>1.9854929761904533E-3</c:v>
                </c:pt>
                <c:pt idx="108" formatCode="0.00">
                  <c:v>7.7946916666665755E-4</c:v>
                </c:pt>
                <c:pt idx="109" formatCode="0.00">
                  <c:v>7.0458955357141639E-4</c:v>
                </c:pt>
                <c:pt idx="110" formatCode="0.00">
                  <c:v>6.542975595238143E-4</c:v>
                </c:pt>
                <c:pt idx="111" formatCode="0.00">
                  <c:v>1.7593504166666663E-3</c:v>
                </c:pt>
                <c:pt idx="112" formatCode="0.00">
                  <c:v>1.2543184523809425E-3</c:v>
                </c:pt>
                <c:pt idx="113" formatCode="0.00">
                  <c:v>1.2043843749999922E-3</c:v>
                </c:pt>
                <c:pt idx="114" formatCode="0.00">
                  <c:v>-1.1847120535714295E-3</c:v>
                </c:pt>
                <c:pt idx="115" formatCode="0.00">
                  <c:v>-1.0217402976190754E-3</c:v>
                </c:pt>
                <c:pt idx="116" formatCode="0.00">
                  <c:v>-1.6391595535714953E-3</c:v>
                </c:pt>
                <c:pt idx="117" formatCode="0.00">
                  <c:v>-1.6622138095238048E-3</c:v>
                </c:pt>
                <c:pt idx="118" formatCode="0.00">
                  <c:v>-8.8415166666665213E-4</c:v>
                </c:pt>
                <c:pt idx="119" formatCode="0.00">
                  <c:v>1.2022004761904764E-3</c:v>
                </c:pt>
                <c:pt idx="120" formatCode="0.00">
                  <c:v>5.3103916666666362E-4</c:v>
                </c:pt>
                <c:pt idx="121" formatCode="0.00">
                  <c:v>4.5752122023809405E-4</c:v>
                </c:pt>
                <c:pt idx="122" formatCode="0.00">
                  <c:v>4.0861089285715302E-4</c:v>
                </c:pt>
                <c:pt idx="123" formatCode="0.00">
                  <c:v>9.8424041666665685E-4</c:v>
                </c:pt>
                <c:pt idx="124" formatCode="0.00">
                  <c:v>9.9828345238095473E-4</c:v>
                </c:pt>
                <c:pt idx="125" formatCode="0.00">
                  <c:v>9.4987187499998016E-4</c:v>
                </c:pt>
                <c:pt idx="126" formatCode="0.00">
                  <c:v>-4.6465455357144747E-4</c:v>
                </c:pt>
                <c:pt idx="127" formatCode="0.00">
                  <c:v>-6.6692863095242638E-4</c:v>
                </c:pt>
                <c:pt idx="128" formatCode="0.00">
                  <c:v>-5.8267372023818043E-4</c:v>
                </c:pt>
                <c:pt idx="129" formatCode="0.00">
                  <c:v>-4.5920380952380047E-4</c:v>
                </c:pt>
                <c:pt idx="130" formatCode="0.00">
                  <c:v>-1.5833166666667786E-4</c:v>
                </c:pt>
                <c:pt idx="131" formatCode="0.00">
                  <c:v>9.4318797619045991E-4</c:v>
                </c:pt>
                <c:pt idx="132" formatCode="0.00">
                  <c:v>-8.9718166666666321E-4</c:v>
                </c:pt>
                <c:pt idx="133" formatCode="0.00">
                  <c:v>-8.5205446428579523E-5</c:v>
                </c:pt>
                <c:pt idx="134" formatCode="0.00">
                  <c:v>6.8483255952379862E-4</c:v>
                </c:pt>
                <c:pt idx="135" formatCode="0.00">
                  <c:v>3.5175629166666611E-3</c:v>
                </c:pt>
                <c:pt idx="136" formatCode="0.00">
                  <c:v>4.2884201190476201E-3</c:v>
                </c:pt>
                <c:pt idx="137" formatCode="0.00">
                  <c:v>4.6607510416666609E-3</c:v>
                </c:pt>
                <c:pt idx="138" formatCode="0.00">
                  <c:v>-5.6278753869047626E-3</c:v>
                </c:pt>
                <c:pt idx="139" formatCode="0.00">
                  <c:v>-5.4299261309524033E-3</c:v>
                </c:pt>
                <c:pt idx="140" formatCode="0.00">
                  <c:v>-7.1271478869048277E-3</c:v>
                </c:pt>
                <c:pt idx="141" formatCode="0.00">
                  <c:v>-6.8891946428570883E-3</c:v>
                </c:pt>
                <c:pt idx="142" formatCode="0.00">
                  <c:v>1.6990750000002441E-4</c:v>
                </c:pt>
                <c:pt idx="143" formatCode="0.00">
                  <c:v>5.5404254761904775E-3</c:v>
                </c:pt>
                <c:pt idx="144" formatCode="0.00">
                  <c:v>1.3721341666666775E-3</c:v>
                </c:pt>
                <c:pt idx="145" formatCode="0.00">
                  <c:v>1.3915720535714327E-3</c:v>
                </c:pt>
                <c:pt idx="146" formatCode="0.00">
                  <c:v>1.0920117261904727E-3</c:v>
                </c:pt>
                <c:pt idx="147" formatCode="0.00">
                  <c:v>5.4465529166666665E-3</c:v>
                </c:pt>
                <c:pt idx="148" formatCode="0.00">
                  <c:v>1.5332176190476221E-3</c:v>
                </c:pt>
                <c:pt idx="149" formatCode="0.00">
                  <c:v>1.7275743749999989E-3</c:v>
                </c:pt>
                <c:pt idx="150" formatCode="0.00">
                  <c:v>-4.5894320535714572E-3</c:v>
                </c:pt>
                <c:pt idx="151" formatCode="0.00">
                  <c:v>-1.296869464285727E-3</c:v>
                </c:pt>
                <c:pt idx="152" formatCode="0.00">
                  <c:v>-5.2324878869048075E-3</c:v>
                </c:pt>
                <c:pt idx="153" formatCode="0.00">
                  <c:v>-5.5105813095237821E-3</c:v>
                </c:pt>
                <c:pt idx="154" formatCode="0.00">
                  <c:v>-2.5738691666666452E-3</c:v>
                </c:pt>
                <c:pt idx="155" formatCode="0.00">
                  <c:v>4.1371296428571458E-3</c:v>
                </c:pt>
                <c:pt idx="156" formatCode="0.00">
                  <c:v>3.0320841666666848E-3</c:v>
                </c:pt>
                <c:pt idx="157" formatCode="0.00">
                  <c:v>2.1337062202381046E-3</c:v>
                </c:pt>
                <c:pt idx="158" formatCode="0.00">
                  <c:v>1.4360433928571337E-3</c:v>
                </c:pt>
                <c:pt idx="159" formatCode="0.00">
                  <c:v>1.3239345833333249E-3</c:v>
                </c:pt>
                <c:pt idx="160" formatCode="0.00">
                  <c:v>-7.9496571428572249E-4</c:v>
                </c:pt>
                <c:pt idx="161" formatCode="0.00">
                  <c:v>-1.3539831249999995E-3</c:v>
                </c:pt>
                <c:pt idx="162" formatCode="0.00">
                  <c:v>1.0387304464285763E-3</c:v>
                </c:pt>
                <c:pt idx="163" formatCode="0.00">
                  <c:v>1.928983035714274E-3</c:v>
                </c:pt>
                <c:pt idx="164" formatCode="0.00">
                  <c:v>2.2825346130951885E-3</c:v>
                </c:pt>
                <c:pt idx="165" formatCode="0.00">
                  <c:v>2.2280911904762057E-3</c:v>
                </c:pt>
                <c:pt idx="166" formatCode="0.00">
                  <c:v>-4.8231666666664896E-4</c:v>
                </c:pt>
                <c:pt idx="167" formatCode="0.00">
                  <c:v>-7.4438952380952161E-4</c:v>
                </c:pt>
                <c:pt idx="168" formatCode="0.00">
                  <c:v>-7.4275666666666351E-4</c:v>
                </c:pt>
                <c:pt idx="169" formatCode="0.00">
                  <c:v>-8.9894044642858939E-4</c:v>
                </c:pt>
                <c:pt idx="170" formatCode="0.00">
                  <c:v>-1.0849741071428803E-3</c:v>
                </c:pt>
                <c:pt idx="171" formatCode="0.00">
                  <c:v>-1.2685729166666687E-3</c:v>
                </c:pt>
                <c:pt idx="172" formatCode="0.00">
                  <c:v>-2.329647380952371E-3</c:v>
                </c:pt>
                <c:pt idx="173" formatCode="0.00">
                  <c:v>-2.4888464583333325E-3</c:v>
                </c:pt>
                <c:pt idx="174" formatCode="0.00">
                  <c:v>2.1554771130952444E-3</c:v>
                </c:pt>
                <c:pt idx="175" formatCode="0.00">
                  <c:v>2.9119197023809162E-3</c:v>
                </c:pt>
                <c:pt idx="176" formatCode="0.00">
                  <c:v>3.2218712797618121E-3</c:v>
                </c:pt>
                <c:pt idx="177" formatCode="0.00">
                  <c:v>2.8927278571428405E-3</c:v>
                </c:pt>
                <c:pt idx="178" formatCode="0.00">
                  <c:v>-2.8851000000000571E-4</c:v>
                </c:pt>
                <c:pt idx="179" formatCode="0.00">
                  <c:v>-3.1903395238095239E-3</c:v>
                </c:pt>
                <c:pt idx="180" formatCode="0.00">
                  <c:v>7.4926666666666475E-4</c:v>
                </c:pt>
                <c:pt idx="181" formatCode="0.00">
                  <c:v>2.6091622023810546E-4</c:v>
                </c:pt>
                <c:pt idx="182" formatCode="0.00">
                  <c:v>3.3644226190482351E-5</c:v>
                </c:pt>
                <c:pt idx="183" formatCode="0.00">
                  <c:v>-4.6660245833333447E-3</c:v>
                </c:pt>
                <c:pt idx="184" formatCode="0.00">
                  <c:v>-2.6922207142857368E-3</c:v>
                </c:pt>
                <c:pt idx="185" formatCode="0.00">
                  <c:v>-3.2261847916666697E-3</c:v>
                </c:pt>
                <c:pt idx="186" formatCode="0.00">
                  <c:v>4.5299087797619209E-3</c:v>
                </c:pt>
                <c:pt idx="187" formatCode="0.00">
                  <c:v>2.360578869047586E-3</c:v>
                </c:pt>
                <c:pt idx="188" formatCode="0.00">
                  <c:v>6.6425679464285348E-3</c:v>
                </c:pt>
                <c:pt idx="189" formatCode="0.00">
                  <c:v>6.7379220238095172E-3</c:v>
                </c:pt>
                <c:pt idx="190" formatCode="0.00">
                  <c:v>3.7716941666666864E-3</c:v>
                </c:pt>
                <c:pt idx="191" formatCode="0.00">
                  <c:v>-5.7073161904761943E-3</c:v>
                </c:pt>
                <c:pt idx="192" formatCode="0.00">
                  <c:v>-2.3643108333333274E-3</c:v>
                </c:pt>
                <c:pt idx="193" formatCode="0.00">
                  <c:v>-2.2167062797619208E-3</c:v>
                </c:pt>
                <c:pt idx="194" formatCode="0.00">
                  <c:v>-2.109231607142853E-3</c:v>
                </c:pt>
                <c:pt idx="195" formatCode="0.00">
                  <c:v>-5.2136804166666717E-3</c:v>
                </c:pt>
                <c:pt idx="196" formatCode="0.00">
                  <c:v>-2.7792682142857017E-3</c:v>
                </c:pt>
                <c:pt idx="197" formatCode="0.00">
                  <c:v>-2.5450722916666724E-3</c:v>
                </c:pt>
                <c:pt idx="198" formatCode="0.00">
                  <c:v>4.2825612797618984E-3</c:v>
                </c:pt>
                <c:pt idx="199" formatCode="0.00">
                  <c:v>2.3492097023809222E-3</c:v>
                </c:pt>
                <c:pt idx="200" formatCode="0.00">
                  <c:v>5.7752471130951832E-3</c:v>
                </c:pt>
                <c:pt idx="201" formatCode="0.00">
                  <c:v>5.8423695238095374E-3</c:v>
                </c:pt>
                <c:pt idx="202" formatCode="0.00">
                  <c:v>2.2654116666666752E-3</c:v>
                </c:pt>
                <c:pt idx="203" formatCode="0.00">
                  <c:v>-4.8976195238095294E-3</c:v>
                </c:pt>
                <c:pt idx="204" formatCode="0.00">
                  <c:v>-2.1373149999999869E-3</c:v>
                </c:pt>
                <c:pt idx="205" formatCode="0.00">
                  <c:v>-1.8379404464285709E-3</c:v>
                </c:pt>
                <c:pt idx="206" formatCode="0.00">
                  <c:v>-1.5470366071428654E-3</c:v>
                </c:pt>
                <c:pt idx="207" formatCode="0.00">
                  <c:v>-3.9068304166666873E-3</c:v>
                </c:pt>
                <c:pt idx="208" formatCode="0.00">
                  <c:v>-1.2178207142857223E-3</c:v>
                </c:pt>
                <c:pt idx="209" formatCode="0.00">
                  <c:v>-1.0264656250000004E-3</c:v>
                </c:pt>
                <c:pt idx="210" formatCode="0.00">
                  <c:v>2.7455779464285734E-3</c:v>
                </c:pt>
                <c:pt idx="211" formatCode="0.00">
                  <c:v>1.9782053571425207E-4</c:v>
                </c:pt>
                <c:pt idx="212" formatCode="0.00">
                  <c:v>2.2492421130951845E-3</c:v>
                </c:pt>
                <c:pt idx="213" formatCode="0.00">
                  <c:v>1.8176286904761918E-3</c:v>
                </c:pt>
                <c:pt idx="214" formatCode="0.00">
                  <c:v>3.9340083333334885E-4</c:v>
                </c:pt>
                <c:pt idx="215" formatCode="0.00">
                  <c:v>-5.0917253571428622E-3</c:v>
                </c:pt>
                <c:pt idx="216" formatCode="0.00">
                  <c:v>2.9462441666666811E-3</c:v>
                </c:pt>
                <c:pt idx="217" formatCode="0.00">
                  <c:v>1.276645386904765E-3</c:v>
                </c:pt>
                <c:pt idx="218" formatCode="0.00">
                  <c:v>-2.5805660714285639E-4</c:v>
                </c:pt>
                <c:pt idx="219" formatCode="0.00">
                  <c:v>-1.0452950416666676E-2</c:v>
                </c:pt>
                <c:pt idx="220" formatCode="0.00">
                  <c:v>-8.3110515476190472E-3</c:v>
                </c:pt>
                <c:pt idx="221" formatCode="0.00">
                  <c:v>-9.4356122916666729E-3</c:v>
                </c:pt>
                <c:pt idx="222" formatCode="0.00">
                  <c:v>1.3114821279761907E-2</c:v>
                </c:pt>
                <c:pt idx="223" formatCode="0.00">
                  <c:v>9.3338863690475976E-3</c:v>
                </c:pt>
                <c:pt idx="224" formatCode="0.00">
                  <c:v>1.8100580446428538E-2</c:v>
                </c:pt>
                <c:pt idx="225" formatCode="0.00">
                  <c:v>1.8271879523809542E-2</c:v>
                </c:pt>
                <c:pt idx="226" formatCode="0.00">
                  <c:v>5.8958416666666791E-3</c:v>
                </c:pt>
                <c:pt idx="227" formatCode="0.00">
                  <c:v>-1.328435119047619E-2</c:v>
                </c:pt>
                <c:pt idx="228" formatCode="0.00">
                  <c:v>-6.7860083333333154E-3</c:v>
                </c:pt>
                <c:pt idx="229" formatCode="0.00">
                  <c:v>-6.3225012797619023E-3</c:v>
                </c:pt>
                <c:pt idx="230" formatCode="0.00">
                  <c:v>-5.9904757738095116E-3</c:v>
                </c:pt>
                <c:pt idx="231" formatCode="0.00">
                  <c:v>-1.1842721249999993E-2</c:v>
                </c:pt>
                <c:pt idx="232" formatCode="0.00">
                  <c:v>-8.5280182142857125E-3</c:v>
                </c:pt>
                <c:pt idx="233" formatCode="0.00">
                  <c:v>-8.2183972916666514E-3</c:v>
                </c:pt>
                <c:pt idx="234" formatCode="0.00">
                  <c:v>1.0735676279761908E-2</c:v>
                </c:pt>
                <c:pt idx="235" formatCode="0.00">
                  <c:v>8.6553063690475995E-3</c:v>
                </c:pt>
                <c:pt idx="236" formatCode="0.00">
                  <c:v>1.5861465446428524E-2</c:v>
                </c:pt>
                <c:pt idx="237" formatCode="0.00">
                  <c:v>1.6372929523809532E-2</c:v>
                </c:pt>
                <c:pt idx="238" formatCode="0.00">
                  <c:v>6.248591666666678E-3</c:v>
                </c:pt>
                <c:pt idx="239" formatCode="0.00">
                  <c:v>-9.6647220238095244E-3</c:v>
                </c:pt>
                <c:pt idx="240" formatCode="0.00">
                  <c:v>-9.0359799999999851E-3</c:v>
                </c:pt>
                <c:pt idx="241" formatCode="0.00">
                  <c:v>-7.0836296130952214E-3</c:v>
                </c:pt>
                <c:pt idx="242" formatCode="0.00">
                  <c:v>-5.2495907738095149E-3</c:v>
                </c:pt>
                <c:pt idx="243" formatCode="0.00">
                  <c:v>-3.3612304166666662E-3</c:v>
                </c:pt>
                <c:pt idx="244" formatCode="0.00">
                  <c:v>1.9879345238094093E-4</c:v>
                </c:pt>
                <c:pt idx="245" formatCode="0.00">
                  <c:v>1.5647518749999922E-3</c:v>
                </c:pt>
                <c:pt idx="246" formatCode="0.00">
                  <c:v>-6.9994455357144658E-4</c:v>
                </c:pt>
                <c:pt idx="247" formatCode="0.00">
                  <c:v>-2.3549944642857479E-3</c:v>
                </c:pt>
                <c:pt idx="248" formatCode="0.00">
                  <c:v>-2.0107653869048114E-3</c:v>
                </c:pt>
                <c:pt idx="249" formatCode="0.00">
                  <c:v>-2.2764013095237789E-3</c:v>
                </c:pt>
                <c:pt idx="250" formatCode="0.00">
                  <c:v>-6.1667916666666156E-4</c:v>
                </c:pt>
                <c:pt idx="251" formatCode="0.00">
                  <c:v>-8.8858702380952004E-4</c:v>
                </c:pt>
                <c:pt idx="252" formatCode="0.00">
                  <c:v>2.8937508333333473E-3</c:v>
                </c:pt>
                <c:pt idx="253" formatCode="0.00">
                  <c:v>2.1270337202381057E-3</c:v>
                </c:pt>
                <c:pt idx="254" formatCode="0.00">
                  <c:v>1.4440592261904805E-3</c:v>
                </c:pt>
                <c:pt idx="255" formatCode="0.00">
                  <c:v>-3.3926862499999988E-3</c:v>
                </c:pt>
                <c:pt idx="256" formatCode="0.00">
                  <c:v>-1.3537723809523838E-3</c:v>
                </c:pt>
                <c:pt idx="257" formatCode="0.00">
                  <c:v>-1.9538081249999839E-3</c:v>
                </c:pt>
                <c:pt idx="258" formatCode="0.00">
                  <c:v>3.816965446428594E-3</c:v>
                </c:pt>
                <c:pt idx="259" formatCode="0.00">
                  <c:v>1.2073113690476006E-3</c:v>
                </c:pt>
                <c:pt idx="260" formatCode="0.00">
                  <c:v>5.0137262797618209E-3</c:v>
                </c:pt>
                <c:pt idx="261" formatCode="0.00">
                  <c:v>5.015766190476223E-3</c:v>
                </c:pt>
                <c:pt idx="262" formatCode="0.00">
                  <c:v>2.5678783333333427E-3</c:v>
                </c:pt>
                <c:pt idx="263" formatCode="0.00">
                  <c:v>-5.2194053571428672E-3</c:v>
                </c:pt>
                <c:pt idx="264" formatCode="0.00">
                  <c:v>-1.0603133333333264E-3</c:v>
                </c:pt>
                <c:pt idx="265" formatCode="0.00">
                  <c:v>-1.0892662797618996E-3</c:v>
                </c:pt>
                <c:pt idx="266" formatCode="0.00">
                  <c:v>-1.1662766071428576E-3</c:v>
                </c:pt>
                <c:pt idx="267" formatCode="0.00">
                  <c:v>-5.3875320833333268E-3</c:v>
                </c:pt>
                <c:pt idx="268" formatCode="0.00">
                  <c:v>-2.5883240476190505E-3</c:v>
                </c:pt>
                <c:pt idx="269" formatCode="0.00">
                  <c:v>-2.627898125E-3</c:v>
                </c:pt>
                <c:pt idx="270" formatCode="0.00">
                  <c:v>4.1723854464285615E-3</c:v>
                </c:pt>
                <c:pt idx="271" formatCode="0.00">
                  <c:v>2.1197230357142549E-3</c:v>
                </c:pt>
                <c:pt idx="272" formatCode="0.00">
                  <c:v>6.5301696130951603E-3</c:v>
                </c:pt>
                <c:pt idx="273" formatCode="0.00">
                  <c:v>6.7298311904762098E-3</c:v>
                </c:pt>
                <c:pt idx="274" formatCode="0.00">
                  <c:v>3.5085633333333394E-3</c:v>
                </c:pt>
                <c:pt idx="275" formatCode="0.00">
                  <c:v>-5.1105895238095361E-3</c:v>
                </c:pt>
                <c:pt idx="276" formatCode="0.00">
                  <c:v>-2.9887166666666687E-3</c:v>
                </c:pt>
                <c:pt idx="277" formatCode="0.00">
                  <c:v>-2.6329954464285876E-3</c:v>
                </c:pt>
                <c:pt idx="278" formatCode="0.00">
                  <c:v>-2.3897724404762233E-3</c:v>
                </c:pt>
                <c:pt idx="279" formatCode="0.00">
                  <c:v>-3.9455195833333206E-3</c:v>
                </c:pt>
                <c:pt idx="280" formatCode="0.00">
                  <c:v>-2.0507582142857139E-3</c:v>
                </c:pt>
                <c:pt idx="281" formatCode="0.00">
                  <c:v>-1.6634564583333233E-3</c:v>
                </c:pt>
                <c:pt idx="282" formatCode="0.00">
                  <c:v>2.8930571130952598E-3</c:v>
                </c:pt>
                <c:pt idx="283" formatCode="0.00">
                  <c:v>1.9732655357142526E-3</c:v>
                </c:pt>
                <c:pt idx="284" formatCode="0.00">
                  <c:v>4.4364729464285158E-3</c:v>
                </c:pt>
                <c:pt idx="285" formatCode="0.00">
                  <c:v>4.6364053571428809E-3</c:v>
                </c:pt>
                <c:pt idx="286" formatCode="0.00">
                  <c:v>1.7158475000000062E-3</c:v>
                </c:pt>
                <c:pt idx="287" formatCode="0.00">
                  <c:v>-2.7483661904762063E-3</c:v>
                </c:pt>
                <c:pt idx="288" formatCode="0.00">
                  <c:v>-2.8024241666666783E-3</c:v>
                </c:pt>
                <c:pt idx="289" formatCode="0.00">
                  <c:v>-2.1898737797619028E-3</c:v>
                </c:pt>
                <c:pt idx="290" formatCode="0.00">
                  <c:v>-1.6901207738095336E-3</c:v>
                </c:pt>
                <c:pt idx="291" formatCode="0.00">
                  <c:v>-8.2629375000001226E-4</c:v>
                </c:pt>
                <c:pt idx="292" formatCode="0.00">
                  <c:v>2.0043678571429746E-4</c:v>
                </c:pt>
                <c:pt idx="293" formatCode="0.00">
                  <c:v>6.5227104166667993E-4</c:v>
                </c:pt>
                <c:pt idx="294" formatCode="0.00">
                  <c:v>-4.0254538690479014E-4</c:v>
                </c:pt>
                <c:pt idx="295" formatCode="0.00">
                  <c:v>-4.2039196428574066E-4</c:v>
                </c:pt>
                <c:pt idx="296" formatCode="0.00">
                  <c:v>-2.6990955357147906E-4</c:v>
                </c:pt>
                <c:pt idx="297" formatCode="0.00">
                  <c:v>-3.0116214285713649E-4</c:v>
                </c:pt>
                <c:pt idx="298" formatCode="0.00">
                  <c:v>-4.8912999999997653E-4</c:v>
                </c:pt>
                <c:pt idx="299" formatCode="0.00">
                  <c:v>-1.4385202380952367E-4</c:v>
                </c:pt>
                <c:pt idx="300" formatCode="0.00">
                  <c:v>3.1750166666667801E-4</c:v>
                </c:pt>
                <c:pt idx="301" formatCode="0.00">
                  <c:v>3.4651122023809933E-4</c:v>
                </c:pt>
                <c:pt idx="302" formatCode="0.00">
                  <c:v>4.0349089285714179E-4</c:v>
                </c:pt>
                <c:pt idx="303" formatCode="0.00">
                  <c:v>-4.9281250000018928E-5</c:v>
                </c:pt>
                <c:pt idx="304" formatCode="0.00">
                  <c:v>9.0885511904761906E-4</c:v>
                </c:pt>
                <c:pt idx="305" formatCode="0.00">
                  <c:v>8.8148687500000378E-4</c:v>
                </c:pt>
                <c:pt idx="306" formatCode="0.00">
                  <c:v>-5.0582955357145187E-4</c:v>
                </c:pt>
                <c:pt idx="307" formatCode="0.00">
                  <c:v>-1.0422302976190734E-3</c:v>
                </c:pt>
                <c:pt idx="308" formatCode="0.00">
                  <c:v>-3.5845205357148968E-4</c:v>
                </c:pt>
                <c:pt idx="309" formatCode="0.00">
                  <c:v>-3.5835880952378441E-4</c:v>
                </c:pt>
                <c:pt idx="310" formatCode="0.00">
                  <c:v>5.2283333333347226E-5</c:v>
                </c:pt>
                <c:pt idx="311" formatCode="0.00">
                  <c:v>-3.7262535714287226E-4</c:v>
                </c:pt>
                <c:pt idx="312" formatCode="0.00">
                  <c:v>3.6154166666665932E-4</c:v>
                </c:pt>
                <c:pt idx="313" formatCode="0.00">
                  <c:v>3.8649538690474494E-4</c:v>
                </c:pt>
                <c:pt idx="314" formatCode="0.00">
                  <c:v>4.1442422619045183E-4</c:v>
                </c:pt>
                <c:pt idx="315" formatCode="0.00">
                  <c:v>-2.838162499999991E-4</c:v>
                </c:pt>
                <c:pt idx="316" formatCode="0.00">
                  <c:v>9.3737011904762579E-4</c:v>
                </c:pt>
                <c:pt idx="317" formatCode="0.00">
                  <c:v>9.5350604166666297E-4</c:v>
                </c:pt>
                <c:pt idx="318" formatCode="0.00">
                  <c:v>-3.9228038690475309E-4</c:v>
                </c:pt>
                <c:pt idx="319" formatCode="0.00">
                  <c:v>-1.1817269642857287E-3</c:v>
                </c:pt>
                <c:pt idx="320" formatCode="0.00">
                  <c:v>-3.5047455357151147E-4</c:v>
                </c:pt>
                <c:pt idx="321" formatCode="0.00">
                  <c:v>-3.5032714285709865E-4</c:v>
                </c:pt>
                <c:pt idx="322" formatCode="0.00">
                  <c:v>1.3651500000001759E-4</c:v>
                </c:pt>
                <c:pt idx="323" formatCode="0.00">
                  <c:v>-5.636428571428459E-4</c:v>
                </c:pt>
                <c:pt idx="324" formatCode="0.00">
                  <c:v>4.1605500000002626E-4</c:v>
                </c:pt>
                <c:pt idx="325" formatCode="0.00">
                  <c:v>4.4124205357143342E-4</c:v>
                </c:pt>
                <c:pt idx="326" formatCode="0.00">
                  <c:v>4.6915422619048242E-4</c:v>
                </c:pt>
                <c:pt idx="327" formatCode="0.00">
                  <c:v>-4.7457541666666436E-4</c:v>
                </c:pt>
                <c:pt idx="328" formatCode="0.00">
                  <c:v>1.0097209523809436E-3</c:v>
                </c:pt>
                <c:pt idx="329" formatCode="0.00">
                  <c:v>1.0258527083333302E-3</c:v>
                </c:pt>
                <c:pt idx="330" formatCode="0.00">
                  <c:v>-2.8119372023810429E-4</c:v>
                </c:pt>
                <c:pt idx="331" formatCode="0.00">
                  <c:v>-1.3206852976190564E-3</c:v>
                </c:pt>
                <c:pt idx="332" formatCode="0.00">
                  <c:v>-3.4264788690480108E-4</c:v>
                </c:pt>
                <c:pt idx="333" formatCode="0.00">
                  <c:v>-3.4243547619045023E-4</c:v>
                </c:pt>
                <c:pt idx="334" formatCode="0.00">
                  <c:v>2.2113666666669085E-4</c:v>
                </c:pt>
                <c:pt idx="335" formatCode="0.00">
                  <c:v>-7.5432202380952551E-4</c:v>
                </c:pt>
                <c:pt idx="336" formatCode="0.00">
                  <c:v>4.7072500000000517E-4</c:v>
                </c:pt>
                <c:pt idx="337" formatCode="0.00">
                  <c:v>4.9590205357143147E-4</c:v>
                </c:pt>
                <c:pt idx="338" formatCode="0.00">
                  <c:v>5.2379755952379481E-4</c:v>
                </c:pt>
                <c:pt idx="339" formatCode="0.00">
                  <c:v>-6.6524625000000115E-4</c:v>
                </c:pt>
                <c:pt idx="340" formatCode="0.00">
                  <c:v>1.0821692857142795E-3</c:v>
                </c:pt>
                <c:pt idx="341" formatCode="0.00">
                  <c:v>1.0982968750000155E-3</c:v>
                </c:pt>
                <c:pt idx="342" formatCode="0.00">
                  <c:v>-1.6989955357141207E-4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3D-45FC-9F10-3BC162656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Rice Paddy Sotrage Normalized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Brahmaputra TWS Trend Contributors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Contributions</c:v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7A-4E7C-BA1C-68E21B91FB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7A-4E7C-BA1C-68E21B91FB0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7A-4E7C-BA1C-68E21B91FB0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7A-4E7C-BA1C-68E21B91FB0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F7A-4E7C-BA1C-68E21B91FB0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F7A-4E7C-BA1C-68E21B91FB0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F7A-4E7C-BA1C-68E21B91FB0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F7A-4E7C-BA1C-68E21B91FB0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F7A-4E7C-BA1C-68E21B91FB00}"/>
              </c:ext>
            </c:extLst>
          </c:dPt>
          <c:cat>
            <c:strRef>
              <c:f>'Brahmaputra-TSA'!$E$358:$M$358</c:f>
              <c:strCache>
                <c:ptCount val="9"/>
                <c:pt idx="0">
                  <c:v>Aquifers</c:v>
                </c:pt>
                <c:pt idx="1">
                  <c:v>Glaciers</c:v>
                </c:pt>
                <c:pt idx="2">
                  <c:v>Ground Water</c:v>
                </c:pt>
                <c:pt idx="3">
                  <c:v>Irr Runoff Storage</c:v>
                </c:pt>
                <c:pt idx="4">
                  <c:v>Reservoirs+</c:v>
                </c:pt>
                <c:pt idx="5">
                  <c:v>Rice Paddy</c:v>
                </c:pt>
                <c:pt idx="6">
                  <c:v>Snow</c:v>
                </c:pt>
                <c:pt idx="7">
                  <c:v>Soil Moisture</c:v>
                </c:pt>
                <c:pt idx="8">
                  <c:v>Runoff Storage</c:v>
                </c:pt>
              </c:strCache>
            </c:strRef>
          </c:cat>
          <c:val>
            <c:numRef>
              <c:f>'Brahmaputra-TSA'!$E$353:$M$353</c:f>
              <c:numCache>
                <c:formatCode>0.0000</c:formatCode>
                <c:ptCount val="9"/>
                <c:pt idx="0">
                  <c:v>2.4791890749494607</c:v>
                </c:pt>
                <c:pt idx="1">
                  <c:v>75.456296302803693</c:v>
                </c:pt>
                <c:pt idx="2">
                  <c:v>4.9935532645345369</c:v>
                </c:pt>
                <c:pt idx="3">
                  <c:v>-2.8785046949420273E-2</c:v>
                </c:pt>
                <c:pt idx="4">
                  <c:v>7.0955179970979065</c:v>
                </c:pt>
                <c:pt idx="5">
                  <c:v>5.6575400949694786E-2</c:v>
                </c:pt>
                <c:pt idx="6">
                  <c:v>6.3801201113980968</c:v>
                </c:pt>
                <c:pt idx="7">
                  <c:v>1.9260502846266354</c:v>
                </c:pt>
                <c:pt idx="8">
                  <c:v>1.6414980027009987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84-4131-9E8B-6FFC718B4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20272000"/>
        <c:axId val="220265280"/>
      </c:barChart>
      <c:catAx>
        <c:axId val="220272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65280"/>
        <c:crosses val="autoZero"/>
        <c:auto val="1"/>
        <c:lblAlgn val="ctr"/>
        <c:lblOffset val="100"/>
        <c:noMultiLvlLbl val="0"/>
      </c:catAx>
      <c:valAx>
        <c:axId val="220265280"/>
        <c:scaling>
          <c:orientation val="minMax"/>
          <c:max val="80"/>
          <c:min val="-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Trend Contribution to TWS,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200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100" b="1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Brahmaputra TWS Seasonal Contributors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Contributions</c:v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1F-40FC-8202-DD659939CFC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41F-40FC-8202-DD659939CFC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41F-40FC-8202-DD659939CFC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1F-40FC-8202-DD659939CFC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1F-40FC-8202-DD659939CFC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41F-40FC-8202-DD659939CFC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41F-40FC-8202-DD659939CFC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41F-40FC-8202-DD659939CFC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41F-40FC-8202-DD659939CFC8}"/>
              </c:ext>
            </c:extLst>
          </c:dPt>
          <c:cat>
            <c:strRef>
              <c:f>'Brahmaputra-TSA'!$E$358:$M$358</c:f>
              <c:strCache>
                <c:ptCount val="9"/>
                <c:pt idx="0">
                  <c:v>Aquifers</c:v>
                </c:pt>
                <c:pt idx="1">
                  <c:v>Glaciers</c:v>
                </c:pt>
                <c:pt idx="2">
                  <c:v>Ground Water</c:v>
                </c:pt>
                <c:pt idx="3">
                  <c:v>Irr Runoff Storage</c:v>
                </c:pt>
                <c:pt idx="4">
                  <c:v>Reservoirs+</c:v>
                </c:pt>
                <c:pt idx="5">
                  <c:v>Rice Paddy</c:v>
                </c:pt>
                <c:pt idx="6">
                  <c:v>Snow</c:v>
                </c:pt>
                <c:pt idx="7">
                  <c:v>Soil Moisture</c:v>
                </c:pt>
                <c:pt idx="8">
                  <c:v>Runoff Storage</c:v>
                </c:pt>
              </c:strCache>
            </c:strRef>
          </c:cat>
          <c:val>
            <c:numRef>
              <c:f>'Brahmaputra-TSA'!$Q$356:$Y$356</c:f>
              <c:numCache>
                <c:formatCode>0.00</c:formatCode>
                <c:ptCount val="9"/>
                <c:pt idx="0">
                  <c:v>10.236788442652511</c:v>
                </c:pt>
                <c:pt idx="1">
                  <c:v>-1.4160233865580529</c:v>
                </c:pt>
                <c:pt idx="2">
                  <c:v>32.334834122182052</c:v>
                </c:pt>
                <c:pt idx="3">
                  <c:v>-1.5156398540144116</c:v>
                </c:pt>
                <c:pt idx="4">
                  <c:v>41.727337626686797</c:v>
                </c:pt>
                <c:pt idx="5">
                  <c:v>0.5192708310147216</c:v>
                </c:pt>
                <c:pt idx="6">
                  <c:v>-13.514589060466326</c:v>
                </c:pt>
                <c:pt idx="7">
                  <c:v>22.180168209622657</c:v>
                </c:pt>
                <c:pt idx="8">
                  <c:v>9.4478240954716171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41F-40FC-8202-DD659939C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20272000"/>
        <c:axId val="220265280"/>
      </c:barChart>
      <c:catAx>
        <c:axId val="220272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65280"/>
        <c:crosses val="autoZero"/>
        <c:auto val="1"/>
        <c:lblAlgn val="ctr"/>
        <c:lblOffset val="100"/>
        <c:noMultiLvlLbl val="0"/>
      </c:catAx>
      <c:valAx>
        <c:axId val="220265280"/>
        <c:scaling>
          <c:orientation val="minMax"/>
          <c:max val="80"/>
          <c:min val="-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Seasonal Contribution to TWS,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200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100" b="1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'Indus-TSA'!$D$350</c:f>
          <c:strCache>
            <c:ptCount val="1"/>
            <c:pt idx="0">
              <c:v>TWS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'Brahmaputra-TSA'!$G$14:$G$25</c:f>
              <c:numCache>
                <c:formatCode>0.00</c:formatCode>
                <c:ptCount val="12"/>
                <c:pt idx="0">
                  <c:v>-10.839764602271172</c:v>
                </c:pt>
                <c:pt idx="1">
                  <c:v>-11.287597782313767</c:v>
                </c:pt>
                <c:pt idx="2">
                  <c:v>-8.7109282520980571</c:v>
                </c:pt>
                <c:pt idx="3">
                  <c:v>-3.8001725314072221</c:v>
                </c:pt>
                <c:pt idx="4">
                  <c:v>2.1288363501731138</c:v>
                </c:pt>
                <c:pt idx="5">
                  <c:v>7.4874252509065444</c:v>
                </c:pt>
                <c:pt idx="6">
                  <c:v>10.839764602271172</c:v>
                </c:pt>
                <c:pt idx="7">
                  <c:v>11.287597782313769</c:v>
                </c:pt>
                <c:pt idx="8">
                  <c:v>8.7109282520980624</c:v>
                </c:pt>
                <c:pt idx="9">
                  <c:v>3.8001725314072243</c:v>
                </c:pt>
                <c:pt idx="10">
                  <c:v>-2.1288363501731102</c:v>
                </c:pt>
                <c:pt idx="11">
                  <c:v>-7.4874252509065409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5C-4DAA-8C31-77402249B0F0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'Brahmaputra-TSA'!$E$14:$E$25</c:f>
              <c:numCache>
                <c:formatCode>0.00</c:formatCode>
                <c:ptCount val="12"/>
                <c:pt idx="0">
                  <c:v>-9.8310118021726201</c:v>
                </c:pt>
                <c:pt idx="1">
                  <c:v>-10.399447832172621</c:v>
                </c:pt>
                <c:pt idx="2">
                  <c:v>-8.9591136421726176</c:v>
                </c:pt>
                <c:pt idx="3">
                  <c:v>-4.1105988170833339</c:v>
                </c:pt>
                <c:pt idx="4">
                  <c:v>1.2718823487797624</c:v>
                </c:pt>
                <c:pt idx="5">
                  <c:v>6.5332860436309508</c:v>
                </c:pt>
                <c:pt idx="6">
                  <c:v>11.902680418601191</c:v>
                </c:pt>
                <c:pt idx="7">
                  <c:v>11.76650009080357</c:v>
                </c:pt>
                <c:pt idx="8">
                  <c:v>9.5500981902678568</c:v>
                </c:pt>
                <c:pt idx="9">
                  <c:v>3.1015316704166667</c:v>
                </c:pt>
                <c:pt idx="10">
                  <c:v>-3.8334403570833331</c:v>
                </c:pt>
                <c:pt idx="11">
                  <c:v>-7.6711023341964264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5C-4DAA-8C31-77402249B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'Indus-TSA'!$G$37</c:f>
          <c:strCache>
            <c:ptCount val="1"/>
            <c:pt idx="0">
              <c:v>Aquifers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'Brahmaputra-TSA'!$G$38:$G$49</c:f>
              <c:numCache>
                <c:formatCode>0.00</c:formatCode>
                <c:ptCount val="12"/>
                <c:pt idx="0">
                  <c:v>-0.68277686345670974</c:v>
                </c:pt>
                <c:pt idx="1">
                  <c:v>-1.3946160658073068</c:v>
                </c:pt>
                <c:pt idx="2">
                  <c:v>-1.7327690195733665</c:v>
                </c:pt>
                <c:pt idx="3">
                  <c:v>-1.6066279138750748</c:v>
                </c:pt>
                <c:pt idx="4">
                  <c:v>-1.0499921561166574</c:v>
                </c:pt>
                <c:pt idx="5">
                  <c:v>-0.21201184806776799</c:v>
                </c:pt>
                <c:pt idx="6">
                  <c:v>0.68277686345670918</c:v>
                </c:pt>
                <c:pt idx="7">
                  <c:v>1.3946160658073068</c:v>
                </c:pt>
                <c:pt idx="8">
                  <c:v>1.7327690195733667</c:v>
                </c:pt>
                <c:pt idx="9">
                  <c:v>1.6066279138750748</c:v>
                </c:pt>
                <c:pt idx="10">
                  <c:v>1.049992156116657</c:v>
                </c:pt>
                <c:pt idx="11">
                  <c:v>0.21201184806776743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B0-43F9-8EF6-F41E907ECA4C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'Brahmaputra-TSA'!$I$14:$I$25</c:f>
              <c:numCache>
                <c:formatCode>0.00</c:formatCode>
                <c:ptCount val="12"/>
                <c:pt idx="0">
                  <c:v>-0.70243490354141613</c:v>
                </c:pt>
                <c:pt idx="1">
                  <c:v>-1.1313571025597184</c:v>
                </c:pt>
                <c:pt idx="2">
                  <c:v>-1.4790100816072709</c:v>
                </c:pt>
                <c:pt idx="3">
                  <c:v>-1.7137204121727336</c:v>
                </c:pt>
                <c:pt idx="4">
                  <c:v>-1.3916413443748752</c:v>
                </c:pt>
                <c:pt idx="5">
                  <c:v>-0.33502070056533739</c:v>
                </c:pt>
                <c:pt idx="6">
                  <c:v>0.85920642654741641</c:v>
                </c:pt>
                <c:pt idx="7">
                  <c:v>1.5773398983329798</c:v>
                </c:pt>
                <c:pt idx="8">
                  <c:v>1.8639302937797311</c:v>
                </c:pt>
                <c:pt idx="9">
                  <c:v>1.5615270709822653</c:v>
                </c:pt>
                <c:pt idx="10">
                  <c:v>0.78955750136890401</c:v>
                </c:pt>
                <c:pt idx="11">
                  <c:v>0.11721601964302408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B0-43F9-8EF6-F41E907EC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'Indus-TSA'!$G$61</c:f>
          <c:strCache>
            <c:ptCount val="1"/>
            <c:pt idx="0">
              <c:v>Glaciers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'Brahmaputra-TSA'!$G$62:$G$73</c:f>
              <c:numCache>
                <c:formatCode>0.00</c:formatCode>
                <c:ptCount val="12"/>
                <c:pt idx="0">
                  <c:v>-0.12098666986522355</c:v>
                </c:pt>
                <c:pt idx="1">
                  <c:v>0.31359740619929516</c:v>
                </c:pt>
                <c:pt idx="2">
                  <c:v>0.664153310524218</c:v>
                </c:pt>
                <c:pt idx="3">
                  <c:v>0.83674987164371994</c:v>
                </c:pt>
                <c:pt idx="4">
                  <c:v>0.78513998038944177</c:v>
                </c:pt>
                <c:pt idx="5">
                  <c:v>0.52315246544442517</c:v>
                </c:pt>
                <c:pt idx="6">
                  <c:v>0.12098666986522412</c:v>
                </c:pt>
                <c:pt idx="7">
                  <c:v>-0.31359740619929488</c:v>
                </c:pt>
                <c:pt idx="8">
                  <c:v>-0.66415331052421755</c:v>
                </c:pt>
                <c:pt idx="9">
                  <c:v>-0.83674987164371994</c:v>
                </c:pt>
                <c:pt idx="10">
                  <c:v>-0.78513998038944177</c:v>
                </c:pt>
                <c:pt idx="11">
                  <c:v>-0.52315246544442495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38-48CD-A614-E1A4AE0FB3C2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'Brahmaputra-TSA'!$L$14:$L$25</c:f>
              <c:numCache>
                <c:formatCode>0.00</c:formatCode>
                <c:ptCount val="12"/>
                <c:pt idx="0">
                  <c:v>-0.18310013217261201</c:v>
                </c:pt>
                <c:pt idx="1">
                  <c:v>5.4967789672630829E-2</c:v>
                </c:pt>
                <c:pt idx="2">
                  <c:v>0.38689349922620409</c:v>
                </c:pt>
                <c:pt idx="3">
                  <c:v>0.71717339565478255</c:v>
                </c:pt>
                <c:pt idx="4">
                  <c:v>1.0434534668750075</c:v>
                </c:pt>
                <c:pt idx="5">
                  <c:v>0.9158503669047775</c:v>
                </c:pt>
                <c:pt idx="6">
                  <c:v>8.4406965357146646E-2</c:v>
                </c:pt>
                <c:pt idx="7">
                  <c:v>-0.7963218462797812</c:v>
                </c:pt>
                <c:pt idx="8">
                  <c:v>-0.99622113336312168</c:v>
                </c:pt>
                <c:pt idx="9">
                  <c:v>-0.68984669729167081</c:v>
                </c:pt>
                <c:pt idx="10">
                  <c:v>-0.51615917145832668</c:v>
                </c:pt>
                <c:pt idx="11">
                  <c:v>-0.36286529005954549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38-48CD-A614-E1A4AE0FB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'Indus-TSA'!$G$85</c:f>
          <c:strCache>
            <c:ptCount val="1"/>
            <c:pt idx="0">
              <c:v>Ground Water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'Brahmaputra-TSA'!$G$86:$G$97</c:f>
              <c:numCache>
                <c:formatCode>0.00</c:formatCode>
                <c:ptCount val="12"/>
                <c:pt idx="0">
                  <c:v>-3.0325831614963055</c:v>
                </c:pt>
                <c:pt idx="1">
                  <c:v>-3.9144825581620935</c:v>
                </c:pt>
                <c:pt idx="2">
                  <c:v>-3.7474995145826329</c:v>
                </c:pt>
                <c:pt idx="3">
                  <c:v>-2.5763770024347319</c:v>
                </c:pt>
                <c:pt idx="4">
                  <c:v>-0.71491635308632751</c:v>
                </c:pt>
                <c:pt idx="5">
                  <c:v>1.3381055557273613</c:v>
                </c:pt>
                <c:pt idx="6">
                  <c:v>3.0325831614963055</c:v>
                </c:pt>
                <c:pt idx="7">
                  <c:v>3.9144825581620935</c:v>
                </c:pt>
                <c:pt idx="8">
                  <c:v>3.7474995145826333</c:v>
                </c:pt>
                <c:pt idx="9">
                  <c:v>2.5763770024347323</c:v>
                </c:pt>
                <c:pt idx="10">
                  <c:v>0.71491635308632873</c:v>
                </c:pt>
                <c:pt idx="11">
                  <c:v>-1.3381055557273598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4C-495D-90B3-D32F23659357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'Brahmaputra-TSA'!$O$14:$O$25</c:f>
              <c:numCache>
                <c:formatCode>0.00</c:formatCode>
                <c:ptCount val="12"/>
                <c:pt idx="0">
                  <c:v>-2.6937458217857149</c:v>
                </c:pt>
                <c:pt idx="1">
                  <c:v>-3.2128204064583334</c:v>
                </c:pt>
                <c:pt idx="2">
                  <c:v>-3.3254686616666671</c:v>
                </c:pt>
                <c:pt idx="3">
                  <c:v>-2.9575804788095241</c:v>
                </c:pt>
                <c:pt idx="4">
                  <c:v>-1.5444974760416668</c:v>
                </c:pt>
                <c:pt idx="5">
                  <c:v>0.84369749714285636</c:v>
                </c:pt>
                <c:pt idx="6">
                  <c:v>3.7229272643154747</c:v>
                </c:pt>
                <c:pt idx="7">
                  <c:v>4.498384583601192</c:v>
                </c:pt>
                <c:pt idx="8">
                  <c:v>4.1451948143452384</c:v>
                </c:pt>
                <c:pt idx="9">
                  <c:v>2.2050390265773805</c:v>
                </c:pt>
                <c:pt idx="10">
                  <c:v>-0.23055486505952505</c:v>
                </c:pt>
                <c:pt idx="11">
                  <c:v>-1.4915722126785718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4C-495D-90B3-D32F23659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'Indus-TSA'!$G$109</c:f>
          <c:strCache>
            <c:ptCount val="1"/>
            <c:pt idx="0">
              <c:v>Irr Runoff Storage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'Brahmaputra-TSA'!$G$110:$G$121</c:f>
              <c:numCache>
                <c:formatCode>0.00</c:formatCode>
                <c:ptCount val="12"/>
                <c:pt idx="0">
                  <c:v>0.1882900428856151</c:v>
                </c:pt>
                <c:pt idx="1">
                  <c:v>0.15763563883133022</c:v>
                </c:pt>
                <c:pt idx="2">
                  <c:v>8.4742892653826285E-2</c:v>
                </c:pt>
                <c:pt idx="3">
                  <c:v>-1.0856643174547697E-2</c:v>
                </c:pt>
                <c:pt idx="4">
                  <c:v>-0.10354715023178877</c:v>
                </c:pt>
                <c:pt idx="5">
                  <c:v>-0.1684922820058779</c:v>
                </c:pt>
                <c:pt idx="6">
                  <c:v>-0.18829004288561513</c:v>
                </c:pt>
                <c:pt idx="7">
                  <c:v>-0.15763563883133028</c:v>
                </c:pt>
                <c:pt idx="8">
                  <c:v>-8.4742892653826382E-2</c:v>
                </c:pt>
                <c:pt idx="9">
                  <c:v>1.0856643174547619E-2</c:v>
                </c:pt>
                <c:pt idx="10">
                  <c:v>0.10354715023178872</c:v>
                </c:pt>
                <c:pt idx="11">
                  <c:v>0.1684922820058779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34-4073-A7B6-4A0D46EE4B54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'Brahmaputra-TSA'!$R$14:$R$25</c:f>
              <c:numCache>
                <c:formatCode>0.00</c:formatCode>
                <c:ptCount val="12"/>
                <c:pt idx="0">
                  <c:v>0.284020681547619</c:v>
                </c:pt>
                <c:pt idx="1">
                  <c:v>3.4406856696428567E-2</c:v>
                </c:pt>
                <c:pt idx="2">
                  <c:v>3.16305175892857E-2</c:v>
                </c:pt>
                <c:pt idx="3">
                  <c:v>-6.7919355922619051E-2</c:v>
                </c:pt>
                <c:pt idx="4">
                  <c:v>-6.0785711785714319E-2</c:v>
                </c:pt>
                <c:pt idx="5">
                  <c:v>-5.5129099434523848E-2</c:v>
                </c:pt>
                <c:pt idx="6">
                  <c:v>-0.16249005544642856</c:v>
                </c:pt>
                <c:pt idx="7">
                  <c:v>-0.19940513428571427</c:v>
                </c:pt>
                <c:pt idx="8">
                  <c:v>-0.1654841590773809</c:v>
                </c:pt>
                <c:pt idx="9">
                  <c:v>-3.8391004761904712E-2</c:v>
                </c:pt>
                <c:pt idx="10">
                  <c:v>0.116870997797619</c:v>
                </c:pt>
                <c:pt idx="11">
                  <c:v>0.28360994648809518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F34-4073-A7B6-4A0D46EE4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'Indus-TSA'!$G$133</c:f>
          <c:strCache>
            <c:ptCount val="1"/>
            <c:pt idx="0">
              <c:v>Reservoirs+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'Brahmaputra-TSA'!$G$134:$G$145</c:f>
              <c:numCache>
                <c:formatCode>0.00</c:formatCode>
                <c:ptCount val="12"/>
                <c:pt idx="0">
                  <c:v>-4.4873272980356136</c:v>
                </c:pt>
                <c:pt idx="1">
                  <c:v>-4.7300790190669035</c:v>
                </c:pt>
                <c:pt idx="2">
                  <c:v>-3.7054098868038206</c:v>
                </c:pt>
                <c:pt idx="3">
                  <c:v>-1.687879167745356</c:v>
                </c:pt>
                <c:pt idx="4">
                  <c:v>0.78191741123179237</c:v>
                </c:pt>
                <c:pt idx="5">
                  <c:v>3.042199851321548</c:v>
                </c:pt>
                <c:pt idx="6">
                  <c:v>4.4873272980356127</c:v>
                </c:pt>
                <c:pt idx="7">
                  <c:v>4.7300790190669044</c:v>
                </c:pt>
                <c:pt idx="8">
                  <c:v>3.7054098868038214</c:v>
                </c:pt>
                <c:pt idx="9">
                  <c:v>1.6878791677453582</c:v>
                </c:pt>
                <c:pt idx="10">
                  <c:v>-0.78191741123179137</c:v>
                </c:pt>
                <c:pt idx="11">
                  <c:v>-3.0421998513215467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47-4E3A-AFA5-F7A3B82D0998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'Brahmaputra-TSA'!$U$14:$U$25</c:f>
              <c:numCache>
                <c:formatCode>0.00</c:formatCode>
                <c:ptCount val="12"/>
                <c:pt idx="0">
                  <c:v>-3.5539900079464291</c:v>
                </c:pt>
                <c:pt idx="1">
                  <c:v>-3.8932249065476183</c:v>
                </c:pt>
                <c:pt idx="2">
                  <c:v>-3.7069207016071424</c:v>
                </c:pt>
                <c:pt idx="3">
                  <c:v>-2.2841316058333341</c:v>
                </c:pt>
                <c:pt idx="4">
                  <c:v>-0.1956460049107136</c:v>
                </c:pt>
                <c:pt idx="5">
                  <c:v>2.7778064690476203</c:v>
                </c:pt>
                <c:pt idx="6">
                  <c:v>5.2761234117559557</c:v>
                </c:pt>
                <c:pt idx="7">
                  <c:v>5.5353023097916658</c:v>
                </c:pt>
                <c:pt idx="8">
                  <c:v>4.2957818960714302</c:v>
                </c:pt>
                <c:pt idx="9">
                  <c:v>0.73292811175595229</c:v>
                </c:pt>
                <c:pt idx="10">
                  <c:v>-2.1226351544047617</c:v>
                </c:pt>
                <c:pt idx="11">
                  <c:v>-2.9537349427678565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B47-4E3A-AFA5-F7A3B82D0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'Indus-TSA'!$G$157</c:f>
          <c:strCache>
            <c:ptCount val="1"/>
            <c:pt idx="0">
              <c:v>Rice Paddy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'Brahmaputra-TSA'!$G$158:$G$169</c:f>
              <c:numCache>
                <c:formatCode>0.00</c:formatCode>
                <c:ptCount val="12"/>
                <c:pt idx="0">
                  <c:v>-4.1312574370065296E-2</c:v>
                </c:pt>
                <c:pt idx="1">
                  <c:v>-6.7002208196970101E-2</c:v>
                </c:pt>
                <c:pt idx="2">
                  <c:v>-7.4738654446394812E-2</c:v>
                </c:pt>
                <c:pt idx="3">
                  <c:v>-6.2448938593519299E-2</c:v>
                </c:pt>
                <c:pt idx="4">
                  <c:v>-3.342608007632953E-2</c:v>
                </c:pt>
                <c:pt idx="5">
                  <c:v>4.5532696034507707E-3</c:v>
                </c:pt>
                <c:pt idx="6">
                  <c:v>4.1312574370065289E-2</c:v>
                </c:pt>
                <c:pt idx="7">
                  <c:v>6.7002208196970087E-2</c:v>
                </c:pt>
                <c:pt idx="8">
                  <c:v>7.4738654446394812E-2</c:v>
                </c:pt>
                <c:pt idx="9">
                  <c:v>6.2448938593519326E-2</c:v>
                </c:pt>
                <c:pt idx="10">
                  <c:v>3.3426080076329537E-2</c:v>
                </c:pt>
                <c:pt idx="11">
                  <c:v>-4.5532696034507273E-3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AD-418C-A45C-89A92948334D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'Brahmaputra-TSA'!$X$14:$X$25</c:f>
              <c:numCache>
                <c:formatCode>0.00</c:formatCode>
                <c:ptCount val="12"/>
                <c:pt idx="0">
                  <c:v>-1.2000330327380931E-2</c:v>
                </c:pt>
                <c:pt idx="1">
                  <c:v>-1.1441993244047627E-2</c:v>
                </c:pt>
                <c:pt idx="2">
                  <c:v>-1.138205517857141E-2</c:v>
                </c:pt>
                <c:pt idx="3">
                  <c:v>-6.833581175595238E-2</c:v>
                </c:pt>
                <c:pt idx="4">
                  <c:v>-0.14760211184523811</c:v>
                </c:pt>
                <c:pt idx="5">
                  <c:v>-6.6843621428571698E-3</c:v>
                </c:pt>
                <c:pt idx="6">
                  <c:v>8.9854504851190509E-2</c:v>
                </c:pt>
                <c:pt idx="7">
                  <c:v>9.0235917232142832E-2</c:v>
                </c:pt>
                <c:pt idx="8">
                  <c:v>9.0269482291666647E-2</c:v>
                </c:pt>
                <c:pt idx="9">
                  <c:v>9.0308443422619095E-2</c:v>
                </c:pt>
                <c:pt idx="10">
                  <c:v>-6.7878083333333394E-3</c:v>
                </c:pt>
                <c:pt idx="11">
                  <c:v>-9.6227267172619049E-2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AD-418C-A45C-89A929483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'Indus-TSA'!$G$181</c:f>
          <c:strCache>
            <c:ptCount val="1"/>
            <c:pt idx="0">
              <c:v>Snow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'Brahmaputra-TSA'!$G$182:$G$193</c:f>
              <c:numCache>
                <c:formatCode>0.00</c:formatCode>
                <c:ptCount val="12"/>
                <c:pt idx="0">
                  <c:v>0.86317564550841008</c:v>
                </c:pt>
                <c:pt idx="1">
                  <c:v>1.8625830325206709</c:v>
                </c:pt>
                <c:pt idx="2">
                  <c:v>2.3629128001331066</c:v>
                </c:pt>
                <c:pt idx="3">
                  <c:v>2.2301019911647137</c:v>
                </c:pt>
                <c:pt idx="4">
                  <c:v>1.4997371546246974</c:v>
                </c:pt>
                <c:pt idx="5">
                  <c:v>0.36751895864404288</c:v>
                </c:pt>
                <c:pt idx="6">
                  <c:v>-0.8631756455084092</c:v>
                </c:pt>
                <c:pt idx="7">
                  <c:v>-1.86258303252067</c:v>
                </c:pt>
                <c:pt idx="8">
                  <c:v>-2.3629128001331066</c:v>
                </c:pt>
                <c:pt idx="9">
                  <c:v>-2.2301019911647133</c:v>
                </c:pt>
                <c:pt idx="10">
                  <c:v>-1.4997371546246976</c:v>
                </c:pt>
                <c:pt idx="11">
                  <c:v>-0.36751895864404316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16-4F20-8BD5-088F712C2660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'Brahmaputra-TSA'!$AA$14:$AA$25</c:f>
              <c:numCache>
                <c:formatCode>0.00</c:formatCode>
                <c:ptCount val="12"/>
                <c:pt idx="0">
                  <c:v>0.22313553074404791</c:v>
                </c:pt>
                <c:pt idx="1">
                  <c:v>1.2550268405654763</c:v>
                </c:pt>
                <c:pt idx="2">
                  <c:v>2.3465298505952386</c:v>
                </c:pt>
                <c:pt idx="3">
                  <c:v>3.3466519697916675</c:v>
                </c:pt>
                <c:pt idx="4">
                  <c:v>2.2934716319345241</c:v>
                </c:pt>
                <c:pt idx="5">
                  <c:v>-0.57267241250000045</c:v>
                </c:pt>
                <c:pt idx="6">
                  <c:v>-1.6842659136904763</c:v>
                </c:pt>
                <c:pt idx="7">
                  <c:v>-1.9590079183928573</c:v>
                </c:pt>
                <c:pt idx="8">
                  <c:v>-1.9931098811904762</c:v>
                </c:pt>
                <c:pt idx="9">
                  <c:v>-1.748290648452381</c:v>
                </c:pt>
                <c:pt idx="10">
                  <c:v>-1.0832380851488095</c:v>
                </c:pt>
                <c:pt idx="11">
                  <c:v>-0.56486741089285708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616-4F20-8BD5-088F712C2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Indus-Snowpack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'Indus-TSA'!$Z$2:$Z$349</c:f>
              <c:numCache>
                <c:formatCode>General</c:formatCode>
                <c:ptCount val="348"/>
                <c:pt idx="6" formatCode="0.00">
                  <c:v>0.5802342808620633</c:v>
                </c:pt>
                <c:pt idx="7" formatCode="0.00">
                  <c:v>0.59568801669539617</c:v>
                </c:pt>
                <c:pt idx="8" formatCode="0.00">
                  <c:v>0.59519647669539744</c:v>
                </c:pt>
                <c:pt idx="9" formatCode="0.00">
                  <c:v>0.66576273336206349</c:v>
                </c:pt>
                <c:pt idx="10" formatCode="0.00">
                  <c:v>0.70343350419539696</c:v>
                </c:pt>
                <c:pt idx="11" formatCode="0.00">
                  <c:v>0.85440722169539818</c:v>
                </c:pt>
                <c:pt idx="12" formatCode="0.00">
                  <c:v>1.0793487141953975</c:v>
                </c:pt>
                <c:pt idx="13" formatCode="0.00">
                  <c:v>1.3791705283620654</c:v>
                </c:pt>
                <c:pt idx="14" formatCode="0.00">
                  <c:v>1.4805580683620647</c:v>
                </c:pt>
                <c:pt idx="15" formatCode="0.00">
                  <c:v>1.5404458750287304</c:v>
                </c:pt>
                <c:pt idx="16" formatCode="0.00">
                  <c:v>1.6142592333620644</c:v>
                </c:pt>
                <c:pt idx="17" formatCode="0.00">
                  <c:v>1.6767555375287326</c:v>
                </c:pt>
                <c:pt idx="18" formatCode="0.00">
                  <c:v>1.7277640008620665</c:v>
                </c:pt>
                <c:pt idx="19" formatCode="0.00">
                  <c:v>1.6837394541953969</c:v>
                </c:pt>
                <c:pt idx="20" formatCode="0.00">
                  <c:v>1.7259800741953981</c:v>
                </c:pt>
                <c:pt idx="21" formatCode="0.00">
                  <c:v>1.7445304700287299</c:v>
                </c:pt>
                <c:pt idx="22" formatCode="0.00">
                  <c:v>1.8338579650287326</c:v>
                </c:pt>
                <c:pt idx="23" formatCode="0.00">
                  <c:v>1.900468619195399</c:v>
                </c:pt>
                <c:pt idx="24" formatCode="0.00">
                  <c:v>1.9640979283620652</c:v>
                </c:pt>
                <c:pt idx="25" formatCode="0.00">
                  <c:v>1.9335727208620668</c:v>
                </c:pt>
                <c:pt idx="26" formatCode="0.00">
                  <c:v>1.9205549875287318</c:v>
                </c:pt>
                <c:pt idx="27" formatCode="0.00">
                  <c:v>1.9291561766953986</c:v>
                </c:pt>
                <c:pt idx="28" formatCode="0.00">
                  <c:v>1.9344209358620645</c:v>
                </c:pt>
                <c:pt idx="29" formatCode="0.00">
                  <c:v>1.9433713283620637</c:v>
                </c:pt>
                <c:pt idx="30" formatCode="0.00">
                  <c:v>1.9398365341954005</c:v>
                </c:pt>
                <c:pt idx="31" formatCode="0.00">
                  <c:v>1.9631398041954</c:v>
                </c:pt>
                <c:pt idx="32" formatCode="0.00">
                  <c:v>1.7438655216953993</c:v>
                </c:pt>
                <c:pt idx="33" formatCode="0.00">
                  <c:v>1.5272053400287291</c:v>
                </c:pt>
                <c:pt idx="34" formatCode="0.00">
                  <c:v>1.2394671758620621</c:v>
                </c:pt>
                <c:pt idx="35" formatCode="0.00">
                  <c:v>0.86363263086206388</c:v>
                </c:pt>
                <c:pt idx="36" formatCode="0.00">
                  <c:v>0.49960060086206326</c:v>
                </c:pt>
                <c:pt idx="37" formatCode="0.00">
                  <c:v>0.33576491669539799</c:v>
                </c:pt>
                <c:pt idx="38" formatCode="0.00">
                  <c:v>0.36175770752873149</c:v>
                </c:pt>
                <c:pt idx="39" formatCode="0.00">
                  <c:v>0.39209305419539753</c:v>
                </c:pt>
                <c:pt idx="40" formatCode="0.00">
                  <c:v>0.41237393252873211</c:v>
                </c:pt>
                <c:pt idx="41" formatCode="0.00">
                  <c:v>0.45994157836206462</c:v>
                </c:pt>
                <c:pt idx="42" formatCode="0.00">
                  <c:v>0.50755718586206378</c:v>
                </c:pt>
                <c:pt idx="43" formatCode="0.00">
                  <c:v>0.49219555919539992</c:v>
                </c:pt>
                <c:pt idx="44" formatCode="0.00">
                  <c:v>0.65067246836206571</c:v>
                </c:pt>
                <c:pt idx="45" formatCode="0.00">
                  <c:v>0.73120732419539713</c:v>
                </c:pt>
                <c:pt idx="46" formatCode="0.00">
                  <c:v>0.84847127669539901</c:v>
                </c:pt>
                <c:pt idx="47" formatCode="0.00">
                  <c:v>1.086720181695398</c:v>
                </c:pt>
                <c:pt idx="48" formatCode="0.00">
                  <c:v>1.2973874741953981</c:v>
                </c:pt>
                <c:pt idx="49" formatCode="0.00">
                  <c:v>1.2939346958620632</c:v>
                </c:pt>
                <c:pt idx="50" formatCode="0.00">
                  <c:v>1.2401934791953977</c:v>
                </c:pt>
                <c:pt idx="51" formatCode="0.00">
                  <c:v>1.1990851491953975</c:v>
                </c:pt>
                <c:pt idx="52" formatCode="0.00">
                  <c:v>1.1676978991953959</c:v>
                </c:pt>
                <c:pt idx="53" formatCode="0.00">
                  <c:v>1.1176550316953975</c:v>
                </c:pt>
                <c:pt idx="54" formatCode="0.00">
                  <c:v>1.1009557975287318</c:v>
                </c:pt>
                <c:pt idx="55" formatCode="0.00">
                  <c:v>1.1382443833620641</c:v>
                </c:pt>
                <c:pt idx="56" formatCode="0.00">
                  <c:v>1.0483353066953995</c:v>
                </c:pt>
                <c:pt idx="57" formatCode="0.00">
                  <c:v>0.94493332752873194</c:v>
                </c:pt>
                <c:pt idx="58" formatCode="0.00">
                  <c:v>0.81507411836206423</c:v>
                </c:pt>
                <c:pt idx="59" formatCode="0.00">
                  <c:v>0.64638900002873179</c:v>
                </c:pt>
                <c:pt idx="60" formatCode="0.00">
                  <c:v>0.50743912836206384</c:v>
                </c:pt>
                <c:pt idx="61" formatCode="0.00">
                  <c:v>0.50139919086206497</c:v>
                </c:pt>
                <c:pt idx="62" formatCode="0.00">
                  <c:v>0.50249559836206359</c:v>
                </c:pt>
                <c:pt idx="63" formatCode="0.00">
                  <c:v>0.51531695502873021</c:v>
                </c:pt>
                <c:pt idx="64" formatCode="0.00">
                  <c:v>0.52712491336206391</c:v>
                </c:pt>
                <c:pt idx="65" formatCode="0.00">
                  <c:v>0.53529039169539772</c:v>
                </c:pt>
                <c:pt idx="66" formatCode="0.00">
                  <c:v>0.54370823586206463</c:v>
                </c:pt>
                <c:pt idx="67" formatCode="0.00">
                  <c:v>0.5055200166953977</c:v>
                </c:pt>
                <c:pt idx="68" formatCode="0.00">
                  <c:v>0.51991573002873004</c:v>
                </c:pt>
                <c:pt idx="69" formatCode="0.00">
                  <c:v>0.65228294419539701</c:v>
                </c:pt>
                <c:pt idx="70" formatCode="0.00">
                  <c:v>0.87793269836206456</c:v>
                </c:pt>
                <c:pt idx="71" formatCode="0.00">
                  <c:v>1.1544998391953971</c:v>
                </c:pt>
                <c:pt idx="72" formatCode="0.00">
                  <c:v>1.3965481033620648</c:v>
                </c:pt>
                <c:pt idx="73" formatCode="0.00">
                  <c:v>1.5580173250287306</c:v>
                </c:pt>
                <c:pt idx="74" formatCode="0.00">
                  <c:v>1.6149336408620627</c:v>
                </c:pt>
                <c:pt idx="75" formatCode="0.00">
                  <c:v>1.6362703950287312</c:v>
                </c:pt>
                <c:pt idx="76" formatCode="0.00">
                  <c:v>1.6667672708620653</c:v>
                </c:pt>
                <c:pt idx="77" formatCode="0.00">
                  <c:v>1.7068667725287323</c:v>
                </c:pt>
                <c:pt idx="78" formatCode="0.00">
                  <c:v>1.6955985541953993</c:v>
                </c:pt>
                <c:pt idx="79" formatCode="0.00">
                  <c:v>1.6211168291953992</c:v>
                </c:pt>
                <c:pt idx="80" formatCode="0.00">
                  <c:v>1.4910661700287324</c:v>
                </c:pt>
                <c:pt idx="81" formatCode="0.00">
                  <c:v>1.2753025216953997</c:v>
                </c:pt>
                <c:pt idx="82" formatCode="0.00">
                  <c:v>0.96708602919539821</c:v>
                </c:pt>
                <c:pt idx="83" formatCode="0.00">
                  <c:v>0.64325423252873115</c:v>
                </c:pt>
                <c:pt idx="84" formatCode="0.00">
                  <c:v>0.35077082336206544</c:v>
                </c:pt>
                <c:pt idx="85" formatCode="0.00">
                  <c:v>0.13328889252873211</c:v>
                </c:pt>
                <c:pt idx="86" formatCode="0.00">
                  <c:v>6.2564008362064882E-2</c:v>
                </c:pt>
                <c:pt idx="87" formatCode="0.00">
                  <c:v>2.5376670028730786E-2</c:v>
                </c:pt>
                <c:pt idx="88" formatCode="0.00">
                  <c:v>-9.7696466379346703E-3</c:v>
                </c:pt>
                <c:pt idx="89" formatCode="0.00">
                  <c:v>-1.9720124971266628E-2</c:v>
                </c:pt>
                <c:pt idx="90" formatCode="0.00">
                  <c:v>4.0042194195399006E-2</c:v>
                </c:pt>
                <c:pt idx="91" formatCode="0.00">
                  <c:v>0.17132945086206597</c:v>
                </c:pt>
                <c:pt idx="92" formatCode="0.00">
                  <c:v>0.38352953669539858</c:v>
                </c:pt>
                <c:pt idx="93" formatCode="0.00">
                  <c:v>0.66261604669539764</c:v>
                </c:pt>
                <c:pt idx="94" formatCode="0.00">
                  <c:v>0.82872902586206543</c:v>
                </c:pt>
                <c:pt idx="95" formatCode="0.00">
                  <c:v>0.93167316169539838</c:v>
                </c:pt>
                <c:pt idx="96" formatCode="0.00">
                  <c:v>1.0534157275287299</c:v>
                </c:pt>
                <c:pt idx="97" formatCode="0.00">
                  <c:v>1.1125181825287314</c:v>
                </c:pt>
                <c:pt idx="98" formatCode="0.00">
                  <c:v>1.1153860400287314</c:v>
                </c:pt>
                <c:pt idx="99" formatCode="0.00">
                  <c:v>1.1117544083620654</c:v>
                </c:pt>
                <c:pt idx="100" formatCode="0.00">
                  <c:v>1.1102779616954006</c:v>
                </c:pt>
                <c:pt idx="101" formatCode="0.00">
                  <c:v>1.0825530200287332</c:v>
                </c:pt>
                <c:pt idx="102" formatCode="0.00">
                  <c:v>0.9487723025287309</c:v>
                </c:pt>
                <c:pt idx="103" formatCode="0.00">
                  <c:v>0.79859371086206465</c:v>
                </c:pt>
                <c:pt idx="104" formatCode="0.00">
                  <c:v>0.61767883169539672</c:v>
                </c:pt>
                <c:pt idx="105" formatCode="0.00">
                  <c:v>0.40141688836206413</c:v>
                </c:pt>
                <c:pt idx="106" formatCode="0.00">
                  <c:v>0.29222022586206187</c:v>
                </c:pt>
                <c:pt idx="107" formatCode="0.00">
                  <c:v>0.2170810208620626</c:v>
                </c:pt>
                <c:pt idx="108" formatCode="0.00">
                  <c:v>0.13425448586206556</c:v>
                </c:pt>
                <c:pt idx="109" formatCode="0.00">
                  <c:v>0.11112406919539808</c:v>
                </c:pt>
                <c:pt idx="110" formatCode="0.00">
                  <c:v>0.10667533752873126</c:v>
                </c:pt>
                <c:pt idx="111" formatCode="0.00">
                  <c:v>0.10434511419539838</c:v>
                </c:pt>
                <c:pt idx="112" formatCode="0.00">
                  <c:v>7.5456451695398385E-2</c:v>
                </c:pt>
                <c:pt idx="113" formatCode="0.00">
                  <c:v>6.8110060028731212E-2</c:v>
                </c:pt>
                <c:pt idx="114" formatCode="0.00">
                  <c:v>8.8025322528730854E-2</c:v>
                </c:pt>
                <c:pt idx="115" formatCode="0.00">
                  <c:v>7.6976449195397478E-2</c:v>
                </c:pt>
                <c:pt idx="116" formatCode="0.00">
                  <c:v>5.7401886695398474E-2</c:v>
                </c:pt>
                <c:pt idx="117" formatCode="0.00">
                  <c:v>-5.584232913793663E-2</c:v>
                </c:pt>
                <c:pt idx="118" formatCode="0.00">
                  <c:v>-0.26661555913793578</c:v>
                </c:pt>
                <c:pt idx="119" formatCode="0.00">
                  <c:v>-0.56925790413793642</c:v>
                </c:pt>
                <c:pt idx="120" formatCode="0.00">
                  <c:v>-0.84966064330460256</c:v>
                </c:pt>
                <c:pt idx="121" formatCode="0.00">
                  <c:v>-0.97566724663793458</c:v>
                </c:pt>
                <c:pt idx="122" formatCode="0.00">
                  <c:v>-1.0054514491379347</c:v>
                </c:pt>
                <c:pt idx="123" formatCode="0.00">
                  <c:v>-1.0241438233046019</c:v>
                </c:pt>
                <c:pt idx="124" formatCode="0.00">
                  <c:v>-1.0329248591379336</c:v>
                </c:pt>
                <c:pt idx="125" formatCode="0.00">
                  <c:v>-1.0706542416379339</c:v>
                </c:pt>
                <c:pt idx="126" formatCode="0.00">
                  <c:v>-1.0794252633046</c:v>
                </c:pt>
                <c:pt idx="127" formatCode="0.00">
                  <c:v>-1.1093701599712684</c:v>
                </c:pt>
                <c:pt idx="128" formatCode="0.00">
                  <c:v>-1.2281947216379354</c:v>
                </c:pt>
                <c:pt idx="129" formatCode="0.00">
                  <c:v>-1.3602310891379368</c:v>
                </c:pt>
                <c:pt idx="130" formatCode="0.00">
                  <c:v>-1.451132463304603</c:v>
                </c:pt>
                <c:pt idx="131" formatCode="0.00">
                  <c:v>-1.4821798074712689</c:v>
                </c:pt>
                <c:pt idx="132" formatCode="0.00">
                  <c:v>-1.5441194449712672</c:v>
                </c:pt>
                <c:pt idx="133" formatCode="0.00">
                  <c:v>-1.5840324633046006</c:v>
                </c:pt>
                <c:pt idx="134" formatCode="0.00">
                  <c:v>-1.603023854137934</c:v>
                </c:pt>
                <c:pt idx="135" formatCode="0.00">
                  <c:v>-1.6177597516379354</c:v>
                </c:pt>
                <c:pt idx="136" formatCode="0.00">
                  <c:v>-1.644709673304602</c:v>
                </c:pt>
                <c:pt idx="137" formatCode="0.00">
                  <c:v>-1.6672253674712678</c:v>
                </c:pt>
                <c:pt idx="138" formatCode="0.00">
                  <c:v>-1.7131922316379367</c:v>
                </c:pt>
                <c:pt idx="139" formatCode="0.00">
                  <c:v>-1.7594266799712699</c:v>
                </c:pt>
                <c:pt idx="140" formatCode="0.00">
                  <c:v>-1.7403794199712692</c:v>
                </c:pt>
                <c:pt idx="141" formatCode="0.00">
                  <c:v>-1.6540726099712693</c:v>
                </c:pt>
                <c:pt idx="142" formatCode="0.00">
                  <c:v>-1.5658578158046002</c:v>
                </c:pt>
                <c:pt idx="143" formatCode="0.00">
                  <c:v>-1.419078834971268</c:v>
                </c:pt>
                <c:pt idx="144" formatCode="0.00">
                  <c:v>-1.2544724224712667</c:v>
                </c:pt>
                <c:pt idx="145" formatCode="0.00">
                  <c:v>-1.1828196124712687</c:v>
                </c:pt>
                <c:pt idx="146" formatCode="0.00">
                  <c:v>-1.1744629224712693</c:v>
                </c:pt>
                <c:pt idx="147" formatCode="0.00">
                  <c:v>-1.1728775583046005</c:v>
                </c:pt>
                <c:pt idx="148" formatCode="0.00">
                  <c:v>-1.1679455124712685</c:v>
                </c:pt>
                <c:pt idx="149" formatCode="0.00">
                  <c:v>-1.1829770091379359</c:v>
                </c:pt>
                <c:pt idx="150" formatCode="0.00">
                  <c:v>-1.2027830366379355</c:v>
                </c:pt>
                <c:pt idx="151" formatCode="0.00">
                  <c:v>-1.2423736341379357</c:v>
                </c:pt>
                <c:pt idx="152" formatCode="0.00">
                  <c:v>-1.2606347483046036</c:v>
                </c:pt>
                <c:pt idx="153" formatCode="0.00">
                  <c:v>-1.1966232541379345</c:v>
                </c:pt>
                <c:pt idx="154" formatCode="0.00">
                  <c:v>-1.1174023233046029</c:v>
                </c:pt>
                <c:pt idx="155" formatCode="0.00">
                  <c:v>-0.9659412783046033</c:v>
                </c:pt>
                <c:pt idx="156" formatCode="0.00">
                  <c:v>-0.8043305158046028</c:v>
                </c:pt>
                <c:pt idx="157" formatCode="0.00">
                  <c:v>-0.7533245166379352</c:v>
                </c:pt>
                <c:pt idx="158" formatCode="0.00">
                  <c:v>-0.74907553997126719</c:v>
                </c:pt>
                <c:pt idx="159" formatCode="0.00">
                  <c:v>-0.74706106163793429</c:v>
                </c:pt>
                <c:pt idx="160" formatCode="0.00">
                  <c:v>-0.74186425247126841</c:v>
                </c:pt>
                <c:pt idx="161" formatCode="0.00">
                  <c:v>-0.72256510330460166</c:v>
                </c:pt>
                <c:pt idx="162" formatCode="0.00">
                  <c:v>-0.69038642330460043</c:v>
                </c:pt>
                <c:pt idx="163" formatCode="0.00">
                  <c:v>-0.59226470080460025</c:v>
                </c:pt>
                <c:pt idx="164" formatCode="0.00">
                  <c:v>-0.49742004163793574</c:v>
                </c:pt>
                <c:pt idx="165" formatCode="0.00">
                  <c:v>-0.60755480163793685</c:v>
                </c:pt>
                <c:pt idx="166" formatCode="0.00">
                  <c:v>-0.77904578830460025</c:v>
                </c:pt>
                <c:pt idx="167" formatCode="0.00">
                  <c:v>-0.99805534663793516</c:v>
                </c:pt>
                <c:pt idx="168" formatCode="0.00">
                  <c:v>-1.1779474891379351</c:v>
                </c:pt>
                <c:pt idx="169" formatCode="0.00">
                  <c:v>-1.2252955908046026</c:v>
                </c:pt>
                <c:pt idx="170" formatCode="0.00">
                  <c:v>-1.2140571749712681</c:v>
                </c:pt>
                <c:pt idx="171" formatCode="0.00">
                  <c:v>-1.2037335316379352</c:v>
                </c:pt>
                <c:pt idx="172" formatCode="0.00">
                  <c:v>-1.1739689983046038</c:v>
                </c:pt>
                <c:pt idx="173" formatCode="0.00">
                  <c:v>-1.143741893304604</c:v>
                </c:pt>
                <c:pt idx="174" formatCode="0.00">
                  <c:v>-1.1115126283046024</c:v>
                </c:pt>
                <c:pt idx="175" formatCode="0.00">
                  <c:v>-1.0346743733046022</c:v>
                </c:pt>
                <c:pt idx="176" formatCode="0.00">
                  <c:v>-0.83480418413793522</c:v>
                </c:pt>
                <c:pt idx="177" formatCode="0.00">
                  <c:v>-0.55452995247126857</c:v>
                </c:pt>
                <c:pt idx="178" formatCode="0.00">
                  <c:v>-0.22392293580460176</c:v>
                </c:pt>
                <c:pt idx="179" formatCode="0.00">
                  <c:v>9.2553647528731631E-2</c:v>
                </c:pt>
                <c:pt idx="180" formatCode="0.00">
                  <c:v>0.40000068336206596</c:v>
                </c:pt>
                <c:pt idx="181" formatCode="0.00">
                  <c:v>0.51364313752873159</c:v>
                </c:pt>
                <c:pt idx="182" formatCode="0.00">
                  <c:v>0.53067671502873104</c:v>
                </c:pt>
                <c:pt idx="183" formatCode="0.00">
                  <c:v>0.54088436836206455</c:v>
                </c:pt>
                <c:pt idx="184" formatCode="0.00">
                  <c:v>0.52482262502873134</c:v>
                </c:pt>
                <c:pt idx="185" formatCode="0.00">
                  <c:v>0.49668792086206714</c:v>
                </c:pt>
                <c:pt idx="186" formatCode="0.00">
                  <c:v>0.44137326086206663</c:v>
                </c:pt>
                <c:pt idx="187" formatCode="0.00">
                  <c:v>0.37943116086206707</c:v>
                </c:pt>
                <c:pt idx="188" formatCode="0.00">
                  <c:v>0.1713950558620656</c:v>
                </c:pt>
                <c:pt idx="189" formatCode="0.00">
                  <c:v>-1.8465684971268104E-2</c:v>
                </c:pt>
                <c:pt idx="190" formatCode="0.00">
                  <c:v>-0.18709461580460207</c:v>
                </c:pt>
                <c:pt idx="191" formatCode="0.00">
                  <c:v>-0.46259467497126927</c:v>
                </c:pt>
                <c:pt idx="192" formatCode="0.00">
                  <c:v>-0.79750880330460205</c:v>
                </c:pt>
                <c:pt idx="193" formatCode="0.00">
                  <c:v>-0.93151621747126789</c:v>
                </c:pt>
                <c:pt idx="194" formatCode="0.00">
                  <c:v>-0.95956743497126773</c:v>
                </c:pt>
                <c:pt idx="195" formatCode="0.00">
                  <c:v>-0.97568902163793503</c:v>
                </c:pt>
                <c:pt idx="196" formatCode="0.00">
                  <c:v>-0.99276388413793448</c:v>
                </c:pt>
                <c:pt idx="197" formatCode="0.00">
                  <c:v>-0.98618778247126748</c:v>
                </c:pt>
                <c:pt idx="198" formatCode="0.00">
                  <c:v>-0.86387829663793525</c:v>
                </c:pt>
                <c:pt idx="199" formatCode="0.00">
                  <c:v>-0.8284408724712673</c:v>
                </c:pt>
                <c:pt idx="200" formatCode="0.00">
                  <c:v>-0.81965284330460264</c:v>
                </c:pt>
                <c:pt idx="201" formatCode="0.00">
                  <c:v>-0.72135214830460193</c:v>
                </c:pt>
                <c:pt idx="202" formatCode="0.00">
                  <c:v>-0.70460546830460302</c:v>
                </c:pt>
                <c:pt idx="203" formatCode="0.00">
                  <c:v>-0.73074250247127104</c:v>
                </c:pt>
                <c:pt idx="204" formatCode="0.00">
                  <c:v>-0.77139461830460299</c:v>
                </c:pt>
                <c:pt idx="205" formatCode="0.00">
                  <c:v>-0.81072295497126845</c:v>
                </c:pt>
                <c:pt idx="206" formatCode="0.00">
                  <c:v>-0.82110524997126966</c:v>
                </c:pt>
                <c:pt idx="207" formatCode="0.00">
                  <c:v>-0.83251194913793647</c:v>
                </c:pt>
                <c:pt idx="208" formatCode="0.00">
                  <c:v>-0.84043376413793602</c:v>
                </c:pt>
                <c:pt idx="209" formatCode="0.00">
                  <c:v>-0.88637086580460256</c:v>
                </c:pt>
                <c:pt idx="210" formatCode="0.00">
                  <c:v>-1.0278195224712707</c:v>
                </c:pt>
                <c:pt idx="211" formatCode="0.00">
                  <c:v>-1.0624780333046022</c:v>
                </c:pt>
                <c:pt idx="212" formatCode="0.00">
                  <c:v>-1.0264249324712669</c:v>
                </c:pt>
                <c:pt idx="213" formatCode="0.00">
                  <c:v>-1.174450921637936</c:v>
                </c:pt>
                <c:pt idx="214" formatCode="0.00">
                  <c:v>-1.2732634224712687</c:v>
                </c:pt>
                <c:pt idx="215" formatCode="0.00">
                  <c:v>-1.2667127924712691</c:v>
                </c:pt>
                <c:pt idx="216" formatCode="0.00">
                  <c:v>-1.3389848549712671</c:v>
                </c:pt>
                <c:pt idx="217" formatCode="0.00">
                  <c:v>-1.3673670774712683</c:v>
                </c:pt>
                <c:pt idx="218" formatCode="0.00">
                  <c:v>-1.3810449124712676</c:v>
                </c:pt>
                <c:pt idx="219" formatCode="0.00">
                  <c:v>-1.3785927774712672</c:v>
                </c:pt>
                <c:pt idx="220" formatCode="0.00">
                  <c:v>-1.365620502471268</c:v>
                </c:pt>
                <c:pt idx="221" formatCode="0.00">
                  <c:v>-1.3243678891379354</c:v>
                </c:pt>
                <c:pt idx="222" formatCode="0.00">
                  <c:v>-1.2477790991379347</c:v>
                </c:pt>
                <c:pt idx="223" formatCode="0.00">
                  <c:v>-1.1626418116379345</c:v>
                </c:pt>
                <c:pt idx="224" formatCode="0.00">
                  <c:v>-1.0075251741379336</c:v>
                </c:pt>
                <c:pt idx="225" formatCode="0.00">
                  <c:v>-0.73922758163793567</c:v>
                </c:pt>
                <c:pt idx="226" formatCode="0.00">
                  <c:v>-0.41305944163793562</c:v>
                </c:pt>
                <c:pt idx="227" formatCode="0.00">
                  <c:v>-7.4907112471267467E-2</c:v>
                </c:pt>
                <c:pt idx="228" formatCode="0.00">
                  <c:v>0.37516771919539771</c:v>
                </c:pt>
                <c:pt idx="229" formatCode="0.00">
                  <c:v>0.68392069336206518</c:v>
                </c:pt>
                <c:pt idx="230" formatCode="0.00">
                  <c:v>0.74087313002873145</c:v>
                </c:pt>
                <c:pt idx="231" formatCode="0.00">
                  <c:v>0.7663661950287306</c:v>
                </c:pt>
                <c:pt idx="232" formatCode="0.00">
                  <c:v>0.77585517502873103</c:v>
                </c:pt>
                <c:pt idx="233" formatCode="0.00">
                  <c:v>0.79123090836206522</c:v>
                </c:pt>
                <c:pt idx="234" formatCode="0.00">
                  <c:v>0.80366809252872962</c:v>
                </c:pt>
                <c:pt idx="235" formatCode="0.00">
                  <c:v>0.68985516919539869</c:v>
                </c:pt>
                <c:pt idx="236" formatCode="0.00">
                  <c:v>0.56844591252873045</c:v>
                </c:pt>
                <c:pt idx="237" formatCode="0.00">
                  <c:v>0.43871950252873049</c:v>
                </c:pt>
                <c:pt idx="238" formatCode="0.00">
                  <c:v>0.20407461252873027</c:v>
                </c:pt>
                <c:pt idx="239" formatCode="0.00">
                  <c:v>1.1893263362065198E-2</c:v>
                </c:pt>
                <c:pt idx="240" formatCode="0.00">
                  <c:v>-4.1414269971269846E-2</c:v>
                </c:pt>
                <c:pt idx="241" formatCode="0.00">
                  <c:v>-3.675310804602816E-3</c:v>
                </c:pt>
                <c:pt idx="242" formatCode="0.00">
                  <c:v>4.4026167528732785E-2</c:v>
                </c:pt>
                <c:pt idx="243" formatCode="0.00">
                  <c:v>6.5488091695398154E-2</c:v>
                </c:pt>
                <c:pt idx="244" formatCode="0.00">
                  <c:v>9.695620502873048E-2</c:v>
                </c:pt>
                <c:pt idx="245" formatCode="0.00">
                  <c:v>0.10874540752873152</c:v>
                </c:pt>
                <c:pt idx="246" formatCode="0.00">
                  <c:v>5.5976025028728671E-2</c:v>
                </c:pt>
                <c:pt idx="247" formatCode="0.00">
                  <c:v>4.4461281695395982E-2</c:v>
                </c:pt>
                <c:pt idx="248" formatCode="0.00">
                  <c:v>4.4366629195396357E-2</c:v>
                </c:pt>
                <c:pt idx="249" formatCode="0.00">
                  <c:v>0.11623957919539585</c:v>
                </c:pt>
                <c:pt idx="250" formatCode="0.00">
                  <c:v>0.24548700586206351</c:v>
                </c:pt>
                <c:pt idx="251" formatCode="0.00">
                  <c:v>0.28943597419539735</c:v>
                </c:pt>
                <c:pt idx="252" formatCode="0.00">
                  <c:v>0.1751896858620654</c:v>
                </c:pt>
                <c:pt idx="253" formatCode="0.00">
                  <c:v>1.2591200287310755E-3</c:v>
                </c:pt>
                <c:pt idx="254" formatCode="0.00">
                  <c:v>-3.7394690804601893E-2</c:v>
                </c:pt>
                <c:pt idx="255" formatCode="0.00">
                  <c:v>-5.4542509971268416E-2</c:v>
                </c:pt>
                <c:pt idx="256" formatCode="0.00">
                  <c:v>-7.473874913793388E-2</c:v>
                </c:pt>
                <c:pt idx="257" formatCode="0.00">
                  <c:v>-6.8006682471269286E-2</c:v>
                </c:pt>
                <c:pt idx="258" formatCode="0.00">
                  <c:v>-4.2931803304602667E-2</c:v>
                </c:pt>
                <c:pt idx="259" formatCode="0.00">
                  <c:v>-2.0468316379371743E-3</c:v>
                </c:pt>
                <c:pt idx="260" formatCode="0.00">
                  <c:v>-6.9749433046037979E-3</c:v>
                </c:pt>
                <c:pt idx="261" formatCode="0.00">
                  <c:v>-6.600062830460196E-2</c:v>
                </c:pt>
                <c:pt idx="262" formatCode="0.00">
                  <c:v>-0.15543763580460279</c:v>
                </c:pt>
                <c:pt idx="263" formatCode="0.00">
                  <c:v>-0.18070134247126823</c:v>
                </c:pt>
                <c:pt idx="264" formatCode="0.00">
                  <c:v>-0.15610822830460158</c:v>
                </c:pt>
                <c:pt idx="265" formatCode="0.00">
                  <c:v>-0.10916957080460143</c:v>
                </c:pt>
                <c:pt idx="266" formatCode="0.00">
                  <c:v>-9.2985797471268228E-2</c:v>
                </c:pt>
                <c:pt idx="267" formatCode="0.00">
                  <c:v>-8.3105969971269289E-2</c:v>
                </c:pt>
                <c:pt idx="268" formatCode="0.00">
                  <c:v>-6.7412702471267849E-2</c:v>
                </c:pt>
                <c:pt idx="269" formatCode="0.00">
                  <c:v>-7.4346073304601745E-2</c:v>
                </c:pt>
                <c:pt idx="270" formatCode="0.00">
                  <c:v>-3.6625035804602746E-2</c:v>
                </c:pt>
                <c:pt idx="271" formatCode="0.00">
                  <c:v>9.0699508620648572E-3</c:v>
                </c:pt>
                <c:pt idx="272" formatCode="0.00">
                  <c:v>8.9269430862065846E-2</c:v>
                </c:pt>
                <c:pt idx="273" formatCode="0.00">
                  <c:v>0.17529180752873152</c:v>
                </c:pt>
                <c:pt idx="274" formatCode="0.00">
                  <c:v>0.26561136169539701</c:v>
                </c:pt>
                <c:pt idx="275" formatCode="0.00">
                  <c:v>0.31202700836206354</c:v>
                </c:pt>
                <c:pt idx="276" formatCode="0.00">
                  <c:v>0.24674092836206363</c:v>
                </c:pt>
                <c:pt idx="277" formatCode="0.00">
                  <c:v>0.18258026419539775</c:v>
                </c:pt>
                <c:pt idx="278" formatCode="0.00">
                  <c:v>0.15420483752873082</c:v>
                </c:pt>
                <c:pt idx="279" formatCode="0.00">
                  <c:v>0.14218929586206563</c:v>
                </c:pt>
                <c:pt idx="280" formatCode="0.00">
                  <c:v>0.11167179669539884</c:v>
                </c:pt>
                <c:pt idx="281" formatCode="0.00">
                  <c:v>9.9721899195397867E-2</c:v>
                </c:pt>
                <c:pt idx="282" formatCode="0.00">
                  <c:v>3.7812422528730849E-2</c:v>
                </c:pt>
                <c:pt idx="283" formatCode="0.00">
                  <c:v>-4.6228219137935511E-2</c:v>
                </c:pt>
                <c:pt idx="284" formatCode="0.00">
                  <c:v>-0.18077267163793387</c:v>
                </c:pt>
                <c:pt idx="285" formatCode="0.00">
                  <c:v>-0.27289443163793514</c:v>
                </c:pt>
                <c:pt idx="286" formatCode="0.00">
                  <c:v>-0.27611602330460094</c:v>
                </c:pt>
                <c:pt idx="287" formatCode="0.00">
                  <c:v>-0.28515288163793251</c:v>
                </c:pt>
                <c:pt idx="288" formatCode="0.00">
                  <c:v>-0.22069117330460131</c:v>
                </c:pt>
                <c:pt idx="289" formatCode="0.00">
                  <c:v>-0.19650352913793512</c:v>
                </c:pt>
                <c:pt idx="290" formatCode="0.00">
                  <c:v>-0.18510048580460037</c:v>
                </c:pt>
                <c:pt idx="291" formatCode="0.00">
                  <c:v>-0.1617343524712691</c:v>
                </c:pt>
                <c:pt idx="292" formatCode="0.00">
                  <c:v>-0.12307986580460017</c:v>
                </c:pt>
                <c:pt idx="293" formatCode="0.00">
                  <c:v>-8.2514374971268012E-2</c:v>
                </c:pt>
                <c:pt idx="294" formatCode="0.00">
                  <c:v>-3.9532710804602189E-2</c:v>
                </c:pt>
                <c:pt idx="295" formatCode="0.00">
                  <c:v>-2.1919379137935735E-2</c:v>
                </c:pt>
                <c:pt idx="296" formatCode="0.00">
                  <c:v>-1.5145271637935664E-2</c:v>
                </c:pt>
                <c:pt idx="297" formatCode="0.00">
                  <c:v>9.4372302528734409E-2</c:v>
                </c:pt>
                <c:pt idx="298" formatCode="0.00">
                  <c:v>0.19795126752873138</c:v>
                </c:pt>
                <c:pt idx="299" formatCode="0.00">
                  <c:v>0.33027079669539816</c:v>
                </c:pt>
                <c:pt idx="300" formatCode="0.00">
                  <c:v>0.48329602669539895</c:v>
                </c:pt>
                <c:pt idx="301" formatCode="0.00">
                  <c:v>0.56285249169539675</c:v>
                </c:pt>
                <c:pt idx="302" formatCode="0.00">
                  <c:v>0.57587110002873132</c:v>
                </c:pt>
                <c:pt idx="303" formatCode="0.00">
                  <c:v>0.58177573502873337</c:v>
                </c:pt>
                <c:pt idx="304" formatCode="0.00">
                  <c:v>0.60818349336206623</c:v>
                </c:pt>
                <c:pt idx="305" formatCode="0.00">
                  <c:v>0.68179272669539692</c:v>
                </c:pt>
                <c:pt idx="306" formatCode="0.00">
                  <c:v>0.77958233252873121</c:v>
                </c:pt>
                <c:pt idx="307" formatCode="0.00">
                  <c:v>0.87578454752873114</c:v>
                </c:pt>
                <c:pt idx="308" formatCode="0.00">
                  <c:v>0.88526327586206399</c:v>
                </c:pt>
                <c:pt idx="309" formatCode="0.00">
                  <c:v>0.71593665252873251</c:v>
                </c:pt>
                <c:pt idx="310" formatCode="0.00">
                  <c:v>0.57202775419539975</c:v>
                </c:pt>
                <c:pt idx="311" formatCode="0.00">
                  <c:v>0.39827393669540001</c:v>
                </c:pt>
                <c:pt idx="312" formatCode="0.00">
                  <c:v>0.16204340419539953</c:v>
                </c:pt>
                <c:pt idx="313" formatCode="0.00">
                  <c:v>2.0632934195399244E-2</c:v>
                </c:pt>
                <c:pt idx="314" formatCode="0.00">
                  <c:v>9.1345252873153981E-4</c:v>
                </c:pt>
                <c:pt idx="315" formatCode="0.00">
                  <c:v>-2.1843481637935369E-2</c:v>
                </c:pt>
                <c:pt idx="316" formatCode="0.00">
                  <c:v>-8.0558229137936976E-2</c:v>
                </c:pt>
                <c:pt idx="317" formatCode="0.00">
                  <c:v>-0.21794522663793714</c:v>
                </c:pt>
                <c:pt idx="318" formatCode="0.00">
                  <c:v>-0.37648551497126981</c:v>
                </c:pt>
                <c:pt idx="319" formatCode="0.00">
                  <c:v>-0.48025473830460186</c:v>
                </c:pt>
                <c:pt idx="320" formatCode="0.00">
                  <c:v>-0.39235990080460148</c:v>
                </c:pt>
                <c:pt idx="321" formatCode="0.00">
                  <c:v>-0.33116555997126795</c:v>
                </c:pt>
                <c:pt idx="322" formatCode="0.00">
                  <c:v>-0.36228125080460138</c:v>
                </c:pt>
                <c:pt idx="323" formatCode="0.00">
                  <c:v>-0.38037952580460122</c:v>
                </c:pt>
                <c:pt idx="324" formatCode="0.00">
                  <c:v>-0.38584296663793616</c:v>
                </c:pt>
                <c:pt idx="325" formatCode="0.00">
                  <c:v>-0.39629575413793638</c:v>
                </c:pt>
                <c:pt idx="326" formatCode="0.00">
                  <c:v>-0.41909715330460173</c:v>
                </c:pt>
                <c:pt idx="327" formatCode="0.00">
                  <c:v>-0.43437255247126849</c:v>
                </c:pt>
                <c:pt idx="328" formatCode="0.00">
                  <c:v>-0.44709409080460283</c:v>
                </c:pt>
                <c:pt idx="329" formatCode="0.00">
                  <c:v>-0.4607055666379356</c:v>
                </c:pt>
                <c:pt idx="330" formatCode="0.00">
                  <c:v>-0.4586730483046022</c:v>
                </c:pt>
                <c:pt idx="331" formatCode="0.00">
                  <c:v>-0.53180937830460273</c:v>
                </c:pt>
                <c:pt idx="332" formatCode="0.00">
                  <c:v>-0.78997187747126851</c:v>
                </c:pt>
                <c:pt idx="333" formatCode="0.00">
                  <c:v>-1.038692603304602</c:v>
                </c:pt>
                <c:pt idx="334" formatCode="0.00">
                  <c:v>-1.2989693974712697</c:v>
                </c:pt>
                <c:pt idx="335" formatCode="0.00">
                  <c:v>-1.4741535674712676</c:v>
                </c:pt>
                <c:pt idx="336" formatCode="0.00">
                  <c:v>-1.5868398841379356</c:v>
                </c:pt>
                <c:pt idx="337" formatCode="0.00">
                  <c:v>-1.6079450141379343</c:v>
                </c:pt>
                <c:pt idx="338" formatCode="0.00">
                  <c:v>-1.6166700208046016</c:v>
                </c:pt>
                <c:pt idx="339" formatCode="0.00">
                  <c:v>-1.6201454874712677</c:v>
                </c:pt>
                <c:pt idx="340" formatCode="0.00">
                  <c:v>-1.5791746058046012</c:v>
                </c:pt>
                <c:pt idx="341" formatCode="0.00">
                  <c:v>-1.4878822641379355</c:v>
                </c:pt>
                <c:pt idx="342" formatCode="0.00">
                  <c:v>-1.3998819274712684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65-426D-A196-98A9068D4EE7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'Indus-TSA'!$AA$366:$AA$713</c:f>
              <c:numCache>
                <c:formatCode>General</c:formatCode>
                <c:ptCount val="348"/>
                <c:pt idx="6" formatCode="0.0000">
                  <c:v>-0.88440820372126794</c:v>
                </c:pt>
                <c:pt idx="7" formatCode="0.0000">
                  <c:v>-2.5221276672927004</c:v>
                </c:pt>
                <c:pt idx="8" formatCode="0.0000">
                  <c:v>-2.6970038413700772</c:v>
                </c:pt>
                <c:pt idx="9" formatCode="0.0000">
                  <c:v>-2.335813213542699</c:v>
                </c:pt>
                <c:pt idx="10" formatCode="0.0000">
                  <c:v>-1.7622629007748403</c:v>
                </c:pt>
                <c:pt idx="11" formatCode="0.0000">
                  <c:v>-0.84955444946531777</c:v>
                </c:pt>
                <c:pt idx="12" formatCode="0.0000">
                  <c:v>0.80892874425492245</c:v>
                </c:pt>
                <c:pt idx="13" formatCode="0.0000">
                  <c:v>3.1350460918144432</c:v>
                </c:pt>
                <c:pt idx="14" formatCode="0.0000">
                  <c:v>4.9510979025287281</c:v>
                </c:pt>
                <c:pt idx="15" formatCode="0.0000">
                  <c:v>5.8905762913084949</c:v>
                </c:pt>
                <c:pt idx="16" formatCode="0.0000">
                  <c:v>5.404998142766825</c:v>
                </c:pt>
                <c:pt idx="17" formatCode="0.0000">
                  <c:v>3.4010418065763535</c:v>
                </c:pt>
                <c:pt idx="18" formatCode="0.0000">
                  <c:v>0.26312151627873526</c:v>
                </c:pt>
                <c:pt idx="19" formatCode="0.0000">
                  <c:v>-1.4340762297926997</c:v>
                </c:pt>
                <c:pt idx="20" formatCode="0.0000">
                  <c:v>-1.5662202438700765</c:v>
                </c:pt>
                <c:pt idx="21" formatCode="0.0000">
                  <c:v>-1.2570454768760326</c:v>
                </c:pt>
                <c:pt idx="22" formatCode="0.0000">
                  <c:v>-0.63183843994150468</c:v>
                </c:pt>
                <c:pt idx="23" formatCode="0.0000">
                  <c:v>0.19650694803468305</c:v>
                </c:pt>
                <c:pt idx="24" formatCode="0.0000">
                  <c:v>1.6936779584215902</c:v>
                </c:pt>
                <c:pt idx="25" formatCode="0.0000">
                  <c:v>3.6894482843144445</c:v>
                </c:pt>
                <c:pt idx="26" formatCode="0.0000">
                  <c:v>5.3910948216953951</c:v>
                </c:pt>
                <c:pt idx="27" formatCode="0.0000">
                  <c:v>6.2792865929751631</c:v>
                </c:pt>
                <c:pt idx="28" formatCode="0.0000">
                  <c:v>5.7251598452668251</c:v>
                </c:pt>
                <c:pt idx="29" formatCode="0.0000">
                  <c:v>3.6676575974096846</c:v>
                </c:pt>
                <c:pt idx="30" formatCode="0.0000">
                  <c:v>0.47519404961206924</c:v>
                </c:pt>
                <c:pt idx="31" formatCode="0.0000">
                  <c:v>-1.1546758797926966</c:v>
                </c:pt>
                <c:pt idx="32" formatCode="0.0000">
                  <c:v>-1.5483347963700753</c:v>
                </c:pt>
                <c:pt idx="33" formatCode="0.0000">
                  <c:v>-1.4743706068760334</c:v>
                </c:pt>
                <c:pt idx="34" formatCode="0.0000">
                  <c:v>-1.2262292291081751</c:v>
                </c:pt>
                <c:pt idx="35" formatCode="0.0000">
                  <c:v>-0.84032904029865207</c:v>
                </c:pt>
                <c:pt idx="36" formatCode="0.0000">
                  <c:v>0.22918063092158825</c:v>
                </c:pt>
                <c:pt idx="37" formatCode="0.0000">
                  <c:v>2.0916404801477757</c:v>
                </c:pt>
                <c:pt idx="38" formatCode="0.0000">
                  <c:v>3.8322975416953948</c:v>
                </c:pt>
                <c:pt idx="39" formatCode="0.0000">
                  <c:v>4.742223470475162</c:v>
                </c:pt>
                <c:pt idx="40" formatCode="0.0000">
                  <c:v>4.2031128419334927</c:v>
                </c:pt>
                <c:pt idx="41" formatCode="0.0000">
                  <c:v>2.1842278474096855</c:v>
                </c:pt>
                <c:pt idx="42" formatCode="0.0000">
                  <c:v>-0.95708529872126746</c:v>
                </c:pt>
                <c:pt idx="43" formatCode="0.0000">
                  <c:v>-2.6256201247926967</c:v>
                </c:pt>
                <c:pt idx="44" formatCode="0.0000">
                  <c:v>-2.6415278497034089</c:v>
                </c:pt>
                <c:pt idx="45" formatCode="0.0000">
                  <c:v>-2.2703686227093653</c:v>
                </c:pt>
                <c:pt idx="46" formatCode="0.0000">
                  <c:v>-1.6172251282748382</c:v>
                </c:pt>
                <c:pt idx="47" formatCode="0.0000">
                  <c:v>-0.61724148946531798</c:v>
                </c:pt>
                <c:pt idx="48" formatCode="0.0000">
                  <c:v>1.0269675042549231</c:v>
                </c:pt>
                <c:pt idx="49" formatCode="0.0000">
                  <c:v>3.0498102593144409</c:v>
                </c:pt>
                <c:pt idx="50" formatCode="0.0000">
                  <c:v>4.710733313362061</c:v>
                </c:pt>
                <c:pt idx="51" formatCode="0.0000">
                  <c:v>5.549215565475162</c:v>
                </c:pt>
                <c:pt idx="52" formatCode="0.0000">
                  <c:v>4.9584368086001565</c:v>
                </c:pt>
                <c:pt idx="53" formatCode="0.0000">
                  <c:v>2.8419413007430183</c:v>
                </c:pt>
                <c:pt idx="54" formatCode="0.0000">
                  <c:v>-0.36368668705459939</c:v>
                </c:pt>
                <c:pt idx="55" formatCode="0.0000">
                  <c:v>-1.9795713006260325</c:v>
                </c:pt>
                <c:pt idx="56" formatCode="0.0000">
                  <c:v>-2.2438650113700751</c:v>
                </c:pt>
                <c:pt idx="57" formatCode="0.0000">
                  <c:v>-2.0566426193760305</c:v>
                </c:pt>
                <c:pt idx="58" formatCode="0.0000">
                  <c:v>-1.650622286608173</c:v>
                </c:pt>
                <c:pt idx="59" formatCode="0.0000">
                  <c:v>-1.0575726711319842</c:v>
                </c:pt>
                <c:pt idx="60" formatCode="0.0000">
                  <c:v>0.23701915842158883</c:v>
                </c:pt>
                <c:pt idx="61" formatCode="0.0000">
                  <c:v>2.2572747543144427</c:v>
                </c:pt>
                <c:pt idx="62" formatCode="0.0000">
                  <c:v>3.9730354325287269</c:v>
                </c:pt>
                <c:pt idx="63" formatCode="0.0000">
                  <c:v>4.8654473713084947</c:v>
                </c:pt>
                <c:pt idx="64" formatCode="0.0000">
                  <c:v>4.3178638227668245</c:v>
                </c:pt>
                <c:pt idx="65" formatCode="0.0000">
                  <c:v>2.2595766607430186</c:v>
                </c:pt>
                <c:pt idx="66" formatCode="0.0000">
                  <c:v>-0.92093424872126661</c:v>
                </c:pt>
                <c:pt idx="67" formatCode="0.0000">
                  <c:v>-2.6122956672926989</c:v>
                </c:pt>
                <c:pt idx="68" formatCode="0.0000">
                  <c:v>-2.7722845880367446</c:v>
                </c:pt>
                <c:pt idx="69" formatCode="0.0000">
                  <c:v>-2.3492930027093655</c:v>
                </c:pt>
                <c:pt idx="70" formatCode="0.0000">
                  <c:v>-1.5877637066081727</c:v>
                </c:pt>
                <c:pt idx="71" formatCode="0.0000">
                  <c:v>-0.54946183196531884</c:v>
                </c:pt>
                <c:pt idx="72" formatCode="0.0000">
                  <c:v>1.1261281334215898</c:v>
                </c:pt>
                <c:pt idx="73" formatCode="0.0000">
                  <c:v>3.3138928884811083</c:v>
                </c:pt>
                <c:pt idx="74" formatCode="0.0000">
                  <c:v>5.085473475028726</c:v>
                </c:pt>
                <c:pt idx="75" formatCode="0.0000">
                  <c:v>5.9864008113084957</c:v>
                </c:pt>
                <c:pt idx="76" formatCode="0.0000">
                  <c:v>5.4575061802668259</c:v>
                </c:pt>
                <c:pt idx="77" formatCode="0.0000">
                  <c:v>3.4311530415763531</c:v>
                </c:pt>
                <c:pt idx="78" formatCode="0.0000">
                  <c:v>0.23095606961206805</c:v>
                </c:pt>
                <c:pt idx="79" formatCode="0.0000">
                  <c:v>-1.4966988547926974</c:v>
                </c:pt>
                <c:pt idx="80" formatCode="0.0000">
                  <c:v>-1.8011341480367422</c:v>
                </c:pt>
                <c:pt idx="81" formatCode="0.0000">
                  <c:v>-1.7262734252093628</c:v>
                </c:pt>
                <c:pt idx="82" formatCode="0.0000">
                  <c:v>-1.498610375774839</c:v>
                </c:pt>
                <c:pt idx="83" formatCode="0.0000">
                  <c:v>-1.0607074386319848</c:v>
                </c:pt>
                <c:pt idx="84" formatCode="0.0000">
                  <c:v>8.0350853421590429E-2</c:v>
                </c:pt>
                <c:pt idx="85" formatCode="0.0000">
                  <c:v>1.8891644559811098</c:v>
                </c:pt>
                <c:pt idx="86" formatCode="0.0000">
                  <c:v>3.5331038425287282</c:v>
                </c:pt>
                <c:pt idx="87" formatCode="0.0000">
                  <c:v>4.3755070863084953</c:v>
                </c:pt>
                <c:pt idx="88" formatCode="0.0000">
                  <c:v>3.7809692627668259</c:v>
                </c:pt>
                <c:pt idx="89" formatCode="0.0000">
                  <c:v>1.7045661440763542</c:v>
                </c:pt>
                <c:pt idx="90" formatCode="0.0000">
                  <c:v>-1.4246002903879322</c:v>
                </c:pt>
                <c:pt idx="91" formatCode="0.0000">
                  <c:v>-2.9464862331260306</c:v>
                </c:pt>
                <c:pt idx="92" formatCode="0.0000">
                  <c:v>-2.9086707813700761</c:v>
                </c:pt>
                <c:pt idx="93" formatCode="0.0000">
                  <c:v>-2.3389599002093648</c:v>
                </c:pt>
                <c:pt idx="94" formatCode="0.0000">
                  <c:v>-1.6369673791081718</c:v>
                </c:pt>
                <c:pt idx="95" formatCode="0.0000">
                  <c:v>-0.77228850946531757</c:v>
                </c:pt>
                <c:pt idx="96" formatCode="0.0000">
                  <c:v>0.7829957575882549</c:v>
                </c:pt>
                <c:pt idx="97" formatCode="0.0000">
                  <c:v>2.8683937459811091</c:v>
                </c:pt>
                <c:pt idx="98" formatCode="0.0000">
                  <c:v>4.5859258741953948</c:v>
                </c:pt>
                <c:pt idx="99" formatCode="0.0000">
                  <c:v>5.4618848246418299</c:v>
                </c:pt>
                <c:pt idx="100" formatCode="0.0000">
                  <c:v>4.9010168711001612</c:v>
                </c:pt>
                <c:pt idx="101" formatCode="0.0000">
                  <c:v>2.806839289076354</c:v>
                </c:pt>
                <c:pt idx="102" formatCode="0.0000">
                  <c:v>-0.51587018205460033</c:v>
                </c:pt>
                <c:pt idx="103" formatCode="0.0000">
                  <c:v>-2.319221973126032</c:v>
                </c:pt>
                <c:pt idx="104" formatCode="0.0000">
                  <c:v>-2.6745214863700779</c:v>
                </c:pt>
                <c:pt idx="105" formatCode="0.0000">
                  <c:v>-2.6001590585426984</c:v>
                </c:pt>
                <c:pt idx="106" formatCode="0.0000">
                  <c:v>-2.1734761791081754</c:v>
                </c:pt>
                <c:pt idx="107" formatCode="0.0000">
                  <c:v>-1.4868806502986534</c:v>
                </c:pt>
                <c:pt idx="108" formatCode="0.0000">
                  <c:v>-0.13616548407840945</c:v>
                </c:pt>
                <c:pt idx="109" formatCode="0.0000">
                  <c:v>1.8669996326477758</c:v>
                </c:pt>
                <c:pt idx="110" formatCode="0.0000">
                  <c:v>3.5772151716953946</c:v>
                </c:pt>
                <c:pt idx="111" formatCode="0.0000">
                  <c:v>4.4544755304751629</c:v>
                </c:pt>
                <c:pt idx="112" formatCode="0.0000">
                  <c:v>3.8661953611001589</c:v>
                </c:pt>
                <c:pt idx="113" formatCode="0.0000">
                  <c:v>1.792396329076352</c:v>
                </c:pt>
                <c:pt idx="114" formatCode="0.0000">
                  <c:v>-1.3766171620546004</c:v>
                </c:pt>
                <c:pt idx="115" formatCode="0.0000">
                  <c:v>-3.0408392347926991</c:v>
                </c:pt>
                <c:pt idx="116" formatCode="0.0000">
                  <c:v>-3.2347984313700762</c:v>
                </c:pt>
                <c:pt idx="117" formatCode="0.0000">
                  <c:v>-3.0574182760426991</c:v>
                </c:pt>
                <c:pt idx="118" formatCode="0.0000">
                  <c:v>-2.732311964108173</c:v>
                </c:pt>
                <c:pt idx="119" formatCode="0.0000">
                  <c:v>-2.2732195752986524</c:v>
                </c:pt>
                <c:pt idx="120" formatCode="0.0000">
                  <c:v>-1.1200806132450776</c:v>
                </c:pt>
                <c:pt idx="121" formatCode="0.0000">
                  <c:v>0.78020831681444314</c:v>
                </c:pt>
                <c:pt idx="122" formatCode="0.0000">
                  <c:v>2.4650883850287286</c:v>
                </c:pt>
                <c:pt idx="123" formatCode="0.0000">
                  <c:v>3.3259865929751626</c:v>
                </c:pt>
                <c:pt idx="124" formatCode="0.0000">
                  <c:v>2.7578140502668269</c:v>
                </c:pt>
                <c:pt idx="125" formatCode="0.0000">
                  <c:v>0.65363202740968696</c:v>
                </c:pt>
                <c:pt idx="126" formatCode="0.0000">
                  <c:v>-2.5440677478879312</c:v>
                </c:pt>
                <c:pt idx="127" formatCode="0.0000">
                  <c:v>-4.227185843959365</c:v>
                </c:pt>
                <c:pt idx="128" formatCode="0.0000">
                  <c:v>-4.5203950397034101</c:v>
                </c:pt>
                <c:pt idx="129" formatCode="0.0000">
                  <c:v>-4.3618070360426993</c:v>
                </c:pt>
                <c:pt idx="130" formatCode="0.0000">
                  <c:v>-3.9168288682748402</c:v>
                </c:pt>
                <c:pt idx="131" formatCode="0.0000">
                  <c:v>-3.1861414786319848</c:v>
                </c:pt>
                <c:pt idx="132" formatCode="0.0000">
                  <c:v>-1.8145394149117422</c:v>
                </c:pt>
                <c:pt idx="133" formatCode="0.0000">
                  <c:v>0.17184310014777715</c:v>
                </c:pt>
                <c:pt idx="134" formatCode="0.0000">
                  <c:v>1.8675159800287293</c:v>
                </c:pt>
                <c:pt idx="135" formatCode="0.0000">
                  <c:v>2.7323706646418291</c:v>
                </c:pt>
                <c:pt idx="136" formatCode="0.0000">
                  <c:v>2.1460292361001585</c:v>
                </c:pt>
                <c:pt idx="137" formatCode="0.0000">
                  <c:v>5.7060901576353018E-2</c:v>
                </c:pt>
                <c:pt idx="138" formatCode="0.0000">
                  <c:v>-3.1778347162212679</c:v>
                </c:pt>
                <c:pt idx="139" formatCode="0.0000">
                  <c:v>-4.8772423639593665</c:v>
                </c:pt>
                <c:pt idx="140" formatCode="0.0000">
                  <c:v>-5.0325797380367439</c:v>
                </c:pt>
                <c:pt idx="141" formatCode="0.0000">
                  <c:v>-4.6556485568760317</c:v>
                </c:pt>
                <c:pt idx="142" formatCode="0.0000">
                  <c:v>-4.0315542207748374</c:v>
                </c:pt>
                <c:pt idx="143" formatCode="0.0000">
                  <c:v>-3.1230405061319839</c:v>
                </c:pt>
                <c:pt idx="144" formatCode="0.0000">
                  <c:v>-1.5248923924117417</c:v>
                </c:pt>
                <c:pt idx="145" formatCode="0.0000">
                  <c:v>0.57305595098110906</c:v>
                </c:pt>
                <c:pt idx="146" formatCode="0.0000">
                  <c:v>2.2960769116953941</c:v>
                </c:pt>
                <c:pt idx="147" formatCode="0.0000">
                  <c:v>3.177252857975164</c:v>
                </c:pt>
                <c:pt idx="148" formatCode="0.0000">
                  <c:v>2.622793396933492</c:v>
                </c:pt>
                <c:pt idx="149" formatCode="0.0000">
                  <c:v>0.54130925990968493</c:v>
                </c:pt>
                <c:pt idx="150" formatCode="0.0000">
                  <c:v>-2.6674255212212667</c:v>
                </c:pt>
                <c:pt idx="151" formatCode="0.0000">
                  <c:v>-4.3601893181260323</c:v>
                </c:pt>
                <c:pt idx="152" formatCode="0.0000">
                  <c:v>-4.5528350663700783</c:v>
                </c:pt>
                <c:pt idx="153" formatCode="0.0000">
                  <c:v>-4.1981992010426969</c:v>
                </c:pt>
                <c:pt idx="154" formatCode="0.0000">
                  <c:v>-3.5830987282748401</c:v>
                </c:pt>
                <c:pt idx="155" formatCode="0.0000">
                  <c:v>-2.6699029494653193</c:v>
                </c:pt>
                <c:pt idx="156" formatCode="0.0000">
                  <c:v>-1.0747504857450778</c:v>
                </c:pt>
                <c:pt idx="157" formatCode="0.0000">
                  <c:v>1.0025510468144425</c:v>
                </c:pt>
                <c:pt idx="158" formatCode="0.0000">
                  <c:v>2.7214642941953961</c:v>
                </c:pt>
                <c:pt idx="159" formatCode="0.0000">
                  <c:v>3.6030693546418302</c:v>
                </c:pt>
                <c:pt idx="160" formatCode="0.0000">
                  <c:v>3.0488746569334921</c:v>
                </c:pt>
                <c:pt idx="161" formatCode="0.0000">
                  <c:v>1.0017211657430192</c:v>
                </c:pt>
                <c:pt idx="162" formatCode="0.0000">
                  <c:v>-2.1550289078879317</c:v>
                </c:pt>
                <c:pt idx="163" formatCode="0.0000">
                  <c:v>-3.7100803847926969</c:v>
                </c:pt>
                <c:pt idx="164" formatCode="0.0000">
                  <c:v>-3.7896203597034104</c:v>
                </c:pt>
                <c:pt idx="165" formatCode="0.0000">
                  <c:v>-3.6091307485426993</c:v>
                </c:pt>
                <c:pt idx="166" formatCode="0.0000">
                  <c:v>-3.2447421932748375</c:v>
                </c:pt>
                <c:pt idx="167" formatCode="0.0000">
                  <c:v>-2.7020170177986511</c:v>
                </c:pt>
                <c:pt idx="168" formatCode="0.0000">
                  <c:v>-1.4483674590784101</c:v>
                </c:pt>
                <c:pt idx="169" formatCode="0.0000">
                  <c:v>0.53057997264777512</c:v>
                </c:pt>
                <c:pt idx="170" formatCode="0.0000">
                  <c:v>2.2564826591953953</c:v>
                </c:pt>
                <c:pt idx="171" formatCode="0.0000">
                  <c:v>3.1463968846418293</c:v>
                </c:pt>
                <c:pt idx="172" formatCode="0.0000">
                  <c:v>2.6167699111001568</c:v>
                </c:pt>
                <c:pt idx="173" formatCode="0.0000">
                  <c:v>0.58054437574301687</c:v>
                </c:pt>
                <c:pt idx="174" formatCode="0.0000">
                  <c:v>-2.5761551128879336</c:v>
                </c:pt>
                <c:pt idx="175" formatCode="0.0000">
                  <c:v>-4.1524900572926988</c:v>
                </c:pt>
                <c:pt idx="176" formatCode="0.0000">
                  <c:v>-4.1270045022034099</c:v>
                </c:pt>
                <c:pt idx="177" formatCode="0.0000">
                  <c:v>-3.5561058993760311</c:v>
                </c:pt>
                <c:pt idx="178" formatCode="0.0000">
                  <c:v>-2.689619340774839</c:v>
                </c:pt>
                <c:pt idx="179" formatCode="0.0000">
                  <c:v>-1.6114080236319843</c:v>
                </c:pt>
                <c:pt idx="180" formatCode="0.0000">
                  <c:v>0.12958071342159094</c:v>
                </c:pt>
                <c:pt idx="181" formatCode="0.0000">
                  <c:v>2.2695187009811093</c:v>
                </c:pt>
                <c:pt idx="182" formatCode="0.0000">
                  <c:v>4.0012165491953944</c:v>
                </c:pt>
                <c:pt idx="183" formatCode="0.0000">
                  <c:v>4.891014784641829</c:v>
                </c:pt>
                <c:pt idx="184" formatCode="0.0000">
                  <c:v>4.3155615344334919</c:v>
                </c:pt>
                <c:pt idx="185" formatCode="0.0000">
                  <c:v>2.220974189909688</c:v>
                </c:pt>
                <c:pt idx="186" formatCode="0.0000">
                  <c:v>-1.0232692237212646</c:v>
                </c:pt>
                <c:pt idx="187" formatCode="0.0000">
                  <c:v>-2.7383845231260295</c:v>
                </c:pt>
                <c:pt idx="188" formatCode="0.0000">
                  <c:v>-3.120805262203409</c:v>
                </c:pt>
                <c:pt idx="189" formatCode="0.0000">
                  <c:v>-3.0200416318760306</c:v>
                </c:pt>
                <c:pt idx="190" formatCode="0.0000">
                  <c:v>-2.6527910207748393</c:v>
                </c:pt>
                <c:pt idx="191" formatCode="0.0000">
                  <c:v>-2.1665563461319852</c:v>
                </c:pt>
                <c:pt idx="192" formatCode="0.0000">
                  <c:v>-1.0679287732450771</c:v>
                </c:pt>
                <c:pt idx="193" formatCode="0.0000">
                  <c:v>0.82435934598110983</c:v>
                </c:pt>
                <c:pt idx="194" formatCode="0.0000">
                  <c:v>2.5109723991953956</c:v>
                </c:pt>
                <c:pt idx="195" formatCode="0.0000">
                  <c:v>3.3744413946418295</c:v>
                </c:pt>
                <c:pt idx="196" formatCode="0.0000">
                  <c:v>2.7979750252668261</c:v>
                </c:pt>
                <c:pt idx="197" formatCode="0.0000">
                  <c:v>0.73809848657635335</c:v>
                </c:pt>
                <c:pt idx="198" formatCode="0.0000">
                  <c:v>-2.3285207812212665</c:v>
                </c:pt>
                <c:pt idx="199" formatCode="0.0000">
                  <c:v>-3.9462565564593639</c:v>
                </c:pt>
                <c:pt idx="200" formatCode="0.0000">
                  <c:v>-4.1118531613700773</c:v>
                </c:pt>
                <c:pt idx="201" formatCode="0.0000">
                  <c:v>-3.7229280952093644</c:v>
                </c:pt>
                <c:pt idx="202" formatCode="0.0000">
                  <c:v>-3.1703018732748403</c:v>
                </c:pt>
                <c:pt idx="203" formatCode="0.0000">
                  <c:v>-2.434704173631987</c:v>
                </c:pt>
                <c:pt idx="204" formatCode="0.0000">
                  <c:v>-1.041814588245078</c:v>
                </c:pt>
                <c:pt idx="205" formatCode="0.0000">
                  <c:v>0.94515260848110927</c:v>
                </c:pt>
                <c:pt idx="206" formatCode="0.0000">
                  <c:v>2.6494345841953937</c:v>
                </c:pt>
                <c:pt idx="207" formatCode="0.0000">
                  <c:v>3.517618467141828</c:v>
                </c:pt>
                <c:pt idx="208" formatCode="0.0000">
                  <c:v>2.9503051452668245</c:v>
                </c:pt>
                <c:pt idx="209" formatCode="0.0000">
                  <c:v>0.83791540324301828</c:v>
                </c:pt>
                <c:pt idx="210" formatCode="0.0000">
                  <c:v>-2.492462007054602</c:v>
                </c:pt>
                <c:pt idx="211" formatCode="0.0000">
                  <c:v>-4.1802937172926988</c:v>
                </c:pt>
                <c:pt idx="212" formatCode="0.0000">
                  <c:v>-4.3186252505367415</c:v>
                </c:pt>
                <c:pt idx="213" formatCode="0.0000">
                  <c:v>-4.1760268685426984</c:v>
                </c:pt>
                <c:pt idx="214" formatCode="0.0000">
                  <c:v>-3.7389598274415059</c:v>
                </c:pt>
                <c:pt idx="215" formatCode="0.0000">
                  <c:v>-2.9706744636319851</c:v>
                </c:pt>
                <c:pt idx="216" formatCode="0.0000">
                  <c:v>-1.6094048249117421</c:v>
                </c:pt>
                <c:pt idx="217" formatCode="0.0000">
                  <c:v>0.38850848598110943</c:v>
                </c:pt>
                <c:pt idx="218" formatCode="0.0000">
                  <c:v>2.0894949216953957</c:v>
                </c:pt>
                <c:pt idx="219" formatCode="0.0000">
                  <c:v>2.9715376388084973</c:v>
                </c:pt>
                <c:pt idx="220" formatCode="0.0000">
                  <c:v>2.4251184069334926</c:v>
                </c:pt>
                <c:pt idx="221" formatCode="0.0000">
                  <c:v>0.39991837990968548</c:v>
                </c:pt>
                <c:pt idx="222" formatCode="0.0000">
                  <c:v>-2.712421583721266</c:v>
                </c:pt>
                <c:pt idx="223" formatCode="0.0000">
                  <c:v>-4.2804574956260311</c:v>
                </c:pt>
                <c:pt idx="224" formatCode="0.0000">
                  <c:v>-4.2997254922034083</c:v>
                </c:pt>
                <c:pt idx="225" formatCode="0.0000">
                  <c:v>-3.7408035285426982</c:v>
                </c:pt>
                <c:pt idx="226" formatCode="0.0000">
                  <c:v>-2.8787558466081729</c:v>
                </c:pt>
                <c:pt idx="227" formatCode="0.0000">
                  <c:v>-1.7788687836319834</c:v>
                </c:pt>
                <c:pt idx="228" formatCode="0.0000">
                  <c:v>0.1047477492549227</c:v>
                </c:pt>
                <c:pt idx="229" formatCode="0.0000">
                  <c:v>2.4397962568144429</c:v>
                </c:pt>
                <c:pt idx="230" formatCode="0.0000">
                  <c:v>4.2114129641953948</c:v>
                </c:pt>
                <c:pt idx="231" formatCode="0.0000">
                  <c:v>5.1164966113084951</c:v>
                </c:pt>
                <c:pt idx="232" formatCode="0.0000">
                  <c:v>4.5665940844334916</c:v>
                </c:pt>
                <c:pt idx="233" formatCode="0.0000">
                  <c:v>2.5155171774096861</c:v>
                </c:pt>
                <c:pt idx="234" formatCode="0.0000">
                  <c:v>-0.66097439205460162</c:v>
                </c:pt>
                <c:pt idx="235" formatCode="0.0000">
                  <c:v>-2.4279605147926979</c:v>
                </c:pt>
                <c:pt idx="236" formatCode="0.0000">
                  <c:v>-2.7237544055367442</c:v>
                </c:pt>
                <c:pt idx="237" formatCode="0.0000">
                  <c:v>-2.562856444376032</c:v>
                </c:pt>
                <c:pt idx="238" formatCode="0.0000">
                  <c:v>-2.261621792441507</c:v>
                </c:pt>
                <c:pt idx="239" formatCode="0.0000">
                  <c:v>-1.6920684077986508</c:v>
                </c:pt>
                <c:pt idx="240" formatCode="0.0000">
                  <c:v>-0.31183423991174486</c:v>
                </c:pt>
                <c:pt idx="241" formatCode="0.0000">
                  <c:v>1.7522002526477749</c:v>
                </c:pt>
                <c:pt idx="242" formatCode="0.0000">
                  <c:v>3.5145660016953961</c:v>
                </c:pt>
                <c:pt idx="243" formatCode="0.0000">
                  <c:v>4.4156185079751626</c:v>
                </c:pt>
                <c:pt idx="244" formatCode="0.0000">
                  <c:v>3.887695114433491</c:v>
                </c:pt>
                <c:pt idx="245" formatCode="0.0000">
                  <c:v>1.8330316765763524</c:v>
                </c:pt>
                <c:pt idx="246" formatCode="0.0000">
                  <c:v>-1.4086664595546026</c:v>
                </c:pt>
                <c:pt idx="247" formatCode="0.0000">
                  <c:v>-3.0733544022927006</c:v>
                </c:pt>
                <c:pt idx="248" formatCode="0.0000">
                  <c:v>-3.2478336888700783</c:v>
                </c:pt>
                <c:pt idx="249" formatCode="0.0000">
                  <c:v>-2.8853363677093666</c:v>
                </c:pt>
                <c:pt idx="250" formatCode="0.0000">
                  <c:v>-2.2202093991081737</c:v>
                </c:pt>
                <c:pt idx="251" formatCode="0.0000">
                  <c:v>-1.4145256969653186</c:v>
                </c:pt>
                <c:pt idx="252" formatCode="0.0000">
                  <c:v>-9.5230284078409611E-2</c:v>
                </c:pt>
                <c:pt idx="253" formatCode="0.0000">
                  <c:v>1.7571346834811088</c:v>
                </c:pt>
                <c:pt idx="254" formatCode="0.0000">
                  <c:v>3.4331451433620614</c:v>
                </c:pt>
                <c:pt idx="255" formatCode="0.0000">
                  <c:v>4.2955879063084961</c:v>
                </c:pt>
                <c:pt idx="256" formatCode="0.0000">
                  <c:v>3.7160001602668267</c:v>
                </c:pt>
                <c:pt idx="257" formatCode="0.0000">
                  <c:v>1.6562795865763515</c:v>
                </c:pt>
                <c:pt idx="258" formatCode="0.0000">
                  <c:v>-1.5075742878879339</c:v>
                </c:pt>
                <c:pt idx="259" formatCode="0.0000">
                  <c:v>-3.1198625156260338</c:v>
                </c:pt>
                <c:pt idx="260" formatCode="0.0000">
                  <c:v>-3.2991752613700784</c:v>
                </c:pt>
                <c:pt idx="261" formatCode="0.0000">
                  <c:v>-3.0675765752093644</c:v>
                </c:pt>
                <c:pt idx="262" formatCode="0.0000">
                  <c:v>-2.62113404077484</c:v>
                </c:pt>
                <c:pt idx="263" formatCode="0.0000">
                  <c:v>-1.8846630136319842</c:v>
                </c:pt>
                <c:pt idx="264" formatCode="0.0000">
                  <c:v>-0.4265281982450766</c:v>
                </c:pt>
                <c:pt idx="265" formatCode="0.0000">
                  <c:v>1.6467059926477763</c:v>
                </c:pt>
                <c:pt idx="266" formatCode="0.0000">
                  <c:v>3.3775540366953951</c:v>
                </c:pt>
                <c:pt idx="267" formatCode="0.0000">
                  <c:v>4.2670244463084952</c:v>
                </c:pt>
                <c:pt idx="268" formatCode="0.0000">
                  <c:v>3.7233262069334927</c:v>
                </c:pt>
                <c:pt idx="269" formatCode="0.0000">
                  <c:v>1.6499401957430191</c:v>
                </c:pt>
                <c:pt idx="270" formatCode="0.0000">
                  <c:v>-1.501267520387934</c:v>
                </c:pt>
                <c:pt idx="271" formatCode="0.0000">
                  <c:v>-3.1087457331260318</c:v>
                </c:pt>
                <c:pt idx="272" formatCode="0.0000">
                  <c:v>-3.2029308872034088</c:v>
                </c:pt>
                <c:pt idx="273" formatCode="0.0000">
                  <c:v>-2.826284139376031</c:v>
                </c:pt>
                <c:pt idx="274" formatCode="0.0000">
                  <c:v>-2.2000850432748402</c:v>
                </c:pt>
                <c:pt idx="275" formatCode="0.0000">
                  <c:v>-1.3919346627986524</c:v>
                </c:pt>
                <c:pt idx="276" formatCode="0.0000">
                  <c:v>-2.3679041578411386E-2</c:v>
                </c:pt>
                <c:pt idx="277" formatCode="0.0000">
                  <c:v>1.9384558276477755</c:v>
                </c:pt>
                <c:pt idx="278" formatCode="0.0000">
                  <c:v>3.6247446716953942</c:v>
                </c:pt>
                <c:pt idx="279" formatCode="0.0000">
                  <c:v>4.4923197121418301</c:v>
                </c:pt>
                <c:pt idx="280" formatCode="0.0000">
                  <c:v>3.9024107061001594</c:v>
                </c:pt>
                <c:pt idx="281" formatCode="0.0000">
                  <c:v>1.8240081682430187</c:v>
                </c:pt>
                <c:pt idx="282" formatCode="0.0000">
                  <c:v>-1.4268300620546004</c:v>
                </c:pt>
                <c:pt idx="283" formatCode="0.0000">
                  <c:v>-3.1640439031260321</c:v>
                </c:pt>
                <c:pt idx="284" formatCode="0.0000">
                  <c:v>-3.4729729897034085</c:v>
                </c:pt>
                <c:pt idx="285" formatCode="0.0000">
                  <c:v>-3.2744703785426976</c:v>
                </c:pt>
                <c:pt idx="286" formatCode="0.0000">
                  <c:v>-2.7418124282748382</c:v>
                </c:pt>
                <c:pt idx="287" formatCode="0.0000">
                  <c:v>-1.9891145527986485</c:v>
                </c:pt>
                <c:pt idx="288" formatCode="0.0000">
                  <c:v>-0.49111114324507632</c:v>
                </c:pt>
                <c:pt idx="289" formatCode="0.0000">
                  <c:v>1.5593720343144426</c:v>
                </c:pt>
                <c:pt idx="290" formatCode="0.0000">
                  <c:v>3.285439348362063</c:v>
                </c:pt>
                <c:pt idx="291" formatCode="0.0000">
                  <c:v>4.1883960638084954</c:v>
                </c:pt>
                <c:pt idx="292" formatCode="0.0000">
                  <c:v>3.6676590436001604</c:v>
                </c:pt>
                <c:pt idx="293" formatCode="0.0000">
                  <c:v>1.6417718940763528</c:v>
                </c:pt>
                <c:pt idx="294" formatCode="0.0000">
                  <c:v>-1.5041751953879334</c:v>
                </c:pt>
                <c:pt idx="295" formatCode="0.0000">
                  <c:v>-3.1397350631260323</c:v>
                </c:pt>
                <c:pt idx="296" formatCode="0.0000">
                  <c:v>-3.3073455897034103</c:v>
                </c:pt>
                <c:pt idx="297" formatCode="0.0000">
                  <c:v>-2.9072036443760281</c:v>
                </c:pt>
                <c:pt idx="298" formatCode="0.0000">
                  <c:v>-2.2677451374415059</c:v>
                </c:pt>
                <c:pt idx="299" formatCode="0.0000">
                  <c:v>-1.3736908744653178</c:v>
                </c:pt>
                <c:pt idx="300" formatCode="0.0000">
                  <c:v>0.21287605675492394</c:v>
                </c:pt>
                <c:pt idx="301" formatCode="0.0000">
                  <c:v>2.3187280551477745</c:v>
                </c:pt>
                <c:pt idx="302" formatCode="0.0000">
                  <c:v>4.0464109341953947</c:v>
                </c:pt>
                <c:pt idx="303" formatCode="0.0000">
                  <c:v>4.9319061513084979</c:v>
                </c:pt>
                <c:pt idx="304" formatCode="0.0000">
                  <c:v>4.3989224027668268</c:v>
                </c:pt>
                <c:pt idx="305" formatCode="0.0000">
                  <c:v>2.4060789957430178</c:v>
                </c:pt>
                <c:pt idx="306" formatCode="0.0000">
                  <c:v>-0.68506015205460002</c:v>
                </c:pt>
                <c:pt idx="307" formatCode="0.0000">
                  <c:v>-2.2420311364593655</c:v>
                </c:pt>
                <c:pt idx="308" formatCode="0.0000">
                  <c:v>-2.4069370422034106</c:v>
                </c:pt>
                <c:pt idx="309" formatCode="0.0000">
                  <c:v>-2.28563929437603</c:v>
                </c:pt>
                <c:pt idx="310" formatCode="0.0000">
                  <c:v>-1.8936686507748375</c:v>
                </c:pt>
                <c:pt idx="311" formatCode="0.0000">
                  <c:v>-1.3056877344653159</c:v>
                </c:pt>
                <c:pt idx="312" formatCode="0.0000">
                  <c:v>-0.10837656574507548</c:v>
                </c:pt>
                <c:pt idx="313" formatCode="0.0000">
                  <c:v>1.776508497647777</c:v>
                </c:pt>
                <c:pt idx="314" formatCode="0.0000">
                  <c:v>3.4714532866953949</c:v>
                </c:pt>
                <c:pt idx="315" formatCode="0.0000">
                  <c:v>4.3282869346418291</c:v>
                </c:pt>
                <c:pt idx="316" formatCode="0.0000">
                  <c:v>3.7101806802668236</c:v>
                </c:pt>
                <c:pt idx="317" formatCode="0.0000">
                  <c:v>1.5063410424096837</c:v>
                </c:pt>
                <c:pt idx="318" formatCode="0.0000">
                  <c:v>-1.841127999554601</c:v>
                </c:pt>
                <c:pt idx="319" formatCode="0.0000">
                  <c:v>-3.5980704222926985</c:v>
                </c:pt>
                <c:pt idx="320" formatCode="0.0000">
                  <c:v>-3.6845602188700761</c:v>
                </c:pt>
                <c:pt idx="321" formatCode="0.0000">
                  <c:v>-3.3327415068760304</c:v>
                </c:pt>
                <c:pt idx="322" formatCode="0.0000">
                  <c:v>-2.8279776557748386</c:v>
                </c:pt>
                <c:pt idx="323" formatCode="0.0000">
                  <c:v>-2.0843411969653172</c:v>
                </c:pt>
                <c:pt idx="324" formatCode="0.0000">
                  <c:v>-0.65626293657841117</c:v>
                </c:pt>
                <c:pt idx="325" formatCode="0.0000">
                  <c:v>1.3595798093144413</c:v>
                </c:pt>
                <c:pt idx="326" formatCode="0.0000">
                  <c:v>3.0514426808620616</c:v>
                </c:pt>
                <c:pt idx="327" formatCode="0.0000">
                  <c:v>3.915757863808496</c:v>
                </c:pt>
                <c:pt idx="328" formatCode="0.0000">
                  <c:v>3.3436448186001577</c:v>
                </c:pt>
                <c:pt idx="329" formatCode="0.0000">
                  <c:v>1.2635807024096852</c:v>
                </c:pt>
                <c:pt idx="330" formatCode="0.0000">
                  <c:v>-1.9233155328879334</c:v>
                </c:pt>
                <c:pt idx="331" formatCode="0.0000">
                  <c:v>-3.6496250622926993</c:v>
                </c:pt>
                <c:pt idx="332" formatCode="0.0000">
                  <c:v>-4.0821721955367432</c:v>
                </c:pt>
                <c:pt idx="333" formatCode="0.0000">
                  <c:v>-4.0402685502093645</c:v>
                </c:pt>
                <c:pt idx="334" formatCode="0.0000">
                  <c:v>-3.7646658024415069</c:v>
                </c:pt>
                <c:pt idx="335" formatCode="0.0000">
                  <c:v>-3.1781152386319835</c:v>
                </c:pt>
                <c:pt idx="336" formatCode="0.0000">
                  <c:v>-1.8572598540784107</c:v>
                </c:pt>
                <c:pt idx="337" formatCode="0.0000">
                  <c:v>0.14793054931444338</c:v>
                </c:pt>
                <c:pt idx="338" formatCode="0.0000">
                  <c:v>1.8538698133620617</c:v>
                </c:pt>
                <c:pt idx="339" formatCode="0.0000">
                  <c:v>2.7299849288084967</c:v>
                </c:pt>
                <c:pt idx="340" formatCode="0.0000">
                  <c:v>2.2115643036001593</c:v>
                </c:pt>
                <c:pt idx="341" formatCode="0.0000">
                  <c:v>0.23640400490968538</c:v>
                </c:pt>
                <c:pt idx="342" formatCode="0.0000">
                  <c:v>-2.8645244120545996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65-426D-A196-98A9068D4EE7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'Indus-TSA'!$AB$2:$AB$349</c:f>
              <c:numCache>
                <c:formatCode>General</c:formatCode>
                <c:ptCount val="348"/>
                <c:pt idx="6" formatCode="0.00">
                  <c:v>-1.4649516387500015</c:v>
                </c:pt>
                <c:pt idx="7" formatCode="0.00">
                  <c:v>-1.0916846251785692</c:v>
                </c:pt>
                <c:pt idx="8" formatCode="0.00">
                  <c:v>-1.1073187311011914</c:v>
                </c:pt>
                <c:pt idx="9" formatCode="0.00">
                  <c:v>-1.2260419489285699</c:v>
                </c:pt>
                <c:pt idx="10" formatCode="0.00">
                  <c:v>-1.3010037016964286</c:v>
                </c:pt>
                <c:pt idx="11" formatCode="0.00">
                  <c:v>-1.1087431330059516</c:v>
                </c:pt>
                <c:pt idx="12" formatCode="0.00">
                  <c:v>0.29076184327380972</c:v>
                </c:pt>
                <c:pt idx="13" formatCode="0.00">
                  <c:v>0.60772806571428895</c:v>
                </c:pt>
                <c:pt idx="14" formatCode="0.00">
                  <c:v>1.4532258250000023</c:v>
                </c:pt>
                <c:pt idx="15" formatCode="0.00">
                  <c:v>1.7287037162202381</c:v>
                </c:pt>
                <c:pt idx="16" formatCode="0.00">
                  <c:v>1.952044324761907</c:v>
                </c:pt>
                <c:pt idx="17" formatCode="0.00">
                  <c:v>1.6789458709523775</c:v>
                </c:pt>
                <c:pt idx="18" formatCode="0.00">
                  <c:v>0.98538041124999687</c:v>
                </c:pt>
                <c:pt idx="19" formatCode="0.00">
                  <c:v>-0.96308558267856981</c:v>
                </c:pt>
                <c:pt idx="20" formatCode="0.00">
                  <c:v>-1.5194486486011911</c:v>
                </c:pt>
                <c:pt idx="21" formatCode="0.00">
                  <c:v>-1.4190493855952369</c:v>
                </c:pt>
                <c:pt idx="22" formatCode="0.00">
                  <c:v>-1.6814725125297638</c:v>
                </c:pt>
                <c:pt idx="23" formatCode="0.00">
                  <c:v>-1.5427029705059514</c:v>
                </c:pt>
                <c:pt idx="24" formatCode="0.00">
                  <c:v>-1.1222819308928589</c:v>
                </c:pt>
                <c:pt idx="25" formatCode="0.00">
                  <c:v>0.56021331321428747</c:v>
                </c:pt>
                <c:pt idx="26" formatCode="0.00">
                  <c:v>1.2358336558333374</c:v>
                </c:pt>
                <c:pt idx="27" formatCode="0.00">
                  <c:v>2.4119233545535685</c:v>
                </c:pt>
                <c:pt idx="28" formatCode="0.00">
                  <c:v>2.4312104722619079</c:v>
                </c:pt>
                <c:pt idx="29" formatCode="0.00">
                  <c:v>2.1758817901190461</c:v>
                </c:pt>
                <c:pt idx="30" formatCode="0.00">
                  <c:v>0.40700538791666219</c:v>
                </c:pt>
                <c:pt idx="31" formatCode="0.00">
                  <c:v>-1.3986987326785716</c:v>
                </c:pt>
                <c:pt idx="32" formatCode="0.00">
                  <c:v>-1.4341198261011936</c:v>
                </c:pt>
                <c:pt idx="33" formatCode="0.00">
                  <c:v>-1.1385471455952363</c:v>
                </c:pt>
                <c:pt idx="34" formatCode="0.00">
                  <c:v>-0.97967701336309432</c:v>
                </c:pt>
                <c:pt idx="35" formatCode="0.00">
                  <c:v>-0.54828451217261609</c:v>
                </c:pt>
                <c:pt idx="36" formatCode="0.00">
                  <c:v>0.62185463660714291</c:v>
                </c:pt>
                <c:pt idx="37" formatCode="0.00">
                  <c:v>-0.47327027261904497</c:v>
                </c:pt>
                <c:pt idx="38" formatCode="0.00">
                  <c:v>0.1947087558333358</c:v>
                </c:pt>
                <c:pt idx="39" formatCode="0.00">
                  <c:v>0.49612850705356948</c:v>
                </c:pt>
                <c:pt idx="40" formatCode="0.00">
                  <c:v>-0.55675706440476169</c:v>
                </c:pt>
                <c:pt idx="41" formatCode="0.00">
                  <c:v>-0.70907281988095328</c:v>
                </c:pt>
                <c:pt idx="42" formatCode="0.00">
                  <c:v>-0.12674347375000039</c:v>
                </c:pt>
                <c:pt idx="43" formatCode="0.00">
                  <c:v>0.38415900232142874</c:v>
                </c:pt>
                <c:pt idx="44" formatCode="0.00">
                  <c:v>2.3097387232141386E-2</c:v>
                </c:pt>
                <c:pt idx="45" formatCode="0.00">
                  <c:v>-9.9178589761903524E-2</c:v>
                </c:pt>
                <c:pt idx="46" formatCode="0.00">
                  <c:v>-1.7869364196428705E-2</c:v>
                </c:pt>
                <c:pt idx="47" formatCode="0.00">
                  <c:v>-0.19998477300595141</c:v>
                </c:pt>
                <c:pt idx="48" formatCode="0.00">
                  <c:v>-0.36027175672619194</c:v>
                </c:pt>
                <c:pt idx="49" formatCode="0.00">
                  <c:v>0.47028285821428994</c:v>
                </c:pt>
                <c:pt idx="50" formatCode="0.00">
                  <c:v>0.28269125416666974</c:v>
                </c:pt>
                <c:pt idx="51" formatCode="0.00">
                  <c:v>1.0963038420535689</c:v>
                </c:pt>
                <c:pt idx="52" formatCode="0.00">
                  <c:v>1.5469058289285744</c:v>
                </c:pt>
                <c:pt idx="53" formatCode="0.00">
                  <c:v>1.1612212367857122</c:v>
                </c:pt>
                <c:pt idx="54" formatCode="0.00">
                  <c:v>-0.76157542541666956</c:v>
                </c:pt>
                <c:pt idx="55" formatCode="0.00">
                  <c:v>-0.90678442184523611</c:v>
                </c:pt>
                <c:pt idx="56" formatCode="0.00">
                  <c:v>-0.86786541110119231</c:v>
                </c:pt>
                <c:pt idx="57" formatCode="0.00">
                  <c:v>-0.6895515930952385</c:v>
                </c:pt>
                <c:pt idx="58" formatCode="0.00">
                  <c:v>-0.58498661586309453</c:v>
                </c:pt>
                <c:pt idx="59" formatCode="0.00">
                  <c:v>3.9955598660714742E-2</c:v>
                </c:pt>
                <c:pt idx="60" formatCode="0.00">
                  <c:v>0.87713961910714211</c:v>
                </c:pt>
                <c:pt idx="61" formatCode="0.00">
                  <c:v>0.18390944321428826</c:v>
                </c:pt>
                <c:pt idx="62" formatCode="0.00">
                  <c:v>-0.22043461499999495</c:v>
                </c:pt>
                <c:pt idx="63" formatCode="0.00">
                  <c:v>0.22176152622023615</c:v>
                </c:pt>
                <c:pt idx="64" formatCode="0.00">
                  <c:v>0.16325739476190648</c:v>
                </c:pt>
                <c:pt idx="65" formatCode="0.00">
                  <c:v>7.6187416785712614E-2</c:v>
                </c:pt>
                <c:pt idx="66" formatCode="0.00">
                  <c:v>-0.27680711375000122</c:v>
                </c:pt>
                <c:pt idx="67" formatCode="0.00">
                  <c:v>-0.26090316517856849</c:v>
                </c:pt>
                <c:pt idx="68" formatCode="0.00">
                  <c:v>-0.18558955443452518</c:v>
                </c:pt>
                <c:pt idx="69" formatCode="0.00">
                  <c:v>-0.25520570976190271</c:v>
                </c:pt>
                <c:pt idx="70" formatCode="0.00">
                  <c:v>-0.54985945586309626</c:v>
                </c:pt>
                <c:pt idx="71" formatCode="0.00">
                  <c:v>-0.36714111050594944</c:v>
                </c:pt>
                <c:pt idx="72" formatCode="0.00">
                  <c:v>-0.47022798589285841</c:v>
                </c:pt>
                <c:pt idx="73" formatCode="0.00">
                  <c:v>-0.69996013095237686</c:v>
                </c:pt>
                <c:pt idx="74" formatCode="0.00">
                  <c:v>0.25553391250000601</c:v>
                </c:pt>
                <c:pt idx="75" formatCode="0.00">
                  <c:v>1.8086051362202369</c:v>
                </c:pt>
                <c:pt idx="76" formatCode="0.00">
                  <c:v>2.3424207272619082</c:v>
                </c:pt>
                <c:pt idx="77" formatCode="0.00">
                  <c:v>1.8091902059523779</c:v>
                </c:pt>
                <c:pt idx="78" formatCode="0.00">
                  <c:v>0.50893322791666407</c:v>
                </c:pt>
                <c:pt idx="79" formatCode="0.00">
                  <c:v>-0.69350418767857036</c:v>
                </c:pt>
                <c:pt idx="80" formatCode="0.00">
                  <c:v>-0.90069894443452725</c:v>
                </c:pt>
                <c:pt idx="81" formatCode="0.00">
                  <c:v>-0.51226277726190617</c:v>
                </c:pt>
                <c:pt idx="82" formatCode="0.00">
                  <c:v>-0.15781876669642969</c:v>
                </c:pt>
                <c:pt idx="83" formatCode="0.00">
                  <c:v>8.885876160716677E-3</c:v>
                </c:pt>
                <c:pt idx="84" formatCode="0.00">
                  <c:v>-0.3182314058928597</c:v>
                </c:pt>
                <c:pt idx="85" formatCode="0.00">
                  <c:v>-0.83583960845237826</c:v>
                </c:pt>
                <c:pt idx="86" formatCode="0.00">
                  <c:v>-0.78126023499999597</c:v>
                </c:pt>
                <c:pt idx="87" formatCode="0.00">
                  <c:v>-0.27909904877976466</c:v>
                </c:pt>
                <c:pt idx="88" formatCode="0.00">
                  <c:v>0.13297608476190526</c:v>
                </c:pt>
                <c:pt idx="89" formatCode="0.00">
                  <c:v>2.5976193452377672E-2</c:v>
                </c:pt>
                <c:pt idx="90" formatCode="0.00">
                  <c:v>-0.44529358208333569</c:v>
                </c:pt>
                <c:pt idx="91" formatCode="0.00">
                  <c:v>-9.2415419345236671E-2</c:v>
                </c:pt>
                <c:pt idx="92" formatCode="0.00">
                  <c:v>-0.23941037110119368</c:v>
                </c:pt>
                <c:pt idx="93" formatCode="0.00">
                  <c:v>-0.32133210226190378</c:v>
                </c:pt>
                <c:pt idx="94" formatCode="0.00">
                  <c:v>-0.13886750336309817</c:v>
                </c:pt>
                <c:pt idx="95" formatCode="0.00">
                  <c:v>0.43761477699404949</c:v>
                </c:pt>
                <c:pt idx="96" formatCode="0.00">
                  <c:v>0.55457076994047583</c:v>
                </c:pt>
                <c:pt idx="97" formatCode="0.00">
                  <c:v>0.73133213154762267</c:v>
                </c:pt>
                <c:pt idx="98" formatCode="0.00">
                  <c:v>1.5149558533333352</c:v>
                </c:pt>
                <c:pt idx="99" formatCode="0.00">
                  <c:v>0.6278789628869017</c:v>
                </c:pt>
                <c:pt idx="100" formatCode="0.00">
                  <c:v>0.24825810642857071</c:v>
                </c:pt>
                <c:pt idx="101" formatCode="0.00">
                  <c:v>0.38461383845237762</c:v>
                </c:pt>
                <c:pt idx="102" formatCode="0.00">
                  <c:v>-0.64479423041666806</c:v>
                </c:pt>
                <c:pt idx="103" formatCode="0.00">
                  <c:v>-0.68526538934523629</c:v>
                </c:pt>
                <c:pt idx="104" formatCode="0.00">
                  <c:v>-0.51713924610119122</c:v>
                </c:pt>
                <c:pt idx="105" formatCode="0.00">
                  <c:v>-7.7850303928570952E-2</c:v>
                </c:pt>
                <c:pt idx="106" formatCode="0.00">
                  <c:v>6.4941996636907362E-2</c:v>
                </c:pt>
                <c:pt idx="107" formatCode="0.00">
                  <c:v>-0.45316169217261582</c:v>
                </c:pt>
                <c:pt idx="108" formatCode="0.00">
                  <c:v>-0.32841108839285837</c:v>
                </c:pt>
                <c:pt idx="109" formatCode="0.00">
                  <c:v>-0.438252305119045</c:v>
                </c:pt>
                <c:pt idx="110" formatCode="0.00">
                  <c:v>-7.1476764166662932E-2</c:v>
                </c:pt>
                <c:pt idx="111" formatCode="0.00">
                  <c:v>0.32492830705356823</c:v>
                </c:pt>
                <c:pt idx="112" formatCode="0.00">
                  <c:v>0.38140915642857287</c:v>
                </c:pt>
                <c:pt idx="113" formatCode="0.00">
                  <c:v>0.40513837845237965</c:v>
                </c:pt>
                <c:pt idx="114" formatCode="0.00">
                  <c:v>-6.1612250416668957E-2</c:v>
                </c:pt>
                <c:pt idx="115" formatCode="0.00">
                  <c:v>-1.7032907678569131E-2</c:v>
                </c:pt>
                <c:pt idx="116" formatCode="0.00">
                  <c:v>1.5175018898807124E-2</c:v>
                </c:pt>
                <c:pt idx="117" formatCode="0.00">
                  <c:v>3.274496357143164E-2</c:v>
                </c:pt>
                <c:pt idx="118" formatCode="0.00">
                  <c:v>0.53562108163690425</c:v>
                </c:pt>
                <c:pt idx="119" formatCode="0.00">
                  <c:v>0.57216038282738424</c:v>
                </c:pt>
                <c:pt idx="120" formatCode="0.00">
                  <c:v>0.52291756077380924</c:v>
                </c:pt>
                <c:pt idx="121" formatCode="0.00">
                  <c:v>0.41364426071428895</c:v>
                </c:pt>
                <c:pt idx="122" formatCode="0.00">
                  <c:v>-0.31828056749999689</c:v>
                </c:pt>
                <c:pt idx="123" formatCode="0.00">
                  <c:v>-1.0758615154464319</c:v>
                </c:pt>
                <c:pt idx="124" formatCode="0.00">
                  <c:v>-2.1419176727380957</c:v>
                </c:pt>
                <c:pt idx="125" formatCode="0.00">
                  <c:v>-1.820930189880956</c:v>
                </c:pt>
                <c:pt idx="126" formatCode="0.00">
                  <c:v>-0.40624090458333662</c:v>
                </c:pt>
                <c:pt idx="127" formatCode="0.00">
                  <c:v>0.81190327148809516</c:v>
                </c:pt>
                <c:pt idx="128" formatCode="0.00">
                  <c:v>1.0764631372321425</c:v>
                </c:pt>
                <c:pt idx="129" formatCode="0.00">
                  <c:v>1.2317612935714308</c:v>
                </c:pt>
                <c:pt idx="130" formatCode="0.00">
                  <c:v>1.2673853958035721</c:v>
                </c:pt>
                <c:pt idx="131" formatCode="0.00">
                  <c:v>1.3798300261607164</c:v>
                </c:pt>
                <c:pt idx="132" formatCode="0.00">
                  <c:v>0.85803760244047389</c:v>
                </c:pt>
                <c:pt idx="133" formatCode="0.00">
                  <c:v>-0.40388526261904545</c:v>
                </c:pt>
                <c:pt idx="134" formatCode="0.00">
                  <c:v>-1.3051445724999979</c:v>
                </c:pt>
                <c:pt idx="135" formatCode="0.00">
                  <c:v>-1.5730620771130983</c:v>
                </c:pt>
                <c:pt idx="136" formatCode="0.00">
                  <c:v>-1.9027009885714268</c:v>
                </c:pt>
                <c:pt idx="137" formatCode="0.00">
                  <c:v>-1.9676347140476214</c:v>
                </c:pt>
                <c:pt idx="138" formatCode="0.00">
                  <c:v>-0.25143015625000054</c:v>
                </c:pt>
                <c:pt idx="139" formatCode="0.00">
                  <c:v>1.2340631014880987</c:v>
                </c:pt>
                <c:pt idx="140" formatCode="0.00">
                  <c:v>1.4118170655654758</c:v>
                </c:pt>
                <c:pt idx="141" formatCode="0.00">
                  <c:v>1.2022037544047635</c:v>
                </c:pt>
                <c:pt idx="142" formatCode="0.00">
                  <c:v>1.1119224183035676</c:v>
                </c:pt>
                <c:pt idx="143" formatCode="0.00">
                  <c:v>0.76512668366071424</c:v>
                </c:pt>
                <c:pt idx="144" formatCode="0.00">
                  <c:v>1.3577199940472795E-2</c:v>
                </c:pt>
                <c:pt idx="145" formatCode="0.00">
                  <c:v>-0.57653099345237813</c:v>
                </c:pt>
                <c:pt idx="146" formatCode="0.00">
                  <c:v>-0.69802378416666322</c:v>
                </c:pt>
                <c:pt idx="147" formatCode="0.00">
                  <c:v>-0.95936674044643233</c:v>
                </c:pt>
                <c:pt idx="148" formatCode="0.00">
                  <c:v>-0.61811737940475986</c:v>
                </c:pt>
                <c:pt idx="149" formatCode="0.00">
                  <c:v>-0.47660612238095368</c:v>
                </c:pt>
                <c:pt idx="150" formatCode="0.00">
                  <c:v>9.7994368749999339E-2</c:v>
                </c:pt>
                <c:pt idx="151" formatCode="0.00">
                  <c:v>0.81729033565476428</c:v>
                </c:pt>
                <c:pt idx="152" formatCode="0.00">
                  <c:v>0.95109676389881059</c:v>
                </c:pt>
                <c:pt idx="153" formatCode="0.00">
                  <c:v>0.80393894857142811</c:v>
                </c:pt>
                <c:pt idx="154" formatCode="0.00">
                  <c:v>0.48308896580357086</c:v>
                </c:pt>
                <c:pt idx="155" formatCode="0.00">
                  <c:v>7.4316796994050804E-2</c:v>
                </c:pt>
                <c:pt idx="156" formatCode="0.00">
                  <c:v>-0.91165187672619119</c:v>
                </c:pt>
                <c:pt idx="157" formatCode="0.00">
                  <c:v>-1.2251594592857113</c:v>
                </c:pt>
                <c:pt idx="158" formatCode="0.00">
                  <c:v>-0.35527323666666533</c:v>
                </c:pt>
                <c:pt idx="159" formatCode="0.00">
                  <c:v>-0.43453206711309811</c:v>
                </c:pt>
                <c:pt idx="160" formatCode="0.00">
                  <c:v>0.77333390059523843</c:v>
                </c:pt>
                <c:pt idx="161" formatCode="0.00">
                  <c:v>1.0023111217857128</c:v>
                </c:pt>
                <c:pt idx="162" formatCode="0.00">
                  <c:v>0.19766974541666293</c:v>
                </c:pt>
                <c:pt idx="163" formatCode="0.00">
                  <c:v>0.21816912232142727</c:v>
                </c:pt>
                <c:pt idx="164" formatCode="0.00">
                  <c:v>0.21205579723214285</c:v>
                </c:pt>
                <c:pt idx="165" formatCode="0.00">
                  <c:v>0.27723220607143162</c:v>
                </c:pt>
                <c:pt idx="166" formatCode="0.00">
                  <c:v>0.37632222080356925</c:v>
                </c:pt>
                <c:pt idx="167" formatCode="0.00">
                  <c:v>0.49257502532738329</c:v>
                </c:pt>
                <c:pt idx="168" formatCode="0.00">
                  <c:v>0.63942576660714145</c:v>
                </c:pt>
                <c:pt idx="169" formatCode="0.00">
                  <c:v>0.38494752488095685</c:v>
                </c:pt>
                <c:pt idx="170" formatCode="0.00">
                  <c:v>-1.2119087216666635</c:v>
                </c:pt>
                <c:pt idx="171" formatCode="0.00">
                  <c:v>-2.0357514371130971</c:v>
                </c:pt>
                <c:pt idx="172" formatCode="0.00">
                  <c:v>-1.4226760535714256</c:v>
                </c:pt>
                <c:pt idx="173" formatCode="0.00">
                  <c:v>-0.73521779821428623</c:v>
                </c:pt>
                <c:pt idx="174" formatCode="0.00">
                  <c:v>5.0618730416664093E-2</c:v>
                </c:pt>
                <c:pt idx="175" formatCode="0.00">
                  <c:v>0.79543978482142919</c:v>
                </c:pt>
                <c:pt idx="176" formatCode="0.00">
                  <c:v>0.67332365973214081</c:v>
                </c:pt>
                <c:pt idx="177" formatCode="0.00">
                  <c:v>0.58138175690476146</c:v>
                </c:pt>
                <c:pt idx="178" formatCode="0.00">
                  <c:v>0.18392462830357026</c:v>
                </c:pt>
                <c:pt idx="179" formatCode="0.00">
                  <c:v>-0.21128278883928431</c:v>
                </c:pt>
                <c:pt idx="180" formatCode="0.00">
                  <c:v>-1.6463345892859138E-2</c:v>
                </c:pt>
                <c:pt idx="181" formatCode="0.00">
                  <c:v>1.0444510665476212</c:v>
                </c:pt>
                <c:pt idx="182" formatCode="0.00">
                  <c:v>0.40664816833333717</c:v>
                </c:pt>
                <c:pt idx="183" formatCode="0.00">
                  <c:v>0.18691486288690307</c:v>
                </c:pt>
                <c:pt idx="184" formatCode="0.00">
                  <c:v>0.67625132309524005</c:v>
                </c:pt>
                <c:pt idx="185" formatCode="0.00">
                  <c:v>1.3137168176190439</c:v>
                </c:pt>
                <c:pt idx="186" formatCode="0.00">
                  <c:v>-0.13855770875000317</c:v>
                </c:pt>
                <c:pt idx="187" formatCode="0.00">
                  <c:v>-0.41426281934523956</c:v>
                </c:pt>
                <c:pt idx="188" formatCode="0.00">
                  <c:v>-0.21038374026785966</c:v>
                </c:pt>
                <c:pt idx="189" formatCode="0.00">
                  <c:v>-0.14742343059523932</c:v>
                </c:pt>
                <c:pt idx="190" formatCode="0.00">
                  <c:v>-0.19052014169642817</c:v>
                </c:pt>
                <c:pt idx="191" formatCode="0.00">
                  <c:v>-0.31991038633928426</c:v>
                </c:pt>
                <c:pt idx="192" formatCode="0.00">
                  <c:v>0.43774094077380887</c:v>
                </c:pt>
                <c:pt idx="193" formatCode="0.00">
                  <c:v>-6.8228384523791874E-3</c:v>
                </c:pt>
                <c:pt idx="194" formatCode="0.00">
                  <c:v>-0.381436571666665</c:v>
                </c:pt>
                <c:pt idx="195" formatCode="0.00">
                  <c:v>-0.32005891711309786</c:v>
                </c:pt>
                <c:pt idx="196" formatCode="0.00">
                  <c:v>-1.1121628777380952</c:v>
                </c:pt>
                <c:pt idx="197" formatCode="0.00">
                  <c:v>-1.222377019047622</c:v>
                </c:pt>
                <c:pt idx="198" formatCode="0.00">
                  <c:v>-0.44139512125000202</c:v>
                </c:pt>
                <c:pt idx="199" formatCode="0.00">
                  <c:v>0.45699460398809499</c:v>
                </c:pt>
                <c:pt idx="200" formatCode="0.00">
                  <c:v>0.58720511889880811</c:v>
                </c:pt>
                <c:pt idx="201" formatCode="0.00">
                  <c:v>0.35056468273809571</c:v>
                </c:pt>
                <c:pt idx="202" formatCode="0.00">
                  <c:v>0.40590393080357146</c:v>
                </c:pt>
                <c:pt idx="203" formatCode="0.00">
                  <c:v>1.4159512711607185</c:v>
                </c:pt>
                <c:pt idx="204" formatCode="0.00">
                  <c:v>0.83687584577380925</c:v>
                </c:pt>
                <c:pt idx="205" formatCode="0.00">
                  <c:v>-2.2159750952377877E-2</c:v>
                </c:pt>
                <c:pt idx="206" formatCode="0.00">
                  <c:v>0.6597095833333384</c:v>
                </c:pt>
                <c:pt idx="207" formatCode="0.00">
                  <c:v>-0.26227582961309714</c:v>
                </c:pt>
                <c:pt idx="208" formatCode="0.00">
                  <c:v>-1.5781374077380939</c:v>
                </c:pt>
                <c:pt idx="209" formatCode="0.00">
                  <c:v>-1.8100193257142863</c:v>
                </c:pt>
                <c:pt idx="210" formatCode="0.00">
                  <c:v>-0.74939393541666632</c:v>
                </c:pt>
                <c:pt idx="211" formatCode="0.00">
                  <c:v>0.56644422482143142</c:v>
                </c:pt>
                <c:pt idx="212" formatCode="0.00">
                  <c:v>0.65709681806547238</c:v>
                </c:pt>
                <c:pt idx="213" formatCode="0.00">
                  <c:v>0.70860167607142976</c:v>
                </c:pt>
                <c:pt idx="214" formatCode="0.00">
                  <c:v>0.4233166649702369</c:v>
                </c:pt>
                <c:pt idx="215" formatCode="0.00">
                  <c:v>0.25453768116071629</c:v>
                </c:pt>
                <c:pt idx="216" formatCode="0.00">
                  <c:v>0.98856395244047413</c:v>
                </c:pt>
                <c:pt idx="217" formatCode="0.00">
                  <c:v>0.96712158154762129</c:v>
                </c:pt>
                <c:pt idx="218" formatCode="0.00">
                  <c:v>-0.55666262416666434</c:v>
                </c:pt>
                <c:pt idx="219" formatCode="0.00">
                  <c:v>-0.90194501127976601</c:v>
                </c:pt>
                <c:pt idx="220" formatCode="0.00">
                  <c:v>-0.97434310940476188</c:v>
                </c:pt>
                <c:pt idx="221" formatCode="0.00">
                  <c:v>-2.2392870523809538</c:v>
                </c:pt>
                <c:pt idx="222" formatCode="0.00">
                  <c:v>-0.87002102875000276</c:v>
                </c:pt>
                <c:pt idx="223" formatCode="0.00">
                  <c:v>0.50247398315476133</c:v>
                </c:pt>
                <c:pt idx="224" formatCode="0.00">
                  <c:v>0.66762267973214051</c:v>
                </c:pt>
                <c:pt idx="225" formatCode="0.00">
                  <c:v>0.42904563607142876</c:v>
                </c:pt>
                <c:pt idx="226" formatCode="0.00">
                  <c:v>5.8144044136904327E-2</c:v>
                </c:pt>
                <c:pt idx="227" formatCode="0.00">
                  <c:v>-1.820251883928492E-2</c:v>
                </c:pt>
                <c:pt idx="228" formatCode="0.00">
                  <c:v>0.29605882827380903</c:v>
                </c:pt>
                <c:pt idx="229" formatCode="0.00">
                  <c:v>0.77723346071428878</c:v>
                </c:pt>
                <c:pt idx="230" formatCode="0.00">
                  <c:v>0.54099044333333701</c:v>
                </c:pt>
                <c:pt idx="231" formatCode="0.00">
                  <c:v>0.86711369622023682</c:v>
                </c:pt>
                <c:pt idx="232" formatCode="0.00">
                  <c:v>0.94200916309523919</c:v>
                </c:pt>
                <c:pt idx="233" formatCode="0.00">
                  <c:v>1.0460121301190455</c:v>
                </c:pt>
                <c:pt idx="234" formatCode="0.00">
                  <c:v>0.78356746958333368</c:v>
                </c:pt>
                <c:pt idx="235" formatCode="0.00">
                  <c:v>-0.66659375767856943</c:v>
                </c:pt>
                <c:pt idx="236" formatCode="0.00">
                  <c:v>-0.6024316269345249</c:v>
                </c:pt>
                <c:pt idx="237" formatCode="0.00">
                  <c:v>-0.63503368809523764</c:v>
                </c:pt>
                <c:pt idx="238" formatCode="0.00">
                  <c:v>-0.37448121002976187</c:v>
                </c:pt>
                <c:pt idx="239" formatCode="0.00">
                  <c:v>4.4243315327381794E-2</c:v>
                </c:pt>
                <c:pt idx="240" formatCode="0.00">
                  <c:v>-0.65311426255952298</c:v>
                </c:pt>
                <c:pt idx="241" formatCode="0.00">
                  <c:v>7.9183848809556423E-3</c:v>
                </c:pt>
                <c:pt idx="242" formatCode="0.00">
                  <c:v>-0.3188795141666656</c:v>
                </c:pt>
                <c:pt idx="243" formatCode="0.00">
                  <c:v>-1.2477468804464316</c:v>
                </c:pt>
                <c:pt idx="244" formatCode="0.00">
                  <c:v>-0.68526805690475889</c:v>
                </c:pt>
                <c:pt idx="245" formatCode="0.00">
                  <c:v>1.0888072309523782</c:v>
                </c:pt>
                <c:pt idx="246" formatCode="0.00">
                  <c:v>1.9841270470833337</c:v>
                </c:pt>
                <c:pt idx="247" formatCode="0.00">
                  <c:v>0.55121786982143206</c:v>
                </c:pt>
                <c:pt idx="248" formatCode="0.00">
                  <c:v>0.17919074639880961</c:v>
                </c:pt>
                <c:pt idx="249" formatCode="0.00">
                  <c:v>6.5063595238097349E-2</c:v>
                </c:pt>
                <c:pt idx="250" formatCode="0.00">
                  <c:v>-0.27442317336309507</c:v>
                </c:pt>
                <c:pt idx="251" formatCode="0.00">
                  <c:v>-0.86653198550595079</c:v>
                </c:pt>
                <c:pt idx="252" formatCode="0.00">
                  <c:v>-1.0078951383928594</c:v>
                </c:pt>
                <c:pt idx="253" formatCode="0.00">
                  <c:v>1.8481240476226901E-3</c:v>
                </c:pt>
                <c:pt idx="254" formatCode="0.00">
                  <c:v>0.62501674416667008</c:v>
                </c:pt>
                <c:pt idx="255" formatCode="0.00">
                  <c:v>0.42325284122023454</c:v>
                </c:pt>
                <c:pt idx="256" formatCode="0.00">
                  <c:v>1.3814517261904413E-2</c:v>
                </c:pt>
                <c:pt idx="257" formatCode="0.00">
                  <c:v>-0.10539613904762035</c:v>
                </c:pt>
                <c:pt idx="258" formatCode="0.00">
                  <c:v>-4.1319145833345061E-3</c:v>
                </c:pt>
                <c:pt idx="259" formatCode="0.00">
                  <c:v>0.13388025315476426</c:v>
                </c:pt>
                <c:pt idx="260" formatCode="0.00">
                  <c:v>2.4758488898809716E-2</c:v>
                </c:pt>
                <c:pt idx="261" formatCode="0.00">
                  <c:v>4.9489327380953796E-3</c:v>
                </c:pt>
                <c:pt idx="262" formatCode="0.00">
                  <c:v>0.20728626830357122</c:v>
                </c:pt>
                <c:pt idx="263" formatCode="0.00">
                  <c:v>-9.5496118839283994E-2</c:v>
                </c:pt>
                <c:pt idx="264" formatCode="0.00">
                  <c:v>-0.18597756422619227</c:v>
                </c:pt>
                <c:pt idx="265" formatCode="0.00">
                  <c:v>5.3139474880955717E-2</c:v>
                </c:pt>
                <c:pt idx="266" formatCode="0.00">
                  <c:v>-2.7700369166662853E-2</c:v>
                </c:pt>
                <c:pt idx="267" formatCode="0.00">
                  <c:v>-0.6214277887797639</c:v>
                </c:pt>
                <c:pt idx="268" formatCode="0.00">
                  <c:v>-0.29667600940476113</c:v>
                </c:pt>
                <c:pt idx="269" formatCode="0.00">
                  <c:v>0.19606062178571193</c:v>
                </c:pt>
                <c:pt idx="270" formatCode="0.00">
                  <c:v>0.55282520791666556</c:v>
                </c:pt>
                <c:pt idx="271" formatCode="0.00">
                  <c:v>0.31696875065476249</c:v>
                </c:pt>
                <c:pt idx="272" formatCode="0.00">
                  <c:v>4.7072044732139773E-2</c:v>
                </c:pt>
                <c:pt idx="273" formatCode="0.00">
                  <c:v>-4.802429309523859E-2</c:v>
                </c:pt>
                <c:pt idx="274" formatCode="0.00">
                  <c:v>-0.29696317919642823</c:v>
                </c:pt>
                <c:pt idx="275" formatCode="0.00">
                  <c:v>-0.13557201967261534</c:v>
                </c:pt>
                <c:pt idx="276" formatCode="0.00">
                  <c:v>-4.0486880892856902E-2</c:v>
                </c:pt>
                <c:pt idx="277" formatCode="0.00">
                  <c:v>0.72378339988095597</c:v>
                </c:pt>
                <c:pt idx="278" formatCode="0.00">
                  <c:v>0.7573775158333369</c:v>
                </c:pt>
                <c:pt idx="279" formatCode="0.00">
                  <c:v>0.23711159538690119</c:v>
                </c:pt>
                <c:pt idx="280" formatCode="0.00">
                  <c:v>8.1227251428572345E-2</c:v>
                </c:pt>
                <c:pt idx="281" formatCode="0.00">
                  <c:v>-0.76144031071428664</c:v>
                </c:pt>
                <c:pt idx="282" formatCode="0.00">
                  <c:v>-0.29154022041666749</c:v>
                </c:pt>
                <c:pt idx="283" formatCode="0.00">
                  <c:v>3.1761800654763306E-2</c:v>
                </c:pt>
                <c:pt idx="284" formatCode="0.00">
                  <c:v>0.17292764723213949</c:v>
                </c:pt>
                <c:pt idx="285" formatCode="0.00">
                  <c:v>3.3951956071430089E-2</c:v>
                </c:pt>
                <c:pt idx="286" formatCode="0.00">
                  <c:v>0.10136543580356872</c:v>
                </c:pt>
                <c:pt idx="287" formatCode="0.00">
                  <c:v>-0.28130584967261996</c:v>
                </c:pt>
                <c:pt idx="288" formatCode="0.00">
                  <c:v>-0.58154247922619184</c:v>
                </c:pt>
                <c:pt idx="289" formatCode="0.00">
                  <c:v>-0.51166623678571099</c:v>
                </c:pt>
                <c:pt idx="290" formatCode="0.00">
                  <c:v>-8.778280833331209E-3</c:v>
                </c:pt>
                <c:pt idx="291" formatCode="0.00">
                  <c:v>0.50237614372023565</c:v>
                </c:pt>
                <c:pt idx="292" formatCode="0.00">
                  <c:v>0.20753661392857126</c:v>
                </c:pt>
                <c:pt idx="293" formatCode="0.00">
                  <c:v>0.19433646345237854</c:v>
                </c:pt>
                <c:pt idx="294" formatCode="0.00">
                  <c:v>7.605664291666514E-2</c:v>
                </c:pt>
                <c:pt idx="295" formatCode="0.00">
                  <c:v>0.14428948065476277</c:v>
                </c:pt>
                <c:pt idx="296" formatCode="0.00">
                  <c:v>0.28769384723214131</c:v>
                </c:pt>
                <c:pt idx="297" formatCode="0.00">
                  <c:v>0.13053906190475928</c:v>
                </c:pt>
                <c:pt idx="298" formatCode="0.00">
                  <c:v>0.11408403497023656</c:v>
                </c:pt>
                <c:pt idx="299" formatCode="0.00">
                  <c:v>-0.3809495580059501</c:v>
                </c:pt>
                <c:pt idx="300" formatCode="0.00">
                  <c:v>-1.0741696992261929</c:v>
                </c:pt>
                <c:pt idx="301" formatCode="0.00">
                  <c:v>-1.1897329676190438</c:v>
                </c:pt>
                <c:pt idx="302" formatCode="0.00">
                  <c:v>0.54446102333333712</c:v>
                </c:pt>
                <c:pt idx="303" formatCode="0.00">
                  <c:v>1.0018136362202341</c:v>
                </c:pt>
                <c:pt idx="304" formatCode="0.00">
                  <c:v>1.0641076047619045</c:v>
                </c:pt>
                <c:pt idx="305" formatCode="0.00">
                  <c:v>1.2663321217857142</c:v>
                </c:pt>
                <c:pt idx="306" formatCode="0.00">
                  <c:v>0.21161917958333198</c:v>
                </c:pt>
                <c:pt idx="307" formatCode="0.00">
                  <c:v>-0.59719114601190348</c:v>
                </c:pt>
                <c:pt idx="308" formatCode="0.00">
                  <c:v>-0.54185908026785867</c:v>
                </c:pt>
                <c:pt idx="309" formatCode="0.00">
                  <c:v>-0.17413218809523912</c:v>
                </c:pt>
                <c:pt idx="310" formatCode="0.00">
                  <c:v>0.62331834830357025</c:v>
                </c:pt>
                <c:pt idx="311" formatCode="0.00">
                  <c:v>0.72452257199404713</c:v>
                </c:pt>
                <c:pt idx="312" formatCode="0.00">
                  <c:v>0.40150950327380741</c:v>
                </c:pt>
                <c:pt idx="313" formatCode="0.00">
                  <c:v>-0.53376867011904494</c:v>
                </c:pt>
                <c:pt idx="314" formatCode="0.00">
                  <c:v>-0.91250080916666398</c:v>
                </c:pt>
                <c:pt idx="315" formatCode="0.00">
                  <c:v>-0.12147392711309735</c:v>
                </c:pt>
                <c:pt idx="316" formatCode="0.00">
                  <c:v>-0.33219648273809277</c:v>
                </c:pt>
                <c:pt idx="317" formatCode="0.00">
                  <c:v>-0.66869631488095216</c:v>
                </c:pt>
                <c:pt idx="318" formatCode="0.00">
                  <c:v>-0.3292386129166669</c:v>
                </c:pt>
                <c:pt idx="319" formatCode="0.00">
                  <c:v>0.5222143598214295</c:v>
                </c:pt>
                <c:pt idx="320" formatCode="0.00">
                  <c:v>0.46268088639880744</c:v>
                </c:pt>
                <c:pt idx="321" formatCode="0.00">
                  <c:v>0.1683930544047616</c:v>
                </c:pt>
                <c:pt idx="322" formatCode="0.00">
                  <c:v>-9.1016616696428798E-2</c:v>
                </c:pt>
                <c:pt idx="323" formatCode="0.00">
                  <c:v>-0.39930742550595255</c:v>
                </c:pt>
                <c:pt idx="324" formatCode="0.00">
                  <c:v>-0.29583480589285749</c:v>
                </c:pt>
                <c:pt idx="325" formatCode="0.00">
                  <c:v>0.93789806821428989</c:v>
                </c:pt>
                <c:pt idx="326" formatCode="0.00">
                  <c:v>0.24184188666666984</c:v>
                </c:pt>
                <c:pt idx="327" formatCode="0.00">
                  <c:v>-8.2333146279765401E-2</c:v>
                </c:pt>
                <c:pt idx="328" formatCode="0.00">
                  <c:v>-0.18283992107142666</c:v>
                </c:pt>
                <c:pt idx="329" formatCode="0.00">
                  <c:v>-0.49149726488095347</c:v>
                </c:pt>
                <c:pt idx="330" formatCode="0.00">
                  <c:v>-0.37248452958333544</c:v>
                </c:pt>
                <c:pt idx="331" formatCode="0.00">
                  <c:v>0.3001522098214302</c:v>
                </c:pt>
                <c:pt idx="332" formatCode="0.00">
                  <c:v>0.67698807306547337</c:v>
                </c:pt>
                <c:pt idx="333" formatCode="0.00">
                  <c:v>0.72326163773809604</c:v>
                </c:pt>
                <c:pt idx="334" formatCode="0.00">
                  <c:v>0.68233381997023912</c:v>
                </c:pt>
                <c:pt idx="335" formatCode="0.00">
                  <c:v>0.71885683616071461</c:v>
                </c:pt>
                <c:pt idx="336" formatCode="0.00">
                  <c:v>2.7526151607142779E-2</c:v>
                </c:pt>
                <c:pt idx="337" formatCode="0.00">
                  <c:v>-0.9484026617857122</c:v>
                </c:pt>
                <c:pt idx="338" formatCode="0.00">
                  <c:v>-1.5452339558333303</c:v>
                </c:pt>
                <c:pt idx="339" formatCode="0.00">
                  <c:v>-2.0198817412797645</c:v>
                </c:pt>
                <c:pt idx="340" formatCode="0.00">
                  <c:v>-1.1529694460714275</c:v>
                </c:pt>
                <c:pt idx="341" formatCode="0.00">
                  <c:v>-0.81655636738095438</c:v>
                </c:pt>
                <c:pt idx="342" formatCode="0.00">
                  <c:v>0.31546278958333041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65-426D-A196-98A9068D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Snopack Normalized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'Indus-TSA'!$G$205</c:f>
          <c:strCache>
            <c:ptCount val="1"/>
            <c:pt idx="0">
              <c:v>Soil Moisture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'Brahmaputra-TSA'!$G$206:$G$217</c:f>
              <c:numCache>
                <c:formatCode>0.00</c:formatCode>
                <c:ptCount val="12"/>
                <c:pt idx="0">
                  <c:v>-2.417536904646719</c:v>
                </c:pt>
                <c:pt idx="1">
                  <c:v>-2.4961806198921268</c:v>
                </c:pt>
                <c:pt idx="2">
                  <c:v>-1.9059747538752201</c:v>
                </c:pt>
                <c:pt idx="3">
                  <c:v>-0.80506449176334061</c:v>
                </c:pt>
                <c:pt idx="4">
                  <c:v>0.51156215077149814</c:v>
                </c:pt>
                <c:pt idx="5">
                  <c:v>1.6911161281287859</c:v>
                </c:pt>
                <c:pt idx="6">
                  <c:v>2.4175369046467186</c:v>
                </c:pt>
                <c:pt idx="7">
                  <c:v>2.4961806198921268</c:v>
                </c:pt>
                <c:pt idx="8">
                  <c:v>1.905974753875221</c:v>
                </c:pt>
                <c:pt idx="9">
                  <c:v>0.80506449176334083</c:v>
                </c:pt>
                <c:pt idx="10">
                  <c:v>-0.51156215077149758</c:v>
                </c:pt>
                <c:pt idx="11">
                  <c:v>-1.691116128128785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76-4BE7-B6DC-11E283FAF583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'Brahmaputra-TSA'!$AD$14:$AD$25</c:f>
              <c:numCache>
                <c:formatCode>0.00</c:formatCode>
                <c:ptCount val="12"/>
                <c:pt idx="0">
                  <c:v>-2.4335143675297619</c:v>
                </c:pt>
                <c:pt idx="1">
                  <c:v>-2.758445452797619</c:v>
                </c:pt>
                <c:pt idx="2">
                  <c:v>-2.5350125833333319</c:v>
                </c:pt>
                <c:pt idx="3">
                  <c:v>-0.60610946633928542</c:v>
                </c:pt>
                <c:pt idx="4">
                  <c:v>1.3440184679761895</c:v>
                </c:pt>
                <c:pt idx="5">
                  <c:v>1.9995909377380947</c:v>
                </c:pt>
                <c:pt idx="6">
                  <c:v>1.8777756315773804</c:v>
                </c:pt>
                <c:pt idx="7">
                  <c:v>1.8896907220535706</c:v>
                </c:pt>
                <c:pt idx="8">
                  <c:v>1.7862872265773841</c:v>
                </c:pt>
                <c:pt idx="9">
                  <c:v>1.2664617161309533</c:v>
                </c:pt>
                <c:pt idx="10">
                  <c:v>-3.2371246011905441E-2</c:v>
                </c:pt>
                <c:pt idx="11">
                  <c:v>-1.8336483524702381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76-4BE7-B6DC-11E283FAF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'Indus-TSA'!$G$229</c:f>
          <c:strCache>
            <c:ptCount val="1"/>
            <c:pt idx="0">
              <c:v>Runoff Storage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'Brahmaputra-TSA'!$G$230:$G$241</c:f>
              <c:numCache>
                <c:formatCode>0.00</c:formatCode>
                <c:ptCount val="12"/>
                <c:pt idx="0">
                  <c:v>-1.1087036843172644</c:v>
                </c:pt>
                <c:pt idx="1">
                  <c:v>-1.0190501148803468</c:v>
                </c:pt>
                <c:pt idx="2">
                  <c:v>-0.65634289011439784</c:v>
                </c:pt>
                <c:pt idx="3">
                  <c:v>-0.11776911798438669</c:v>
                </c:pt>
                <c:pt idx="4">
                  <c:v>0.4523607942028664</c:v>
                </c:pt>
                <c:pt idx="5">
                  <c:v>0.9012809968959602</c:v>
                </c:pt>
                <c:pt idx="6">
                  <c:v>1.1087036843172644</c:v>
                </c:pt>
                <c:pt idx="7">
                  <c:v>1.019050114880347</c:v>
                </c:pt>
                <c:pt idx="8">
                  <c:v>0.65634289011439817</c:v>
                </c:pt>
                <c:pt idx="9">
                  <c:v>0.11776911798438727</c:v>
                </c:pt>
                <c:pt idx="10">
                  <c:v>-0.45236079420286623</c:v>
                </c:pt>
                <c:pt idx="11">
                  <c:v>-0.90128099689596008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C8-4FFF-AD39-042B0FC66259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'Brahmaputra-TSA'!$AG$14:$AG$25</c:f>
              <c:numCache>
                <c:formatCode>0.00</c:formatCode>
                <c:ptCount val="12"/>
                <c:pt idx="0">
                  <c:v>-0.75938111583333334</c:v>
                </c:pt>
                <c:pt idx="1">
                  <c:v>-0.73655440919642856</c:v>
                </c:pt>
                <c:pt idx="2">
                  <c:v>-0.6663830883035714</c:v>
                </c:pt>
                <c:pt idx="3">
                  <c:v>-0.47663300770833333</c:v>
                </c:pt>
                <c:pt idx="4">
                  <c:v>-6.8888486279761851E-2</c:v>
                </c:pt>
                <c:pt idx="5">
                  <c:v>0.96584900181547617</c:v>
                </c:pt>
                <c:pt idx="6">
                  <c:v>1.8391404206845241</c:v>
                </c:pt>
                <c:pt idx="7">
                  <c:v>1.1302839557142861</c:v>
                </c:pt>
                <c:pt idx="8">
                  <c:v>0.52345403125000023</c:v>
                </c:pt>
                <c:pt idx="9">
                  <c:v>-0.27820306464285721</c:v>
                </c:pt>
                <c:pt idx="10">
                  <c:v>-0.74812064749999996</c:v>
                </c:pt>
                <c:pt idx="11">
                  <c:v>-0.76901577732142856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C8-4FFF-AD39-042B0FC66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'Indus-TSA'!$G$37</c:f>
          <c:strCache>
            <c:ptCount val="1"/>
            <c:pt idx="0">
              <c:v>Aquifers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'Brahmaputra-TSA'!$G$38:$G$49</c:f>
              <c:numCache>
                <c:formatCode>0.00</c:formatCode>
                <c:ptCount val="12"/>
                <c:pt idx="0">
                  <c:v>-0.68277686345670974</c:v>
                </c:pt>
                <c:pt idx="1">
                  <c:v>-1.3946160658073068</c:v>
                </c:pt>
                <c:pt idx="2">
                  <c:v>-1.7327690195733665</c:v>
                </c:pt>
                <c:pt idx="3">
                  <c:v>-1.6066279138750748</c:v>
                </c:pt>
                <c:pt idx="4">
                  <c:v>-1.0499921561166574</c:v>
                </c:pt>
                <c:pt idx="5">
                  <c:v>-0.21201184806776799</c:v>
                </c:pt>
                <c:pt idx="6">
                  <c:v>0.68277686345670918</c:v>
                </c:pt>
                <c:pt idx="7">
                  <c:v>1.3946160658073068</c:v>
                </c:pt>
                <c:pt idx="8">
                  <c:v>1.7327690195733667</c:v>
                </c:pt>
                <c:pt idx="9">
                  <c:v>1.6066279138750748</c:v>
                </c:pt>
                <c:pt idx="10">
                  <c:v>1.049992156116657</c:v>
                </c:pt>
                <c:pt idx="11">
                  <c:v>0.21201184806776743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FD-41D0-86D5-378D76D67437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'Brahmaputra-TSA'!$I$14:$I$25</c:f>
              <c:numCache>
                <c:formatCode>0.00</c:formatCode>
                <c:ptCount val="12"/>
                <c:pt idx="0">
                  <c:v>-0.70243490354141613</c:v>
                </c:pt>
                <c:pt idx="1">
                  <c:v>-1.1313571025597184</c:v>
                </c:pt>
                <c:pt idx="2">
                  <c:v>-1.4790100816072709</c:v>
                </c:pt>
                <c:pt idx="3">
                  <c:v>-1.7137204121727336</c:v>
                </c:pt>
                <c:pt idx="4">
                  <c:v>-1.3916413443748752</c:v>
                </c:pt>
                <c:pt idx="5">
                  <c:v>-0.33502070056533739</c:v>
                </c:pt>
                <c:pt idx="6">
                  <c:v>0.85920642654741641</c:v>
                </c:pt>
                <c:pt idx="7">
                  <c:v>1.5773398983329798</c:v>
                </c:pt>
                <c:pt idx="8">
                  <c:v>1.8639302937797311</c:v>
                </c:pt>
                <c:pt idx="9">
                  <c:v>1.5615270709822653</c:v>
                </c:pt>
                <c:pt idx="10">
                  <c:v>0.78955750136890401</c:v>
                </c:pt>
                <c:pt idx="11">
                  <c:v>0.11721601964302408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FD-41D0-86D5-378D76D67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  <c:max val="4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'Indus-TSA'!$G$61</c:f>
          <c:strCache>
            <c:ptCount val="1"/>
            <c:pt idx="0">
              <c:v>Glaciers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'Brahmaputra-TSA'!$G$62:$G$73</c:f>
              <c:numCache>
                <c:formatCode>0.00</c:formatCode>
                <c:ptCount val="12"/>
                <c:pt idx="0">
                  <c:v>-0.12098666986522355</c:v>
                </c:pt>
                <c:pt idx="1">
                  <c:v>0.31359740619929516</c:v>
                </c:pt>
                <c:pt idx="2">
                  <c:v>0.664153310524218</c:v>
                </c:pt>
                <c:pt idx="3">
                  <c:v>0.83674987164371994</c:v>
                </c:pt>
                <c:pt idx="4">
                  <c:v>0.78513998038944177</c:v>
                </c:pt>
                <c:pt idx="5">
                  <c:v>0.52315246544442517</c:v>
                </c:pt>
                <c:pt idx="6">
                  <c:v>0.12098666986522412</c:v>
                </c:pt>
                <c:pt idx="7">
                  <c:v>-0.31359740619929488</c:v>
                </c:pt>
                <c:pt idx="8">
                  <c:v>-0.66415331052421755</c:v>
                </c:pt>
                <c:pt idx="9">
                  <c:v>-0.83674987164371994</c:v>
                </c:pt>
                <c:pt idx="10">
                  <c:v>-0.78513998038944177</c:v>
                </c:pt>
                <c:pt idx="11">
                  <c:v>-0.52315246544442495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A2-40A9-ADE0-0B9F8C97E92B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'Brahmaputra-TSA'!$L$14:$L$25</c:f>
              <c:numCache>
                <c:formatCode>0.00</c:formatCode>
                <c:ptCount val="12"/>
                <c:pt idx="0">
                  <c:v>-0.18310013217261201</c:v>
                </c:pt>
                <c:pt idx="1">
                  <c:v>5.4967789672630829E-2</c:v>
                </c:pt>
                <c:pt idx="2">
                  <c:v>0.38689349922620409</c:v>
                </c:pt>
                <c:pt idx="3">
                  <c:v>0.71717339565478255</c:v>
                </c:pt>
                <c:pt idx="4">
                  <c:v>1.0434534668750075</c:v>
                </c:pt>
                <c:pt idx="5">
                  <c:v>0.9158503669047775</c:v>
                </c:pt>
                <c:pt idx="6">
                  <c:v>8.4406965357146646E-2</c:v>
                </c:pt>
                <c:pt idx="7">
                  <c:v>-0.7963218462797812</c:v>
                </c:pt>
                <c:pt idx="8">
                  <c:v>-0.99622113336312168</c:v>
                </c:pt>
                <c:pt idx="9">
                  <c:v>-0.68984669729167081</c:v>
                </c:pt>
                <c:pt idx="10">
                  <c:v>-0.51615917145832668</c:v>
                </c:pt>
                <c:pt idx="11">
                  <c:v>-0.36286529005954549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A2-40A9-ADE0-0B9F8C97E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  <c:max val="1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'Indus-TSA'!$G$109</c:f>
          <c:strCache>
            <c:ptCount val="1"/>
            <c:pt idx="0">
              <c:v>Irr Runoff Storage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'Brahmaputra-TSA'!$G$110:$G$121</c:f>
              <c:numCache>
                <c:formatCode>0.00</c:formatCode>
                <c:ptCount val="12"/>
                <c:pt idx="0">
                  <c:v>0.1882900428856151</c:v>
                </c:pt>
                <c:pt idx="1">
                  <c:v>0.15763563883133022</c:v>
                </c:pt>
                <c:pt idx="2">
                  <c:v>8.4742892653826285E-2</c:v>
                </c:pt>
                <c:pt idx="3">
                  <c:v>-1.0856643174547697E-2</c:v>
                </c:pt>
                <c:pt idx="4">
                  <c:v>-0.10354715023178877</c:v>
                </c:pt>
                <c:pt idx="5">
                  <c:v>-0.1684922820058779</c:v>
                </c:pt>
                <c:pt idx="6">
                  <c:v>-0.18829004288561513</c:v>
                </c:pt>
                <c:pt idx="7">
                  <c:v>-0.15763563883133028</c:v>
                </c:pt>
                <c:pt idx="8">
                  <c:v>-8.4742892653826382E-2</c:v>
                </c:pt>
                <c:pt idx="9">
                  <c:v>1.0856643174547619E-2</c:v>
                </c:pt>
                <c:pt idx="10">
                  <c:v>0.10354715023178872</c:v>
                </c:pt>
                <c:pt idx="11">
                  <c:v>0.1684922820058779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89-42A9-8C5D-D4E5A65C71C9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'Brahmaputra-TSA'!$R$14:$R$25</c:f>
              <c:numCache>
                <c:formatCode>0.00</c:formatCode>
                <c:ptCount val="12"/>
                <c:pt idx="0">
                  <c:v>0.284020681547619</c:v>
                </c:pt>
                <c:pt idx="1">
                  <c:v>3.4406856696428567E-2</c:v>
                </c:pt>
                <c:pt idx="2">
                  <c:v>3.16305175892857E-2</c:v>
                </c:pt>
                <c:pt idx="3">
                  <c:v>-6.7919355922619051E-2</c:v>
                </c:pt>
                <c:pt idx="4">
                  <c:v>-6.0785711785714319E-2</c:v>
                </c:pt>
                <c:pt idx="5">
                  <c:v>-5.5129099434523848E-2</c:v>
                </c:pt>
                <c:pt idx="6">
                  <c:v>-0.16249005544642856</c:v>
                </c:pt>
                <c:pt idx="7">
                  <c:v>-0.19940513428571427</c:v>
                </c:pt>
                <c:pt idx="8">
                  <c:v>-0.1654841590773809</c:v>
                </c:pt>
                <c:pt idx="9">
                  <c:v>-3.8391004761904712E-2</c:v>
                </c:pt>
                <c:pt idx="10">
                  <c:v>0.116870997797619</c:v>
                </c:pt>
                <c:pt idx="11">
                  <c:v>0.28360994648809518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89-42A9-8C5D-D4E5A65C7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  <c:max val="0.60000000000000009"/>
          <c:min val="-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'Indus-TSA'!$G$157</c:f>
          <c:strCache>
            <c:ptCount val="1"/>
            <c:pt idx="0">
              <c:v>Rice Paddy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'Brahmaputra-TSA'!$G$158:$G$169</c:f>
              <c:numCache>
                <c:formatCode>0.00</c:formatCode>
                <c:ptCount val="12"/>
                <c:pt idx="0">
                  <c:v>-4.1312574370065296E-2</c:v>
                </c:pt>
                <c:pt idx="1">
                  <c:v>-6.7002208196970101E-2</c:v>
                </c:pt>
                <c:pt idx="2">
                  <c:v>-7.4738654446394812E-2</c:v>
                </c:pt>
                <c:pt idx="3">
                  <c:v>-6.2448938593519299E-2</c:v>
                </c:pt>
                <c:pt idx="4">
                  <c:v>-3.342608007632953E-2</c:v>
                </c:pt>
                <c:pt idx="5">
                  <c:v>4.5532696034507707E-3</c:v>
                </c:pt>
                <c:pt idx="6">
                  <c:v>4.1312574370065289E-2</c:v>
                </c:pt>
                <c:pt idx="7">
                  <c:v>6.7002208196970087E-2</c:v>
                </c:pt>
                <c:pt idx="8">
                  <c:v>7.4738654446394812E-2</c:v>
                </c:pt>
                <c:pt idx="9">
                  <c:v>6.2448938593519326E-2</c:v>
                </c:pt>
                <c:pt idx="10">
                  <c:v>3.3426080076329537E-2</c:v>
                </c:pt>
                <c:pt idx="11">
                  <c:v>-4.5532696034507273E-3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A6-48AD-9386-38B42CF36EFA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'Brahmaputra-TSA'!$X$14:$X$25</c:f>
              <c:numCache>
                <c:formatCode>0.00</c:formatCode>
                <c:ptCount val="12"/>
                <c:pt idx="0">
                  <c:v>-1.2000330327380931E-2</c:v>
                </c:pt>
                <c:pt idx="1">
                  <c:v>-1.1441993244047627E-2</c:v>
                </c:pt>
                <c:pt idx="2">
                  <c:v>-1.138205517857141E-2</c:v>
                </c:pt>
                <c:pt idx="3">
                  <c:v>-6.833581175595238E-2</c:v>
                </c:pt>
                <c:pt idx="4">
                  <c:v>-0.14760211184523811</c:v>
                </c:pt>
                <c:pt idx="5">
                  <c:v>-6.6843621428571698E-3</c:v>
                </c:pt>
                <c:pt idx="6">
                  <c:v>8.9854504851190509E-2</c:v>
                </c:pt>
                <c:pt idx="7">
                  <c:v>9.0235917232142832E-2</c:v>
                </c:pt>
                <c:pt idx="8">
                  <c:v>9.0269482291666647E-2</c:v>
                </c:pt>
                <c:pt idx="9">
                  <c:v>9.0308443422619095E-2</c:v>
                </c:pt>
                <c:pt idx="10">
                  <c:v>-6.7878083333333394E-3</c:v>
                </c:pt>
                <c:pt idx="11">
                  <c:v>-9.6227267172619049E-2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A6-48AD-9386-38B42CF36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  <c:min val="-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'Indus-TSA'!$G$181</c:f>
          <c:strCache>
            <c:ptCount val="1"/>
            <c:pt idx="0">
              <c:v>Snow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'Brahmaputra-TSA'!$G$182:$G$193</c:f>
              <c:numCache>
                <c:formatCode>0.00</c:formatCode>
                <c:ptCount val="12"/>
                <c:pt idx="0">
                  <c:v>0.86317564550841008</c:v>
                </c:pt>
                <c:pt idx="1">
                  <c:v>1.8625830325206709</c:v>
                </c:pt>
                <c:pt idx="2">
                  <c:v>2.3629128001331066</c:v>
                </c:pt>
                <c:pt idx="3">
                  <c:v>2.2301019911647137</c:v>
                </c:pt>
                <c:pt idx="4">
                  <c:v>1.4997371546246974</c:v>
                </c:pt>
                <c:pt idx="5">
                  <c:v>0.36751895864404288</c:v>
                </c:pt>
                <c:pt idx="6">
                  <c:v>-0.8631756455084092</c:v>
                </c:pt>
                <c:pt idx="7">
                  <c:v>-1.86258303252067</c:v>
                </c:pt>
                <c:pt idx="8">
                  <c:v>-2.3629128001331066</c:v>
                </c:pt>
                <c:pt idx="9">
                  <c:v>-2.2301019911647133</c:v>
                </c:pt>
                <c:pt idx="10">
                  <c:v>-1.4997371546246976</c:v>
                </c:pt>
                <c:pt idx="11">
                  <c:v>-0.36751895864404316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80-4087-9121-DFCABAF00DB9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'Brahmaputra-TSA'!$AA$14:$AA$25</c:f>
              <c:numCache>
                <c:formatCode>0.00</c:formatCode>
                <c:ptCount val="12"/>
                <c:pt idx="0">
                  <c:v>0.22313553074404791</c:v>
                </c:pt>
                <c:pt idx="1">
                  <c:v>1.2550268405654763</c:v>
                </c:pt>
                <c:pt idx="2">
                  <c:v>2.3465298505952386</c:v>
                </c:pt>
                <c:pt idx="3">
                  <c:v>3.3466519697916675</c:v>
                </c:pt>
                <c:pt idx="4">
                  <c:v>2.2934716319345241</c:v>
                </c:pt>
                <c:pt idx="5">
                  <c:v>-0.57267241250000045</c:v>
                </c:pt>
                <c:pt idx="6">
                  <c:v>-1.6842659136904763</c:v>
                </c:pt>
                <c:pt idx="7">
                  <c:v>-1.9590079183928573</c:v>
                </c:pt>
                <c:pt idx="8">
                  <c:v>-1.9931098811904762</c:v>
                </c:pt>
                <c:pt idx="9">
                  <c:v>-1.748290648452381</c:v>
                </c:pt>
                <c:pt idx="10">
                  <c:v>-1.0832380851488095</c:v>
                </c:pt>
                <c:pt idx="11">
                  <c:v>-0.56486741089285708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D80-4087-9121-DFCABAF00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  <c:max val="5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'Indus-TSA'!$G$205</c:f>
          <c:strCache>
            <c:ptCount val="1"/>
            <c:pt idx="0">
              <c:v>Soil Moisture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Fit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'Brahmaputra-TSA'!$G$206:$G$217</c:f>
              <c:numCache>
                <c:formatCode>0.00</c:formatCode>
                <c:ptCount val="12"/>
                <c:pt idx="0">
                  <c:v>-2.417536904646719</c:v>
                </c:pt>
                <c:pt idx="1">
                  <c:v>-2.4961806198921268</c:v>
                </c:pt>
                <c:pt idx="2">
                  <c:v>-1.9059747538752201</c:v>
                </c:pt>
                <c:pt idx="3">
                  <c:v>-0.80506449176334061</c:v>
                </c:pt>
                <c:pt idx="4">
                  <c:v>0.51156215077149814</c:v>
                </c:pt>
                <c:pt idx="5">
                  <c:v>1.6911161281287859</c:v>
                </c:pt>
                <c:pt idx="6">
                  <c:v>2.4175369046467186</c:v>
                </c:pt>
                <c:pt idx="7">
                  <c:v>2.4961806198921268</c:v>
                </c:pt>
                <c:pt idx="8">
                  <c:v>1.905974753875221</c:v>
                </c:pt>
                <c:pt idx="9">
                  <c:v>0.80506449176334083</c:v>
                </c:pt>
                <c:pt idx="10">
                  <c:v>-0.51156215077149758</c:v>
                </c:pt>
                <c:pt idx="11">
                  <c:v>-1.691116128128785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63-406E-B4AA-21FFA2D4C1B3}"/>
            </c:ext>
          </c:extLst>
        </c:ser>
        <c:ser>
          <c:idx val="1"/>
          <c:order val="1"/>
          <c:tx>
            <c:v>Original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'Indus-TSA'!$C$14:$C$25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'Brahmaputra-TSA'!$AD$14:$AD$25</c:f>
              <c:numCache>
                <c:formatCode>0.00</c:formatCode>
                <c:ptCount val="12"/>
                <c:pt idx="0">
                  <c:v>-2.4335143675297619</c:v>
                </c:pt>
                <c:pt idx="1">
                  <c:v>-2.758445452797619</c:v>
                </c:pt>
                <c:pt idx="2">
                  <c:v>-2.5350125833333319</c:v>
                </c:pt>
                <c:pt idx="3">
                  <c:v>-0.60610946633928542</c:v>
                </c:pt>
                <c:pt idx="4">
                  <c:v>1.3440184679761895</c:v>
                </c:pt>
                <c:pt idx="5">
                  <c:v>1.9995909377380947</c:v>
                </c:pt>
                <c:pt idx="6">
                  <c:v>1.8777756315773804</c:v>
                </c:pt>
                <c:pt idx="7">
                  <c:v>1.8896907220535706</c:v>
                </c:pt>
                <c:pt idx="8">
                  <c:v>1.7862872265773841</c:v>
                </c:pt>
                <c:pt idx="9">
                  <c:v>1.2664617161309533</c:v>
                </c:pt>
                <c:pt idx="10">
                  <c:v>-3.2371246011905441E-2</c:v>
                </c:pt>
                <c:pt idx="11">
                  <c:v>-1.8336483524702381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63-406E-B4AA-21FFA2D4C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277760"/>
        <c:axId val="220284000"/>
      </c:scatterChart>
      <c:valAx>
        <c:axId val="22027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84000"/>
        <c:crosses val="autoZero"/>
        <c:crossBetween val="midCat"/>
        <c:majorUnit val="1"/>
        <c:minorUnit val="0.5"/>
      </c:valAx>
      <c:valAx>
        <c:axId val="220284000"/>
        <c:scaling>
          <c:orientation val="minMax"/>
          <c:max val="5"/>
          <c:min val="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Storage,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27776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'COV-Glacier'!$G$2</c:f>
              <c:strCache>
                <c:ptCount val="1"/>
                <c:pt idx="0">
                  <c:v>Gl_Volume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'COV-Glacier'!$F$3:$F$31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'COV-Glacier'!$G$3:$G$31</c:f>
              <c:numCache>
                <c:formatCode>0.000</c:formatCode>
                <c:ptCount val="29"/>
                <c:pt idx="0">
                  <c:v>0.9829252686259371</c:v>
                </c:pt>
                <c:pt idx="1">
                  <c:v>0.75112147756442993</c:v>
                </c:pt>
                <c:pt idx="2">
                  <c:v>1.0213636187893009</c:v>
                </c:pt>
                <c:pt idx="3">
                  <c:v>1.2341812467705655</c:v>
                </c:pt>
                <c:pt idx="4">
                  <c:v>1.477169613901161</c:v>
                </c:pt>
                <c:pt idx="5">
                  <c:v>1.1622582089929556</c:v>
                </c:pt>
                <c:pt idx="6">
                  <c:v>1.1648817515276801</c:v>
                </c:pt>
                <c:pt idx="7">
                  <c:v>1.3136210791133027</c:v>
                </c:pt>
                <c:pt idx="8">
                  <c:v>1.0984992213398501</c:v>
                </c:pt>
                <c:pt idx="9">
                  <c:v>0.89879067595825712</c:v>
                </c:pt>
                <c:pt idx="10">
                  <c:v>0.87125210941760123</c:v>
                </c:pt>
                <c:pt idx="11">
                  <c:v>0.55688439917924415</c:v>
                </c:pt>
                <c:pt idx="12">
                  <c:v>3.5144637734177919E-2</c:v>
                </c:pt>
                <c:pt idx="13">
                  <c:v>-8.82999425839084E-2</c:v>
                </c:pt>
                <c:pt idx="14">
                  <c:v>-0.11002183916235457</c:v>
                </c:pt>
                <c:pt idx="15">
                  <c:v>-1.8758805265102606E-2</c:v>
                </c:pt>
                <c:pt idx="16">
                  <c:v>-5.6756128879899906E-3</c:v>
                </c:pt>
                <c:pt idx="17">
                  <c:v>-0.24505660903369308</c:v>
                </c:pt>
                <c:pt idx="18">
                  <c:v>-0.68322273262918232</c:v>
                </c:pt>
                <c:pt idx="19">
                  <c:v>-1.1402800884893363</c:v>
                </c:pt>
                <c:pt idx="20">
                  <c:v>-0.95029763664912703</c:v>
                </c:pt>
                <c:pt idx="21">
                  <c:v>-0.82233952756259621</c:v>
                </c:pt>
                <c:pt idx="22">
                  <c:v>-0.94094263629504382</c:v>
                </c:pt>
                <c:pt idx="23">
                  <c:v>-0.96942188091540771</c:v>
                </c:pt>
                <c:pt idx="24">
                  <c:v>-1.2368160976782423</c:v>
                </c:pt>
                <c:pt idx="25">
                  <c:v>-1.1502650842545414</c:v>
                </c:pt>
                <c:pt idx="26">
                  <c:v>-1.0874640348297522</c:v>
                </c:pt>
                <c:pt idx="27">
                  <c:v>-1.4001316204648382</c:v>
                </c:pt>
                <c:pt idx="28">
                  <c:v>-1.7190991602129135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CC-4AD0-A94F-4BDE59DE6F10}"/>
            </c:ext>
          </c:extLst>
        </c:ser>
        <c:ser>
          <c:idx val="1"/>
          <c:order val="1"/>
          <c:tx>
            <c:strRef>
              <c:f>'COV-Glacier'!$H$2</c:f>
              <c:strCache>
                <c:ptCount val="1"/>
                <c:pt idx="0">
                  <c:v>Temperature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'COV-Glacier'!$F$3:$F$31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'COV-Glacier'!$H$3:$H$31</c:f>
              <c:numCache>
                <c:formatCode>0.000</c:formatCode>
                <c:ptCount val="29"/>
                <c:pt idx="0">
                  <c:v>0.73114544496218437</c:v>
                </c:pt>
                <c:pt idx="1">
                  <c:v>-1.3797241856185294</c:v>
                </c:pt>
                <c:pt idx="2">
                  <c:v>-0.95710985205957155</c:v>
                </c:pt>
                <c:pt idx="3">
                  <c:v>-0.48790915125459089</c:v>
                </c:pt>
                <c:pt idx="4">
                  <c:v>-0.37930285369376898</c:v>
                </c:pt>
                <c:pt idx="5">
                  <c:v>-1.4493439238920038</c:v>
                </c:pt>
                <c:pt idx="6">
                  <c:v>-1.083344028875145</c:v>
                </c:pt>
                <c:pt idx="7">
                  <c:v>-1.6342648631916743</c:v>
                </c:pt>
                <c:pt idx="8">
                  <c:v>-7.0471767036577856E-2</c:v>
                </c:pt>
                <c:pt idx="9">
                  <c:v>0.72739920212814058</c:v>
                </c:pt>
                <c:pt idx="10">
                  <c:v>0.22961988791440097</c:v>
                </c:pt>
                <c:pt idx="11">
                  <c:v>0.64397889822900656</c:v>
                </c:pt>
                <c:pt idx="12">
                  <c:v>-5.7686516606047802E-2</c:v>
                </c:pt>
                <c:pt idx="13">
                  <c:v>-0.4461700454496495</c:v>
                </c:pt>
                <c:pt idx="14">
                  <c:v>0.27569589520302418</c:v>
                </c:pt>
                <c:pt idx="15">
                  <c:v>-0.58185939327629077</c:v>
                </c:pt>
                <c:pt idx="16">
                  <c:v>0.8886335714231125</c:v>
                </c:pt>
                <c:pt idx="17">
                  <c:v>1.256216277200439</c:v>
                </c:pt>
                <c:pt idx="18">
                  <c:v>0.13707332880125253</c:v>
                </c:pt>
                <c:pt idx="19">
                  <c:v>-0.90271289278774747</c:v>
                </c:pt>
                <c:pt idx="20">
                  <c:v>0.40088001219701908</c:v>
                </c:pt>
                <c:pt idx="21">
                  <c:v>0.54976768545753196</c:v>
                </c:pt>
                <c:pt idx="22">
                  <c:v>-0.81659486167052842</c:v>
                </c:pt>
                <c:pt idx="23">
                  <c:v>0.29194865935319375</c:v>
                </c:pt>
                <c:pt idx="24">
                  <c:v>-0.66778517079382382</c:v>
                </c:pt>
                <c:pt idx="25">
                  <c:v>-0.22917055070356135</c:v>
                </c:pt>
                <c:pt idx="26">
                  <c:v>2.8640856343662993</c:v>
                </c:pt>
                <c:pt idx="27">
                  <c:v>1.8727450035897644</c:v>
                </c:pt>
                <c:pt idx="28">
                  <c:v>0.27426055607926336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CC-4AD0-A94F-4BDE59DE6F10}"/>
            </c:ext>
          </c:extLst>
        </c:ser>
        <c:ser>
          <c:idx val="2"/>
          <c:order val="2"/>
          <c:tx>
            <c:strRef>
              <c:f>'COV-Glacier'!$I$2</c:f>
              <c:strCache>
                <c:ptCount val="1"/>
                <c:pt idx="0">
                  <c:v>Precipitation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'COV-Glacier'!$F$3:$F$31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'COV-Glacier'!$I$3:$I$31</c:f>
              <c:numCache>
                <c:formatCode>0.000</c:formatCode>
                <c:ptCount val="29"/>
                <c:pt idx="0">
                  <c:v>0.78051848955719338</c:v>
                </c:pt>
                <c:pt idx="1">
                  <c:v>-0.10888348265735885</c:v>
                </c:pt>
                <c:pt idx="2">
                  <c:v>1.3445648141948781</c:v>
                </c:pt>
                <c:pt idx="3">
                  <c:v>-0.24553731239534929</c:v>
                </c:pt>
                <c:pt idx="4">
                  <c:v>1.861118327592211</c:v>
                </c:pt>
                <c:pt idx="5">
                  <c:v>0.99616906434448316</c:v>
                </c:pt>
                <c:pt idx="6">
                  <c:v>1.3649715932282258</c:v>
                </c:pt>
                <c:pt idx="7">
                  <c:v>-0.17699562817016504</c:v>
                </c:pt>
                <c:pt idx="8">
                  <c:v>-0.28011148854709611</c:v>
                </c:pt>
                <c:pt idx="9">
                  <c:v>0.2731483957443796</c:v>
                </c:pt>
                <c:pt idx="10">
                  <c:v>-1.0688729832736026</c:v>
                </c:pt>
                <c:pt idx="11">
                  <c:v>-2.0357129621172469</c:v>
                </c:pt>
                <c:pt idx="12">
                  <c:v>-0.89090594304918791</c:v>
                </c:pt>
                <c:pt idx="13">
                  <c:v>0.33399971333205491</c:v>
                </c:pt>
                <c:pt idx="14">
                  <c:v>-1.2957513457438636</c:v>
                </c:pt>
                <c:pt idx="15">
                  <c:v>-0.39834607834531288</c:v>
                </c:pt>
                <c:pt idx="16">
                  <c:v>1.5592825076549293</c:v>
                </c:pt>
                <c:pt idx="17">
                  <c:v>-1.2825042832892637</c:v>
                </c:pt>
                <c:pt idx="18">
                  <c:v>0.12138100285829023</c:v>
                </c:pt>
                <c:pt idx="19">
                  <c:v>-0.3155927146602247</c:v>
                </c:pt>
                <c:pt idx="20">
                  <c:v>1.0455630641124871</c:v>
                </c:pt>
                <c:pt idx="21">
                  <c:v>-0.34259018218426307</c:v>
                </c:pt>
                <c:pt idx="22">
                  <c:v>-0.46939488113745886</c:v>
                </c:pt>
                <c:pt idx="23">
                  <c:v>-0.43823708763109942</c:v>
                </c:pt>
                <c:pt idx="24">
                  <c:v>-0.52078380038926764</c:v>
                </c:pt>
                <c:pt idx="25">
                  <c:v>1.201955747566462</c:v>
                </c:pt>
                <c:pt idx="26">
                  <c:v>-1.393509780840404</c:v>
                </c:pt>
                <c:pt idx="27">
                  <c:v>1.0372114145088345</c:v>
                </c:pt>
                <c:pt idx="28">
                  <c:v>-0.65615418026328864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4CC-4AD0-A94F-4BDE59DE6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3410751"/>
        <c:axId val="1223411231"/>
      </c:scatterChart>
      <c:valAx>
        <c:axId val="12234107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3411231"/>
        <c:crosses val="autoZero"/>
        <c:crossBetween val="midCat"/>
      </c:valAx>
      <c:valAx>
        <c:axId val="12234112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34107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'COV-Glacier'!$G$36</c:f>
              <c:strCache>
                <c:ptCount val="1"/>
                <c:pt idx="0">
                  <c:v>Gl_Volume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'COV-Glacier'!$F$37:$F$65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'COV-Glacier'!$G$37:$G$65</c:f>
              <c:numCache>
                <c:formatCode>0.000</c:formatCode>
                <c:ptCount val="29"/>
                <c:pt idx="0">
                  <c:v>1.6192147372174137</c:v>
                </c:pt>
                <c:pt idx="1">
                  <c:v>1.4745459859483627</c:v>
                </c:pt>
                <c:pt idx="2">
                  <c:v>1.3642101593900497</c:v>
                </c:pt>
                <c:pt idx="3">
                  <c:v>1.3283762193737987</c:v>
                </c:pt>
                <c:pt idx="4">
                  <c:v>1.2097243199589831</c:v>
                </c:pt>
                <c:pt idx="5">
                  <c:v>0.99263942132603356</c:v>
                </c:pt>
                <c:pt idx="6">
                  <c:v>0.8775854780016098</c:v>
                </c:pt>
                <c:pt idx="7">
                  <c:v>0.82626531664355141</c:v>
                </c:pt>
                <c:pt idx="8">
                  <c:v>0.76578448127947329</c:v>
                </c:pt>
                <c:pt idx="9">
                  <c:v>0.56595901833799811</c:v>
                </c:pt>
                <c:pt idx="10">
                  <c:v>0.46855656694155878</c:v>
                </c:pt>
                <c:pt idx="11">
                  <c:v>0.37104433979887186</c:v>
                </c:pt>
                <c:pt idx="12">
                  <c:v>0.20556412333562157</c:v>
                </c:pt>
                <c:pt idx="13">
                  <c:v>0.13620937509851011</c:v>
                </c:pt>
                <c:pt idx="14">
                  <c:v>2.798169093192478E-2</c:v>
                </c:pt>
                <c:pt idx="15">
                  <c:v>-6.551364002764308E-2</c:v>
                </c:pt>
                <c:pt idx="16">
                  <c:v>-0.16270550121702856</c:v>
                </c:pt>
                <c:pt idx="17">
                  <c:v>-0.29251420096203623</c:v>
                </c:pt>
                <c:pt idx="18">
                  <c:v>-0.44004272243622833</c:v>
                </c:pt>
                <c:pt idx="19">
                  <c:v>-0.56567770350346214</c:v>
                </c:pt>
                <c:pt idx="20">
                  <c:v>-0.69690564682459499</c:v>
                </c:pt>
                <c:pt idx="21">
                  <c:v>-0.834823189701137</c:v>
                </c:pt>
                <c:pt idx="22">
                  <c:v>-0.92358024100236868</c:v>
                </c:pt>
                <c:pt idx="23">
                  <c:v>-1.0594299672715233</c:v>
                </c:pt>
                <c:pt idx="24">
                  <c:v>-1.1862534388157113</c:v>
                </c:pt>
                <c:pt idx="25">
                  <c:v>-1.3037213283962943</c:v>
                </c:pt>
                <c:pt idx="26">
                  <c:v>-1.3590639867408651</c:v>
                </c:pt>
                <c:pt idx="27">
                  <c:v>-1.5720636593894644</c:v>
                </c:pt>
                <c:pt idx="28">
                  <c:v>-1.7713660072953934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9F-4C96-81DF-481ACC074415}"/>
            </c:ext>
          </c:extLst>
        </c:ser>
        <c:ser>
          <c:idx val="1"/>
          <c:order val="1"/>
          <c:tx>
            <c:strRef>
              <c:f>'COV-Glacier'!$H$36</c:f>
              <c:strCache>
                <c:ptCount val="1"/>
                <c:pt idx="0">
                  <c:v>Temperature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'COV-Glacier'!$F$37:$F$65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'COV-Glacier'!$H$37:$H$65</c:f>
              <c:numCache>
                <c:formatCode>0.000</c:formatCode>
                <c:ptCount val="29"/>
                <c:pt idx="0">
                  <c:v>-0.16927507189302282</c:v>
                </c:pt>
                <c:pt idx="1">
                  <c:v>-1.0529301948075858</c:v>
                </c:pt>
                <c:pt idx="2">
                  <c:v>-1.2906965903427496</c:v>
                </c:pt>
                <c:pt idx="3">
                  <c:v>0.56163251161862615</c:v>
                </c:pt>
                <c:pt idx="4">
                  <c:v>-0.1922402401433328</c:v>
                </c:pt>
                <c:pt idx="5">
                  <c:v>-1.125538313363744</c:v>
                </c:pt>
                <c:pt idx="6">
                  <c:v>-0.55135606976147866</c:v>
                </c:pt>
                <c:pt idx="7">
                  <c:v>-2.6733270086401646</c:v>
                </c:pt>
                <c:pt idx="8">
                  <c:v>0.55155541700474553</c:v>
                </c:pt>
                <c:pt idx="9">
                  <c:v>1.0251258264936518</c:v>
                </c:pt>
                <c:pt idx="10">
                  <c:v>-0.26670466560314243</c:v>
                </c:pt>
                <c:pt idx="11">
                  <c:v>0.36703851089943068</c:v>
                </c:pt>
                <c:pt idx="12">
                  <c:v>-0.48840074709676046</c:v>
                </c:pt>
                <c:pt idx="13">
                  <c:v>-0.44883489140459526</c:v>
                </c:pt>
                <c:pt idx="14">
                  <c:v>0.13664430563336877</c:v>
                </c:pt>
                <c:pt idx="15">
                  <c:v>-0.524041839624107</c:v>
                </c:pt>
                <c:pt idx="16">
                  <c:v>0.74975595684784291</c:v>
                </c:pt>
                <c:pt idx="17">
                  <c:v>0.85434559146767175</c:v>
                </c:pt>
                <c:pt idx="18">
                  <c:v>0.22908838937637158</c:v>
                </c:pt>
                <c:pt idx="19">
                  <c:v>0.58937104047478328</c:v>
                </c:pt>
                <c:pt idx="20">
                  <c:v>1.2688854414565796</c:v>
                </c:pt>
                <c:pt idx="21">
                  <c:v>0.15541952401791512</c:v>
                </c:pt>
                <c:pt idx="22">
                  <c:v>-1.2214828615510018</c:v>
                </c:pt>
                <c:pt idx="23">
                  <c:v>3.9851160004983711E-2</c:v>
                </c:pt>
                <c:pt idx="24">
                  <c:v>-0.77639350367973292</c:v>
                </c:pt>
                <c:pt idx="25">
                  <c:v>-0.23233646923748683</c:v>
                </c:pt>
                <c:pt idx="26">
                  <c:v>2.5104365351674702</c:v>
                </c:pt>
                <c:pt idx="27">
                  <c:v>1.2160602507472942</c:v>
                </c:pt>
                <c:pt idx="28">
                  <c:v>0.75834800593886165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9F-4C96-81DF-481ACC074415}"/>
            </c:ext>
          </c:extLst>
        </c:ser>
        <c:ser>
          <c:idx val="2"/>
          <c:order val="2"/>
          <c:tx>
            <c:strRef>
              <c:f>'COV-Glacier'!$I$36</c:f>
              <c:strCache>
                <c:ptCount val="1"/>
                <c:pt idx="0">
                  <c:v>Precipitation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'COV-Glacier'!$F$37:$F$65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'COV-Glacier'!$I$37:$I$65</c:f>
              <c:numCache>
                <c:formatCode>0.000</c:formatCode>
                <c:ptCount val="29"/>
                <c:pt idx="0">
                  <c:v>1.0569968197266066</c:v>
                </c:pt>
                <c:pt idx="1">
                  <c:v>-1.2752693681833431</c:v>
                </c:pt>
                <c:pt idx="2">
                  <c:v>-1.6259252849650385</c:v>
                </c:pt>
                <c:pt idx="3">
                  <c:v>-0.13792505919581832</c:v>
                </c:pt>
                <c:pt idx="4">
                  <c:v>0.23506386280943511</c:v>
                </c:pt>
                <c:pt idx="5">
                  <c:v>0.43831971144234144</c:v>
                </c:pt>
                <c:pt idx="6">
                  <c:v>0.39197751569721828</c:v>
                </c:pt>
                <c:pt idx="7">
                  <c:v>6.4741658235723878E-2</c:v>
                </c:pt>
                <c:pt idx="8">
                  <c:v>0.36488120322506418</c:v>
                </c:pt>
                <c:pt idx="9">
                  <c:v>-1.0121920391472725</c:v>
                </c:pt>
                <c:pt idx="10">
                  <c:v>0.7214442538688558</c:v>
                </c:pt>
                <c:pt idx="11">
                  <c:v>-1.7310186595628065</c:v>
                </c:pt>
                <c:pt idx="12">
                  <c:v>-0.10409515392521353</c:v>
                </c:pt>
                <c:pt idx="13">
                  <c:v>4.9118015595742527E-3</c:v>
                </c:pt>
                <c:pt idx="14">
                  <c:v>-1.1981015570851803</c:v>
                </c:pt>
                <c:pt idx="15">
                  <c:v>-0.87065815419255876</c:v>
                </c:pt>
                <c:pt idx="16">
                  <c:v>-1.2102583213054754</c:v>
                </c:pt>
                <c:pt idx="17">
                  <c:v>0.89138766476335063</c:v>
                </c:pt>
                <c:pt idx="18">
                  <c:v>0.42096314308031851</c:v>
                </c:pt>
                <c:pt idx="19">
                  <c:v>-1.5213735760215907</c:v>
                </c:pt>
                <c:pt idx="20">
                  <c:v>1.0854296130914569</c:v>
                </c:pt>
                <c:pt idx="21">
                  <c:v>1.4726879815082203</c:v>
                </c:pt>
                <c:pt idx="22">
                  <c:v>-0.11526351793103175</c:v>
                </c:pt>
                <c:pt idx="23">
                  <c:v>2.0866660006370568</c:v>
                </c:pt>
                <c:pt idx="24">
                  <c:v>-0.26211168275855218</c:v>
                </c:pt>
                <c:pt idx="25">
                  <c:v>-6.974685042535772E-2</c:v>
                </c:pt>
                <c:pt idx="26">
                  <c:v>-0.28602035800398845</c:v>
                </c:pt>
                <c:pt idx="27">
                  <c:v>0.70316908756733532</c:v>
                </c:pt>
                <c:pt idx="28">
                  <c:v>1.4813192654906788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D9F-4C96-81DF-481ACC074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3393471"/>
        <c:axId val="1223392031"/>
      </c:scatterChart>
      <c:valAx>
        <c:axId val="1223393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3392031"/>
        <c:crosses val="autoZero"/>
        <c:crossBetween val="midCat"/>
      </c:valAx>
      <c:valAx>
        <c:axId val="122339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33934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Indus-Soil</a:t>
            </a:r>
            <a:r>
              <a:rPr lang="en-US" baseline="0"/>
              <a:t> Moisture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Trend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Indus!$A$2:$A$349</c:f>
              <c:numCache>
                <c:formatCode>m/d/yyyy</c:formatCode>
                <c:ptCount val="348"/>
                <c:pt idx="0">
                  <c:v>32888</c:v>
                </c:pt>
                <c:pt idx="1">
                  <c:v>32919</c:v>
                </c:pt>
                <c:pt idx="2">
                  <c:v>32947</c:v>
                </c:pt>
                <c:pt idx="3">
                  <c:v>32978</c:v>
                </c:pt>
                <c:pt idx="4">
                  <c:v>33008</c:v>
                </c:pt>
                <c:pt idx="5">
                  <c:v>33039</c:v>
                </c:pt>
                <c:pt idx="6">
                  <c:v>33069</c:v>
                </c:pt>
                <c:pt idx="7">
                  <c:v>33100</c:v>
                </c:pt>
                <c:pt idx="8">
                  <c:v>33131</c:v>
                </c:pt>
                <c:pt idx="9">
                  <c:v>33161</c:v>
                </c:pt>
                <c:pt idx="10">
                  <c:v>33192</c:v>
                </c:pt>
                <c:pt idx="11">
                  <c:v>33222</c:v>
                </c:pt>
                <c:pt idx="12">
                  <c:v>33253</c:v>
                </c:pt>
                <c:pt idx="13">
                  <c:v>33284</c:v>
                </c:pt>
                <c:pt idx="14">
                  <c:v>33312</c:v>
                </c:pt>
                <c:pt idx="15">
                  <c:v>33343</c:v>
                </c:pt>
                <c:pt idx="16">
                  <c:v>33373</c:v>
                </c:pt>
                <c:pt idx="17">
                  <c:v>33404</c:v>
                </c:pt>
                <c:pt idx="18">
                  <c:v>33434</c:v>
                </c:pt>
                <c:pt idx="19">
                  <c:v>33465</c:v>
                </c:pt>
                <c:pt idx="20">
                  <c:v>33496</c:v>
                </c:pt>
                <c:pt idx="21">
                  <c:v>33526</c:v>
                </c:pt>
                <c:pt idx="22">
                  <c:v>33557</c:v>
                </c:pt>
                <c:pt idx="23">
                  <c:v>33587</c:v>
                </c:pt>
                <c:pt idx="24">
                  <c:v>33618</c:v>
                </c:pt>
                <c:pt idx="25">
                  <c:v>33649</c:v>
                </c:pt>
                <c:pt idx="26">
                  <c:v>33678</c:v>
                </c:pt>
                <c:pt idx="27">
                  <c:v>33709</c:v>
                </c:pt>
                <c:pt idx="28">
                  <c:v>33739</c:v>
                </c:pt>
                <c:pt idx="29">
                  <c:v>33770</c:v>
                </c:pt>
                <c:pt idx="30">
                  <c:v>33800</c:v>
                </c:pt>
                <c:pt idx="31">
                  <c:v>33831</c:v>
                </c:pt>
                <c:pt idx="32">
                  <c:v>33862</c:v>
                </c:pt>
                <c:pt idx="33">
                  <c:v>33892</c:v>
                </c:pt>
                <c:pt idx="34">
                  <c:v>33923</c:v>
                </c:pt>
                <c:pt idx="35">
                  <c:v>33953</c:v>
                </c:pt>
                <c:pt idx="36">
                  <c:v>33984</c:v>
                </c:pt>
                <c:pt idx="37">
                  <c:v>34015</c:v>
                </c:pt>
                <c:pt idx="38">
                  <c:v>34043</c:v>
                </c:pt>
                <c:pt idx="39">
                  <c:v>34074</c:v>
                </c:pt>
                <c:pt idx="40">
                  <c:v>34104</c:v>
                </c:pt>
                <c:pt idx="41">
                  <c:v>34135</c:v>
                </c:pt>
                <c:pt idx="42">
                  <c:v>34165</c:v>
                </c:pt>
                <c:pt idx="43">
                  <c:v>34196</c:v>
                </c:pt>
                <c:pt idx="44">
                  <c:v>34227</c:v>
                </c:pt>
                <c:pt idx="45">
                  <c:v>34257</c:v>
                </c:pt>
                <c:pt idx="46">
                  <c:v>34288</c:v>
                </c:pt>
                <c:pt idx="47">
                  <c:v>34318</c:v>
                </c:pt>
                <c:pt idx="48">
                  <c:v>34349</c:v>
                </c:pt>
                <c:pt idx="49">
                  <c:v>34380</c:v>
                </c:pt>
                <c:pt idx="50">
                  <c:v>34408</c:v>
                </c:pt>
                <c:pt idx="51">
                  <c:v>34439</c:v>
                </c:pt>
                <c:pt idx="52">
                  <c:v>34469</c:v>
                </c:pt>
                <c:pt idx="53">
                  <c:v>34500</c:v>
                </c:pt>
                <c:pt idx="54">
                  <c:v>34530</c:v>
                </c:pt>
                <c:pt idx="55">
                  <c:v>34561</c:v>
                </c:pt>
                <c:pt idx="56">
                  <c:v>34592</c:v>
                </c:pt>
                <c:pt idx="57">
                  <c:v>34622</c:v>
                </c:pt>
                <c:pt idx="58">
                  <c:v>34653</c:v>
                </c:pt>
                <c:pt idx="59">
                  <c:v>34683</c:v>
                </c:pt>
                <c:pt idx="60">
                  <c:v>34714</c:v>
                </c:pt>
                <c:pt idx="61">
                  <c:v>34745</c:v>
                </c:pt>
                <c:pt idx="62">
                  <c:v>34773</c:v>
                </c:pt>
                <c:pt idx="63">
                  <c:v>34804</c:v>
                </c:pt>
                <c:pt idx="64">
                  <c:v>34834</c:v>
                </c:pt>
                <c:pt idx="65">
                  <c:v>34865</c:v>
                </c:pt>
                <c:pt idx="66">
                  <c:v>34895</c:v>
                </c:pt>
                <c:pt idx="67">
                  <c:v>34926</c:v>
                </c:pt>
                <c:pt idx="68">
                  <c:v>34957</c:v>
                </c:pt>
                <c:pt idx="69">
                  <c:v>34987</c:v>
                </c:pt>
                <c:pt idx="70">
                  <c:v>35018</c:v>
                </c:pt>
                <c:pt idx="71">
                  <c:v>35048</c:v>
                </c:pt>
                <c:pt idx="72">
                  <c:v>35079</c:v>
                </c:pt>
                <c:pt idx="73">
                  <c:v>35110</c:v>
                </c:pt>
                <c:pt idx="74">
                  <c:v>35139</c:v>
                </c:pt>
                <c:pt idx="75">
                  <c:v>35170</c:v>
                </c:pt>
                <c:pt idx="76">
                  <c:v>35200</c:v>
                </c:pt>
                <c:pt idx="77">
                  <c:v>35231</c:v>
                </c:pt>
                <c:pt idx="78">
                  <c:v>35261</c:v>
                </c:pt>
                <c:pt idx="79">
                  <c:v>35292</c:v>
                </c:pt>
                <c:pt idx="80">
                  <c:v>35323</c:v>
                </c:pt>
                <c:pt idx="81">
                  <c:v>35353</c:v>
                </c:pt>
                <c:pt idx="82">
                  <c:v>35384</c:v>
                </c:pt>
                <c:pt idx="83">
                  <c:v>35414</c:v>
                </c:pt>
                <c:pt idx="84">
                  <c:v>35445</c:v>
                </c:pt>
                <c:pt idx="85">
                  <c:v>35476</c:v>
                </c:pt>
                <c:pt idx="86">
                  <c:v>35504</c:v>
                </c:pt>
                <c:pt idx="87">
                  <c:v>35535</c:v>
                </c:pt>
                <c:pt idx="88">
                  <c:v>35565</c:v>
                </c:pt>
                <c:pt idx="89">
                  <c:v>35596</c:v>
                </c:pt>
                <c:pt idx="90">
                  <c:v>35626</c:v>
                </c:pt>
                <c:pt idx="91">
                  <c:v>35657</c:v>
                </c:pt>
                <c:pt idx="92">
                  <c:v>35688</c:v>
                </c:pt>
                <c:pt idx="93">
                  <c:v>35718</c:v>
                </c:pt>
                <c:pt idx="94">
                  <c:v>35749</c:v>
                </c:pt>
                <c:pt idx="95">
                  <c:v>35779</c:v>
                </c:pt>
                <c:pt idx="96">
                  <c:v>35810</c:v>
                </c:pt>
                <c:pt idx="97">
                  <c:v>35841</c:v>
                </c:pt>
                <c:pt idx="98">
                  <c:v>35869</c:v>
                </c:pt>
                <c:pt idx="99">
                  <c:v>35900</c:v>
                </c:pt>
                <c:pt idx="100">
                  <c:v>35930</c:v>
                </c:pt>
                <c:pt idx="101">
                  <c:v>35961</c:v>
                </c:pt>
                <c:pt idx="102">
                  <c:v>35991</c:v>
                </c:pt>
                <c:pt idx="103">
                  <c:v>36022</c:v>
                </c:pt>
                <c:pt idx="104">
                  <c:v>36053</c:v>
                </c:pt>
                <c:pt idx="105">
                  <c:v>36083</c:v>
                </c:pt>
                <c:pt idx="106">
                  <c:v>36114</c:v>
                </c:pt>
                <c:pt idx="107">
                  <c:v>36144</c:v>
                </c:pt>
                <c:pt idx="108">
                  <c:v>36175</c:v>
                </c:pt>
                <c:pt idx="109">
                  <c:v>36206</c:v>
                </c:pt>
                <c:pt idx="110">
                  <c:v>36234</c:v>
                </c:pt>
                <c:pt idx="111">
                  <c:v>36265</c:v>
                </c:pt>
                <c:pt idx="112">
                  <c:v>36295</c:v>
                </c:pt>
                <c:pt idx="113">
                  <c:v>36326</c:v>
                </c:pt>
                <c:pt idx="114">
                  <c:v>36356</c:v>
                </c:pt>
                <c:pt idx="115">
                  <c:v>36387</c:v>
                </c:pt>
                <c:pt idx="116">
                  <c:v>36418</c:v>
                </c:pt>
                <c:pt idx="117">
                  <c:v>36448</c:v>
                </c:pt>
                <c:pt idx="118">
                  <c:v>36479</c:v>
                </c:pt>
                <c:pt idx="119">
                  <c:v>36509</c:v>
                </c:pt>
                <c:pt idx="120">
                  <c:v>36540</c:v>
                </c:pt>
                <c:pt idx="121">
                  <c:v>36571</c:v>
                </c:pt>
                <c:pt idx="122">
                  <c:v>36600</c:v>
                </c:pt>
                <c:pt idx="123">
                  <c:v>36631</c:v>
                </c:pt>
                <c:pt idx="124">
                  <c:v>36661</c:v>
                </c:pt>
                <c:pt idx="125">
                  <c:v>36692</c:v>
                </c:pt>
                <c:pt idx="126">
                  <c:v>36722</c:v>
                </c:pt>
                <c:pt idx="127">
                  <c:v>36753</c:v>
                </c:pt>
                <c:pt idx="128">
                  <c:v>36784</c:v>
                </c:pt>
                <c:pt idx="129">
                  <c:v>36814</c:v>
                </c:pt>
                <c:pt idx="130">
                  <c:v>36845</c:v>
                </c:pt>
                <c:pt idx="131">
                  <c:v>36875</c:v>
                </c:pt>
                <c:pt idx="132">
                  <c:v>36906</c:v>
                </c:pt>
                <c:pt idx="133">
                  <c:v>36937</c:v>
                </c:pt>
                <c:pt idx="134">
                  <c:v>36965</c:v>
                </c:pt>
                <c:pt idx="135">
                  <c:v>36996</c:v>
                </c:pt>
                <c:pt idx="136">
                  <c:v>37026</c:v>
                </c:pt>
                <c:pt idx="137">
                  <c:v>37057</c:v>
                </c:pt>
                <c:pt idx="138">
                  <c:v>37087</c:v>
                </c:pt>
                <c:pt idx="139">
                  <c:v>37118</c:v>
                </c:pt>
                <c:pt idx="140">
                  <c:v>37149</c:v>
                </c:pt>
                <c:pt idx="141">
                  <c:v>37179</c:v>
                </c:pt>
                <c:pt idx="142">
                  <c:v>37210</c:v>
                </c:pt>
                <c:pt idx="143">
                  <c:v>37240</c:v>
                </c:pt>
                <c:pt idx="144">
                  <c:v>37271</c:v>
                </c:pt>
                <c:pt idx="145">
                  <c:v>37302</c:v>
                </c:pt>
                <c:pt idx="146">
                  <c:v>37330</c:v>
                </c:pt>
                <c:pt idx="147">
                  <c:v>37361</c:v>
                </c:pt>
                <c:pt idx="148">
                  <c:v>37391</c:v>
                </c:pt>
                <c:pt idx="149">
                  <c:v>37422</c:v>
                </c:pt>
                <c:pt idx="150">
                  <c:v>37452</c:v>
                </c:pt>
                <c:pt idx="151">
                  <c:v>37483</c:v>
                </c:pt>
                <c:pt idx="152">
                  <c:v>37514</c:v>
                </c:pt>
                <c:pt idx="153">
                  <c:v>37544</c:v>
                </c:pt>
                <c:pt idx="154">
                  <c:v>37575</c:v>
                </c:pt>
                <c:pt idx="155">
                  <c:v>37605</c:v>
                </c:pt>
                <c:pt idx="156">
                  <c:v>37636</c:v>
                </c:pt>
                <c:pt idx="157">
                  <c:v>37667</c:v>
                </c:pt>
                <c:pt idx="158">
                  <c:v>37695</c:v>
                </c:pt>
                <c:pt idx="159">
                  <c:v>37726</c:v>
                </c:pt>
                <c:pt idx="160">
                  <c:v>37756</c:v>
                </c:pt>
                <c:pt idx="161">
                  <c:v>37787</c:v>
                </c:pt>
                <c:pt idx="162">
                  <c:v>37817</c:v>
                </c:pt>
                <c:pt idx="163">
                  <c:v>37848</c:v>
                </c:pt>
                <c:pt idx="164">
                  <c:v>37879</c:v>
                </c:pt>
                <c:pt idx="165">
                  <c:v>37909</c:v>
                </c:pt>
                <c:pt idx="166">
                  <c:v>37940</c:v>
                </c:pt>
                <c:pt idx="167">
                  <c:v>37970</c:v>
                </c:pt>
                <c:pt idx="168">
                  <c:v>38001</c:v>
                </c:pt>
                <c:pt idx="169">
                  <c:v>38032</c:v>
                </c:pt>
                <c:pt idx="170">
                  <c:v>38061</c:v>
                </c:pt>
                <c:pt idx="171">
                  <c:v>38092</c:v>
                </c:pt>
                <c:pt idx="172">
                  <c:v>38122</c:v>
                </c:pt>
                <c:pt idx="173">
                  <c:v>38153</c:v>
                </c:pt>
                <c:pt idx="174">
                  <c:v>38183</c:v>
                </c:pt>
                <c:pt idx="175">
                  <c:v>38214</c:v>
                </c:pt>
                <c:pt idx="176">
                  <c:v>38245</c:v>
                </c:pt>
                <c:pt idx="177">
                  <c:v>38275</c:v>
                </c:pt>
                <c:pt idx="178">
                  <c:v>38306</c:v>
                </c:pt>
                <c:pt idx="179">
                  <c:v>38336</c:v>
                </c:pt>
                <c:pt idx="180">
                  <c:v>38367</c:v>
                </c:pt>
                <c:pt idx="181">
                  <c:v>38398</c:v>
                </c:pt>
                <c:pt idx="182">
                  <c:v>38426</c:v>
                </c:pt>
                <c:pt idx="183">
                  <c:v>38457</c:v>
                </c:pt>
                <c:pt idx="184">
                  <c:v>38487</c:v>
                </c:pt>
                <c:pt idx="185">
                  <c:v>38518</c:v>
                </c:pt>
                <c:pt idx="186">
                  <c:v>38548</c:v>
                </c:pt>
                <c:pt idx="187">
                  <c:v>38579</c:v>
                </c:pt>
                <c:pt idx="188">
                  <c:v>38610</c:v>
                </c:pt>
                <c:pt idx="189">
                  <c:v>38640</c:v>
                </c:pt>
                <c:pt idx="190">
                  <c:v>38671</c:v>
                </c:pt>
                <c:pt idx="191">
                  <c:v>38701</c:v>
                </c:pt>
                <c:pt idx="192">
                  <c:v>38732</c:v>
                </c:pt>
                <c:pt idx="193">
                  <c:v>38763</c:v>
                </c:pt>
                <c:pt idx="194">
                  <c:v>38791</c:v>
                </c:pt>
                <c:pt idx="195">
                  <c:v>38822</c:v>
                </c:pt>
                <c:pt idx="196">
                  <c:v>38852</c:v>
                </c:pt>
                <c:pt idx="197">
                  <c:v>38883</c:v>
                </c:pt>
                <c:pt idx="198">
                  <c:v>38913</c:v>
                </c:pt>
                <c:pt idx="199">
                  <c:v>38944</c:v>
                </c:pt>
                <c:pt idx="200">
                  <c:v>38975</c:v>
                </c:pt>
                <c:pt idx="201">
                  <c:v>39005</c:v>
                </c:pt>
                <c:pt idx="202">
                  <c:v>39036</c:v>
                </c:pt>
                <c:pt idx="203">
                  <c:v>39066</c:v>
                </c:pt>
                <c:pt idx="204">
                  <c:v>39097</c:v>
                </c:pt>
                <c:pt idx="205">
                  <c:v>39128</c:v>
                </c:pt>
                <c:pt idx="206">
                  <c:v>39156</c:v>
                </c:pt>
                <c:pt idx="207">
                  <c:v>39187</c:v>
                </c:pt>
                <c:pt idx="208">
                  <c:v>39217</c:v>
                </c:pt>
                <c:pt idx="209">
                  <c:v>39248</c:v>
                </c:pt>
                <c:pt idx="210">
                  <c:v>39278</c:v>
                </c:pt>
                <c:pt idx="211">
                  <c:v>39309</c:v>
                </c:pt>
                <c:pt idx="212">
                  <c:v>39340</c:v>
                </c:pt>
                <c:pt idx="213">
                  <c:v>39370</c:v>
                </c:pt>
                <c:pt idx="214">
                  <c:v>39401</c:v>
                </c:pt>
                <c:pt idx="215">
                  <c:v>39431</c:v>
                </c:pt>
                <c:pt idx="216">
                  <c:v>39462</c:v>
                </c:pt>
                <c:pt idx="217">
                  <c:v>39493</c:v>
                </c:pt>
                <c:pt idx="218">
                  <c:v>39522</c:v>
                </c:pt>
                <c:pt idx="219">
                  <c:v>39553</c:v>
                </c:pt>
                <c:pt idx="220">
                  <c:v>39583</c:v>
                </c:pt>
                <c:pt idx="221">
                  <c:v>39614</c:v>
                </c:pt>
                <c:pt idx="222">
                  <c:v>39644</c:v>
                </c:pt>
                <c:pt idx="223">
                  <c:v>39675</c:v>
                </c:pt>
                <c:pt idx="224">
                  <c:v>39706</c:v>
                </c:pt>
                <c:pt idx="225">
                  <c:v>39736</c:v>
                </c:pt>
                <c:pt idx="226">
                  <c:v>39767</c:v>
                </c:pt>
                <c:pt idx="227">
                  <c:v>39797</c:v>
                </c:pt>
                <c:pt idx="228">
                  <c:v>39828</c:v>
                </c:pt>
                <c:pt idx="229">
                  <c:v>39859</c:v>
                </c:pt>
                <c:pt idx="230">
                  <c:v>39887</c:v>
                </c:pt>
                <c:pt idx="231">
                  <c:v>39918</c:v>
                </c:pt>
                <c:pt idx="232">
                  <c:v>39948</c:v>
                </c:pt>
                <c:pt idx="233">
                  <c:v>39979</c:v>
                </c:pt>
                <c:pt idx="234">
                  <c:v>40009</c:v>
                </c:pt>
                <c:pt idx="235">
                  <c:v>40040</c:v>
                </c:pt>
                <c:pt idx="236">
                  <c:v>40071</c:v>
                </c:pt>
                <c:pt idx="237">
                  <c:v>40101</c:v>
                </c:pt>
                <c:pt idx="238">
                  <c:v>40132</c:v>
                </c:pt>
                <c:pt idx="239">
                  <c:v>40162</c:v>
                </c:pt>
                <c:pt idx="240">
                  <c:v>40193</c:v>
                </c:pt>
                <c:pt idx="241">
                  <c:v>40224</c:v>
                </c:pt>
                <c:pt idx="242">
                  <c:v>40252</c:v>
                </c:pt>
                <c:pt idx="243">
                  <c:v>40283</c:v>
                </c:pt>
                <c:pt idx="244">
                  <c:v>40313</c:v>
                </c:pt>
                <c:pt idx="245">
                  <c:v>40344</c:v>
                </c:pt>
                <c:pt idx="246">
                  <c:v>40374</c:v>
                </c:pt>
                <c:pt idx="247">
                  <c:v>40405</c:v>
                </c:pt>
                <c:pt idx="248">
                  <c:v>40436</c:v>
                </c:pt>
                <c:pt idx="249">
                  <c:v>40466</c:v>
                </c:pt>
                <c:pt idx="250">
                  <c:v>40497</c:v>
                </c:pt>
                <c:pt idx="251">
                  <c:v>40527</c:v>
                </c:pt>
                <c:pt idx="252">
                  <c:v>40558</c:v>
                </c:pt>
                <c:pt idx="253">
                  <c:v>40589</c:v>
                </c:pt>
                <c:pt idx="254">
                  <c:v>40617</c:v>
                </c:pt>
                <c:pt idx="255">
                  <c:v>40648</c:v>
                </c:pt>
                <c:pt idx="256">
                  <c:v>40678</c:v>
                </c:pt>
                <c:pt idx="257">
                  <c:v>40709</c:v>
                </c:pt>
                <c:pt idx="258">
                  <c:v>40739</c:v>
                </c:pt>
                <c:pt idx="259">
                  <c:v>40770</c:v>
                </c:pt>
                <c:pt idx="260">
                  <c:v>40801</c:v>
                </c:pt>
                <c:pt idx="261">
                  <c:v>40831</c:v>
                </c:pt>
                <c:pt idx="262">
                  <c:v>40862</c:v>
                </c:pt>
                <c:pt idx="263">
                  <c:v>40892</c:v>
                </c:pt>
                <c:pt idx="264">
                  <c:v>40923</c:v>
                </c:pt>
                <c:pt idx="265">
                  <c:v>40954</c:v>
                </c:pt>
                <c:pt idx="266">
                  <c:v>40983</c:v>
                </c:pt>
                <c:pt idx="267">
                  <c:v>41014</c:v>
                </c:pt>
                <c:pt idx="268">
                  <c:v>41044</c:v>
                </c:pt>
                <c:pt idx="269">
                  <c:v>41075</c:v>
                </c:pt>
                <c:pt idx="270">
                  <c:v>41105</c:v>
                </c:pt>
                <c:pt idx="271">
                  <c:v>41136</c:v>
                </c:pt>
                <c:pt idx="272">
                  <c:v>41167</c:v>
                </c:pt>
                <c:pt idx="273">
                  <c:v>41197</c:v>
                </c:pt>
                <c:pt idx="274">
                  <c:v>41228</c:v>
                </c:pt>
                <c:pt idx="275">
                  <c:v>41258</c:v>
                </c:pt>
                <c:pt idx="276">
                  <c:v>41289</c:v>
                </c:pt>
                <c:pt idx="277">
                  <c:v>41320</c:v>
                </c:pt>
                <c:pt idx="278">
                  <c:v>41348</c:v>
                </c:pt>
                <c:pt idx="279">
                  <c:v>41379</c:v>
                </c:pt>
                <c:pt idx="280">
                  <c:v>41409</c:v>
                </c:pt>
                <c:pt idx="281">
                  <c:v>41440</c:v>
                </c:pt>
                <c:pt idx="282">
                  <c:v>41470</c:v>
                </c:pt>
                <c:pt idx="283">
                  <c:v>41501</c:v>
                </c:pt>
                <c:pt idx="284">
                  <c:v>41532</c:v>
                </c:pt>
                <c:pt idx="285">
                  <c:v>41562</c:v>
                </c:pt>
                <c:pt idx="286">
                  <c:v>41593</c:v>
                </c:pt>
                <c:pt idx="287">
                  <c:v>41623</c:v>
                </c:pt>
                <c:pt idx="288">
                  <c:v>41654</c:v>
                </c:pt>
                <c:pt idx="289">
                  <c:v>41685</c:v>
                </c:pt>
                <c:pt idx="290">
                  <c:v>41713</c:v>
                </c:pt>
                <c:pt idx="291">
                  <c:v>41744</c:v>
                </c:pt>
                <c:pt idx="292">
                  <c:v>41774</c:v>
                </c:pt>
                <c:pt idx="293">
                  <c:v>41805</c:v>
                </c:pt>
                <c:pt idx="294">
                  <c:v>41835</c:v>
                </c:pt>
                <c:pt idx="295">
                  <c:v>41866</c:v>
                </c:pt>
                <c:pt idx="296">
                  <c:v>41897</c:v>
                </c:pt>
                <c:pt idx="297">
                  <c:v>41927</c:v>
                </c:pt>
                <c:pt idx="298">
                  <c:v>41958</c:v>
                </c:pt>
                <c:pt idx="299">
                  <c:v>41988</c:v>
                </c:pt>
                <c:pt idx="300">
                  <c:v>42019</c:v>
                </c:pt>
                <c:pt idx="301">
                  <c:v>42050</c:v>
                </c:pt>
                <c:pt idx="302">
                  <c:v>42078</c:v>
                </c:pt>
                <c:pt idx="303">
                  <c:v>42109</c:v>
                </c:pt>
                <c:pt idx="304">
                  <c:v>42139</c:v>
                </c:pt>
                <c:pt idx="305">
                  <c:v>42170</c:v>
                </c:pt>
                <c:pt idx="306">
                  <c:v>42200</c:v>
                </c:pt>
                <c:pt idx="307">
                  <c:v>42231</c:v>
                </c:pt>
                <c:pt idx="308">
                  <c:v>42262</c:v>
                </c:pt>
                <c:pt idx="309">
                  <c:v>42292</c:v>
                </c:pt>
                <c:pt idx="310">
                  <c:v>42323</c:v>
                </c:pt>
                <c:pt idx="311">
                  <c:v>42353</c:v>
                </c:pt>
                <c:pt idx="312">
                  <c:v>42384</c:v>
                </c:pt>
                <c:pt idx="313">
                  <c:v>42415</c:v>
                </c:pt>
                <c:pt idx="314">
                  <c:v>42444</c:v>
                </c:pt>
                <c:pt idx="315">
                  <c:v>42475</c:v>
                </c:pt>
                <c:pt idx="316">
                  <c:v>42505</c:v>
                </c:pt>
                <c:pt idx="317">
                  <c:v>42536</c:v>
                </c:pt>
                <c:pt idx="318">
                  <c:v>42566</c:v>
                </c:pt>
                <c:pt idx="319">
                  <c:v>42597</c:v>
                </c:pt>
                <c:pt idx="320">
                  <c:v>42628</c:v>
                </c:pt>
                <c:pt idx="321">
                  <c:v>42658</c:v>
                </c:pt>
                <c:pt idx="322">
                  <c:v>42689</c:v>
                </c:pt>
                <c:pt idx="323">
                  <c:v>42719</c:v>
                </c:pt>
                <c:pt idx="324">
                  <c:v>42750</c:v>
                </c:pt>
                <c:pt idx="325">
                  <c:v>42781</c:v>
                </c:pt>
                <c:pt idx="326">
                  <c:v>42809</c:v>
                </c:pt>
                <c:pt idx="327">
                  <c:v>42840</c:v>
                </c:pt>
                <c:pt idx="328">
                  <c:v>42870</c:v>
                </c:pt>
                <c:pt idx="329">
                  <c:v>42901</c:v>
                </c:pt>
                <c:pt idx="330">
                  <c:v>42931</c:v>
                </c:pt>
                <c:pt idx="331">
                  <c:v>42962</c:v>
                </c:pt>
                <c:pt idx="332">
                  <c:v>42993</c:v>
                </c:pt>
                <c:pt idx="333">
                  <c:v>43023</c:v>
                </c:pt>
                <c:pt idx="334">
                  <c:v>43054</c:v>
                </c:pt>
                <c:pt idx="335">
                  <c:v>43084</c:v>
                </c:pt>
                <c:pt idx="336">
                  <c:v>43115</c:v>
                </c:pt>
                <c:pt idx="337">
                  <c:v>43146</c:v>
                </c:pt>
                <c:pt idx="338">
                  <c:v>43174</c:v>
                </c:pt>
                <c:pt idx="339">
                  <c:v>43205</c:v>
                </c:pt>
                <c:pt idx="340">
                  <c:v>43235</c:v>
                </c:pt>
                <c:pt idx="341">
                  <c:v>43266</c:v>
                </c:pt>
                <c:pt idx="342">
                  <c:v>43296</c:v>
                </c:pt>
                <c:pt idx="343">
                  <c:v>43327</c:v>
                </c:pt>
                <c:pt idx="344">
                  <c:v>43358</c:v>
                </c:pt>
                <c:pt idx="345">
                  <c:v>43388</c:v>
                </c:pt>
                <c:pt idx="346">
                  <c:v>43419</c:v>
                </c:pt>
                <c:pt idx="347">
                  <c:v>43449</c:v>
                </c:pt>
              </c:numCache>
            </c:numRef>
          </c:cat>
          <c:val>
            <c:numRef>
              <c:f>'Indus-TSA'!$AC$2:$AC$349</c:f>
              <c:numCache>
                <c:formatCode>General</c:formatCode>
                <c:ptCount val="348"/>
                <c:pt idx="6" formatCode="0.00">
                  <c:v>-2.3771952212645164E-2</c:v>
                </c:pt>
                <c:pt idx="7" formatCode="0.00">
                  <c:v>-1.7130465545978968E-2</c:v>
                </c:pt>
                <c:pt idx="8" formatCode="0.00">
                  <c:v>-2.261935804597881E-2</c:v>
                </c:pt>
                <c:pt idx="9" formatCode="0.00">
                  <c:v>-2.793873471264563E-2</c:v>
                </c:pt>
                <c:pt idx="10" formatCode="0.00">
                  <c:v>-2.4963906379312117E-2</c:v>
                </c:pt>
                <c:pt idx="11" formatCode="0.00">
                  <c:v>-2.8379550545978738E-2</c:v>
                </c:pt>
                <c:pt idx="12" formatCode="0.00">
                  <c:v>-3.0206253879311973E-2</c:v>
                </c:pt>
                <c:pt idx="13" formatCode="0.00">
                  <c:v>-6.8182042212645122E-2</c:v>
                </c:pt>
                <c:pt idx="14" formatCode="0.00">
                  <c:v>-9.8553211379311723E-2</c:v>
                </c:pt>
                <c:pt idx="15" formatCode="0.00">
                  <c:v>-0.10222332721264538</c:v>
                </c:pt>
                <c:pt idx="16" formatCode="0.00">
                  <c:v>-0.10432951637931209</c:v>
                </c:pt>
                <c:pt idx="17" formatCode="0.00">
                  <c:v>-0.11235620554597903</c:v>
                </c:pt>
                <c:pt idx="18" formatCode="0.00">
                  <c:v>-0.11052072054597906</c:v>
                </c:pt>
                <c:pt idx="19" formatCode="0.00">
                  <c:v>-0.11459304887931188</c:v>
                </c:pt>
                <c:pt idx="20" formatCode="0.00">
                  <c:v>-9.0727726379312035E-2</c:v>
                </c:pt>
                <c:pt idx="21" formatCode="0.00">
                  <c:v>-8.6437622212645504E-2</c:v>
                </c:pt>
                <c:pt idx="22" formatCode="0.00">
                  <c:v>-9.0152143879312252E-2</c:v>
                </c:pt>
                <c:pt idx="23" formatCode="0.00">
                  <c:v>-9.1082214712645548E-2</c:v>
                </c:pt>
                <c:pt idx="24" formatCode="0.00">
                  <c:v>-9.6431691379312401E-2</c:v>
                </c:pt>
                <c:pt idx="25" formatCode="0.00">
                  <c:v>-6.5020262212645452E-2</c:v>
                </c:pt>
                <c:pt idx="26" formatCode="0.00">
                  <c:v>-9.7519747126453282E-3</c:v>
                </c:pt>
                <c:pt idx="27" formatCode="0.00">
                  <c:v>2.1038512787354691E-2</c:v>
                </c:pt>
                <c:pt idx="28" formatCode="0.00">
                  <c:v>3.3318936954021883E-2</c:v>
                </c:pt>
                <c:pt idx="29" formatCode="0.00">
                  <c:v>5.4365536120688507E-2</c:v>
                </c:pt>
                <c:pt idx="30" formatCode="0.00">
                  <c:v>4.8512400287354929E-2</c:v>
                </c:pt>
                <c:pt idx="31" formatCode="0.00">
                  <c:v>5.2464824454021564E-2</c:v>
                </c:pt>
                <c:pt idx="32" formatCode="0.00">
                  <c:v>1.6227186954021811E-2</c:v>
                </c:pt>
                <c:pt idx="33" formatCode="0.00">
                  <c:v>5.2361102873548226E-3</c:v>
                </c:pt>
                <c:pt idx="34" formatCode="0.00">
                  <c:v>-2.4595255459782805E-3</c:v>
                </c:pt>
                <c:pt idx="35" formatCode="0.00">
                  <c:v>5.1005094540212959E-3</c:v>
                </c:pt>
                <c:pt idx="36" formatCode="0.00">
                  <c:v>1.5020391120688092E-2</c:v>
                </c:pt>
                <c:pt idx="37" formatCode="0.00">
                  <c:v>3.8033923620687915E-2</c:v>
                </c:pt>
                <c:pt idx="38" formatCode="0.00">
                  <c:v>-3.6052822212645719E-2</c:v>
                </c:pt>
                <c:pt idx="39" formatCode="0.00">
                  <c:v>-8.1420360545978898E-2</c:v>
                </c:pt>
                <c:pt idx="40" formatCode="0.00">
                  <c:v>-9.8849653045978592E-2</c:v>
                </c:pt>
                <c:pt idx="41" formatCode="0.00">
                  <c:v>-0.10413475721264565</c:v>
                </c:pt>
                <c:pt idx="42" formatCode="0.00">
                  <c:v>-0.10755874637931218</c:v>
                </c:pt>
                <c:pt idx="43" formatCode="0.00">
                  <c:v>-0.13130245554597852</c:v>
                </c:pt>
                <c:pt idx="44" formatCode="0.00">
                  <c:v>-0.12318160054597849</c:v>
                </c:pt>
                <c:pt idx="45" formatCode="0.00">
                  <c:v>-0.13304501721264517</c:v>
                </c:pt>
                <c:pt idx="46" formatCode="0.00">
                  <c:v>-0.133121191379312</c:v>
                </c:pt>
                <c:pt idx="47" formatCode="0.00">
                  <c:v>-0.14099262054597839</c:v>
                </c:pt>
                <c:pt idx="48" formatCode="0.00">
                  <c:v>-0.14442402054597814</c:v>
                </c:pt>
                <c:pt idx="49" formatCode="0.00">
                  <c:v>-9.6832235545978751E-2</c:v>
                </c:pt>
                <c:pt idx="50" formatCode="0.00">
                  <c:v>-8.1938897126447863E-3</c:v>
                </c:pt>
                <c:pt idx="51" formatCode="0.00">
                  <c:v>5.1078936120688478E-2</c:v>
                </c:pt>
                <c:pt idx="52" formatCode="0.00">
                  <c:v>6.4920684454021327E-2</c:v>
                </c:pt>
                <c:pt idx="53" formatCode="0.00">
                  <c:v>6.8949521120687862E-2</c:v>
                </c:pt>
                <c:pt idx="54" formatCode="0.00">
                  <c:v>8.3302776954021329E-2</c:v>
                </c:pt>
                <c:pt idx="55" formatCode="0.00">
                  <c:v>0.10881491612068794</c:v>
                </c:pt>
                <c:pt idx="56" formatCode="0.00">
                  <c:v>0.11269217862068803</c:v>
                </c:pt>
                <c:pt idx="57" formatCode="0.00">
                  <c:v>0.12493964195402141</c:v>
                </c:pt>
                <c:pt idx="58" formatCode="0.00">
                  <c:v>0.14000614612068762</c:v>
                </c:pt>
                <c:pt idx="59" formatCode="0.00">
                  <c:v>0.15006540362068765</c:v>
                </c:pt>
                <c:pt idx="60" formatCode="0.00">
                  <c:v>0.15445025945402069</c:v>
                </c:pt>
                <c:pt idx="61" formatCode="0.00">
                  <c:v>0.10838733362068798</c:v>
                </c:pt>
                <c:pt idx="62" formatCode="0.00">
                  <c:v>0.12015299278735458</c:v>
                </c:pt>
                <c:pt idx="63" formatCode="0.00">
                  <c:v>0.10269548778735382</c:v>
                </c:pt>
                <c:pt idx="64" formatCode="0.00">
                  <c:v>0.10323930112068824</c:v>
                </c:pt>
                <c:pt idx="65" formatCode="0.00">
                  <c:v>0.10370167445402156</c:v>
                </c:pt>
                <c:pt idx="66" formatCode="0.00">
                  <c:v>0.10297398112068823</c:v>
                </c:pt>
                <c:pt idx="67" formatCode="0.00">
                  <c:v>9.7266418620688189E-2</c:v>
                </c:pt>
                <c:pt idx="68" formatCode="0.00">
                  <c:v>0.10495819945402163</c:v>
                </c:pt>
                <c:pt idx="69" formatCode="0.00">
                  <c:v>0.1210021402873549</c:v>
                </c:pt>
                <c:pt idx="70" formatCode="0.00">
                  <c:v>0.11006516528735499</c:v>
                </c:pt>
                <c:pt idx="71" formatCode="0.00">
                  <c:v>0.10048236695402135</c:v>
                </c:pt>
                <c:pt idx="72" formatCode="0.00">
                  <c:v>0.11589455862068787</c:v>
                </c:pt>
                <c:pt idx="73" formatCode="0.00">
                  <c:v>9.8065060287354733E-2</c:v>
                </c:pt>
                <c:pt idx="74" formatCode="0.00">
                  <c:v>6.4712287787354494E-2</c:v>
                </c:pt>
                <c:pt idx="75" formatCode="0.00">
                  <c:v>5.311133612068808E-2</c:v>
                </c:pt>
                <c:pt idx="76" formatCode="0.00">
                  <c:v>6.2167903620687692E-2</c:v>
                </c:pt>
                <c:pt idx="77" formatCode="0.00">
                  <c:v>5.782743362068743E-2</c:v>
                </c:pt>
                <c:pt idx="78" formatCode="0.00">
                  <c:v>4.8507750287354323E-2</c:v>
                </c:pt>
                <c:pt idx="79" formatCode="0.00">
                  <c:v>3.2283127787354093E-2</c:v>
                </c:pt>
                <c:pt idx="80" formatCode="0.00">
                  <c:v>1.2393792787354307E-2</c:v>
                </c:pt>
                <c:pt idx="81" formatCode="0.00">
                  <c:v>-5.4910972126456237E-3</c:v>
                </c:pt>
                <c:pt idx="82" formatCode="0.00">
                  <c:v>1.8676127873544779E-3</c:v>
                </c:pt>
                <c:pt idx="83" formatCode="0.00">
                  <c:v>1.5641730287355049E-2</c:v>
                </c:pt>
                <c:pt idx="84" formatCode="0.00">
                  <c:v>2.7943452787355216E-2</c:v>
                </c:pt>
                <c:pt idx="85" formatCode="0.00">
                  <c:v>3.1825463620687611E-2</c:v>
                </c:pt>
                <c:pt idx="86" formatCode="0.00">
                  <c:v>1.85669661206882E-2</c:v>
                </c:pt>
                <c:pt idx="87" formatCode="0.00">
                  <c:v>9.7811419540212441E-3</c:v>
                </c:pt>
                <c:pt idx="88" formatCode="0.00">
                  <c:v>1.6866942787354677E-2</c:v>
                </c:pt>
                <c:pt idx="89" formatCode="0.00">
                  <c:v>3.9660593620687745E-2</c:v>
                </c:pt>
                <c:pt idx="90" formatCode="0.00">
                  <c:v>6.2014242787354679E-2</c:v>
                </c:pt>
                <c:pt idx="91" formatCode="0.00">
                  <c:v>7.643600362068792E-2</c:v>
                </c:pt>
                <c:pt idx="92" formatCode="0.00">
                  <c:v>9.0903143620688187E-2</c:v>
                </c:pt>
                <c:pt idx="93" formatCode="0.00">
                  <c:v>0.1012358469540211</c:v>
                </c:pt>
                <c:pt idx="94" formatCode="0.00">
                  <c:v>9.8241071120687362E-2</c:v>
                </c:pt>
                <c:pt idx="95" formatCode="0.00">
                  <c:v>9.6975147787353944E-2</c:v>
                </c:pt>
                <c:pt idx="96" formatCode="0.00">
                  <c:v>7.3111316120687331E-2</c:v>
                </c:pt>
                <c:pt idx="97" formatCode="0.00">
                  <c:v>7.795188945402165E-2</c:v>
                </c:pt>
                <c:pt idx="98" formatCode="0.00">
                  <c:v>4.223084612068817E-2</c:v>
                </c:pt>
                <c:pt idx="99" formatCode="0.00">
                  <c:v>2.8070391954021279E-2</c:v>
                </c:pt>
                <c:pt idx="100" formatCode="0.00">
                  <c:v>8.1231411206883486E-3</c:v>
                </c:pt>
                <c:pt idx="101" formatCode="0.00">
                  <c:v>-1.3850846379311665E-2</c:v>
                </c:pt>
                <c:pt idx="102" formatCode="0.00">
                  <c:v>-4.3596504712645423E-2</c:v>
                </c:pt>
                <c:pt idx="103" formatCode="0.00">
                  <c:v>-4.1472453045978686E-2</c:v>
                </c:pt>
                <c:pt idx="104" formatCode="0.00">
                  <c:v>-4.799479054597855E-2</c:v>
                </c:pt>
                <c:pt idx="105" formatCode="0.00">
                  <c:v>-6.4856805545978613E-2</c:v>
                </c:pt>
                <c:pt idx="106" formatCode="0.00">
                  <c:v>-8.2713701379311999E-2</c:v>
                </c:pt>
                <c:pt idx="107" formatCode="0.00">
                  <c:v>-9.2361786379311805E-2</c:v>
                </c:pt>
                <c:pt idx="108" formatCode="0.00">
                  <c:v>-0.10379965971264493</c:v>
                </c:pt>
                <c:pt idx="109" formatCode="0.00">
                  <c:v>-0.13372466887931145</c:v>
                </c:pt>
                <c:pt idx="110" formatCode="0.00">
                  <c:v>-0.10843229221264528</c:v>
                </c:pt>
                <c:pt idx="111" formatCode="0.00">
                  <c:v>-0.10928614887931198</c:v>
                </c:pt>
                <c:pt idx="112" formatCode="0.00">
                  <c:v>-0.11380255221264557</c:v>
                </c:pt>
                <c:pt idx="113" formatCode="0.00">
                  <c:v>-0.11747503304597862</c:v>
                </c:pt>
                <c:pt idx="114" formatCode="0.00">
                  <c:v>-0.11533707387931225</c:v>
                </c:pt>
                <c:pt idx="115" formatCode="0.00">
                  <c:v>-0.12781796887931218</c:v>
                </c:pt>
                <c:pt idx="116" formatCode="0.00">
                  <c:v>-0.13040550637931236</c:v>
                </c:pt>
                <c:pt idx="117" formatCode="0.00">
                  <c:v>-0.13807795471264583</c:v>
                </c:pt>
                <c:pt idx="118" formatCode="0.00">
                  <c:v>-0.13877550804597893</c:v>
                </c:pt>
                <c:pt idx="119" formatCode="0.00">
                  <c:v>-0.13214256387931211</c:v>
                </c:pt>
                <c:pt idx="120" formatCode="0.00">
                  <c:v>-0.12496211137931246</c:v>
                </c:pt>
                <c:pt idx="121" formatCode="0.00">
                  <c:v>-0.11001012721264525</c:v>
                </c:pt>
                <c:pt idx="122" formatCode="0.00">
                  <c:v>-0.12143305971264517</c:v>
                </c:pt>
                <c:pt idx="123" formatCode="0.00">
                  <c:v>-0.12600994137931165</c:v>
                </c:pt>
                <c:pt idx="124" formatCode="0.00">
                  <c:v>-0.13424849554597884</c:v>
                </c:pt>
                <c:pt idx="125" formatCode="0.00">
                  <c:v>-0.14511025971264546</c:v>
                </c:pt>
                <c:pt idx="126" formatCode="0.00">
                  <c:v>-0.14496112887931245</c:v>
                </c:pt>
                <c:pt idx="127" formatCode="0.00">
                  <c:v>-0.15745614971264521</c:v>
                </c:pt>
                <c:pt idx="128" formatCode="0.00">
                  <c:v>-0.1819592613793124</c:v>
                </c:pt>
                <c:pt idx="129" formatCode="0.00">
                  <c:v>-0.19387421054597898</c:v>
                </c:pt>
                <c:pt idx="130" formatCode="0.00">
                  <c:v>-0.1883185013793125</c:v>
                </c:pt>
                <c:pt idx="131" formatCode="0.00">
                  <c:v>-0.19030488554597857</c:v>
                </c:pt>
                <c:pt idx="132" formatCode="0.00">
                  <c:v>-0.16837488637931175</c:v>
                </c:pt>
                <c:pt idx="133" formatCode="0.00">
                  <c:v>-0.14578683221264521</c:v>
                </c:pt>
                <c:pt idx="134" formatCode="0.00">
                  <c:v>-0.14979647637931182</c:v>
                </c:pt>
                <c:pt idx="135" formatCode="0.00">
                  <c:v>-0.16191739887931167</c:v>
                </c:pt>
                <c:pt idx="136" formatCode="0.00">
                  <c:v>-0.17166450637931163</c:v>
                </c:pt>
                <c:pt idx="137" formatCode="0.00">
                  <c:v>-0.16113553471264508</c:v>
                </c:pt>
                <c:pt idx="138" formatCode="0.00">
                  <c:v>-0.16652830471264535</c:v>
                </c:pt>
                <c:pt idx="139" formatCode="0.00">
                  <c:v>-0.16792760304597865</c:v>
                </c:pt>
                <c:pt idx="140" formatCode="0.00">
                  <c:v>-0.15864825221264578</c:v>
                </c:pt>
                <c:pt idx="141" formatCode="0.00">
                  <c:v>-0.14304925971264559</c:v>
                </c:pt>
                <c:pt idx="142" formatCode="0.00">
                  <c:v>-0.14583881721264591</c:v>
                </c:pt>
                <c:pt idx="143" formatCode="0.00">
                  <c:v>-0.15582195971264534</c:v>
                </c:pt>
                <c:pt idx="144" formatCode="0.00">
                  <c:v>-0.18674747221264543</c:v>
                </c:pt>
                <c:pt idx="145" formatCode="0.00">
                  <c:v>-0.25363947971264533</c:v>
                </c:pt>
                <c:pt idx="146" formatCode="0.00">
                  <c:v>-0.27185551304597855</c:v>
                </c:pt>
                <c:pt idx="147" formatCode="0.00">
                  <c:v>-0.2457670363793123</c:v>
                </c:pt>
                <c:pt idx="148" formatCode="0.00">
                  <c:v>-0.23222488054597923</c:v>
                </c:pt>
                <c:pt idx="149" formatCode="0.00">
                  <c:v>-0.23565023054597933</c:v>
                </c:pt>
                <c:pt idx="150" formatCode="0.00">
                  <c:v>-0.222714671379312</c:v>
                </c:pt>
                <c:pt idx="151" formatCode="0.00">
                  <c:v>-0.21747200637931163</c:v>
                </c:pt>
                <c:pt idx="152" formatCode="0.00">
                  <c:v>-0.18783371637931223</c:v>
                </c:pt>
                <c:pt idx="153" formatCode="0.00">
                  <c:v>-0.16364734304597883</c:v>
                </c:pt>
                <c:pt idx="154" formatCode="0.00">
                  <c:v>-0.15043456221264551</c:v>
                </c:pt>
                <c:pt idx="155" formatCode="0.00">
                  <c:v>-0.14944719137931228</c:v>
                </c:pt>
                <c:pt idx="156" formatCode="0.00">
                  <c:v>-0.14890347721264563</c:v>
                </c:pt>
                <c:pt idx="157" formatCode="0.00">
                  <c:v>-8.8684587212645383E-2</c:v>
                </c:pt>
                <c:pt idx="158" formatCode="0.00">
                  <c:v>-5.6717623045978716E-2</c:v>
                </c:pt>
                <c:pt idx="159" formatCode="0.00">
                  <c:v>-4.9768318045978699E-2</c:v>
                </c:pt>
                <c:pt idx="160" formatCode="0.00">
                  <c:v>-3.314823887931162E-2</c:v>
                </c:pt>
                <c:pt idx="161" formatCode="0.00">
                  <c:v>-1.7321963879312285E-2</c:v>
                </c:pt>
                <c:pt idx="162" formatCode="0.00">
                  <c:v>-1.6549408045979153E-2</c:v>
                </c:pt>
                <c:pt idx="163" formatCode="0.00">
                  <c:v>-1.3757538793126578E-3</c:v>
                </c:pt>
                <c:pt idx="164" formatCode="0.00">
                  <c:v>-9.6597463793126614E-3</c:v>
                </c:pt>
                <c:pt idx="165" formatCode="0.00">
                  <c:v>-4.0270546379312044E-2</c:v>
                </c:pt>
                <c:pt idx="166" formatCode="0.00">
                  <c:v>-5.3914407212645621E-2</c:v>
                </c:pt>
                <c:pt idx="167" formatCode="0.00">
                  <c:v>-5.2436093045978627E-2</c:v>
                </c:pt>
                <c:pt idx="168" formatCode="0.00">
                  <c:v>-5.1941096379312324E-2</c:v>
                </c:pt>
                <c:pt idx="169" formatCode="0.00">
                  <c:v>-9.8172823045978408E-2</c:v>
                </c:pt>
                <c:pt idx="170" formatCode="0.00">
                  <c:v>-0.12594326304597869</c:v>
                </c:pt>
                <c:pt idx="171" formatCode="0.00">
                  <c:v>-0.17078353887931152</c:v>
                </c:pt>
                <c:pt idx="172" formatCode="0.00">
                  <c:v>-0.17600875971264474</c:v>
                </c:pt>
                <c:pt idx="173" formatCode="0.00">
                  <c:v>-0.18903171887931203</c:v>
                </c:pt>
                <c:pt idx="174" formatCode="0.00">
                  <c:v>-0.18661773054597885</c:v>
                </c:pt>
                <c:pt idx="175" formatCode="0.00">
                  <c:v>-0.17260529471264485</c:v>
                </c:pt>
                <c:pt idx="176" formatCode="0.00">
                  <c:v>-0.13635525971264562</c:v>
                </c:pt>
                <c:pt idx="177" formatCode="0.00">
                  <c:v>-8.1980148045978307E-2</c:v>
                </c:pt>
                <c:pt idx="178" formatCode="0.00">
                  <c:v>-6.6694020545978283E-2</c:v>
                </c:pt>
                <c:pt idx="179" formatCode="0.00">
                  <c:v>-6.0359973879311912E-2</c:v>
                </c:pt>
                <c:pt idx="180" formatCode="0.00">
                  <c:v>-5.0534188045978645E-2</c:v>
                </c:pt>
                <c:pt idx="181" formatCode="0.00">
                  <c:v>3.1489736206880004E-3</c:v>
                </c:pt>
                <c:pt idx="182" formatCode="0.00">
                  <c:v>9.4552644540213393E-3</c:v>
                </c:pt>
                <c:pt idx="183" formatCode="0.00">
                  <c:v>3.2663445287354875E-2</c:v>
                </c:pt>
                <c:pt idx="184" formatCode="0.00">
                  <c:v>2.3234387787354649E-2</c:v>
                </c:pt>
                <c:pt idx="185" formatCode="0.00">
                  <c:v>2.0822872787354729E-2</c:v>
                </c:pt>
                <c:pt idx="186" formatCode="0.00">
                  <c:v>6.6174761206876376E-3</c:v>
                </c:pt>
                <c:pt idx="187" formatCode="0.00">
                  <c:v>-7.3471372126454604E-3</c:v>
                </c:pt>
                <c:pt idx="188" formatCode="0.00">
                  <c:v>-5.8995138045978557E-2</c:v>
                </c:pt>
                <c:pt idx="189" formatCode="0.00">
                  <c:v>-0.10554465637931232</c:v>
                </c:pt>
                <c:pt idx="190" formatCode="0.00">
                  <c:v>-0.11815640304597919</c:v>
                </c:pt>
                <c:pt idx="191" formatCode="0.00">
                  <c:v>-0.11788792387931224</c:v>
                </c:pt>
                <c:pt idx="192" formatCode="0.00">
                  <c:v>-0.12255657721264557</c:v>
                </c:pt>
                <c:pt idx="193" formatCode="0.00">
                  <c:v>-0.14693422137931211</c:v>
                </c:pt>
                <c:pt idx="194" formatCode="0.00">
                  <c:v>-9.4605575545978926E-2</c:v>
                </c:pt>
                <c:pt idx="195" formatCode="0.00">
                  <c:v>-5.9734314712645009E-2</c:v>
                </c:pt>
                <c:pt idx="196" formatCode="0.00">
                  <c:v>-4.8083951379311873E-2</c:v>
                </c:pt>
                <c:pt idx="197" formatCode="0.00">
                  <c:v>-2.3023367212645418E-2</c:v>
                </c:pt>
                <c:pt idx="198" formatCode="0.00">
                  <c:v>7.172683620687792E-3</c:v>
                </c:pt>
                <c:pt idx="199" formatCode="0.00">
                  <c:v>-1.0184247126452384E-3</c:v>
                </c:pt>
                <c:pt idx="200" formatCode="0.00">
                  <c:v>3.8085361120688166E-2</c:v>
                </c:pt>
                <c:pt idx="201" formatCode="0.00">
                  <c:v>8.0090204454021485E-2</c:v>
                </c:pt>
                <c:pt idx="202" formatCode="0.00">
                  <c:v>9.3203027787354564E-2</c:v>
                </c:pt>
                <c:pt idx="203" formatCode="0.00">
                  <c:v>0.10140681278735508</c:v>
                </c:pt>
                <c:pt idx="204" formatCode="0.00">
                  <c:v>0.1221337919540213</c:v>
                </c:pt>
                <c:pt idx="205" formatCode="0.00">
                  <c:v>0.13697932278735481</c:v>
                </c:pt>
                <c:pt idx="206" formatCode="0.00">
                  <c:v>9.7346486120687636E-2</c:v>
                </c:pt>
                <c:pt idx="207" formatCode="0.00">
                  <c:v>6.7342202787354033E-2</c:v>
                </c:pt>
                <c:pt idx="208" formatCode="0.00">
                  <c:v>5.4821869454021233E-2</c:v>
                </c:pt>
                <c:pt idx="209" formatCode="0.00">
                  <c:v>3.2093764454021123E-2</c:v>
                </c:pt>
                <c:pt idx="210" formatCode="0.00">
                  <c:v>8.6231836206875911E-3</c:v>
                </c:pt>
                <c:pt idx="211" formatCode="0.00">
                  <c:v>2.255072278735426E-2</c:v>
                </c:pt>
                <c:pt idx="212" formatCode="0.00">
                  <c:v>-1.388303304597871E-2</c:v>
                </c:pt>
                <c:pt idx="213" formatCode="0.00">
                  <c:v>-7.0657967212645278E-2</c:v>
                </c:pt>
                <c:pt idx="214" formatCode="0.00">
                  <c:v>-7.6796788879312405E-2</c:v>
                </c:pt>
                <c:pt idx="215" formatCode="0.00">
                  <c:v>-9.0717891379311855E-2</c:v>
                </c:pt>
                <c:pt idx="216" formatCode="0.00">
                  <c:v>-8.0966055545978577E-2</c:v>
                </c:pt>
                <c:pt idx="217" formatCode="0.00">
                  <c:v>-9.2966139712645113E-2</c:v>
                </c:pt>
                <c:pt idx="218" formatCode="0.00">
                  <c:v>-7.4049135545978917E-2</c:v>
                </c:pt>
                <c:pt idx="219" formatCode="0.00">
                  <c:v>-7.1827828879312161E-2</c:v>
                </c:pt>
                <c:pt idx="220" formatCode="0.00">
                  <c:v>-6.9464325545978589E-2</c:v>
                </c:pt>
                <c:pt idx="221" formatCode="0.00">
                  <c:v>-6.622115721264521E-2</c:v>
                </c:pt>
                <c:pt idx="222" formatCode="0.00">
                  <c:v>-4.0888884712645179E-2</c:v>
                </c:pt>
                <c:pt idx="223" formatCode="0.00">
                  <c:v>-3.0219136379312062E-2</c:v>
                </c:pt>
                <c:pt idx="224" formatCode="0.00">
                  <c:v>-1.991466554597876E-2</c:v>
                </c:pt>
                <c:pt idx="225" formatCode="0.00">
                  <c:v>-7.4947463793120228E-3</c:v>
                </c:pt>
                <c:pt idx="226" formatCode="0.00">
                  <c:v>-3.6227097126455554E-3</c:v>
                </c:pt>
                <c:pt idx="227" formatCode="0.00">
                  <c:v>-5.9255947126457542E-3</c:v>
                </c:pt>
                <c:pt idx="228" formatCode="0.00">
                  <c:v>-4.4004538045979036E-2</c:v>
                </c:pt>
                <c:pt idx="229" formatCode="0.00">
                  <c:v>-6.9057403045978738E-2</c:v>
                </c:pt>
                <c:pt idx="230" formatCode="0.00">
                  <c:v>-0.10155021887931204</c:v>
                </c:pt>
                <c:pt idx="231" formatCode="0.00">
                  <c:v>-0.10026917637931243</c:v>
                </c:pt>
                <c:pt idx="232" formatCode="0.00">
                  <c:v>-0.10494440554597873</c:v>
                </c:pt>
                <c:pt idx="233" formatCode="0.00">
                  <c:v>-0.10264150054597909</c:v>
                </c:pt>
                <c:pt idx="234" formatCode="0.00">
                  <c:v>-0.12104046137931235</c:v>
                </c:pt>
                <c:pt idx="235" formatCode="0.00">
                  <c:v>-0.15469109887931198</c:v>
                </c:pt>
                <c:pt idx="236" formatCode="0.00">
                  <c:v>-0.16001826387931173</c:v>
                </c:pt>
                <c:pt idx="237" formatCode="0.00">
                  <c:v>-0.15963305887931201</c:v>
                </c:pt>
                <c:pt idx="238" formatCode="0.00">
                  <c:v>-0.17443221637931217</c:v>
                </c:pt>
                <c:pt idx="239" formatCode="0.00">
                  <c:v>-0.1686822947126454</c:v>
                </c:pt>
                <c:pt idx="240" formatCode="0.00">
                  <c:v>-0.17466960137931187</c:v>
                </c:pt>
                <c:pt idx="241" formatCode="0.00">
                  <c:v>-0.14283287387931232</c:v>
                </c:pt>
                <c:pt idx="242" formatCode="0.00">
                  <c:v>-3.2867371379312171E-2</c:v>
                </c:pt>
                <c:pt idx="243" formatCode="0.00">
                  <c:v>3.3039261206879722E-3</c:v>
                </c:pt>
                <c:pt idx="244" formatCode="0.00">
                  <c:v>2.6173472787354601E-2</c:v>
                </c:pt>
                <c:pt idx="245" formatCode="0.00">
                  <c:v>3.7846306954020914E-2</c:v>
                </c:pt>
                <c:pt idx="246" formatCode="0.00">
                  <c:v>3.0370851954021116E-2</c:v>
                </c:pt>
                <c:pt idx="247" formatCode="0.00">
                  <c:v>4.5885901954021424E-2</c:v>
                </c:pt>
                <c:pt idx="248" formatCode="0.00">
                  <c:v>7.2168411120687725E-2</c:v>
                </c:pt>
                <c:pt idx="249" formatCode="0.00">
                  <c:v>9.3372604454021069E-2</c:v>
                </c:pt>
                <c:pt idx="250" formatCode="0.00">
                  <c:v>0.11379148695402064</c:v>
                </c:pt>
                <c:pt idx="251" formatCode="0.00">
                  <c:v>0.12010242612068778</c:v>
                </c:pt>
                <c:pt idx="252" formatCode="0.00">
                  <c:v>0.15076162528735404</c:v>
                </c:pt>
                <c:pt idx="253" formatCode="0.00">
                  <c:v>0.15145085362068711</c:v>
                </c:pt>
                <c:pt idx="254" formatCode="0.00">
                  <c:v>7.8490476954021116E-2</c:v>
                </c:pt>
                <c:pt idx="255" formatCode="0.00">
                  <c:v>0.11189905862068761</c:v>
                </c:pt>
                <c:pt idx="256" formatCode="0.00">
                  <c:v>0.12276125028735496</c:v>
                </c:pt>
                <c:pt idx="257" formatCode="0.00">
                  <c:v>0.12721965778735456</c:v>
                </c:pt>
                <c:pt idx="258" formatCode="0.00">
                  <c:v>0.13118875028735477</c:v>
                </c:pt>
                <c:pt idx="259" formatCode="0.00">
                  <c:v>0.13714722778735489</c:v>
                </c:pt>
                <c:pt idx="260" formatCode="0.00">
                  <c:v>0.11750771528735493</c:v>
                </c:pt>
                <c:pt idx="261" formatCode="0.00">
                  <c:v>0.10077949278735465</c:v>
                </c:pt>
                <c:pt idx="262" formatCode="0.00">
                  <c:v>9.6689680287354474E-2</c:v>
                </c:pt>
                <c:pt idx="263" formatCode="0.00">
                  <c:v>9.2322408620687746E-2</c:v>
                </c:pt>
                <c:pt idx="264" formatCode="0.00">
                  <c:v>7.0787567787354622E-2</c:v>
                </c:pt>
                <c:pt idx="265" formatCode="0.00">
                  <c:v>4.5659282787354538E-2</c:v>
                </c:pt>
                <c:pt idx="266" formatCode="0.00">
                  <c:v>2.3082176120687858E-2</c:v>
                </c:pt>
                <c:pt idx="267" formatCode="0.00">
                  <c:v>2.9466350287354448E-2</c:v>
                </c:pt>
                <c:pt idx="268" formatCode="0.00">
                  <c:v>2.9060462787354524E-2</c:v>
                </c:pt>
                <c:pt idx="269" formatCode="0.00">
                  <c:v>2.497941278735416E-2</c:v>
                </c:pt>
                <c:pt idx="270" formatCode="0.00">
                  <c:v>4.0324926954021123E-2</c:v>
                </c:pt>
                <c:pt idx="271" formatCode="0.00">
                  <c:v>4.3987870287354625E-2</c:v>
                </c:pt>
                <c:pt idx="272" formatCode="0.00">
                  <c:v>8.2929095287354482E-2</c:v>
                </c:pt>
                <c:pt idx="273" formatCode="0.00">
                  <c:v>0.11114631195402103</c:v>
                </c:pt>
                <c:pt idx="274" formatCode="0.00">
                  <c:v>0.11955561278735427</c:v>
                </c:pt>
                <c:pt idx="275" formatCode="0.00">
                  <c:v>0.12679735862068764</c:v>
                </c:pt>
                <c:pt idx="276" formatCode="0.00">
                  <c:v>0.16717034612068771</c:v>
                </c:pt>
                <c:pt idx="277" formatCode="0.00">
                  <c:v>0.19616478778735447</c:v>
                </c:pt>
                <c:pt idx="278" formatCode="0.00">
                  <c:v>0.24233001528735487</c:v>
                </c:pt>
                <c:pt idx="279" formatCode="0.00">
                  <c:v>0.18628335112068806</c:v>
                </c:pt>
                <c:pt idx="280" formatCode="0.00">
                  <c:v>0.18552468278735512</c:v>
                </c:pt>
                <c:pt idx="281" formatCode="0.00">
                  <c:v>0.20104865278735451</c:v>
                </c:pt>
                <c:pt idx="282" formatCode="0.00">
                  <c:v>0.1922916577873548</c:v>
                </c:pt>
                <c:pt idx="283" formatCode="0.00">
                  <c:v>0.18481824862068796</c:v>
                </c:pt>
                <c:pt idx="284" formatCode="0.00">
                  <c:v>0.15868586362068759</c:v>
                </c:pt>
                <c:pt idx="285" formatCode="0.00">
                  <c:v>0.163915832787354</c:v>
                </c:pt>
                <c:pt idx="286" formatCode="0.00">
                  <c:v>0.17193581695402127</c:v>
                </c:pt>
                <c:pt idx="287" formatCode="0.00">
                  <c:v>0.18355419278735452</c:v>
                </c:pt>
                <c:pt idx="288" formatCode="0.00">
                  <c:v>0.15906441278735484</c:v>
                </c:pt>
                <c:pt idx="289" formatCode="0.00">
                  <c:v>0.14483640612068838</c:v>
                </c:pt>
                <c:pt idx="290" formatCode="0.00">
                  <c:v>8.8778953620688217E-2</c:v>
                </c:pt>
                <c:pt idx="291" formatCode="0.00">
                  <c:v>9.7211580287354771E-2</c:v>
                </c:pt>
                <c:pt idx="292" formatCode="0.00">
                  <c:v>9.7423156954021373E-2</c:v>
                </c:pt>
                <c:pt idx="293" formatCode="0.00">
                  <c:v>8.326266278735428E-2</c:v>
                </c:pt>
                <c:pt idx="294" formatCode="0.00">
                  <c:v>8.5600754454020933E-2</c:v>
                </c:pt>
                <c:pt idx="295" formatCode="0.00">
                  <c:v>8.8413001120687618E-2</c:v>
                </c:pt>
                <c:pt idx="296" formatCode="0.00">
                  <c:v>9.0626936120687951E-2</c:v>
                </c:pt>
                <c:pt idx="297" formatCode="0.00">
                  <c:v>0.11189514528735511</c:v>
                </c:pt>
                <c:pt idx="298" formatCode="0.00">
                  <c:v>0.13038394945402176</c:v>
                </c:pt>
                <c:pt idx="299" formatCode="0.00">
                  <c:v>0.13077430028735426</c:v>
                </c:pt>
                <c:pt idx="300" formatCode="0.00">
                  <c:v>0.14162759112068768</c:v>
                </c:pt>
                <c:pt idx="301" formatCode="0.00">
                  <c:v>0.19080285362068761</c:v>
                </c:pt>
                <c:pt idx="302" formatCode="0.00">
                  <c:v>0.25327166028735437</c:v>
                </c:pt>
                <c:pt idx="303" formatCode="0.00">
                  <c:v>0.23802536778735428</c:v>
                </c:pt>
                <c:pt idx="304" formatCode="0.00">
                  <c:v>0.24303764195402078</c:v>
                </c:pt>
                <c:pt idx="305" formatCode="0.00">
                  <c:v>0.25968053028735438</c:v>
                </c:pt>
                <c:pt idx="306" formatCode="0.00">
                  <c:v>0.26447435278735432</c:v>
                </c:pt>
                <c:pt idx="307" formatCode="0.00">
                  <c:v>0.26068816695402086</c:v>
                </c:pt>
                <c:pt idx="308" formatCode="0.00">
                  <c:v>0.23531629695402101</c:v>
                </c:pt>
                <c:pt idx="309" formatCode="0.00">
                  <c:v>0.2086515236206874</c:v>
                </c:pt>
                <c:pt idx="310" formatCode="0.00">
                  <c:v>0.18375259778735442</c:v>
                </c:pt>
                <c:pt idx="311" formatCode="0.00">
                  <c:v>0.18312943112068769</c:v>
                </c:pt>
                <c:pt idx="312" formatCode="0.00">
                  <c:v>0.17868880528735476</c:v>
                </c:pt>
                <c:pt idx="313" formatCode="0.00">
                  <c:v>0.15541124445402144</c:v>
                </c:pt>
                <c:pt idx="314" formatCode="0.00">
                  <c:v>0.12869209112068791</c:v>
                </c:pt>
                <c:pt idx="315" formatCode="0.00">
                  <c:v>0.12069620778735457</c:v>
                </c:pt>
                <c:pt idx="316" formatCode="0.00">
                  <c:v>9.1967106954021549E-2</c:v>
                </c:pt>
                <c:pt idx="317" formatCode="0.00">
                  <c:v>6.5734268620687875E-2</c:v>
                </c:pt>
                <c:pt idx="318" formatCode="0.00">
                  <c:v>4.4862847787353832E-2</c:v>
                </c:pt>
                <c:pt idx="319" formatCode="0.00">
                  <c:v>5.2592258620687282E-2</c:v>
                </c:pt>
                <c:pt idx="320" formatCode="0.00">
                  <c:v>7.8669708620687562E-2</c:v>
                </c:pt>
                <c:pt idx="321" formatCode="0.00">
                  <c:v>6.0083490287354824E-2</c:v>
                </c:pt>
                <c:pt idx="322" formatCode="0.00">
                  <c:v>5.5013936120687834E-2</c:v>
                </c:pt>
                <c:pt idx="323" formatCode="0.00">
                  <c:v>4.8889021954021228E-2</c:v>
                </c:pt>
                <c:pt idx="324" formatCode="0.00">
                  <c:v>5.7108800287354544E-2</c:v>
                </c:pt>
                <c:pt idx="325" formatCode="0.00">
                  <c:v>6.374178362068772E-2</c:v>
                </c:pt>
                <c:pt idx="326" formatCode="0.00">
                  <c:v>5.6927641954021002E-2</c:v>
                </c:pt>
                <c:pt idx="327" formatCode="0.00">
                  <c:v>6.5575779454021266E-2</c:v>
                </c:pt>
                <c:pt idx="328" formatCode="0.00">
                  <c:v>6.7714274454021339E-2</c:v>
                </c:pt>
                <c:pt idx="329" formatCode="0.00">
                  <c:v>7.8829129454021096E-2</c:v>
                </c:pt>
                <c:pt idx="330" formatCode="0.00">
                  <c:v>9.78530052873543E-2</c:v>
                </c:pt>
                <c:pt idx="331" formatCode="0.00">
                  <c:v>8.3142539454021058E-2</c:v>
                </c:pt>
                <c:pt idx="332" formatCode="0.00">
                  <c:v>6.2985003620687596E-2</c:v>
                </c:pt>
                <c:pt idx="333" formatCode="0.00">
                  <c:v>5.322011362068757E-2</c:v>
                </c:pt>
                <c:pt idx="334" formatCode="0.00">
                  <c:v>4.619006362068756E-2</c:v>
                </c:pt>
                <c:pt idx="335" formatCode="0.00">
                  <c:v>4.0063163620687625E-2</c:v>
                </c:pt>
                <c:pt idx="336" formatCode="0.00">
                  <c:v>2.7249556120688023E-2</c:v>
                </c:pt>
                <c:pt idx="337" formatCode="0.00">
                  <c:v>2.1094801120688178E-2</c:v>
                </c:pt>
                <c:pt idx="338" formatCode="0.00">
                  <c:v>1.7169855287355151E-2</c:v>
                </c:pt>
                <c:pt idx="339" formatCode="0.00">
                  <c:v>1.5023173620688279E-2</c:v>
                </c:pt>
                <c:pt idx="340" formatCode="0.00">
                  <c:v>3.3833743620687695E-2</c:v>
                </c:pt>
                <c:pt idx="341" formatCode="0.00">
                  <c:v>3.7609737787354547E-2</c:v>
                </c:pt>
                <c:pt idx="342" formatCode="0.00">
                  <c:v>4.5393945287354409E-2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9E-42D0-A0CB-B6CB165DB084}"/>
            </c:ext>
          </c:extLst>
        </c:ser>
        <c:ser>
          <c:idx val="1"/>
          <c:order val="1"/>
          <c:tx>
            <c:v>Seasonal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'Indus-TSA'!$AB$366:$AB$713</c:f>
              <c:numCache>
                <c:formatCode>General</c:formatCode>
                <c:ptCount val="348"/>
                <c:pt idx="6" formatCode="0.0000">
                  <c:v>0.35812812430521301</c:v>
                </c:pt>
                <c:pt idx="7" formatCode="0.0000">
                  <c:v>0.52889236100163917</c:v>
                </c:pt>
                <c:pt idx="8" formatCode="0.0000">
                  <c:v>0.19968400659687946</c:v>
                </c:pt>
                <c:pt idx="9" formatCode="0.0000">
                  <c:v>-0.20247411063526455</c:v>
                </c:pt>
                <c:pt idx="10" formatCode="0.0000">
                  <c:v>-0.47501339027812106</c:v>
                </c:pt>
                <c:pt idx="11" formatCode="0.0000">
                  <c:v>-0.1213939925102645</c:v>
                </c:pt>
                <c:pt idx="12" formatCode="0.0000">
                  <c:v>-0.24400583033764578</c:v>
                </c:pt>
                <c:pt idx="13" formatCode="0.0000">
                  <c:v>-6.467445968288299E-2</c:v>
                </c:pt>
                <c:pt idx="14" formatCode="0.0000">
                  <c:v>-8.5264581468598166E-2</c:v>
                </c:pt>
                <c:pt idx="15" formatCode="0.0000">
                  <c:v>-0.15822413203407448</c:v>
                </c:pt>
                <c:pt idx="16" formatCode="0.0000">
                  <c:v>-0.14303645673645482</c:v>
                </c:pt>
                <c:pt idx="17" formatCode="0.0000">
                  <c:v>-0.25308850039716946</c:v>
                </c:pt>
                <c:pt idx="18" formatCode="0.0000">
                  <c:v>0.27137935597187912</c:v>
                </c:pt>
                <c:pt idx="19" formatCode="0.0000">
                  <c:v>0.43142977766830626</c:v>
                </c:pt>
                <c:pt idx="20" formatCode="0.0000">
                  <c:v>0.13157563826354624</c:v>
                </c:pt>
                <c:pt idx="21" formatCode="0.0000">
                  <c:v>-0.26097299813526442</c:v>
                </c:pt>
                <c:pt idx="22" formatCode="0.0000">
                  <c:v>-0.5402016277781212</c:v>
                </c:pt>
                <c:pt idx="23" formatCode="0.0000">
                  <c:v>-0.18409665667693131</c:v>
                </c:pt>
                <c:pt idx="24" formatCode="0.0000">
                  <c:v>-0.31023126783764621</c:v>
                </c:pt>
                <c:pt idx="25" formatCode="0.0000">
                  <c:v>-6.151267968288332E-2</c:v>
                </c:pt>
                <c:pt idx="26" formatCode="0.0000">
                  <c:v>3.5366551980682281E-3</c:v>
                </c:pt>
                <c:pt idx="27" formatCode="0.0000">
                  <c:v>-3.4962292034074416E-2</c:v>
                </c:pt>
                <c:pt idx="28" formatCode="0.0000">
                  <c:v>-5.3880034031208446E-3</c:v>
                </c:pt>
                <c:pt idx="29" formatCode="0.0000">
                  <c:v>-8.6366758730501925E-2</c:v>
                </c:pt>
                <c:pt idx="30" formatCode="0.0000">
                  <c:v>0.43041247680521311</c:v>
                </c:pt>
                <c:pt idx="31" formatCode="0.0000">
                  <c:v>0.5984876510016397</c:v>
                </c:pt>
                <c:pt idx="32" formatCode="0.0000">
                  <c:v>0.23853055159688008</c:v>
                </c:pt>
                <c:pt idx="33" formatCode="0.0000">
                  <c:v>-0.1692992656352641</c:v>
                </c:pt>
                <c:pt idx="34" formatCode="0.0000">
                  <c:v>-0.45250900944478722</c:v>
                </c:pt>
                <c:pt idx="35" formatCode="0.0000">
                  <c:v>-8.791393251026447E-2</c:v>
                </c:pt>
                <c:pt idx="36" formatCode="0.0000">
                  <c:v>-0.19877918533764571</c:v>
                </c:pt>
                <c:pt idx="37" formatCode="0.0000">
                  <c:v>4.1541506150450047E-2</c:v>
                </c:pt>
                <c:pt idx="38" formatCode="0.0000">
                  <c:v>-2.2764192301932162E-2</c:v>
                </c:pt>
                <c:pt idx="39" formatCode="0.0000">
                  <c:v>-0.137421165367408</c:v>
                </c:pt>
                <c:pt idx="40" formatCode="0.0000">
                  <c:v>-0.13755659340312132</c:v>
                </c:pt>
                <c:pt idx="41" formatCode="0.0000">
                  <c:v>-0.24486705206383608</c:v>
                </c:pt>
                <c:pt idx="42" formatCode="0.0000">
                  <c:v>0.274341330138546</c:v>
                </c:pt>
                <c:pt idx="43" formatCode="0.0000">
                  <c:v>0.41472037100163961</c:v>
                </c:pt>
                <c:pt idx="44" formatCode="0.0000">
                  <c:v>9.9121764096879783E-2</c:v>
                </c:pt>
                <c:pt idx="45" formatCode="0.0000">
                  <c:v>-0.30758039313526409</c:v>
                </c:pt>
                <c:pt idx="46" formatCode="0.0000">
                  <c:v>-0.58317067527812094</c:v>
                </c:pt>
                <c:pt idx="47" formatCode="0.0000">
                  <c:v>-0.23400706251026415</c:v>
                </c:pt>
                <c:pt idx="48" formatCode="0.0000">
                  <c:v>-0.35822359700431194</c:v>
                </c:pt>
                <c:pt idx="49" formatCode="0.0000">
                  <c:v>-9.3324653016216619E-2</c:v>
                </c:pt>
                <c:pt idx="50" formatCode="0.0000">
                  <c:v>5.0947401980687701E-3</c:v>
                </c:pt>
                <c:pt idx="51" formatCode="0.0000">
                  <c:v>-4.9218687007406281E-3</c:v>
                </c:pt>
                <c:pt idx="52" formatCode="0.0000">
                  <c:v>2.62137440968786E-2</c:v>
                </c:pt>
                <c:pt idx="53" formatCode="0.0000">
                  <c:v>-7.1782773730502569E-2</c:v>
                </c:pt>
                <c:pt idx="54" formatCode="0.0000">
                  <c:v>0.46520285347187951</c:v>
                </c:pt>
                <c:pt idx="55" formatCode="0.0000">
                  <c:v>0.65483774266830608</c:v>
                </c:pt>
                <c:pt idx="56" formatCode="0.0000">
                  <c:v>0.3349955432635463</c:v>
                </c:pt>
                <c:pt idx="57" formatCode="0.0000">
                  <c:v>-4.9595733968597511E-2</c:v>
                </c:pt>
                <c:pt idx="58" formatCode="0.0000">
                  <c:v>-0.31004333777812132</c:v>
                </c:pt>
                <c:pt idx="59" formatCode="0.0000">
                  <c:v>5.7050961656401888E-2</c:v>
                </c:pt>
                <c:pt idx="60" formatCode="0.0000">
                  <c:v>-5.9349317004313118E-2</c:v>
                </c:pt>
                <c:pt idx="61" formatCode="0.0000">
                  <c:v>0.11189491615045011</c:v>
                </c:pt>
                <c:pt idx="62" formatCode="0.0000">
                  <c:v>0.13344162269806814</c:v>
                </c:pt>
                <c:pt idx="63" formatCode="0.0000">
                  <c:v>4.6694682965924716E-2</c:v>
                </c:pt>
                <c:pt idx="64" formatCode="0.0000">
                  <c:v>6.4532360763545515E-2</c:v>
                </c:pt>
                <c:pt idx="65" formatCode="0.0000">
                  <c:v>-3.7030620397168867E-2</c:v>
                </c:pt>
                <c:pt idx="66" formatCode="0.0000">
                  <c:v>0.48487405763854641</c:v>
                </c:pt>
                <c:pt idx="67" formatCode="0.0000">
                  <c:v>0.64328924516830632</c:v>
                </c:pt>
                <c:pt idx="68" formatCode="0.0000">
                  <c:v>0.3272615640968799</c:v>
                </c:pt>
                <c:pt idx="69" formatCode="0.0000">
                  <c:v>-5.353323563526402E-2</c:v>
                </c:pt>
                <c:pt idx="70" formatCode="0.0000">
                  <c:v>-0.33998431861145395</c:v>
                </c:pt>
                <c:pt idx="71" formatCode="0.0000">
                  <c:v>7.4679249897355859E-3</c:v>
                </c:pt>
                <c:pt idx="72" formatCode="0.0000">
                  <c:v>-9.7905017837645936E-2</c:v>
                </c:pt>
                <c:pt idx="73" formatCode="0.0000">
                  <c:v>0.10157264281711686</c:v>
                </c:pt>
                <c:pt idx="74" formatCode="0.0000">
                  <c:v>7.8000917698068051E-2</c:v>
                </c:pt>
                <c:pt idx="75" formatCode="0.0000">
                  <c:v>-2.8894687007410269E-3</c:v>
                </c:pt>
                <c:pt idx="76" formatCode="0.0000">
                  <c:v>2.3460963263544965E-2</c:v>
                </c:pt>
                <c:pt idx="77" formatCode="0.0000">
                  <c:v>-8.2904861230503002E-2</c:v>
                </c:pt>
                <c:pt idx="78" formatCode="0.0000">
                  <c:v>0.4304078268052125</c:v>
                </c:pt>
                <c:pt idx="79" formatCode="0.0000">
                  <c:v>0.57830595433497223</c:v>
                </c:pt>
                <c:pt idx="80" formatCode="0.0000">
                  <c:v>0.23469715743021258</c:v>
                </c:pt>
                <c:pt idx="81" formatCode="0.0000">
                  <c:v>-0.18002647313526454</c:v>
                </c:pt>
                <c:pt idx="82" formatCode="0.0000">
                  <c:v>-0.44818187111145447</c:v>
                </c:pt>
                <c:pt idx="83" formatCode="0.0000">
                  <c:v>-7.7372711676930717E-2</c:v>
                </c:pt>
                <c:pt idx="84" formatCode="0.0000">
                  <c:v>-0.18585612367097859</c:v>
                </c:pt>
                <c:pt idx="85" formatCode="0.0000">
                  <c:v>3.5333046150449743E-2</c:v>
                </c:pt>
                <c:pt idx="86" formatCode="0.0000">
                  <c:v>3.1855596031401756E-2</c:v>
                </c:pt>
                <c:pt idx="87" formatCode="0.0000">
                  <c:v>-4.6219662867407862E-2</c:v>
                </c:pt>
                <c:pt idx="88" formatCode="0.0000">
                  <c:v>-2.183999756978805E-2</c:v>
                </c:pt>
                <c:pt idx="89" formatCode="0.0000">
                  <c:v>-0.10107170123050269</c:v>
                </c:pt>
                <c:pt idx="90" formatCode="0.0000">
                  <c:v>0.44391431930521286</c:v>
                </c:pt>
                <c:pt idx="91" formatCode="0.0000">
                  <c:v>0.62245883016830605</c:v>
                </c:pt>
                <c:pt idx="92" formatCode="0.0000">
                  <c:v>0.31320650826354646</c:v>
                </c:pt>
                <c:pt idx="93" formatCode="0.0000">
                  <c:v>-7.3299528968597816E-2</c:v>
                </c:pt>
                <c:pt idx="94" formatCode="0.0000">
                  <c:v>-0.35180841277812158</c:v>
                </c:pt>
                <c:pt idx="95" formatCode="0.0000">
                  <c:v>3.960705823068178E-3</c:v>
                </c:pt>
                <c:pt idx="96" formatCode="0.0000">
                  <c:v>-0.14068826033764648</c:v>
                </c:pt>
                <c:pt idx="97" formatCode="0.0000">
                  <c:v>8.1459471983783782E-2</c:v>
                </c:pt>
                <c:pt idx="98" formatCode="0.0000">
                  <c:v>5.5519476031401727E-2</c:v>
                </c:pt>
                <c:pt idx="99" formatCode="0.0000">
                  <c:v>-2.7930412867407828E-2</c:v>
                </c:pt>
                <c:pt idx="100" formatCode="0.0000">
                  <c:v>-3.0583799236454379E-2</c:v>
                </c:pt>
                <c:pt idx="101" formatCode="0.0000">
                  <c:v>-0.1545831412305021</c:v>
                </c:pt>
                <c:pt idx="102" formatCode="0.0000">
                  <c:v>0.33830357180521275</c:v>
                </c:pt>
                <c:pt idx="103" formatCode="0.0000">
                  <c:v>0.50455037350163945</c:v>
                </c:pt>
                <c:pt idx="104" formatCode="0.0000">
                  <c:v>0.17430857409687972</c:v>
                </c:pt>
                <c:pt idx="105" formatCode="0.0000">
                  <c:v>-0.23939218146859753</c:v>
                </c:pt>
                <c:pt idx="106" formatCode="0.0000">
                  <c:v>-0.53276318527812094</c:v>
                </c:pt>
                <c:pt idx="107" formatCode="0.0000">
                  <c:v>-0.18537622834359757</c:v>
                </c:pt>
                <c:pt idx="108" formatCode="0.0000">
                  <c:v>-0.31759923617097874</c:v>
                </c:pt>
                <c:pt idx="109" formatCode="0.0000">
                  <c:v>-0.13021708634954932</c:v>
                </c:pt>
                <c:pt idx="110" formatCode="0.0000">
                  <c:v>-9.514366230193172E-2</c:v>
                </c:pt>
                <c:pt idx="111" formatCode="0.0000">
                  <c:v>-0.16528695370074109</c:v>
                </c:pt>
                <c:pt idx="112" formatCode="0.0000">
                  <c:v>-0.1525094925697883</c:v>
                </c:pt>
                <c:pt idx="113" formatCode="0.0000">
                  <c:v>-0.25820732789716905</c:v>
                </c:pt>
                <c:pt idx="114" formatCode="0.0000">
                  <c:v>0.26656300263854593</c:v>
                </c:pt>
                <c:pt idx="115" formatCode="0.0000">
                  <c:v>0.41820485766830595</c:v>
                </c:pt>
                <c:pt idx="116" formatCode="0.0000">
                  <c:v>9.1897858263545906E-2</c:v>
                </c:pt>
                <c:pt idx="117" formatCode="0.0000">
                  <c:v>-0.31261333063526475</c:v>
                </c:pt>
                <c:pt idx="118" formatCode="0.0000">
                  <c:v>-0.58882499194478788</c:v>
                </c:pt>
                <c:pt idx="119" formatCode="0.0000">
                  <c:v>-0.22515700584359788</c:v>
                </c:pt>
                <c:pt idx="120" formatCode="0.0000">
                  <c:v>-0.33876168783764626</c:v>
                </c:pt>
                <c:pt idx="121" formatCode="0.0000">
                  <c:v>-0.10650254468288312</c:v>
                </c:pt>
                <c:pt idx="122" formatCode="0.0000">
                  <c:v>-0.10814442980193162</c:v>
                </c:pt>
                <c:pt idx="123" formatCode="0.0000">
                  <c:v>-0.18201074620074076</c:v>
                </c:pt>
                <c:pt idx="124" formatCode="0.0000">
                  <c:v>-0.17295543590312157</c:v>
                </c:pt>
                <c:pt idx="125" formatCode="0.0000">
                  <c:v>-0.28584255456383589</c:v>
                </c:pt>
                <c:pt idx="126" formatCode="0.0000">
                  <c:v>0.23693894763854573</c:v>
                </c:pt>
                <c:pt idx="127" formatCode="0.0000">
                  <c:v>0.38856667683497292</c:v>
                </c:pt>
                <c:pt idx="128" formatCode="0.0000">
                  <c:v>4.0344103263545872E-2</c:v>
                </c:pt>
                <c:pt idx="129" formatCode="0.0000">
                  <c:v>-0.36840958646859789</c:v>
                </c:pt>
                <c:pt idx="130" formatCode="0.0000">
                  <c:v>-0.63836798527812144</c:v>
                </c:pt>
                <c:pt idx="131" formatCode="0.0000">
                  <c:v>-0.28331932751026434</c:v>
                </c:pt>
                <c:pt idx="132" formatCode="0.0000">
                  <c:v>-0.38217446283764556</c:v>
                </c:pt>
                <c:pt idx="133" formatCode="0.0000">
                  <c:v>-0.14227924968288308</c:v>
                </c:pt>
                <c:pt idx="134" formatCode="0.0000">
                  <c:v>-0.13650784646859826</c:v>
                </c:pt>
                <c:pt idx="135" formatCode="0.0000">
                  <c:v>-0.21791820370074078</c:v>
                </c:pt>
                <c:pt idx="136" formatCode="0.0000">
                  <c:v>-0.21037144673645436</c:v>
                </c:pt>
                <c:pt idx="137" formatCode="0.0000">
                  <c:v>-0.30186782956383551</c:v>
                </c:pt>
                <c:pt idx="138" formatCode="0.0000">
                  <c:v>0.21537177180521283</c:v>
                </c:pt>
                <c:pt idx="139" formatCode="0.0000">
                  <c:v>0.37809522350163949</c:v>
                </c:pt>
                <c:pt idx="140" formatCode="0.0000">
                  <c:v>6.365511243021249E-2</c:v>
                </c:pt>
                <c:pt idx="141" formatCode="0.0000">
                  <c:v>-0.31758463563526451</c:v>
                </c:pt>
                <c:pt idx="142" formatCode="0.0000">
                  <c:v>-0.59588830111145485</c:v>
                </c:pt>
                <c:pt idx="143" formatCode="0.0000">
                  <c:v>-0.24883640167693111</c:v>
                </c:pt>
                <c:pt idx="144" formatCode="0.0000">
                  <c:v>-0.40054704867097923</c:v>
                </c:pt>
                <c:pt idx="145" formatCode="0.0000">
                  <c:v>-0.2501318971828832</c:v>
                </c:pt>
                <c:pt idx="146" formatCode="0.0000">
                  <c:v>-0.25856688313526499</c:v>
                </c:pt>
                <c:pt idx="147" formatCode="0.0000">
                  <c:v>-0.3017678412007414</c:v>
                </c:pt>
                <c:pt idx="148" formatCode="0.0000">
                  <c:v>-0.27093182090312196</c:v>
                </c:pt>
                <c:pt idx="149" formatCode="0.0000">
                  <c:v>-0.37638252539716976</c:v>
                </c:pt>
                <c:pt idx="150" formatCode="0.0000">
                  <c:v>0.15918540513854618</c:v>
                </c:pt>
                <c:pt idx="151" formatCode="0.0000">
                  <c:v>0.3285508201683065</c:v>
                </c:pt>
                <c:pt idx="152" formatCode="0.0000">
                  <c:v>3.4469648263546038E-2</c:v>
                </c:pt>
                <c:pt idx="153" formatCode="0.0000">
                  <c:v>-0.33818271896859775</c:v>
                </c:pt>
                <c:pt idx="154" formatCode="0.0000">
                  <c:v>-0.60048404611145445</c:v>
                </c:pt>
                <c:pt idx="155" formatCode="0.0000">
                  <c:v>-0.24246163334359805</c:v>
                </c:pt>
                <c:pt idx="156" formatCode="0.0000">
                  <c:v>-0.36270305367097944</c:v>
                </c:pt>
                <c:pt idx="157" formatCode="0.0000">
                  <c:v>-8.5177004682883251E-2</c:v>
                </c:pt>
                <c:pt idx="158" formatCode="0.0000">
                  <c:v>-4.3428993135265159E-2</c:v>
                </c:pt>
                <c:pt idx="159" formatCode="0.0000">
                  <c:v>-0.10576912286740781</c:v>
                </c:pt>
                <c:pt idx="160" formatCode="0.0000">
                  <c:v>-7.1855179236454347E-2</c:v>
                </c:pt>
                <c:pt idx="161" formatCode="0.0000">
                  <c:v>-0.15805425873050272</c:v>
                </c:pt>
                <c:pt idx="162" formatCode="0.0000">
                  <c:v>0.36535066847187903</c:v>
                </c:pt>
                <c:pt idx="163" formatCode="0.0000">
                  <c:v>0.54464707266830548</c:v>
                </c:pt>
                <c:pt idx="164" formatCode="0.0000">
                  <c:v>0.21264361826354561</c:v>
                </c:pt>
                <c:pt idx="165" formatCode="0.0000">
                  <c:v>-0.21480592230193096</c:v>
                </c:pt>
                <c:pt idx="166" formatCode="0.0000">
                  <c:v>-0.50396389111145456</c:v>
                </c:pt>
                <c:pt idx="167" formatCode="0.0000">
                  <c:v>-0.14545053501026439</c:v>
                </c:pt>
                <c:pt idx="168" formatCode="0.0000">
                  <c:v>-0.26574067283764613</c:v>
                </c:pt>
                <c:pt idx="169" formatCode="0.0000">
                  <c:v>-9.4665240516216276E-2</c:v>
                </c:pt>
                <c:pt idx="170" formatCode="0.0000">
                  <c:v>-0.11265463313526514</c:v>
                </c:pt>
                <c:pt idx="171" formatCode="0.0000">
                  <c:v>-0.22678434370074063</c:v>
                </c:pt>
                <c:pt idx="172" formatCode="0.0000">
                  <c:v>-0.21471570006978746</c:v>
                </c:pt>
                <c:pt idx="173" formatCode="0.0000">
                  <c:v>-0.32976401373050246</c:v>
                </c:pt>
                <c:pt idx="174" formatCode="0.0000">
                  <c:v>0.19528234597187932</c:v>
                </c:pt>
                <c:pt idx="175" formatCode="0.0000">
                  <c:v>0.37341753183497328</c:v>
                </c:pt>
                <c:pt idx="176" formatCode="0.0000">
                  <c:v>8.5948104930212654E-2</c:v>
                </c:pt>
                <c:pt idx="177" formatCode="0.0000">
                  <c:v>-0.25651552396859723</c:v>
                </c:pt>
                <c:pt idx="178" formatCode="0.0000">
                  <c:v>-0.51674350444478723</c:v>
                </c:pt>
                <c:pt idx="179" formatCode="0.0000">
                  <c:v>-0.15337441584359768</c:v>
                </c:pt>
                <c:pt idx="180" formatCode="0.0000">
                  <c:v>-0.26433376450431245</c:v>
                </c:pt>
                <c:pt idx="181" formatCode="0.0000">
                  <c:v>6.6565561504501325E-3</c:v>
                </c:pt>
                <c:pt idx="182" formatCode="0.0000">
                  <c:v>2.2743894364734896E-2</c:v>
                </c:pt>
                <c:pt idx="183" formatCode="0.0000">
                  <c:v>-2.3337359534074231E-2</c:v>
                </c:pt>
                <c:pt idx="184" formatCode="0.0000">
                  <c:v>-1.5472552569788078E-2</c:v>
                </c:pt>
                <c:pt idx="185" formatCode="0.0000">
                  <c:v>-0.1199094220638357</c:v>
                </c:pt>
                <c:pt idx="186" formatCode="0.0000">
                  <c:v>0.38851755263854582</c:v>
                </c:pt>
                <c:pt idx="187" formatCode="0.0000">
                  <c:v>0.53867568933497267</c:v>
                </c:pt>
                <c:pt idx="188" formatCode="0.0000">
                  <c:v>0.16330822659687971</c:v>
                </c:pt>
                <c:pt idx="189" formatCode="0.0000">
                  <c:v>-0.28008003230193124</c:v>
                </c:pt>
                <c:pt idx="190" formatCode="0.0000">
                  <c:v>-0.56820588694478813</c:v>
                </c:pt>
                <c:pt idx="191" formatCode="0.0000">
                  <c:v>-0.21090236584359801</c:v>
                </c:pt>
                <c:pt idx="192" formatCode="0.0000">
                  <c:v>-0.33635615367097937</c:v>
                </c:pt>
                <c:pt idx="193" formatCode="0.0000">
                  <c:v>-0.14342663884954998</c:v>
                </c:pt>
                <c:pt idx="194" formatCode="0.0000">
                  <c:v>-8.131694563526537E-2</c:v>
                </c:pt>
                <c:pt idx="195" formatCode="0.0000">
                  <c:v>-0.11573511953407412</c:v>
                </c:pt>
                <c:pt idx="196" formatCode="0.0000">
                  <c:v>-8.6790891736454601E-2</c:v>
                </c:pt>
                <c:pt idx="197" formatCode="0.0000">
                  <c:v>-0.16375566206383585</c:v>
                </c:pt>
                <c:pt idx="198" formatCode="0.0000">
                  <c:v>0.38907276013854597</c:v>
                </c:pt>
                <c:pt idx="199" formatCode="0.0000">
                  <c:v>0.5450044018349729</c:v>
                </c:pt>
                <c:pt idx="200" formatCode="0.0000">
                  <c:v>0.26038872576354644</c:v>
                </c:pt>
                <c:pt idx="201" formatCode="0.0000">
                  <c:v>-9.4445171468597433E-2</c:v>
                </c:pt>
                <c:pt idx="202" formatCode="0.0000">
                  <c:v>-0.35684645611145438</c:v>
                </c:pt>
                <c:pt idx="203" formatCode="0.0000">
                  <c:v>8.3923708230693173E-3</c:v>
                </c:pt>
                <c:pt idx="204" formatCode="0.0000">
                  <c:v>-9.1665784504312509E-2</c:v>
                </c:pt>
                <c:pt idx="205" formatCode="0.0000">
                  <c:v>0.14048690531711694</c:v>
                </c:pt>
                <c:pt idx="206" formatCode="0.0000">
                  <c:v>0.11063511603140119</c:v>
                </c:pt>
                <c:pt idx="207" formatCode="0.0000">
                  <c:v>1.1341397965924926E-2</c:v>
                </c:pt>
                <c:pt idx="208" formatCode="0.0000">
                  <c:v>1.6114929096878505E-2</c:v>
                </c:pt>
                <c:pt idx="209" formatCode="0.0000">
                  <c:v>-0.10863853039716931</c:v>
                </c:pt>
                <c:pt idx="210" formatCode="0.0000">
                  <c:v>0.39052326013854577</c:v>
                </c:pt>
                <c:pt idx="211" formatCode="0.0000">
                  <c:v>0.56857354933497239</c:v>
                </c:pt>
                <c:pt idx="212" formatCode="0.0000">
                  <c:v>0.20842033159687956</c:v>
                </c:pt>
                <c:pt idx="213" formatCode="0.0000">
                  <c:v>-0.2451933431352642</c:v>
                </c:pt>
                <c:pt idx="214" formatCode="0.0000">
                  <c:v>-0.52684627277812135</c:v>
                </c:pt>
                <c:pt idx="215" formatCode="0.0000">
                  <c:v>-0.18373233334359762</c:v>
                </c:pt>
                <c:pt idx="216" formatCode="0.0000">
                  <c:v>-0.29476563200431238</c:v>
                </c:pt>
                <c:pt idx="217" formatCode="0.0000">
                  <c:v>-8.9458557182882981E-2</c:v>
                </c:pt>
                <c:pt idx="218" formatCode="0.0000">
                  <c:v>-6.0760505635265361E-2</c:v>
                </c:pt>
                <c:pt idx="219" formatCode="0.0000">
                  <c:v>-0.12782863370074127</c:v>
                </c:pt>
                <c:pt idx="220" formatCode="0.0000">
                  <c:v>-0.10817126590312132</c:v>
                </c:pt>
                <c:pt idx="221" formatCode="0.0000">
                  <c:v>-0.20695345206383564</c:v>
                </c:pt>
                <c:pt idx="222" formatCode="0.0000">
                  <c:v>0.341011191805213</c:v>
                </c:pt>
                <c:pt idx="223" formatCode="0.0000">
                  <c:v>0.51580369016830607</c:v>
                </c:pt>
                <c:pt idx="224" formatCode="0.0000">
                  <c:v>0.20238869909687951</c:v>
                </c:pt>
                <c:pt idx="225" formatCode="0.0000">
                  <c:v>-0.18203012230193094</c:v>
                </c:pt>
                <c:pt idx="226" formatCode="0.0000">
                  <c:v>-0.4536721936114545</c:v>
                </c:pt>
                <c:pt idx="227" formatCode="0.0000">
                  <c:v>-9.894003667693152E-2</c:v>
                </c:pt>
                <c:pt idx="228" formatCode="0.0000">
                  <c:v>-0.25780411450431284</c:v>
                </c:pt>
                <c:pt idx="229" formatCode="0.0000">
                  <c:v>-6.5549820516216606E-2</c:v>
                </c:pt>
                <c:pt idx="230" formatCode="0.0000">
                  <c:v>-8.8261588968598481E-2</c:v>
                </c:pt>
                <c:pt idx="231" formatCode="0.0000">
                  <c:v>-0.15626998120074154</c:v>
                </c:pt>
                <c:pt idx="232" formatCode="0.0000">
                  <c:v>-0.14365134590312145</c:v>
                </c:pt>
                <c:pt idx="233" formatCode="0.0000">
                  <c:v>-0.24337379539716952</c:v>
                </c:pt>
                <c:pt idx="234" formatCode="0.0000">
                  <c:v>0.26085961513854583</c:v>
                </c:pt>
                <c:pt idx="235" formatCode="0.0000">
                  <c:v>0.39133172766830615</c:v>
                </c:pt>
                <c:pt idx="236" formatCode="0.0000">
                  <c:v>6.2285100763546541E-2</c:v>
                </c:pt>
                <c:pt idx="237" formatCode="0.0000">
                  <c:v>-0.33416843480193092</c:v>
                </c:pt>
                <c:pt idx="238" formatCode="0.0000">
                  <c:v>-0.62448170027812111</c:v>
                </c:pt>
                <c:pt idx="239" formatCode="0.0000">
                  <c:v>-0.26169673667693116</c:v>
                </c:pt>
                <c:pt idx="240" formatCode="0.0000">
                  <c:v>-0.38846917783764567</c:v>
                </c:pt>
                <c:pt idx="241" formatCode="0.0000">
                  <c:v>-0.13932529134955018</c:v>
                </c:pt>
                <c:pt idx="242" formatCode="0.0000">
                  <c:v>-1.9578741468598615E-2</c:v>
                </c:pt>
                <c:pt idx="243" formatCode="0.0000">
                  <c:v>-5.2696878700741134E-2</c:v>
                </c:pt>
                <c:pt idx="244" formatCode="0.0000">
                  <c:v>-1.2533467569788126E-2</c:v>
                </c:pt>
                <c:pt idx="245" formatCode="0.0000">
                  <c:v>-0.10288598789716952</c:v>
                </c:pt>
                <c:pt idx="246" formatCode="0.0000">
                  <c:v>0.41227092847187929</c:v>
                </c:pt>
                <c:pt idx="247" formatCode="0.0000">
                  <c:v>0.59190872850163956</c:v>
                </c:pt>
                <c:pt idx="248" formatCode="0.0000">
                  <c:v>0.294471775763546</c:v>
                </c:pt>
                <c:pt idx="249" formatCode="0.0000">
                  <c:v>-8.116277146859785E-2</c:v>
                </c:pt>
                <c:pt idx="250" formatCode="0.0000">
                  <c:v>-0.33625799694478831</c:v>
                </c:pt>
                <c:pt idx="251" formatCode="0.0000">
                  <c:v>2.7087984156402012E-2</c:v>
                </c:pt>
                <c:pt idx="252" formatCode="0.0000">
                  <c:v>-6.3037951170979767E-2</c:v>
                </c:pt>
                <c:pt idx="253" formatCode="0.0000">
                  <c:v>0.15495843615044924</c:v>
                </c:pt>
                <c:pt idx="254" formatCode="0.0000">
                  <c:v>9.1779106864734672E-2</c:v>
                </c:pt>
                <c:pt idx="255" formatCode="0.0000">
                  <c:v>5.5898253799258502E-2</c:v>
                </c:pt>
                <c:pt idx="256" formatCode="0.0000">
                  <c:v>8.4054309930212234E-2</c:v>
                </c:pt>
                <c:pt idx="257" formatCode="0.0000">
                  <c:v>-1.3512637063835875E-2</c:v>
                </c:pt>
                <c:pt idx="258" formatCode="0.0000">
                  <c:v>0.51308882680521295</c:v>
                </c:pt>
                <c:pt idx="259" formatCode="0.0000">
                  <c:v>0.68317005433497302</c:v>
                </c:pt>
                <c:pt idx="260" formatCode="0.0000">
                  <c:v>0.3398110799302132</c:v>
                </c:pt>
                <c:pt idx="261" formatCode="0.0000">
                  <c:v>-7.3755883135264266E-2</c:v>
                </c:pt>
                <c:pt idx="262" formatCode="0.0000">
                  <c:v>-0.35335980361145447</c:v>
                </c:pt>
                <c:pt idx="263" formatCode="0.0000">
                  <c:v>-6.9203334359801971E-4</c:v>
                </c:pt>
                <c:pt idx="264" formatCode="0.0000">
                  <c:v>-0.14301200867097918</c:v>
                </c:pt>
                <c:pt idx="265" formatCode="0.0000">
                  <c:v>4.916686531711667E-2</c:v>
                </c:pt>
                <c:pt idx="266" formatCode="0.0000">
                  <c:v>3.6370806031401415E-2</c:v>
                </c:pt>
                <c:pt idx="267" formatCode="0.0000">
                  <c:v>-2.6534454534074658E-2</c:v>
                </c:pt>
                <c:pt idx="268" formatCode="0.0000">
                  <c:v>-9.6464775697882033E-3</c:v>
                </c:pt>
                <c:pt idx="269" formatCode="0.0000">
                  <c:v>-0.11575288206383627</c:v>
                </c:pt>
                <c:pt idx="270" formatCode="0.0000">
                  <c:v>0.4222250034718793</c:v>
                </c:pt>
                <c:pt idx="271" formatCode="0.0000">
                  <c:v>0.59001069683497276</c:v>
                </c:pt>
                <c:pt idx="272" formatCode="0.0000">
                  <c:v>0.30523245993021275</c:v>
                </c:pt>
                <c:pt idx="273" formatCode="0.0000">
                  <c:v>-6.3389063968597892E-2</c:v>
                </c:pt>
                <c:pt idx="274" formatCode="0.0000">
                  <c:v>-0.33049387111145467</c:v>
                </c:pt>
                <c:pt idx="275" formatCode="0.0000">
                  <c:v>3.3782916656401873E-2</c:v>
                </c:pt>
                <c:pt idx="276" formatCode="0.0000">
                  <c:v>-4.6629230337646099E-2</c:v>
                </c:pt>
                <c:pt idx="277" formatCode="0.0000">
                  <c:v>0.1996723703171166</c:v>
                </c:pt>
                <c:pt idx="278" formatCode="0.0000">
                  <c:v>0.25561864519806843</c:v>
                </c:pt>
                <c:pt idx="279" formatCode="0.0000">
                  <c:v>0.13028254629925895</c:v>
                </c:pt>
                <c:pt idx="280" formatCode="0.0000">
                  <c:v>0.14681774243021239</c:v>
                </c:pt>
                <c:pt idx="281" formatCode="0.0000">
                  <c:v>6.0316357936164078E-2</c:v>
                </c:pt>
                <c:pt idx="282" formatCode="0.0000">
                  <c:v>0.57419173430521298</c:v>
                </c:pt>
                <c:pt idx="283" formatCode="0.0000">
                  <c:v>0.7308410751683061</c:v>
                </c:pt>
                <c:pt idx="284" formatCode="0.0000">
                  <c:v>0.38098922826354586</c:v>
                </c:pt>
                <c:pt idx="285" formatCode="0.0000">
                  <c:v>-1.0619543135264919E-2</c:v>
                </c:pt>
                <c:pt idx="286" formatCode="0.0000">
                  <c:v>-0.27811366694478767</c:v>
                </c:pt>
                <c:pt idx="287" formatCode="0.0000">
                  <c:v>9.0539750823068754E-2</c:v>
                </c:pt>
                <c:pt idx="288" formatCode="0.0000">
                  <c:v>-5.473516367097897E-2</c:v>
                </c:pt>
                <c:pt idx="289" formatCode="0.0000">
                  <c:v>0.14834398865045051</c:v>
                </c:pt>
                <c:pt idx="290" formatCode="0.0000">
                  <c:v>0.10206758353140177</c:v>
                </c:pt>
                <c:pt idx="291" formatCode="0.0000">
                  <c:v>4.1210775465925664E-2</c:v>
                </c:pt>
                <c:pt idx="292" formatCode="0.0000">
                  <c:v>5.8716216596878645E-2</c:v>
                </c:pt>
                <c:pt idx="293" formatCode="0.0000">
                  <c:v>-5.7469632063836151E-2</c:v>
                </c:pt>
                <c:pt idx="294" formatCode="0.0000">
                  <c:v>0.46750083097187911</c:v>
                </c:pt>
                <c:pt idx="295" formatCode="0.0000">
                  <c:v>0.63443582766830575</c:v>
                </c:pt>
                <c:pt idx="296" formatCode="0.0000">
                  <c:v>0.31293030076354622</c:v>
                </c:pt>
                <c:pt idx="297" formatCode="0.0000">
                  <c:v>-6.2640230635263805E-2</c:v>
                </c:pt>
                <c:pt idx="298" formatCode="0.0000">
                  <c:v>-0.31966553444478718</c:v>
                </c:pt>
                <c:pt idx="299" formatCode="0.0000">
                  <c:v>3.7759858323068496E-2</c:v>
                </c:pt>
                <c:pt idx="300" formatCode="0.0000">
                  <c:v>-7.2171985337646127E-2</c:v>
                </c:pt>
                <c:pt idx="301" formatCode="0.0000">
                  <c:v>0.19431043615044974</c:v>
                </c:pt>
                <c:pt idx="302" formatCode="0.0000">
                  <c:v>0.26656029019806793</c:v>
                </c:pt>
                <c:pt idx="303" formatCode="0.0000">
                  <c:v>0.18202456296592517</c:v>
                </c:pt>
                <c:pt idx="304" formatCode="0.0000">
                  <c:v>0.20433070159687805</c:v>
                </c:pt>
                <c:pt idx="305" formatCode="0.0000">
                  <c:v>0.11894823543616395</c:v>
                </c:pt>
                <c:pt idx="306" formatCode="0.0000">
                  <c:v>0.64637442930521249</c:v>
                </c:pt>
                <c:pt idx="307" formatCode="0.0000">
                  <c:v>0.806710993501639</c:v>
                </c:pt>
                <c:pt idx="308" formatCode="0.0000">
                  <c:v>0.45761966159687928</c:v>
                </c:pt>
                <c:pt idx="309" formatCode="0.0000">
                  <c:v>3.4116147698068477E-2</c:v>
                </c:pt>
                <c:pt idx="310" formatCode="0.0000">
                  <c:v>-0.26629688611145452</c:v>
                </c:pt>
                <c:pt idx="311" formatCode="0.0000">
                  <c:v>9.0114989156401926E-2</c:v>
                </c:pt>
                <c:pt idx="312" formatCode="0.0000">
                  <c:v>-3.5110771170979049E-2</c:v>
                </c:pt>
                <c:pt idx="313" formatCode="0.0000">
                  <c:v>0.15891882698378357</c:v>
                </c:pt>
                <c:pt idx="314" formatCode="0.0000">
                  <c:v>0.14198072103140147</c:v>
                </c:pt>
                <c:pt idx="315" formatCode="0.0000">
                  <c:v>6.4695402965925464E-2</c:v>
                </c:pt>
                <c:pt idx="316" formatCode="0.0000">
                  <c:v>5.3260166596878822E-2</c:v>
                </c:pt>
                <c:pt idx="317" formatCode="0.0000">
                  <c:v>-7.4998026230502557E-2</c:v>
                </c:pt>
                <c:pt idx="318" formatCode="0.0000">
                  <c:v>0.42676292430521201</c:v>
                </c:pt>
                <c:pt idx="319" formatCode="0.0000">
                  <c:v>0.59861508516830542</c:v>
                </c:pt>
                <c:pt idx="320" formatCode="0.0000">
                  <c:v>0.30097307326354583</c:v>
                </c:pt>
                <c:pt idx="321" formatCode="0.0000">
                  <c:v>-0.11445188563526409</c:v>
                </c:pt>
                <c:pt idx="322" formatCode="0.0000">
                  <c:v>-0.39503554777812111</c:v>
                </c:pt>
                <c:pt idx="323" formatCode="0.0000">
                  <c:v>-4.4125420010264538E-2</c:v>
                </c:pt>
                <c:pt idx="324" formatCode="0.0000">
                  <c:v>-0.15669077617097926</c:v>
                </c:pt>
                <c:pt idx="325" formatCode="0.0000">
                  <c:v>6.7249366150449852E-2</c:v>
                </c:pt>
                <c:pt idx="326" formatCode="0.0000">
                  <c:v>7.0216271864734559E-2</c:v>
                </c:pt>
                <c:pt idx="327" formatCode="0.0000">
                  <c:v>9.5749746325921592E-3</c:v>
                </c:pt>
                <c:pt idx="328" formatCode="0.0000">
                  <c:v>2.9007334096878612E-2</c:v>
                </c:pt>
                <c:pt idx="329" formatCode="0.0000">
                  <c:v>-6.1903165397169335E-2</c:v>
                </c:pt>
                <c:pt idx="330" formatCode="0.0000">
                  <c:v>0.47975308180521248</c:v>
                </c:pt>
                <c:pt idx="331" formatCode="0.0000">
                  <c:v>0.62916536600163919</c:v>
                </c:pt>
                <c:pt idx="332" formatCode="0.0000">
                  <c:v>0.28528836826354587</c:v>
                </c:pt>
                <c:pt idx="333" formatCode="0.0000">
                  <c:v>-0.12131526230193135</c:v>
                </c:pt>
                <c:pt idx="334" formatCode="0.0000">
                  <c:v>-0.40385942027812138</c:v>
                </c:pt>
                <c:pt idx="335" formatCode="0.0000">
                  <c:v>-5.295127834359814E-2</c:v>
                </c:pt>
                <c:pt idx="336" formatCode="0.0000">
                  <c:v>-0.18655002033764578</c:v>
                </c:pt>
                <c:pt idx="337" formatCode="0.0000">
                  <c:v>2.460238365045031E-2</c:v>
                </c:pt>
                <c:pt idx="338" formatCode="0.0000">
                  <c:v>3.0458485198068708E-2</c:v>
                </c:pt>
                <c:pt idx="339" formatCode="0.0000">
                  <c:v>-4.0977631200740827E-2</c:v>
                </c:pt>
                <c:pt idx="340" formatCode="0.0000">
                  <c:v>-4.8731967364550322E-3</c:v>
                </c:pt>
                <c:pt idx="341" formatCode="0.0000">
                  <c:v>-0.10312255706383588</c:v>
                </c:pt>
                <c:pt idx="342" formatCode="0.0000">
                  <c:v>0.42729402180521259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9E-42D0-A0CB-B6CB165DB084}"/>
            </c:ext>
          </c:extLst>
        </c:ser>
        <c:ser>
          <c:idx val="0"/>
          <c:order val="2"/>
          <c:tx>
            <c:v>Residuals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'Indus-TSA'!$AE$2:$AE$349</c:f>
              <c:numCache>
                <c:formatCode>General</c:formatCode>
                <c:ptCount val="348"/>
                <c:pt idx="6" formatCode="0.00">
                  <c:v>2.0525751488080779E-3</c:v>
                </c:pt>
                <c:pt idx="7" formatCode="0.00">
                  <c:v>2.3646828452382085E-2</c:v>
                </c:pt>
                <c:pt idx="8" formatCode="0.00">
                  <c:v>-3.9982107142858325E-2</c:v>
                </c:pt>
                <c:pt idx="9" formatCode="0.00">
                  <c:v>-5.5679249910714379E-2</c:v>
                </c:pt>
                <c:pt idx="10" formatCode="0.00">
                  <c:v>-0.13490143026785795</c:v>
                </c:pt>
                <c:pt idx="11" formatCode="0.00">
                  <c:v>9.4062419642857442E-3</c:v>
                </c:pt>
                <c:pt idx="12" formatCode="0.00">
                  <c:v>0.1483318697916669</c:v>
                </c:pt>
                <c:pt idx="13" formatCode="0.00">
                  <c:v>5.4196279136904391E-2</c:v>
                </c:pt>
                <c:pt idx="14" formatCode="0.00">
                  <c:v>0.12471626092261934</c:v>
                </c:pt>
                <c:pt idx="15" formatCode="0.00">
                  <c:v>0.16552912148809584</c:v>
                </c:pt>
                <c:pt idx="16" formatCode="0.00">
                  <c:v>1.4949966190476172E-2</c:v>
                </c:pt>
                <c:pt idx="17" formatCode="0.00">
                  <c:v>-1.4270440148809183E-2</c:v>
                </c:pt>
                <c:pt idx="18" formatCode="0.00">
                  <c:v>-0.36690811651785804</c:v>
                </c:pt>
                <c:pt idx="19" formatCode="0.00">
                  <c:v>-0.2433446182142851</c:v>
                </c:pt>
                <c:pt idx="20" formatCode="0.00">
                  <c:v>-1.5915128809524948E-2</c:v>
                </c:pt>
                <c:pt idx="21" formatCode="0.00">
                  <c:v>-2.2454632410714215E-2</c:v>
                </c:pt>
                <c:pt idx="22" formatCode="0.00">
                  <c:v>-0.16603346276785746</c:v>
                </c:pt>
                <c:pt idx="23" formatCode="0.00">
                  <c:v>9.413472613095264E-2</c:v>
                </c:pt>
                <c:pt idx="24" formatCode="0.00">
                  <c:v>0.16568936729166728</c:v>
                </c:pt>
                <c:pt idx="25" formatCode="0.00">
                  <c:v>0.33741836913690459</c:v>
                </c:pt>
                <c:pt idx="26" formatCode="0.00">
                  <c:v>8.7396274255953088E-2</c:v>
                </c:pt>
                <c:pt idx="27" formatCode="0.00">
                  <c:v>-2.3069785119043118E-3</c:v>
                </c:pt>
                <c:pt idx="28" formatCode="0.00">
                  <c:v>-0.1338593371428578</c:v>
                </c:pt>
                <c:pt idx="29" formatCode="0.00">
                  <c:v>-0.24518590181547673</c:v>
                </c:pt>
                <c:pt idx="30" formatCode="0.00">
                  <c:v>-0.14900408735119175</c:v>
                </c:pt>
                <c:pt idx="31" formatCode="0.00">
                  <c:v>0.25281695845238161</c:v>
                </c:pt>
                <c:pt idx="32" formatCode="0.00">
                  <c:v>0.24661580785714099</c:v>
                </c:pt>
                <c:pt idx="33" formatCode="0.00">
                  <c:v>3.3236725089285546E-2</c:v>
                </c:pt>
                <c:pt idx="34" formatCode="0.00">
                  <c:v>-1.1668911011915029E-3</c:v>
                </c:pt>
                <c:pt idx="35" formatCode="0.00">
                  <c:v>-7.2285628035714478E-2</c:v>
                </c:pt>
                <c:pt idx="36" formatCode="0.00">
                  <c:v>0.10166637479166685</c:v>
                </c:pt>
                <c:pt idx="37" formatCode="0.00">
                  <c:v>-0.20048746669642892</c:v>
                </c:pt>
                <c:pt idx="38" formatCode="0.00">
                  <c:v>-1.8195798244046379E-2</c:v>
                </c:pt>
                <c:pt idx="39" formatCode="0.00">
                  <c:v>7.8042648214293742E-3</c:v>
                </c:pt>
                <c:pt idx="40" formatCode="0.00">
                  <c:v>8.9029672857142472E-2</c:v>
                </c:pt>
                <c:pt idx="41" formatCode="0.00">
                  <c:v>3.235297151785721E-2</c:v>
                </c:pt>
                <c:pt idx="42" formatCode="0.00">
                  <c:v>0.28322944931547545</c:v>
                </c:pt>
                <c:pt idx="43" formatCode="0.00">
                  <c:v>-0.45245671154761835</c:v>
                </c:pt>
                <c:pt idx="44" formatCode="0.00">
                  <c:v>-0.15838586464285864</c:v>
                </c:pt>
                <c:pt idx="45" formatCode="0.00">
                  <c:v>-3.7633657410714783E-2</c:v>
                </c:pt>
                <c:pt idx="46" formatCode="0.00">
                  <c:v>6.6073524732142008E-2</c:v>
                </c:pt>
                <c:pt idx="47" formatCode="0.00">
                  <c:v>3.2719631964285512E-2</c:v>
                </c:pt>
                <c:pt idx="48" formatCode="0.00">
                  <c:v>-2.3813723541666665E-2</c:v>
                </c:pt>
                <c:pt idx="49" formatCode="0.00">
                  <c:v>3.1828952470237759E-2</c:v>
                </c:pt>
                <c:pt idx="50" formatCode="0.00">
                  <c:v>-0.16441573074404747</c:v>
                </c:pt>
                <c:pt idx="51" formatCode="0.00">
                  <c:v>-0.1256091218452382</c:v>
                </c:pt>
                <c:pt idx="52" formatCode="0.00">
                  <c:v>-0.16919781464285721</c:v>
                </c:pt>
                <c:pt idx="53" formatCode="0.00">
                  <c:v>-0.18190810681547598</c:v>
                </c:pt>
                <c:pt idx="54" formatCode="0.00">
                  <c:v>0.66346934598214169</c:v>
                </c:pt>
                <c:pt idx="55" formatCode="0.00">
                  <c:v>0.37108606678571521</c:v>
                </c:pt>
                <c:pt idx="56" formatCode="0.00">
                  <c:v>0.3170142661904749</c:v>
                </c:pt>
                <c:pt idx="57" formatCode="0.00">
                  <c:v>-0.1295173365773814</c:v>
                </c:pt>
                <c:pt idx="58" formatCode="0.00">
                  <c:v>-0.15870777276785741</c:v>
                </c:pt>
                <c:pt idx="59" formatCode="0.00">
                  <c:v>-8.6099322202380701E-2</c:v>
                </c:pt>
                <c:pt idx="60" formatCode="0.00">
                  <c:v>-1.6542333541665677E-2</c:v>
                </c:pt>
                <c:pt idx="61" formatCode="0.00">
                  <c:v>-0.12686346669642878</c:v>
                </c:pt>
                <c:pt idx="62" formatCode="0.00">
                  <c:v>-0.14579305324404679</c:v>
                </c:pt>
                <c:pt idx="63" formatCode="0.00">
                  <c:v>3.5723764880963849E-3</c:v>
                </c:pt>
                <c:pt idx="64" formatCode="0.00">
                  <c:v>-8.680534130952422E-2</c:v>
                </c:pt>
                <c:pt idx="65" formatCode="0.00">
                  <c:v>-0.16404199014880971</c:v>
                </c:pt>
                <c:pt idx="66" formatCode="0.00">
                  <c:v>9.1043031815474684E-2</c:v>
                </c:pt>
                <c:pt idx="67" formatCode="0.00">
                  <c:v>0.52382247428571471</c:v>
                </c:pt>
                <c:pt idx="68" formatCode="0.00">
                  <c:v>0.1152581853571415</c:v>
                </c:pt>
                <c:pt idx="69" formatCode="0.00">
                  <c:v>-0.11905407491071474</c:v>
                </c:pt>
                <c:pt idx="70" formatCode="0.00">
                  <c:v>-0.12321831193452493</c:v>
                </c:pt>
                <c:pt idx="71" formatCode="0.00">
                  <c:v>-4.5248605535714415E-2</c:v>
                </c:pt>
                <c:pt idx="72" formatCode="0.00">
                  <c:v>-4.6477382708332904E-2</c:v>
                </c:pt>
                <c:pt idx="73" formatCode="0.00">
                  <c:v>-2.4239823363095603E-2</c:v>
                </c:pt>
                <c:pt idx="74" formatCode="0.00">
                  <c:v>0.10217494175595299</c:v>
                </c:pt>
                <c:pt idx="75" formatCode="0.00">
                  <c:v>-7.8087171845237613E-2</c:v>
                </c:pt>
                <c:pt idx="76" formatCode="0.00">
                  <c:v>-0.16072752380952382</c:v>
                </c:pt>
                <c:pt idx="77" formatCode="0.00">
                  <c:v>6.6778550684524429E-2</c:v>
                </c:pt>
                <c:pt idx="78" formatCode="0.00">
                  <c:v>-6.8444717351191287E-2</c:v>
                </c:pt>
                <c:pt idx="79" formatCode="0.00">
                  <c:v>0.18857249511904906</c:v>
                </c:pt>
                <c:pt idx="80" formatCode="0.00">
                  <c:v>6.8611172023808731E-2</c:v>
                </c:pt>
                <c:pt idx="81" formatCode="0.00">
                  <c:v>0.11611797258928558</c:v>
                </c:pt>
                <c:pt idx="82" formatCode="0.00">
                  <c:v>-6.7106399434524455E-2</c:v>
                </c:pt>
                <c:pt idx="83" formatCode="0.00">
                  <c:v>-7.2244168869048053E-2</c:v>
                </c:pt>
                <c:pt idx="84" formatCode="0.00">
                  <c:v>-0.15322174687500034</c:v>
                </c:pt>
                <c:pt idx="85" formatCode="0.00">
                  <c:v>-0.19667224669642858</c:v>
                </c:pt>
                <c:pt idx="86" formatCode="0.00">
                  <c:v>-6.6298416577380337E-2</c:v>
                </c:pt>
                <c:pt idx="87" formatCode="0.00">
                  <c:v>5.3547542321429109E-2</c:v>
                </c:pt>
                <c:pt idx="88" formatCode="0.00">
                  <c:v>4.9862847023809387E-2</c:v>
                </c:pt>
                <c:pt idx="89" formatCode="0.00">
                  <c:v>0.2325660606845239</c:v>
                </c:pt>
                <c:pt idx="90" formatCode="0.00">
                  <c:v>-3.5367079851191807E-2</c:v>
                </c:pt>
                <c:pt idx="91" formatCode="0.00">
                  <c:v>-1.4682350714284809E-2</c:v>
                </c:pt>
                <c:pt idx="92" formatCode="0.00">
                  <c:v>-0.11532806880952506</c:v>
                </c:pt>
                <c:pt idx="93" formatCode="0.00">
                  <c:v>9.4420638422619163E-2</c:v>
                </c:pt>
                <c:pt idx="94" formatCode="0.00">
                  <c:v>0.11004395223214303</c:v>
                </c:pt>
                <c:pt idx="95" formatCode="0.00">
                  <c:v>0.11466620363095315</c:v>
                </c:pt>
                <c:pt idx="96" formatCode="0.00">
                  <c:v>-2.5328480208332227E-2</c:v>
                </c:pt>
                <c:pt idx="97" formatCode="0.00">
                  <c:v>-6.919299252976252E-2</c:v>
                </c:pt>
                <c:pt idx="98" formatCode="0.00">
                  <c:v>3.4030143422619563E-2</c:v>
                </c:pt>
                <c:pt idx="99" formatCode="0.00">
                  <c:v>-6.7901767857092565E-4</c:v>
                </c:pt>
                <c:pt idx="100" formatCode="0.00">
                  <c:v>4.3415568690475581E-2</c:v>
                </c:pt>
                <c:pt idx="101" formatCode="0.00">
                  <c:v>-2.8847931547648642E-4</c:v>
                </c:pt>
                <c:pt idx="102" formatCode="0.00">
                  <c:v>0.12833054764880858</c:v>
                </c:pt>
                <c:pt idx="103" formatCode="0.00">
                  <c:v>-0.32542641404761818</c:v>
                </c:pt>
                <c:pt idx="104" formatCode="0.00">
                  <c:v>-0.14635558464285836</c:v>
                </c:pt>
                <c:pt idx="105" formatCode="0.00">
                  <c:v>2.1146280922618832E-2</c:v>
                </c:pt>
                <c:pt idx="106" formatCode="0.00">
                  <c:v>2.7310874732142221E-2</c:v>
                </c:pt>
                <c:pt idx="107" formatCode="0.00">
                  <c:v>-5.2944762202381312E-2</c:v>
                </c:pt>
                <c:pt idx="108" formatCode="0.00">
                  <c:v>0.177071115625</c:v>
                </c:pt>
                <c:pt idx="109" formatCode="0.00">
                  <c:v>6.4215515803570433E-2</c:v>
                </c:pt>
                <c:pt idx="110" formatCode="0.00">
                  <c:v>-1.7650898244046864E-2</c:v>
                </c:pt>
                <c:pt idx="111" formatCode="0.00">
                  <c:v>-7.7605226845237851E-2</c:v>
                </c:pt>
                <c:pt idx="112" formatCode="0.00">
                  <c:v>4.9564242023809602E-2</c:v>
                </c:pt>
                <c:pt idx="113" formatCode="0.00">
                  <c:v>-3.3918772648809714E-2</c:v>
                </c:pt>
                <c:pt idx="114" formatCode="0.00">
                  <c:v>-0.15902899318452457</c:v>
                </c:pt>
                <c:pt idx="115" formatCode="0.00">
                  <c:v>6.442762178571515E-2</c:v>
                </c:pt>
                <c:pt idx="116" formatCode="0.00">
                  <c:v>-7.4191148809524599E-2</c:v>
                </c:pt>
                <c:pt idx="117" formatCode="0.00">
                  <c:v>4.017059008928614E-2</c:v>
                </c:pt>
                <c:pt idx="118" formatCode="0.00">
                  <c:v>3.9302911398809037E-2</c:v>
                </c:pt>
                <c:pt idx="119" formatCode="0.00">
                  <c:v>1.2491525297618988E-2</c:v>
                </c:pt>
                <c:pt idx="120" formatCode="0.00">
                  <c:v>4.8462827291667399E-2</c:v>
                </c:pt>
                <c:pt idx="121" formatCode="0.00">
                  <c:v>9.4505241369042814E-3</c:v>
                </c:pt>
                <c:pt idx="122" formatCode="0.00">
                  <c:v>-9.6719510744047277E-2</c:v>
                </c:pt>
                <c:pt idx="123" formatCode="0.00">
                  <c:v>-6.9252074345238057E-2</c:v>
                </c:pt>
                <c:pt idx="124" formatCode="0.00">
                  <c:v>0.14960551535714295</c:v>
                </c:pt>
                <c:pt idx="125" formatCode="0.00">
                  <c:v>7.9881884017857008E-2</c:v>
                </c:pt>
                <c:pt idx="126" formatCode="0.00">
                  <c:v>5.0018871815475485E-2</c:v>
                </c:pt>
                <c:pt idx="127" formatCode="0.00">
                  <c:v>-4.3009387380951836E-2</c:v>
                </c:pt>
                <c:pt idx="128" formatCode="0.00">
                  <c:v>-7.7559973809524507E-2</c:v>
                </c:pt>
                <c:pt idx="129" formatCode="0.00">
                  <c:v>-2.8958040773807703E-3</c:v>
                </c:pt>
                <c:pt idx="130" formatCode="0.00">
                  <c:v>-4.1495265267857295E-2</c:v>
                </c:pt>
                <c:pt idx="131" formatCode="0.00">
                  <c:v>7.2443416964285579E-2</c:v>
                </c:pt>
                <c:pt idx="132" formatCode="0.00">
                  <c:v>-5.8064647708333084E-2</c:v>
                </c:pt>
                <c:pt idx="133" formatCode="0.00">
                  <c:v>-0.24881011086309579</c:v>
                </c:pt>
                <c:pt idx="134" formatCode="0.00">
                  <c:v>-0.21133548407738045</c:v>
                </c:pt>
                <c:pt idx="135" formatCode="0.00">
                  <c:v>3.3323893154761919E-2</c:v>
                </c:pt>
                <c:pt idx="136" formatCode="0.00">
                  <c:v>0.1631849161904757</c:v>
                </c:pt>
                <c:pt idx="137" formatCode="0.00">
                  <c:v>0.35906714901785675</c:v>
                </c:pt>
                <c:pt idx="138" formatCode="0.00">
                  <c:v>0.34264269764880861</c:v>
                </c:pt>
                <c:pt idx="139" formatCode="0.00">
                  <c:v>-8.065366404761809E-2</c:v>
                </c:pt>
                <c:pt idx="140" formatCode="0.00">
                  <c:v>-0.24632205297619114</c:v>
                </c:pt>
                <c:pt idx="141" formatCode="0.00">
                  <c:v>-0.17068604491071415</c:v>
                </c:pt>
                <c:pt idx="142" formatCode="0.00">
                  <c:v>4.237271056547609E-2</c:v>
                </c:pt>
                <c:pt idx="143" formatCode="0.00">
                  <c:v>-2.6752748869047771E-2</c:v>
                </c:pt>
                <c:pt idx="144" formatCode="0.00">
                  <c:v>-5.6483641874999435E-2</c:v>
                </c:pt>
                <c:pt idx="145" formatCode="0.00">
                  <c:v>-2.9605253363095496E-2</c:v>
                </c:pt>
                <c:pt idx="146" formatCode="0.00">
                  <c:v>9.7911462589286291E-2</c:v>
                </c:pt>
                <c:pt idx="147" formatCode="0.00">
                  <c:v>8.3698840654762741E-2</c:v>
                </c:pt>
                <c:pt idx="148" formatCode="0.00">
                  <c:v>0.10394758035714302</c:v>
                </c:pt>
                <c:pt idx="149" formatCode="0.00">
                  <c:v>6.2475694851190866E-2</c:v>
                </c:pt>
                <c:pt idx="150" formatCode="0.00">
                  <c:v>-0.40387502568452494</c:v>
                </c:pt>
                <c:pt idx="151" formatCode="0.00">
                  <c:v>-0.24970166071428546</c:v>
                </c:pt>
                <c:pt idx="152" formatCode="0.00">
                  <c:v>9.5925131190475188E-2</c:v>
                </c:pt>
                <c:pt idx="153" formatCode="0.00">
                  <c:v>1.2417908422619028E-2</c:v>
                </c:pt>
                <c:pt idx="154" formatCode="0.00">
                  <c:v>5.8642555654757622E-3</c:v>
                </c:pt>
                <c:pt idx="155" formatCode="0.00">
                  <c:v>0.12209919279761916</c:v>
                </c:pt>
                <c:pt idx="156" formatCode="0.00">
                  <c:v>-3.1415656874999254E-2</c:v>
                </c:pt>
                <c:pt idx="157" formatCode="0.00">
                  <c:v>0.16109933413690447</c:v>
                </c:pt>
                <c:pt idx="158" formatCode="0.00">
                  <c:v>0.17301005258928637</c:v>
                </c:pt>
                <c:pt idx="159" formatCode="0.00">
                  <c:v>4.6253492321429057E-2</c:v>
                </c:pt>
                <c:pt idx="160" formatCode="0.00">
                  <c:v>-8.3280611309524577E-2</c:v>
                </c:pt>
                <c:pt idx="161" formatCode="0.00">
                  <c:v>-0.1493280018154759</c:v>
                </c:pt>
                <c:pt idx="162" formatCode="0.00">
                  <c:v>0.11258639098214207</c:v>
                </c:pt>
                <c:pt idx="163" formatCode="0.00">
                  <c:v>-8.2194343214284427E-2</c:v>
                </c:pt>
                <c:pt idx="164" formatCode="0.00">
                  <c:v>1.1428211904758179E-3</c:v>
                </c:pt>
                <c:pt idx="165" formatCode="0.00">
                  <c:v>8.8482061755952301E-2</c:v>
                </c:pt>
                <c:pt idx="166" formatCode="0.00">
                  <c:v>9.9259400565475886E-2</c:v>
                </c:pt>
                <c:pt idx="167" formatCode="0.00">
                  <c:v>3.4358764464285763E-2</c:v>
                </c:pt>
                <c:pt idx="168" formatCode="0.00">
                  <c:v>5.3705812291667154E-2</c:v>
                </c:pt>
                <c:pt idx="169" formatCode="0.00">
                  <c:v>7.1179659970237452E-2</c:v>
                </c:pt>
                <c:pt idx="170" formatCode="0.00">
                  <c:v>-0.1250939074107138</c:v>
                </c:pt>
                <c:pt idx="171" formatCode="0.00">
                  <c:v>3.5423831547620743E-3</c:v>
                </c:pt>
                <c:pt idx="172" formatCode="0.00">
                  <c:v>7.7319679523808915E-2</c:v>
                </c:pt>
                <c:pt idx="173" formatCode="0.00">
                  <c:v>2.8321713184523478E-2</c:v>
                </c:pt>
                <c:pt idx="174" formatCode="0.00">
                  <c:v>-0.2721260065178579</c:v>
                </c:pt>
                <c:pt idx="175" formatCode="0.00">
                  <c:v>-0.2442100823809521</c:v>
                </c:pt>
                <c:pt idx="176" formatCode="0.00">
                  <c:v>-0.41024497547619143</c:v>
                </c:pt>
                <c:pt idx="177" formatCode="0.00">
                  <c:v>6.748901342261826E-2</c:v>
                </c:pt>
                <c:pt idx="178" formatCode="0.00">
                  <c:v>-4.4236496101191403E-2</c:v>
                </c:pt>
                <c:pt idx="179" formatCode="0.00">
                  <c:v>7.1250505297618894E-2</c:v>
                </c:pt>
                <c:pt idx="180" formatCode="0.00">
                  <c:v>0.22044813395833351</c:v>
                </c:pt>
                <c:pt idx="181" formatCode="0.00">
                  <c:v>0.40485828330357121</c:v>
                </c:pt>
                <c:pt idx="182" formatCode="0.00">
                  <c:v>0.39200890508928632</c:v>
                </c:pt>
                <c:pt idx="183" formatCode="0.00">
                  <c:v>-1.6471071011904481E-2</c:v>
                </c:pt>
                <c:pt idx="184" formatCode="0.00">
                  <c:v>-4.5914907976190467E-2</c:v>
                </c:pt>
                <c:pt idx="185" formatCode="0.00">
                  <c:v>-6.3623448482143186E-2</c:v>
                </c:pt>
                <c:pt idx="186" formatCode="0.00">
                  <c:v>0.17883672681547536</c:v>
                </c:pt>
                <c:pt idx="187" formatCode="0.00">
                  <c:v>-0.33379274988095142</c:v>
                </c:pt>
                <c:pt idx="188" formatCode="0.00">
                  <c:v>-0.20910692714285828</c:v>
                </c:pt>
                <c:pt idx="189" formatCode="0.00">
                  <c:v>-2.2095168244047336E-2</c:v>
                </c:pt>
                <c:pt idx="190" formatCode="0.00">
                  <c:v>-2.1712293601190424E-2</c:v>
                </c:pt>
                <c:pt idx="191" formatCode="0.00">
                  <c:v>-4.168630470238055E-2</c:v>
                </c:pt>
                <c:pt idx="192" formatCode="0.00">
                  <c:v>0.1248951631250006</c:v>
                </c:pt>
                <c:pt idx="193" formatCode="0.00">
                  <c:v>-6.4834531696428943E-2</c:v>
                </c:pt>
                <c:pt idx="194" formatCode="0.00">
                  <c:v>-6.2524474910713224E-2</c:v>
                </c:pt>
                <c:pt idx="195" formatCode="0.00">
                  <c:v>-7.5414271011904788E-2</c:v>
                </c:pt>
                <c:pt idx="196" formatCode="0.00">
                  <c:v>2.8625181190475857E-2</c:v>
                </c:pt>
                <c:pt idx="197" formatCode="0.00">
                  <c:v>-7.5801048482142974E-2</c:v>
                </c:pt>
                <c:pt idx="198" formatCode="0.00">
                  <c:v>-0.11425021068452468</c:v>
                </c:pt>
                <c:pt idx="199" formatCode="0.00">
                  <c:v>0.28782228761904838</c:v>
                </c:pt>
                <c:pt idx="200" formatCode="0.00">
                  <c:v>0.1122677036904749</c:v>
                </c:pt>
                <c:pt idx="201" formatCode="0.00">
                  <c:v>-6.792566907738129E-2</c:v>
                </c:pt>
                <c:pt idx="202" formatCode="0.00">
                  <c:v>6.7655285565475509E-2</c:v>
                </c:pt>
                <c:pt idx="203" formatCode="0.00">
                  <c:v>0.10137156863095198</c:v>
                </c:pt>
                <c:pt idx="204" formatCode="0.00">
                  <c:v>-0.21808850604166619</c:v>
                </c:pt>
                <c:pt idx="205" formatCode="0.00">
                  <c:v>0.1204973541369041</c:v>
                </c:pt>
                <c:pt idx="206" formatCode="0.00">
                  <c:v>0.24958158342262005</c:v>
                </c:pt>
                <c:pt idx="207" formatCode="0.00">
                  <c:v>-4.5136908511903773E-2</c:v>
                </c:pt>
                <c:pt idx="208" formatCode="0.00">
                  <c:v>2.4164780357142757E-2</c:v>
                </c:pt>
                <c:pt idx="209" formatCode="0.00">
                  <c:v>0.11780556985119039</c:v>
                </c:pt>
                <c:pt idx="210" formatCode="0.00">
                  <c:v>6.244565931547541E-2</c:v>
                </c:pt>
                <c:pt idx="211" formatCode="0.00">
                  <c:v>-0.21134089988095095</c:v>
                </c:pt>
                <c:pt idx="212" formatCode="0.00">
                  <c:v>-0.19581530214285836</c:v>
                </c:pt>
                <c:pt idx="213" formatCode="0.00">
                  <c:v>-6.7421497410714348E-2</c:v>
                </c:pt>
                <c:pt idx="214" formatCode="0.00">
                  <c:v>-3.5082157767857503E-2</c:v>
                </c:pt>
                <c:pt idx="215" formatCode="0.00">
                  <c:v>1.1849302797618755E-2</c:v>
                </c:pt>
                <c:pt idx="216" formatCode="0.00">
                  <c:v>0.15214181145833372</c:v>
                </c:pt>
                <c:pt idx="217" formatCode="0.00">
                  <c:v>-8.6762253363095621E-2</c:v>
                </c:pt>
                <c:pt idx="218" formatCode="0.00">
                  <c:v>-0.26032200491071356</c:v>
                </c:pt>
                <c:pt idx="219" formatCode="0.00">
                  <c:v>2.0367263154762671E-2</c:v>
                </c:pt>
                <c:pt idx="220" formatCode="0.00">
                  <c:v>-1.8602254642857474E-2</c:v>
                </c:pt>
                <c:pt idx="221" formatCode="0.00">
                  <c:v>0.33314252151785695</c:v>
                </c:pt>
                <c:pt idx="222" formatCode="0.00">
                  <c:v>-3.2043282351191582E-2</c:v>
                </c:pt>
                <c:pt idx="223" formatCode="0.00">
                  <c:v>6.8433009285715052E-2</c:v>
                </c:pt>
                <c:pt idx="224" formatCode="0.00">
                  <c:v>-0.16312798964285813</c:v>
                </c:pt>
                <c:pt idx="225" formatCode="0.00">
                  <c:v>-0.10222267824404785</c:v>
                </c:pt>
                <c:pt idx="226" formatCode="0.00">
                  <c:v>-6.9338216934524244E-2</c:v>
                </c:pt>
                <c:pt idx="227" formatCode="0.00">
                  <c:v>0.23104427613095257</c:v>
                </c:pt>
                <c:pt idx="228" formatCode="0.00">
                  <c:v>0.24321727395833426</c:v>
                </c:pt>
                <c:pt idx="229" formatCode="0.00">
                  <c:v>1.2982659970238064E-2</c:v>
                </c:pt>
                <c:pt idx="230" formatCode="0.00">
                  <c:v>-8.3781891577380474E-2</c:v>
                </c:pt>
                <c:pt idx="231" formatCode="0.00">
                  <c:v>9.527305065476277E-2</c:v>
                </c:pt>
                <c:pt idx="232" formatCode="0.00">
                  <c:v>-1.0756794642857503E-2</c:v>
                </c:pt>
                <c:pt idx="233" formatCode="0.00">
                  <c:v>-8.7384455148809437E-2</c:v>
                </c:pt>
                <c:pt idx="234" formatCode="0.00">
                  <c:v>-0.25252608568452439</c:v>
                </c:pt>
                <c:pt idx="235" formatCode="0.00">
                  <c:v>-0.19700881821428506</c:v>
                </c:pt>
                <c:pt idx="236" formatCode="0.00">
                  <c:v>-7.6518813095254323E-3</c:v>
                </c:pt>
                <c:pt idx="237" formatCode="0.00">
                  <c:v>-6.1871157440478441E-3</c:v>
                </c:pt>
                <c:pt idx="238" formatCode="0.00">
                  <c:v>0.12910614973214241</c:v>
                </c:pt>
                <c:pt idx="239" formatCode="0.00">
                  <c:v>0.17301344613095226</c:v>
                </c:pt>
                <c:pt idx="240" formatCode="0.00">
                  <c:v>-2.9925312708332985E-2</c:v>
                </c:pt>
                <c:pt idx="241" formatCode="0.00">
                  <c:v>2.2832150803571594E-2</c:v>
                </c:pt>
                <c:pt idx="242" formatCode="0.00">
                  <c:v>-0.14784227907738012</c:v>
                </c:pt>
                <c:pt idx="243" formatCode="0.00">
                  <c:v>-0.18588994184523777</c:v>
                </c:pt>
                <c:pt idx="244" formatCode="0.00">
                  <c:v>-7.2875612976190496E-2</c:v>
                </c:pt>
                <c:pt idx="245" formatCode="0.00">
                  <c:v>-0.2997199426488093</c:v>
                </c:pt>
                <c:pt idx="246" formatCode="0.00">
                  <c:v>-2.1896669017857917E-2</c:v>
                </c:pt>
                <c:pt idx="247" formatCode="0.00">
                  <c:v>0.92200021095238105</c:v>
                </c:pt>
                <c:pt idx="248" formatCode="0.00">
                  <c:v>0.19421701369047506</c:v>
                </c:pt>
                <c:pt idx="249" formatCode="0.00">
                  <c:v>1.5241780922619075E-2</c:v>
                </c:pt>
                <c:pt idx="250" formatCode="0.00">
                  <c:v>-1.9043543601190649E-2</c:v>
                </c:pt>
                <c:pt idx="251" formatCode="0.00">
                  <c:v>-0.2054767347023807</c:v>
                </c:pt>
                <c:pt idx="252" formatCode="0.00">
                  <c:v>-0.1691759393749992</c:v>
                </c:pt>
                <c:pt idx="253" formatCode="0.00">
                  <c:v>4.3938533303571781E-2</c:v>
                </c:pt>
                <c:pt idx="254" formatCode="0.00">
                  <c:v>-4.7498074107132915E-3</c:v>
                </c:pt>
                <c:pt idx="255" formatCode="0.00">
                  <c:v>-4.9458484345237252E-2</c:v>
                </c:pt>
                <c:pt idx="256" formatCode="0.00">
                  <c:v>-9.373212047619095E-2</c:v>
                </c:pt>
                <c:pt idx="257" formatCode="0.00">
                  <c:v>-2.1182903482142912E-2</c:v>
                </c:pt>
                <c:pt idx="258" formatCode="0.00">
                  <c:v>-0.11444382735119163</c:v>
                </c:pt>
                <c:pt idx="259" formatCode="0.00">
                  <c:v>-4.4785634880951886E-2</c:v>
                </c:pt>
                <c:pt idx="260" formatCode="0.00">
                  <c:v>0.54978068952380799</c:v>
                </c:pt>
                <c:pt idx="261" formatCode="0.00">
                  <c:v>0.1381811925892853</c:v>
                </c:pt>
                <c:pt idx="262" formatCode="0.00">
                  <c:v>5.1559153065475538E-2</c:v>
                </c:pt>
                <c:pt idx="263" formatCode="0.00">
                  <c:v>-0.13006760720238075</c:v>
                </c:pt>
                <c:pt idx="264" formatCode="0.00">
                  <c:v>-1.7700151874999737E-2</c:v>
                </c:pt>
                <c:pt idx="265" formatCode="0.00">
                  <c:v>-8.5944045863095564E-2</c:v>
                </c:pt>
                <c:pt idx="266" formatCode="0.00">
                  <c:v>-0.15008017657738026</c:v>
                </c:pt>
                <c:pt idx="267" formatCode="0.00">
                  <c:v>-1.6103526011904012E-2</c:v>
                </c:pt>
                <c:pt idx="268" formatCode="0.00">
                  <c:v>-5.2438592976190357E-2</c:v>
                </c:pt>
                <c:pt idx="269" formatCode="0.00">
                  <c:v>-0.17736074848214267</c:v>
                </c:pt>
                <c:pt idx="270" formatCode="0.00">
                  <c:v>-0.32511942401785809</c:v>
                </c:pt>
                <c:pt idx="271" formatCode="0.00">
                  <c:v>-0.22255155738095134</c:v>
                </c:pt>
                <c:pt idx="272" formatCode="0.00">
                  <c:v>0.6609693995238084</c:v>
                </c:pt>
                <c:pt idx="273" formatCode="0.00">
                  <c:v>0.12294372342261894</c:v>
                </c:pt>
                <c:pt idx="274" formatCode="0.00">
                  <c:v>-2.0279379434524181E-2</c:v>
                </c:pt>
                <c:pt idx="275" formatCode="0.00">
                  <c:v>1.9603612797619352E-2</c:v>
                </c:pt>
                <c:pt idx="276" formatCode="0.00">
                  <c:v>-7.012761020833258E-2</c:v>
                </c:pt>
                <c:pt idx="277" formatCode="0.00">
                  <c:v>0.23084514913690457</c:v>
                </c:pt>
                <c:pt idx="278" formatCode="0.00">
                  <c:v>-3.0721415744047409E-2</c:v>
                </c:pt>
                <c:pt idx="279" formatCode="0.00">
                  <c:v>-7.2008916845237803E-2</c:v>
                </c:pt>
                <c:pt idx="280" formatCode="0.00">
                  <c:v>-0.12200186297619098</c:v>
                </c:pt>
                <c:pt idx="281" formatCode="0.00">
                  <c:v>0.13104586151785735</c:v>
                </c:pt>
                <c:pt idx="282" formatCode="0.00">
                  <c:v>-0.12915285485119155</c:v>
                </c:pt>
                <c:pt idx="283" formatCode="0.00">
                  <c:v>0.1906007942857153</c:v>
                </c:pt>
                <c:pt idx="284" formatCode="0.00">
                  <c:v>-8.7347338809524722E-2</c:v>
                </c:pt>
                <c:pt idx="285" formatCode="0.00">
                  <c:v>6.1070182589286315E-2</c:v>
                </c:pt>
                <c:pt idx="286" formatCode="0.00">
                  <c:v>0.11362805639880902</c:v>
                </c:pt>
                <c:pt idx="287" formatCode="0.00">
                  <c:v>-0.14223716136904763</c:v>
                </c:pt>
                <c:pt idx="288" formatCode="0.00">
                  <c:v>-0.15170258687499993</c:v>
                </c:pt>
                <c:pt idx="289" formatCode="0.00">
                  <c:v>-3.1415089196429324E-2</c:v>
                </c:pt>
                <c:pt idx="290" formatCode="0.00">
                  <c:v>0.18558927592261965</c:v>
                </c:pt>
                <c:pt idx="291" formatCode="0.00">
                  <c:v>0.11330266398809563</c:v>
                </c:pt>
                <c:pt idx="292" formatCode="0.00">
                  <c:v>0.10552017285714266</c:v>
                </c:pt>
                <c:pt idx="293" formatCode="0.00">
                  <c:v>-4.5045508482142615E-2</c:v>
                </c:pt>
                <c:pt idx="294" formatCode="0.00">
                  <c:v>-0.19319803151785786</c:v>
                </c:pt>
                <c:pt idx="295" formatCode="0.00">
                  <c:v>-0.38568338821428449</c:v>
                </c:pt>
                <c:pt idx="296" formatCode="0.00">
                  <c:v>8.1903108690474902E-2</c:v>
                </c:pt>
                <c:pt idx="297" formatCode="0.00">
                  <c:v>0.11562979008928487</c:v>
                </c:pt>
                <c:pt idx="298" formatCode="0.00">
                  <c:v>-1.47460061011917E-2</c:v>
                </c:pt>
                <c:pt idx="299" formatCode="0.00">
                  <c:v>-6.1400168869047089E-2</c:v>
                </c:pt>
                <c:pt idx="300" formatCode="0.00">
                  <c:v>-0.10051880520833256</c:v>
                </c:pt>
                <c:pt idx="301" formatCode="0.00">
                  <c:v>-5.0814316696428552E-2</c:v>
                </c:pt>
                <c:pt idx="302" formatCode="0.00">
                  <c:v>0.27631507925595322</c:v>
                </c:pt>
                <c:pt idx="303" formatCode="0.00">
                  <c:v>0.19435452648809592</c:v>
                </c:pt>
                <c:pt idx="304" formatCode="0.00">
                  <c:v>-3.5410102142857003E-2</c:v>
                </c:pt>
                <c:pt idx="305" formatCode="0.00">
                  <c:v>-9.1223885982142594E-2</c:v>
                </c:pt>
                <c:pt idx="306" formatCode="0.00">
                  <c:v>0.21803152014880878</c:v>
                </c:pt>
                <c:pt idx="307" formatCode="0.00">
                  <c:v>0.19166712595238211</c:v>
                </c:pt>
                <c:pt idx="308" formatCode="0.00">
                  <c:v>-0.24574176214285792</c:v>
                </c:pt>
                <c:pt idx="309" formatCode="0.00">
                  <c:v>7.9020701755952771E-2</c:v>
                </c:pt>
                <c:pt idx="310" formatCode="0.00">
                  <c:v>0.1316000055654758</c:v>
                </c:pt>
                <c:pt idx="311" formatCode="0.00">
                  <c:v>-5.6229429702380873E-2</c:v>
                </c:pt>
                <c:pt idx="312" formatCode="0.00">
                  <c:v>-0.18301424937499977</c:v>
                </c:pt>
                <c:pt idx="313" formatCode="0.00">
                  <c:v>-0.31988514752976238</c:v>
                </c:pt>
                <c:pt idx="314" formatCode="0.00">
                  <c:v>8.0917368422619873E-2</c:v>
                </c:pt>
                <c:pt idx="315" formatCode="0.00">
                  <c:v>1.2896576488095945E-2</c:v>
                </c:pt>
                <c:pt idx="316" formatCode="0.00">
                  <c:v>0.10818243285714235</c:v>
                </c:pt>
                <c:pt idx="317" formatCode="0.00">
                  <c:v>4.9434865684523821E-2</c:v>
                </c:pt>
                <c:pt idx="318" formatCode="0.00">
                  <c:v>0.1583122951488094</c:v>
                </c:pt>
                <c:pt idx="319" formatCode="0.00">
                  <c:v>7.9133194285715636E-2</c:v>
                </c:pt>
                <c:pt idx="320" formatCode="0.00">
                  <c:v>-0.18504577380952458</c:v>
                </c:pt>
                <c:pt idx="321" formatCode="0.00">
                  <c:v>-0.11716047491071446</c:v>
                </c:pt>
                <c:pt idx="322" formatCode="0.00">
                  <c:v>-5.4455392767857713E-2</c:v>
                </c:pt>
                <c:pt idx="323" formatCode="0.00">
                  <c:v>-0.17244607053571404</c:v>
                </c:pt>
                <c:pt idx="324" formatCode="0.00">
                  <c:v>3.1318685625000509E-2</c:v>
                </c:pt>
                <c:pt idx="325" formatCode="0.00">
                  <c:v>8.4713713303571581E-2</c:v>
                </c:pt>
                <c:pt idx="326" formatCode="0.00">
                  <c:v>-7.0352802410713178E-2</c:v>
                </c:pt>
                <c:pt idx="327" formatCode="0.00">
                  <c:v>7.1823548214289268E-3</c:v>
                </c:pt>
                <c:pt idx="328" formatCode="0.00">
                  <c:v>5.8936295357142843E-2</c:v>
                </c:pt>
                <c:pt idx="329" formatCode="0.00">
                  <c:v>0.1349773448511904</c:v>
                </c:pt>
                <c:pt idx="330" formatCode="0.00">
                  <c:v>0.18491793764880882</c:v>
                </c:pt>
                <c:pt idx="331" formatCode="0.00">
                  <c:v>-3.3186786547617864E-2</c:v>
                </c:pt>
                <c:pt idx="332" formatCode="0.00">
                  <c:v>-6.5583418809524563E-2</c:v>
                </c:pt>
                <c:pt idx="333" formatCode="0.00">
                  <c:v>-8.4635158244047215E-2</c:v>
                </c:pt>
                <c:pt idx="334" formatCode="0.00">
                  <c:v>8.7746739732142753E-2</c:v>
                </c:pt>
                <c:pt idx="335" formatCode="0.00">
                  <c:v>6.4666297797619343E-2</c:v>
                </c:pt>
                <c:pt idx="336" formatCode="0.00">
                  <c:v>-0.11534766020833276</c:v>
                </c:pt>
                <c:pt idx="337" formatCode="0.00">
                  <c:v>-0.11452973419642909</c:v>
                </c:pt>
                <c:pt idx="338" formatCode="0.00">
                  <c:v>-0.14777369574404764</c:v>
                </c:pt>
                <c:pt idx="339" formatCode="0.00">
                  <c:v>-2.6625639345237762E-2</c:v>
                </c:pt>
                <c:pt idx="340" formatCode="0.00">
                  <c:v>1.9294026190476377E-2</c:v>
                </c:pt>
                <c:pt idx="341" formatCode="0.00">
                  <c:v>2.2433446517857281E-2</c:v>
                </c:pt>
                <c:pt idx="342" formatCode="0.00">
                  <c:v>0.16351993764880879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9E-42D0-A0CB-B6CB165DB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33343"/>
        <c:axId val="1410734175"/>
        <c:extLst/>
      </c:lineChart>
      <c:dateAx>
        <c:axId val="1410733343"/>
        <c:scaling>
          <c:orientation val="minMax"/>
          <c:max val="4346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4175"/>
        <c:crossesAt val="-30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1410734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Soil Moisture Normalized Anomaly, 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073334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'COV-Glacier'!$G$70</c:f>
              <c:strCache>
                <c:ptCount val="1"/>
                <c:pt idx="0">
                  <c:v>Gl_Volume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'COV-Glacier'!$F$71:$F$99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'COV-Glacier'!$G$71:$G$99</c:f>
              <c:numCache>
                <c:formatCode>0.000</c:formatCode>
                <c:ptCount val="29"/>
                <c:pt idx="0">
                  <c:v>1.2761683067289329</c:v>
                </c:pt>
                <c:pt idx="1">
                  <c:v>1.2757628411195421</c:v>
                </c:pt>
                <c:pt idx="2">
                  <c:v>1.3045686570034405</c:v>
                </c:pt>
                <c:pt idx="3">
                  <c:v>1.2751339254845608</c:v>
                </c:pt>
                <c:pt idx="4">
                  <c:v>1.1839692746398589</c:v>
                </c:pt>
                <c:pt idx="5">
                  <c:v>0.9434600974089733</c:v>
                </c:pt>
                <c:pt idx="6">
                  <c:v>0.83549082079744741</c:v>
                </c:pt>
                <c:pt idx="7">
                  <c:v>0.83422855012299713</c:v>
                </c:pt>
                <c:pt idx="8">
                  <c:v>0.84894369618019294</c:v>
                </c:pt>
                <c:pt idx="9">
                  <c:v>0.63378943774897389</c:v>
                </c:pt>
                <c:pt idx="10">
                  <c:v>0.51982844488789737</c:v>
                </c:pt>
                <c:pt idx="11">
                  <c:v>0.4378859169543422</c:v>
                </c:pt>
                <c:pt idx="12">
                  <c:v>0.30615398795076476</c:v>
                </c:pt>
                <c:pt idx="13">
                  <c:v>0.26525079485272618</c:v>
                </c:pt>
                <c:pt idx="14">
                  <c:v>0.18778318663728849</c:v>
                </c:pt>
                <c:pt idx="15">
                  <c:v>0.13722132918734201</c:v>
                </c:pt>
                <c:pt idx="16">
                  <c:v>-9.5542618051074682E-3</c:v>
                </c:pt>
                <c:pt idx="17">
                  <c:v>-0.19042891862579697</c:v>
                </c:pt>
                <c:pt idx="18">
                  <c:v>-0.35596543296028571</c:v>
                </c:pt>
                <c:pt idx="19">
                  <c:v>-0.47113246403907028</c:v>
                </c:pt>
                <c:pt idx="20">
                  <c:v>-0.70068519100773974</c:v>
                </c:pt>
                <c:pt idx="21">
                  <c:v>-0.8341188917295056</c:v>
                </c:pt>
                <c:pt idx="22">
                  <c:v>-0.89462353541822459</c:v>
                </c:pt>
                <c:pt idx="23">
                  <c:v>-0.99462556078561093</c:v>
                </c:pt>
                <c:pt idx="24">
                  <c:v>-1.1988218891531033</c:v>
                </c:pt>
                <c:pt idx="25">
                  <c:v>-1.3966106770512121</c:v>
                </c:pt>
                <c:pt idx="26">
                  <c:v>-1.5331519609105595</c:v>
                </c:pt>
                <c:pt idx="27">
                  <c:v>-1.7108568829309267</c:v>
                </c:pt>
                <c:pt idx="28">
                  <c:v>-1.9750636012881242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6A-4103-8210-E5FC4A411528}"/>
            </c:ext>
          </c:extLst>
        </c:ser>
        <c:ser>
          <c:idx val="1"/>
          <c:order val="1"/>
          <c:tx>
            <c:strRef>
              <c:f>'COV-Glacier'!$H$70</c:f>
              <c:strCache>
                <c:ptCount val="1"/>
                <c:pt idx="0">
                  <c:v>Temperature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'COV-Glacier'!$F$71:$F$99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'COV-Glacier'!$H$71:$H$99</c:f>
              <c:numCache>
                <c:formatCode>0.000</c:formatCode>
                <c:ptCount val="29"/>
                <c:pt idx="0">
                  <c:v>-0.40573799551904577</c:v>
                </c:pt>
                <c:pt idx="1">
                  <c:v>-0.61587768201493942</c:v>
                </c:pt>
                <c:pt idx="2">
                  <c:v>-1.6238010606363615</c:v>
                </c:pt>
                <c:pt idx="3">
                  <c:v>-6.0696417140167304E-2</c:v>
                </c:pt>
                <c:pt idx="4">
                  <c:v>-9.8525769817201361E-2</c:v>
                </c:pt>
                <c:pt idx="5">
                  <c:v>-0.3492833426372639</c:v>
                </c:pt>
                <c:pt idx="6">
                  <c:v>-0.77629728745653581</c:v>
                </c:pt>
                <c:pt idx="7">
                  <c:v>-2.7769386442477737</c:v>
                </c:pt>
                <c:pt idx="8">
                  <c:v>0.51232094030334141</c:v>
                </c:pt>
                <c:pt idx="9">
                  <c:v>0.92576051378531854</c:v>
                </c:pt>
                <c:pt idx="10">
                  <c:v>-0.91409294066917701</c:v>
                </c:pt>
                <c:pt idx="11">
                  <c:v>0.17175153852810152</c:v>
                </c:pt>
                <c:pt idx="12">
                  <c:v>-0.98633174626638009</c:v>
                </c:pt>
                <c:pt idx="13">
                  <c:v>-0.27546612176803853</c:v>
                </c:pt>
                <c:pt idx="14">
                  <c:v>-0.74699137724591347</c:v>
                </c:pt>
                <c:pt idx="15">
                  <c:v>-0.17586811812747916</c:v>
                </c:pt>
                <c:pt idx="16">
                  <c:v>0.3504807611197277</c:v>
                </c:pt>
                <c:pt idx="17">
                  <c:v>0.48617186063686174</c:v>
                </c:pt>
                <c:pt idx="18">
                  <c:v>-0.22869241588382527</c:v>
                </c:pt>
                <c:pt idx="19">
                  <c:v>1.3353066629309995</c:v>
                </c:pt>
                <c:pt idx="20">
                  <c:v>1.3116304338569367</c:v>
                </c:pt>
                <c:pt idx="21">
                  <c:v>-5.3992687914043462E-3</c:v>
                </c:pt>
                <c:pt idx="22">
                  <c:v>-0.29014538379263249</c:v>
                </c:pt>
                <c:pt idx="23">
                  <c:v>-4.5017492109129434E-2</c:v>
                </c:pt>
                <c:pt idx="24">
                  <c:v>0.45349866451352605</c:v>
                </c:pt>
                <c:pt idx="25">
                  <c:v>0.11250835199918474</c:v>
                </c:pt>
                <c:pt idx="26">
                  <c:v>1.9280542112718473</c:v>
                </c:pt>
                <c:pt idx="27">
                  <c:v>2.0740050100539902</c:v>
                </c:pt>
                <c:pt idx="28">
                  <c:v>0.71367411512029688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6A-4103-8210-E5FC4A411528}"/>
            </c:ext>
          </c:extLst>
        </c:ser>
        <c:ser>
          <c:idx val="2"/>
          <c:order val="2"/>
          <c:tx>
            <c:strRef>
              <c:f>'COV-Glacier'!$I$70</c:f>
              <c:strCache>
                <c:ptCount val="1"/>
                <c:pt idx="0">
                  <c:v>Precipitation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'COV-Glacier'!$F$71:$F$99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'COV-Glacier'!$I$71:$I$99</c:f>
              <c:numCache>
                <c:formatCode>0.000</c:formatCode>
                <c:ptCount val="29"/>
                <c:pt idx="0">
                  <c:v>1.157027577349544</c:v>
                </c:pt>
                <c:pt idx="1">
                  <c:v>1.8935590035771868</c:v>
                </c:pt>
                <c:pt idx="2">
                  <c:v>-1.272174126757406</c:v>
                </c:pt>
                <c:pt idx="3">
                  <c:v>-0.23311767442955039</c:v>
                </c:pt>
                <c:pt idx="4">
                  <c:v>-1.600527012567051</c:v>
                </c:pt>
                <c:pt idx="5">
                  <c:v>0.48834623019486456</c:v>
                </c:pt>
                <c:pt idx="6">
                  <c:v>0.47302875172923692</c:v>
                </c:pt>
                <c:pt idx="7">
                  <c:v>-0.89057534880602851</c:v>
                </c:pt>
                <c:pt idx="8">
                  <c:v>1.8967474777016289</c:v>
                </c:pt>
                <c:pt idx="9">
                  <c:v>-0.28209092995790591</c:v>
                </c:pt>
                <c:pt idx="10">
                  <c:v>1.094517023937444</c:v>
                </c:pt>
                <c:pt idx="11">
                  <c:v>-0.912331756693747</c:v>
                </c:pt>
                <c:pt idx="12">
                  <c:v>-0.47802459546344178</c:v>
                </c:pt>
                <c:pt idx="13">
                  <c:v>0.53140180780718826</c:v>
                </c:pt>
                <c:pt idx="14">
                  <c:v>0.36377931327941937</c:v>
                </c:pt>
                <c:pt idx="15">
                  <c:v>-1.0772707712462208</c:v>
                </c:pt>
                <c:pt idx="16">
                  <c:v>-1.8506647381874348</c:v>
                </c:pt>
                <c:pt idx="17">
                  <c:v>-0.5376850309918968</c:v>
                </c:pt>
                <c:pt idx="18">
                  <c:v>0.53118639782810195</c:v>
                </c:pt>
                <c:pt idx="19">
                  <c:v>-0.28861419441891623</c:v>
                </c:pt>
                <c:pt idx="20">
                  <c:v>2.0528760208924899</c:v>
                </c:pt>
                <c:pt idx="21">
                  <c:v>-0.37113857027469005</c:v>
                </c:pt>
                <c:pt idx="22">
                  <c:v>0.24347588821410882</c:v>
                </c:pt>
                <c:pt idx="23">
                  <c:v>-0.74982220091485718</c:v>
                </c:pt>
                <c:pt idx="24">
                  <c:v>-8.3404690710114859E-2</c:v>
                </c:pt>
                <c:pt idx="25">
                  <c:v>-0.85010977136675492</c:v>
                </c:pt>
                <c:pt idx="26">
                  <c:v>0.35997814001632894</c:v>
                </c:pt>
                <c:pt idx="27">
                  <c:v>-1.109399933441509E-2</c:v>
                </c:pt>
                <c:pt idx="28">
                  <c:v>0.40272177959287947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06A-4103-8210-E5FC4A411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9238496"/>
        <c:axId val="659262496"/>
      </c:scatterChart>
      <c:valAx>
        <c:axId val="659238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9262496"/>
        <c:crosses val="autoZero"/>
        <c:crossBetween val="midCat"/>
      </c:valAx>
      <c:valAx>
        <c:axId val="65926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9238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Irrigated Land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Indus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'Study-Graphs'!$A$3:$A$31</c:f>
              <c:numCache>
                <c:formatCode>0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'Study-Graphs'!$C$3:$C$31</c:f>
              <c:numCache>
                <c:formatCode>0.00</c:formatCode>
                <c:ptCount val="29"/>
                <c:pt idx="0">
                  <c:v>1</c:v>
                </c:pt>
                <c:pt idx="1">
                  <c:v>1.0114493506183582</c:v>
                </c:pt>
                <c:pt idx="2">
                  <c:v>1.0224533561305766</c:v>
                </c:pt>
                <c:pt idx="3">
                  <c:v>1.0330796482992712</c:v>
                </c:pt>
                <c:pt idx="4">
                  <c:v>1.0435422754930217</c:v>
                </c:pt>
                <c:pt idx="5">
                  <c:v>1.053559168519671</c:v>
                </c:pt>
                <c:pt idx="6">
                  <c:v>1.0632753822718342</c:v>
                </c:pt>
                <c:pt idx="7">
                  <c:v>1.0727342322024689</c:v>
                </c:pt>
                <c:pt idx="8">
                  <c:v>1.0815615065166377</c:v>
                </c:pt>
                <c:pt idx="9">
                  <c:v>1.0898527196787229</c:v>
                </c:pt>
                <c:pt idx="10">
                  <c:v>1.0979918748510202</c:v>
                </c:pt>
                <c:pt idx="11">
                  <c:v>1.0975001018042814</c:v>
                </c:pt>
                <c:pt idx="12">
                  <c:v>1.1058673763830087</c:v>
                </c:pt>
                <c:pt idx="13">
                  <c:v>1.1121501920534516</c:v>
                </c:pt>
                <c:pt idx="14">
                  <c:v>1.1266892702435516</c:v>
                </c:pt>
                <c:pt idx="15">
                  <c:v>1.1336847158960133</c:v>
                </c:pt>
                <c:pt idx="16">
                  <c:v>1.1467285031502192</c:v>
                </c:pt>
                <c:pt idx="17">
                  <c:v>1.1465210039743801</c:v>
                </c:pt>
                <c:pt idx="18">
                  <c:v>1.1546903762141627</c:v>
                </c:pt>
                <c:pt idx="19">
                  <c:v>1.1558464059975557</c:v>
                </c:pt>
                <c:pt idx="20">
                  <c:v>1.1522662670924146</c:v>
                </c:pt>
                <c:pt idx="21">
                  <c:v>1.1733816425997814</c:v>
                </c:pt>
                <c:pt idx="22">
                  <c:v>1.1828447722009172</c:v>
                </c:pt>
                <c:pt idx="23">
                  <c:v>1.1907342799272773</c:v>
                </c:pt>
                <c:pt idx="24">
                  <c:v>1.1968745696013126</c:v>
                </c:pt>
                <c:pt idx="25">
                  <c:v>1.2074034668443556</c:v>
                </c:pt>
                <c:pt idx="26">
                  <c:v>1.2113807072972471</c:v>
                </c:pt>
                <c:pt idx="27">
                  <c:v>1.2153552243234673</c:v>
                </c:pt>
                <c:pt idx="28">
                  <c:v>1.2193169023381751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31-4492-ADE4-E90A68620071}"/>
            </c:ext>
          </c:extLst>
        </c:ser>
        <c:ser>
          <c:idx val="0"/>
          <c:order val="1"/>
          <c:tx>
            <c:v>Ganges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'Study-Graphs'!$A$3:$A$31</c:f>
              <c:numCache>
                <c:formatCode>0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'Study-Graphs'!$G$3:$G$31</c:f>
              <c:numCache>
                <c:formatCode>0.00</c:formatCode>
                <c:ptCount val="29"/>
                <c:pt idx="0">
                  <c:v>1</c:v>
                </c:pt>
                <c:pt idx="1">
                  <c:v>1.0230312679342251</c:v>
                </c:pt>
                <c:pt idx="2">
                  <c:v>1.0458420654614504</c:v>
                </c:pt>
                <c:pt idx="3">
                  <c:v>1.0683008992971814</c:v>
                </c:pt>
                <c:pt idx="4">
                  <c:v>1.0905773227265978</c:v>
                </c:pt>
                <c:pt idx="5">
                  <c:v>1.1125929511417723</c:v>
                </c:pt>
                <c:pt idx="6">
                  <c:v>1.1345113475782438</c:v>
                </c:pt>
                <c:pt idx="7">
                  <c:v>1.1563401824776143</c:v>
                </c:pt>
                <c:pt idx="8">
                  <c:v>1.1780149510786544</c:v>
                </c:pt>
                <c:pt idx="9">
                  <c:v>1.1996192977206677</c:v>
                </c:pt>
                <c:pt idx="10">
                  <c:v>1.2211527110408786</c:v>
                </c:pt>
                <c:pt idx="11">
                  <c:v>1.2413997547796336</c:v>
                </c:pt>
                <c:pt idx="12">
                  <c:v>1.2485211388604149</c:v>
                </c:pt>
                <c:pt idx="13">
                  <c:v>1.2589072089878295</c:v>
                </c:pt>
                <c:pt idx="14">
                  <c:v>1.2682487841254289</c:v>
                </c:pt>
                <c:pt idx="15">
                  <c:v>1.2769574382536761</c:v>
                </c:pt>
                <c:pt idx="16">
                  <c:v>1.2828752204704075</c:v>
                </c:pt>
                <c:pt idx="17">
                  <c:v>1.2890893008881914</c:v>
                </c:pt>
                <c:pt idx="18">
                  <c:v>1.300064899241081</c:v>
                </c:pt>
                <c:pt idx="19">
                  <c:v>1.3020390517522522</c:v>
                </c:pt>
                <c:pt idx="20">
                  <c:v>1.2998042503304883</c:v>
                </c:pt>
                <c:pt idx="21">
                  <c:v>1.30201903555228</c:v>
                </c:pt>
                <c:pt idx="22">
                  <c:v>1.3099391682845229</c:v>
                </c:pt>
                <c:pt idx="23">
                  <c:v>1.3124740666022232</c:v>
                </c:pt>
                <c:pt idx="24">
                  <c:v>1.3143978133543399</c:v>
                </c:pt>
                <c:pt idx="25">
                  <c:v>1.3184935369589617</c:v>
                </c:pt>
                <c:pt idx="26">
                  <c:v>1.3218585962127578</c:v>
                </c:pt>
                <c:pt idx="27">
                  <c:v>1.3252311067526781</c:v>
                </c:pt>
                <c:pt idx="28">
                  <c:v>1.3285929517261854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31-4492-ADE4-E90A68620071}"/>
            </c:ext>
          </c:extLst>
        </c:ser>
        <c:ser>
          <c:idx val="2"/>
          <c:order val="2"/>
          <c:tx>
            <c:v>Brahmaputra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'Study-Graphs'!$A$3:$A$31</c:f>
              <c:numCache>
                <c:formatCode>0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'Study-Graphs'!$K$3:$K$31</c:f>
              <c:numCache>
                <c:formatCode>0.00</c:formatCode>
                <c:ptCount val="29"/>
                <c:pt idx="0">
                  <c:v>1</c:v>
                </c:pt>
                <c:pt idx="1">
                  <c:v>0.99771922904029353</c:v>
                </c:pt>
                <c:pt idx="2">
                  <c:v>0.99617342237001116</c:v>
                </c:pt>
                <c:pt idx="3">
                  <c:v>0.99489211188595628</c:v>
                </c:pt>
                <c:pt idx="4">
                  <c:v>0.9936148107332311</c:v>
                </c:pt>
                <c:pt idx="5">
                  <c:v>0.99213494858720885</c:v>
                </c:pt>
                <c:pt idx="6">
                  <c:v>0.99072438204834479</c:v>
                </c:pt>
                <c:pt idx="7">
                  <c:v>0.9896202002319926</c:v>
                </c:pt>
                <c:pt idx="8">
                  <c:v>0.98934295796257921</c:v>
                </c:pt>
                <c:pt idx="9">
                  <c:v>0.9896060778111877</c:v>
                </c:pt>
                <c:pt idx="10">
                  <c:v>0.99030585573013608</c:v>
                </c:pt>
                <c:pt idx="11">
                  <c:v>0.97785011994483317</c:v>
                </c:pt>
                <c:pt idx="12">
                  <c:v>0.92841632130565832</c:v>
                </c:pt>
                <c:pt idx="13">
                  <c:v>0.93574340423107838</c:v>
                </c:pt>
                <c:pt idx="14">
                  <c:v>0.92863892895560729</c:v>
                </c:pt>
                <c:pt idx="15">
                  <c:v>0.94825527065499782</c:v>
                </c:pt>
                <c:pt idx="16">
                  <c:v>0.93577954805381114</c:v>
                </c:pt>
                <c:pt idx="17">
                  <c:v>0.92936970439140354</c:v>
                </c:pt>
                <c:pt idx="18">
                  <c:v>0.88798987446364841</c:v>
                </c:pt>
                <c:pt idx="19">
                  <c:v>0.8893444898861943</c:v>
                </c:pt>
                <c:pt idx="20">
                  <c:v>0.8973554330867739</c:v>
                </c:pt>
                <c:pt idx="21">
                  <c:v>0.90445147081422361</c:v>
                </c:pt>
                <c:pt idx="22">
                  <c:v>0.90795299340267699</c:v>
                </c:pt>
                <c:pt idx="23">
                  <c:v>0.90725584847743612</c:v>
                </c:pt>
                <c:pt idx="24">
                  <c:v>0.90677586569242741</c:v>
                </c:pt>
                <c:pt idx="25">
                  <c:v>0.90952411271702649</c:v>
                </c:pt>
                <c:pt idx="26">
                  <c:v>0.91229270560210285</c:v>
                </c:pt>
                <c:pt idx="27">
                  <c:v>0.91514489603744076</c:v>
                </c:pt>
                <c:pt idx="28">
                  <c:v>0.91799062367003958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731-4492-ADE4-E90A68620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519023"/>
        <c:axId val="500519503"/>
      </c:scatterChart>
      <c:valAx>
        <c:axId val="500519023"/>
        <c:scaling>
          <c:orientation val="minMax"/>
          <c:min val="19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519503"/>
        <c:crosses val="autoZero"/>
        <c:crossBetween val="midCat"/>
      </c:valAx>
      <c:valAx>
        <c:axId val="500519503"/>
        <c:scaling>
          <c:orientation val="minMax"/>
          <c:min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Change, fraction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519023"/>
        <c:crosses val="autoZero"/>
        <c:crossBetween val="midCat"/>
        <c:minorUnit val="2.0000000000000004E-2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Total Irrigated</a:t>
            </a:r>
            <a:r>
              <a:rPr lang="en-US" sz="900" b="1" baseline="0"/>
              <a:t> Area in 2018, 10</a:t>
            </a:r>
            <a:r>
              <a:rPr lang="en-US" sz="900" b="1" baseline="30000"/>
              <a:t>3</a:t>
            </a:r>
            <a:r>
              <a:rPr lang="en-US" sz="900" b="1" baseline="0"/>
              <a:t> km</a:t>
            </a:r>
            <a:r>
              <a:rPr lang="en-US" sz="900" b="1" baseline="30000"/>
              <a:t>2</a:t>
            </a:r>
          </a:p>
        </c:rich>
      </c:tx>
      <c:layout>
        <c:manualLayout>
          <c:xMode val="edge"/>
          <c:yMode val="edge"/>
          <c:x val="0.11935708961507661"/>
          <c:y val="7.86097017989448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0CDF-424C-9F36-D42406168F0A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CDF-424C-9F36-D42406168F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CDF-424C-9F36-D42406168F0A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('Study-Graphs'!$B$2,'Study-Graphs'!$F$2,'Study-Graphs'!$J$2)</c:f>
              <c:strCache>
                <c:ptCount val="3"/>
                <c:pt idx="0">
                  <c:v>Indus</c:v>
                </c:pt>
                <c:pt idx="1">
                  <c:v>Ganges</c:v>
                </c:pt>
                <c:pt idx="2">
                  <c:v>Brahmaputra</c:v>
                </c:pt>
              </c:strCache>
            </c:strRef>
          </c:cat>
          <c:val>
            <c:numRef>
              <c:f>('Study-Graphs'!$B$31,'Study-Graphs'!$F$31,'Study-Graphs'!$J$31)</c:f>
              <c:numCache>
                <c:formatCode>0.00</c:formatCode>
                <c:ptCount val="3"/>
                <c:pt idx="0">
                  <c:v>143.46311950683599</c:v>
                </c:pt>
                <c:pt idx="1">
                  <c:v>277.511474609375</c:v>
                </c:pt>
                <c:pt idx="2">
                  <c:v>29.259788513183601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DF-424C-9F36-D4240616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Irrigation</a:t>
            </a:r>
            <a:r>
              <a:rPr lang="en-US" baseline="0"/>
              <a:t> from Aquifers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Indus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'Study-Graphs'!$A$3:$A$31</c:f>
              <c:numCache>
                <c:formatCode>0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'Study-Graphs'!$C$35:$C$63</c:f>
              <c:numCache>
                <c:formatCode>0.00</c:formatCode>
                <c:ptCount val="29"/>
                <c:pt idx="0">
                  <c:v>1.5775303025478518</c:v>
                </c:pt>
                <c:pt idx="1">
                  <c:v>2.0112242764820913</c:v>
                </c:pt>
                <c:pt idx="2">
                  <c:v>1.5524249466101601</c:v>
                </c:pt>
                <c:pt idx="3">
                  <c:v>2.0183115071030988</c:v>
                </c:pt>
                <c:pt idx="4">
                  <c:v>1.9487828338953159</c:v>
                </c:pt>
                <c:pt idx="5">
                  <c:v>1.7447475350966242</c:v>
                </c:pt>
                <c:pt idx="6">
                  <c:v>1.8201469185139716</c:v>
                </c:pt>
                <c:pt idx="7">
                  <c:v>1.4308456377358174</c:v>
                </c:pt>
                <c:pt idx="8">
                  <c:v>2.4311342466279751</c:v>
                </c:pt>
                <c:pt idx="9">
                  <c:v>3.1690204723623121</c:v>
                </c:pt>
                <c:pt idx="10">
                  <c:v>3.2176855671892333</c:v>
                </c:pt>
                <c:pt idx="11">
                  <c:v>3.5191358348985822</c:v>
                </c:pt>
                <c:pt idx="12">
                  <c:v>4.1388818847977378</c:v>
                </c:pt>
                <c:pt idx="13">
                  <c:v>3.0644996957026618</c:v>
                </c:pt>
                <c:pt idx="14">
                  <c:v>4.4793157489369015</c:v>
                </c:pt>
                <c:pt idx="15">
                  <c:v>3.5107187070910806</c:v>
                </c:pt>
                <c:pt idx="16">
                  <c:v>2.4978749995740004</c:v>
                </c:pt>
                <c:pt idx="17">
                  <c:v>2.6404183159089913</c:v>
                </c:pt>
                <c:pt idx="18">
                  <c:v>2.8751658856375295</c:v>
                </c:pt>
                <c:pt idx="19">
                  <c:v>3.227202911328138</c:v>
                </c:pt>
                <c:pt idx="20">
                  <c:v>3.1868605950162863</c:v>
                </c:pt>
                <c:pt idx="21">
                  <c:v>2.547249853278641</c:v>
                </c:pt>
                <c:pt idx="22">
                  <c:v>3.0702311337466575</c:v>
                </c:pt>
                <c:pt idx="23">
                  <c:v>2.0071240228639278</c:v>
                </c:pt>
                <c:pt idx="24">
                  <c:v>1.9418237291630769</c:v>
                </c:pt>
                <c:pt idx="25">
                  <c:v>1.8266445223515688</c:v>
                </c:pt>
                <c:pt idx="26">
                  <c:v>2.5470753408642302</c:v>
                </c:pt>
                <c:pt idx="27">
                  <c:v>2.3875631128834902</c:v>
                </c:pt>
                <c:pt idx="28">
                  <c:v>2.4327697094226854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42-4651-9D58-0E1FBB3E4578}"/>
            </c:ext>
          </c:extLst>
        </c:ser>
        <c:ser>
          <c:idx val="0"/>
          <c:order val="1"/>
          <c:tx>
            <c:v>Ganges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'Study-Graphs'!$A$3:$A$31</c:f>
              <c:numCache>
                <c:formatCode>0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'Study-Graphs'!$G$35:$G$63</c:f>
              <c:numCache>
                <c:formatCode>0.00</c:formatCode>
                <c:ptCount val="29"/>
                <c:pt idx="0">
                  <c:v>2.2150311832744269</c:v>
                </c:pt>
                <c:pt idx="1">
                  <c:v>3.8058445187845544</c:v>
                </c:pt>
                <c:pt idx="2">
                  <c:v>6.2363301677273668</c:v>
                </c:pt>
                <c:pt idx="3">
                  <c:v>3.9685935712269118</c:v>
                </c:pt>
                <c:pt idx="4">
                  <c:v>4.0607186375563762</c:v>
                </c:pt>
                <c:pt idx="5">
                  <c:v>4.6464454068494607</c:v>
                </c:pt>
                <c:pt idx="6">
                  <c:v>3.337447128129857</c:v>
                </c:pt>
                <c:pt idx="7">
                  <c:v>3.2812769142176004</c:v>
                </c:pt>
                <c:pt idx="8">
                  <c:v>3.1340593036899036</c:v>
                </c:pt>
                <c:pt idx="9">
                  <c:v>4.8750787912255618</c:v>
                </c:pt>
                <c:pt idx="10">
                  <c:v>4.7599484141376802</c:v>
                </c:pt>
                <c:pt idx="11">
                  <c:v>5.145592400574535</c:v>
                </c:pt>
                <c:pt idx="12">
                  <c:v>6.1798241377671896</c:v>
                </c:pt>
                <c:pt idx="13">
                  <c:v>4.6557512739654765</c:v>
                </c:pt>
                <c:pt idx="14">
                  <c:v>6.0219193676315399</c:v>
                </c:pt>
                <c:pt idx="15">
                  <c:v>5.6695785142016923</c:v>
                </c:pt>
                <c:pt idx="16">
                  <c:v>5.7611937196171734</c:v>
                </c:pt>
                <c:pt idx="17">
                  <c:v>4.4596765532271041</c:v>
                </c:pt>
                <c:pt idx="18">
                  <c:v>5.2589823290017916</c:v>
                </c:pt>
                <c:pt idx="19">
                  <c:v>6.6213021196524924</c:v>
                </c:pt>
                <c:pt idx="20">
                  <c:v>6.4419622655038093</c:v>
                </c:pt>
                <c:pt idx="21">
                  <c:v>4.3010128267506689</c:v>
                </c:pt>
                <c:pt idx="22">
                  <c:v>7.9217746144303218</c:v>
                </c:pt>
                <c:pt idx="23">
                  <c:v>4.520181389740018</c:v>
                </c:pt>
                <c:pt idx="24">
                  <c:v>6.0056199150189196</c:v>
                </c:pt>
                <c:pt idx="25">
                  <c:v>4.8597684768343861</c:v>
                </c:pt>
                <c:pt idx="26">
                  <c:v>5.7359465500175428</c:v>
                </c:pt>
                <c:pt idx="27">
                  <c:v>5.5396038203062297</c:v>
                </c:pt>
                <c:pt idx="28">
                  <c:v>5.5039006790190079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42-4651-9D58-0E1FBB3E4578}"/>
            </c:ext>
          </c:extLst>
        </c:ser>
        <c:ser>
          <c:idx val="2"/>
          <c:order val="2"/>
          <c:tx>
            <c:v>Brahmaputra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'Study-Graphs'!$A$3:$A$31</c:f>
              <c:numCache>
                <c:formatCode>0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'Study-Graphs'!$K$35:$K$63</c:f>
              <c:numCache>
                <c:formatCode>0.00</c:formatCode>
                <c:ptCount val="29"/>
                <c:pt idx="0">
                  <c:v>0.51020148326673065</c:v>
                </c:pt>
                <c:pt idx="1">
                  <c:v>0.63149634986226799</c:v>
                </c:pt>
                <c:pt idx="2">
                  <c:v>0.2654165176700557</c:v>
                </c:pt>
                <c:pt idx="3">
                  <c:v>0.62103950072498981</c:v>
                </c:pt>
                <c:pt idx="4">
                  <c:v>0.59517161487512193</c:v>
                </c:pt>
                <c:pt idx="5">
                  <c:v>0.60034134479607315</c:v>
                </c:pt>
                <c:pt idx="6">
                  <c:v>0.66801511239698441</c:v>
                </c:pt>
                <c:pt idx="7">
                  <c:v>0.45746709191723689</c:v>
                </c:pt>
                <c:pt idx="8">
                  <c:v>0.38192342151000447</c:v>
                </c:pt>
                <c:pt idx="9">
                  <c:v>0.6276514232098962</c:v>
                </c:pt>
                <c:pt idx="10">
                  <c:v>0.43996009321662649</c:v>
                </c:pt>
                <c:pt idx="11">
                  <c:v>0.62085318520279653</c:v>
                </c:pt>
                <c:pt idx="12">
                  <c:v>0.60180693634611937</c:v>
                </c:pt>
                <c:pt idx="13">
                  <c:v>0.4607220486282147</c:v>
                </c:pt>
                <c:pt idx="14">
                  <c:v>0.54757899735458471</c:v>
                </c:pt>
                <c:pt idx="15">
                  <c:v>0.56103424690405568</c:v>
                </c:pt>
                <c:pt idx="16">
                  <c:v>0.49511478980326667</c:v>
                </c:pt>
                <c:pt idx="17">
                  <c:v>0.49196582962290503</c:v>
                </c:pt>
                <c:pt idx="18">
                  <c:v>0.48537502757113576</c:v>
                </c:pt>
                <c:pt idx="19">
                  <c:v>0.5761846522135371</c:v>
                </c:pt>
                <c:pt idx="20">
                  <c:v>0.64555361939278666</c:v>
                </c:pt>
                <c:pt idx="21">
                  <c:v>0.41300047377423005</c:v>
                </c:pt>
                <c:pt idx="22">
                  <c:v>0.43474295186693429</c:v>
                </c:pt>
                <c:pt idx="23">
                  <c:v>0.5551352924016526</c:v>
                </c:pt>
                <c:pt idx="24">
                  <c:v>0.52592744228834953</c:v>
                </c:pt>
                <c:pt idx="25">
                  <c:v>0.46383761924415601</c:v>
                </c:pt>
                <c:pt idx="26">
                  <c:v>0.52880906686172391</c:v>
                </c:pt>
                <c:pt idx="27">
                  <c:v>0.42155407392127647</c:v>
                </c:pt>
                <c:pt idx="28">
                  <c:v>0.39366309595954291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A42-4651-9D58-0E1FBB3E4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519023"/>
        <c:axId val="500519503"/>
      </c:scatterChart>
      <c:valAx>
        <c:axId val="500519023"/>
        <c:scaling>
          <c:orientation val="minMax"/>
          <c:min val="19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519503"/>
        <c:crosses val="autoZero"/>
        <c:crossBetween val="midCat"/>
      </c:valAx>
      <c:valAx>
        <c:axId val="500519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Irrigation, cm/year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51902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Total glacier volume</a:t>
            </a:r>
            <a:r>
              <a:rPr lang="en-US" sz="900" b="1" baseline="0"/>
              <a:t> in 2018, 10</a:t>
            </a:r>
            <a:r>
              <a:rPr lang="en-US" sz="900" b="1" baseline="30000"/>
              <a:t>3</a:t>
            </a:r>
            <a:r>
              <a:rPr lang="en-US" sz="900" b="1" baseline="0"/>
              <a:t> km</a:t>
            </a:r>
            <a:r>
              <a:rPr lang="en-US" sz="900" b="1" baseline="30000"/>
              <a:t>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40-49E0-ACC2-EDBA0B9CEE2C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40-49E0-ACC2-EDBA0B9CEE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740-49E0-ACC2-EDBA0B9CEE2C}"/>
              </c:ext>
            </c:extLst>
          </c:dPt>
          <c:dLbls>
            <c:numFmt formatCode="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('Study-Graphs'!$B$2,'Study-Graphs'!$F$2,'Study-Graphs'!$J$2)</c:f>
              <c:strCache>
                <c:ptCount val="3"/>
                <c:pt idx="0">
                  <c:v>Indus</c:v>
                </c:pt>
                <c:pt idx="1">
                  <c:v>Ganges</c:v>
                </c:pt>
                <c:pt idx="2">
                  <c:v>Brahmaputra</c:v>
                </c:pt>
              </c:strCache>
            </c:strRef>
          </c:cat>
          <c:val>
            <c:numRef>
              <c:f>('Study-Graphs'!$B$127,'Study-Graphs'!$F$127,'Study-Graphs'!$J$127)</c:f>
              <c:numCache>
                <c:formatCode>0.0000</c:formatCode>
                <c:ptCount val="3"/>
                <c:pt idx="0">
                  <c:v>2.4934251308441202</c:v>
                </c:pt>
                <c:pt idx="1">
                  <c:v>0.44012707471847501</c:v>
                </c:pt>
                <c:pt idx="2">
                  <c:v>0.57651233673095703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40-49E0-ACC2-EDBA0B9CE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Glacier Volume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Indus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'Study-Graphs'!$A$3:$A$31</c:f>
              <c:numCache>
                <c:formatCode>0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'Study-Graphs'!$C$99:$C$127</c:f>
              <c:numCache>
                <c:formatCode>0.0000</c:formatCode>
                <c:ptCount val="29"/>
                <c:pt idx="0">
                  <c:v>1</c:v>
                </c:pt>
                <c:pt idx="1">
                  <c:v>0.9974482298201871</c:v>
                </c:pt>
                <c:pt idx="2">
                  <c:v>1.000423145747686</c:v>
                </c:pt>
                <c:pt idx="3">
                  <c:v>1.0027658943599598</c:v>
                </c:pt>
                <c:pt idx="4">
                  <c:v>1.0054407766658822</c:v>
                </c:pt>
                <c:pt idx="5">
                  <c:v>1.001974154432147</c:v>
                </c:pt>
                <c:pt idx="6">
                  <c:v>1.0020030073870976</c:v>
                </c:pt>
                <c:pt idx="7">
                  <c:v>1.0036403893868642</c:v>
                </c:pt>
                <c:pt idx="8">
                  <c:v>1.0012723132610784</c:v>
                </c:pt>
                <c:pt idx="9">
                  <c:v>0.99907382942355727</c:v>
                </c:pt>
                <c:pt idx="10">
                  <c:v>0.99877064145963457</c:v>
                </c:pt>
                <c:pt idx="11">
                  <c:v>0.99531004958626246</c:v>
                </c:pt>
                <c:pt idx="12">
                  <c:v>0.98956664160510854</c:v>
                </c:pt>
                <c:pt idx="13">
                  <c:v>0.98820776947917843</c:v>
                </c:pt>
                <c:pt idx="14">
                  <c:v>0.98796868888461631</c:v>
                </c:pt>
                <c:pt idx="15">
                  <c:v>0.98897325414573223</c:v>
                </c:pt>
                <c:pt idx="16">
                  <c:v>0.98911724059616346</c:v>
                </c:pt>
                <c:pt idx="17">
                  <c:v>0.9864821586686161</c:v>
                </c:pt>
                <c:pt idx="18">
                  <c:v>0.9816587053539958</c:v>
                </c:pt>
                <c:pt idx="19">
                  <c:v>0.97662734376913396</c:v>
                </c:pt>
                <c:pt idx="20">
                  <c:v>0.97871876551658143</c:v>
                </c:pt>
                <c:pt idx="21">
                  <c:v>0.98012736492178432</c:v>
                </c:pt>
                <c:pt idx="22">
                  <c:v>0.97882174551656553</c:v>
                </c:pt>
                <c:pt idx="23">
                  <c:v>0.97850825955264853</c:v>
                </c:pt>
                <c:pt idx="24">
                  <c:v>0.97556470149901653</c:v>
                </c:pt>
                <c:pt idx="25">
                  <c:v>0.97651749843581881</c:v>
                </c:pt>
                <c:pt idx="26">
                  <c:v>0.97720876328256379</c:v>
                </c:pt>
                <c:pt idx="27">
                  <c:v>0.97376691191369003</c:v>
                </c:pt>
                <c:pt idx="28">
                  <c:v>0.97025557223852299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18-426E-AF01-E5ECD9FE9A3C}"/>
            </c:ext>
          </c:extLst>
        </c:ser>
        <c:ser>
          <c:idx val="0"/>
          <c:order val="1"/>
          <c:tx>
            <c:v>Ganges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'Study-Graphs'!$A$3:$A$31</c:f>
              <c:numCache>
                <c:formatCode>0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'Study-Graphs'!$G$99:$G$127</c:f>
              <c:numCache>
                <c:formatCode>0.0000</c:formatCode>
                <c:ptCount val="29"/>
                <c:pt idx="0">
                  <c:v>1</c:v>
                </c:pt>
                <c:pt idx="1">
                  <c:v>0.99259849937272382</c:v>
                </c:pt>
                <c:pt idx="2">
                  <c:v>0.98695334963684289</c:v>
                </c:pt>
                <c:pt idx="3">
                  <c:v>0.98512010032836961</c:v>
                </c:pt>
                <c:pt idx="4">
                  <c:v>0.97904960272509245</c:v>
                </c:pt>
                <c:pt idx="5">
                  <c:v>0.96794298637185539</c:v>
                </c:pt>
                <c:pt idx="6">
                  <c:v>0.96205661962170153</c:v>
                </c:pt>
                <c:pt idx="7">
                  <c:v>0.95943088007608068</c:v>
                </c:pt>
                <c:pt idx="8">
                  <c:v>0.95633658627442875</c:v>
                </c:pt>
                <c:pt idx="9">
                  <c:v>0.94611301448063401</c:v>
                </c:pt>
                <c:pt idx="10">
                  <c:v>0.94112972841314835</c:v>
                </c:pt>
                <c:pt idx="11">
                  <c:v>0.93614078969637471</c:v>
                </c:pt>
                <c:pt idx="12">
                  <c:v>0.92767440829634362</c:v>
                </c:pt>
                <c:pt idx="13">
                  <c:v>0.92412599967942211</c:v>
                </c:pt>
                <c:pt idx="14">
                  <c:v>0.91858886591512923</c:v>
                </c:pt>
                <c:pt idx="15">
                  <c:v>0.913805381411672</c:v>
                </c:pt>
                <c:pt idx="16">
                  <c:v>0.90883289694134572</c:v>
                </c:pt>
                <c:pt idx="17">
                  <c:v>0.90219153772656524</c:v>
                </c:pt>
                <c:pt idx="18">
                  <c:v>0.89464362788598584</c:v>
                </c:pt>
                <c:pt idx="19">
                  <c:v>0.88821583807409676</c:v>
                </c:pt>
                <c:pt idx="20">
                  <c:v>0.88150188988773537</c:v>
                </c:pt>
                <c:pt idx="21">
                  <c:v>0.87444576053542022</c:v>
                </c:pt>
                <c:pt idx="22">
                  <c:v>0.86990472431637722</c:v>
                </c:pt>
                <c:pt idx="23">
                  <c:v>0.86295437226266292</c:v>
                </c:pt>
                <c:pt idx="24">
                  <c:v>0.85646574651237206</c:v>
                </c:pt>
                <c:pt idx="25">
                  <c:v>0.85045580501337503</c:v>
                </c:pt>
                <c:pt idx="26">
                  <c:v>0.8476243873871383</c:v>
                </c:pt>
                <c:pt idx="27">
                  <c:v>0.83672680712399594</c:v>
                </c:pt>
                <c:pt idx="28">
                  <c:v>0.82653004343921066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18-426E-AF01-E5ECD9FE9A3C}"/>
            </c:ext>
          </c:extLst>
        </c:ser>
        <c:ser>
          <c:idx val="2"/>
          <c:order val="2"/>
          <c:tx>
            <c:v>Brahmaputra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'Study-Graphs'!$A$3:$A$31</c:f>
              <c:numCache>
                <c:formatCode>0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'Study-Graphs'!$K$99:$K$127</c:f>
              <c:numCache>
                <c:formatCode>0.00</c:formatCode>
                <c:ptCount val="29"/>
                <c:pt idx="0">
                  <c:v>1</c:v>
                </c:pt>
                <c:pt idx="1">
                  <c:v>0.99997643027744731</c:v>
                </c:pt>
                <c:pt idx="2">
                  <c:v>1.0016483707743831</c:v>
                </c:pt>
                <c:pt idx="3">
                  <c:v>0.99993985946238384</c:v>
                </c:pt>
                <c:pt idx="4">
                  <c:v>0.99464849868835725</c:v>
                </c:pt>
                <c:pt idx="5">
                  <c:v>0.98068876433003516</c:v>
                </c:pt>
                <c:pt idx="6">
                  <c:v>0.9744219861056066</c:v>
                </c:pt>
                <c:pt idx="7">
                  <c:v>0.97434876059746289</c:v>
                </c:pt>
                <c:pt idx="8">
                  <c:v>0.97520289043643849</c:v>
                </c:pt>
                <c:pt idx="9">
                  <c:v>0.9627147958723633</c:v>
                </c:pt>
                <c:pt idx="10">
                  <c:v>0.95610025939276488</c:v>
                </c:pt>
                <c:pt idx="11">
                  <c:v>0.95134412424011738</c:v>
                </c:pt>
                <c:pt idx="12">
                  <c:v>0.94369805591727962</c:v>
                </c:pt>
                <c:pt idx="13">
                  <c:v>0.94132405642474148</c:v>
                </c:pt>
                <c:pt idx="14">
                  <c:v>0.93682760761025285</c:v>
                </c:pt>
                <c:pt idx="15">
                  <c:v>0.93389288357941014</c:v>
                </c:pt>
                <c:pt idx="16">
                  <c:v>0.92537364510791942</c:v>
                </c:pt>
                <c:pt idx="17">
                  <c:v>0.91487530484416557</c:v>
                </c:pt>
                <c:pt idx="18">
                  <c:v>0.90526724584436824</c:v>
                </c:pt>
                <c:pt idx="19">
                  <c:v>0.89858258734322738</c:v>
                </c:pt>
                <c:pt idx="20">
                  <c:v>0.88525881610374024</c:v>
                </c:pt>
                <c:pt idx="21">
                  <c:v>0.87751402335583339</c:v>
                </c:pt>
                <c:pt idx="22">
                  <c:v>0.87400221857352833</c:v>
                </c:pt>
                <c:pt idx="23">
                  <c:v>0.8681978598524166</c:v>
                </c:pt>
                <c:pt idx="24">
                  <c:v>0.85634589616321077</c:v>
                </c:pt>
                <c:pt idx="25">
                  <c:v>0.84486567984180572</c:v>
                </c:pt>
                <c:pt idx="26">
                  <c:v>0.83694054935906692</c:v>
                </c:pt>
                <c:pt idx="27">
                  <c:v>0.82662615358484137</c:v>
                </c:pt>
                <c:pt idx="28">
                  <c:v>0.81129098751685447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F18-426E-AF01-E5ECD9FE9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519023"/>
        <c:axId val="500519503"/>
      </c:scatterChart>
      <c:valAx>
        <c:axId val="500519023"/>
        <c:scaling>
          <c:orientation val="minMax"/>
          <c:min val="19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519503"/>
        <c:crosses val="autoZero"/>
        <c:crossBetween val="midCat"/>
      </c:valAx>
      <c:valAx>
        <c:axId val="500519503"/>
        <c:scaling>
          <c:orientation val="minMax"/>
          <c:min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Change, fraction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51902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Absolute Glacier Volume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Indus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'Study-Graphs'!$A$3:$A$31</c:f>
              <c:numCache>
                <c:formatCode>0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'Study-Graphs'!$D$99:$D$127</c:f>
              <c:numCache>
                <c:formatCode>0.00</c:formatCode>
                <c:ptCount val="29"/>
                <c:pt idx="0">
                  <c:v>0</c:v>
                </c:pt>
                <c:pt idx="1">
                  <c:v>-0.77418773523773987</c:v>
                </c:pt>
                <c:pt idx="2">
                  <c:v>0.12837921324891488</c:v>
                </c:pt>
                <c:pt idx="3">
                  <c:v>0.83915138886101392</c:v>
                </c:pt>
                <c:pt idx="4">
                  <c:v>1.6506904102165114</c:v>
                </c:pt>
                <c:pt idx="5">
                  <c:v>0.59894349456874429</c:v>
                </c:pt>
                <c:pt idx="6">
                  <c:v>0.60769726245303601</c:v>
                </c:pt>
                <c:pt idx="7">
                  <c:v>1.104466553099454</c:v>
                </c:pt>
                <c:pt idx="8">
                  <c:v>0.38601020181976126</c:v>
                </c:pt>
                <c:pt idx="9">
                  <c:v>-0.28099313437098355</c:v>
                </c:pt>
                <c:pt idx="10">
                  <c:v>-0.37297806506637016</c:v>
                </c:pt>
                <c:pt idx="11">
                  <c:v>-1.422895415078097</c:v>
                </c:pt>
                <c:pt idx="12">
                  <c:v>-3.1654018730076219</c:v>
                </c:pt>
                <c:pt idx="13">
                  <c:v>-3.5776733784802066</c:v>
                </c:pt>
                <c:pt idx="14">
                  <c:v>-3.6502086191173473</c:v>
                </c:pt>
                <c:pt idx="15">
                  <c:v>-3.3454311314915253</c:v>
                </c:pt>
                <c:pt idx="16">
                  <c:v>-3.3017467335601784</c:v>
                </c:pt>
                <c:pt idx="17">
                  <c:v>-4.10121062172405</c:v>
                </c:pt>
                <c:pt idx="18">
                  <c:v>-5.5646098052448139</c:v>
                </c:pt>
                <c:pt idx="19">
                  <c:v>-7.091086782427781</c:v>
                </c:pt>
                <c:pt idx="20">
                  <c:v>-6.4565652730487271</c:v>
                </c:pt>
                <c:pt idx="21">
                  <c:v>-6.0292068878781562</c:v>
                </c:pt>
                <c:pt idx="22">
                  <c:v>-6.425321921436109</c:v>
                </c:pt>
                <c:pt idx="23">
                  <c:v>-6.5204311872915302</c:v>
                </c:pt>
                <c:pt idx="24">
                  <c:v>-7.4134843944770159</c:v>
                </c:pt>
                <c:pt idx="25">
                  <c:v>-7.1244130241475103</c:v>
                </c:pt>
                <c:pt idx="26">
                  <c:v>-6.9146885080509293</c:v>
                </c:pt>
                <c:pt idx="27">
                  <c:v>-7.9589201310134214</c:v>
                </c:pt>
                <c:pt idx="28">
                  <c:v>-9.024233979522851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F8-4447-A7C0-67E396BFB172}"/>
            </c:ext>
          </c:extLst>
        </c:ser>
        <c:ser>
          <c:idx val="0"/>
          <c:order val="1"/>
          <c:tx>
            <c:v>Ganges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'Study-Graphs'!$A$3:$A$31</c:f>
              <c:numCache>
                <c:formatCode>0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'Study-Graphs'!$H$99:$H$127</c:f>
              <c:numCache>
                <c:formatCode>0.00</c:formatCode>
                <c:ptCount val="29"/>
                <c:pt idx="0">
                  <c:v>0</c:v>
                </c:pt>
                <c:pt idx="1">
                  <c:v>-0.41577105214815668</c:v>
                </c:pt>
                <c:pt idx="2">
                  <c:v>-0.73288104962239353</c:v>
                </c:pt>
                <c:pt idx="3">
                  <c:v>-0.83586178720753945</c:v>
                </c:pt>
                <c:pt idx="4">
                  <c:v>-1.1768652272769926</c:v>
                </c:pt>
                <c:pt idx="5">
                  <c:v>-1.8007670276732073</c:v>
                </c:pt>
                <c:pt idx="6">
                  <c:v>-2.1314271221981258</c:v>
                </c:pt>
                <c:pt idx="7">
                  <c:v>-2.2789251159869268</c:v>
                </c:pt>
                <c:pt idx="8">
                  <c:v>-2.4527436231187467</c:v>
                </c:pt>
                <c:pt idx="9">
                  <c:v>-3.0270413791377901</c:v>
                </c:pt>
                <c:pt idx="10">
                  <c:v>-3.3069719223844265</c:v>
                </c:pt>
                <c:pt idx="11">
                  <c:v>-3.5872199969075278</c:v>
                </c:pt>
                <c:pt idx="12">
                  <c:v>-4.062809540142343</c:v>
                </c:pt>
                <c:pt idx="13">
                  <c:v>-4.2621374411185551</c:v>
                </c:pt>
                <c:pt idx="14">
                  <c:v>-4.5731797617232521</c:v>
                </c:pt>
                <c:pt idx="15">
                  <c:v>-4.8418866746981051</c:v>
                </c:pt>
                <c:pt idx="16">
                  <c:v>-5.1212104502577613</c:v>
                </c:pt>
                <c:pt idx="17">
                  <c:v>-5.4942814053891</c:v>
                </c:pt>
                <c:pt idx="18">
                  <c:v>-5.9182768319884254</c:v>
                </c:pt>
                <c:pt idx="19">
                  <c:v>-6.2793507638378143</c:v>
                </c:pt>
                <c:pt idx="20">
                  <c:v>-6.6564993235804844</c:v>
                </c:pt>
                <c:pt idx="21">
                  <c:v>-7.0528695291161165</c:v>
                </c:pt>
                <c:pt idx="22">
                  <c:v>-7.3079571798117797</c:v>
                </c:pt>
                <c:pt idx="23">
                  <c:v>-7.6983854634389566</c:v>
                </c:pt>
                <c:pt idx="24">
                  <c:v>-8.0628767863542201</c:v>
                </c:pt>
                <c:pt idx="25">
                  <c:v>-8.4004785547278367</c:v>
                </c:pt>
                <c:pt idx="26">
                  <c:v>-8.5595302855610367</c:v>
                </c:pt>
                <c:pt idx="27">
                  <c:v>-9.1716897164713469</c:v>
                </c:pt>
                <c:pt idx="28">
                  <c:v>-9.7444815568321648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F8-4447-A7C0-67E396BFB172}"/>
            </c:ext>
          </c:extLst>
        </c:ser>
        <c:ser>
          <c:idx val="2"/>
          <c:order val="2"/>
          <c:tx>
            <c:v>Brahmaputra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'Study-Graphs'!$A$3:$A$31</c:f>
              <c:numCache>
                <c:formatCode>0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'Study-Graphs'!$L$99:$L$127</c:f>
              <c:numCache>
                <c:formatCode>0.00</c:formatCode>
                <c:ptCount val="29"/>
                <c:pt idx="0">
                  <c:v>0</c:v>
                </c:pt>
                <c:pt idx="1">
                  <c:v>-3.0782374022013666E-3</c:v>
                </c:pt>
                <c:pt idx="2">
                  <c:v>0.21527943568564412</c:v>
                </c:pt>
                <c:pt idx="3">
                  <c:v>-7.8544349372375432E-3</c:v>
                </c:pt>
                <c:pt idx="4">
                  <c:v>-0.69891325443615304</c:v>
                </c:pt>
                <c:pt idx="5">
                  <c:v>-2.5220732993028872</c:v>
                </c:pt>
                <c:pt idx="6">
                  <c:v>-3.3405229470934836</c:v>
                </c:pt>
                <c:pt idx="7">
                  <c:v>-3.3500862967451202</c:v>
                </c:pt>
                <c:pt idx="8">
                  <c:v>-3.238535793305902</c:v>
                </c:pt>
                <c:pt idx="9">
                  <c:v>-4.8694977057126598</c:v>
                </c:pt>
                <c:pt idx="10">
                  <c:v>-5.7333650484123444</c:v>
                </c:pt>
                <c:pt idx="11">
                  <c:v>-6.3545226833442561</c:v>
                </c:pt>
                <c:pt idx="12">
                  <c:v>-7.3531094693606196</c:v>
                </c:pt>
                <c:pt idx="13">
                  <c:v>-7.6631569896237286</c:v>
                </c:pt>
                <c:pt idx="14">
                  <c:v>-8.2503992402240751</c:v>
                </c:pt>
                <c:pt idx="15">
                  <c:v>-8.6336781378309659</c:v>
                </c:pt>
                <c:pt idx="16">
                  <c:v>-9.7463021172875788</c:v>
                </c:pt>
                <c:pt idx="17">
                  <c:v>-11.117399447293808</c:v>
                </c:pt>
                <c:pt idx="18">
                  <c:v>-12.372224849233502</c:v>
                </c:pt>
                <c:pt idx="19">
                  <c:v>-13.245250222069005</c:v>
                </c:pt>
                <c:pt idx="20">
                  <c:v>-14.985352629984531</c:v>
                </c:pt>
                <c:pt idx="21">
                  <c:v>-15.996832958429311</c:v>
                </c:pt>
                <c:pt idx="22">
                  <c:v>-16.455479376772772</c:v>
                </c:pt>
                <c:pt idx="23">
                  <c:v>-17.213536416740446</c:v>
                </c:pt>
                <c:pt idx="24">
                  <c:v>-18.761418783032745</c:v>
                </c:pt>
                <c:pt idx="25">
                  <c:v>-20.260750444106584</c:v>
                </c:pt>
                <c:pt idx="26">
                  <c:v>-21.295783122781533</c:v>
                </c:pt>
                <c:pt idx="27">
                  <c:v>-22.64285705555303</c:v>
                </c:pt>
                <c:pt idx="28">
                  <c:v>-24.645650327896526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FF8-4447-A7C0-67E396BFB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519023"/>
        <c:axId val="500519503"/>
      </c:scatterChart>
      <c:valAx>
        <c:axId val="500519023"/>
        <c:scaling>
          <c:orientation val="minMax"/>
          <c:min val="19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519503"/>
        <c:crossesAt val="-30"/>
        <c:crossBetween val="midCat"/>
      </c:valAx>
      <c:valAx>
        <c:axId val="500519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TWS Glacier Component Change, cm/year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519023"/>
        <c:crossesAt val="1990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Area of</a:t>
            </a:r>
            <a:r>
              <a:rPr lang="en-US" baseline="0"/>
              <a:t> Aquifer Access Limit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Indus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'Study-Graphs'!$A$3:$A$31</c:f>
              <c:numCache>
                <c:formatCode>0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'Study-Graphs'!$B$67:$B$95</c:f>
              <c:numCache>
                <c:formatCode>0.00</c:formatCode>
                <c:ptCount val="29"/>
                <c:pt idx="0">
                  <c:v>0</c:v>
                </c:pt>
                <c:pt idx="1">
                  <c:v>152.14651489257801</c:v>
                </c:pt>
                <c:pt idx="2">
                  <c:v>76.044044494628906</c:v>
                </c:pt>
                <c:pt idx="3">
                  <c:v>0</c:v>
                </c:pt>
                <c:pt idx="4">
                  <c:v>227.72064208984401</c:v>
                </c:pt>
                <c:pt idx="5">
                  <c:v>151.67658996582</c:v>
                </c:pt>
                <c:pt idx="6">
                  <c:v>0</c:v>
                </c:pt>
                <c:pt idx="7">
                  <c:v>76.102462768554702</c:v>
                </c:pt>
                <c:pt idx="8">
                  <c:v>0</c:v>
                </c:pt>
                <c:pt idx="9">
                  <c:v>379.80874633789102</c:v>
                </c:pt>
                <c:pt idx="10">
                  <c:v>683.69152832031205</c:v>
                </c:pt>
                <c:pt idx="11">
                  <c:v>835.95568847656205</c:v>
                </c:pt>
                <c:pt idx="12">
                  <c:v>1140.36218261719</c:v>
                </c:pt>
                <c:pt idx="13">
                  <c:v>1216.28894042969</c:v>
                </c:pt>
                <c:pt idx="14">
                  <c:v>1292.39172363281</c:v>
                </c:pt>
                <c:pt idx="15">
                  <c:v>1444.94714355469</c:v>
                </c:pt>
                <c:pt idx="16">
                  <c:v>1368.67041015625</c:v>
                </c:pt>
                <c:pt idx="17">
                  <c:v>1368.43579101562</c:v>
                </c:pt>
                <c:pt idx="18">
                  <c:v>1596.74255371094</c:v>
                </c:pt>
                <c:pt idx="19">
                  <c:v>1749.76416015625</c:v>
                </c:pt>
                <c:pt idx="20">
                  <c:v>1902.08544921875</c:v>
                </c:pt>
                <c:pt idx="21">
                  <c:v>2129.43310546875</c:v>
                </c:pt>
                <c:pt idx="22">
                  <c:v>2053.21435546875</c:v>
                </c:pt>
                <c:pt idx="23">
                  <c:v>1824.67565917969</c:v>
                </c:pt>
                <c:pt idx="24">
                  <c:v>1900.7197265625</c:v>
                </c:pt>
                <c:pt idx="25">
                  <c:v>2129.31616210938</c:v>
                </c:pt>
                <c:pt idx="26">
                  <c:v>2052.92407226562</c:v>
                </c:pt>
                <c:pt idx="27">
                  <c:v>2129.31616210938</c:v>
                </c:pt>
                <c:pt idx="28">
                  <c:v>2053.33081054688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40-49CA-8EB3-051669D09126}"/>
            </c:ext>
          </c:extLst>
        </c:ser>
        <c:ser>
          <c:idx val="0"/>
          <c:order val="1"/>
          <c:tx>
            <c:v>Ganges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'Study-Graphs'!$A$3:$A$31</c:f>
              <c:numCache>
                <c:formatCode>0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'Study-Graphs'!$F$67:$F$95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77.236862182617202</c:v>
                </c:pt>
                <c:pt idx="3">
                  <c:v>155.50239562988301</c:v>
                </c:pt>
                <c:pt idx="4">
                  <c:v>154.747146606445</c:v>
                </c:pt>
                <c:pt idx="5">
                  <c:v>309.71337890625</c:v>
                </c:pt>
                <c:pt idx="6">
                  <c:v>154.80215454101599</c:v>
                </c:pt>
                <c:pt idx="7">
                  <c:v>464.56973266601602</c:v>
                </c:pt>
                <c:pt idx="8">
                  <c:v>309.44076538085898</c:v>
                </c:pt>
                <c:pt idx="9">
                  <c:v>309.65850830078102</c:v>
                </c:pt>
                <c:pt idx="10">
                  <c:v>309.65850830078102</c:v>
                </c:pt>
                <c:pt idx="11">
                  <c:v>309.27456665039102</c:v>
                </c:pt>
                <c:pt idx="12">
                  <c:v>232.14822387695301</c:v>
                </c:pt>
                <c:pt idx="13">
                  <c:v>232.14822387695301</c:v>
                </c:pt>
                <c:pt idx="14">
                  <c:v>232.14822387695301</c:v>
                </c:pt>
                <c:pt idx="15">
                  <c:v>232.14822387695301</c:v>
                </c:pt>
                <c:pt idx="16">
                  <c:v>463.746826171875</c:v>
                </c:pt>
                <c:pt idx="17">
                  <c:v>463.96786499023398</c:v>
                </c:pt>
                <c:pt idx="18">
                  <c:v>541.259765625</c:v>
                </c:pt>
                <c:pt idx="19">
                  <c:v>618.55163574218795</c:v>
                </c:pt>
                <c:pt idx="20">
                  <c:v>1081.474609375</c:v>
                </c:pt>
                <c:pt idx="21">
                  <c:v>773.40863037109398</c:v>
                </c:pt>
                <c:pt idx="22">
                  <c:v>1159.64782714844</c:v>
                </c:pt>
                <c:pt idx="23">
                  <c:v>1546.20166015625</c:v>
                </c:pt>
                <c:pt idx="24">
                  <c:v>1470.17395019531</c:v>
                </c:pt>
                <c:pt idx="25">
                  <c:v>1315.48352050781</c:v>
                </c:pt>
                <c:pt idx="26">
                  <c:v>1779.49304199219</c:v>
                </c:pt>
                <c:pt idx="27">
                  <c:v>1701.50085449219</c:v>
                </c:pt>
                <c:pt idx="28">
                  <c:v>2010.77587890625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B40-49CA-8EB3-051669D09126}"/>
            </c:ext>
          </c:extLst>
        </c:ser>
        <c:ser>
          <c:idx val="2"/>
          <c:order val="2"/>
          <c:tx>
            <c:v>Brahmaputra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'Study-Graphs'!$A$3:$A$31</c:f>
              <c:numCache>
                <c:formatCode>0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'Study-Graphs'!$J$67:$J$95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77.4559326171875</c:v>
                </c:pt>
                <c:pt idx="4">
                  <c:v>232.637939453125</c:v>
                </c:pt>
                <c:pt idx="5">
                  <c:v>310.47091674804699</c:v>
                </c:pt>
                <c:pt idx="6">
                  <c:v>155.28890991210901</c:v>
                </c:pt>
                <c:pt idx="7">
                  <c:v>155.18200683593801</c:v>
                </c:pt>
                <c:pt idx="8">
                  <c:v>0</c:v>
                </c:pt>
                <c:pt idx="9">
                  <c:v>233.01498413085901</c:v>
                </c:pt>
                <c:pt idx="10">
                  <c:v>77.832984924316406</c:v>
                </c:pt>
                <c:pt idx="11">
                  <c:v>233.01498413085901</c:v>
                </c:pt>
                <c:pt idx="12">
                  <c:v>232.74484252929699</c:v>
                </c:pt>
                <c:pt idx="13">
                  <c:v>77.72607421875</c:v>
                </c:pt>
                <c:pt idx="14">
                  <c:v>155.28890991210901</c:v>
                </c:pt>
                <c:pt idx="15">
                  <c:v>155.18200683593801</c:v>
                </c:pt>
                <c:pt idx="16">
                  <c:v>233.01498413085901</c:v>
                </c:pt>
                <c:pt idx="17">
                  <c:v>387.92684936523398</c:v>
                </c:pt>
                <c:pt idx="18">
                  <c:v>464.67761230468801</c:v>
                </c:pt>
                <c:pt idx="19">
                  <c:v>542.51062011718795</c:v>
                </c:pt>
                <c:pt idx="20">
                  <c:v>464.67761230468801</c:v>
                </c:pt>
                <c:pt idx="21">
                  <c:v>309.49560546875</c:v>
                </c:pt>
                <c:pt idx="22">
                  <c:v>387.2216796875</c:v>
                </c:pt>
                <c:pt idx="23">
                  <c:v>464.51602172851602</c:v>
                </c:pt>
                <c:pt idx="24">
                  <c:v>619.64349365234398</c:v>
                </c:pt>
                <c:pt idx="25">
                  <c:v>541.75433349609398</c:v>
                </c:pt>
                <c:pt idx="26">
                  <c:v>619.91198730468795</c:v>
                </c:pt>
                <c:pt idx="27">
                  <c:v>464.243408203125</c:v>
                </c:pt>
                <c:pt idx="28">
                  <c:v>541.969482421875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B40-49CA-8EB3-051669D09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519023"/>
        <c:axId val="500519503"/>
      </c:scatterChart>
      <c:valAx>
        <c:axId val="500519023"/>
        <c:scaling>
          <c:orientation val="minMax"/>
          <c:min val="19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519503"/>
        <c:crosses val="autoZero"/>
        <c:crossBetween val="midCat"/>
      </c:valAx>
      <c:valAx>
        <c:axId val="500519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Area, km</a:t>
                </a:r>
                <a:r>
                  <a:rPr lang="en-US" baseline="30000"/>
                  <a:t>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51902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'Study-Graphs'!$B$146</c:f>
              <c:strCache>
                <c:ptCount val="1"/>
                <c:pt idx="0">
                  <c:v>Discharge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'Study-Graphs'!$A$147:$A$175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'Study-Graphs'!$B$147:$B$175</c:f>
              <c:numCache>
                <c:formatCode>0.0</c:formatCode>
                <c:ptCount val="29"/>
                <c:pt idx="0">
                  <c:v>192.09700012207</c:v>
                </c:pt>
                <c:pt idx="1">
                  <c:v>164.13024902343801</c:v>
                </c:pt>
                <c:pt idx="2">
                  <c:v>142.15922546386699</c:v>
                </c:pt>
                <c:pt idx="3">
                  <c:v>148.16787719726599</c:v>
                </c:pt>
                <c:pt idx="4">
                  <c:v>164.95637512207</c:v>
                </c:pt>
                <c:pt idx="5">
                  <c:v>170.04605102539099</c:v>
                </c:pt>
                <c:pt idx="6">
                  <c:v>184.61958312988301</c:v>
                </c:pt>
                <c:pt idx="7">
                  <c:v>155.62557983398401</c:v>
                </c:pt>
                <c:pt idx="8">
                  <c:v>173.52052307128901</c:v>
                </c:pt>
                <c:pt idx="9">
                  <c:v>149.94120788574199</c:v>
                </c:pt>
                <c:pt idx="10">
                  <c:v>153.51414489746099</c:v>
                </c:pt>
                <c:pt idx="11">
                  <c:v>124.54345703125</c:v>
                </c:pt>
                <c:pt idx="12">
                  <c:v>111.33652496337901</c:v>
                </c:pt>
                <c:pt idx="13">
                  <c:v>143.11689758300801</c:v>
                </c:pt>
                <c:pt idx="14">
                  <c:v>123.410163879395</c:v>
                </c:pt>
                <c:pt idx="15">
                  <c:v>129.45170593261699</c:v>
                </c:pt>
                <c:pt idx="16">
                  <c:v>122.19789886474599</c:v>
                </c:pt>
                <c:pt idx="17">
                  <c:v>142.61723327636699</c:v>
                </c:pt>
                <c:pt idx="18">
                  <c:v>152.91650390625</c:v>
                </c:pt>
                <c:pt idx="19">
                  <c:v>119.984024047852</c:v>
                </c:pt>
                <c:pt idx="20">
                  <c:v>164.24620056152301</c:v>
                </c:pt>
                <c:pt idx="21">
                  <c:v>162.724853515625</c:v>
                </c:pt>
                <c:pt idx="22">
                  <c:v>151.28742980957</c:v>
                </c:pt>
                <c:pt idx="23">
                  <c:v>175.538818359375</c:v>
                </c:pt>
                <c:pt idx="24">
                  <c:v>131.51678466796901</c:v>
                </c:pt>
                <c:pt idx="25">
                  <c:v>141.60224914550801</c:v>
                </c:pt>
                <c:pt idx="26">
                  <c:v>157.22528076171901</c:v>
                </c:pt>
                <c:pt idx="27">
                  <c:v>138.02066040039099</c:v>
                </c:pt>
                <c:pt idx="28">
                  <c:v>140.77883911132801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EB-4154-95B0-6002AEA7B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873056"/>
        <c:axId val="124878816"/>
      </c:scatterChart>
      <c:valAx>
        <c:axId val="124873056"/>
        <c:scaling>
          <c:orientation val="minMax"/>
          <c:min val="19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878816"/>
        <c:crosses val="autoZero"/>
        <c:crossBetween val="midCat"/>
      </c:valAx>
      <c:valAx>
        <c:axId val="124878816"/>
        <c:scaling>
          <c:orientation val="minMax"/>
          <c:max val="20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Annual Discharge, m</a:t>
                </a:r>
                <a:r>
                  <a:rPr lang="en-US" baseline="30000"/>
                  <a:t>3</a:t>
                </a:r>
                <a:r>
                  <a:rPr lang="en-US"/>
                  <a:t>/sec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873056"/>
        <c:crosses val="autoZero"/>
        <c:crossBetween val="midCat"/>
        <c:min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rgbClr val="000000">
                    <a:lumMod val="65000"/>
                    <a:lumOff val="35000"/>
                  </a:srgbClr>
                </a:solidFill>
              </a:rPr>
              <a:t>Irrigation well use exclusion area</a:t>
            </a:r>
            <a:br>
              <a:rPr lang="en-US" sz="1400" b="0" i="0" u="none" strike="noStrike" kern="1200" spc="0" baseline="0">
                <a:solidFill>
                  <a:srgbClr val="000000">
                    <a:lumMod val="65000"/>
                    <a:lumOff val="35000"/>
                  </a:srgbClr>
                </a:solidFill>
              </a:rPr>
            </a:br>
            <a:r>
              <a:rPr lang="en-US" sz="1400" b="0" i="0" u="none" strike="noStrike" kern="1200" spc="0" baseline="0">
                <a:solidFill>
                  <a:srgbClr val="000000">
                    <a:lumMod val="65000"/>
                    <a:lumOff val="35000"/>
                  </a:srgbClr>
                </a:solidFill>
              </a:rPr>
              <a:t>due to head depth limit, km2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'Aquifer-Irr'!$B$3</c:f>
              <c:strCache>
                <c:ptCount val="1"/>
                <c:pt idx="0">
                  <c:v>Area, km2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'Aquifer-Irr'!$A$4:$A$32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xVal>
          <c:yVal>
            <c:numRef>
              <c:f>'Aquifer-Irr'!$B$4:$B$32</c:f>
              <c:numCache>
                <c:formatCode>0.00</c:formatCode>
                <c:ptCount val="29"/>
                <c:pt idx="0">
                  <c:v>0</c:v>
                </c:pt>
                <c:pt idx="1">
                  <c:v>152.14651489257801</c:v>
                </c:pt>
                <c:pt idx="2">
                  <c:v>76.044044494628906</c:v>
                </c:pt>
                <c:pt idx="3">
                  <c:v>0</c:v>
                </c:pt>
                <c:pt idx="4">
                  <c:v>227.72064208984401</c:v>
                </c:pt>
                <c:pt idx="5">
                  <c:v>151.67658996582</c:v>
                </c:pt>
                <c:pt idx="6">
                  <c:v>0</c:v>
                </c:pt>
                <c:pt idx="7">
                  <c:v>76.102462768554702</c:v>
                </c:pt>
                <c:pt idx="8">
                  <c:v>0</c:v>
                </c:pt>
                <c:pt idx="9">
                  <c:v>379.80874633789102</c:v>
                </c:pt>
                <c:pt idx="10">
                  <c:v>683.69152832031205</c:v>
                </c:pt>
                <c:pt idx="11">
                  <c:v>835.95568847656205</c:v>
                </c:pt>
                <c:pt idx="12">
                  <c:v>1140.36218261719</c:v>
                </c:pt>
                <c:pt idx="13">
                  <c:v>1292.44958496094</c:v>
                </c:pt>
                <c:pt idx="14">
                  <c:v>1368.55236816406</c:v>
                </c:pt>
                <c:pt idx="15">
                  <c:v>1521.10791015625</c:v>
                </c:pt>
                <c:pt idx="16">
                  <c:v>1444.8310546875</c:v>
                </c:pt>
                <c:pt idx="17">
                  <c:v>1444.59643554688</c:v>
                </c:pt>
                <c:pt idx="18">
                  <c:v>1672.90319824219</c:v>
                </c:pt>
                <c:pt idx="19">
                  <c:v>1978.65161132812</c:v>
                </c:pt>
                <c:pt idx="20">
                  <c:v>2130.97290039062</c:v>
                </c:pt>
                <c:pt idx="21">
                  <c:v>2358.32055664062</c:v>
                </c:pt>
                <c:pt idx="22">
                  <c:v>2282.10180664062</c:v>
                </c:pt>
                <c:pt idx="23">
                  <c:v>2053.56298828125</c:v>
                </c:pt>
                <c:pt idx="24">
                  <c:v>2129.60717773438</c:v>
                </c:pt>
                <c:pt idx="25">
                  <c:v>2358.20361328125</c:v>
                </c:pt>
                <c:pt idx="26">
                  <c:v>2281.8115234375</c:v>
                </c:pt>
                <c:pt idx="27">
                  <c:v>2358.20361328125</c:v>
                </c:pt>
                <c:pt idx="28">
                  <c:v>2205.82592773438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CE-4603-A59D-51E0693C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8828383"/>
        <c:axId val="1258827903"/>
      </c:scatterChart>
      <c:valAx>
        <c:axId val="1258828383"/>
        <c:scaling>
          <c:orientation val="minMax"/>
          <c:min val="19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827903"/>
        <c:crosses val="autoZero"/>
        <c:crossBetween val="midCat"/>
      </c:valAx>
      <c:valAx>
        <c:axId val="1258827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828383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chart" Target="../charts/chart44.xml"/><Relationship Id="rId18" Type="http://schemas.openxmlformats.org/officeDocument/2006/relationships/chart" Target="../charts/chart49.xml"/><Relationship Id="rId26" Type="http://schemas.openxmlformats.org/officeDocument/2006/relationships/chart" Target="../charts/chart57.xml"/><Relationship Id="rId3" Type="http://schemas.openxmlformats.org/officeDocument/2006/relationships/chart" Target="../charts/chart34.xml"/><Relationship Id="rId21" Type="http://schemas.openxmlformats.org/officeDocument/2006/relationships/chart" Target="../charts/chart52.xml"/><Relationship Id="rId7" Type="http://schemas.openxmlformats.org/officeDocument/2006/relationships/chart" Target="../charts/chart38.xml"/><Relationship Id="rId12" Type="http://schemas.openxmlformats.org/officeDocument/2006/relationships/chart" Target="../charts/chart43.xml"/><Relationship Id="rId17" Type="http://schemas.openxmlformats.org/officeDocument/2006/relationships/chart" Target="../charts/chart48.xml"/><Relationship Id="rId25" Type="http://schemas.openxmlformats.org/officeDocument/2006/relationships/chart" Target="../charts/chart56.xml"/><Relationship Id="rId2" Type="http://schemas.openxmlformats.org/officeDocument/2006/relationships/chart" Target="../charts/chart33.xml"/><Relationship Id="rId16" Type="http://schemas.openxmlformats.org/officeDocument/2006/relationships/chart" Target="../charts/chart47.xml"/><Relationship Id="rId20" Type="http://schemas.openxmlformats.org/officeDocument/2006/relationships/chart" Target="../charts/chart51.xml"/><Relationship Id="rId1" Type="http://schemas.openxmlformats.org/officeDocument/2006/relationships/chart" Target="../charts/chart32.xml"/><Relationship Id="rId6" Type="http://schemas.openxmlformats.org/officeDocument/2006/relationships/chart" Target="../charts/chart37.xml"/><Relationship Id="rId11" Type="http://schemas.openxmlformats.org/officeDocument/2006/relationships/chart" Target="../charts/chart42.xml"/><Relationship Id="rId24" Type="http://schemas.openxmlformats.org/officeDocument/2006/relationships/chart" Target="../charts/chart55.xml"/><Relationship Id="rId5" Type="http://schemas.openxmlformats.org/officeDocument/2006/relationships/chart" Target="../charts/chart36.xml"/><Relationship Id="rId15" Type="http://schemas.openxmlformats.org/officeDocument/2006/relationships/chart" Target="../charts/chart46.xml"/><Relationship Id="rId23" Type="http://schemas.openxmlformats.org/officeDocument/2006/relationships/chart" Target="../charts/chart54.xml"/><Relationship Id="rId10" Type="http://schemas.openxmlformats.org/officeDocument/2006/relationships/chart" Target="../charts/chart41.xml"/><Relationship Id="rId19" Type="http://schemas.openxmlformats.org/officeDocument/2006/relationships/chart" Target="../charts/chart50.xml"/><Relationship Id="rId4" Type="http://schemas.openxmlformats.org/officeDocument/2006/relationships/chart" Target="../charts/chart35.xml"/><Relationship Id="rId9" Type="http://schemas.openxmlformats.org/officeDocument/2006/relationships/chart" Target="../charts/chart40.xml"/><Relationship Id="rId14" Type="http://schemas.openxmlformats.org/officeDocument/2006/relationships/chart" Target="../charts/chart45.xml"/><Relationship Id="rId22" Type="http://schemas.openxmlformats.org/officeDocument/2006/relationships/chart" Target="../charts/chart53.xml"/><Relationship Id="rId27" Type="http://schemas.openxmlformats.org/officeDocument/2006/relationships/chart" Target="../charts/chart5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13" Type="http://schemas.openxmlformats.org/officeDocument/2006/relationships/chart" Target="../charts/chart71.xml"/><Relationship Id="rId18" Type="http://schemas.openxmlformats.org/officeDocument/2006/relationships/chart" Target="../charts/chart76.xml"/><Relationship Id="rId26" Type="http://schemas.openxmlformats.org/officeDocument/2006/relationships/chart" Target="../charts/chart84.xml"/><Relationship Id="rId3" Type="http://schemas.openxmlformats.org/officeDocument/2006/relationships/chart" Target="../charts/chart61.xml"/><Relationship Id="rId21" Type="http://schemas.openxmlformats.org/officeDocument/2006/relationships/chart" Target="../charts/chart79.xml"/><Relationship Id="rId7" Type="http://schemas.openxmlformats.org/officeDocument/2006/relationships/chart" Target="../charts/chart65.xml"/><Relationship Id="rId12" Type="http://schemas.openxmlformats.org/officeDocument/2006/relationships/chart" Target="../charts/chart70.xml"/><Relationship Id="rId17" Type="http://schemas.openxmlformats.org/officeDocument/2006/relationships/chart" Target="../charts/chart75.xml"/><Relationship Id="rId25" Type="http://schemas.openxmlformats.org/officeDocument/2006/relationships/chart" Target="../charts/chart83.xml"/><Relationship Id="rId2" Type="http://schemas.openxmlformats.org/officeDocument/2006/relationships/chart" Target="../charts/chart60.xml"/><Relationship Id="rId16" Type="http://schemas.openxmlformats.org/officeDocument/2006/relationships/chart" Target="../charts/chart74.xml"/><Relationship Id="rId20" Type="http://schemas.openxmlformats.org/officeDocument/2006/relationships/chart" Target="../charts/chart78.xml"/><Relationship Id="rId29" Type="http://schemas.openxmlformats.org/officeDocument/2006/relationships/chart" Target="../charts/chart87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11" Type="http://schemas.openxmlformats.org/officeDocument/2006/relationships/chart" Target="../charts/chart69.xml"/><Relationship Id="rId24" Type="http://schemas.openxmlformats.org/officeDocument/2006/relationships/chart" Target="../charts/chart82.xml"/><Relationship Id="rId5" Type="http://schemas.openxmlformats.org/officeDocument/2006/relationships/chart" Target="../charts/chart63.xml"/><Relationship Id="rId15" Type="http://schemas.openxmlformats.org/officeDocument/2006/relationships/chart" Target="../charts/chart73.xml"/><Relationship Id="rId23" Type="http://schemas.openxmlformats.org/officeDocument/2006/relationships/chart" Target="../charts/chart81.xml"/><Relationship Id="rId28" Type="http://schemas.openxmlformats.org/officeDocument/2006/relationships/chart" Target="../charts/chart86.xml"/><Relationship Id="rId10" Type="http://schemas.openxmlformats.org/officeDocument/2006/relationships/chart" Target="../charts/chart68.xml"/><Relationship Id="rId19" Type="http://schemas.openxmlformats.org/officeDocument/2006/relationships/chart" Target="../charts/chart77.xml"/><Relationship Id="rId4" Type="http://schemas.openxmlformats.org/officeDocument/2006/relationships/chart" Target="../charts/chart62.xml"/><Relationship Id="rId9" Type="http://schemas.openxmlformats.org/officeDocument/2006/relationships/chart" Target="../charts/chart67.xml"/><Relationship Id="rId14" Type="http://schemas.openxmlformats.org/officeDocument/2006/relationships/chart" Target="../charts/chart72.xml"/><Relationship Id="rId22" Type="http://schemas.openxmlformats.org/officeDocument/2006/relationships/chart" Target="../charts/chart80.xml"/><Relationship Id="rId27" Type="http://schemas.openxmlformats.org/officeDocument/2006/relationships/chart" Target="../charts/chart8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3" Type="http://schemas.openxmlformats.org/officeDocument/2006/relationships/chart" Target="../charts/chart93.xml"/><Relationship Id="rId7" Type="http://schemas.openxmlformats.org/officeDocument/2006/relationships/chart" Target="../charts/chart97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chart" Target="../charts/chart96.xml"/><Relationship Id="rId5" Type="http://schemas.openxmlformats.org/officeDocument/2006/relationships/chart" Target="../charts/chart95.xml"/><Relationship Id="rId4" Type="http://schemas.openxmlformats.org/officeDocument/2006/relationships/chart" Target="../charts/chart9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png"/><Relationship Id="rId18" Type="http://schemas.openxmlformats.org/officeDocument/2006/relationships/image" Target="../media/image15.png"/><Relationship Id="rId3" Type="http://schemas.openxmlformats.org/officeDocument/2006/relationships/chart" Target="../charts/chart101.xml"/><Relationship Id="rId7" Type="http://schemas.openxmlformats.org/officeDocument/2006/relationships/image" Target="../media/image4.png"/><Relationship Id="rId12" Type="http://schemas.openxmlformats.org/officeDocument/2006/relationships/image" Target="../media/image9.png"/><Relationship Id="rId17" Type="http://schemas.openxmlformats.org/officeDocument/2006/relationships/image" Target="../media/image14.png"/><Relationship Id="rId2" Type="http://schemas.openxmlformats.org/officeDocument/2006/relationships/chart" Target="../charts/chart100.xml"/><Relationship Id="rId16" Type="http://schemas.openxmlformats.org/officeDocument/2006/relationships/image" Target="../media/image13.png"/><Relationship Id="rId1" Type="http://schemas.openxmlformats.org/officeDocument/2006/relationships/chart" Target="../charts/chart99.xml"/><Relationship Id="rId6" Type="http://schemas.openxmlformats.org/officeDocument/2006/relationships/image" Target="../media/image3.png"/><Relationship Id="rId11" Type="http://schemas.openxmlformats.org/officeDocument/2006/relationships/image" Target="../media/image8.png"/><Relationship Id="rId5" Type="http://schemas.openxmlformats.org/officeDocument/2006/relationships/image" Target="../media/image2.png"/><Relationship Id="rId15" Type="http://schemas.openxmlformats.org/officeDocument/2006/relationships/image" Target="../media/image12.png"/><Relationship Id="rId10" Type="http://schemas.openxmlformats.org/officeDocument/2006/relationships/image" Target="../media/image7.png"/><Relationship Id="rId19" Type="http://schemas.openxmlformats.org/officeDocument/2006/relationships/chart" Target="../charts/chart102.xml"/><Relationship Id="rId4" Type="http://schemas.openxmlformats.org/officeDocument/2006/relationships/image" Target="../media/image1.png"/><Relationship Id="rId9" Type="http://schemas.openxmlformats.org/officeDocument/2006/relationships/image" Target="../media/image6.png"/><Relationship Id="rId14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Relationship Id="rId4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396</xdr:row>
      <xdr:rowOff>9525</xdr:rowOff>
    </xdr:from>
    <xdr:to>
      <xdr:col>17</xdr:col>
      <xdr:colOff>190500</xdr:colOff>
      <xdr:row>427</xdr:row>
      <xdr:rowOff>114301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6A132D-BDCA-40F9-91D9-8705C6375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428</xdr:row>
      <xdr:rowOff>9525</xdr:rowOff>
    </xdr:from>
    <xdr:to>
      <xdr:col>17</xdr:col>
      <xdr:colOff>190500</xdr:colOff>
      <xdr:row>459</xdr:row>
      <xdr:rowOff>114301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939E204-E227-43CD-9EF0-4263950B0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460</xdr:row>
      <xdr:rowOff>9525</xdr:rowOff>
    </xdr:from>
    <xdr:to>
      <xdr:col>17</xdr:col>
      <xdr:colOff>190500</xdr:colOff>
      <xdr:row>491</xdr:row>
      <xdr:rowOff>114301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A6832B0-FE2A-4C19-9366-BF0CD3343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492</xdr:row>
      <xdr:rowOff>9525</xdr:rowOff>
    </xdr:from>
    <xdr:to>
      <xdr:col>17</xdr:col>
      <xdr:colOff>190500</xdr:colOff>
      <xdr:row>523</xdr:row>
      <xdr:rowOff>114301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8F82EC9-EC2F-4D10-8E72-F6EBE9286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555</xdr:row>
      <xdr:rowOff>152400</xdr:rowOff>
    </xdr:from>
    <xdr:to>
      <xdr:col>17</xdr:col>
      <xdr:colOff>190500</xdr:colOff>
      <xdr:row>587</xdr:row>
      <xdr:rowOff>95251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8049646-41C6-48B5-A823-85AE35647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524</xdr:row>
      <xdr:rowOff>0</xdr:rowOff>
    </xdr:from>
    <xdr:to>
      <xdr:col>17</xdr:col>
      <xdr:colOff>190500</xdr:colOff>
      <xdr:row>555</xdr:row>
      <xdr:rowOff>104776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C8083D2-053C-4B5B-9852-A2A52A6EC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588</xdr:row>
      <xdr:rowOff>0</xdr:rowOff>
    </xdr:from>
    <xdr:to>
      <xdr:col>17</xdr:col>
      <xdr:colOff>190500</xdr:colOff>
      <xdr:row>619</xdr:row>
      <xdr:rowOff>104776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44B53A6-CA5C-4E84-8DB0-17A550CF5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620</xdr:row>
      <xdr:rowOff>0</xdr:rowOff>
    </xdr:from>
    <xdr:to>
      <xdr:col>17</xdr:col>
      <xdr:colOff>190500</xdr:colOff>
      <xdr:row>651</xdr:row>
      <xdr:rowOff>104776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E619FE2-0338-49C2-A58B-C3248F9F2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652</xdr:row>
      <xdr:rowOff>0</xdr:rowOff>
    </xdr:from>
    <xdr:to>
      <xdr:col>17</xdr:col>
      <xdr:colOff>190500</xdr:colOff>
      <xdr:row>683</xdr:row>
      <xdr:rowOff>104776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533660E-5999-4DFC-8645-2D575861C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684</xdr:row>
      <xdr:rowOff>0</xdr:rowOff>
    </xdr:from>
    <xdr:to>
      <xdr:col>17</xdr:col>
      <xdr:colOff>190500</xdr:colOff>
      <xdr:row>715</xdr:row>
      <xdr:rowOff>104776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42D2D2BD-AD5C-4B83-AE0F-2626DFD46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364</xdr:row>
      <xdr:rowOff>0</xdr:rowOff>
    </xdr:from>
    <xdr:to>
      <xdr:col>17</xdr:col>
      <xdr:colOff>190500</xdr:colOff>
      <xdr:row>395</xdr:row>
      <xdr:rowOff>100965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83CD732-EF9D-488D-B70B-ED1F095F32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0</xdr:colOff>
      <xdr:row>326</xdr:row>
      <xdr:rowOff>0</xdr:rowOff>
    </xdr:from>
    <xdr:to>
      <xdr:col>7</xdr:col>
      <xdr:colOff>352425</xdr:colOff>
      <xdr:row>348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19BCE41-01B3-481F-942C-22C427590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12</xdr:row>
      <xdr:rowOff>4762</xdr:rowOff>
    </xdr:from>
    <xdr:to>
      <xdr:col>5</xdr:col>
      <xdr:colOff>381000</xdr:colOff>
      <xdr:row>28</xdr:row>
      <xdr:rowOff>157162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BE4AFD1-2B51-C025-6DF4-71123D0CCA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5</xdr:col>
      <xdr:colOff>381000</xdr:colOff>
      <xdr:row>52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A33980B3-78CE-4978-AE52-82045B2DE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60</xdr:row>
      <xdr:rowOff>0</xdr:rowOff>
    </xdr:from>
    <xdr:to>
      <xdr:col>5</xdr:col>
      <xdr:colOff>381000</xdr:colOff>
      <xdr:row>76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5E81E16D-1116-42E3-A11C-8EF840712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85</xdr:row>
      <xdr:rowOff>0</xdr:rowOff>
    </xdr:from>
    <xdr:to>
      <xdr:col>5</xdr:col>
      <xdr:colOff>381000</xdr:colOff>
      <xdr:row>101</xdr:row>
      <xdr:rowOff>152400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5774164-8F00-4DFE-AA2B-B0C9749E5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5</xdr:col>
      <xdr:colOff>381000</xdr:colOff>
      <xdr:row>124</xdr:row>
      <xdr:rowOff>152400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3C0DF082-D8E4-445F-8543-5AAD55875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132</xdr:row>
      <xdr:rowOff>0</xdr:rowOff>
    </xdr:from>
    <xdr:to>
      <xdr:col>5</xdr:col>
      <xdr:colOff>381000</xdr:colOff>
      <xdr:row>148</xdr:row>
      <xdr:rowOff>152400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DCA32B34-14E9-4525-AA3F-23FC642F2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156</xdr:row>
      <xdr:rowOff>0</xdr:rowOff>
    </xdr:from>
    <xdr:to>
      <xdr:col>5</xdr:col>
      <xdr:colOff>381000</xdr:colOff>
      <xdr:row>172</xdr:row>
      <xdr:rowOff>152400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CBC6A226-98E9-4275-8628-216431CAF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180</xdr:row>
      <xdr:rowOff>0</xdr:rowOff>
    </xdr:from>
    <xdr:to>
      <xdr:col>5</xdr:col>
      <xdr:colOff>381000</xdr:colOff>
      <xdr:row>196</xdr:row>
      <xdr:rowOff>152400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25F388DD-A750-49A3-A4F4-DE3F24D1B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204</xdr:row>
      <xdr:rowOff>0</xdr:rowOff>
    </xdr:from>
    <xdr:to>
      <xdr:col>5</xdr:col>
      <xdr:colOff>381000</xdr:colOff>
      <xdr:row>220</xdr:row>
      <xdr:rowOff>152400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593AC8BE-D9B3-48D5-8391-EFCA32FD2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228</xdr:row>
      <xdr:rowOff>0</xdr:rowOff>
    </xdr:from>
    <xdr:to>
      <xdr:col>5</xdr:col>
      <xdr:colOff>381000</xdr:colOff>
      <xdr:row>244</xdr:row>
      <xdr:rowOff>152400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A09709A-01AA-4025-8B94-D9CFEBE89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14</xdr:col>
      <xdr:colOff>0</xdr:colOff>
      <xdr:row>326</xdr:row>
      <xdr:rowOff>0</xdr:rowOff>
    </xdr:from>
    <xdr:to>
      <xdr:col>19</xdr:col>
      <xdr:colOff>333375</xdr:colOff>
      <xdr:row>348</xdr:row>
      <xdr:rowOff>95250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65C6DE2-4B7E-405D-990E-E7A8B3DBE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12</xdr:row>
      <xdr:rowOff>0</xdr:rowOff>
    </xdr:from>
    <xdr:to>
      <xdr:col>11</xdr:col>
      <xdr:colOff>342900</xdr:colOff>
      <xdr:row>28</xdr:row>
      <xdr:rowOff>152400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29F8F80-D16D-48C8-BEC7-CAB037F6C4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36</xdr:row>
      <xdr:rowOff>0</xdr:rowOff>
    </xdr:from>
    <xdr:to>
      <xdr:col>11</xdr:col>
      <xdr:colOff>342900</xdr:colOff>
      <xdr:row>52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8DE04137-BAB1-49B9-8FCA-EB3650AAE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85</xdr:row>
      <xdr:rowOff>0</xdr:rowOff>
    </xdr:from>
    <xdr:to>
      <xdr:col>11</xdr:col>
      <xdr:colOff>342900</xdr:colOff>
      <xdr:row>101</xdr:row>
      <xdr:rowOff>152400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74D334A-DF46-4C52-8C2D-B231CC6F7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108</xdr:row>
      <xdr:rowOff>0</xdr:rowOff>
    </xdr:from>
    <xdr:to>
      <xdr:col>11</xdr:col>
      <xdr:colOff>342900</xdr:colOff>
      <xdr:row>124</xdr:row>
      <xdr:rowOff>152400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DEDF295D-2455-4E72-91FF-C9F78D6D2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0</xdr:colOff>
      <xdr:row>132</xdr:row>
      <xdr:rowOff>0</xdr:rowOff>
    </xdr:from>
    <xdr:to>
      <xdr:col>11</xdr:col>
      <xdr:colOff>342900</xdr:colOff>
      <xdr:row>148</xdr:row>
      <xdr:rowOff>152400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9D041B79-3C1C-4917-B43C-9A2E83BB0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</xdr:col>
      <xdr:colOff>0</xdr:colOff>
      <xdr:row>156</xdr:row>
      <xdr:rowOff>0</xdr:rowOff>
    </xdr:from>
    <xdr:to>
      <xdr:col>11</xdr:col>
      <xdr:colOff>342900</xdr:colOff>
      <xdr:row>172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1C1A42D0-BFDC-4773-9D61-3525A1F2B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0</xdr:colOff>
      <xdr:row>204</xdr:row>
      <xdr:rowOff>0</xdr:rowOff>
    </xdr:from>
    <xdr:to>
      <xdr:col>11</xdr:col>
      <xdr:colOff>342900</xdr:colOff>
      <xdr:row>220</xdr:row>
      <xdr:rowOff>152400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4AC0DE9A-2473-4B45-B293-BAF2F7D68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0</xdr:colOff>
      <xdr:row>228</xdr:row>
      <xdr:rowOff>0</xdr:rowOff>
    </xdr:from>
    <xdr:to>
      <xdr:col>11</xdr:col>
      <xdr:colOff>342900</xdr:colOff>
      <xdr:row>244</xdr:row>
      <xdr:rowOff>152400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FC185624-52D3-4704-A46B-BB4646C11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0.09509</cdr:x>
      <cdr:y>0.68649</cdr:y>
    </cdr:from>
    <cdr:to>
      <cdr:x>0.24545</cdr:x>
      <cdr:y>0.73906</cdr:y>
    </cdr:to>
    <cdr:sp macro="" textlink="Brahmaputra!$D$351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05707C-B3F6-A982-971A-94D500A6B1CD}"/>
            </a:ext>
          </a:extLst>
        </cdr:cNvPr>
        <cdr:cNvSpPr txBox="1"/>
      </cdr:nvSpPr>
      <cdr:spPr>
        <a:xfrm xmlns:a="http://schemas.openxmlformats.org/drawingml/2006/main">
          <a:off x="898525" y="3517900"/>
          <a:ext cx="1420710" cy="26936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FA387E-02BD-4BD4-89EA-436F3AABC6B5}" type="TxLink">
            <a:rPr lang="en-US" sz="1200" b="1" i="0" u="none" strike="noStrike" kern="1200">
              <a:solidFill>
                <a:srgbClr val="000000"/>
              </a:solidFill>
              <a:latin typeface="Arial"/>
              <a:cs typeface="Arial"/>
            </a:rPr>
            <a:pPr/>
            <a:t>RMSE = 3.92 cm</a:t>
          </a:fld>
          <a:endParaRPr lang="en-US" sz="1200" b="1" kern="12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396</xdr:row>
      <xdr:rowOff>0</xdr:rowOff>
    </xdr:from>
    <xdr:to>
      <xdr:col>17</xdr:col>
      <xdr:colOff>314325</xdr:colOff>
      <xdr:row>427</xdr:row>
      <xdr:rowOff>104776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02572D-8A59-4E2F-984F-F0AC92D76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428</xdr:row>
      <xdr:rowOff>0</xdr:rowOff>
    </xdr:from>
    <xdr:to>
      <xdr:col>17</xdr:col>
      <xdr:colOff>314325</xdr:colOff>
      <xdr:row>459</xdr:row>
      <xdr:rowOff>104776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C846488-E6C3-4D79-9F0D-C654734F8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460</xdr:row>
      <xdr:rowOff>0</xdr:rowOff>
    </xdr:from>
    <xdr:to>
      <xdr:col>17</xdr:col>
      <xdr:colOff>314325</xdr:colOff>
      <xdr:row>491</xdr:row>
      <xdr:rowOff>104776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3B55688-B8C3-45A3-BCC5-BDBB9BB44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492</xdr:row>
      <xdr:rowOff>0</xdr:rowOff>
    </xdr:from>
    <xdr:to>
      <xdr:col>17</xdr:col>
      <xdr:colOff>314325</xdr:colOff>
      <xdr:row>523</xdr:row>
      <xdr:rowOff>104776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F6B0DA2-B55E-4C5F-9DBB-CFCA95B61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555</xdr:row>
      <xdr:rowOff>142875</xdr:rowOff>
    </xdr:from>
    <xdr:to>
      <xdr:col>17</xdr:col>
      <xdr:colOff>314325</xdr:colOff>
      <xdr:row>587</xdr:row>
      <xdr:rowOff>85726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B65F1C9-C286-4A70-8412-397058FAA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523</xdr:row>
      <xdr:rowOff>152400</xdr:rowOff>
    </xdr:from>
    <xdr:to>
      <xdr:col>17</xdr:col>
      <xdr:colOff>314325</xdr:colOff>
      <xdr:row>555</xdr:row>
      <xdr:rowOff>95251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83BAF15-9A27-46BF-AC25-988439775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587</xdr:row>
      <xdr:rowOff>152400</xdr:rowOff>
    </xdr:from>
    <xdr:to>
      <xdr:col>17</xdr:col>
      <xdr:colOff>314325</xdr:colOff>
      <xdr:row>619</xdr:row>
      <xdr:rowOff>95251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179B7D3-E7A3-41D3-8AA8-E196A2705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619</xdr:row>
      <xdr:rowOff>152400</xdr:rowOff>
    </xdr:from>
    <xdr:to>
      <xdr:col>17</xdr:col>
      <xdr:colOff>314325</xdr:colOff>
      <xdr:row>651</xdr:row>
      <xdr:rowOff>95251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F68D1DF-A992-442E-8754-A9D3B919D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651</xdr:row>
      <xdr:rowOff>152400</xdr:rowOff>
    </xdr:from>
    <xdr:to>
      <xdr:col>17</xdr:col>
      <xdr:colOff>314325</xdr:colOff>
      <xdr:row>683</xdr:row>
      <xdr:rowOff>95251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D720D93-F7A6-4277-8D5F-34163B36E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683</xdr:row>
      <xdr:rowOff>152400</xdr:rowOff>
    </xdr:from>
    <xdr:to>
      <xdr:col>17</xdr:col>
      <xdr:colOff>314325</xdr:colOff>
      <xdr:row>715</xdr:row>
      <xdr:rowOff>95251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F2CFB27-008E-4524-BBF8-697AC0E0C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364</xdr:row>
      <xdr:rowOff>19050</xdr:rowOff>
    </xdr:from>
    <xdr:to>
      <xdr:col>17</xdr:col>
      <xdr:colOff>314325</xdr:colOff>
      <xdr:row>395</xdr:row>
      <xdr:rowOff>120015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79E4319-BB15-498E-8CB8-AF6A079FA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0</xdr:colOff>
      <xdr:row>326</xdr:row>
      <xdr:rowOff>0</xdr:rowOff>
    </xdr:from>
    <xdr:to>
      <xdr:col>7</xdr:col>
      <xdr:colOff>257175</xdr:colOff>
      <xdr:row>348</xdr:row>
      <xdr:rowOff>95250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35E8906-BCE0-453F-9FA5-7F3F5241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0</xdr:colOff>
      <xdr:row>326</xdr:row>
      <xdr:rowOff>0</xdr:rowOff>
    </xdr:from>
    <xdr:to>
      <xdr:col>19</xdr:col>
      <xdr:colOff>333375</xdr:colOff>
      <xdr:row>348</xdr:row>
      <xdr:rowOff>95250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96C69F1-3825-459C-8AB9-0954A665E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5</xdr:col>
      <xdr:colOff>504825</xdr:colOff>
      <xdr:row>28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4689C4CE-2689-4971-AEEF-D3975B088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35</xdr:row>
      <xdr:rowOff>157163</xdr:rowOff>
    </xdr:from>
    <xdr:to>
      <xdr:col>5</xdr:col>
      <xdr:colOff>504825</xdr:colOff>
      <xdr:row>52</xdr:row>
      <xdr:rowOff>147638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9CCD1A6E-C438-4E76-82D6-5C31A742E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59</xdr:row>
      <xdr:rowOff>157163</xdr:rowOff>
    </xdr:from>
    <xdr:to>
      <xdr:col>5</xdr:col>
      <xdr:colOff>504825</xdr:colOff>
      <xdr:row>76</xdr:row>
      <xdr:rowOff>147638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EC14A1D-E8EF-485B-A3DC-19BAF5C6B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84</xdr:row>
      <xdr:rowOff>157163</xdr:rowOff>
    </xdr:from>
    <xdr:to>
      <xdr:col>5</xdr:col>
      <xdr:colOff>504825</xdr:colOff>
      <xdr:row>101</xdr:row>
      <xdr:rowOff>147638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C02F8816-15A3-4022-8992-1DAEA28EAC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107</xdr:row>
      <xdr:rowOff>157163</xdr:rowOff>
    </xdr:from>
    <xdr:to>
      <xdr:col>5</xdr:col>
      <xdr:colOff>504825</xdr:colOff>
      <xdr:row>124</xdr:row>
      <xdr:rowOff>147638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F68680B6-40DA-42A4-BE21-47A6CC0C3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131</xdr:row>
      <xdr:rowOff>157163</xdr:rowOff>
    </xdr:from>
    <xdr:to>
      <xdr:col>5</xdr:col>
      <xdr:colOff>504825</xdr:colOff>
      <xdr:row>148</xdr:row>
      <xdr:rowOff>147638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319AFC96-6C61-44E6-88AD-CAF1FACFA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155</xdr:row>
      <xdr:rowOff>157163</xdr:rowOff>
    </xdr:from>
    <xdr:to>
      <xdr:col>5</xdr:col>
      <xdr:colOff>504825</xdr:colOff>
      <xdr:row>172</xdr:row>
      <xdr:rowOff>147638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4EFF5FF-A23C-4A17-892B-EE58A8A91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179</xdr:row>
      <xdr:rowOff>157163</xdr:rowOff>
    </xdr:from>
    <xdr:to>
      <xdr:col>5</xdr:col>
      <xdr:colOff>504825</xdr:colOff>
      <xdr:row>196</xdr:row>
      <xdr:rowOff>147638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C5FE33DA-F445-413D-B758-DDA414D38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203</xdr:row>
      <xdr:rowOff>157163</xdr:rowOff>
    </xdr:from>
    <xdr:to>
      <xdr:col>5</xdr:col>
      <xdr:colOff>504825</xdr:colOff>
      <xdr:row>220</xdr:row>
      <xdr:rowOff>147638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81437C00-7D4B-4CE4-B125-B97452A5EE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227</xdr:row>
      <xdr:rowOff>157163</xdr:rowOff>
    </xdr:from>
    <xdr:to>
      <xdr:col>5</xdr:col>
      <xdr:colOff>504825</xdr:colOff>
      <xdr:row>244</xdr:row>
      <xdr:rowOff>147638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67F1EE13-7C9F-4F56-88BB-61BF8ADAB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12</xdr:row>
      <xdr:rowOff>0</xdr:rowOff>
    </xdr:from>
    <xdr:to>
      <xdr:col>11</xdr:col>
      <xdr:colOff>342900</xdr:colOff>
      <xdr:row>28</xdr:row>
      <xdr:rowOff>152400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C825255-A4C3-4C47-B6FF-B4A8C2AD9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60</xdr:row>
      <xdr:rowOff>0</xdr:rowOff>
    </xdr:from>
    <xdr:to>
      <xdr:col>11</xdr:col>
      <xdr:colOff>342900</xdr:colOff>
      <xdr:row>76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F423F88-C946-4E81-B4CF-EA9DECE29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85</xdr:row>
      <xdr:rowOff>0</xdr:rowOff>
    </xdr:from>
    <xdr:to>
      <xdr:col>11</xdr:col>
      <xdr:colOff>342900</xdr:colOff>
      <xdr:row>101</xdr:row>
      <xdr:rowOff>152400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7AF2A81C-C73A-4563-BF93-D2B0488AC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228</xdr:row>
      <xdr:rowOff>0</xdr:rowOff>
    </xdr:from>
    <xdr:to>
      <xdr:col>11</xdr:col>
      <xdr:colOff>342900</xdr:colOff>
      <xdr:row>244</xdr:row>
      <xdr:rowOff>152400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B8DB7D41-ABCA-4AA0-9EF3-55DCC7DCA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396</xdr:row>
      <xdr:rowOff>0</xdr:rowOff>
    </xdr:from>
    <xdr:to>
      <xdr:col>17</xdr:col>
      <xdr:colOff>323850</xdr:colOff>
      <xdr:row>427</xdr:row>
      <xdr:rowOff>104776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420CED-D9B7-4DB8-A6B8-4A6CBA9AB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428</xdr:row>
      <xdr:rowOff>0</xdr:rowOff>
    </xdr:from>
    <xdr:to>
      <xdr:col>17</xdr:col>
      <xdr:colOff>323850</xdr:colOff>
      <xdr:row>459</xdr:row>
      <xdr:rowOff>104776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2A276B6-673E-4C2C-B676-79C3D06B6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460</xdr:row>
      <xdr:rowOff>0</xdr:rowOff>
    </xdr:from>
    <xdr:to>
      <xdr:col>17</xdr:col>
      <xdr:colOff>323850</xdr:colOff>
      <xdr:row>491</xdr:row>
      <xdr:rowOff>104776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017B1B0-EDE3-4465-8EB9-CAB4D9A92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492</xdr:row>
      <xdr:rowOff>0</xdr:rowOff>
    </xdr:from>
    <xdr:to>
      <xdr:col>17</xdr:col>
      <xdr:colOff>323850</xdr:colOff>
      <xdr:row>523</xdr:row>
      <xdr:rowOff>104776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6708F22-EC59-47E2-A78D-275A73F6A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555</xdr:row>
      <xdr:rowOff>142875</xdr:rowOff>
    </xdr:from>
    <xdr:to>
      <xdr:col>17</xdr:col>
      <xdr:colOff>323850</xdr:colOff>
      <xdr:row>587</xdr:row>
      <xdr:rowOff>85726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26D87A4-552F-4806-9D05-8CB5146A2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523</xdr:row>
      <xdr:rowOff>152400</xdr:rowOff>
    </xdr:from>
    <xdr:to>
      <xdr:col>17</xdr:col>
      <xdr:colOff>323850</xdr:colOff>
      <xdr:row>555</xdr:row>
      <xdr:rowOff>95251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37536BA-666B-4DFD-884D-EC8CEEF6A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587</xdr:row>
      <xdr:rowOff>152400</xdr:rowOff>
    </xdr:from>
    <xdr:to>
      <xdr:col>17</xdr:col>
      <xdr:colOff>323850</xdr:colOff>
      <xdr:row>619</xdr:row>
      <xdr:rowOff>95251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8CDC631-1738-4A71-A20F-92791AA50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619</xdr:row>
      <xdr:rowOff>152400</xdr:rowOff>
    </xdr:from>
    <xdr:to>
      <xdr:col>17</xdr:col>
      <xdr:colOff>323850</xdr:colOff>
      <xdr:row>651</xdr:row>
      <xdr:rowOff>95251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8F892E9-3D37-4F82-B8DD-1D78FBF45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651</xdr:row>
      <xdr:rowOff>152400</xdr:rowOff>
    </xdr:from>
    <xdr:to>
      <xdr:col>17</xdr:col>
      <xdr:colOff>323850</xdr:colOff>
      <xdr:row>683</xdr:row>
      <xdr:rowOff>95251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8F8409C-8756-4547-AD64-AE06BC6C1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683</xdr:row>
      <xdr:rowOff>152400</xdr:rowOff>
    </xdr:from>
    <xdr:to>
      <xdr:col>17</xdr:col>
      <xdr:colOff>323850</xdr:colOff>
      <xdr:row>715</xdr:row>
      <xdr:rowOff>95251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A4A4C03-325A-4A7C-B90A-BA3D74027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364</xdr:row>
      <xdr:rowOff>0</xdr:rowOff>
    </xdr:from>
    <xdr:to>
      <xdr:col>17</xdr:col>
      <xdr:colOff>323850</xdr:colOff>
      <xdr:row>395</xdr:row>
      <xdr:rowOff>100965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AABBA97-821D-466B-8263-630E7F6CD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9525</xdr:colOff>
      <xdr:row>326</xdr:row>
      <xdr:rowOff>14287</xdr:rowOff>
    </xdr:from>
    <xdr:to>
      <xdr:col>7</xdr:col>
      <xdr:colOff>47625</xdr:colOff>
      <xdr:row>348</xdr:row>
      <xdr:rowOff>109537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E3E4F173-EC66-A551-CFBC-6713BF4582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0</xdr:colOff>
      <xdr:row>326</xdr:row>
      <xdr:rowOff>0</xdr:rowOff>
    </xdr:from>
    <xdr:to>
      <xdr:col>19</xdr:col>
      <xdr:colOff>295275</xdr:colOff>
      <xdr:row>348</xdr:row>
      <xdr:rowOff>95250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7388C36-DC0D-4FE7-9B13-54322971D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5</xdr:col>
      <xdr:colOff>514350</xdr:colOff>
      <xdr:row>28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C1A4AF6-A0A4-45B3-8860-263AAD941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35</xdr:row>
      <xdr:rowOff>157163</xdr:rowOff>
    </xdr:from>
    <xdr:to>
      <xdr:col>5</xdr:col>
      <xdr:colOff>514350</xdr:colOff>
      <xdr:row>52</xdr:row>
      <xdr:rowOff>147638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68B2956-DB0D-4232-B711-AB22B69D6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59</xdr:row>
      <xdr:rowOff>157163</xdr:rowOff>
    </xdr:from>
    <xdr:to>
      <xdr:col>5</xdr:col>
      <xdr:colOff>514350</xdr:colOff>
      <xdr:row>76</xdr:row>
      <xdr:rowOff>147638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35914AC5-3FDB-4B65-BD77-DE0E038BB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84</xdr:row>
      <xdr:rowOff>157163</xdr:rowOff>
    </xdr:from>
    <xdr:to>
      <xdr:col>5</xdr:col>
      <xdr:colOff>514350</xdr:colOff>
      <xdr:row>101</xdr:row>
      <xdr:rowOff>147638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4678E7DC-28CE-4787-A1B9-59E9D7290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107</xdr:row>
      <xdr:rowOff>157163</xdr:rowOff>
    </xdr:from>
    <xdr:to>
      <xdr:col>5</xdr:col>
      <xdr:colOff>514350</xdr:colOff>
      <xdr:row>124</xdr:row>
      <xdr:rowOff>147638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D2F2DAC9-173B-48E5-93A8-B53AE7F7E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131</xdr:row>
      <xdr:rowOff>157163</xdr:rowOff>
    </xdr:from>
    <xdr:to>
      <xdr:col>5</xdr:col>
      <xdr:colOff>514350</xdr:colOff>
      <xdr:row>148</xdr:row>
      <xdr:rowOff>147638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38D7B0DB-73EB-4EE8-AF3B-152A3D2C6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155</xdr:row>
      <xdr:rowOff>157163</xdr:rowOff>
    </xdr:from>
    <xdr:to>
      <xdr:col>5</xdr:col>
      <xdr:colOff>514350</xdr:colOff>
      <xdr:row>172</xdr:row>
      <xdr:rowOff>147638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F6521C6-2311-435C-ABEA-74E7F42A1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179</xdr:row>
      <xdr:rowOff>157163</xdr:rowOff>
    </xdr:from>
    <xdr:to>
      <xdr:col>5</xdr:col>
      <xdr:colOff>514350</xdr:colOff>
      <xdr:row>196</xdr:row>
      <xdr:rowOff>147638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9D0CC0DB-237A-4C97-A42C-85D1C9EF1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203</xdr:row>
      <xdr:rowOff>157163</xdr:rowOff>
    </xdr:from>
    <xdr:to>
      <xdr:col>5</xdr:col>
      <xdr:colOff>514350</xdr:colOff>
      <xdr:row>220</xdr:row>
      <xdr:rowOff>147638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E036D02E-DEAD-48D4-818B-E71572094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227</xdr:row>
      <xdr:rowOff>157163</xdr:rowOff>
    </xdr:from>
    <xdr:to>
      <xdr:col>5</xdr:col>
      <xdr:colOff>514350</xdr:colOff>
      <xdr:row>244</xdr:row>
      <xdr:rowOff>147638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1508B844-B1BE-42E4-8497-1462BDF7E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36</xdr:row>
      <xdr:rowOff>0</xdr:rowOff>
    </xdr:from>
    <xdr:to>
      <xdr:col>11</xdr:col>
      <xdr:colOff>342900</xdr:colOff>
      <xdr:row>52</xdr:row>
      <xdr:rowOff>152400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E8690363-6964-4BEB-883D-149ADF51D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0</xdr:colOff>
      <xdr:row>60</xdr:row>
      <xdr:rowOff>0</xdr:rowOff>
    </xdr:from>
    <xdr:to>
      <xdr:col>11</xdr:col>
      <xdr:colOff>342900</xdr:colOff>
      <xdr:row>76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A580C4C0-FD58-4169-8211-F14938F3A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108</xdr:row>
      <xdr:rowOff>0</xdr:rowOff>
    </xdr:from>
    <xdr:to>
      <xdr:col>11</xdr:col>
      <xdr:colOff>342900</xdr:colOff>
      <xdr:row>124</xdr:row>
      <xdr:rowOff>152400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504AB830-7D21-45E8-9572-2AD91F06E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0</xdr:colOff>
      <xdr:row>156</xdr:row>
      <xdr:rowOff>0</xdr:rowOff>
    </xdr:from>
    <xdr:to>
      <xdr:col>11</xdr:col>
      <xdr:colOff>342900</xdr:colOff>
      <xdr:row>172</xdr:row>
      <xdr:rowOff>152400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4E035E15-8B83-4045-B1B2-B6BE20A0B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0</xdr:colOff>
      <xdr:row>180</xdr:row>
      <xdr:rowOff>0</xdr:rowOff>
    </xdr:from>
    <xdr:to>
      <xdr:col>11</xdr:col>
      <xdr:colOff>342900</xdr:colOff>
      <xdr:row>196</xdr:row>
      <xdr:rowOff>152400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6402807B-E934-41FE-9339-37955631F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</xdr:col>
      <xdr:colOff>0</xdr:colOff>
      <xdr:row>204</xdr:row>
      <xdr:rowOff>0</xdr:rowOff>
    </xdr:from>
    <xdr:to>
      <xdr:col>11</xdr:col>
      <xdr:colOff>342900</xdr:colOff>
      <xdr:row>220</xdr:row>
      <xdr:rowOff>152400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FCDE5E16-C829-45B2-94AB-055EE0A79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</xdr:colOff>
      <xdr:row>6</xdr:row>
      <xdr:rowOff>157162</xdr:rowOff>
    </xdr:from>
    <xdr:to>
      <xdr:col>17</xdr:col>
      <xdr:colOff>280987</xdr:colOff>
      <xdr:row>23</xdr:row>
      <xdr:rowOff>147637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0289F75-1D1D-7636-E438-5AF548399F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</xdr:colOff>
      <xdr:row>41</xdr:row>
      <xdr:rowOff>4762</xdr:rowOff>
    </xdr:from>
    <xdr:to>
      <xdr:col>17</xdr:col>
      <xdr:colOff>280987</xdr:colOff>
      <xdr:row>57</xdr:row>
      <xdr:rowOff>157162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F1FE6A2-770C-B3CF-88F0-AA379AEA19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4762</xdr:colOff>
      <xdr:row>75</xdr:row>
      <xdr:rowOff>4762</xdr:rowOff>
    </xdr:from>
    <xdr:to>
      <xdr:col>17</xdr:col>
      <xdr:colOff>280987</xdr:colOff>
      <xdr:row>91</xdr:row>
      <xdr:rowOff>157162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07AD71B-CBCB-D793-ADE4-78550977C7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257175</xdr:colOff>
      <xdr:row>2</xdr:row>
      <xdr:rowOff>0</xdr:rowOff>
    </xdr:from>
    <xdr:to>
      <xdr:col>18</xdr:col>
      <xdr:colOff>561975</xdr:colOff>
      <xdr:row>24</xdr:row>
      <xdr:rowOff>133350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8525DEF-3E63-DEF1-E95C-5B04AC04C2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557213</xdr:colOff>
      <xdr:row>9</xdr:row>
      <xdr:rowOff>138859</xdr:rowOff>
    </xdr:from>
    <xdr:to>
      <xdr:col>23</xdr:col>
      <xdr:colOff>323851</xdr:colOff>
      <xdr:row>24</xdr:row>
      <xdr:rowOff>133349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57B6779-21C0-80BF-4AE1-BD3DF3E76F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257175</xdr:colOff>
      <xdr:row>34</xdr:row>
      <xdr:rowOff>0</xdr:rowOff>
    </xdr:from>
    <xdr:to>
      <xdr:col>18</xdr:col>
      <xdr:colOff>561975</xdr:colOff>
      <xdr:row>56</xdr:row>
      <xdr:rowOff>133350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CB4AD8E-5240-4B15-A8BF-F6BA2F0B4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4763</xdr:colOff>
      <xdr:row>98</xdr:row>
      <xdr:rowOff>5509</xdr:rowOff>
    </xdr:from>
    <xdr:to>
      <xdr:col>24</xdr:col>
      <xdr:colOff>381001</xdr:colOff>
      <xdr:row>112</xdr:row>
      <xdr:rowOff>161924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1443B5C6-A88B-41C3-9587-4547AD14E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228600</xdr:colOff>
      <xdr:row>98</xdr:row>
      <xdr:rowOff>0</xdr:rowOff>
    </xdr:from>
    <xdr:to>
      <xdr:col>19</xdr:col>
      <xdr:colOff>533400</xdr:colOff>
      <xdr:row>120</xdr:row>
      <xdr:rowOff>133350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CED5D76-FA8D-451A-85FD-9CD86225A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247650</xdr:colOff>
      <xdr:row>122</xdr:row>
      <xdr:rowOff>0</xdr:rowOff>
    </xdr:from>
    <xdr:to>
      <xdr:col>19</xdr:col>
      <xdr:colOff>552450</xdr:colOff>
      <xdr:row>144</xdr:row>
      <xdr:rowOff>133350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016BF77-40B6-45D6-9216-412202881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257175</xdr:colOff>
      <xdr:row>66</xdr:row>
      <xdr:rowOff>0</xdr:rowOff>
    </xdr:from>
    <xdr:to>
      <xdr:col>18</xdr:col>
      <xdr:colOff>561975</xdr:colOff>
      <xdr:row>88</xdr:row>
      <xdr:rowOff>133350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11F086B3-99FA-451A-AF2F-961D3392C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247650</xdr:colOff>
      <xdr:row>146</xdr:row>
      <xdr:rowOff>14287</xdr:rowOff>
    </xdr:from>
    <xdr:to>
      <xdr:col>19</xdr:col>
      <xdr:colOff>552450</xdr:colOff>
      <xdr:row>169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C8F0D8A-BA6E-E472-0B00-2455B343F6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</xdr:colOff>
      <xdr:row>3</xdr:row>
      <xdr:rowOff>138112</xdr:rowOff>
    </xdr:from>
    <xdr:to>
      <xdr:col>11</xdr:col>
      <xdr:colOff>309562</xdr:colOff>
      <xdr:row>23</xdr:row>
      <xdr:rowOff>100012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476E7E-AB9C-70F2-6F10-E22886BF63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4762</xdr:colOff>
      <xdr:row>35</xdr:row>
      <xdr:rowOff>138112</xdr:rowOff>
    </xdr:from>
    <xdr:to>
      <xdr:col>11</xdr:col>
      <xdr:colOff>309562</xdr:colOff>
      <xdr:row>55</xdr:row>
      <xdr:rowOff>100012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FE5232-0662-4A44-993F-798C5407A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14287</xdr:colOff>
      <xdr:row>67</xdr:row>
      <xdr:rowOff>157162</xdr:rowOff>
    </xdr:from>
    <xdr:to>
      <xdr:col>11</xdr:col>
      <xdr:colOff>319087</xdr:colOff>
      <xdr:row>87</xdr:row>
      <xdr:rowOff>119062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3B6E6CC-91C9-4FB7-A45D-D5D0BC451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0</xdr:colOff>
      <xdr:row>5</xdr:row>
      <xdr:rowOff>0</xdr:rowOff>
    </xdr:from>
    <xdr:to>
      <xdr:col>19</xdr:col>
      <xdr:colOff>304800</xdr:colOff>
      <xdr:row>26</xdr:row>
      <xdr:rowOff>28575</xdr:rowOff>
    </xdr:to>
    <xdr:pic>
      <xdr:nvPicPr>
        <xdr:cNvPr id="20" name="Picture 19" descr="Graph">
          <a:extLst>
            <a:ext uri="{FF2B5EF4-FFF2-40B4-BE49-F238E27FC236}">
              <a16:creationId xmlns:a16="http://schemas.microsoft.com/office/drawing/2014/main" id="{6021738A-6751-5B38-8163-D59A757C2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809625"/>
          <a:ext cx="457200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37</xdr:row>
      <xdr:rowOff>0</xdr:rowOff>
    </xdr:from>
    <xdr:to>
      <xdr:col>19</xdr:col>
      <xdr:colOff>304800</xdr:colOff>
      <xdr:row>58</xdr:row>
      <xdr:rowOff>28575</xdr:rowOff>
    </xdr:to>
    <xdr:pic>
      <xdr:nvPicPr>
        <xdr:cNvPr id="21" name="Picture 20" descr="Graph">
          <a:extLst>
            <a:ext uri="{FF2B5EF4-FFF2-40B4-BE49-F238E27FC236}">
              <a16:creationId xmlns:a16="http://schemas.microsoft.com/office/drawing/2014/main" id="{D6DE3C28-4039-120D-18B1-11DE0F30C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5991225"/>
          <a:ext cx="457200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69</xdr:row>
      <xdr:rowOff>0</xdr:rowOff>
    </xdr:from>
    <xdr:to>
      <xdr:col>19</xdr:col>
      <xdr:colOff>304800</xdr:colOff>
      <xdr:row>90</xdr:row>
      <xdr:rowOff>28575</xdr:rowOff>
    </xdr:to>
    <xdr:pic>
      <xdr:nvPicPr>
        <xdr:cNvPr id="22" name="Picture 21" descr="Graph">
          <a:extLst>
            <a:ext uri="{FF2B5EF4-FFF2-40B4-BE49-F238E27FC236}">
              <a16:creationId xmlns:a16="http://schemas.microsoft.com/office/drawing/2014/main" id="{048C2507-6090-2BDD-0F72-8366B7E67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11172825"/>
          <a:ext cx="457200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69</xdr:row>
      <xdr:rowOff>0</xdr:rowOff>
    </xdr:from>
    <xdr:to>
      <xdr:col>27</xdr:col>
      <xdr:colOff>304800</xdr:colOff>
      <xdr:row>90</xdr:row>
      <xdr:rowOff>28575</xdr:rowOff>
    </xdr:to>
    <xdr:pic>
      <xdr:nvPicPr>
        <xdr:cNvPr id="23" name="Picture 22" descr="Graph">
          <a:extLst>
            <a:ext uri="{FF2B5EF4-FFF2-40B4-BE49-F238E27FC236}">
              <a16:creationId xmlns:a16="http://schemas.microsoft.com/office/drawing/2014/main" id="{BA58B947-2768-94A0-6696-41676C086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1172825"/>
          <a:ext cx="457200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37</xdr:row>
      <xdr:rowOff>0</xdr:rowOff>
    </xdr:from>
    <xdr:to>
      <xdr:col>27</xdr:col>
      <xdr:colOff>304800</xdr:colOff>
      <xdr:row>58</xdr:row>
      <xdr:rowOff>28575</xdr:rowOff>
    </xdr:to>
    <xdr:pic>
      <xdr:nvPicPr>
        <xdr:cNvPr id="24" name="Picture 23" descr="Graph">
          <a:extLst>
            <a:ext uri="{FF2B5EF4-FFF2-40B4-BE49-F238E27FC236}">
              <a16:creationId xmlns:a16="http://schemas.microsoft.com/office/drawing/2014/main" id="{6EE6AC87-D412-E0E6-3963-88E1F526E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5991225"/>
          <a:ext cx="457200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5</xdr:row>
      <xdr:rowOff>0</xdr:rowOff>
    </xdr:from>
    <xdr:to>
      <xdr:col>27</xdr:col>
      <xdr:colOff>304800</xdr:colOff>
      <xdr:row>26</xdr:row>
      <xdr:rowOff>28575</xdr:rowOff>
    </xdr:to>
    <xdr:pic>
      <xdr:nvPicPr>
        <xdr:cNvPr id="25" name="Picture 24" descr="Graph">
          <a:extLst>
            <a:ext uri="{FF2B5EF4-FFF2-40B4-BE49-F238E27FC236}">
              <a16:creationId xmlns:a16="http://schemas.microsoft.com/office/drawing/2014/main" id="{B6D38DC1-F8A4-F3CA-7F0D-E763C7441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809625"/>
          <a:ext cx="457200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</xdr:row>
      <xdr:rowOff>0</xdr:rowOff>
    </xdr:from>
    <xdr:to>
      <xdr:col>35</xdr:col>
      <xdr:colOff>304800</xdr:colOff>
      <xdr:row>26</xdr:row>
      <xdr:rowOff>28575</xdr:rowOff>
    </xdr:to>
    <xdr:pic>
      <xdr:nvPicPr>
        <xdr:cNvPr id="26" name="Picture 25" descr="Graph">
          <a:extLst>
            <a:ext uri="{FF2B5EF4-FFF2-40B4-BE49-F238E27FC236}">
              <a16:creationId xmlns:a16="http://schemas.microsoft.com/office/drawing/2014/main" id="{A68050C7-547C-B1AD-FBD7-8978FE8AA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809625"/>
          <a:ext cx="457200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35</xdr:col>
      <xdr:colOff>304800</xdr:colOff>
      <xdr:row>58</xdr:row>
      <xdr:rowOff>28575</xdr:rowOff>
    </xdr:to>
    <xdr:pic>
      <xdr:nvPicPr>
        <xdr:cNvPr id="27" name="Picture 26" descr="Graph">
          <a:extLst>
            <a:ext uri="{FF2B5EF4-FFF2-40B4-BE49-F238E27FC236}">
              <a16:creationId xmlns:a16="http://schemas.microsoft.com/office/drawing/2014/main" id="{E8CBF6ED-85F4-AA04-3E32-50B5B5D4F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991225"/>
          <a:ext cx="457200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35</xdr:col>
      <xdr:colOff>304800</xdr:colOff>
      <xdr:row>90</xdr:row>
      <xdr:rowOff>28575</xdr:rowOff>
    </xdr:to>
    <xdr:pic>
      <xdr:nvPicPr>
        <xdr:cNvPr id="28" name="Picture 27" descr="Graph">
          <a:extLst>
            <a:ext uri="{FF2B5EF4-FFF2-40B4-BE49-F238E27FC236}">
              <a16:creationId xmlns:a16="http://schemas.microsoft.com/office/drawing/2014/main" id="{A75A049F-A41E-24E3-1CAA-2200D9DCA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1172825"/>
          <a:ext cx="457200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</xdr:row>
      <xdr:rowOff>0</xdr:rowOff>
    </xdr:from>
    <xdr:to>
      <xdr:col>43</xdr:col>
      <xdr:colOff>304800</xdr:colOff>
      <xdr:row>26</xdr:row>
      <xdr:rowOff>28575</xdr:rowOff>
    </xdr:to>
    <xdr:pic>
      <xdr:nvPicPr>
        <xdr:cNvPr id="29" name="Picture 28" descr="Graph">
          <a:extLst>
            <a:ext uri="{FF2B5EF4-FFF2-40B4-BE49-F238E27FC236}">
              <a16:creationId xmlns:a16="http://schemas.microsoft.com/office/drawing/2014/main" id="{93B02E65-B620-A226-6789-5A2118C2D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00" y="809625"/>
          <a:ext cx="457200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43</xdr:col>
      <xdr:colOff>304800</xdr:colOff>
      <xdr:row>58</xdr:row>
      <xdr:rowOff>28575</xdr:rowOff>
    </xdr:to>
    <xdr:pic>
      <xdr:nvPicPr>
        <xdr:cNvPr id="30" name="Picture 29" descr="Graph">
          <a:extLst>
            <a:ext uri="{FF2B5EF4-FFF2-40B4-BE49-F238E27FC236}">
              <a16:creationId xmlns:a16="http://schemas.microsoft.com/office/drawing/2014/main" id="{59118FF6-66C6-603C-DB07-BC0C37EDB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00" y="5991225"/>
          <a:ext cx="457200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69</xdr:row>
      <xdr:rowOff>0</xdr:rowOff>
    </xdr:from>
    <xdr:to>
      <xdr:col>43</xdr:col>
      <xdr:colOff>304800</xdr:colOff>
      <xdr:row>90</xdr:row>
      <xdr:rowOff>28575</xdr:rowOff>
    </xdr:to>
    <xdr:pic>
      <xdr:nvPicPr>
        <xdr:cNvPr id="31" name="Picture 30" descr="Graph">
          <a:extLst>
            <a:ext uri="{FF2B5EF4-FFF2-40B4-BE49-F238E27FC236}">
              <a16:creationId xmlns:a16="http://schemas.microsoft.com/office/drawing/2014/main" id="{6D120ED2-D81E-B77C-3786-18F0F669E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00" y="11172825"/>
          <a:ext cx="457200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5</xdr:row>
      <xdr:rowOff>0</xdr:rowOff>
    </xdr:from>
    <xdr:to>
      <xdr:col>51</xdr:col>
      <xdr:colOff>304800</xdr:colOff>
      <xdr:row>26</xdr:row>
      <xdr:rowOff>28575</xdr:rowOff>
    </xdr:to>
    <xdr:pic>
      <xdr:nvPicPr>
        <xdr:cNvPr id="34" name="Picture 33" descr="Graph">
          <a:extLst>
            <a:ext uri="{FF2B5EF4-FFF2-40B4-BE49-F238E27FC236}">
              <a16:creationId xmlns:a16="http://schemas.microsoft.com/office/drawing/2014/main" id="{ADCDABA0-C36E-4819-B072-EC822DA08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2400" y="809625"/>
          <a:ext cx="457200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37</xdr:row>
      <xdr:rowOff>0</xdr:rowOff>
    </xdr:from>
    <xdr:to>
      <xdr:col>51</xdr:col>
      <xdr:colOff>304800</xdr:colOff>
      <xdr:row>58</xdr:row>
      <xdr:rowOff>28575</xdr:rowOff>
    </xdr:to>
    <xdr:pic>
      <xdr:nvPicPr>
        <xdr:cNvPr id="35" name="Picture 34" descr="Graph">
          <a:extLst>
            <a:ext uri="{FF2B5EF4-FFF2-40B4-BE49-F238E27FC236}">
              <a16:creationId xmlns:a16="http://schemas.microsoft.com/office/drawing/2014/main" id="{BA2F72E6-6C2E-42FD-A9A3-FFF229AD5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2400" y="5991225"/>
          <a:ext cx="457200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69</xdr:row>
      <xdr:rowOff>0</xdr:rowOff>
    </xdr:from>
    <xdr:to>
      <xdr:col>51</xdr:col>
      <xdr:colOff>304800</xdr:colOff>
      <xdr:row>90</xdr:row>
      <xdr:rowOff>28575</xdr:rowOff>
    </xdr:to>
    <xdr:pic>
      <xdr:nvPicPr>
        <xdr:cNvPr id="36" name="Picture 35" descr="Graph">
          <a:extLst>
            <a:ext uri="{FF2B5EF4-FFF2-40B4-BE49-F238E27FC236}">
              <a16:creationId xmlns:a16="http://schemas.microsoft.com/office/drawing/2014/main" id="{38E7A90A-723D-50BB-B3C7-255F940F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2400" y="11172825"/>
          <a:ext cx="457200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96</xdr:row>
      <xdr:rowOff>0</xdr:rowOff>
    </xdr:from>
    <xdr:to>
      <xdr:col>10</xdr:col>
      <xdr:colOff>304800</xdr:colOff>
      <xdr:row>112</xdr:row>
      <xdr:rowOff>152400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EBD44EDC-AE67-4AE1-9C63-71E949A21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16</xdr:col>
      <xdr:colOff>600075</xdr:colOff>
      <xdr:row>32</xdr:row>
      <xdr:rowOff>104776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F6CFCA6-18D2-49CF-A859-F2E976CD3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16</xdr:col>
      <xdr:colOff>600075</xdr:colOff>
      <xdr:row>65</xdr:row>
      <xdr:rowOff>104776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F2F96A4-1A33-4C3E-BB01-201C90451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67</xdr:row>
      <xdr:rowOff>0</xdr:rowOff>
    </xdr:from>
    <xdr:to>
      <xdr:col>16</xdr:col>
      <xdr:colOff>600075</xdr:colOff>
      <xdr:row>98</xdr:row>
      <xdr:rowOff>104776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9E9760F8-5501-4981-B132-E97005AF6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0</xdr:colOff>
      <xdr:row>1</xdr:row>
      <xdr:rowOff>0</xdr:rowOff>
    </xdr:from>
    <xdr:to>
      <xdr:col>28</xdr:col>
      <xdr:colOff>266700</xdr:colOff>
      <xdr:row>25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800B29-D904-F88B-6B4D-B4E10894D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9900" y="161925"/>
          <a:ext cx="6172200" cy="3886200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0.09778</cdr:x>
      <cdr:y>0.64312</cdr:y>
    </cdr:from>
    <cdr:to>
      <cdr:x>0.19456</cdr:x>
      <cdr:y>0.82156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4D4CFA0-FC66-3FA0-F38B-58D9DA2CDF40}"/>
            </a:ext>
          </a:extLst>
        </cdr:cNvPr>
        <cdr:cNvSpPr txBox="1"/>
      </cdr:nvSpPr>
      <cdr:spPr>
        <a:xfrm xmlns:a="http://schemas.openxmlformats.org/drawingml/2006/main">
          <a:off x="923925" y="32956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 kern="1200"/>
        </a:p>
      </cdr:txBody>
    </cdr:sp>
  </cdr:relSizeAnchor>
  <cdr:relSizeAnchor xmlns:cdr="http://schemas.openxmlformats.org/drawingml/2006/chartDrawing">
    <cdr:from>
      <cdr:x>0.09677</cdr:x>
      <cdr:y>0.67472</cdr:y>
    </cdr:from>
    <cdr:to>
      <cdr:x>0.24713</cdr:x>
      <cdr:y>0.72729</cdr:y>
    </cdr:to>
    <cdr:sp macro="" textlink="Indus!$D$351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448DEEC8-004E-D6AF-F480-A22BC470DD8B}"/>
            </a:ext>
          </a:extLst>
        </cdr:cNvPr>
        <cdr:cNvSpPr txBox="1"/>
      </cdr:nvSpPr>
      <cdr:spPr>
        <a:xfrm xmlns:a="http://schemas.openxmlformats.org/drawingml/2006/main">
          <a:off x="914360" y="3457570"/>
          <a:ext cx="1420710" cy="26936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D344F6A8-663E-46C5-BA30-93266673E019}" type="TxLink">
            <a:rPr lang="en-US" sz="1200" b="1" i="0" u="none" strike="noStrike" kern="1200">
              <a:solidFill>
                <a:srgbClr val="000000"/>
              </a:solidFill>
              <a:latin typeface="Arial"/>
              <a:cs typeface="Arial"/>
            </a:rPr>
            <a:pPr/>
            <a:t>RMSE = 1.98 cm</a:t>
          </a:fld>
          <a:endParaRPr lang="en-US" sz="1200" b="1" kern="12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0.09509</cdr:x>
      <cdr:y>0.72181</cdr:y>
    </cdr:from>
    <cdr:to>
      <cdr:x>0.23639</cdr:x>
      <cdr:y>0.77437</cdr:y>
    </cdr:to>
    <cdr:sp macro="" textlink="Ganges!$D$351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05707C-B3F6-A982-971A-94D500A6B1CD}"/>
            </a:ext>
          </a:extLst>
        </cdr:cNvPr>
        <cdr:cNvSpPr txBox="1"/>
      </cdr:nvSpPr>
      <cdr:spPr>
        <a:xfrm xmlns:a="http://schemas.openxmlformats.org/drawingml/2006/main">
          <a:off x="898525" y="3698875"/>
          <a:ext cx="1335109" cy="26936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horzOverflow="clip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21ACBE7-ECCA-4CB2-AA75-979FF96C98C0}" type="TxLink">
            <a:rPr lang="en-US" sz="1200" b="1" i="0" u="none" strike="noStrike" kern="1200">
              <a:solidFill>
                <a:srgbClr val="000000"/>
              </a:solidFill>
              <a:latin typeface="Arial"/>
              <a:cs typeface="Arial"/>
            </a:rPr>
            <a:pPr/>
            <a:t>RMSE = 7.8 cm</a:t>
          </a:fld>
          <a:endParaRPr lang="en-US" sz="1200" b="1" kern="1200"/>
        </a:p>
      </cdr:txBody>
    </cdr:sp>
  </cdr:relSizeAnchor>
</c:userShape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2" Type="http://schemas.microsoft.com/office/2011/relationships/webextension" Target="webextension2.xml"/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0" row="0">
    <wetp:webextensionref xmlns:r="http://schemas.openxmlformats.org/officeDocument/2006/relationships" r:id="rId1"/>
  </wetp:taskpane>
  <wetp:taskpane dockstate="right" visibility="0" width="350" row="3">
    <wetp:webextensionref xmlns:r="http://schemas.openxmlformats.org/officeDocument/2006/relationships" r:id="rId2"/>
  </wetp:taskpane>
</wetp:taskpanes>
</file>

<file path=xl/webextensions/webextension1.xml><?xml version="1.0" encoding="utf-8"?>
<we:webextension xmlns:we="http://schemas.microsoft.com/office/webextensions/webextension/2010/11" id="{45DD50DA-8727-43EA-9241-9F3453ADB1ED}">
  <we:reference id="a2a4692c-ecd3-4c3d-bc1e-2c407a976176" version="24.0.0.0" store="EXCatalog" storeType="EXCatalog"/>
  <we:alternateReferences>
    <we:reference id="WA200000019" version="24.0.0.0" store="en-US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PsiForecast</we:customFunctionIds>
        <we:customFunctionIds>PsiPredict</we:customFunctionIds>
        <we:customFunctionIds>PsiPosteriors</we:customFunctionIds>
        <we:customFunctionIds>PsiTransform</we:customFunctionIds>
      </we:customFunctionIdList>
    </a:ext>
  </we:extLst>
</we:webextension>
</file>

<file path=xl/webextensions/webextension2.xml><?xml version="1.0" encoding="utf-8"?>
<we:webextension xmlns:we="http://schemas.microsoft.com/office/webextensions/webextension/2010/11" id="{53A252A9-2BEA-479C-B58D-901E6E3425EB}">
  <we:reference id="0986d9dd-94f1-4b67-978d-c4cf6e6142a8" version="21.5.1.1" store="EXCatalog" storeType="EXCatalog"/>
  <we:alternateReferences>
    <we:reference id="WA200000018" version="21.5.1.1" store="en-US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PsiNormal</we:customFunctionIds>
        <we:customFunctionIds>PsiBernoulli</we:customFunctionIds>
        <we:customFunctionIds>PsiBeta</we:customFunctionIds>
        <we:customFunctionIds>PsiBetaGen</we:customFunctionIds>
        <we:customFunctionIds>PsiBetaSubj</we:customFunctionIds>
        <we:customFunctionIds>PsiBinomial</we:customFunctionIds>
        <we:customFunctionIds>PsiCauchy</we:customFunctionIds>
        <we:customFunctionIds>PsiChiSquare</we:customFunctionIds>
        <we:customFunctionIds>PsiCumul</we:customFunctionIds>
        <we:customFunctionIds>PsiCumulD</we:customFunctionIds>
        <we:customFunctionIds>PsiDiscrete</we:customFunctionIds>
        <we:customFunctionIds>PsiDisUniform</we:customFunctionIds>
        <we:customFunctionIds>PsiErf</we:customFunctionIds>
        <we:customFunctionIds>PsiErlang</we:customFunctionIds>
        <we:customFunctionIds>PsiExponential</we:customFunctionIds>
        <we:customFunctionIds>PsiGamma</we:customFunctionIds>
        <we:customFunctionIds>PsiGeneral</we:customFunctionIds>
        <we:customFunctionIds>PsiGeometric</we:customFunctionIds>
        <we:customFunctionIds>PsiHistogram</we:customFunctionIds>
        <we:customFunctionIds>PsiHyperGeo</we:customFunctionIds>
        <we:customFunctionIds>PsiIntUniform</we:customFunctionIds>
        <we:customFunctionIds>PsiInvNormal</we:customFunctionIds>
        <we:customFunctionIds>PsiLaplace</we:customFunctionIds>
        <we:customFunctionIds>PsiLogarithmic</we:customFunctionIds>
        <we:customFunctionIds>PsiLogistic</we:customFunctionIds>
        <we:customFunctionIds>PsiLogLogistic</we:customFunctionIds>
        <we:customFunctionIds>PsiLogNormal</we:customFunctionIds>
        <we:customFunctionIds>PsiLogNorm2</we:customFunctionIds>
        <we:customFunctionIds>PsiMaxExtreme</we:customFunctionIds>
        <we:customFunctionIds>PsiMinExtreme</we:customFunctionIds>
        <we:customFunctionIds>PsiMyerson</we:customFunctionIds>
        <we:customFunctionIds>PsiNegBinomial</we:customFunctionIds>
        <we:customFunctionIds>PsiNormalSkew</we:customFunctionIds>
        <we:customFunctionIds>PsiPareto</we:customFunctionIds>
        <we:customFunctionIds>PsiPareto2</we:customFunctionIds>
        <we:customFunctionIds>PsiPearson5</we:customFunctionIds>
        <we:customFunctionIds>PsiPearson6</we:customFunctionIds>
        <we:customFunctionIds>PsiPert</we:customFunctionIds>
        <we:customFunctionIds>PsiPoisson</we:customFunctionIds>
        <we:customFunctionIds>PsiRayleigh</we:customFunctionIds>
        <we:customFunctionIds>PsiStudent</we:customFunctionIds>
        <we:customFunctionIds>PsiTriangular</we:customFunctionIds>
        <we:customFunctionIds>PsiTriangGen</we:customFunctionIds>
        <we:customFunctionIds>PsiUniform</we:customFunctionIds>
        <we:customFunctionIds>PsiWeibull</we:customFunctionIds>
        <we:customFunctionIds>PsiBurr12</we:customFunctionIds>
        <we:customFunctionIds>PsiDagum</we:customFunctionIds>
        <we:customFunctionIds>PsiDblTriang</we:customFunctionIds>
        <we:customFunctionIds>PsiFdist</we:customFunctionIds>
        <we:customFunctionIds>PsiFatigueLife</we:customFunctionIds>
        <we:customFunctionIds>PsiFrechet</we:customFunctionIds>
        <we:customFunctionIds>PsiHypSecant</we:customFunctionIds>
        <we:customFunctionIds>PsiJohnsonSB</we:customFunctionIds>
        <we:customFunctionIds>PsiJohnsonSU</we:customFunctionIds>
        <we:customFunctionIds>PsiKumaraswamy</we:customFunctionIds>
        <we:customFunctionIds>PsiLevy</we:customFunctionIds>
        <we:customFunctionIds>PsiReciprocal</we:customFunctionIds>
        <we:customFunctionIds>PsiVary</we:customFunctionIds>
        <we:customFunctionIds>PsiMVLogNormal</we:customFunctionIds>
        <we:customFunctionIds>PsiMVNormal</we:customFunctionIds>
        <we:customFunctionIds>PsiMVResample</we:customFunctionIds>
        <we:customFunctionIds>PsiMVShuffle</we:customFunctionIds>
        <we:customFunctionIds>PsiMean</we:customFunctionIds>
        <we:customFunctionIds>PsiTheoMean</we:customFunctionIds>
        <we:customFunctionIds>PsiLock</we:customFunctionIds>
        <we:customFunctionIds>PsiName</we:customFunctionIds>
        <we:customFunctionIds>PsiShift</we:customFunctionIds>
        <we:customFunctionIds>PsiSample</we:customFunctionIds>
        <we:customFunctionIds>PsiTruncate</we:customFunctionIds>
        <we:customFunctionIds>PsiSeed</we:customFunctionIds>
        <we:customFunctionIds>PsiSixSigma</we:customFunctionIds>
        <we:customFunctionIds>PsiTSSync</we:customFunctionIds>
        <we:customFunctionIds>PsiConvergence</we:customFunctionIds>
        <we:customFunctionIds>PsiIsDate</we:customFunctionIds>
        <we:customFunctionIds>PsiIsDiscrete</we:customFunctionIds>
        <we:customFunctionIds>PsiLibrary</we:customFunctionIds>
        <we:customFunctionIds>PsiFitInfo</we:customFunctionIds>
        <we:customFunctionIds>PsiOutput</we:customFunctionIds>
        <we:customFunctionIds>PsiInput</we:customFunctionIds>
        <we:customFunctionIds>PsiSimParam</we:customFunctionIds>
        <we:customFunctionIds>PsiSenParam</we:customFunctionIds>
        <we:customFunctionIds>PsiOptParam</we:customFunctionIds>
        <we:customFunctionIds>PsiCalcParam</we:customFunctionIds>
        <we:customFunctionIds>PsiSlurp</we:customFunctionIds>
        <we:customFunctionIds>PsiSip</we:customFunctionIds>
        <we:customFunctionIds>PsiTSSip</we:customFunctionIds>
        <we:customFunctionIds>PsiCorrMatrix</we:customFunctionIds>
        <we:customFunctionIds>PsiCorrDepen</we:customFunctionIds>
        <we:customFunctionIds>PsiCorrIndep</we:customFunctionIds>
        <we:customFunctionIds>PsiFit</we:customFunctionIds>
        <we:customFunctionIds>PsiData</we:customFunctionIds>
        <we:customFunctionIds>PsiKurtosis</we:customFunctionIds>
        <we:customFunctionIds>PsiTheoKurtosis</we:customFunctionIds>
        <we:customFunctionIds>PsiMax</we:customFunctionIds>
        <we:customFunctionIds>PsiTheoMax</we:customFunctionIds>
        <we:customFunctionIds>PsiMin</we:customFunctionIds>
        <we:customFunctionIds>PsiTheoMin</we:customFunctionIds>
        <we:customFunctionIds>PsiMode</we:customFunctionIds>
        <we:customFunctionIds>PsiTheoMode</we:customFunctionIds>
        <we:customFunctionIds>PsiPercentile</we:customFunctionIds>
        <we:customFunctionIds>PsiTheoPercentile</we:customFunctionIds>
        <we:customFunctionIds>PsiPtoX</we:customFunctionIds>
        <we:customFunctionIds>PsiTheoPtoX</we:customFunctionIds>
        <we:customFunctionIds>PsiPercentileD</we:customFunctionIds>
        <we:customFunctionIds>PsiTheoPercentileD</we:customFunctionIds>
        <we:customFunctionIds>PsiQtoX</we:customFunctionIds>
        <we:customFunctionIds>PsiTheoQtoX</we:customFunctionIds>
        <we:customFunctionIds>PsiRange</we:customFunctionIds>
        <we:customFunctionIds>PsiTheoRange</we:customFunctionIds>
        <we:customFunctionIds>PsiSkewness</we:customFunctionIds>
        <we:customFunctionIds>PsiTheoSkewness</we:customFunctionIds>
        <we:customFunctionIds>PsiStdDev</we:customFunctionIds>
        <we:customFunctionIds>PsiTheoStdDev</we:customFunctionIds>
        <we:customFunctionIds>PsiTarget</we:customFunctionIds>
        <we:customFunctionIds>PsiTheoTarget</we:customFunctionIds>
        <we:customFunctionIds>PsiXtoP</we:customFunctionIds>
        <we:customFunctionIds>PsiTheoXtoP</we:customFunctionIds>
        <we:customFunctionIds>PsiTargetD</we:customFunctionIds>
        <we:customFunctionIds>PsiTheoTargetD</we:customFunctionIds>
        <we:customFunctionIds>PsiXtoQ</we:customFunctionIds>
        <we:customFunctionIds>PsiTheoXtoQ</we:customFunctionIds>
        <we:customFunctionIds>PsiTheoXtoY</we:customFunctionIds>
        <we:customFunctionIds>PsiVariance</we:customFunctionIds>
        <we:customFunctionIds>PsiTheoVariance</we:customFunctionIds>
        <we:customFunctionIds>PsiAbsDev</we:customFunctionIds>
        <we:customFunctionIds>PsiCITrials</we:customFunctionIds>
        <we:customFunctionIds>PsiCorrelation</we:customFunctionIds>
        <we:customFunctionIds>PsiFrequency</we:customFunctionIds>
        <we:customFunctionIds>PsiMeanCI</we:customFunctionIds>
        <we:customFunctionIds>PsiMeanCIB</we:customFunctionIds>
        <we:customFunctionIds>PsiSemiDev</we:customFunctionIds>
        <we:customFunctionIds>PsiSemiDev2</we:customFunctionIds>
        <we:customFunctionIds>PsiSemiVar</we:customFunctionIds>
        <we:customFunctionIds>PsiSemiVar2</we:customFunctionIds>
        <we:customFunctionIds>PsiStdDevCI</we:customFunctionIds>
        <we:customFunctionIds>PsiBVaR</we:customFunctionIds>
        <we:customFunctionIds>PsiCVaR</we:customFunctionIds>
        <we:customFunctionIds>PsiCurrentTrial</we:customFunctionIds>
        <we:customFunctionIds>PsiCurrentSim</we:customFunctionIds>
        <we:customFunctionIds>PsiCount</we:customFunctionIds>
        <we:customFunctionIds>PsiSenValue</we:customFunctionIds>
        <we:customFunctionIds>PsiCurrentOpt</we:customFunctionIds>
        <we:customFunctionIds>PsiMedian</we:customFunctionIds>
        <we:customFunctionIds>PsiTheoMedian</we:customFunctionIds>
        <we:customFunctionIds>PsiDim</we:customFunctionIds>
        <we:customFunctionIds>PsiCube</we:customFunctionIds>
        <we:customFunctionIds>PsiReduce</we:customFunctionIds>
        <we:customFunctionIds>PsiJoin</we:customFunctionIds>
        <we:customFunctionIds>PsiOptStatus</we:customFunctionIds>
        <we:customFunctionIds>PsiPivotCube</we:customFunctionIds>
        <we:customFunctionIds>PsiCalcValue</we:customFunctionIds>
        <we:customFunctionIds>PsiOptData</we:customFunctionIds>
        <we:customFunctionIds>PsiParamDim</we:customFunctionIds>
        <we:customFunctionIds>PsiPivotDim</we:customFunctionIds>
        <we:customFunctionIds>PsiCubeOutput</we:customFunctionIds>
        <we:customFunctionIds>PsiDimLock</we:customFunctionIds>
        <we:customFunctionIds>PsiDimActive</we:customFunctionIds>
        <we:customFunctionIds>PsiCubeData</we:customFunctionIds>
        <we:customFunctionIds>PsiSimOutput</we:customFunctionIds>
        <we:customFunctionIds>PsiSimData</we:customFunctionIds>
        <we:customFunctionIds>PsiResample</we:customFunctionIds>
        <we:customFunctionIds>PsiTableCube</we:customFunctionIds>
        <we:customFunctionIds>PsiCompound</we:customFunctionIds>
        <we:customFunctionIds>PsiCopula</we:customFunctionIds>
        <we:customFunctionIds>PsiCopulaStudent</we:customFunctionIds>
        <we:customFunctionIds>PsiCopulaGauss</we:customFunctionIds>
        <we:customFunctionIds>PsiKendallTau</we:customFunctionIds>
        <we:customFunctionIds>PsiSpearmanRho</we:customFunctionIds>
        <we:customFunctionIds>PsiMetalog</we:customFunctionIds>
        <we:customFunctionIds>PsiMetalogSPT</we:customFunctionIds>
        <we:customFunctionIds>PsiMetalogFit</we:customFunctionIds>
        <we:customFunctionIds>PsiDataSrc</we:customFunctionIds>
        <we:customFunctionIds>PsiModelSrc</we:customFunctionIds>
        <we:customFunctionIds>PsiSigmaCP</we:customFunctionIds>
        <we:customFunctionIds>PsiSigmaCPK</we:customFunctionIds>
        <we:customFunctionIds>PsiSigmaCPKLower</we:customFunctionIds>
        <we:customFunctionIds>PsiSigmaCPKUpper</we:customFunctionIds>
        <we:customFunctionIds>PsiSigmaCPM</we:customFunctionIds>
        <we:customFunctionIds>PsiSigmaDefectPPM</we:customFunctionIds>
        <we:customFunctionIds>PsiSigmaDefectShiftPPM</we:customFunctionIds>
        <we:customFunctionIds>PsiSigmaDefectShiftPPMLower</we:customFunctionIds>
        <we:customFunctionIds>PsiSigmaDefectShiftPPMUpper</we:customFunctionIds>
        <we:customFunctionIds>PsiSigmaK</we:customFunctionIds>
        <we:customFunctionIds>PsiSigmaLowerBound</we:customFunctionIds>
        <we:customFunctionIds>PsiSigmaProbDefectShift</we:customFunctionIds>
        <we:customFunctionIds>PsiSigmaProbDefectShiftLower</we:customFunctionIds>
        <we:customFunctionIds>PsiSigmaProbDefectShiftUpper</we:customFunctionIds>
        <we:customFunctionIds>PsiSigmaSigmaLevel</we:customFunctionIds>
        <we:customFunctionIds>PsiSigmaUpperBound</we:customFunctionIds>
        <we:customFunctionIds>PsiSigmaYield</we:customFunctionIds>
        <we:customFunctionIds>PsiSigmaZLower</we:customFunctionIds>
        <we:customFunctionIds>PsiSigmaZMin</we:customFunctionIds>
        <we:customFunctionIds>PsiSigmaZUpper</we:customFunctionIds>
        <we:customFunctionIds>PsiBetaGenAlt</we:customFunctionIds>
        <we:customFunctionIds>PsiCauchyAlt</we:customFunctionIds>
        <we:customFunctionIds>PsiChiSquareAlt</we:customFunctionIds>
        <we:customFunctionIds>PsiErfAlt</we:customFunctionIds>
        <we:customFunctionIds>PsiExponentialAlt</we:customFunctionIds>
        <we:customFunctionIds>PsiGammaAlt</we:customFunctionIds>
        <we:customFunctionIds>PsiInvNormalAlt</we:customFunctionIds>
        <we:customFunctionIds>PsiLaplaceAlt</we:customFunctionIds>
        <we:customFunctionIds>PsiLogisticAlt</we:customFunctionIds>
        <we:customFunctionIds>PsiLogLogisticAlt</we:customFunctionIds>
        <we:customFunctionIds>PsiLogNormalAlt</we:customFunctionIds>
        <we:customFunctionIds>PsiMaxExtremeAlt</we:customFunctionIds>
        <we:customFunctionIds>PsiMinExtremeAlt</we:customFunctionIds>
        <we:customFunctionIds>PsiNormalAlt</we:customFunctionIds>
        <we:customFunctionIds>PsiUniformAlt</we:customFunctionIds>
        <we:customFunctionIds>PsiTriangularAlt</we:customFunctionIds>
        <we:customFunctionIds>PsiParetoAlt</we:customFunctionIds>
        <we:customFunctionIds>PsiPareto2Alt</we:customFunctionIds>
        <we:customFunctionIds>PsiPearson5Alt</we:customFunctionIds>
        <we:customFunctionIds>PsiPearson6Alt</we:customFunctionIds>
        <we:customFunctionIds>PsiPertAlt</we:customFunctionIds>
        <we:customFunctionIds>PsiRayleighAlt</we:customFunctionIds>
        <we:customFunctionIds>PsiStudentAlt</we:customFunctionIds>
        <we:customFunctionIds>PsiWeibullAlt</we:customFunctionIds>
        <we:customFunctionIds>PsiOptValue</we:customFunctionIds>
        <we:customFunctionIds>PsiCoeffVar</we:customFunctionIds>
        <we:customFunctionIds>PsiStdErr</we:customFunctionIds>
        <we:customFunctionIds>PsiExpGain</we:customFunctionIds>
        <we:customFunctionIds>PsiExpGainRatio</we:customFunctionIds>
        <we:customFunctionIds>PsiExpLoss</we:customFunctionIds>
        <we:customFunctionIds>PsiExpLossRatio</we:customFunctionIds>
        <we:customFunctionIds>PsiExpValMargin</we:customFunctionIds>
        <we:customFunctionIds>PsiCertified</we:customFunctionIds>
        <we:customFunctionIds>PsiCensor</we:customFunctionIds>
        <we:customFunctionIds>PsiBaseCase</we:customFunctionIds>
        <we:customFunctionIds>PsiForecastETS</we:customFunctionIds>
        <we:customFunctionIds>PsiForecastLinear</we:customFunctionIds>
        <we:customFunctionIds>DotProduct</we:customFunctionIds>
        <we:customFunctionIds>QuadProduct</we:customFunctionIds>
        <we:customFunctionIds>PsiDecTable</we:customFunctionIds>
        <we:customFunctionIds>PsiBoxFunction</we:customFunctionIds>
        <we:customFunctionIds>PsiInitialValue</we:customFunctionIds>
        <we:customFunctionIds>PsiFinalValue</we:customFunctionIds>
        <we:customFunctionIds>PsiDualValue</we:customFunctionIds>
        <we:customFunctionIds>PsiSlackValue</we:customFunctionIds>
        <we:customFunctionIds>PsiDualUpper</we:customFunctionIds>
        <we:customFunctionIds>PsiDualLower</we:customFunctionIds>
        <we:customFunctionIds>PsiTSIntegrate</we:customFunctionIds>
        <we:customFunctionIds>PsiTransform</we:customFunctionIds>
        <we:customFunctionIds>PsiTSSeasonality</we:customFunctionIds>
        <we:customFunctionIds>PsiTSLen</we:customFunctionIds>
        <we:customFunctionIds>PsiAR1</we:customFunctionIds>
        <we:customFunctionIds>PsiAR2</we:customFunctionIds>
        <we:customFunctionIds>PsiMA1</we:customFunctionIds>
        <we:customFunctionIds>PsiMA2</we:customFunctionIds>
        <we:customFunctionIds>PsiARMA11</we:customFunctionIds>
        <we:customFunctionIds>PsiARCH1</we:customFunctionIds>
        <we:customFunctionIds>PsiGARCH11</we:customFunctionIds>
        <we:customFunctionIds>PsiEGARCH11</we:customFunctionIds>
        <we:customFunctionIds>PsiAPARCH11</we:customFunctionIds>
        <we:customFunctionIds>PsiTargetCI</we:customFunctionIds>
        <we:customFunctionIds>PsiPercentileCI</we:customFunctionIds>
        <we:customFunctionIds>PsiPercentiles</we:customFunctionIds>
        <we:customFunctionIds>PsiModelDesc</we:customFunctionIds>
        <we:customFunctionIds>PsiCorrectCorrmat</we:customFunctionIds>
        <we:customFunctionIds>PsiStatic</we:customFunctionIds>
        <we:customFunctionIds>PsiMakeInput</we:customFunctionIds>
        <we:customFunctionIds>PsiSimulationInfo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E352"/>
  <sheetViews>
    <sheetView workbookViewId="0">
      <selection activeCell="D2" sqref="D2"/>
    </sheetView>
  </sheetViews>
  <sheetFormatPr defaultColWidth="12.42578125" defaultRowHeight="15.75" customHeight="1" x14ac:dyDescent="0.2"/>
  <cols>
    <col min="4" max="4" width="12.42578125" style="7"/>
    <col min="6" max="15" width="12.42578125" style="7"/>
    <col min="17" max="22" width="14.7109375" style="7" customWidth="1"/>
    <col min="23" max="23" width="14.7109375" style="21" customWidth="1"/>
    <col min="24" max="24" width="14.7109375" style="7" customWidth="1"/>
    <col min="25" max="27" width="14.7109375" style="21" customWidth="1"/>
  </cols>
  <sheetData>
    <row r="1" spans="1:31" ht="12.75" x14ac:dyDescent="0.2">
      <c r="A1" s="4" t="s">
        <v>11</v>
      </c>
      <c r="B1" s="5" t="s">
        <v>0</v>
      </c>
      <c r="C1" s="5" t="s">
        <v>1</v>
      </c>
      <c r="D1" s="6" t="s">
        <v>23</v>
      </c>
      <c r="E1" s="5" t="s">
        <v>12</v>
      </c>
      <c r="F1" s="6" t="s">
        <v>2</v>
      </c>
      <c r="G1" s="6"/>
      <c r="H1" s="6" t="s">
        <v>13</v>
      </c>
      <c r="I1" s="6" t="s">
        <v>14</v>
      </c>
      <c r="J1" s="7" t="s">
        <v>15</v>
      </c>
      <c r="K1" s="7" t="s">
        <v>16</v>
      </c>
      <c r="L1" s="7" t="s">
        <v>17</v>
      </c>
      <c r="M1" s="7" t="s">
        <v>18</v>
      </c>
      <c r="N1" s="7" t="s">
        <v>19</v>
      </c>
      <c r="O1" s="7" t="s">
        <v>20</v>
      </c>
      <c r="P1" s="7" t="s">
        <v>21</v>
      </c>
      <c r="Q1" s="8" t="s">
        <v>22</v>
      </c>
      <c r="R1" s="7" t="s">
        <v>36</v>
      </c>
      <c r="S1" s="7" t="s">
        <v>37</v>
      </c>
      <c r="T1"/>
      <c r="U1" s="22" t="s">
        <v>47</v>
      </c>
      <c r="V1" s="23" t="s">
        <v>56</v>
      </c>
      <c r="W1" s="19" t="s">
        <v>48</v>
      </c>
      <c r="X1" s="19" t="s">
        <v>49</v>
      </c>
      <c r="Y1" s="19" t="s">
        <v>50</v>
      </c>
      <c r="Z1" s="19" t="s">
        <v>55</v>
      </c>
      <c r="AA1" s="20" t="s">
        <v>69</v>
      </c>
      <c r="AB1" s="19" t="s">
        <v>51</v>
      </c>
      <c r="AC1" s="20" t="s">
        <v>52</v>
      </c>
      <c r="AD1" s="20" t="s">
        <v>53</v>
      </c>
      <c r="AE1" s="20" t="s">
        <v>54</v>
      </c>
    </row>
    <row r="2" spans="1:31" ht="15.75" customHeight="1" x14ac:dyDescent="0.2">
      <c r="A2" s="3">
        <v>32888</v>
      </c>
      <c r="B2">
        <f>YEAR(A2)</f>
        <v>1990</v>
      </c>
      <c r="C2">
        <f>MONTH(A2)</f>
        <v>1</v>
      </c>
      <c r="D2" s="7">
        <v>20.525867460000001</v>
      </c>
      <c r="E2" s="7"/>
      <c r="F2" s="7">
        <v>3246.9653320299999</v>
      </c>
      <c r="H2" s="7">
        <v>2940.7270507799999</v>
      </c>
      <c r="I2" s="7">
        <v>285.99493408000001</v>
      </c>
      <c r="J2" s="7">
        <v>0.72447382999999999</v>
      </c>
      <c r="K2" s="7">
        <v>0.21209353</v>
      </c>
      <c r="L2" s="7">
        <v>5.9488291699999998</v>
      </c>
      <c r="M2" s="7">
        <v>4.294249E-2</v>
      </c>
      <c r="N2" s="7">
        <v>10.886230469999999</v>
      </c>
      <c r="O2" s="7">
        <v>2.4078261900000002</v>
      </c>
      <c r="P2" s="7">
        <v>2.0959519999999999E-2</v>
      </c>
      <c r="Q2" s="7">
        <v>0</v>
      </c>
      <c r="R2" s="7">
        <v>0</v>
      </c>
      <c r="S2" s="7">
        <v>0</v>
      </c>
      <c r="U2" s="7">
        <v>4.8335671200000005</v>
      </c>
      <c r="V2" s="7">
        <v>2.074531848497438</v>
      </c>
      <c r="W2" s="7">
        <v>1.6674528</v>
      </c>
      <c r="X2" s="7">
        <v>1.7500919800000001</v>
      </c>
      <c r="Y2" s="7">
        <v>0.39074818</v>
      </c>
      <c r="Z2" s="7">
        <v>1.3593438000000002</v>
      </c>
      <c r="AA2" s="21">
        <v>0</v>
      </c>
      <c r="AB2" s="7">
        <v>1.4301862400000001</v>
      </c>
      <c r="AC2" s="21">
        <v>4.9392609999999997E-2</v>
      </c>
      <c r="AD2" s="21">
        <v>1.2999229999999999E-2</v>
      </c>
      <c r="AE2" s="21">
        <v>8.3541900000000009E-3</v>
      </c>
    </row>
    <row r="3" spans="1:31" ht="15.75" customHeight="1" x14ac:dyDescent="0.2">
      <c r="A3" s="3">
        <v>32919</v>
      </c>
      <c r="B3">
        <f t="shared" ref="B3:B66" si="0">YEAR(A3)</f>
        <v>1990</v>
      </c>
      <c r="C3">
        <f t="shared" ref="C3:C66" si="1">MONTH(A3)</f>
        <v>2</v>
      </c>
      <c r="D3" s="7">
        <v>23.76478195</v>
      </c>
      <c r="E3" s="7"/>
      <c r="F3" s="7">
        <v>3250.2043457</v>
      </c>
      <c r="H3" s="7">
        <v>2940.8205566400002</v>
      </c>
      <c r="I3" s="7">
        <v>286.25338744999999</v>
      </c>
      <c r="J3" s="7">
        <v>0.7927438</v>
      </c>
      <c r="K3" s="7">
        <v>0.19133115000000001</v>
      </c>
      <c r="L3" s="7">
        <v>5.6960358600000003</v>
      </c>
      <c r="M3" s="7">
        <v>4.294249E-2</v>
      </c>
      <c r="N3" s="7">
        <v>13.72065735</v>
      </c>
      <c r="O3" s="7">
        <v>2.63858652</v>
      </c>
      <c r="P3" s="7">
        <v>4.7975320000000002E-2</v>
      </c>
      <c r="Q3" s="7">
        <v>0</v>
      </c>
      <c r="R3" s="7">
        <v>0</v>
      </c>
      <c r="S3" s="7">
        <v>0</v>
      </c>
      <c r="T3"/>
      <c r="U3" s="7">
        <v>6.9898919999999993</v>
      </c>
      <c r="V3" s="7">
        <v>1.2677296754321001</v>
      </c>
      <c r="W3" s="7">
        <v>1.8716216400000003</v>
      </c>
      <c r="X3" s="7">
        <v>2.3476448799999998</v>
      </c>
      <c r="Y3" s="7">
        <v>0.38876040000000001</v>
      </c>
      <c r="Z3" s="7">
        <v>1.95888448</v>
      </c>
      <c r="AA3" s="21">
        <v>0</v>
      </c>
      <c r="AB3" s="7">
        <v>0.61122907999999987</v>
      </c>
      <c r="AC3" s="21">
        <v>4.4612680000000002E-2</v>
      </c>
      <c r="AD3" s="21">
        <v>1.174124E-2</v>
      </c>
      <c r="AE3" s="21">
        <v>7.5779200000000001E-3</v>
      </c>
    </row>
    <row r="4" spans="1:31" ht="15.75" customHeight="1" x14ac:dyDescent="0.2">
      <c r="A4" s="3">
        <v>32947</v>
      </c>
      <c r="B4">
        <f t="shared" si="0"/>
        <v>1990</v>
      </c>
      <c r="C4">
        <f t="shared" si="1"/>
        <v>3</v>
      </c>
      <c r="D4" s="7">
        <v>26.11307716</v>
      </c>
      <c r="E4" s="7"/>
      <c r="F4" s="7">
        <v>3252.5527343799999</v>
      </c>
      <c r="H4" s="7">
        <v>2940.9943847700001</v>
      </c>
      <c r="I4" s="7">
        <v>286.53759766000002</v>
      </c>
      <c r="J4" s="7">
        <v>0.96010499999999999</v>
      </c>
      <c r="K4" s="7">
        <v>0.18959476</v>
      </c>
      <c r="L4" s="7">
        <v>5.4557042100000004</v>
      </c>
      <c r="M4" s="7">
        <v>4.294249E-2</v>
      </c>
      <c r="N4" s="7">
        <v>15.529513359999999</v>
      </c>
      <c r="O4" s="7">
        <v>2.68648219</v>
      </c>
      <c r="P4" s="7">
        <v>0.15643261</v>
      </c>
      <c r="Q4" s="7">
        <v>0</v>
      </c>
      <c r="R4" s="7">
        <v>0</v>
      </c>
      <c r="S4" s="7">
        <v>0</v>
      </c>
      <c r="T4"/>
      <c r="U4" s="7">
        <v>7.69746182</v>
      </c>
      <c r="V4" s="7">
        <v>1.5532215712754167</v>
      </c>
      <c r="W4" s="7">
        <v>2.3361286899999998</v>
      </c>
      <c r="X4" s="7">
        <v>3.0527891700000005</v>
      </c>
      <c r="Y4" s="7">
        <v>0.52599094999999996</v>
      </c>
      <c r="Z4" s="7">
        <v>2.5267982200000008</v>
      </c>
      <c r="AA4" s="21">
        <v>0</v>
      </c>
      <c r="AB4" s="7">
        <v>1.7884699800000001</v>
      </c>
      <c r="AC4" s="21">
        <v>4.9392609999999997E-2</v>
      </c>
      <c r="AD4" s="21">
        <v>1.2999229999999999E-2</v>
      </c>
      <c r="AE4" s="21">
        <v>9.0048799999999998E-3</v>
      </c>
    </row>
    <row r="5" spans="1:31" ht="15.75" customHeight="1" x14ac:dyDescent="0.2">
      <c r="A5" s="3">
        <v>32978</v>
      </c>
      <c r="B5">
        <f t="shared" si="0"/>
        <v>1990</v>
      </c>
      <c r="C5">
        <f t="shared" si="1"/>
        <v>4</v>
      </c>
      <c r="D5" s="7">
        <v>28.32590866</v>
      </c>
      <c r="E5" s="7"/>
      <c r="F5" s="7">
        <v>3254.7653808599998</v>
      </c>
      <c r="H5" s="7">
        <v>2941.00268555</v>
      </c>
      <c r="I5" s="7">
        <v>286.74639893</v>
      </c>
      <c r="J5" s="7">
        <v>1.23217738</v>
      </c>
      <c r="K5" s="7">
        <v>0.50159686999999997</v>
      </c>
      <c r="L5" s="7">
        <v>5.5342040099999998</v>
      </c>
      <c r="M5" s="7">
        <v>0</v>
      </c>
      <c r="N5" s="7">
        <v>17.13921547</v>
      </c>
      <c r="O5" s="7">
        <v>2.5548050400000002</v>
      </c>
      <c r="P5" s="7">
        <v>5.440888E-2</v>
      </c>
      <c r="Q5" s="7">
        <v>0</v>
      </c>
      <c r="R5" s="7">
        <v>0</v>
      </c>
      <c r="S5" s="7">
        <v>0</v>
      </c>
      <c r="T5"/>
      <c r="U5" s="7">
        <v>3.8248074000000001</v>
      </c>
      <c r="V5" s="7">
        <v>1.6246566796896167</v>
      </c>
      <c r="W5" s="7">
        <v>2.6686955999999999</v>
      </c>
      <c r="X5" s="7">
        <v>2.9950916999999997</v>
      </c>
      <c r="Y5" s="7">
        <v>0.65372430000000015</v>
      </c>
      <c r="Z5" s="7">
        <v>2.3413673999999998</v>
      </c>
      <c r="AA5" s="21">
        <v>1.7136318092904604E-6</v>
      </c>
      <c r="AB5" s="7">
        <v>2.8339748999999999</v>
      </c>
      <c r="AC5" s="21">
        <v>4.7799300000000003E-2</v>
      </c>
      <c r="AD5" s="21">
        <v>1.2579900000000001E-2</v>
      </c>
      <c r="AE5" s="21">
        <v>9.7458000000000006E-3</v>
      </c>
    </row>
    <row r="6" spans="1:31" ht="15.75" customHeight="1" x14ac:dyDescent="0.2">
      <c r="A6" s="3">
        <v>33008</v>
      </c>
      <c r="B6">
        <f t="shared" si="0"/>
        <v>1990</v>
      </c>
      <c r="C6">
        <f t="shared" si="1"/>
        <v>5</v>
      </c>
      <c r="D6" s="7">
        <v>25.934122089999999</v>
      </c>
      <c r="E6" s="7"/>
      <c r="F6" s="7">
        <v>3252.3737793</v>
      </c>
      <c r="H6" s="7">
        <v>2940.87231445</v>
      </c>
      <c r="I6" s="7">
        <v>286.77755737000001</v>
      </c>
      <c r="J6" s="7">
        <v>1.17805421</v>
      </c>
      <c r="K6" s="7">
        <v>0.66618942999999997</v>
      </c>
      <c r="L6" s="7">
        <v>4.7424783699999997</v>
      </c>
      <c r="M6" s="7">
        <v>2.801847E-2</v>
      </c>
      <c r="N6" s="7">
        <v>15.51734257</v>
      </c>
      <c r="O6" s="7">
        <v>2.49609923</v>
      </c>
      <c r="P6" s="7">
        <v>9.5592440000000001E-2</v>
      </c>
      <c r="Q6" s="7">
        <v>0</v>
      </c>
      <c r="R6" s="7">
        <v>0</v>
      </c>
      <c r="S6" s="7">
        <v>0</v>
      </c>
      <c r="T6"/>
      <c r="U6" s="7">
        <v>1.66482307</v>
      </c>
      <c r="V6" s="7">
        <v>0.95911880564282981</v>
      </c>
      <c r="W6" s="7">
        <v>3.0661089400000003</v>
      </c>
      <c r="X6" s="7">
        <v>4.0450136099999998</v>
      </c>
      <c r="Y6" s="7">
        <v>0.63374849999999994</v>
      </c>
      <c r="Z6" s="7">
        <v>3.4112651100000004</v>
      </c>
      <c r="AA6" s="21">
        <v>5.7843539720706062E-3</v>
      </c>
      <c r="AB6" s="7">
        <v>3.6937643900000001</v>
      </c>
      <c r="AC6" s="21">
        <v>4.9392609999999997E-2</v>
      </c>
      <c r="AD6" s="21">
        <v>1.2999229999999999E-2</v>
      </c>
      <c r="AE6" s="21">
        <v>1.1156899999999999E-2</v>
      </c>
    </row>
    <row r="7" spans="1:31" ht="15.75" customHeight="1" x14ac:dyDescent="0.2">
      <c r="A7" s="3">
        <v>33039</v>
      </c>
      <c r="B7">
        <f t="shared" si="0"/>
        <v>1990</v>
      </c>
      <c r="C7">
        <f t="shared" si="1"/>
        <v>6</v>
      </c>
      <c r="D7" s="7">
        <v>23.710899349999998</v>
      </c>
      <c r="E7" s="7"/>
      <c r="F7" s="7">
        <v>3250.1503906200001</v>
      </c>
      <c r="H7" s="7">
        <v>2940.84887695</v>
      </c>
      <c r="I7" s="7">
        <v>286.75646972999999</v>
      </c>
      <c r="J7" s="7">
        <v>1.5967365499999999</v>
      </c>
      <c r="K7" s="7">
        <v>0.47716403000000002</v>
      </c>
      <c r="L7" s="7">
        <v>5.5657811199999996</v>
      </c>
      <c r="M7" s="7">
        <v>2.801847E-2</v>
      </c>
      <c r="N7" s="7">
        <v>12.352674479999999</v>
      </c>
      <c r="O7" s="7">
        <v>2.3377594899999998</v>
      </c>
      <c r="P7" s="7">
        <v>0.1870221</v>
      </c>
      <c r="Q7" s="7">
        <v>0</v>
      </c>
      <c r="R7" s="7">
        <v>0</v>
      </c>
      <c r="S7" s="7">
        <v>0</v>
      </c>
      <c r="T7"/>
      <c r="U7" s="7">
        <v>3.4116294000000003</v>
      </c>
      <c r="V7" s="7">
        <v>0.69963272093238227</v>
      </c>
      <c r="W7" s="7">
        <v>2.3645622000000004</v>
      </c>
      <c r="X7" s="7">
        <v>3.5269098000000003</v>
      </c>
      <c r="Y7" s="7">
        <v>0.83255309999999993</v>
      </c>
      <c r="Z7" s="7">
        <v>2.6943567000000002</v>
      </c>
      <c r="AA7" s="21">
        <v>0.10550650506450025</v>
      </c>
      <c r="AB7" s="7">
        <v>0.53673660000000001</v>
      </c>
      <c r="AC7" s="21">
        <v>4.7799300000000003E-2</v>
      </c>
      <c r="AD7" s="21">
        <v>1.2579900000000001E-2</v>
      </c>
      <c r="AE7" s="21">
        <v>1.1063099999999999E-2</v>
      </c>
    </row>
    <row r="8" spans="1:31" ht="15.75" customHeight="1" x14ac:dyDescent="0.2">
      <c r="A8" s="3">
        <v>33069</v>
      </c>
      <c r="B8">
        <f t="shared" si="0"/>
        <v>1990</v>
      </c>
      <c r="C8">
        <f t="shared" si="1"/>
        <v>7</v>
      </c>
      <c r="D8" s="7">
        <v>24.57412338</v>
      </c>
      <c r="E8" s="7"/>
      <c r="F8" s="7">
        <v>3251.0136718799999</v>
      </c>
      <c r="H8" s="7">
        <v>2941.1555175799999</v>
      </c>
      <c r="I8" s="7">
        <v>285.88180541999998</v>
      </c>
      <c r="J8" s="7">
        <v>2.4641101399999998</v>
      </c>
      <c r="K8" s="7">
        <v>0.54250865999999998</v>
      </c>
      <c r="L8" s="7">
        <v>9.7275886499999995</v>
      </c>
      <c r="M8" s="7">
        <v>0.12020788</v>
      </c>
      <c r="N8" s="7">
        <v>7.6226248700000001</v>
      </c>
      <c r="O8" s="7">
        <v>2.9433786899999999</v>
      </c>
      <c r="P8" s="7">
        <v>0.55597209999999997</v>
      </c>
      <c r="Q8" s="7">
        <v>0</v>
      </c>
      <c r="R8" s="7">
        <v>0</v>
      </c>
      <c r="S8" s="7">
        <v>0</v>
      </c>
      <c r="T8"/>
      <c r="U8" s="7">
        <v>9.1379735400000008</v>
      </c>
      <c r="V8" s="7">
        <v>3.0443226022383043</v>
      </c>
      <c r="W8" s="7">
        <v>6.0452650500000003</v>
      </c>
      <c r="X8" s="7">
        <v>6.2624606599999986</v>
      </c>
      <c r="Y8" s="7">
        <v>1.31428034</v>
      </c>
      <c r="Z8" s="7">
        <v>4.9481803199999987</v>
      </c>
      <c r="AA8" s="21">
        <v>1.0467161477284921</v>
      </c>
      <c r="AB8" s="7">
        <v>2.6691706800000006</v>
      </c>
      <c r="AC8" s="21">
        <v>4.9392609999999997E-2</v>
      </c>
      <c r="AD8" s="21">
        <v>1.2999229999999999E-2</v>
      </c>
      <c r="AE8" s="21">
        <v>1.1318409999999999E-2</v>
      </c>
    </row>
    <row r="9" spans="1:31" ht="15.75" customHeight="1" x14ac:dyDescent="0.2">
      <c r="A9" s="3">
        <v>33100</v>
      </c>
      <c r="B9">
        <f t="shared" si="0"/>
        <v>1990</v>
      </c>
      <c r="C9">
        <f t="shared" si="1"/>
        <v>8</v>
      </c>
      <c r="D9" s="7">
        <v>23.256641389999999</v>
      </c>
      <c r="E9" s="7"/>
      <c r="F9" s="7">
        <v>3249.6962890599998</v>
      </c>
      <c r="H9" s="7">
        <v>2941.4567871099998</v>
      </c>
      <c r="I9" s="7">
        <v>284.71310425000001</v>
      </c>
      <c r="J9" s="7">
        <v>2.2875850199999999</v>
      </c>
      <c r="K9" s="7">
        <v>0.4562774</v>
      </c>
      <c r="L9" s="7">
        <v>10.93399715</v>
      </c>
      <c r="M9" s="7">
        <v>9.4567750000000006E-2</v>
      </c>
      <c r="N9" s="7">
        <v>6.3581724199999998</v>
      </c>
      <c r="O9" s="7">
        <v>3.13573718</v>
      </c>
      <c r="P9" s="7">
        <v>0.25999983999999998</v>
      </c>
      <c r="Q9" s="7">
        <v>0</v>
      </c>
      <c r="R9" s="7">
        <v>0</v>
      </c>
      <c r="S9" s="7">
        <v>0</v>
      </c>
      <c r="T9"/>
      <c r="U9" s="7">
        <v>11.42248723</v>
      </c>
      <c r="V9" s="7">
        <v>4.0343015197219598</v>
      </c>
      <c r="W9" s="7">
        <v>6.9675838700000003</v>
      </c>
      <c r="X9" s="7">
        <v>4.93805665</v>
      </c>
      <c r="Y9" s="7">
        <v>1.2325376800000001</v>
      </c>
      <c r="Z9" s="7">
        <v>3.70551897</v>
      </c>
      <c r="AA9" s="21">
        <v>1.3553570132145578</v>
      </c>
      <c r="AB9" s="7">
        <v>1.95566197</v>
      </c>
      <c r="AC9" s="21">
        <v>4.9392609999999997E-2</v>
      </c>
      <c r="AD9" s="21">
        <v>1.2999229999999999E-2</v>
      </c>
      <c r="AE9" s="21">
        <v>1.108808E-2</v>
      </c>
    </row>
    <row r="10" spans="1:31" ht="15.75" customHeight="1" x14ac:dyDescent="0.2">
      <c r="A10" s="3">
        <v>33131</v>
      </c>
      <c r="B10">
        <f t="shared" si="0"/>
        <v>1990</v>
      </c>
      <c r="C10">
        <f t="shared" si="1"/>
        <v>9</v>
      </c>
      <c r="D10" s="7">
        <v>20.817609789999999</v>
      </c>
      <c r="E10" s="7"/>
      <c r="F10" s="7">
        <v>3247.2570800799999</v>
      </c>
      <c r="H10" s="7">
        <v>2941.7277832</v>
      </c>
      <c r="I10" s="7">
        <v>284.49697875999999</v>
      </c>
      <c r="J10" s="7">
        <v>1.92815983</v>
      </c>
      <c r="K10" s="7">
        <v>0.66089469000000001</v>
      </c>
      <c r="L10" s="7">
        <v>9.2395181700000002</v>
      </c>
      <c r="M10" s="7">
        <v>0.14128764999999999</v>
      </c>
      <c r="N10" s="7">
        <v>6.16766214</v>
      </c>
      <c r="O10" s="7">
        <v>2.7428998899999999</v>
      </c>
      <c r="P10" s="7">
        <v>0.15195042</v>
      </c>
      <c r="Q10" s="7">
        <v>0</v>
      </c>
      <c r="R10" s="7">
        <v>0</v>
      </c>
      <c r="S10" s="7">
        <v>0</v>
      </c>
      <c r="T10"/>
      <c r="U10" s="7">
        <v>5.5886025000000004</v>
      </c>
      <c r="V10" s="7">
        <v>4.0477354240888088</v>
      </c>
      <c r="W10" s="7">
        <v>4.5938420999999998</v>
      </c>
      <c r="X10" s="7">
        <v>3.7848065999999996</v>
      </c>
      <c r="Y10" s="7">
        <v>1.0032141000000001</v>
      </c>
      <c r="Z10" s="7">
        <v>2.7815924999999995</v>
      </c>
      <c r="AA10" s="21">
        <v>0.29440583110823998</v>
      </c>
      <c r="AB10" s="7">
        <v>3.0871890000000004</v>
      </c>
      <c r="AC10" s="21">
        <v>4.7799300000000003E-2</v>
      </c>
      <c r="AD10" s="21">
        <v>1.2579900000000001E-2</v>
      </c>
      <c r="AE10" s="21">
        <v>1.0531200000000001E-2</v>
      </c>
    </row>
    <row r="11" spans="1:31" ht="15.75" customHeight="1" x14ac:dyDescent="0.2">
      <c r="A11" s="3">
        <v>33161</v>
      </c>
      <c r="B11">
        <f t="shared" si="0"/>
        <v>1990</v>
      </c>
      <c r="C11">
        <f t="shared" si="1"/>
        <v>10</v>
      </c>
      <c r="D11" s="7">
        <v>17.113099099999999</v>
      </c>
      <c r="E11" s="7"/>
      <c r="F11" s="7">
        <v>3243.5527343799999</v>
      </c>
      <c r="H11" s="7">
        <v>2941.7275390599998</v>
      </c>
      <c r="I11" s="7">
        <v>284.58459472999999</v>
      </c>
      <c r="J11" s="7">
        <v>1.21349025</v>
      </c>
      <c r="K11" s="7">
        <v>0.59302312000000001</v>
      </c>
      <c r="L11" s="7">
        <v>6.5498971900000003</v>
      </c>
      <c r="M11" s="7">
        <v>0.14131156</v>
      </c>
      <c r="N11" s="7">
        <v>6.4101295499999997</v>
      </c>
      <c r="O11" s="7">
        <v>2.3250446299999998</v>
      </c>
      <c r="P11" s="7">
        <v>7.5265000000000002E-3</v>
      </c>
      <c r="Q11" s="7">
        <v>0</v>
      </c>
      <c r="R11" s="7">
        <v>0</v>
      </c>
      <c r="S11" s="7">
        <v>0</v>
      </c>
      <c r="T11"/>
      <c r="U11" s="7">
        <v>1.35829011</v>
      </c>
      <c r="V11" s="7">
        <v>2.30920561562924</v>
      </c>
      <c r="W11" s="7">
        <v>1.94430605</v>
      </c>
      <c r="X11" s="7">
        <v>2.27659784</v>
      </c>
      <c r="Y11" s="7">
        <v>0.64592654000000005</v>
      </c>
      <c r="Z11" s="7">
        <v>1.6306712999999999</v>
      </c>
      <c r="AA11" s="21">
        <v>1.7644287522087128E-5</v>
      </c>
      <c r="AB11" s="7">
        <v>2.90888934</v>
      </c>
      <c r="AC11" s="21">
        <v>4.9392609999999997E-2</v>
      </c>
      <c r="AD11" s="21">
        <v>1.2999229999999999E-2</v>
      </c>
      <c r="AE11" s="21">
        <v>9.9066699999999994E-3</v>
      </c>
    </row>
    <row r="12" spans="1:31" ht="15.75" customHeight="1" x14ac:dyDescent="0.2">
      <c r="A12" s="3">
        <v>33192</v>
      </c>
      <c r="B12">
        <f t="shared" si="0"/>
        <v>1990</v>
      </c>
      <c r="C12">
        <f t="shared" si="1"/>
        <v>11</v>
      </c>
      <c r="D12" s="7">
        <v>15.699426649999999</v>
      </c>
      <c r="E12" s="7"/>
      <c r="F12" s="7">
        <v>3242.1389160200001</v>
      </c>
      <c r="H12" s="7">
        <v>2941.65893555</v>
      </c>
      <c r="I12" s="7">
        <v>284.62573242000002</v>
      </c>
      <c r="J12" s="7">
        <v>0.91493952000000001</v>
      </c>
      <c r="K12" s="7">
        <v>0.44636774000000001</v>
      </c>
      <c r="L12" s="7">
        <v>5.5208187100000004</v>
      </c>
      <c r="M12" s="7">
        <v>8.4225939999999999E-2</v>
      </c>
      <c r="N12" s="7">
        <v>6.9087181099999997</v>
      </c>
      <c r="O12" s="7">
        <v>1.97328317</v>
      </c>
      <c r="P12" s="7">
        <v>6.0258999999999998E-3</v>
      </c>
      <c r="Q12" s="7">
        <v>0</v>
      </c>
      <c r="R12" s="7">
        <v>0</v>
      </c>
      <c r="S12" s="7">
        <v>0</v>
      </c>
      <c r="T12"/>
      <c r="U12" s="7">
        <v>0.7984640999999999</v>
      </c>
      <c r="V12" s="7">
        <v>0.53991581018722656</v>
      </c>
      <c r="W12" s="7">
        <v>0.59613240000000001</v>
      </c>
      <c r="X12" s="7">
        <v>1.1958081</v>
      </c>
      <c r="Y12" s="7">
        <v>0.47695559999999998</v>
      </c>
      <c r="Z12" s="7">
        <v>0.71885250000000012</v>
      </c>
      <c r="AA12" s="21">
        <v>0</v>
      </c>
      <c r="AB12" s="7">
        <v>0.52170059999999996</v>
      </c>
      <c r="AC12" s="21">
        <v>4.7799300000000003E-2</v>
      </c>
      <c r="AD12" s="21">
        <v>1.2579900000000001E-2</v>
      </c>
      <c r="AE12" s="21">
        <v>8.8229999999999992E-3</v>
      </c>
    </row>
    <row r="13" spans="1:31" ht="15.75" customHeight="1" x14ac:dyDescent="0.2">
      <c r="A13" s="3">
        <v>33222</v>
      </c>
      <c r="B13">
        <f t="shared" si="0"/>
        <v>1990</v>
      </c>
      <c r="C13">
        <f t="shared" si="1"/>
        <v>12</v>
      </c>
      <c r="D13" s="7">
        <v>16.642900470000001</v>
      </c>
      <c r="E13" s="7"/>
      <c r="F13" s="7">
        <v>3243.0825195299999</v>
      </c>
      <c r="H13" s="7">
        <v>2940.6738281200001</v>
      </c>
      <c r="I13" s="7">
        <v>284.97970580999998</v>
      </c>
      <c r="J13" s="7">
        <v>0.65179843000000004</v>
      </c>
      <c r="K13" s="7">
        <v>0.79367863999999999</v>
      </c>
      <c r="L13" s="7">
        <v>5.4652619400000004</v>
      </c>
      <c r="M13" s="7">
        <v>0</v>
      </c>
      <c r="N13" s="7">
        <v>8.0136871299999992</v>
      </c>
      <c r="O13" s="7">
        <v>2.47121024</v>
      </c>
      <c r="P13" s="7">
        <v>3.324891E-2</v>
      </c>
      <c r="Q13" s="7">
        <v>0</v>
      </c>
      <c r="R13" s="7">
        <v>0</v>
      </c>
      <c r="S13" s="7">
        <v>0</v>
      </c>
      <c r="T13"/>
      <c r="U13" s="7">
        <v>6.1571942700000006</v>
      </c>
      <c r="V13" s="7">
        <v>0.53062475352198735</v>
      </c>
      <c r="W13" s="7">
        <v>1.00830693</v>
      </c>
      <c r="X13" s="7">
        <v>3.17219776</v>
      </c>
      <c r="Y13" s="7">
        <v>0.35107530999999997</v>
      </c>
      <c r="Z13" s="7">
        <v>2.8211224499999998</v>
      </c>
      <c r="AA13" s="21">
        <v>0</v>
      </c>
      <c r="AB13" s="7">
        <v>5.0583124700000006</v>
      </c>
      <c r="AC13" s="21">
        <v>4.9392609999999997E-2</v>
      </c>
      <c r="AD13" s="21">
        <v>1.2999229999999999E-2</v>
      </c>
      <c r="AE13" s="21">
        <v>8.2264699999999996E-3</v>
      </c>
    </row>
    <row r="14" spans="1:31" ht="15.75" customHeight="1" x14ac:dyDescent="0.2">
      <c r="A14" s="3">
        <v>33253</v>
      </c>
      <c r="B14">
        <f t="shared" si="0"/>
        <v>1991</v>
      </c>
      <c r="C14">
        <f t="shared" si="1"/>
        <v>1</v>
      </c>
      <c r="D14" s="7">
        <v>19.755023960000003</v>
      </c>
      <c r="E14" s="7"/>
      <c r="F14" s="7">
        <v>3246.1945800799999</v>
      </c>
      <c r="H14" s="7">
        <v>2940.6843261700001</v>
      </c>
      <c r="I14" s="7">
        <v>285.26477051000001</v>
      </c>
      <c r="J14" s="7">
        <v>0.65939521999999995</v>
      </c>
      <c r="K14" s="7">
        <v>0.19048323</v>
      </c>
      <c r="L14" s="7">
        <v>5.7615623500000002</v>
      </c>
      <c r="M14" s="7">
        <v>4.35474E-2</v>
      </c>
      <c r="N14" s="7">
        <v>11.071675300000001</v>
      </c>
      <c r="O14" s="7">
        <v>2.4875240299999999</v>
      </c>
      <c r="P14" s="7">
        <v>3.1306010000000002E-2</v>
      </c>
      <c r="Q14" s="7">
        <v>0</v>
      </c>
      <c r="R14" s="7">
        <v>0</v>
      </c>
      <c r="S14" s="7">
        <v>0</v>
      </c>
      <c r="T14"/>
      <c r="U14" s="7">
        <v>3.1588370700000001</v>
      </c>
      <c r="V14" s="7">
        <v>1.9745532442445961</v>
      </c>
      <c r="W14" s="7">
        <v>1.38359634</v>
      </c>
      <c r="X14" s="7">
        <v>1.5761705100000001</v>
      </c>
      <c r="Y14" s="7">
        <v>0.35663360999999999</v>
      </c>
      <c r="Z14" s="7">
        <v>1.2195369</v>
      </c>
      <c r="AA14" s="21">
        <v>0</v>
      </c>
      <c r="AB14" s="7">
        <v>1.2769259599999998</v>
      </c>
      <c r="AC14" s="21">
        <v>4.9495220000000006E-2</v>
      </c>
      <c r="AD14" s="21">
        <v>1.2774789999999999E-2</v>
      </c>
      <c r="AE14" s="21">
        <v>8.0317900000000005E-3</v>
      </c>
    </row>
    <row r="15" spans="1:31" ht="15.75" customHeight="1" x14ac:dyDescent="0.2">
      <c r="A15" s="3">
        <v>33284</v>
      </c>
      <c r="B15">
        <f t="shared" si="0"/>
        <v>1991</v>
      </c>
      <c r="C15">
        <f t="shared" si="1"/>
        <v>2</v>
      </c>
      <c r="D15" s="7">
        <v>22.787067409999999</v>
      </c>
      <c r="E15" s="7"/>
      <c r="F15" s="7">
        <v>3249.2265625</v>
      </c>
      <c r="H15" s="7">
        <v>2940.79296875</v>
      </c>
      <c r="I15" s="7">
        <v>285.52902222</v>
      </c>
      <c r="J15" s="7">
        <v>0.78001719999999997</v>
      </c>
      <c r="K15" s="7">
        <v>0.23661024999999999</v>
      </c>
      <c r="L15" s="7">
        <v>5.4983110399999999</v>
      </c>
      <c r="M15" s="7">
        <v>4.35474E-2</v>
      </c>
      <c r="N15" s="7">
        <v>13.714758870000001</v>
      </c>
      <c r="O15" s="7">
        <v>2.5727198100000002</v>
      </c>
      <c r="P15" s="7">
        <v>5.8657349999999997E-2</v>
      </c>
      <c r="Q15" s="7">
        <v>0</v>
      </c>
      <c r="R15" s="7">
        <v>0</v>
      </c>
      <c r="S15" s="7">
        <v>0</v>
      </c>
      <c r="T15"/>
      <c r="U15" s="7">
        <v>5.6646122400000003</v>
      </c>
      <c r="V15" s="7">
        <v>1.3625200757789071</v>
      </c>
      <c r="W15" s="7">
        <v>1.64541888</v>
      </c>
      <c r="X15" s="7">
        <v>2.3452587199999999</v>
      </c>
      <c r="Y15" s="7">
        <v>0.38539480000000004</v>
      </c>
      <c r="Z15" s="7">
        <v>1.9598639200000001</v>
      </c>
      <c r="AA15" s="21">
        <v>0</v>
      </c>
      <c r="AB15" s="7">
        <v>0.91786575999999997</v>
      </c>
      <c r="AC15" s="21">
        <v>4.470536E-2</v>
      </c>
      <c r="AD15" s="21">
        <v>1.153852E-2</v>
      </c>
      <c r="AE15" s="21">
        <v>7.5639199999999992E-3</v>
      </c>
    </row>
    <row r="16" spans="1:31" ht="15.75" customHeight="1" x14ac:dyDescent="0.2">
      <c r="A16" s="3">
        <v>33312</v>
      </c>
      <c r="B16">
        <f t="shared" si="0"/>
        <v>1991</v>
      </c>
      <c r="C16">
        <f t="shared" si="1"/>
        <v>3</v>
      </c>
      <c r="D16" s="7">
        <v>25.775409700000001</v>
      </c>
      <c r="E16" s="7"/>
      <c r="F16" s="7">
        <v>3252.2150878900002</v>
      </c>
      <c r="H16" s="7">
        <v>2940.8981933599998</v>
      </c>
      <c r="I16" s="7">
        <v>285.8515625</v>
      </c>
      <c r="J16" s="7">
        <v>0.93816113000000001</v>
      </c>
      <c r="K16" s="7">
        <v>0.24281928999999999</v>
      </c>
      <c r="L16" s="7">
        <v>5.1630387300000002</v>
      </c>
      <c r="M16" s="7">
        <v>4.35474E-2</v>
      </c>
      <c r="N16" s="7">
        <v>16.376308439999999</v>
      </c>
      <c r="O16" s="7">
        <v>2.6226496699999999</v>
      </c>
      <c r="P16" s="7">
        <v>7.8598890000000005E-2</v>
      </c>
      <c r="Q16" s="7">
        <v>0</v>
      </c>
      <c r="R16" s="7">
        <v>0</v>
      </c>
      <c r="S16" s="7">
        <v>0</v>
      </c>
      <c r="T16"/>
      <c r="U16" s="7">
        <v>7.8813820300000001</v>
      </c>
      <c r="V16" s="7">
        <v>1.434309824376115</v>
      </c>
      <c r="W16" s="7">
        <v>2.4954274599999997</v>
      </c>
      <c r="X16" s="7">
        <v>3.1030482299999997</v>
      </c>
      <c r="Y16" s="7">
        <v>0.51509413999999998</v>
      </c>
      <c r="Z16" s="7">
        <v>2.5879540899999998</v>
      </c>
      <c r="AA16" s="21">
        <v>0</v>
      </c>
      <c r="AB16" s="7">
        <v>2.3932306899999998</v>
      </c>
      <c r="AC16" s="21">
        <v>4.9495220000000006E-2</v>
      </c>
      <c r="AD16" s="21">
        <v>1.2774789999999999E-2</v>
      </c>
      <c r="AE16" s="21">
        <v>9.1375599999999994E-3</v>
      </c>
    </row>
    <row r="17" spans="1:31" ht="15.75" customHeight="1" x14ac:dyDescent="0.2">
      <c r="A17" s="3">
        <v>33343</v>
      </c>
      <c r="B17">
        <f t="shared" si="0"/>
        <v>1991</v>
      </c>
      <c r="C17">
        <f t="shared" si="1"/>
        <v>4</v>
      </c>
      <c r="D17" s="7">
        <v>28.7177887</v>
      </c>
      <c r="E17" s="7"/>
      <c r="F17" s="7">
        <v>3255.1574707</v>
      </c>
      <c r="H17" s="7">
        <v>2940.9602050799999</v>
      </c>
      <c r="I17" s="7">
        <v>286.09442138999998</v>
      </c>
      <c r="J17" s="7">
        <v>1.4151182200000001</v>
      </c>
      <c r="K17" s="7">
        <v>0.41048436999999999</v>
      </c>
      <c r="L17" s="7">
        <v>5.9742226599999997</v>
      </c>
      <c r="M17" s="7">
        <v>0</v>
      </c>
      <c r="N17" s="7">
        <v>17.591264720000002</v>
      </c>
      <c r="O17" s="7">
        <v>2.5905029800000001</v>
      </c>
      <c r="P17" s="7">
        <v>0.12119572000000001</v>
      </c>
      <c r="Q17" s="7">
        <v>0</v>
      </c>
      <c r="R17" s="7">
        <v>0</v>
      </c>
      <c r="S17" s="7">
        <v>0</v>
      </c>
      <c r="T17"/>
      <c r="U17" s="7">
        <v>6.6286347000000001</v>
      </c>
      <c r="V17" s="7">
        <v>1.6445348086773863</v>
      </c>
      <c r="W17" s="7">
        <v>2.8176215999999998</v>
      </c>
      <c r="X17" s="7">
        <v>3.8035887000000002</v>
      </c>
      <c r="Y17" s="7">
        <v>0.75691350000000002</v>
      </c>
      <c r="Z17" s="7">
        <v>3.0466752000000001</v>
      </c>
      <c r="AA17" s="21">
        <v>2.2950426017282945E-6</v>
      </c>
      <c r="AB17" s="7">
        <v>1.7679399</v>
      </c>
      <c r="AC17" s="21">
        <v>4.78986E-2</v>
      </c>
      <c r="AD17" s="21">
        <v>1.2362700000000001E-2</v>
      </c>
      <c r="AE17" s="21">
        <v>9.5192999999999996E-3</v>
      </c>
    </row>
    <row r="18" spans="1:31" ht="15.75" customHeight="1" x14ac:dyDescent="0.2">
      <c r="A18" s="3">
        <v>33373</v>
      </c>
      <c r="B18">
        <f t="shared" si="0"/>
        <v>1991</v>
      </c>
      <c r="C18">
        <f t="shared" si="1"/>
        <v>5</v>
      </c>
      <c r="D18" s="7">
        <v>27.833152770000002</v>
      </c>
      <c r="E18" s="7"/>
      <c r="F18" s="7">
        <v>3254.2727050799999</v>
      </c>
      <c r="H18" s="7">
        <v>2940.8923339799999</v>
      </c>
      <c r="I18" s="7">
        <v>286.33731079</v>
      </c>
      <c r="J18" s="7">
        <v>1.4075964700000001</v>
      </c>
      <c r="K18" s="7">
        <v>0.55676526000000004</v>
      </c>
      <c r="L18" s="7">
        <v>5.1516599699999999</v>
      </c>
      <c r="M18" s="7">
        <v>2.8529280000000001E-2</v>
      </c>
      <c r="N18" s="7">
        <v>17.329027180000001</v>
      </c>
      <c r="O18" s="7">
        <v>2.4551115000000001</v>
      </c>
      <c r="P18" s="7">
        <v>0.11450680000000001</v>
      </c>
      <c r="Q18" s="7">
        <v>0</v>
      </c>
      <c r="R18" s="7">
        <v>0</v>
      </c>
      <c r="S18" s="7">
        <v>0</v>
      </c>
      <c r="T18"/>
      <c r="U18" s="7">
        <v>5.0174042499999993</v>
      </c>
      <c r="V18" s="7">
        <v>1.8095611321785161</v>
      </c>
      <c r="W18" s="7">
        <v>3.2566147899999995</v>
      </c>
      <c r="X18" s="7">
        <v>4.0898622400000004</v>
      </c>
      <c r="Y18" s="7">
        <v>0.76695581000000002</v>
      </c>
      <c r="Z18" s="7">
        <v>3.3229064299999997</v>
      </c>
      <c r="AA18" s="21">
        <v>1.3145942821563626E-3</v>
      </c>
      <c r="AB18" s="7">
        <v>3.26137422</v>
      </c>
      <c r="AC18" s="21">
        <v>4.9495220000000006E-2</v>
      </c>
      <c r="AD18" s="21">
        <v>1.2774789999999999E-2</v>
      </c>
      <c r="AE18" s="21">
        <v>1.0670510000000001E-2</v>
      </c>
    </row>
    <row r="19" spans="1:31" ht="15.75" customHeight="1" x14ac:dyDescent="0.2">
      <c r="A19" s="3">
        <v>33404</v>
      </c>
      <c r="B19">
        <f t="shared" si="0"/>
        <v>1991</v>
      </c>
      <c r="C19">
        <f t="shared" si="1"/>
        <v>6</v>
      </c>
      <c r="D19" s="7">
        <v>26.212245939999999</v>
      </c>
      <c r="E19" s="7"/>
      <c r="F19" s="7">
        <v>3252.6518554700001</v>
      </c>
      <c r="H19" s="7">
        <v>2940.8212890599998</v>
      </c>
      <c r="I19" s="7">
        <v>286.36383057</v>
      </c>
      <c r="J19" s="7">
        <v>1.7739744200000001</v>
      </c>
      <c r="K19" s="7">
        <v>0.49010077000000002</v>
      </c>
      <c r="L19" s="7">
        <v>5.6817731900000004</v>
      </c>
      <c r="M19" s="7">
        <v>2.8529280000000001E-2</v>
      </c>
      <c r="N19" s="7">
        <v>15.05197239</v>
      </c>
      <c r="O19" s="7">
        <v>2.3158390500000001</v>
      </c>
      <c r="P19" s="7">
        <v>0.12441035</v>
      </c>
      <c r="Q19" s="7">
        <v>0</v>
      </c>
      <c r="R19" s="7">
        <v>0</v>
      </c>
      <c r="S19" s="7">
        <v>0</v>
      </c>
      <c r="T19"/>
      <c r="U19" s="7">
        <v>2.8339629</v>
      </c>
      <c r="V19" s="7">
        <v>1.2598373197302473</v>
      </c>
      <c r="W19" s="7">
        <v>2.1915548999999999</v>
      </c>
      <c r="X19" s="7">
        <v>3.2560397999999999</v>
      </c>
      <c r="Y19" s="7">
        <v>0.93210750000000009</v>
      </c>
      <c r="Z19" s="7">
        <v>2.3239323000000001</v>
      </c>
      <c r="AA19" s="21">
        <v>1.8304892584568602E-2</v>
      </c>
      <c r="AB19" s="7">
        <v>0.52554540000000005</v>
      </c>
      <c r="AC19" s="21">
        <v>4.78986E-2</v>
      </c>
      <c r="AD19" s="21">
        <v>1.2362700000000001E-2</v>
      </c>
      <c r="AE19" s="21">
        <v>1.0985100000000003E-2</v>
      </c>
    </row>
    <row r="20" spans="1:31" ht="15.75" customHeight="1" x14ac:dyDescent="0.2">
      <c r="A20" s="3">
        <v>33434</v>
      </c>
      <c r="B20">
        <f t="shared" si="0"/>
        <v>1991</v>
      </c>
      <c r="C20">
        <f t="shared" si="1"/>
        <v>7</v>
      </c>
      <c r="D20" s="7">
        <v>23.972314829999998</v>
      </c>
      <c r="E20" s="7"/>
      <c r="F20" s="7">
        <v>3250.4118652299999</v>
      </c>
      <c r="H20" s="7">
        <v>2940.7988281200001</v>
      </c>
      <c r="I20" s="7">
        <v>286.13092040999999</v>
      </c>
      <c r="J20" s="7">
        <v>1.9950611599999999</v>
      </c>
      <c r="K20" s="7">
        <v>0.83487546000000001</v>
      </c>
      <c r="L20" s="7">
        <v>6.4967885000000001</v>
      </c>
      <c r="M20" s="7">
        <v>0.12174529000000001</v>
      </c>
      <c r="N20" s="7">
        <v>11.220486640000001</v>
      </c>
      <c r="O20" s="7">
        <v>2.4876692299999998</v>
      </c>
      <c r="P20" s="7">
        <v>0.32551061999999997</v>
      </c>
      <c r="Q20" s="7">
        <v>0</v>
      </c>
      <c r="R20" s="7">
        <v>0</v>
      </c>
      <c r="S20" s="7">
        <v>0</v>
      </c>
      <c r="T20"/>
      <c r="U20" s="7">
        <v>6.3567958300000003</v>
      </c>
      <c r="V20" s="7">
        <v>2.2812248744367318</v>
      </c>
      <c r="W20" s="7">
        <v>5.3820746099999992</v>
      </c>
      <c r="X20" s="7">
        <v>5.8683083699999994</v>
      </c>
      <c r="Y20" s="7">
        <v>1.0614297699999999</v>
      </c>
      <c r="Z20" s="7">
        <v>4.8068785999999992</v>
      </c>
      <c r="AA20" s="21">
        <v>0.35451196560836162</v>
      </c>
      <c r="AB20" s="7">
        <v>3.7703281899999999</v>
      </c>
      <c r="AC20" s="21">
        <v>4.9495220000000006E-2</v>
      </c>
      <c r="AD20" s="21">
        <v>1.2774789999999999E-2</v>
      </c>
      <c r="AE20" s="21">
        <v>1.1446750000000002E-2</v>
      </c>
    </row>
    <row r="21" spans="1:31" ht="15.75" customHeight="1" x14ac:dyDescent="0.2">
      <c r="A21" s="3">
        <v>33465</v>
      </c>
      <c r="B21">
        <f t="shared" si="0"/>
        <v>1991</v>
      </c>
      <c r="C21">
        <f t="shared" si="1"/>
        <v>8</v>
      </c>
      <c r="D21" s="7">
        <v>22.915203089999999</v>
      </c>
      <c r="E21" s="7"/>
      <c r="F21" s="7">
        <v>3249.3547363299999</v>
      </c>
      <c r="H21" s="7">
        <v>2940.9641113299999</v>
      </c>
      <c r="I21" s="7">
        <v>285.60525512999999</v>
      </c>
      <c r="J21" s="7">
        <v>2.19337034</v>
      </c>
      <c r="K21" s="7">
        <v>0.69847387000000005</v>
      </c>
      <c r="L21" s="7">
        <v>9.1816453899999999</v>
      </c>
      <c r="M21" s="7">
        <v>9.5596210000000001E-2</v>
      </c>
      <c r="N21" s="7">
        <v>7.5748229</v>
      </c>
      <c r="O21" s="7">
        <v>2.7712831499999999</v>
      </c>
      <c r="P21" s="7">
        <v>0.27017989999999997</v>
      </c>
      <c r="Q21" s="7">
        <v>0</v>
      </c>
      <c r="R21" s="7">
        <v>0</v>
      </c>
      <c r="S21" s="7">
        <v>0</v>
      </c>
      <c r="T21"/>
      <c r="U21" s="7">
        <v>7.4419325399999998</v>
      </c>
      <c r="V21" s="7">
        <v>2.5145215650065507</v>
      </c>
      <c r="W21" s="7">
        <v>5.5253048400000004</v>
      </c>
      <c r="X21" s="7">
        <v>5.1825675999999996</v>
      </c>
      <c r="Y21" s="7">
        <v>1.1727253499999999</v>
      </c>
      <c r="Z21" s="7">
        <v>4.0098422500000002</v>
      </c>
      <c r="AA21" s="21">
        <v>0.69919271128470317</v>
      </c>
      <c r="AB21" s="7">
        <v>2.8456003600000002</v>
      </c>
      <c r="AC21" s="21">
        <v>4.9495220000000006E-2</v>
      </c>
      <c r="AD21" s="21">
        <v>1.2774789999999999E-2</v>
      </c>
      <c r="AE21" s="21">
        <v>1.116558E-2</v>
      </c>
    </row>
    <row r="22" spans="1:31" ht="15.75" customHeight="1" x14ac:dyDescent="0.2">
      <c r="A22" s="3">
        <v>33496</v>
      </c>
      <c r="B22">
        <f t="shared" si="0"/>
        <v>1991</v>
      </c>
      <c r="C22">
        <f t="shared" si="1"/>
        <v>9</v>
      </c>
      <c r="D22" s="7">
        <v>20.81951523</v>
      </c>
      <c r="E22" s="7"/>
      <c r="F22" s="7">
        <v>3247.2590332</v>
      </c>
      <c r="H22" s="7">
        <v>2941.0871582</v>
      </c>
      <c r="I22" s="7">
        <v>285.59799193999999</v>
      </c>
      <c r="J22" s="7">
        <v>1.7957712400000001</v>
      </c>
      <c r="K22" s="7">
        <v>0.84802949000000005</v>
      </c>
      <c r="L22" s="7">
        <v>8.1409368499999992</v>
      </c>
      <c r="M22" s="7">
        <v>0.14296897</v>
      </c>
      <c r="N22" s="7">
        <v>6.8863158200000001</v>
      </c>
      <c r="O22" s="7">
        <v>2.6988585</v>
      </c>
      <c r="P22" s="7">
        <v>6.1155149999999998E-2</v>
      </c>
      <c r="Q22" s="7">
        <v>0</v>
      </c>
      <c r="R22" s="7">
        <v>0</v>
      </c>
      <c r="S22" s="7">
        <v>0</v>
      </c>
      <c r="T22"/>
      <c r="U22" s="7">
        <v>4.9279104</v>
      </c>
      <c r="V22" s="7">
        <v>2.333592891318045</v>
      </c>
      <c r="W22" s="7">
        <v>4.3957185000000001</v>
      </c>
      <c r="X22" s="7">
        <v>3.7098318000000003</v>
      </c>
      <c r="Y22" s="7">
        <v>0.92220269999999993</v>
      </c>
      <c r="Z22" s="7">
        <v>2.7876291000000002</v>
      </c>
      <c r="AA22" s="21">
        <v>0.1501922391434391</v>
      </c>
      <c r="AB22" s="7">
        <v>3.5698416000000002</v>
      </c>
      <c r="AC22" s="21">
        <v>4.78986E-2</v>
      </c>
      <c r="AD22" s="21">
        <v>1.2362700000000001E-2</v>
      </c>
      <c r="AE22" s="21">
        <v>1.0408199999999999E-2</v>
      </c>
    </row>
    <row r="23" spans="1:31" ht="15.75" customHeight="1" x14ac:dyDescent="0.2">
      <c r="A23" s="3">
        <v>33526</v>
      </c>
      <c r="B23">
        <f t="shared" si="0"/>
        <v>1991</v>
      </c>
      <c r="C23">
        <f t="shared" si="1"/>
        <v>10</v>
      </c>
      <c r="D23" s="7">
        <v>18.07924461</v>
      </c>
      <c r="E23" s="7"/>
      <c r="F23" s="7">
        <v>3244.5187988299999</v>
      </c>
      <c r="H23" s="7">
        <v>2941.1232910200001</v>
      </c>
      <c r="I23" s="7">
        <v>285.66946410999998</v>
      </c>
      <c r="J23" s="7">
        <v>1.19890761</v>
      </c>
      <c r="K23" s="7">
        <v>0.66412389000000005</v>
      </c>
      <c r="L23" s="7">
        <v>6.1175494199999996</v>
      </c>
      <c r="M23" s="7">
        <v>0.14299202999999999</v>
      </c>
      <c r="N23" s="7">
        <v>7.29588985</v>
      </c>
      <c r="O23" s="7">
        <v>2.2997703600000001</v>
      </c>
      <c r="P23" s="7">
        <v>6.7208600000000004E-3</v>
      </c>
      <c r="Q23" s="7">
        <v>0</v>
      </c>
      <c r="R23" s="7">
        <v>0</v>
      </c>
      <c r="S23" s="7">
        <v>0</v>
      </c>
      <c r="T23"/>
      <c r="U23" s="7">
        <v>0.99140046000000015</v>
      </c>
      <c r="V23" s="7">
        <v>1.8895707033561813</v>
      </c>
      <c r="W23" s="7">
        <v>1.9093935400000004</v>
      </c>
      <c r="X23" s="7">
        <v>2.4122057899999998</v>
      </c>
      <c r="Y23" s="7">
        <v>0.63122106999999994</v>
      </c>
      <c r="Z23" s="7">
        <v>1.7809847200000002</v>
      </c>
      <c r="AA23" s="21">
        <v>2.339923434828759E-6</v>
      </c>
      <c r="AB23" s="7">
        <v>2.9231874700000002</v>
      </c>
      <c r="AC23" s="21">
        <v>4.9495220000000006E-2</v>
      </c>
      <c r="AD23" s="21">
        <v>1.2774789999999999E-2</v>
      </c>
      <c r="AE23" s="21">
        <v>9.8059199999999992E-3</v>
      </c>
    </row>
    <row r="24" spans="1:31" ht="15.75" customHeight="1" x14ac:dyDescent="0.2">
      <c r="A24" s="3">
        <v>33557</v>
      </c>
      <c r="B24">
        <f t="shared" si="0"/>
        <v>1991</v>
      </c>
      <c r="C24">
        <f t="shared" si="1"/>
        <v>11</v>
      </c>
      <c r="D24" s="7">
        <v>16.535624500000001</v>
      </c>
      <c r="E24" s="7"/>
      <c r="F24" s="7">
        <v>3242.9750976599998</v>
      </c>
      <c r="H24" s="7">
        <v>2941.0800781200001</v>
      </c>
      <c r="I24" s="7">
        <v>285.71313477000001</v>
      </c>
      <c r="J24" s="7">
        <v>0.87193310000000002</v>
      </c>
      <c r="K24" s="7">
        <v>0.47704321</v>
      </c>
      <c r="L24" s="7">
        <v>5.2060961700000004</v>
      </c>
      <c r="M24" s="7">
        <v>8.5297670000000006E-2</v>
      </c>
      <c r="N24" s="7">
        <v>7.6586737600000001</v>
      </c>
      <c r="O24" s="7">
        <v>1.8769629000000001</v>
      </c>
      <c r="P24" s="7">
        <v>5.9480999999999996E-3</v>
      </c>
      <c r="Q24" s="7">
        <v>0</v>
      </c>
      <c r="R24" s="7">
        <v>0</v>
      </c>
      <c r="S24" s="7">
        <v>0</v>
      </c>
      <c r="T24"/>
      <c r="U24" s="7">
        <v>0.81674069999999999</v>
      </c>
      <c r="V24" s="7">
        <v>0.53587806523658588</v>
      </c>
      <c r="W24" s="7">
        <v>0.53677019999999998</v>
      </c>
      <c r="X24" s="7">
        <v>1.170336</v>
      </c>
      <c r="Y24" s="7">
        <v>0.44767649999999998</v>
      </c>
      <c r="Z24" s="7">
        <v>0.72265950000000001</v>
      </c>
      <c r="AA24" s="21">
        <v>0</v>
      </c>
      <c r="AB24" s="7">
        <v>0.52670459999999997</v>
      </c>
      <c r="AC24" s="21">
        <v>4.78986E-2</v>
      </c>
      <c r="AD24" s="21">
        <v>1.2362700000000001E-2</v>
      </c>
      <c r="AE24" s="21">
        <v>8.6795999999999991E-3</v>
      </c>
    </row>
    <row r="25" spans="1:31" ht="15.75" customHeight="1" x14ac:dyDescent="0.2">
      <c r="A25" s="3">
        <v>33587</v>
      </c>
      <c r="B25">
        <f t="shared" si="0"/>
        <v>1991</v>
      </c>
      <c r="C25">
        <f t="shared" si="1"/>
        <v>12</v>
      </c>
      <c r="D25" s="7">
        <v>17.248390199999999</v>
      </c>
      <c r="E25" s="7"/>
      <c r="F25" s="7">
        <v>3243.6879882799999</v>
      </c>
      <c r="H25" s="7">
        <v>2939.8676757799999</v>
      </c>
      <c r="I25" s="7">
        <v>285.93231200999998</v>
      </c>
      <c r="J25" s="7">
        <v>0.61433773999999997</v>
      </c>
      <c r="K25" s="7">
        <v>0.88217323999999997</v>
      </c>
      <c r="L25" s="7">
        <v>5.2642865199999997</v>
      </c>
      <c r="M25" s="7">
        <v>0</v>
      </c>
      <c r="N25" s="7">
        <v>8.6257886900000003</v>
      </c>
      <c r="O25" s="7">
        <v>2.4932360600000001</v>
      </c>
      <c r="P25" s="7">
        <v>8.1334000000000007E-3</v>
      </c>
      <c r="Q25" s="7">
        <v>0</v>
      </c>
      <c r="R25" s="7">
        <v>0</v>
      </c>
      <c r="S25" s="7">
        <v>0</v>
      </c>
      <c r="T25"/>
      <c r="U25" s="7">
        <v>3.0628077500000002</v>
      </c>
      <c r="V25" s="7">
        <v>0.64496100148859004</v>
      </c>
      <c r="W25" s="7">
        <v>1.17655044</v>
      </c>
      <c r="X25" s="7">
        <v>2.9985816399999998</v>
      </c>
      <c r="Y25" s="7">
        <v>0.32646348000000003</v>
      </c>
      <c r="Z25" s="7">
        <v>2.6721181600000001</v>
      </c>
      <c r="AA25" s="21">
        <v>0</v>
      </c>
      <c r="AB25" s="7">
        <v>5.4642112800000007</v>
      </c>
      <c r="AC25" s="21">
        <v>4.9495220000000006E-2</v>
      </c>
      <c r="AD25" s="21">
        <v>1.2774789999999999E-2</v>
      </c>
      <c r="AE25" s="21">
        <v>8.4279699999999999E-3</v>
      </c>
    </row>
    <row r="26" spans="1:31" ht="15.75" customHeight="1" x14ac:dyDescent="0.2">
      <c r="A26" s="3">
        <v>33618</v>
      </c>
      <c r="B26">
        <f t="shared" si="0"/>
        <v>1992</v>
      </c>
      <c r="C26">
        <f t="shared" si="1"/>
        <v>1</v>
      </c>
      <c r="D26" s="7">
        <v>18.402736660000002</v>
      </c>
      <c r="E26" s="7"/>
      <c r="F26" s="7">
        <v>3244.8422851599998</v>
      </c>
      <c r="H26" s="7">
        <v>2939.8730468799999</v>
      </c>
      <c r="I26" s="7">
        <v>286.11560058999999</v>
      </c>
      <c r="J26" s="7">
        <v>0.54846066000000004</v>
      </c>
      <c r="K26" s="7">
        <v>0.17310305000000001</v>
      </c>
      <c r="L26" s="7">
        <v>5.0529074700000001</v>
      </c>
      <c r="M26" s="7">
        <v>4.4147329999999999E-2</v>
      </c>
      <c r="N26" s="7">
        <v>10.54338074</v>
      </c>
      <c r="O26" s="7">
        <v>2.4386560899999998</v>
      </c>
      <c r="P26" s="7">
        <v>5.2914839999999998E-2</v>
      </c>
      <c r="Q26" s="7">
        <v>0</v>
      </c>
      <c r="R26" s="7">
        <v>0</v>
      </c>
      <c r="S26" s="7">
        <v>0</v>
      </c>
      <c r="T26"/>
      <c r="U26" s="7">
        <v>7.7224543300000006</v>
      </c>
      <c r="V26" s="7">
        <v>1.8513717694884715</v>
      </c>
      <c r="W26" s="7">
        <v>1.5050844100000003</v>
      </c>
      <c r="X26" s="7">
        <v>1.92158615</v>
      </c>
      <c r="Y26" s="7">
        <v>0.29333842999999998</v>
      </c>
      <c r="Z26" s="7">
        <v>1.6282477200000001</v>
      </c>
      <c r="AA26" s="21">
        <v>0</v>
      </c>
      <c r="AB26" s="7">
        <v>0.78426187000000014</v>
      </c>
      <c r="AC26" s="21">
        <v>4.9834979999999994E-2</v>
      </c>
      <c r="AD26" s="21">
        <v>1.2599639999999999E-2</v>
      </c>
      <c r="AE26" s="21">
        <v>8.1799699999999982E-3</v>
      </c>
    </row>
    <row r="27" spans="1:31" ht="15.75" customHeight="1" x14ac:dyDescent="0.2">
      <c r="A27" s="3">
        <v>33649</v>
      </c>
      <c r="B27">
        <f t="shared" si="0"/>
        <v>1992</v>
      </c>
      <c r="C27">
        <f t="shared" si="1"/>
        <v>2</v>
      </c>
      <c r="D27" s="7">
        <v>23.636800770000001</v>
      </c>
      <c r="E27" s="7"/>
      <c r="F27" s="7">
        <v>3250.0764160200001</v>
      </c>
      <c r="H27" s="7">
        <v>2940.12890625</v>
      </c>
      <c r="I27" s="7">
        <v>286.30325317</v>
      </c>
      <c r="J27" s="7">
        <v>0.86438119000000002</v>
      </c>
      <c r="K27" s="7">
        <v>0.16193563999999999</v>
      </c>
      <c r="L27" s="7">
        <v>5.4194521900000003</v>
      </c>
      <c r="M27" s="7">
        <v>4.4147329999999999E-2</v>
      </c>
      <c r="N27" s="7">
        <v>14.221646310000001</v>
      </c>
      <c r="O27" s="7">
        <v>2.85910368</v>
      </c>
      <c r="P27" s="7">
        <v>7.3630479999999998E-2</v>
      </c>
      <c r="Q27" s="7">
        <v>0</v>
      </c>
      <c r="R27" s="7">
        <v>0</v>
      </c>
      <c r="S27" s="7">
        <v>0</v>
      </c>
      <c r="T27"/>
      <c r="U27" s="7">
        <v>5.3390734200000001</v>
      </c>
      <c r="V27" s="7">
        <v>1.9193821439310466</v>
      </c>
      <c r="W27" s="7">
        <v>1.9096314399999996</v>
      </c>
      <c r="X27" s="7">
        <v>2.1827659100000001</v>
      </c>
      <c r="Y27" s="7">
        <v>0.44214154</v>
      </c>
      <c r="Z27" s="7">
        <v>1.7406243699999999</v>
      </c>
      <c r="AA27" s="21">
        <v>0</v>
      </c>
      <c r="AB27" s="7">
        <v>1.0090892200000001</v>
      </c>
      <c r="AC27" s="21">
        <v>4.6619820000000006E-2</v>
      </c>
      <c r="AD27" s="21">
        <v>1.178676E-2</v>
      </c>
      <c r="AE27" s="21">
        <v>7.8537800000000012E-3</v>
      </c>
    </row>
    <row r="28" spans="1:31" ht="15.75" customHeight="1" x14ac:dyDescent="0.2">
      <c r="A28" s="3">
        <v>33678</v>
      </c>
      <c r="B28">
        <f t="shared" si="0"/>
        <v>1992</v>
      </c>
      <c r="C28">
        <f t="shared" si="1"/>
        <v>3</v>
      </c>
      <c r="D28" s="7">
        <v>25.869281770000001</v>
      </c>
      <c r="E28" s="7"/>
      <c r="F28" s="7">
        <v>3252.3088378900002</v>
      </c>
      <c r="H28" s="7">
        <v>2940.2138671900002</v>
      </c>
      <c r="I28" s="7">
        <v>286.75482177999999</v>
      </c>
      <c r="J28" s="7">
        <v>0.92340343999999996</v>
      </c>
      <c r="K28" s="7">
        <v>0.24512776999999999</v>
      </c>
      <c r="L28" s="7">
        <v>4.7505974799999997</v>
      </c>
      <c r="M28" s="7">
        <v>4.4147329999999999E-2</v>
      </c>
      <c r="N28" s="7">
        <v>16.598913190000001</v>
      </c>
      <c r="O28" s="7">
        <v>2.6741309200000001</v>
      </c>
      <c r="P28" s="7">
        <v>0.10394029</v>
      </c>
      <c r="Q28" s="7">
        <v>0</v>
      </c>
      <c r="R28" s="7">
        <v>0</v>
      </c>
      <c r="S28" s="7">
        <v>0</v>
      </c>
      <c r="T28"/>
      <c r="U28" s="7">
        <v>9.0511230100000013</v>
      </c>
      <c r="V28" s="7">
        <v>1.1306155886518645</v>
      </c>
      <c r="W28" s="7">
        <v>2.3418931400000003</v>
      </c>
      <c r="X28" s="7">
        <v>3.1430410200000001</v>
      </c>
      <c r="Y28" s="7">
        <v>0.50628052999999995</v>
      </c>
      <c r="Z28" s="7">
        <v>2.6367604900000003</v>
      </c>
      <c r="AA28" s="21">
        <v>0</v>
      </c>
      <c r="AB28" s="7">
        <v>2.1598155700000001</v>
      </c>
      <c r="AC28" s="21">
        <v>4.9834979999999994E-2</v>
      </c>
      <c r="AD28" s="21">
        <v>1.2599639999999999E-2</v>
      </c>
      <c r="AE28" s="21">
        <v>9.0439400000000003E-3</v>
      </c>
    </row>
    <row r="29" spans="1:31" ht="15.75" customHeight="1" x14ac:dyDescent="0.2">
      <c r="A29" s="3">
        <v>33709</v>
      </c>
      <c r="B29">
        <f t="shared" si="0"/>
        <v>1992</v>
      </c>
      <c r="C29">
        <f t="shared" si="1"/>
        <v>4</v>
      </c>
      <c r="D29" s="7">
        <v>28.908296589999999</v>
      </c>
      <c r="E29" s="7"/>
      <c r="F29" s="7">
        <v>3255.3479003900002</v>
      </c>
      <c r="H29" s="7">
        <v>2940.2634277299999</v>
      </c>
      <c r="I29" s="7">
        <v>286.93096924000002</v>
      </c>
      <c r="J29" s="7">
        <v>1.2532001699999999</v>
      </c>
      <c r="K29" s="7">
        <v>0.44158500000000001</v>
      </c>
      <c r="L29" s="7">
        <v>5.1697497400000003</v>
      </c>
      <c r="M29" s="7">
        <v>0</v>
      </c>
      <c r="N29" s="7">
        <v>18.663194659999998</v>
      </c>
      <c r="O29" s="7">
        <v>2.54592872</v>
      </c>
      <c r="P29" s="7">
        <v>7.9908300000000002E-2</v>
      </c>
      <c r="Q29" s="7">
        <v>0</v>
      </c>
      <c r="R29" s="7">
        <v>0</v>
      </c>
      <c r="S29" s="7">
        <v>0</v>
      </c>
      <c r="T29"/>
      <c r="U29" s="7">
        <v>4.7584533000000011</v>
      </c>
      <c r="V29" s="7">
        <v>1.6106933344950216</v>
      </c>
      <c r="W29" s="7">
        <v>2.8406595000000001</v>
      </c>
      <c r="X29" s="7">
        <v>3.3080319000000005</v>
      </c>
      <c r="Y29" s="7">
        <v>0.6672705000000001</v>
      </c>
      <c r="Z29" s="7">
        <v>2.6407614000000001</v>
      </c>
      <c r="AA29" s="21">
        <v>2.0808386255669868E-6</v>
      </c>
      <c r="AB29" s="7">
        <v>2.1119196000000002</v>
      </c>
      <c r="AC29" s="21">
        <v>4.8227399999999997E-2</v>
      </c>
      <c r="AD29" s="21">
        <v>1.2193199999999998E-2</v>
      </c>
      <c r="AE29" s="21">
        <v>9.5241000000000006E-3</v>
      </c>
    </row>
    <row r="30" spans="1:31" ht="15.75" customHeight="1" x14ac:dyDescent="0.2">
      <c r="A30" s="3">
        <v>33739</v>
      </c>
      <c r="B30">
        <f t="shared" si="0"/>
        <v>1992</v>
      </c>
      <c r="C30">
        <f t="shared" si="1"/>
        <v>5</v>
      </c>
      <c r="D30" s="7">
        <v>28.082027440000001</v>
      </c>
      <c r="E30" s="7"/>
      <c r="F30" s="7">
        <v>3254.5214843799999</v>
      </c>
      <c r="H30" s="7">
        <v>2940.19921875</v>
      </c>
      <c r="I30" s="7">
        <v>287.10009766000002</v>
      </c>
      <c r="J30" s="7">
        <v>1.2715485099999999</v>
      </c>
      <c r="K30" s="7">
        <v>0.55827039000000001</v>
      </c>
      <c r="L30" s="7">
        <v>4.7062149</v>
      </c>
      <c r="M30" s="7">
        <v>2.9040199999999999E-2</v>
      </c>
      <c r="N30" s="7">
        <v>18.128355030000002</v>
      </c>
      <c r="O30" s="7">
        <v>2.4439506500000001</v>
      </c>
      <c r="P30" s="7">
        <v>8.494989E-2</v>
      </c>
      <c r="Q30" s="7">
        <v>0</v>
      </c>
      <c r="R30" s="7">
        <v>0</v>
      </c>
      <c r="S30" s="7">
        <v>0</v>
      </c>
      <c r="T30"/>
      <c r="U30" s="7">
        <v>3.4199686699999998</v>
      </c>
      <c r="V30" s="7">
        <v>1.5172765528460124</v>
      </c>
      <c r="W30" s="7">
        <v>2.8765609899999998</v>
      </c>
      <c r="X30" s="7">
        <v>3.7175460399999998</v>
      </c>
      <c r="Y30" s="7">
        <v>0.68993940999999992</v>
      </c>
      <c r="Z30" s="7">
        <v>3.0276066299999997</v>
      </c>
      <c r="AA30" s="21">
        <v>6.7076751112192523E-4</v>
      </c>
      <c r="AB30" s="7">
        <v>3.3503156999999999</v>
      </c>
      <c r="AC30" s="21">
        <v>4.9834979999999994E-2</v>
      </c>
      <c r="AD30" s="21">
        <v>1.2599639999999999E-2</v>
      </c>
      <c r="AE30" s="21">
        <v>1.0680430000000001E-2</v>
      </c>
    </row>
    <row r="31" spans="1:31" ht="15.75" customHeight="1" x14ac:dyDescent="0.2">
      <c r="A31" s="3">
        <v>33770</v>
      </c>
      <c r="B31">
        <f t="shared" si="0"/>
        <v>1992</v>
      </c>
      <c r="C31">
        <f t="shared" si="1"/>
        <v>6</v>
      </c>
      <c r="D31" s="7">
        <v>26.10834122</v>
      </c>
      <c r="E31" s="7"/>
      <c r="F31" s="7">
        <v>3252.5478515599998</v>
      </c>
      <c r="H31" s="7">
        <v>2940.1730957</v>
      </c>
      <c r="I31" s="7">
        <v>287.13436890000003</v>
      </c>
      <c r="J31" s="7">
        <v>1.6454862400000001</v>
      </c>
      <c r="K31" s="7">
        <v>0.47055730000000001</v>
      </c>
      <c r="L31" s="7">
        <v>4.8856782900000004</v>
      </c>
      <c r="M31" s="7">
        <v>2.9040199999999999E-2</v>
      </c>
      <c r="N31" s="7">
        <v>15.815524099999999</v>
      </c>
      <c r="O31" s="7">
        <v>2.2516453300000001</v>
      </c>
      <c r="P31" s="7">
        <v>0.14258446</v>
      </c>
      <c r="Q31" s="7">
        <v>0</v>
      </c>
      <c r="R31" s="7">
        <v>0</v>
      </c>
      <c r="S31" s="7">
        <v>0</v>
      </c>
      <c r="T31"/>
      <c r="U31" s="7">
        <v>2.3883158999999998</v>
      </c>
      <c r="V31" s="7">
        <v>1.3678359044539765</v>
      </c>
      <c r="W31" s="7">
        <v>1.9942166999999997</v>
      </c>
      <c r="X31" s="7">
        <v>3.2771841000000004</v>
      </c>
      <c r="Y31" s="7">
        <v>0.86117670000000013</v>
      </c>
      <c r="Z31" s="7">
        <v>2.4160074000000002</v>
      </c>
      <c r="AA31" s="21">
        <v>2.3863852972770813E-2</v>
      </c>
      <c r="AB31" s="7">
        <v>0.6072479999999999</v>
      </c>
      <c r="AC31" s="21">
        <v>4.8227399999999997E-2</v>
      </c>
      <c r="AD31" s="21">
        <v>1.2193199999999998E-2</v>
      </c>
      <c r="AE31" s="21">
        <v>1.1040900000000001E-2</v>
      </c>
    </row>
    <row r="32" spans="1:31" ht="15.75" customHeight="1" x14ac:dyDescent="0.2">
      <c r="A32" s="3">
        <v>33800</v>
      </c>
      <c r="B32">
        <f t="shared" si="0"/>
        <v>1992</v>
      </c>
      <c r="C32">
        <f t="shared" si="1"/>
        <v>7</v>
      </c>
      <c r="D32" s="7">
        <v>25.2644825</v>
      </c>
      <c r="E32" s="7"/>
      <c r="F32" s="7">
        <v>3251.7041015599998</v>
      </c>
      <c r="H32" s="7">
        <v>2940.32421875</v>
      </c>
      <c r="I32" s="7">
        <v>286.80462646000001</v>
      </c>
      <c r="J32" s="7">
        <v>2.2097892799999999</v>
      </c>
      <c r="K32" s="7">
        <v>0.64512318000000002</v>
      </c>
      <c r="L32" s="7">
        <v>7.4486823099999997</v>
      </c>
      <c r="M32" s="7">
        <v>0.1232858</v>
      </c>
      <c r="N32" s="7">
        <v>10.85418415</v>
      </c>
      <c r="O32" s="7">
        <v>2.8646063800000001</v>
      </c>
      <c r="P32" s="7">
        <v>0.42954220999999998</v>
      </c>
      <c r="Q32" s="7">
        <v>0</v>
      </c>
      <c r="R32" s="7">
        <v>0</v>
      </c>
      <c r="S32" s="7">
        <v>0</v>
      </c>
      <c r="T32"/>
      <c r="U32" s="7">
        <v>9.4197877200000004</v>
      </c>
      <c r="V32" s="7">
        <v>1.8390817959558377</v>
      </c>
      <c r="W32" s="7">
        <v>6.6046758600000004</v>
      </c>
      <c r="X32" s="7">
        <v>6.42524476</v>
      </c>
      <c r="Y32" s="7">
        <v>1.17246867</v>
      </c>
      <c r="Z32" s="7">
        <v>5.2527760899999993</v>
      </c>
      <c r="AA32" s="21">
        <v>0.51854556282200981</v>
      </c>
      <c r="AB32" s="7">
        <v>2.8191353499999998</v>
      </c>
      <c r="AC32" s="21">
        <v>4.9834979999999994E-2</v>
      </c>
      <c r="AD32" s="21">
        <v>1.2599639999999999E-2</v>
      </c>
      <c r="AE32" s="21">
        <v>1.1154729999999998E-2</v>
      </c>
    </row>
    <row r="33" spans="1:31" ht="15.75" customHeight="1" x14ac:dyDescent="0.2">
      <c r="A33" s="3">
        <v>33831</v>
      </c>
      <c r="B33">
        <f t="shared" si="0"/>
        <v>1992</v>
      </c>
      <c r="C33">
        <f t="shared" si="1"/>
        <v>8</v>
      </c>
      <c r="D33" s="7">
        <v>25.740362170000001</v>
      </c>
      <c r="E33" s="7"/>
      <c r="F33" s="7">
        <v>3252.1799316400002</v>
      </c>
      <c r="H33" s="7">
        <v>2940.7436523400002</v>
      </c>
      <c r="I33" s="7">
        <v>285.93927001999998</v>
      </c>
      <c r="J33" s="7">
        <v>2.7226133300000002</v>
      </c>
      <c r="K33" s="7">
        <v>0.37434819000000003</v>
      </c>
      <c r="L33" s="7">
        <v>11.052967069999999</v>
      </c>
      <c r="M33" s="7">
        <v>9.6618389999999998E-2</v>
      </c>
      <c r="N33" s="7">
        <v>7.4186101000000004</v>
      </c>
      <c r="O33" s="7">
        <v>3.4345026000000001</v>
      </c>
      <c r="P33" s="7">
        <v>0.39724934000000001</v>
      </c>
      <c r="Q33" s="7">
        <v>0</v>
      </c>
      <c r="R33" s="7">
        <v>0</v>
      </c>
      <c r="S33" s="7">
        <v>0</v>
      </c>
      <c r="T33"/>
      <c r="U33" s="7">
        <v>10.616923399999997</v>
      </c>
      <c r="V33" s="7">
        <v>5.5771328823291286</v>
      </c>
      <c r="W33" s="7">
        <v>6.7835384199999993</v>
      </c>
      <c r="X33" s="7">
        <v>5.9561967799999991</v>
      </c>
      <c r="Y33" s="7">
        <v>1.4587223600000001</v>
      </c>
      <c r="Z33" s="7">
        <v>4.4974744199999996</v>
      </c>
      <c r="AA33" s="21">
        <v>1.0654231715576219</v>
      </c>
      <c r="AB33" s="7">
        <v>2.2765860600000001</v>
      </c>
      <c r="AC33" s="21">
        <v>4.9834979999999994E-2</v>
      </c>
      <c r="AD33" s="21">
        <v>1.2599639999999999E-2</v>
      </c>
      <c r="AE33" s="21">
        <v>1.1020500000000001E-2</v>
      </c>
    </row>
    <row r="34" spans="1:31" ht="15.75" customHeight="1" x14ac:dyDescent="0.2">
      <c r="A34" s="3">
        <v>33862</v>
      </c>
      <c r="B34">
        <f t="shared" si="0"/>
        <v>1992</v>
      </c>
      <c r="C34">
        <f t="shared" si="1"/>
        <v>9</v>
      </c>
      <c r="D34" s="7">
        <v>24.586469650000002</v>
      </c>
      <c r="E34" s="7"/>
      <c r="F34" s="7">
        <v>3251.02612305</v>
      </c>
      <c r="H34" s="7">
        <v>2941.1186523400002</v>
      </c>
      <c r="I34" s="7">
        <v>286.10244750999999</v>
      </c>
      <c r="J34" s="7">
        <v>2.5322389599999999</v>
      </c>
      <c r="K34" s="7">
        <v>0.50090224000000005</v>
      </c>
      <c r="L34" s="7">
        <v>10.31321335</v>
      </c>
      <c r="M34" s="7">
        <v>0.14464642</v>
      </c>
      <c r="N34" s="7">
        <v>6.9895300899999997</v>
      </c>
      <c r="O34" s="7">
        <v>3.0683443499999998</v>
      </c>
      <c r="P34" s="7">
        <v>0.25604114</v>
      </c>
      <c r="Q34" s="7">
        <v>0</v>
      </c>
      <c r="R34" s="7">
        <v>0</v>
      </c>
      <c r="S34" s="7">
        <v>0</v>
      </c>
      <c r="T34"/>
      <c r="U34" s="7">
        <v>7.9697781000000001</v>
      </c>
      <c r="V34" s="7">
        <v>4.6490956448379084</v>
      </c>
      <c r="W34" s="7">
        <v>4.5409091999999998</v>
      </c>
      <c r="X34" s="7">
        <v>4.8084570000000006</v>
      </c>
      <c r="Y34" s="7">
        <v>1.3122186</v>
      </c>
      <c r="Z34" s="7">
        <v>3.4962384000000002</v>
      </c>
      <c r="AA34" s="21">
        <v>6.0800391007258085E-2</v>
      </c>
      <c r="AB34" s="7">
        <v>2.5996983</v>
      </c>
      <c r="AC34" s="21">
        <v>4.8227399999999997E-2</v>
      </c>
      <c r="AD34" s="21">
        <v>1.2193199999999998E-2</v>
      </c>
      <c r="AE34" s="21">
        <v>1.0208699999999999E-2</v>
      </c>
    </row>
    <row r="35" spans="1:31" ht="15.75" customHeight="1" x14ac:dyDescent="0.2">
      <c r="A35" s="3">
        <v>33892</v>
      </c>
      <c r="B35">
        <f t="shared" si="0"/>
        <v>1992</v>
      </c>
      <c r="C35">
        <f t="shared" si="1"/>
        <v>10</v>
      </c>
      <c r="D35" s="7">
        <v>20.175984379999999</v>
      </c>
      <c r="E35" s="7"/>
      <c r="F35" s="7">
        <v>3246.6154785200001</v>
      </c>
      <c r="H35" s="7">
        <v>2941.0610351599998</v>
      </c>
      <c r="I35" s="7">
        <v>286.21343994</v>
      </c>
      <c r="J35" s="7">
        <v>1.59787166</v>
      </c>
      <c r="K35" s="7">
        <v>0.60595220000000005</v>
      </c>
      <c r="L35" s="7">
        <v>7.1781573300000003</v>
      </c>
      <c r="M35" s="7">
        <v>0.14466865000000001</v>
      </c>
      <c r="N35" s="7">
        <v>7.3590669599999998</v>
      </c>
      <c r="O35" s="7">
        <v>2.4471354500000002</v>
      </c>
      <c r="P35" s="7">
        <v>8.2027699999999999E-3</v>
      </c>
      <c r="Q35" s="7">
        <v>0</v>
      </c>
      <c r="R35" s="7">
        <v>0</v>
      </c>
      <c r="S35" s="7">
        <v>0</v>
      </c>
      <c r="T35"/>
      <c r="U35" s="7">
        <v>1.7612181900000001</v>
      </c>
      <c r="V35" s="7">
        <v>2.7482359635300733</v>
      </c>
      <c r="W35" s="7">
        <v>2.0880843599999999</v>
      </c>
      <c r="X35" s="7">
        <v>2.6806329300000002</v>
      </c>
      <c r="Y35" s="7">
        <v>0.84784720999999996</v>
      </c>
      <c r="Z35" s="7">
        <v>1.8327857200000004</v>
      </c>
      <c r="AA35" s="21">
        <v>2.2229272630873216E-5</v>
      </c>
      <c r="AB35" s="7">
        <v>2.8740217799999996</v>
      </c>
      <c r="AC35" s="21">
        <v>4.9834979999999994E-2</v>
      </c>
      <c r="AD35" s="21">
        <v>1.2599639999999999E-2</v>
      </c>
      <c r="AE35" s="21">
        <v>9.9398400000000001E-3</v>
      </c>
    </row>
    <row r="36" spans="1:31" ht="15.75" customHeight="1" x14ac:dyDescent="0.2">
      <c r="A36" s="3">
        <v>33923</v>
      </c>
      <c r="B36">
        <f t="shared" si="0"/>
        <v>1992</v>
      </c>
      <c r="C36">
        <f t="shared" si="1"/>
        <v>11</v>
      </c>
      <c r="D36" s="7">
        <v>18.569147109999999</v>
      </c>
      <c r="E36" s="7"/>
      <c r="F36" s="7">
        <v>3245.0087890599998</v>
      </c>
      <c r="H36" s="7">
        <v>2941.0075683599998</v>
      </c>
      <c r="I36" s="7">
        <v>286.27124022999999</v>
      </c>
      <c r="J36" s="7">
        <v>1.1069534999999999</v>
      </c>
      <c r="K36" s="7">
        <v>0.44228843000000001</v>
      </c>
      <c r="L36" s="7">
        <v>6.1915068599999996</v>
      </c>
      <c r="M36" s="7">
        <v>8.6374019999999996E-2</v>
      </c>
      <c r="N36" s="7">
        <v>7.7660784700000001</v>
      </c>
      <c r="O36" s="7">
        <v>2.12952209</v>
      </c>
      <c r="P36" s="7">
        <v>7.2360899999999997E-3</v>
      </c>
      <c r="Q36" s="7">
        <v>0</v>
      </c>
      <c r="R36" s="7">
        <v>0</v>
      </c>
      <c r="S36" s="7">
        <v>0</v>
      </c>
      <c r="T36"/>
      <c r="U36" s="7">
        <v>1.4926679999999997</v>
      </c>
      <c r="V36" s="7">
        <v>0.84562986700440645</v>
      </c>
      <c r="W36" s="7">
        <v>0.63110160000000004</v>
      </c>
      <c r="X36" s="7">
        <v>1.3901742000000001</v>
      </c>
      <c r="Y36" s="7">
        <v>0.57251819999999998</v>
      </c>
      <c r="Z36" s="7">
        <v>0.81765599999999994</v>
      </c>
      <c r="AA36" s="21">
        <v>0</v>
      </c>
      <c r="AB36" s="7">
        <v>0.48285269999999997</v>
      </c>
      <c r="AC36" s="21">
        <v>4.8227399999999997E-2</v>
      </c>
      <c r="AD36" s="21">
        <v>1.2193199999999998E-2</v>
      </c>
      <c r="AE36" s="21">
        <v>8.7492000000000004E-3</v>
      </c>
    </row>
    <row r="37" spans="1:31" ht="15.75" customHeight="1" x14ac:dyDescent="0.2">
      <c r="A37" s="3">
        <v>33953</v>
      </c>
      <c r="B37">
        <f t="shared" si="0"/>
        <v>1992</v>
      </c>
      <c r="C37">
        <f t="shared" si="1"/>
        <v>12</v>
      </c>
      <c r="D37" s="7">
        <v>18.619846340000002</v>
      </c>
      <c r="E37" s="7"/>
      <c r="F37" s="7">
        <v>3245.0593261700001</v>
      </c>
      <c r="H37" s="7">
        <v>2940.0854492200001</v>
      </c>
      <c r="I37" s="7">
        <v>286.42456055000002</v>
      </c>
      <c r="J37" s="7">
        <v>0.73406512000000002</v>
      </c>
      <c r="K37" s="7">
        <v>0.76172446999999999</v>
      </c>
      <c r="L37" s="7">
        <v>6.04008389</v>
      </c>
      <c r="M37" s="7">
        <v>0</v>
      </c>
      <c r="N37" s="7">
        <v>8.5833711600000004</v>
      </c>
      <c r="O37" s="7">
        <v>2.4229984299999998</v>
      </c>
      <c r="P37" s="7">
        <v>7.0865199999999998E-3</v>
      </c>
      <c r="Q37" s="7">
        <v>0</v>
      </c>
      <c r="R37" s="7">
        <v>0</v>
      </c>
      <c r="S37" s="7">
        <v>0</v>
      </c>
      <c r="T37"/>
      <c r="U37" s="7">
        <v>2.3677015699999999</v>
      </c>
      <c r="V37" s="7">
        <v>0.48681948958677546</v>
      </c>
      <c r="W37" s="7">
        <v>1.1239812600000001</v>
      </c>
      <c r="X37" s="7">
        <v>2.7684714299999995</v>
      </c>
      <c r="Y37" s="7">
        <v>0.39218719999999996</v>
      </c>
      <c r="Z37" s="7">
        <v>2.3762842299999996</v>
      </c>
      <c r="AA37" s="21">
        <v>0</v>
      </c>
      <c r="AB37" s="7">
        <v>5.0298216100000008</v>
      </c>
      <c r="AC37" s="21">
        <v>4.9834979999999994E-2</v>
      </c>
      <c r="AD37" s="21">
        <v>1.2599639999999999E-2</v>
      </c>
      <c r="AE37" s="21">
        <v>8.4946199999999996E-3</v>
      </c>
    </row>
    <row r="38" spans="1:31" ht="15.75" customHeight="1" x14ac:dyDescent="0.2">
      <c r="A38" s="3">
        <v>33984</v>
      </c>
      <c r="B38">
        <f t="shared" si="0"/>
        <v>1993</v>
      </c>
      <c r="C38">
        <f t="shared" si="1"/>
        <v>1</v>
      </c>
      <c r="D38" s="7">
        <v>20.58995152</v>
      </c>
      <c r="E38" s="7"/>
      <c r="F38" s="7">
        <v>3247.0295410200001</v>
      </c>
      <c r="H38" s="7">
        <v>2940.0593261700001</v>
      </c>
      <c r="I38" s="7">
        <v>286.78527831999997</v>
      </c>
      <c r="J38" s="7">
        <v>0.60625309000000005</v>
      </c>
      <c r="K38" s="7">
        <v>0.21252674999999999</v>
      </c>
      <c r="L38" s="7">
        <v>5.9972028699999997</v>
      </c>
      <c r="M38" s="7">
        <v>4.4743720000000001E-2</v>
      </c>
      <c r="N38" s="7">
        <v>10.82301998</v>
      </c>
      <c r="O38" s="7">
        <v>2.4860851799999999</v>
      </c>
      <c r="P38" s="7">
        <v>1.49807E-2</v>
      </c>
      <c r="Q38" s="7">
        <v>0</v>
      </c>
      <c r="R38" s="7">
        <v>0</v>
      </c>
      <c r="S38" s="7">
        <v>0</v>
      </c>
      <c r="T38"/>
      <c r="U38" s="7">
        <v>3.7962987500000001</v>
      </c>
      <c r="V38" s="7">
        <v>1.8048452378397271</v>
      </c>
      <c r="W38" s="7">
        <v>1.38709221</v>
      </c>
      <c r="X38" s="7">
        <v>1.50075867</v>
      </c>
      <c r="Y38" s="7">
        <v>0.32280764999999995</v>
      </c>
      <c r="Z38" s="7">
        <v>1.1779510200000001</v>
      </c>
      <c r="AA38" s="21">
        <v>0</v>
      </c>
      <c r="AB38" s="7">
        <v>1.4204432499999999</v>
      </c>
      <c r="AC38" s="21">
        <v>5.0155519999999995E-2</v>
      </c>
      <c r="AD38" s="21">
        <v>1.2423870000000002E-2</v>
      </c>
      <c r="AE38" s="21">
        <v>8.0507000000000009E-3</v>
      </c>
    </row>
    <row r="39" spans="1:31" ht="15.75" customHeight="1" x14ac:dyDescent="0.2">
      <c r="A39" s="3">
        <v>34015</v>
      </c>
      <c r="B39">
        <f t="shared" si="0"/>
        <v>1993</v>
      </c>
      <c r="C39">
        <f t="shared" si="1"/>
        <v>2</v>
      </c>
      <c r="D39" s="7">
        <v>20.234064099999998</v>
      </c>
      <c r="E39" s="7"/>
      <c r="F39" s="7">
        <v>3246.6735839799999</v>
      </c>
      <c r="H39" s="7">
        <v>2940</v>
      </c>
      <c r="I39" s="7">
        <v>286.97308349999997</v>
      </c>
      <c r="J39" s="7">
        <v>0.51389377999999997</v>
      </c>
      <c r="K39" s="7">
        <v>0.36733228000000001</v>
      </c>
      <c r="L39" s="7">
        <v>4.7394700099999998</v>
      </c>
      <c r="M39" s="7">
        <v>4.4743720000000001E-2</v>
      </c>
      <c r="N39" s="7">
        <v>11.590354919999999</v>
      </c>
      <c r="O39" s="7">
        <v>2.4242520299999999</v>
      </c>
      <c r="P39" s="7">
        <v>2.0439860000000001E-2</v>
      </c>
      <c r="Q39" s="7">
        <v>0</v>
      </c>
      <c r="R39" s="7">
        <v>0</v>
      </c>
      <c r="S39" s="7">
        <v>0</v>
      </c>
      <c r="T39"/>
      <c r="U39" s="7">
        <v>3.2998596399999998</v>
      </c>
      <c r="V39" s="7">
        <v>0.62768848026741497</v>
      </c>
      <c r="W39" s="7">
        <v>1.6859894799999999</v>
      </c>
      <c r="X39" s="7">
        <v>2.1636579999999999</v>
      </c>
      <c r="Y39" s="7">
        <v>0.24409252000000004</v>
      </c>
      <c r="Z39" s="7">
        <v>1.9195654799999997</v>
      </c>
      <c r="AA39" s="21">
        <v>0</v>
      </c>
      <c r="AB39" s="7">
        <v>1.6807308000000001</v>
      </c>
      <c r="AC39" s="21">
        <v>4.5301759999999996E-2</v>
      </c>
      <c r="AD39" s="21">
        <v>1.122156E-2</v>
      </c>
      <c r="AE39" s="21">
        <v>7.9489199999999999E-3</v>
      </c>
    </row>
    <row r="40" spans="1:31" ht="15.75" customHeight="1" x14ac:dyDescent="0.2">
      <c r="A40" s="3">
        <v>34043</v>
      </c>
      <c r="B40">
        <f t="shared" si="0"/>
        <v>1993</v>
      </c>
      <c r="C40">
        <f t="shared" si="1"/>
        <v>3</v>
      </c>
      <c r="D40" s="7">
        <v>23.471706390000001</v>
      </c>
      <c r="E40" s="7"/>
      <c r="F40" s="7">
        <v>3249.91137695</v>
      </c>
      <c r="H40" s="7">
        <v>2940.0917968799999</v>
      </c>
      <c r="I40" s="7">
        <v>287.30944823999999</v>
      </c>
      <c r="J40" s="7">
        <v>0.70199292999999996</v>
      </c>
      <c r="K40" s="7">
        <v>0.24005330999999999</v>
      </c>
      <c r="L40" s="7">
        <v>4.8816828699999997</v>
      </c>
      <c r="M40" s="7">
        <v>4.4743720000000001E-2</v>
      </c>
      <c r="N40" s="7">
        <v>13.998991009999999</v>
      </c>
      <c r="O40" s="7">
        <v>2.5422380000000002</v>
      </c>
      <c r="P40" s="7">
        <v>0.10041076</v>
      </c>
      <c r="Q40" s="7">
        <v>0</v>
      </c>
      <c r="R40" s="7">
        <v>0</v>
      </c>
      <c r="S40" s="7">
        <v>0</v>
      </c>
      <c r="T40"/>
      <c r="U40" s="7">
        <v>7.9205542500000004</v>
      </c>
      <c r="V40" s="7">
        <v>0.64515072501033299</v>
      </c>
      <c r="W40" s="7">
        <v>2.2005483300000002</v>
      </c>
      <c r="X40" s="7">
        <v>2.8684854900000003</v>
      </c>
      <c r="Y40" s="7">
        <v>0.37920626000000007</v>
      </c>
      <c r="Z40" s="7">
        <v>2.4892792300000002</v>
      </c>
      <c r="AA40" s="21">
        <v>0</v>
      </c>
      <c r="AB40" s="7">
        <v>2.2084158199999999</v>
      </c>
      <c r="AC40" s="21">
        <v>5.0155519999999995E-2</v>
      </c>
      <c r="AD40" s="21">
        <v>1.2423870000000002E-2</v>
      </c>
      <c r="AE40" s="21">
        <v>9.0225500000000007E-3</v>
      </c>
    </row>
    <row r="41" spans="1:31" ht="15.75" customHeight="1" x14ac:dyDescent="0.2">
      <c r="A41" s="3">
        <v>34074</v>
      </c>
      <c r="B41">
        <f t="shared" si="0"/>
        <v>1993</v>
      </c>
      <c r="C41">
        <f t="shared" si="1"/>
        <v>4</v>
      </c>
      <c r="D41" s="7">
        <v>24.506759639999999</v>
      </c>
      <c r="E41" s="7"/>
      <c r="F41" s="7">
        <v>3250.9462890599998</v>
      </c>
      <c r="H41" s="7">
        <v>2939.9748535200001</v>
      </c>
      <c r="I41" s="7">
        <v>287.38232421999999</v>
      </c>
      <c r="J41" s="7">
        <v>0.88336724</v>
      </c>
      <c r="K41" s="7">
        <v>0.53008312000000002</v>
      </c>
      <c r="L41" s="7">
        <v>4.4621563000000002</v>
      </c>
      <c r="M41" s="7">
        <v>0</v>
      </c>
      <c r="N41" s="7">
        <v>15.21033669</v>
      </c>
      <c r="O41" s="7">
        <v>2.4535810900000001</v>
      </c>
      <c r="P41" s="7">
        <v>4.974319E-2</v>
      </c>
      <c r="Q41" s="7">
        <v>0</v>
      </c>
      <c r="R41" s="7">
        <v>0</v>
      </c>
      <c r="S41" s="7">
        <v>0</v>
      </c>
      <c r="T41"/>
      <c r="U41" s="7">
        <v>2.6155676999999997</v>
      </c>
      <c r="V41" s="7">
        <v>1.1936629793690545</v>
      </c>
      <c r="W41" s="7">
        <v>2.7328662000000001</v>
      </c>
      <c r="X41" s="7">
        <v>2.7655694999999998</v>
      </c>
      <c r="Y41" s="7">
        <v>0.46530149999999992</v>
      </c>
      <c r="Z41" s="7">
        <v>2.300268</v>
      </c>
      <c r="AA41" s="21">
        <v>2.6622494180048217E-6</v>
      </c>
      <c r="AB41" s="7">
        <v>3.0438315</v>
      </c>
      <c r="AC41" s="21">
        <v>4.8537599999999993E-2</v>
      </c>
      <c r="AD41" s="21">
        <v>1.20231E-2</v>
      </c>
      <c r="AE41" s="21">
        <v>9.9219000000000009E-3</v>
      </c>
    </row>
    <row r="42" spans="1:31" ht="15.75" customHeight="1" x14ac:dyDescent="0.2">
      <c r="A42" s="3">
        <v>34104</v>
      </c>
      <c r="B42">
        <f t="shared" si="0"/>
        <v>1993</v>
      </c>
      <c r="C42">
        <f t="shared" si="1"/>
        <v>5</v>
      </c>
      <c r="D42" s="7">
        <v>23.262866970000001</v>
      </c>
      <c r="E42" s="7"/>
      <c r="F42" s="7">
        <v>3249.7023925799999</v>
      </c>
      <c r="H42" s="7">
        <v>2939.8486328099998</v>
      </c>
      <c r="I42" s="7">
        <v>287.61712646000001</v>
      </c>
      <c r="J42" s="7">
        <v>1.06649756</v>
      </c>
      <c r="K42" s="7">
        <v>0.70241564999999995</v>
      </c>
      <c r="L42" s="7">
        <v>4.1769123099999996</v>
      </c>
      <c r="M42" s="7">
        <v>2.9551210000000001E-2</v>
      </c>
      <c r="N42" s="7">
        <v>13.61834049</v>
      </c>
      <c r="O42" s="7">
        <v>2.5346710699999999</v>
      </c>
      <c r="P42" s="7">
        <v>0.10837794000000001</v>
      </c>
      <c r="Q42" s="7">
        <v>0</v>
      </c>
      <c r="R42" s="7">
        <v>0</v>
      </c>
      <c r="S42" s="7">
        <v>0</v>
      </c>
      <c r="T42"/>
      <c r="U42" s="7">
        <v>3.4653353099999999</v>
      </c>
      <c r="V42" s="7">
        <v>0.56572645089724483</v>
      </c>
      <c r="W42" s="7">
        <v>3.1723564799999999</v>
      </c>
      <c r="X42" s="7">
        <v>4.2030193699999998</v>
      </c>
      <c r="Y42" s="7">
        <v>0.56999948</v>
      </c>
      <c r="Z42" s="7">
        <v>3.6330198899999999</v>
      </c>
      <c r="AA42" s="21">
        <v>7.1821736390981755E-3</v>
      </c>
      <c r="AB42" s="7">
        <v>3.69851793</v>
      </c>
      <c r="AC42" s="21">
        <v>5.0155519999999995E-2</v>
      </c>
      <c r="AD42" s="21">
        <v>1.2423870000000002E-2</v>
      </c>
      <c r="AE42" s="21">
        <v>1.1176120000000001E-2</v>
      </c>
    </row>
    <row r="43" spans="1:31" ht="15.75" customHeight="1" x14ac:dyDescent="0.2">
      <c r="A43" s="3">
        <v>34135</v>
      </c>
      <c r="B43">
        <f t="shared" si="0"/>
        <v>1993</v>
      </c>
      <c r="C43">
        <f t="shared" si="1"/>
        <v>6</v>
      </c>
      <c r="D43" s="7">
        <v>22.119447709999999</v>
      </c>
      <c r="E43" s="7"/>
      <c r="F43" s="7">
        <v>3248.5590820299999</v>
      </c>
      <c r="H43" s="7">
        <v>2939.828125</v>
      </c>
      <c r="I43" s="7">
        <v>287.65716552999999</v>
      </c>
      <c r="J43" s="7">
        <v>1.52719355</v>
      </c>
      <c r="K43" s="7">
        <v>0.47922661999999999</v>
      </c>
      <c r="L43" s="7">
        <v>5.08629131</v>
      </c>
      <c r="M43" s="7">
        <v>2.9551210000000001E-2</v>
      </c>
      <c r="N43" s="7">
        <v>11.447139740000001</v>
      </c>
      <c r="O43" s="7">
        <v>2.3706839099999999</v>
      </c>
      <c r="P43" s="7">
        <v>0.13365315999999999</v>
      </c>
      <c r="Q43" s="7">
        <v>0</v>
      </c>
      <c r="R43" s="7">
        <v>0</v>
      </c>
      <c r="S43" s="7">
        <v>0</v>
      </c>
      <c r="T43"/>
      <c r="U43" s="7">
        <v>4.1649941999999998</v>
      </c>
      <c r="V43" s="7">
        <v>0.57852179281077909</v>
      </c>
      <c r="W43" s="7">
        <v>2.4480363000000001</v>
      </c>
      <c r="X43" s="7">
        <v>3.2905776000000002</v>
      </c>
      <c r="Y43" s="7">
        <v>0.79635479999999992</v>
      </c>
      <c r="Z43" s="7">
        <v>2.4942228000000006</v>
      </c>
      <c r="AA43" s="21">
        <v>7.235458408196703E-2</v>
      </c>
      <c r="AB43" s="7">
        <v>0.56267250000000002</v>
      </c>
      <c r="AC43" s="21">
        <v>4.8537599999999993E-2</v>
      </c>
      <c r="AD43" s="21">
        <v>1.20231E-2</v>
      </c>
      <c r="AE43" s="21">
        <v>1.1108399999999999E-2</v>
      </c>
    </row>
    <row r="44" spans="1:31" ht="15.75" customHeight="1" x14ac:dyDescent="0.2">
      <c r="A44" s="3">
        <v>34165</v>
      </c>
      <c r="B44">
        <f t="shared" si="0"/>
        <v>1993</v>
      </c>
      <c r="C44">
        <f t="shared" si="1"/>
        <v>7</v>
      </c>
      <c r="D44" s="7">
        <v>26.184532170000001</v>
      </c>
      <c r="E44" s="7"/>
      <c r="F44" s="7">
        <v>3252.6240234400002</v>
      </c>
      <c r="H44" s="7">
        <v>2940.3686523400002</v>
      </c>
      <c r="I44" s="7">
        <v>287.48895263999998</v>
      </c>
      <c r="J44" s="7">
        <v>2.50094628</v>
      </c>
      <c r="K44" s="7">
        <v>0.59689504000000004</v>
      </c>
      <c r="L44" s="7">
        <v>8.7547130600000003</v>
      </c>
      <c r="M44" s="7">
        <v>0.12481956</v>
      </c>
      <c r="N44" s="7">
        <v>8.8881559400000008</v>
      </c>
      <c r="O44" s="7">
        <v>3.1407687700000002</v>
      </c>
      <c r="P44" s="7">
        <v>0.76014685999999998</v>
      </c>
      <c r="Q44" s="7">
        <v>0</v>
      </c>
      <c r="R44" s="7">
        <v>0</v>
      </c>
      <c r="S44" s="7">
        <v>0</v>
      </c>
      <c r="T44"/>
      <c r="U44" s="7">
        <v>14.178295780000001</v>
      </c>
      <c r="V44" s="7">
        <v>3.1532258009539307</v>
      </c>
      <c r="W44" s="7">
        <v>6.4836301600000006</v>
      </c>
      <c r="X44" s="7">
        <v>7.3770932499999997</v>
      </c>
      <c r="Y44" s="7">
        <v>1.3402555500000002</v>
      </c>
      <c r="Z44" s="7">
        <v>6.0368376999999995</v>
      </c>
      <c r="AA44" s="21">
        <v>0.47410753932119865</v>
      </c>
      <c r="AB44" s="7">
        <v>2.9332820000000002</v>
      </c>
      <c r="AC44" s="21">
        <v>5.0155519999999995E-2</v>
      </c>
      <c r="AD44" s="21">
        <v>1.2423870000000002E-2</v>
      </c>
      <c r="AE44" s="21">
        <v>1.118852E-2</v>
      </c>
    </row>
    <row r="45" spans="1:31" ht="15.75" customHeight="1" x14ac:dyDescent="0.2">
      <c r="A45" s="3">
        <v>34196</v>
      </c>
      <c r="B45">
        <f t="shared" si="0"/>
        <v>1993</v>
      </c>
      <c r="C45">
        <f t="shared" si="1"/>
        <v>8</v>
      </c>
      <c r="D45" s="7">
        <v>23.05508614</v>
      </c>
      <c r="E45" s="7"/>
      <c r="F45" s="7">
        <v>3249.4946289099998</v>
      </c>
      <c r="H45" s="7">
        <v>2940.4821777299999</v>
      </c>
      <c r="I45" s="7">
        <v>287.01687621999997</v>
      </c>
      <c r="J45" s="7">
        <v>2.0314953299999998</v>
      </c>
      <c r="K45" s="7">
        <v>0.77283466000000001</v>
      </c>
      <c r="L45" s="7">
        <v>8.7141866700000001</v>
      </c>
      <c r="M45" s="7">
        <v>9.7641069999999996E-2</v>
      </c>
      <c r="N45" s="7">
        <v>7.7305235899999998</v>
      </c>
      <c r="O45" s="7">
        <v>2.54546165</v>
      </c>
      <c r="P45" s="7">
        <v>0.10334785</v>
      </c>
      <c r="Q45" s="7">
        <v>0</v>
      </c>
      <c r="R45" s="7">
        <v>0</v>
      </c>
      <c r="S45" s="7">
        <v>0</v>
      </c>
      <c r="T45"/>
      <c r="U45" s="7">
        <v>3.5602883099999998</v>
      </c>
      <c r="V45" s="7">
        <v>3.7087716876744521</v>
      </c>
      <c r="W45" s="7">
        <v>4.9632252399999999</v>
      </c>
      <c r="X45" s="7">
        <v>3.8995228600000003</v>
      </c>
      <c r="Y45" s="7">
        <v>1.0870925</v>
      </c>
      <c r="Z45" s="7">
        <v>2.81243036</v>
      </c>
      <c r="AA45" s="21">
        <v>0.60439491886068131</v>
      </c>
      <c r="AB45" s="7">
        <v>4.02627442</v>
      </c>
      <c r="AC45" s="21">
        <v>5.0155519999999995E-2</v>
      </c>
      <c r="AD45" s="21">
        <v>1.2423870000000002E-2</v>
      </c>
      <c r="AE45" s="21">
        <v>1.1339490000000002E-2</v>
      </c>
    </row>
    <row r="46" spans="1:31" ht="15.75" customHeight="1" x14ac:dyDescent="0.2">
      <c r="A46" s="3">
        <v>34227</v>
      </c>
      <c r="B46">
        <f t="shared" si="0"/>
        <v>1993</v>
      </c>
      <c r="C46">
        <f t="shared" si="1"/>
        <v>9</v>
      </c>
      <c r="D46" s="7">
        <v>20.50593567</v>
      </c>
      <c r="E46" s="7"/>
      <c r="F46" s="7">
        <v>3246.9455566400002</v>
      </c>
      <c r="H46" s="7">
        <v>2940.4868164099998</v>
      </c>
      <c r="I46" s="7">
        <v>287.00527954</v>
      </c>
      <c r="J46" s="7">
        <v>1.4322441800000001</v>
      </c>
      <c r="K46" s="7">
        <v>0.88625854000000004</v>
      </c>
      <c r="L46" s="7">
        <v>7.08041286</v>
      </c>
      <c r="M46" s="7">
        <v>0.14631980999999999</v>
      </c>
      <c r="N46" s="7">
        <v>7.3535542500000002</v>
      </c>
      <c r="O46" s="7">
        <v>2.5239338899999999</v>
      </c>
      <c r="P46" s="7">
        <v>3.0672100000000001E-2</v>
      </c>
      <c r="Q46" s="7">
        <v>0</v>
      </c>
      <c r="R46" s="7">
        <v>0</v>
      </c>
      <c r="S46" s="7">
        <v>0</v>
      </c>
      <c r="T46"/>
      <c r="U46" s="7">
        <v>4.7147117999999999</v>
      </c>
      <c r="V46" s="7">
        <v>1.6535457579431321</v>
      </c>
      <c r="W46" s="7">
        <v>4.2852587999999994</v>
      </c>
      <c r="X46" s="7">
        <v>3.4167605999999999</v>
      </c>
      <c r="Y46" s="7">
        <v>0.7307169</v>
      </c>
      <c r="Z46" s="7">
        <v>2.6860437000000004</v>
      </c>
      <c r="AA46" s="21">
        <v>0.11590932116677416</v>
      </c>
      <c r="AB46" s="7">
        <v>3.4527960000000002</v>
      </c>
      <c r="AC46" s="21">
        <v>4.8537599999999993E-2</v>
      </c>
      <c r="AD46" s="21">
        <v>1.20231E-2</v>
      </c>
      <c r="AE46" s="21">
        <v>1.04952E-2</v>
      </c>
    </row>
    <row r="47" spans="1:31" ht="15.75" customHeight="1" x14ac:dyDescent="0.2">
      <c r="A47" s="3">
        <v>34257</v>
      </c>
      <c r="B47">
        <f t="shared" si="0"/>
        <v>1993</v>
      </c>
      <c r="C47">
        <f t="shared" si="1"/>
        <v>10</v>
      </c>
      <c r="D47" s="7">
        <v>17.807783130000001</v>
      </c>
      <c r="E47" s="7"/>
      <c r="F47" s="7">
        <v>3244.24731445</v>
      </c>
      <c r="H47" s="7">
        <v>2940.5097656200001</v>
      </c>
      <c r="I47" s="7">
        <v>287.08312988</v>
      </c>
      <c r="J47" s="7">
        <v>0.93423681999999997</v>
      </c>
      <c r="K47" s="7">
        <v>0.71821433000000001</v>
      </c>
      <c r="L47" s="7">
        <v>5.0084385899999999</v>
      </c>
      <c r="M47" s="7">
        <v>0.14634116999999999</v>
      </c>
      <c r="N47" s="7">
        <v>7.6024374999999997</v>
      </c>
      <c r="O47" s="7">
        <v>2.2379839399999999</v>
      </c>
      <c r="P47" s="7">
        <v>6.7805199999999999E-3</v>
      </c>
      <c r="Q47" s="7">
        <v>0</v>
      </c>
      <c r="R47" s="7">
        <v>0</v>
      </c>
      <c r="S47" s="7">
        <v>0</v>
      </c>
      <c r="T47"/>
      <c r="U47" s="7">
        <v>1.1161584099999999</v>
      </c>
      <c r="V47" s="7">
        <v>1.3948998220279465</v>
      </c>
      <c r="W47" s="7">
        <v>1.8803387900000001</v>
      </c>
      <c r="X47" s="7">
        <v>2.3719008300000004</v>
      </c>
      <c r="Y47" s="7">
        <v>0.48679610000000006</v>
      </c>
      <c r="Z47" s="7">
        <v>1.8851047300000001</v>
      </c>
      <c r="AA47" s="21">
        <v>2.6782637152702146E-5</v>
      </c>
      <c r="AB47" s="7">
        <v>3.1462110800000005</v>
      </c>
      <c r="AC47" s="21">
        <v>5.0155519999999995E-2</v>
      </c>
      <c r="AD47" s="21">
        <v>1.2423870000000002E-2</v>
      </c>
      <c r="AE47" s="21">
        <v>1.000587E-2</v>
      </c>
    </row>
    <row r="48" spans="1:31" ht="15.75" customHeight="1" x14ac:dyDescent="0.2">
      <c r="A48" s="3">
        <v>34288</v>
      </c>
      <c r="B48">
        <f t="shared" si="0"/>
        <v>1993</v>
      </c>
      <c r="C48">
        <f t="shared" si="1"/>
        <v>11</v>
      </c>
      <c r="D48" s="7">
        <v>17.417833330000001</v>
      </c>
      <c r="E48" s="7"/>
      <c r="F48" s="7">
        <v>3243.8574218799999</v>
      </c>
      <c r="H48" s="7">
        <v>2940.4926757799999</v>
      </c>
      <c r="I48" s="7">
        <v>287.27127074999999</v>
      </c>
      <c r="J48" s="7">
        <v>0.72878182000000002</v>
      </c>
      <c r="K48" s="7">
        <v>0.52013308000000003</v>
      </c>
      <c r="L48" s="7">
        <v>4.3428645100000001</v>
      </c>
      <c r="M48" s="7">
        <v>8.7455430000000001E-2</v>
      </c>
      <c r="N48" s="7">
        <v>8.3368902200000008</v>
      </c>
      <c r="O48" s="7">
        <v>2.0661008399999998</v>
      </c>
      <c r="P48" s="7">
        <v>1.128263E-2</v>
      </c>
      <c r="Q48" s="7">
        <v>0</v>
      </c>
      <c r="R48" s="7">
        <v>0</v>
      </c>
      <c r="S48" s="7">
        <v>0</v>
      </c>
      <c r="T48"/>
      <c r="U48" s="7">
        <v>2.3005032000000005</v>
      </c>
      <c r="V48" s="7">
        <v>0.63581676634872519</v>
      </c>
      <c r="W48" s="7">
        <v>0.73124040000000001</v>
      </c>
      <c r="X48" s="7">
        <v>1.3386659999999999</v>
      </c>
      <c r="Y48" s="7">
        <v>0.37319099999999999</v>
      </c>
      <c r="Z48" s="7">
        <v>0.96547500000000008</v>
      </c>
      <c r="AA48" s="21">
        <v>0</v>
      </c>
      <c r="AB48" s="7">
        <v>0.52397970000000005</v>
      </c>
      <c r="AC48" s="21">
        <v>4.8537599999999993E-2</v>
      </c>
      <c r="AD48" s="21">
        <v>1.20231E-2</v>
      </c>
      <c r="AE48" s="21">
        <v>8.9313000000000014E-3</v>
      </c>
    </row>
    <row r="49" spans="1:31" ht="15.75" customHeight="1" x14ac:dyDescent="0.2">
      <c r="A49" s="3">
        <v>34318</v>
      </c>
      <c r="B49">
        <f t="shared" si="0"/>
        <v>1993</v>
      </c>
      <c r="C49">
        <f t="shared" si="1"/>
        <v>12</v>
      </c>
      <c r="D49" s="7">
        <v>17.424077990000001</v>
      </c>
      <c r="E49" s="7"/>
      <c r="F49" s="7">
        <v>3243.8635253900002</v>
      </c>
      <c r="H49" s="7">
        <v>2939.2592773400002</v>
      </c>
      <c r="I49" s="7">
        <v>287.38012694999998</v>
      </c>
      <c r="J49" s="7">
        <v>0.49777120000000002</v>
      </c>
      <c r="K49" s="7">
        <v>0.87473266999999999</v>
      </c>
      <c r="L49" s="7">
        <v>4.3088993999999996</v>
      </c>
      <c r="M49" s="7">
        <v>0</v>
      </c>
      <c r="N49" s="7">
        <v>9.1547584499999992</v>
      </c>
      <c r="O49" s="7">
        <v>2.3819105600000001</v>
      </c>
      <c r="P49" s="7">
        <v>6.09276E-3</v>
      </c>
      <c r="Q49" s="7">
        <v>0</v>
      </c>
      <c r="R49" s="7">
        <v>0</v>
      </c>
      <c r="S49" s="7">
        <v>0</v>
      </c>
      <c r="T49"/>
      <c r="U49" s="7">
        <v>0.96682768999999991</v>
      </c>
      <c r="V49" s="7">
        <v>0.44784648375035474</v>
      </c>
      <c r="W49" s="7">
        <v>0.82483901000000004</v>
      </c>
      <c r="X49" s="7">
        <v>2.7319218100000002</v>
      </c>
      <c r="Y49" s="7">
        <v>0.26231641999999999</v>
      </c>
      <c r="Z49" s="7">
        <v>2.4696053900000003</v>
      </c>
      <c r="AA49" s="21">
        <v>0</v>
      </c>
      <c r="AB49" s="7">
        <v>5.4163113200000002</v>
      </c>
      <c r="AC49" s="21">
        <v>5.0155519999999995E-2</v>
      </c>
      <c r="AD49" s="21">
        <v>1.2423870000000002E-2</v>
      </c>
      <c r="AE49" s="21">
        <v>8.4623799999999985E-3</v>
      </c>
    </row>
    <row r="50" spans="1:31" ht="15.75" customHeight="1" x14ac:dyDescent="0.2">
      <c r="A50" s="3">
        <v>34349</v>
      </c>
      <c r="B50">
        <f t="shared" si="0"/>
        <v>1994</v>
      </c>
      <c r="C50">
        <f t="shared" si="1"/>
        <v>1</v>
      </c>
      <c r="D50" s="7">
        <v>17.610520360000002</v>
      </c>
      <c r="E50" s="7"/>
      <c r="F50" s="7">
        <v>3244.0500488299999</v>
      </c>
      <c r="H50" s="7">
        <v>2939.1887207</v>
      </c>
      <c r="I50" s="7">
        <v>287.55004882999998</v>
      </c>
      <c r="J50" s="7">
        <v>0.34827211000000002</v>
      </c>
      <c r="K50" s="7">
        <v>0.26448342000000002</v>
      </c>
      <c r="L50" s="7">
        <v>3.7994835400000002</v>
      </c>
      <c r="M50" s="7">
        <v>4.5336380000000003E-2</v>
      </c>
      <c r="N50" s="7">
        <v>10.63868046</v>
      </c>
      <c r="O50" s="7">
        <v>2.2011606700000002</v>
      </c>
      <c r="P50" s="7">
        <v>1.389053E-2</v>
      </c>
      <c r="Q50" s="7">
        <v>0</v>
      </c>
      <c r="R50" s="7">
        <v>0</v>
      </c>
      <c r="S50" s="7">
        <v>0</v>
      </c>
      <c r="T50"/>
      <c r="U50" s="7">
        <v>4.2701263100000002</v>
      </c>
      <c r="V50" s="7">
        <v>1.5631482221388737</v>
      </c>
      <c r="W50" s="7">
        <v>1.31429708</v>
      </c>
      <c r="X50" s="7">
        <v>1.3957728299999999</v>
      </c>
      <c r="Y50" s="7">
        <v>0.18020269</v>
      </c>
      <c r="Z50" s="7">
        <v>1.2155701399999999</v>
      </c>
      <c r="AA50" s="21">
        <v>0</v>
      </c>
      <c r="AB50" s="7">
        <v>1.68252779</v>
      </c>
      <c r="AC50" s="21">
        <v>5.0450019999999998E-2</v>
      </c>
      <c r="AD50" s="21">
        <v>1.224686E-2</v>
      </c>
      <c r="AE50" s="21">
        <v>8.2407299999999999E-3</v>
      </c>
    </row>
    <row r="51" spans="1:31" ht="15.75" customHeight="1" x14ac:dyDescent="0.2">
      <c r="A51" s="3">
        <v>34380</v>
      </c>
      <c r="B51">
        <f t="shared" si="0"/>
        <v>1994</v>
      </c>
      <c r="C51">
        <f t="shared" si="1"/>
        <v>2</v>
      </c>
      <c r="D51" s="7">
        <v>20.72173119</v>
      </c>
      <c r="E51" s="7"/>
      <c r="F51" s="7">
        <v>3247.16137695</v>
      </c>
      <c r="H51" s="7">
        <v>2939.1845703099998</v>
      </c>
      <c r="I51" s="7">
        <v>287.79080199999999</v>
      </c>
      <c r="J51" s="7">
        <v>0.42315307000000002</v>
      </c>
      <c r="K51" s="7">
        <v>0.26385041999999997</v>
      </c>
      <c r="L51" s="7">
        <v>3.4166631700000001</v>
      </c>
      <c r="M51" s="7">
        <v>4.5336380000000003E-2</v>
      </c>
      <c r="N51" s="7">
        <v>13.492077829999999</v>
      </c>
      <c r="O51" s="7">
        <v>2.5217022899999999</v>
      </c>
      <c r="P51" s="7">
        <v>2.3126480000000001E-2</v>
      </c>
      <c r="Q51" s="7">
        <v>0</v>
      </c>
      <c r="R51" s="7">
        <v>0</v>
      </c>
      <c r="S51" s="7">
        <v>0</v>
      </c>
      <c r="T51"/>
      <c r="U51" s="7">
        <v>4.8530829199999994</v>
      </c>
      <c r="V51" s="7">
        <v>0.61903692447291059</v>
      </c>
      <c r="W51" s="7">
        <v>1.58806256</v>
      </c>
      <c r="X51" s="7">
        <v>1.9573716399999999</v>
      </c>
      <c r="Y51" s="7">
        <v>0.20371819999999999</v>
      </c>
      <c r="Z51" s="7">
        <v>1.7536534399999999</v>
      </c>
      <c r="AA51" s="21">
        <v>0</v>
      </c>
      <c r="AB51" s="7">
        <v>1.0436117999999999</v>
      </c>
      <c r="AC51" s="21">
        <v>4.5567759999999999E-2</v>
      </c>
      <c r="AD51" s="21">
        <v>1.1061679999999997E-2</v>
      </c>
      <c r="AE51" s="21">
        <v>7.5955599999999995E-3</v>
      </c>
    </row>
    <row r="52" spans="1:31" ht="15.75" customHeight="1" x14ac:dyDescent="0.2">
      <c r="A52" s="3">
        <v>34408</v>
      </c>
      <c r="B52">
        <f t="shared" si="0"/>
        <v>1994</v>
      </c>
      <c r="C52">
        <f t="shared" si="1"/>
        <v>3</v>
      </c>
      <c r="D52" s="7">
        <v>21.909051900000001</v>
      </c>
      <c r="E52" s="7"/>
      <c r="F52" s="7">
        <v>3248.3486328099998</v>
      </c>
      <c r="H52" s="7">
        <v>2939.1774902299999</v>
      </c>
      <c r="I52" s="7">
        <v>288.01483153999999</v>
      </c>
      <c r="J52" s="7">
        <v>0.53344941000000001</v>
      </c>
      <c r="K52" s="7">
        <v>0.32805613</v>
      </c>
      <c r="L52" s="7">
        <v>2.8249306700000001</v>
      </c>
      <c r="M52" s="7">
        <v>4.5336380000000003E-2</v>
      </c>
      <c r="N52" s="7">
        <v>14.965409279999999</v>
      </c>
      <c r="O52" s="7">
        <v>2.4238770000000001</v>
      </c>
      <c r="P52" s="7">
        <v>3.5300619999999998E-2</v>
      </c>
      <c r="Q52" s="7">
        <v>0</v>
      </c>
      <c r="R52" s="7">
        <v>0</v>
      </c>
      <c r="S52" s="7">
        <v>0</v>
      </c>
      <c r="T52"/>
      <c r="U52" s="7">
        <v>4.0901517799999993</v>
      </c>
      <c r="V52" s="7">
        <v>0.94909033648937113</v>
      </c>
      <c r="W52" s="7">
        <v>2.5720538799999999</v>
      </c>
      <c r="X52" s="7">
        <v>2.3457898400000001</v>
      </c>
      <c r="Y52" s="7">
        <v>0.28485125000000006</v>
      </c>
      <c r="Z52" s="7">
        <v>2.0609385900000001</v>
      </c>
      <c r="AA52" s="21">
        <v>0</v>
      </c>
      <c r="AB52" s="7">
        <v>3.2816863499999998</v>
      </c>
      <c r="AC52" s="21">
        <v>5.0450019999999998E-2</v>
      </c>
      <c r="AD52" s="21">
        <v>1.224686E-2</v>
      </c>
      <c r="AE52" s="21">
        <v>9.5194800000000003E-3</v>
      </c>
    </row>
    <row r="53" spans="1:31" ht="15.75" customHeight="1" x14ac:dyDescent="0.2">
      <c r="A53" s="3">
        <v>34439</v>
      </c>
      <c r="B53">
        <f t="shared" si="0"/>
        <v>1994</v>
      </c>
      <c r="C53">
        <f t="shared" si="1"/>
        <v>4</v>
      </c>
      <c r="D53" s="7">
        <v>24.76910591</v>
      </c>
      <c r="E53" s="7"/>
      <c r="F53" s="7">
        <v>3251.2087402299999</v>
      </c>
      <c r="H53" s="7">
        <v>2938.9604492200001</v>
      </c>
      <c r="I53" s="7">
        <v>288.35848999000001</v>
      </c>
      <c r="J53" s="7">
        <v>0.88564324000000005</v>
      </c>
      <c r="K53" s="7">
        <v>0.55800658000000003</v>
      </c>
      <c r="L53" s="7">
        <v>3.2949957799999998</v>
      </c>
      <c r="M53" s="7">
        <v>0</v>
      </c>
      <c r="N53" s="7">
        <v>16.61750412</v>
      </c>
      <c r="O53" s="7">
        <v>2.4526669999999999</v>
      </c>
      <c r="P53" s="7">
        <v>8.0873619999999993E-2</v>
      </c>
      <c r="Q53" s="7">
        <v>0</v>
      </c>
      <c r="R53" s="7">
        <v>0</v>
      </c>
      <c r="S53" s="7">
        <v>0</v>
      </c>
      <c r="T53"/>
      <c r="U53" s="7">
        <v>6.3772710000000004</v>
      </c>
      <c r="V53" s="7">
        <v>0.1793150445355142</v>
      </c>
      <c r="W53" s="7">
        <v>2.4949112999999996</v>
      </c>
      <c r="X53" s="7">
        <v>3.2656176000000006</v>
      </c>
      <c r="Y53" s="7">
        <v>0.46671570000000001</v>
      </c>
      <c r="Z53" s="7">
        <v>2.7989019000000006</v>
      </c>
      <c r="AA53" s="21">
        <v>6.1201136046087867E-8</v>
      </c>
      <c r="AB53" s="7">
        <v>2.4421124999999999</v>
      </c>
      <c r="AC53" s="21">
        <v>4.8822600000000001E-2</v>
      </c>
      <c r="AD53" s="21">
        <v>1.1851799999999999E-2</v>
      </c>
      <c r="AE53" s="21">
        <v>9.645299999999999E-3</v>
      </c>
    </row>
    <row r="54" spans="1:31" ht="15.75" customHeight="1" x14ac:dyDescent="0.2">
      <c r="A54" s="3">
        <v>34469</v>
      </c>
      <c r="B54">
        <f t="shared" si="0"/>
        <v>1994</v>
      </c>
      <c r="C54">
        <f t="shared" si="1"/>
        <v>5</v>
      </c>
      <c r="D54" s="7">
        <v>24.83344078</v>
      </c>
      <c r="E54" s="7"/>
      <c r="F54" s="7">
        <v>3251.2729492200001</v>
      </c>
      <c r="H54" s="7">
        <v>2938.8369140599998</v>
      </c>
      <c r="I54" s="7">
        <v>288.46612549000002</v>
      </c>
      <c r="J54" s="7">
        <v>0.97596550000000004</v>
      </c>
      <c r="K54" s="7">
        <v>0.63144951999999999</v>
      </c>
      <c r="L54" s="7">
        <v>3.3484730699999998</v>
      </c>
      <c r="M54" s="7">
        <v>3.006232E-2</v>
      </c>
      <c r="N54" s="7">
        <v>16.477327349999999</v>
      </c>
      <c r="O54" s="7">
        <v>2.4402139200000001</v>
      </c>
      <c r="P54" s="7">
        <v>6.6426209999999999E-2</v>
      </c>
      <c r="Q54" s="7">
        <v>0</v>
      </c>
      <c r="R54" s="7">
        <v>0</v>
      </c>
      <c r="S54" s="7">
        <v>0</v>
      </c>
      <c r="T54"/>
      <c r="U54" s="7">
        <v>2.9588269300000003</v>
      </c>
      <c r="V54" s="7">
        <v>0.86353609538877063</v>
      </c>
      <c r="W54" s="7">
        <v>3.1095139000000001</v>
      </c>
      <c r="X54" s="7">
        <v>3.61145133</v>
      </c>
      <c r="Y54" s="7">
        <v>0.52407205000000001</v>
      </c>
      <c r="Z54" s="7">
        <v>3.0873792799999999</v>
      </c>
      <c r="AA54" s="21">
        <v>1.5476063874435674E-3</v>
      </c>
      <c r="AB54" s="7">
        <v>3.8483378299999997</v>
      </c>
      <c r="AC54" s="21">
        <v>5.0450019999999998E-2</v>
      </c>
      <c r="AD54" s="21">
        <v>1.224686E-2</v>
      </c>
      <c r="AE54" s="21">
        <v>1.1052429999999999E-2</v>
      </c>
    </row>
    <row r="55" spans="1:31" ht="15.75" customHeight="1" x14ac:dyDescent="0.2">
      <c r="A55" s="3">
        <v>34500</v>
      </c>
      <c r="B55">
        <f t="shared" si="0"/>
        <v>1994</v>
      </c>
      <c r="C55">
        <f t="shared" si="1"/>
        <v>6</v>
      </c>
      <c r="D55" s="7">
        <v>23.17662048</v>
      </c>
      <c r="E55" s="7"/>
      <c r="F55" s="7">
        <v>3249.6162109400002</v>
      </c>
      <c r="H55" s="7">
        <v>2938.71875</v>
      </c>
      <c r="I55" s="7">
        <v>288.48626709000001</v>
      </c>
      <c r="J55" s="7">
        <v>1.49267328</v>
      </c>
      <c r="K55" s="7">
        <v>0.61058133999999997</v>
      </c>
      <c r="L55" s="7">
        <v>3.7978961500000001</v>
      </c>
      <c r="M55" s="7">
        <v>3.006232E-2</v>
      </c>
      <c r="N55" s="7">
        <v>13.975147249999999</v>
      </c>
      <c r="O55" s="7">
        <v>2.3295071100000002</v>
      </c>
      <c r="P55" s="7">
        <v>0.17526889000000001</v>
      </c>
      <c r="Q55" s="7">
        <v>0</v>
      </c>
      <c r="R55" s="7">
        <v>0</v>
      </c>
      <c r="S55" s="7">
        <v>0</v>
      </c>
      <c r="T55"/>
      <c r="U55" s="7">
        <v>3.9610899000000006</v>
      </c>
      <c r="V55" s="7">
        <v>0.41595413314859653</v>
      </c>
      <c r="W55" s="7">
        <v>2.4564542999999999</v>
      </c>
      <c r="X55" s="7">
        <v>3.5752139999999999</v>
      </c>
      <c r="Y55" s="7">
        <v>0.77807669999999995</v>
      </c>
      <c r="Z55" s="7">
        <v>2.7971373000000002</v>
      </c>
      <c r="AA55" s="21">
        <v>7.9930030101183755E-2</v>
      </c>
      <c r="AB55" s="7">
        <v>0.56222070000000002</v>
      </c>
      <c r="AC55" s="21">
        <v>4.8822600000000001E-2</v>
      </c>
      <c r="AD55" s="21">
        <v>1.1851799999999999E-2</v>
      </c>
      <c r="AE55" s="21">
        <v>1.1243100000000001E-2</v>
      </c>
    </row>
    <row r="56" spans="1:31" ht="15.75" customHeight="1" x14ac:dyDescent="0.2">
      <c r="A56" s="3">
        <v>34530</v>
      </c>
      <c r="B56">
        <f t="shared" si="0"/>
        <v>1994</v>
      </c>
      <c r="C56">
        <f t="shared" si="1"/>
        <v>7</v>
      </c>
      <c r="D56" s="7">
        <v>26.370000839999999</v>
      </c>
      <c r="E56" s="7"/>
      <c r="F56" s="7">
        <v>3252.8095703099998</v>
      </c>
      <c r="H56" s="7">
        <v>2939.3962402299999</v>
      </c>
      <c r="I56" s="7">
        <v>287.33129882999998</v>
      </c>
      <c r="J56" s="7">
        <v>2.8612968900000002</v>
      </c>
      <c r="K56" s="7">
        <v>0.38344187000000002</v>
      </c>
      <c r="L56" s="7">
        <v>9.4497060800000003</v>
      </c>
      <c r="M56" s="7">
        <v>0.12634978999999999</v>
      </c>
      <c r="N56" s="7">
        <v>8.8467225999999997</v>
      </c>
      <c r="O56" s="7">
        <v>3.71187019</v>
      </c>
      <c r="P56" s="7">
        <v>0.70254523000000002</v>
      </c>
      <c r="Q56" s="7">
        <v>0</v>
      </c>
      <c r="R56" s="7">
        <v>0</v>
      </c>
      <c r="S56" s="7">
        <v>0</v>
      </c>
      <c r="T56"/>
      <c r="U56" s="7">
        <v>17.000683959999996</v>
      </c>
      <c r="V56" s="7">
        <v>3.6138327725708406</v>
      </c>
      <c r="W56" s="7">
        <v>8.5479778199999998</v>
      </c>
      <c r="X56" s="7">
        <v>8.3292594900000001</v>
      </c>
      <c r="Y56" s="7">
        <v>1.53711826</v>
      </c>
      <c r="Z56" s="7">
        <v>6.7921412299999995</v>
      </c>
      <c r="AA56" s="21">
        <v>1.4032679257808724</v>
      </c>
      <c r="AB56" s="7">
        <v>1.5083294899999999</v>
      </c>
      <c r="AC56" s="21">
        <v>5.0450019999999998E-2</v>
      </c>
      <c r="AD56" s="21">
        <v>1.224686E-2</v>
      </c>
      <c r="AE56" s="21">
        <v>1.1141399999999999E-2</v>
      </c>
    </row>
    <row r="57" spans="1:31" ht="15.75" customHeight="1" x14ac:dyDescent="0.2">
      <c r="A57" s="3">
        <v>34561</v>
      </c>
      <c r="B57">
        <f t="shared" si="0"/>
        <v>1994</v>
      </c>
      <c r="C57">
        <f t="shared" si="1"/>
        <v>8</v>
      </c>
      <c r="D57" s="7">
        <v>25.66341019</v>
      </c>
      <c r="E57" s="7"/>
      <c r="F57" s="7">
        <v>3252.1030273400002</v>
      </c>
      <c r="H57" s="7">
        <v>2939.87768555</v>
      </c>
      <c r="I57" s="7">
        <v>285.88677978999999</v>
      </c>
      <c r="J57" s="7">
        <v>3.0112268900000001</v>
      </c>
      <c r="K57" s="7">
        <v>0.38012719</v>
      </c>
      <c r="L57" s="7">
        <v>11.788644789999999</v>
      </c>
      <c r="M57" s="7">
        <v>9.8659999999999998E-2</v>
      </c>
      <c r="N57" s="7">
        <v>7.08562899</v>
      </c>
      <c r="O57" s="7">
        <v>3.6091218</v>
      </c>
      <c r="P57" s="7">
        <v>0.36508163999999999</v>
      </c>
      <c r="Q57" s="7">
        <v>0</v>
      </c>
      <c r="R57" s="7">
        <v>0</v>
      </c>
      <c r="S57" s="7">
        <v>0</v>
      </c>
      <c r="T57"/>
      <c r="U57" s="7">
        <v>11.830304630000001</v>
      </c>
      <c r="V57" s="7">
        <v>6.2235101699075299</v>
      </c>
      <c r="W57" s="7">
        <v>7.1268618699999999</v>
      </c>
      <c r="X57" s="7">
        <v>5.9887591799999997</v>
      </c>
      <c r="Y57" s="7">
        <v>1.6303433200000002</v>
      </c>
      <c r="Z57" s="7">
        <v>4.3584158599999991</v>
      </c>
      <c r="AA57" s="21">
        <v>1.6709340125526078</v>
      </c>
      <c r="AB57" s="7">
        <v>2.1830739399999999</v>
      </c>
      <c r="AC57" s="21">
        <v>5.0450019999999998E-2</v>
      </c>
      <c r="AD57" s="21">
        <v>1.224686E-2</v>
      </c>
      <c r="AE57" s="21">
        <v>1.1114119999999998E-2</v>
      </c>
    </row>
    <row r="58" spans="1:31" ht="15.75" customHeight="1" x14ac:dyDescent="0.2">
      <c r="A58" s="3">
        <v>34592</v>
      </c>
      <c r="B58">
        <f t="shared" si="0"/>
        <v>1994</v>
      </c>
      <c r="C58">
        <f t="shared" si="1"/>
        <v>9</v>
      </c>
      <c r="D58" s="7">
        <v>23.41917419</v>
      </c>
      <c r="E58" s="7"/>
      <c r="F58" s="7">
        <v>3249.8586425799999</v>
      </c>
      <c r="H58" s="7">
        <v>2940.2216796900002</v>
      </c>
      <c r="I58" s="7">
        <v>285.95486449999999</v>
      </c>
      <c r="J58" s="7">
        <v>2.5266666400000002</v>
      </c>
      <c r="K58" s="7">
        <v>0.50664175</v>
      </c>
      <c r="L58" s="7">
        <v>10.280675889999999</v>
      </c>
      <c r="M58" s="7">
        <v>0.14798257000000001</v>
      </c>
      <c r="N58" s="7">
        <v>6.8602542900000003</v>
      </c>
      <c r="O58" s="7">
        <v>3.2352078</v>
      </c>
      <c r="P58" s="7">
        <v>0.1247759</v>
      </c>
      <c r="Q58" s="7">
        <v>0</v>
      </c>
      <c r="R58" s="7">
        <v>0</v>
      </c>
      <c r="S58" s="7">
        <v>0</v>
      </c>
      <c r="T58"/>
      <c r="U58" s="7">
        <v>5.6555073</v>
      </c>
      <c r="V58" s="7">
        <v>7.0780882550132356</v>
      </c>
      <c r="W58" s="7">
        <v>4.8814572000000007</v>
      </c>
      <c r="X58" s="7">
        <v>4.0054854000000004</v>
      </c>
      <c r="Y58" s="7">
        <v>1.3169352000000001</v>
      </c>
      <c r="Z58" s="7">
        <v>2.6885501999999999</v>
      </c>
      <c r="AA58" s="21">
        <v>6.3539203046456549E-2</v>
      </c>
      <c r="AB58" s="7">
        <v>3.0119217000000003</v>
      </c>
      <c r="AC58" s="21">
        <v>4.8822600000000001E-2</v>
      </c>
      <c r="AD58" s="21">
        <v>1.1851799999999999E-2</v>
      </c>
      <c r="AE58" s="21">
        <v>1.0257299999999999E-2</v>
      </c>
    </row>
    <row r="59" spans="1:31" ht="15.75" customHeight="1" x14ac:dyDescent="0.2">
      <c r="A59" s="3">
        <v>34622</v>
      </c>
      <c r="B59">
        <f t="shared" si="0"/>
        <v>1994</v>
      </c>
      <c r="C59">
        <f t="shared" si="1"/>
        <v>10</v>
      </c>
      <c r="D59" s="7">
        <v>18.216925619999998</v>
      </c>
      <c r="E59" s="7"/>
      <c r="F59" s="7">
        <v>3244.6564941400002</v>
      </c>
      <c r="H59" s="7">
        <v>2940.1420898400002</v>
      </c>
      <c r="I59" s="7">
        <v>286.05664062</v>
      </c>
      <c r="J59" s="7">
        <v>1.5075728900000001</v>
      </c>
      <c r="K59" s="7">
        <v>0.63871597999999996</v>
      </c>
      <c r="L59" s="7">
        <v>6.5254292500000002</v>
      </c>
      <c r="M59" s="7">
        <v>0.14800309</v>
      </c>
      <c r="N59" s="7">
        <v>7.2257904999999996</v>
      </c>
      <c r="O59" s="7">
        <v>2.4040849199999998</v>
      </c>
      <c r="P59" s="7">
        <v>8.1682100000000004E-3</v>
      </c>
      <c r="Q59" s="7">
        <v>0</v>
      </c>
      <c r="R59" s="7">
        <v>0</v>
      </c>
      <c r="S59" s="7">
        <v>0</v>
      </c>
      <c r="T59"/>
      <c r="U59" s="7">
        <v>1.86836969</v>
      </c>
      <c r="V59" s="7">
        <v>1.5152929934261909</v>
      </c>
      <c r="W59" s="7">
        <v>1.9876601700000003</v>
      </c>
      <c r="X59" s="7">
        <v>2.6746570599999995</v>
      </c>
      <c r="Y59" s="7">
        <v>0.80340901999999992</v>
      </c>
      <c r="Z59" s="7">
        <v>1.8712480399999998</v>
      </c>
      <c r="AA59" s="21">
        <v>3.1620586957145393E-8</v>
      </c>
      <c r="AB59" s="7">
        <v>2.9203608899999995</v>
      </c>
      <c r="AC59" s="21">
        <v>5.0450019999999998E-2</v>
      </c>
      <c r="AD59" s="21">
        <v>1.224686E-2</v>
      </c>
      <c r="AE59" s="21">
        <v>9.8936499999999986E-3</v>
      </c>
    </row>
    <row r="60" spans="1:31" ht="15.75" customHeight="1" x14ac:dyDescent="0.2">
      <c r="A60" s="3">
        <v>34653</v>
      </c>
      <c r="B60">
        <f t="shared" si="0"/>
        <v>1994</v>
      </c>
      <c r="C60">
        <f t="shared" si="1"/>
        <v>11</v>
      </c>
      <c r="D60" s="7">
        <v>17.027503969999998</v>
      </c>
      <c r="E60" s="7"/>
      <c r="F60" s="7">
        <v>3243.4670410200001</v>
      </c>
      <c r="H60" s="7">
        <v>2940.0859375</v>
      </c>
      <c r="I60" s="7">
        <v>286.08566284</v>
      </c>
      <c r="J60" s="7">
        <v>1.0546532900000001</v>
      </c>
      <c r="K60" s="7">
        <v>0.44277981</v>
      </c>
      <c r="L60" s="7">
        <v>5.8525905600000003</v>
      </c>
      <c r="M60" s="7">
        <v>8.8542099999999999E-2</v>
      </c>
      <c r="N60" s="7">
        <v>7.7363758100000002</v>
      </c>
      <c r="O60" s="7">
        <v>2.11444688</v>
      </c>
      <c r="P60" s="7">
        <v>5.9644299999999997E-3</v>
      </c>
      <c r="Q60" s="7">
        <v>0</v>
      </c>
      <c r="R60" s="7">
        <v>0</v>
      </c>
      <c r="S60" s="7">
        <v>0</v>
      </c>
      <c r="T60"/>
      <c r="U60" s="7">
        <v>0.60350159999999997</v>
      </c>
      <c r="V60" s="7">
        <v>0.80589900750032684</v>
      </c>
      <c r="W60" s="7">
        <v>0.56667479999999992</v>
      </c>
      <c r="X60" s="7">
        <v>1.2487529999999998</v>
      </c>
      <c r="Y60" s="7">
        <v>0.54838500000000001</v>
      </c>
      <c r="Z60" s="7">
        <v>0.70036799999999988</v>
      </c>
      <c r="AA60" s="21">
        <v>0</v>
      </c>
      <c r="AB60" s="7">
        <v>0.54859409999999997</v>
      </c>
      <c r="AC60" s="21">
        <v>4.8822600000000001E-2</v>
      </c>
      <c r="AD60" s="21">
        <v>1.1851799999999999E-2</v>
      </c>
      <c r="AE60" s="21">
        <v>8.9364000000000006E-3</v>
      </c>
    </row>
    <row r="61" spans="1:31" ht="15.75" customHeight="1" x14ac:dyDescent="0.2">
      <c r="A61" s="3">
        <v>34683</v>
      </c>
      <c r="B61">
        <f t="shared" si="0"/>
        <v>1994</v>
      </c>
      <c r="C61">
        <f t="shared" si="1"/>
        <v>12</v>
      </c>
      <c r="D61" s="7">
        <v>18.00469017</v>
      </c>
      <c r="E61" s="7"/>
      <c r="F61" s="7">
        <v>3244.4443359400002</v>
      </c>
      <c r="H61" s="7">
        <v>2939.0534668</v>
      </c>
      <c r="I61" s="7">
        <v>286.34219359999997</v>
      </c>
      <c r="J61" s="7">
        <v>0.77475267999999997</v>
      </c>
      <c r="K61" s="7">
        <v>0.79120153000000004</v>
      </c>
      <c r="L61" s="7">
        <v>5.9495101000000004</v>
      </c>
      <c r="M61" s="7">
        <v>0</v>
      </c>
      <c r="N61" s="7">
        <v>8.9543676399999992</v>
      </c>
      <c r="O61" s="7">
        <v>2.5541496299999999</v>
      </c>
      <c r="P61" s="7">
        <v>2.4587250000000001E-2</v>
      </c>
      <c r="Q61" s="7">
        <v>0</v>
      </c>
      <c r="R61" s="7">
        <v>0</v>
      </c>
      <c r="S61" s="7">
        <v>0</v>
      </c>
      <c r="T61"/>
      <c r="U61" s="7">
        <v>4.9355236400000004</v>
      </c>
      <c r="V61" s="7">
        <v>0.57907666271055158</v>
      </c>
      <c r="W61" s="7">
        <v>1.1475874500000001</v>
      </c>
      <c r="X61" s="7">
        <v>3.2321914400000002</v>
      </c>
      <c r="Y61" s="7">
        <v>0.41641835000000005</v>
      </c>
      <c r="Z61" s="7">
        <v>2.81577309</v>
      </c>
      <c r="AA61" s="21">
        <v>0</v>
      </c>
      <c r="AB61" s="7">
        <v>5.0990666200000003</v>
      </c>
      <c r="AC61" s="21">
        <v>5.0450019999999998E-2</v>
      </c>
      <c r="AD61" s="21">
        <v>1.224686E-2</v>
      </c>
      <c r="AE61" s="21">
        <v>8.3727899999999997E-3</v>
      </c>
    </row>
    <row r="62" spans="1:31" ht="15.75" customHeight="1" x14ac:dyDescent="0.2">
      <c r="A62" s="3">
        <v>34714</v>
      </c>
      <c r="B62">
        <f t="shared" si="0"/>
        <v>1995</v>
      </c>
      <c r="C62">
        <f t="shared" si="1"/>
        <v>1</v>
      </c>
      <c r="D62" s="7">
        <v>19.33459663</v>
      </c>
      <c r="E62" s="7"/>
      <c r="F62" s="7">
        <v>3245.7741699200001</v>
      </c>
      <c r="H62" s="7">
        <v>2939.0102539099998</v>
      </c>
      <c r="I62" s="7">
        <v>286.55865478999999</v>
      </c>
      <c r="J62" s="7">
        <v>0.60927439000000005</v>
      </c>
      <c r="K62" s="7">
        <v>0.16355998999999999</v>
      </c>
      <c r="L62" s="7">
        <v>5.7822942700000004</v>
      </c>
      <c r="M62" s="7">
        <v>4.5897029999999998E-2</v>
      </c>
      <c r="N62" s="7">
        <v>11.08614349</v>
      </c>
      <c r="O62" s="7">
        <v>2.50730634</v>
      </c>
      <c r="P62" s="7">
        <v>1.06693E-2</v>
      </c>
      <c r="Q62" s="7">
        <v>0</v>
      </c>
      <c r="R62" s="7">
        <v>0</v>
      </c>
      <c r="S62" s="7">
        <v>0</v>
      </c>
      <c r="T62"/>
      <c r="U62" s="7">
        <v>2.5047175399999997</v>
      </c>
      <c r="V62" s="7">
        <v>2.0034146187838613</v>
      </c>
      <c r="W62" s="7">
        <v>1.3346197500000001</v>
      </c>
      <c r="X62" s="7">
        <v>1.1501282100000001</v>
      </c>
      <c r="Y62" s="7">
        <v>0.32635033000000002</v>
      </c>
      <c r="Z62" s="7">
        <v>0.82377788000000007</v>
      </c>
      <c r="AA62" s="21">
        <v>0</v>
      </c>
      <c r="AB62" s="7">
        <v>1.2082088799999999</v>
      </c>
      <c r="AC62" s="21">
        <v>5.7310939999999998E-2</v>
      </c>
      <c r="AD62" s="21">
        <v>1.3652400000000002E-2</v>
      </c>
      <c r="AE62" s="21">
        <v>8.1232400000000003E-3</v>
      </c>
    </row>
    <row r="63" spans="1:31" ht="15.75" customHeight="1" x14ac:dyDescent="0.2">
      <c r="A63" s="3">
        <v>34745</v>
      </c>
      <c r="B63">
        <f t="shared" si="0"/>
        <v>1995</v>
      </c>
      <c r="C63">
        <f t="shared" si="1"/>
        <v>2</v>
      </c>
      <c r="D63" s="7">
        <v>20.07120514</v>
      </c>
      <c r="E63" s="7"/>
      <c r="F63" s="7">
        <v>3246.5107421900002</v>
      </c>
      <c r="H63" s="7">
        <v>2939.0310058599998</v>
      </c>
      <c r="I63" s="7">
        <v>286.74563598999998</v>
      </c>
      <c r="J63" s="7">
        <v>0.55324143000000003</v>
      </c>
      <c r="K63" s="7">
        <v>0.29812031999999999</v>
      </c>
      <c r="L63" s="7">
        <v>4.81224775</v>
      </c>
      <c r="M63" s="7">
        <v>4.5897029999999998E-2</v>
      </c>
      <c r="N63" s="7">
        <v>12.41316891</v>
      </c>
      <c r="O63" s="7">
        <v>2.5682294400000001</v>
      </c>
      <c r="P63" s="7">
        <v>4.3250240000000002E-2</v>
      </c>
      <c r="Q63" s="7">
        <v>0</v>
      </c>
      <c r="R63" s="7">
        <v>0</v>
      </c>
      <c r="S63" s="7">
        <v>0</v>
      </c>
      <c r="T63"/>
      <c r="U63" s="7">
        <v>4.5186573600000006</v>
      </c>
      <c r="V63" s="7">
        <v>0.65260068830027673</v>
      </c>
      <c r="W63" s="7">
        <v>1.69336244</v>
      </c>
      <c r="X63" s="7">
        <v>2.1818899200000001</v>
      </c>
      <c r="Y63" s="7">
        <v>0.26644800000000002</v>
      </c>
      <c r="Z63" s="7">
        <v>1.9154419200000004</v>
      </c>
      <c r="AA63" s="21">
        <v>0</v>
      </c>
      <c r="AB63" s="7">
        <v>1.1579632399999999</v>
      </c>
      <c r="AC63" s="21">
        <v>5.176472E-2</v>
      </c>
      <c r="AD63" s="21">
        <v>1.23312E-2</v>
      </c>
      <c r="AE63" s="21">
        <v>7.7512399999999995E-3</v>
      </c>
    </row>
    <row r="64" spans="1:31" ht="15.75" customHeight="1" x14ac:dyDescent="0.2">
      <c r="A64" s="3">
        <v>34773</v>
      </c>
      <c r="B64">
        <f t="shared" si="0"/>
        <v>1995</v>
      </c>
      <c r="C64">
        <f t="shared" si="1"/>
        <v>3</v>
      </c>
      <c r="D64" s="7">
        <v>21.433691979999999</v>
      </c>
      <c r="E64" s="7"/>
      <c r="F64" s="7">
        <v>3247.8732910200001</v>
      </c>
      <c r="H64" s="7">
        <v>2939.05981445</v>
      </c>
      <c r="I64" s="7">
        <v>287.02880858999998</v>
      </c>
      <c r="J64" s="7">
        <v>0.63115829000000001</v>
      </c>
      <c r="K64" s="7">
        <v>0.25847882</v>
      </c>
      <c r="L64" s="7">
        <v>4.4619913100000002</v>
      </c>
      <c r="M64" s="7">
        <v>4.5897029999999998E-2</v>
      </c>
      <c r="N64" s="7">
        <v>13.724585530000001</v>
      </c>
      <c r="O64" s="7">
        <v>2.5708465600000001</v>
      </c>
      <c r="P64" s="7">
        <v>9.1581979999999993E-2</v>
      </c>
      <c r="Q64" s="7">
        <v>0</v>
      </c>
      <c r="R64" s="7">
        <v>0</v>
      </c>
      <c r="S64" s="7">
        <v>0</v>
      </c>
      <c r="T64"/>
      <c r="U64" s="7">
        <v>5.997863259999999</v>
      </c>
      <c r="V64" s="7">
        <v>1.1408818446192408</v>
      </c>
      <c r="W64" s="7">
        <v>2.4252174200000001</v>
      </c>
      <c r="X64" s="7">
        <v>2.6597649699999999</v>
      </c>
      <c r="Y64" s="7">
        <v>0.33996707999999992</v>
      </c>
      <c r="Z64" s="7">
        <v>2.3197978899999998</v>
      </c>
      <c r="AA64" s="21">
        <v>0</v>
      </c>
      <c r="AB64" s="7">
        <v>2.5287568</v>
      </c>
      <c r="AC64" s="21">
        <v>5.7310939999999998E-2</v>
      </c>
      <c r="AD64" s="21">
        <v>1.3652400000000002E-2</v>
      </c>
      <c r="AE64" s="21">
        <v>9.1747600000000006E-3</v>
      </c>
    </row>
    <row r="65" spans="1:31" ht="15.75" customHeight="1" x14ac:dyDescent="0.2">
      <c r="A65" s="3">
        <v>34804</v>
      </c>
      <c r="B65">
        <f t="shared" si="0"/>
        <v>1995</v>
      </c>
      <c r="C65">
        <f t="shared" si="1"/>
        <v>4</v>
      </c>
      <c r="D65" s="7">
        <v>24.81867218</v>
      </c>
      <c r="E65" s="7"/>
      <c r="F65" s="7">
        <v>3251.2583007799999</v>
      </c>
      <c r="H65" s="7">
        <v>2939.01953125</v>
      </c>
      <c r="I65" s="7">
        <v>287.30645751999998</v>
      </c>
      <c r="J65" s="7">
        <v>1.1888544599999999</v>
      </c>
      <c r="K65" s="7">
        <v>0.44320767999999999</v>
      </c>
      <c r="L65" s="7">
        <v>5.4883170100000003</v>
      </c>
      <c r="M65" s="7">
        <v>0</v>
      </c>
      <c r="N65" s="7">
        <v>15.059193609999999</v>
      </c>
      <c r="O65" s="7">
        <v>2.6334650499999999</v>
      </c>
      <c r="P65" s="7">
        <v>0.11931439000000001</v>
      </c>
      <c r="Q65" s="7">
        <v>0</v>
      </c>
      <c r="R65" s="7">
        <v>0</v>
      </c>
      <c r="S65" s="7">
        <v>0</v>
      </c>
      <c r="T65"/>
      <c r="U65" s="7">
        <v>7.1782065000000008</v>
      </c>
      <c r="V65" s="7">
        <v>1.0288654563150328</v>
      </c>
      <c r="W65" s="7">
        <v>3.0424800000000003</v>
      </c>
      <c r="X65" s="7">
        <v>3.9047679000000004</v>
      </c>
      <c r="Y65" s="7">
        <v>0.63313530000000007</v>
      </c>
      <c r="Z65" s="7">
        <v>3.2716326000000002</v>
      </c>
      <c r="AA65" s="21">
        <v>4.2228783871800617E-6</v>
      </c>
      <c r="AB65" s="7">
        <v>1.9600400999999998</v>
      </c>
      <c r="AC65" s="21">
        <v>5.5462200000000003E-2</v>
      </c>
      <c r="AD65" s="21">
        <v>1.3212000000000002E-2</v>
      </c>
      <c r="AE65" s="21">
        <v>9.6063000000000016E-3</v>
      </c>
    </row>
    <row r="66" spans="1:31" ht="15.75" customHeight="1" x14ac:dyDescent="0.2">
      <c r="A66" s="3">
        <v>34834</v>
      </c>
      <c r="B66">
        <f t="shared" si="0"/>
        <v>1995</v>
      </c>
      <c r="C66">
        <f t="shared" si="1"/>
        <v>5</v>
      </c>
      <c r="D66" s="7">
        <v>23.880659099999999</v>
      </c>
      <c r="E66" s="7"/>
      <c r="F66" s="7">
        <v>3250.3203125</v>
      </c>
      <c r="H66" s="7">
        <v>2938.9084472700001</v>
      </c>
      <c r="I66" s="7">
        <v>287.49838256999999</v>
      </c>
      <c r="J66" s="7">
        <v>1.29138708</v>
      </c>
      <c r="K66" s="7">
        <v>0.65587348000000001</v>
      </c>
      <c r="L66" s="7">
        <v>4.8557200399999996</v>
      </c>
      <c r="M66" s="7">
        <v>3.057354E-2</v>
      </c>
      <c r="N66" s="7">
        <v>14.45310593</v>
      </c>
      <c r="O66" s="7">
        <v>2.5609250100000001</v>
      </c>
      <c r="P66" s="7">
        <v>6.5922919999999996E-2</v>
      </c>
      <c r="Q66" s="7">
        <v>0</v>
      </c>
      <c r="R66" s="7">
        <v>0</v>
      </c>
      <c r="S66" s="7">
        <v>0</v>
      </c>
      <c r="T66"/>
      <c r="U66" s="7">
        <v>2.5597248700000002</v>
      </c>
      <c r="V66" s="7">
        <v>2.2086904100157358</v>
      </c>
      <c r="W66" s="7">
        <v>3.0878755899999999</v>
      </c>
      <c r="X66" s="7">
        <v>3.78233759</v>
      </c>
      <c r="Y66" s="7">
        <v>0.70051320000000006</v>
      </c>
      <c r="Z66" s="7">
        <v>3.0818243899999995</v>
      </c>
      <c r="AA66" s="21">
        <v>3.9677196307956464E-3</v>
      </c>
      <c r="AB66" s="7">
        <v>4.2489312999999997</v>
      </c>
      <c r="AC66" s="21">
        <v>5.7310939999999998E-2</v>
      </c>
      <c r="AD66" s="21">
        <v>1.3652400000000002E-2</v>
      </c>
      <c r="AE66" s="21">
        <v>1.1076610000000001E-2</v>
      </c>
    </row>
    <row r="67" spans="1:31" ht="15.75" customHeight="1" x14ac:dyDescent="0.2">
      <c r="A67" s="3">
        <v>34865</v>
      </c>
      <c r="B67">
        <f t="shared" ref="B67:B130" si="2">YEAR(A67)</f>
        <v>1995</v>
      </c>
      <c r="C67">
        <f t="shared" ref="C67:C130" si="3">MONTH(A67)</f>
        <v>6</v>
      </c>
      <c r="D67" s="7">
        <v>22.310561180000001</v>
      </c>
      <c r="E67" s="7"/>
      <c r="F67" s="7">
        <v>3248.7502441400002</v>
      </c>
      <c r="H67" s="7">
        <v>2938.8056640599998</v>
      </c>
      <c r="I67" s="7">
        <v>287.55047607</v>
      </c>
      <c r="J67" s="7">
        <v>1.69393981</v>
      </c>
      <c r="K67" s="7">
        <v>0.60594440000000005</v>
      </c>
      <c r="L67" s="7">
        <v>5.2381529799999997</v>
      </c>
      <c r="M67" s="7">
        <v>3.057354E-2</v>
      </c>
      <c r="N67" s="7">
        <v>12.30774879</v>
      </c>
      <c r="O67" s="7">
        <v>2.3821253800000002</v>
      </c>
      <c r="P67" s="7">
        <v>0.13561100000000001</v>
      </c>
      <c r="Q67" s="7">
        <v>0</v>
      </c>
      <c r="R67" s="7">
        <v>0</v>
      </c>
      <c r="S67" s="7">
        <v>0</v>
      </c>
      <c r="T67"/>
      <c r="U67" s="7">
        <v>3.7085823000000002</v>
      </c>
      <c r="V67" s="7">
        <v>0.52594848691878848</v>
      </c>
      <c r="W67" s="7">
        <v>2.3082534000000003</v>
      </c>
      <c r="X67" s="7">
        <v>3.4422555000000004</v>
      </c>
      <c r="Y67" s="7">
        <v>0.88815179999999994</v>
      </c>
      <c r="Z67" s="7">
        <v>2.5541037000000006</v>
      </c>
      <c r="AA67" s="21">
        <v>6.355410552308377E-2</v>
      </c>
      <c r="AB67" s="7">
        <v>0.63802350000000008</v>
      </c>
      <c r="AC67" s="21">
        <v>5.5462200000000003E-2</v>
      </c>
      <c r="AD67" s="21">
        <v>1.3212000000000002E-2</v>
      </c>
      <c r="AE67" s="21">
        <v>1.1244899999999999E-2</v>
      </c>
    </row>
    <row r="68" spans="1:31" ht="15.75" customHeight="1" x14ac:dyDescent="0.2">
      <c r="A68" s="3">
        <v>34895</v>
      </c>
      <c r="B68">
        <f t="shared" si="2"/>
        <v>1995</v>
      </c>
      <c r="C68">
        <f t="shared" si="3"/>
        <v>7</v>
      </c>
      <c r="D68" s="7">
        <v>23.94415665</v>
      </c>
      <c r="E68" s="7"/>
      <c r="F68" s="7">
        <v>3250.3837890599998</v>
      </c>
      <c r="H68" s="7">
        <v>2939.2373046900002</v>
      </c>
      <c r="I68" s="7">
        <v>286.96517943999999</v>
      </c>
      <c r="J68" s="7">
        <v>2.4406418799999998</v>
      </c>
      <c r="K68" s="7">
        <v>0.63958406000000001</v>
      </c>
      <c r="L68" s="7">
        <v>8.3770561200000007</v>
      </c>
      <c r="M68" s="7">
        <v>0.12785537999999999</v>
      </c>
      <c r="N68" s="7">
        <v>8.7742433500000008</v>
      </c>
      <c r="O68" s="7">
        <v>3.1591150799999999</v>
      </c>
      <c r="P68" s="7">
        <v>0.66268134000000001</v>
      </c>
      <c r="Q68" s="7">
        <v>0</v>
      </c>
      <c r="R68" s="7">
        <v>0</v>
      </c>
      <c r="S68" s="7">
        <v>0</v>
      </c>
      <c r="T68"/>
      <c r="U68" s="7">
        <v>16.219999179999999</v>
      </c>
      <c r="V68" s="7">
        <v>3.0455273466013715</v>
      </c>
      <c r="W68" s="7">
        <v>7.1400489600000006</v>
      </c>
      <c r="X68" s="7">
        <v>7.7699038599999994</v>
      </c>
      <c r="Y68" s="7">
        <v>1.3110349500000003</v>
      </c>
      <c r="Z68" s="7">
        <v>6.4588689099999996</v>
      </c>
      <c r="AA68" s="21">
        <v>0.88588726538236362</v>
      </c>
      <c r="AB68" s="7">
        <v>2.2044623900000002</v>
      </c>
      <c r="AC68" s="21">
        <v>5.7310939999999998E-2</v>
      </c>
      <c r="AD68" s="21">
        <v>1.3652400000000002E-2</v>
      </c>
      <c r="AE68" s="21">
        <v>1.135065E-2</v>
      </c>
    </row>
    <row r="69" spans="1:31" ht="15.75" customHeight="1" x14ac:dyDescent="0.2">
      <c r="A69" s="3">
        <v>34926</v>
      </c>
      <c r="B69">
        <f t="shared" si="2"/>
        <v>1995</v>
      </c>
      <c r="C69">
        <f t="shared" si="3"/>
        <v>8</v>
      </c>
      <c r="D69" s="7">
        <v>27.219907760000002</v>
      </c>
      <c r="E69" s="7"/>
      <c r="F69" s="7">
        <v>3253.6594238299999</v>
      </c>
      <c r="H69" s="7">
        <v>2939.9953613299999</v>
      </c>
      <c r="I69" s="7">
        <v>286.04144287000003</v>
      </c>
      <c r="J69" s="7">
        <v>3.2909271699999998</v>
      </c>
      <c r="K69" s="7">
        <v>0.27651050999999999</v>
      </c>
      <c r="L69" s="7">
        <v>12.50061226</v>
      </c>
      <c r="M69" s="7">
        <v>9.9654069999999997E-2</v>
      </c>
      <c r="N69" s="7">
        <v>7.0987858800000003</v>
      </c>
      <c r="O69" s="7">
        <v>3.7503097099999998</v>
      </c>
      <c r="P69" s="7">
        <v>0.60584693999999994</v>
      </c>
      <c r="Q69" s="7">
        <v>0</v>
      </c>
      <c r="R69" s="7">
        <v>0</v>
      </c>
      <c r="S69" s="7">
        <v>0</v>
      </c>
      <c r="T69"/>
      <c r="U69" s="7">
        <v>12.985491109999998</v>
      </c>
      <c r="V69" s="7">
        <v>7.0230443000598193</v>
      </c>
      <c r="W69" s="7">
        <v>6.9794091300000005</v>
      </c>
      <c r="X69" s="7">
        <v>6.7673520800000002</v>
      </c>
      <c r="Y69" s="7">
        <v>1.7875623000000003</v>
      </c>
      <c r="Z69" s="7">
        <v>4.9797897799999999</v>
      </c>
      <c r="AA69" s="21">
        <v>1.1516127334913655</v>
      </c>
      <c r="AB69" s="7">
        <v>1.71440137</v>
      </c>
      <c r="AC69" s="21">
        <v>5.7310939999999998E-2</v>
      </c>
      <c r="AD69" s="21">
        <v>1.3652400000000002E-2</v>
      </c>
      <c r="AE69" s="21">
        <v>1.1075059999999998E-2</v>
      </c>
    </row>
    <row r="70" spans="1:31" ht="15.75" customHeight="1" x14ac:dyDescent="0.2">
      <c r="A70" s="3">
        <v>34957</v>
      </c>
      <c r="B70">
        <f t="shared" si="2"/>
        <v>1995</v>
      </c>
      <c r="C70">
        <f t="shared" si="3"/>
        <v>9</v>
      </c>
      <c r="D70" s="7">
        <v>23.207735060000001</v>
      </c>
      <c r="E70" s="7"/>
      <c r="F70" s="7">
        <v>3249.6472168</v>
      </c>
      <c r="H70" s="7">
        <v>2940.21606445</v>
      </c>
      <c r="I70" s="7">
        <v>286.15301513999998</v>
      </c>
      <c r="J70" s="7">
        <v>2.4927022499999998</v>
      </c>
      <c r="K70" s="7">
        <v>0.70553434000000004</v>
      </c>
      <c r="L70" s="7">
        <v>9.7252082800000004</v>
      </c>
      <c r="M70" s="7">
        <v>0.14961134000000001</v>
      </c>
      <c r="N70" s="7">
        <v>7.0141105699999997</v>
      </c>
      <c r="O70" s="7">
        <v>3.0257177400000002</v>
      </c>
      <c r="P70" s="7">
        <v>0.16537128000000001</v>
      </c>
      <c r="Q70" s="7">
        <v>0</v>
      </c>
      <c r="R70" s="7">
        <v>0</v>
      </c>
      <c r="S70" s="7">
        <v>0</v>
      </c>
      <c r="T70"/>
      <c r="U70" s="7">
        <v>3.9757764</v>
      </c>
      <c r="V70" s="7">
        <v>5.5513943977585081</v>
      </c>
      <c r="W70" s="7">
        <v>4.3053975000000007</v>
      </c>
      <c r="X70" s="7">
        <v>3.9461838</v>
      </c>
      <c r="Y70" s="7">
        <v>1.2978575999999999</v>
      </c>
      <c r="Z70" s="7">
        <v>2.6483261999999996</v>
      </c>
      <c r="AA70" s="21">
        <v>5.2826066583860964E-2</v>
      </c>
      <c r="AB70" s="7">
        <v>4.0952726999999998</v>
      </c>
      <c r="AC70" s="21">
        <v>5.5462200000000003E-2</v>
      </c>
      <c r="AD70" s="21">
        <v>1.3212000000000002E-2</v>
      </c>
      <c r="AE70" s="21">
        <v>1.0551E-2</v>
      </c>
    </row>
    <row r="71" spans="1:31" ht="15.75" customHeight="1" x14ac:dyDescent="0.2">
      <c r="A71" s="3">
        <v>34987</v>
      </c>
      <c r="B71">
        <f t="shared" si="2"/>
        <v>1995</v>
      </c>
      <c r="C71">
        <f t="shared" si="3"/>
        <v>10</v>
      </c>
      <c r="D71" s="7">
        <v>18.673879620000001</v>
      </c>
      <c r="E71" s="7"/>
      <c r="F71" s="7">
        <v>3245.1135253900002</v>
      </c>
      <c r="H71" s="7">
        <v>2940.1762695299999</v>
      </c>
      <c r="I71" s="7">
        <v>286.28314209000001</v>
      </c>
      <c r="J71" s="7">
        <v>1.4752631199999999</v>
      </c>
      <c r="K71" s="7">
        <v>0.68557261999999997</v>
      </c>
      <c r="L71" s="7">
        <v>6.55430651</v>
      </c>
      <c r="M71" s="7">
        <v>0.14963101000000001</v>
      </c>
      <c r="N71" s="7">
        <v>7.3674860000000004</v>
      </c>
      <c r="O71" s="7">
        <v>2.41061068</v>
      </c>
      <c r="P71" s="7">
        <v>1.124055E-2</v>
      </c>
      <c r="Q71" s="7">
        <v>0</v>
      </c>
      <c r="R71" s="7">
        <v>0</v>
      </c>
      <c r="S71" s="7">
        <v>0</v>
      </c>
      <c r="T71"/>
      <c r="U71" s="7">
        <v>1.9729903500000001</v>
      </c>
      <c r="V71" s="7">
        <v>2.0151275166045273</v>
      </c>
      <c r="W71" s="7">
        <v>2.2403637999999999</v>
      </c>
      <c r="X71" s="7">
        <v>2.7668095199999998</v>
      </c>
      <c r="Y71" s="7">
        <v>0.78678495999999987</v>
      </c>
      <c r="Z71" s="7">
        <v>1.9800245599999999</v>
      </c>
      <c r="AA71" s="21">
        <v>4.3636410000860642E-6</v>
      </c>
      <c r="AB71" s="7">
        <v>2.97903831</v>
      </c>
      <c r="AC71" s="21">
        <v>5.7310939999999998E-2</v>
      </c>
      <c r="AD71" s="21">
        <v>1.3652400000000002E-2</v>
      </c>
      <c r="AE71" s="21">
        <v>1.015126E-2</v>
      </c>
    </row>
    <row r="72" spans="1:31" ht="15.75" customHeight="1" x14ac:dyDescent="0.2">
      <c r="A72" s="3">
        <v>35018</v>
      </c>
      <c r="B72">
        <f t="shared" si="2"/>
        <v>1995</v>
      </c>
      <c r="C72">
        <f t="shared" si="3"/>
        <v>11</v>
      </c>
      <c r="D72" s="7">
        <v>17.253744130000001</v>
      </c>
      <c r="E72" s="7"/>
      <c r="F72" s="7">
        <v>3243.6933593799999</v>
      </c>
      <c r="H72" s="7">
        <v>2940.0842285200001</v>
      </c>
      <c r="I72" s="7">
        <v>286.33123778999999</v>
      </c>
      <c r="J72" s="7">
        <v>1.0081106399999999</v>
      </c>
      <c r="K72" s="7">
        <v>0.49965831999999999</v>
      </c>
      <c r="L72" s="7">
        <v>5.7190599400000002</v>
      </c>
      <c r="M72" s="7">
        <v>8.9630689999999999E-2</v>
      </c>
      <c r="N72" s="7">
        <v>7.8343615499999997</v>
      </c>
      <c r="O72" s="7">
        <v>2.1199953599999999</v>
      </c>
      <c r="P72" s="7">
        <v>6.9576500000000001E-3</v>
      </c>
      <c r="Q72" s="7">
        <v>0</v>
      </c>
      <c r="R72" s="7">
        <v>0</v>
      </c>
      <c r="S72" s="7">
        <v>0</v>
      </c>
      <c r="T72"/>
      <c r="U72" s="7">
        <v>1.0587890999999998</v>
      </c>
      <c r="V72" s="7">
        <v>0.57440295635487737</v>
      </c>
      <c r="W72" s="7">
        <v>0.45303360000000004</v>
      </c>
      <c r="X72" s="7">
        <v>1.3138167000000001</v>
      </c>
      <c r="Y72" s="7">
        <v>0.52260359999999995</v>
      </c>
      <c r="Z72" s="7">
        <v>0.7912131</v>
      </c>
      <c r="AA72" s="21">
        <v>0</v>
      </c>
      <c r="AB72" s="7">
        <v>0.49044360000000004</v>
      </c>
      <c r="AC72" s="21">
        <v>5.5462200000000003E-2</v>
      </c>
      <c r="AD72" s="21">
        <v>1.3212000000000002E-2</v>
      </c>
      <c r="AE72" s="21">
        <v>8.8298999999999999E-3</v>
      </c>
    </row>
    <row r="73" spans="1:31" ht="15.75" customHeight="1" x14ac:dyDescent="0.2">
      <c r="A73" s="3">
        <v>35048</v>
      </c>
      <c r="B73">
        <f t="shared" si="2"/>
        <v>1995</v>
      </c>
      <c r="C73">
        <f t="shared" si="3"/>
        <v>12</v>
      </c>
      <c r="D73" s="7">
        <v>17.873121259999998</v>
      </c>
      <c r="E73" s="7"/>
      <c r="F73" s="7">
        <v>3244.3127441400002</v>
      </c>
      <c r="H73" s="7">
        <v>2939.1479492200001</v>
      </c>
      <c r="I73" s="7">
        <v>286.48147583000002</v>
      </c>
      <c r="J73" s="7">
        <v>0.68236684999999997</v>
      </c>
      <c r="K73" s="7">
        <v>0.80122762999999997</v>
      </c>
      <c r="L73" s="7">
        <v>5.5896911600000001</v>
      </c>
      <c r="M73" s="7">
        <v>0</v>
      </c>
      <c r="N73" s="7">
        <v>9.0553817700000003</v>
      </c>
      <c r="O73" s="7">
        <v>2.5454173099999999</v>
      </c>
      <c r="P73" s="7">
        <v>9.2678499999999994E-3</v>
      </c>
      <c r="Q73" s="7">
        <v>0</v>
      </c>
      <c r="R73" s="7">
        <v>0</v>
      </c>
      <c r="S73" s="7">
        <v>0</v>
      </c>
      <c r="T73"/>
      <c r="U73" s="7">
        <v>2.30956882</v>
      </c>
      <c r="V73" s="7">
        <v>0.51981999895873066</v>
      </c>
      <c r="W73" s="7">
        <v>1.0765937300000001</v>
      </c>
      <c r="X73" s="7">
        <v>2.78780706</v>
      </c>
      <c r="Y73" s="7">
        <v>0.36549992000000003</v>
      </c>
      <c r="Z73" s="7">
        <v>2.42230714</v>
      </c>
      <c r="AA73" s="21">
        <v>0</v>
      </c>
      <c r="AB73" s="7">
        <v>5.1340646899999998</v>
      </c>
      <c r="AC73" s="21">
        <v>5.7310939999999998E-2</v>
      </c>
      <c r="AD73" s="21">
        <v>1.3652400000000002E-2</v>
      </c>
      <c r="AE73" s="21">
        <v>8.313580000000001E-3</v>
      </c>
    </row>
    <row r="74" spans="1:31" ht="15.75" customHeight="1" x14ac:dyDescent="0.2">
      <c r="A74" s="3">
        <v>35079</v>
      </c>
      <c r="B74">
        <f t="shared" si="2"/>
        <v>1996</v>
      </c>
      <c r="C74">
        <f t="shared" si="3"/>
        <v>1</v>
      </c>
      <c r="D74" s="7">
        <v>18.318750380000001</v>
      </c>
      <c r="E74" s="7"/>
      <c r="F74" s="7">
        <v>3244.7583007799999</v>
      </c>
      <c r="H74" s="7">
        <v>2939.07421875</v>
      </c>
      <c r="I74" s="7">
        <v>286.56686401000002</v>
      </c>
      <c r="J74" s="7">
        <v>0.5103181</v>
      </c>
      <c r="K74" s="7">
        <v>0.20981129000000001</v>
      </c>
      <c r="L74" s="7">
        <v>5.2692160599999998</v>
      </c>
      <c r="M74" s="7">
        <v>4.6449909999999997E-2</v>
      </c>
      <c r="N74" s="7">
        <v>10.62788486</v>
      </c>
      <c r="O74" s="7">
        <v>2.4388155899999999</v>
      </c>
      <c r="P74" s="7">
        <v>1.4678399999999999E-2</v>
      </c>
      <c r="Q74" s="7">
        <v>0</v>
      </c>
      <c r="R74" s="7">
        <v>0</v>
      </c>
      <c r="S74" s="7">
        <v>0</v>
      </c>
      <c r="T74"/>
      <c r="U74" s="7">
        <v>4.0660154899999998</v>
      </c>
      <c r="V74" s="7">
        <v>1.5765373272741372</v>
      </c>
      <c r="W74" s="7">
        <v>1.3712543099999999</v>
      </c>
      <c r="X74" s="7">
        <v>1.3834010400000003</v>
      </c>
      <c r="Y74" s="7">
        <v>0.27129774000000001</v>
      </c>
      <c r="Z74" s="7">
        <v>1.1121033000000002</v>
      </c>
      <c r="AA74" s="21">
        <v>0</v>
      </c>
      <c r="AB74" s="7">
        <v>1.29723375</v>
      </c>
      <c r="AC74" s="21">
        <v>5.7605750000000004E-2</v>
      </c>
      <c r="AD74" s="21">
        <v>1.346206E-2</v>
      </c>
      <c r="AE74" s="21">
        <v>8.1452500000000014E-3</v>
      </c>
    </row>
    <row r="75" spans="1:31" ht="15.75" customHeight="1" x14ac:dyDescent="0.2">
      <c r="A75" s="3">
        <v>35110</v>
      </c>
      <c r="B75">
        <f t="shared" si="2"/>
        <v>1996</v>
      </c>
      <c r="C75">
        <f t="shared" si="3"/>
        <v>2</v>
      </c>
      <c r="D75" s="7">
        <v>20.352987290000002</v>
      </c>
      <c r="E75" s="7"/>
      <c r="F75" s="7">
        <v>3246.7924804700001</v>
      </c>
      <c r="H75" s="7">
        <v>2939.1035156200001</v>
      </c>
      <c r="I75" s="7">
        <v>286.79425049000002</v>
      </c>
      <c r="J75" s="7">
        <v>0.55161762000000003</v>
      </c>
      <c r="K75" s="7">
        <v>0.28126168000000001</v>
      </c>
      <c r="L75" s="7">
        <v>4.7283415800000004</v>
      </c>
      <c r="M75" s="7">
        <v>4.6449909999999997E-2</v>
      </c>
      <c r="N75" s="7">
        <v>12.58591747</v>
      </c>
      <c r="O75" s="7">
        <v>2.66053081</v>
      </c>
      <c r="P75" s="7">
        <v>4.0620570000000002E-2</v>
      </c>
      <c r="Q75" s="7">
        <v>0</v>
      </c>
      <c r="R75" s="7">
        <v>0</v>
      </c>
      <c r="S75" s="7">
        <v>0</v>
      </c>
      <c r="T75"/>
      <c r="U75" s="7">
        <v>5.5372040299999989</v>
      </c>
      <c r="V75" s="7">
        <v>0.81784657087697188</v>
      </c>
      <c r="W75" s="7">
        <v>1.8167255899999999</v>
      </c>
      <c r="X75" s="7">
        <v>2.3251327100000001</v>
      </c>
      <c r="Y75" s="7">
        <v>0.27558351999999997</v>
      </c>
      <c r="Z75" s="7">
        <v>2.04954919</v>
      </c>
      <c r="AA75" s="21">
        <v>0</v>
      </c>
      <c r="AB75" s="7">
        <v>1.1913304400000002</v>
      </c>
      <c r="AC75" s="21">
        <v>5.388925E-2</v>
      </c>
      <c r="AD75" s="21">
        <v>1.259354E-2</v>
      </c>
      <c r="AE75" s="21">
        <v>8.1234800000000006E-3</v>
      </c>
    </row>
    <row r="76" spans="1:31" ht="15.75" customHeight="1" x14ac:dyDescent="0.2">
      <c r="A76" s="3">
        <v>35139</v>
      </c>
      <c r="B76">
        <f t="shared" si="2"/>
        <v>1996</v>
      </c>
      <c r="C76">
        <f t="shared" si="3"/>
        <v>3</v>
      </c>
      <c r="D76" s="7">
        <v>24.648973460000001</v>
      </c>
      <c r="E76" s="7"/>
      <c r="F76" s="7">
        <v>3251.08862305</v>
      </c>
      <c r="H76" s="7">
        <v>2939.2443847700001</v>
      </c>
      <c r="I76" s="7">
        <v>287.28060913000002</v>
      </c>
      <c r="J76" s="7">
        <v>0.89940732999999995</v>
      </c>
      <c r="K76" s="7">
        <v>0.26288806999999997</v>
      </c>
      <c r="L76" s="7">
        <v>5.15940142</v>
      </c>
      <c r="M76" s="7">
        <v>4.6449909999999997E-2</v>
      </c>
      <c r="N76" s="7">
        <v>15.312992100000001</v>
      </c>
      <c r="O76" s="7">
        <v>2.7633738499999998</v>
      </c>
      <c r="P76" s="7">
        <v>0.11911776</v>
      </c>
      <c r="Q76" s="7">
        <v>0</v>
      </c>
      <c r="R76" s="7">
        <v>0</v>
      </c>
      <c r="S76" s="7">
        <v>0</v>
      </c>
      <c r="T76"/>
      <c r="U76" s="7">
        <v>8.9265445499999991</v>
      </c>
      <c r="V76" s="7">
        <v>1.1340770943060632</v>
      </c>
      <c r="W76" s="7">
        <v>2.77426781</v>
      </c>
      <c r="X76" s="7">
        <v>3.3222786799999997</v>
      </c>
      <c r="Y76" s="7">
        <v>0.48819699000000005</v>
      </c>
      <c r="Z76" s="7">
        <v>2.8340816899999997</v>
      </c>
      <c r="AA76" s="21">
        <v>0</v>
      </c>
      <c r="AB76" s="7">
        <v>2.6368931700000005</v>
      </c>
      <c r="AC76" s="21">
        <v>5.7605750000000004E-2</v>
      </c>
      <c r="AD76" s="21">
        <v>1.346206E-2</v>
      </c>
      <c r="AE76" s="21">
        <v>9.5033599999999989E-3</v>
      </c>
    </row>
    <row r="77" spans="1:31" ht="15.75" customHeight="1" x14ac:dyDescent="0.2">
      <c r="A77" s="3">
        <v>35170</v>
      </c>
      <c r="B77">
        <f t="shared" si="2"/>
        <v>1996</v>
      </c>
      <c r="C77">
        <f t="shared" si="3"/>
        <v>4</v>
      </c>
      <c r="D77" s="7">
        <v>26.91688156</v>
      </c>
      <c r="E77" s="7"/>
      <c r="F77" s="7">
        <v>3253.3564453099998</v>
      </c>
      <c r="H77" s="7">
        <v>2938.9350585900002</v>
      </c>
      <c r="I77" s="7">
        <v>287.54672240999997</v>
      </c>
      <c r="J77" s="7">
        <v>1.0693146</v>
      </c>
      <c r="K77" s="7">
        <v>0.65248930000000005</v>
      </c>
      <c r="L77" s="7">
        <v>4.8221850399999999</v>
      </c>
      <c r="M77" s="7">
        <v>0</v>
      </c>
      <c r="N77" s="7">
        <v>17.766990660000001</v>
      </c>
      <c r="O77" s="7">
        <v>2.5022213500000001</v>
      </c>
      <c r="P77" s="7">
        <v>6.142744E-2</v>
      </c>
      <c r="Q77" s="7">
        <v>0</v>
      </c>
      <c r="R77" s="7">
        <v>0</v>
      </c>
      <c r="S77" s="7">
        <v>0</v>
      </c>
      <c r="T77"/>
      <c r="U77" s="7">
        <v>4.2971684999999997</v>
      </c>
      <c r="V77" s="7">
        <v>1.0108900706469364</v>
      </c>
      <c r="W77" s="7">
        <v>2.5965987000000004</v>
      </c>
      <c r="X77" s="7">
        <v>3.2710382999999998</v>
      </c>
      <c r="Y77" s="7">
        <v>0.56196869999999999</v>
      </c>
      <c r="Z77" s="7">
        <v>2.7090695999999999</v>
      </c>
      <c r="AA77" s="21">
        <v>9.9451846074892774E-6</v>
      </c>
      <c r="AB77" s="7">
        <v>3.2391195000000002</v>
      </c>
      <c r="AC77" s="21">
        <v>5.5747499999999998E-2</v>
      </c>
      <c r="AD77" s="21">
        <v>1.3027799999999999E-2</v>
      </c>
      <c r="AE77" s="21">
        <v>1.0064399999999999E-2</v>
      </c>
    </row>
    <row r="78" spans="1:31" ht="15.75" customHeight="1" x14ac:dyDescent="0.2">
      <c r="A78" s="3">
        <v>35200</v>
      </c>
      <c r="B78">
        <f t="shared" si="2"/>
        <v>1996</v>
      </c>
      <c r="C78">
        <f t="shared" si="3"/>
        <v>5</v>
      </c>
      <c r="D78" s="7">
        <v>26.45470619</v>
      </c>
      <c r="E78" s="7"/>
      <c r="F78" s="7">
        <v>3252.8942871099998</v>
      </c>
      <c r="H78" s="7">
        <v>2938.7883300799999</v>
      </c>
      <c r="I78" s="7">
        <v>287.80145263999998</v>
      </c>
      <c r="J78" s="7">
        <v>1.0292425199999999</v>
      </c>
      <c r="K78" s="7">
        <v>0.65108407000000001</v>
      </c>
      <c r="L78" s="7">
        <v>4.3036866199999997</v>
      </c>
      <c r="M78" s="7">
        <v>3.1084850000000001E-2</v>
      </c>
      <c r="N78" s="7">
        <v>17.771911620000001</v>
      </c>
      <c r="O78" s="7">
        <v>2.4459314299999999</v>
      </c>
      <c r="P78" s="7">
        <v>7.1592520000000007E-2</v>
      </c>
      <c r="Q78" s="7">
        <v>0</v>
      </c>
      <c r="R78" s="7">
        <v>0</v>
      </c>
      <c r="S78" s="7">
        <v>0</v>
      </c>
      <c r="T78"/>
      <c r="U78" s="7">
        <v>4.4401746399999995</v>
      </c>
      <c r="V78" s="7">
        <v>0.76288365642787259</v>
      </c>
      <c r="W78" s="7">
        <v>2.9879545299999997</v>
      </c>
      <c r="X78" s="7">
        <v>3.8264391200000003</v>
      </c>
      <c r="Y78" s="7">
        <v>0.55188308000000008</v>
      </c>
      <c r="Z78" s="7">
        <v>3.2745560400000002</v>
      </c>
      <c r="AA78" s="21">
        <v>1.1787206200015088E-3</v>
      </c>
      <c r="AB78" s="7">
        <v>3.4962810599999998</v>
      </c>
      <c r="AC78" s="21">
        <v>5.7605750000000004E-2</v>
      </c>
      <c r="AD78" s="21">
        <v>1.346206E-2</v>
      </c>
      <c r="AE78" s="21">
        <v>1.08748E-2</v>
      </c>
    </row>
    <row r="79" spans="1:31" ht="15.75" customHeight="1" x14ac:dyDescent="0.2">
      <c r="A79" s="3">
        <v>35231</v>
      </c>
      <c r="B79">
        <f t="shared" si="2"/>
        <v>1996</v>
      </c>
      <c r="C79">
        <f t="shared" si="3"/>
        <v>6</v>
      </c>
      <c r="D79" s="7">
        <v>26.676362990000001</v>
      </c>
      <c r="E79" s="7"/>
      <c r="F79" s="7">
        <v>3253.1159668</v>
      </c>
      <c r="H79" s="7">
        <v>2938.9094238299999</v>
      </c>
      <c r="I79" s="7">
        <v>287.89926147</v>
      </c>
      <c r="J79" s="7">
        <v>1.79891884</v>
      </c>
      <c r="K79" s="7">
        <v>0.44211429000000002</v>
      </c>
      <c r="L79" s="7">
        <v>5.9788785000000004</v>
      </c>
      <c r="M79" s="7">
        <v>3.1084850000000001E-2</v>
      </c>
      <c r="N79" s="7">
        <v>15.21232796</v>
      </c>
      <c r="O79" s="7">
        <v>2.5670716800000002</v>
      </c>
      <c r="P79" s="7">
        <v>0.27678462999999998</v>
      </c>
      <c r="Q79" s="7">
        <v>0</v>
      </c>
      <c r="R79" s="7">
        <v>0</v>
      </c>
      <c r="S79" s="7">
        <v>0</v>
      </c>
      <c r="T79"/>
      <c r="U79" s="7">
        <v>7.2907886999999993</v>
      </c>
      <c r="V79" s="7">
        <v>0.76561917380591393</v>
      </c>
      <c r="W79" s="7">
        <v>3.1067501999999996</v>
      </c>
      <c r="X79" s="7">
        <v>4.6445309999999997</v>
      </c>
      <c r="Y79" s="7">
        <v>0.94124910000000006</v>
      </c>
      <c r="Z79" s="7">
        <v>3.7032818999999999</v>
      </c>
      <c r="AA79" s="21">
        <v>6.9832056857555419E-2</v>
      </c>
      <c r="AB79" s="7">
        <v>0.37443090000000001</v>
      </c>
      <c r="AC79" s="21">
        <v>5.5747499999999998E-2</v>
      </c>
      <c r="AD79" s="21">
        <v>1.3027799999999999E-2</v>
      </c>
      <c r="AE79" s="21">
        <v>1.0986299999999999E-2</v>
      </c>
    </row>
    <row r="80" spans="1:31" ht="15.75" customHeight="1" x14ac:dyDescent="0.2">
      <c r="A80" s="3">
        <v>35261</v>
      </c>
      <c r="B80">
        <f t="shared" si="2"/>
        <v>1996</v>
      </c>
      <c r="C80">
        <f t="shared" si="3"/>
        <v>7</v>
      </c>
      <c r="D80" s="7">
        <v>27.182304380000001</v>
      </c>
      <c r="E80" s="7"/>
      <c r="F80" s="7">
        <v>3253.6218261700001</v>
      </c>
      <c r="H80" s="7">
        <v>2939.24731445</v>
      </c>
      <c r="I80" s="7">
        <v>287.53994750999999</v>
      </c>
      <c r="J80" s="7">
        <v>2.4156568100000002</v>
      </c>
      <c r="K80" s="7">
        <v>0.62092948000000003</v>
      </c>
      <c r="L80" s="7">
        <v>9.5921840700000001</v>
      </c>
      <c r="M80" s="7">
        <v>0.12936267000000001</v>
      </c>
      <c r="N80" s="7">
        <v>10.711874010000001</v>
      </c>
      <c r="O80" s="7">
        <v>2.9451611</v>
      </c>
      <c r="P80" s="7">
        <v>0.41946815999999998</v>
      </c>
      <c r="Q80" s="7">
        <v>0</v>
      </c>
      <c r="R80" s="7">
        <v>0</v>
      </c>
      <c r="S80" s="7">
        <v>0</v>
      </c>
      <c r="T80"/>
      <c r="U80" s="7">
        <v>7.3606889800000008</v>
      </c>
      <c r="V80" s="7">
        <v>3.4064529474828378</v>
      </c>
      <c r="W80" s="7">
        <v>5.9397227600000004</v>
      </c>
      <c r="X80" s="7">
        <v>6.2669147399999989</v>
      </c>
      <c r="Y80" s="7">
        <v>1.28405875</v>
      </c>
      <c r="Z80" s="7">
        <v>4.9828559899999991</v>
      </c>
      <c r="AA80" s="21">
        <v>0.52157620635833057</v>
      </c>
      <c r="AB80" s="7">
        <v>2.9913285700000003</v>
      </c>
      <c r="AC80" s="21">
        <v>5.7605750000000004E-2</v>
      </c>
      <c r="AD80" s="21">
        <v>1.346206E-2</v>
      </c>
      <c r="AE80" s="21">
        <v>1.1429079999999999E-2</v>
      </c>
    </row>
    <row r="81" spans="1:31" ht="15.75" customHeight="1" x14ac:dyDescent="0.2">
      <c r="A81" s="3">
        <v>35292</v>
      </c>
      <c r="B81">
        <f t="shared" si="2"/>
        <v>1996</v>
      </c>
      <c r="C81">
        <f t="shared" si="3"/>
        <v>8</v>
      </c>
      <c r="D81" s="7">
        <v>26.946102140000001</v>
      </c>
      <c r="E81" s="7"/>
      <c r="F81" s="7">
        <v>3253.3857421900002</v>
      </c>
      <c r="H81" s="7">
        <v>2939.7092285200001</v>
      </c>
      <c r="I81" s="7">
        <v>286.68933105000002</v>
      </c>
      <c r="J81" s="7">
        <v>2.7719857700000001</v>
      </c>
      <c r="K81" s="7">
        <v>0.47138381000000001</v>
      </c>
      <c r="L81" s="7">
        <v>11.97287178</v>
      </c>
      <c r="M81" s="7">
        <v>0.10064963</v>
      </c>
      <c r="N81" s="7">
        <v>7.78178167</v>
      </c>
      <c r="O81" s="7">
        <v>3.35007644</v>
      </c>
      <c r="P81" s="7">
        <v>0.53825884999999996</v>
      </c>
      <c r="Q81" s="7">
        <v>0</v>
      </c>
      <c r="R81" s="7">
        <v>0</v>
      </c>
      <c r="S81" s="7">
        <v>0</v>
      </c>
      <c r="T81"/>
      <c r="U81" s="7">
        <v>11.604666480000001</v>
      </c>
      <c r="V81" s="7">
        <v>4.9488735586654329</v>
      </c>
      <c r="W81" s="7">
        <v>6.0057357099999997</v>
      </c>
      <c r="X81" s="7">
        <v>6.5111566100000005</v>
      </c>
      <c r="Y81" s="7">
        <v>1.48901587</v>
      </c>
      <c r="Z81" s="7">
        <v>5.0221407400000011</v>
      </c>
      <c r="AA81" s="21">
        <v>1.1067590573750028</v>
      </c>
      <c r="AB81" s="7">
        <v>2.23536753</v>
      </c>
      <c r="AC81" s="21">
        <v>5.7605750000000004E-2</v>
      </c>
      <c r="AD81" s="21">
        <v>1.346206E-2</v>
      </c>
      <c r="AE81" s="21">
        <v>1.1182630000000002E-2</v>
      </c>
    </row>
    <row r="82" spans="1:31" ht="15.75" customHeight="1" x14ac:dyDescent="0.2">
      <c r="A82" s="3">
        <v>35323</v>
      </c>
      <c r="B82">
        <f t="shared" si="2"/>
        <v>1996</v>
      </c>
      <c r="C82">
        <f t="shared" si="3"/>
        <v>9</v>
      </c>
      <c r="D82" s="7">
        <v>22.780274390000002</v>
      </c>
      <c r="E82" s="7"/>
      <c r="F82" s="7">
        <v>3249.2197265599998</v>
      </c>
      <c r="H82" s="7">
        <v>2939.8559570299999</v>
      </c>
      <c r="I82" s="7">
        <v>286.56961059999998</v>
      </c>
      <c r="J82" s="7">
        <v>2.19054818</v>
      </c>
      <c r="K82" s="7">
        <v>0.68858503999999998</v>
      </c>
      <c r="L82" s="7">
        <v>9.5335321400000002</v>
      </c>
      <c r="M82" s="7">
        <v>0.15123805000000001</v>
      </c>
      <c r="N82" s="7">
        <v>7.27015162</v>
      </c>
      <c r="O82" s="7">
        <v>2.8865063200000001</v>
      </c>
      <c r="P82" s="7">
        <v>7.3609610000000006E-2</v>
      </c>
      <c r="Q82" s="7">
        <v>0</v>
      </c>
      <c r="R82" s="7">
        <v>0</v>
      </c>
      <c r="S82" s="7">
        <v>0</v>
      </c>
      <c r="T82"/>
      <c r="U82" s="7">
        <v>3.2786229000000007</v>
      </c>
      <c r="V82" s="7">
        <v>5.6304598394107694</v>
      </c>
      <c r="W82" s="7">
        <v>4.2818114999999999</v>
      </c>
      <c r="X82" s="7">
        <v>3.5595846000000004</v>
      </c>
      <c r="Y82" s="7">
        <v>1.1310660000000001</v>
      </c>
      <c r="Z82" s="7">
        <v>2.4285186000000003</v>
      </c>
      <c r="AA82" s="21">
        <v>0.17278298608417916</v>
      </c>
      <c r="AB82" s="7">
        <v>3.6310221</v>
      </c>
      <c r="AC82" s="21">
        <v>5.5747499999999998E-2</v>
      </c>
      <c r="AD82" s="21">
        <v>1.3027799999999999E-2</v>
      </c>
      <c r="AE82" s="21">
        <v>1.0664099999999999E-2</v>
      </c>
    </row>
    <row r="83" spans="1:31" ht="15.75" customHeight="1" x14ac:dyDescent="0.2">
      <c r="A83" s="3">
        <v>35353</v>
      </c>
      <c r="B83">
        <f t="shared" si="2"/>
        <v>1996</v>
      </c>
      <c r="C83">
        <f t="shared" si="3"/>
        <v>10</v>
      </c>
      <c r="D83" s="7">
        <v>19.311934470000001</v>
      </c>
      <c r="E83" s="7"/>
      <c r="F83" s="7">
        <v>3245.7514648400002</v>
      </c>
      <c r="H83" s="7">
        <v>2939.8515625</v>
      </c>
      <c r="I83" s="7">
        <v>286.71960448999999</v>
      </c>
      <c r="J83" s="7">
        <v>1.38481462</v>
      </c>
      <c r="K83" s="7">
        <v>0.67885452999999996</v>
      </c>
      <c r="L83" s="7">
        <v>6.7013158800000001</v>
      </c>
      <c r="M83" s="7">
        <v>0.15125685999999999</v>
      </c>
      <c r="N83" s="7">
        <v>7.7334485099999997</v>
      </c>
      <c r="O83" s="7">
        <v>2.5192894899999998</v>
      </c>
      <c r="P83" s="7">
        <v>1.14254E-2</v>
      </c>
      <c r="Q83" s="7">
        <v>0</v>
      </c>
      <c r="R83" s="7">
        <v>0</v>
      </c>
      <c r="S83" s="7">
        <v>0</v>
      </c>
      <c r="T83"/>
      <c r="U83" s="7">
        <v>2.50256056</v>
      </c>
      <c r="V83" s="7">
        <v>1.8625129670969518</v>
      </c>
      <c r="W83" s="7">
        <v>2.1912300400000002</v>
      </c>
      <c r="X83" s="7">
        <v>2.7087725599999999</v>
      </c>
      <c r="Y83" s="7">
        <v>0.73166944000000012</v>
      </c>
      <c r="Z83" s="7">
        <v>1.97710312</v>
      </c>
      <c r="AA83" s="21">
        <v>1.4229264130715425E-6</v>
      </c>
      <c r="AB83" s="7">
        <v>2.93828478</v>
      </c>
      <c r="AC83" s="21">
        <v>5.7605750000000004E-2</v>
      </c>
      <c r="AD83" s="21">
        <v>1.346206E-2</v>
      </c>
      <c r="AE83" s="21">
        <v>9.9863399999999998E-3</v>
      </c>
    </row>
    <row r="84" spans="1:31" ht="15.75" customHeight="1" x14ac:dyDescent="0.2">
      <c r="A84" s="3">
        <v>35384</v>
      </c>
      <c r="B84">
        <f t="shared" si="2"/>
        <v>1996</v>
      </c>
      <c r="C84">
        <f t="shared" si="3"/>
        <v>11</v>
      </c>
      <c r="D84" s="7">
        <v>17.950798989999999</v>
      </c>
      <c r="E84" s="7"/>
      <c r="F84" s="7">
        <v>3244.3903808599998</v>
      </c>
      <c r="H84" s="7">
        <v>2939.7663574200001</v>
      </c>
      <c r="I84" s="7">
        <v>286.79840087999997</v>
      </c>
      <c r="J84" s="7">
        <v>1.0152932400000001</v>
      </c>
      <c r="K84" s="7">
        <v>0.52871250999999997</v>
      </c>
      <c r="L84" s="7">
        <v>5.8007235499999998</v>
      </c>
      <c r="M84" s="7">
        <v>9.0725529999999999E-2</v>
      </c>
      <c r="N84" s="7">
        <v>8.3155555700000008</v>
      </c>
      <c r="O84" s="7">
        <v>2.0679097199999998</v>
      </c>
      <c r="P84" s="7">
        <v>6.7299600000000001E-3</v>
      </c>
      <c r="Q84" s="7">
        <v>0</v>
      </c>
      <c r="R84" s="7">
        <v>0</v>
      </c>
      <c r="S84" s="7">
        <v>0</v>
      </c>
      <c r="T84"/>
      <c r="U84" s="7">
        <v>1.0065869999999999</v>
      </c>
      <c r="V84" s="7">
        <v>0.52317668746726109</v>
      </c>
      <c r="W84" s="7">
        <v>0.47868930000000004</v>
      </c>
      <c r="X84" s="7">
        <v>1.323723</v>
      </c>
      <c r="Y84" s="7">
        <v>0.52533089999999993</v>
      </c>
      <c r="Z84" s="7">
        <v>0.79839209999999994</v>
      </c>
      <c r="AA84" s="21">
        <v>0</v>
      </c>
      <c r="AB84" s="7">
        <v>0.59237519999999999</v>
      </c>
      <c r="AC84" s="21">
        <v>5.5747499999999998E-2</v>
      </c>
      <c r="AD84" s="21">
        <v>1.3027799999999999E-2</v>
      </c>
      <c r="AE84" s="21">
        <v>8.7186E-3</v>
      </c>
    </row>
    <row r="85" spans="1:31" ht="15.75" customHeight="1" x14ac:dyDescent="0.2">
      <c r="A85" s="3">
        <v>35414</v>
      </c>
      <c r="B85">
        <f t="shared" si="2"/>
        <v>1996</v>
      </c>
      <c r="C85">
        <f t="shared" si="3"/>
        <v>12</v>
      </c>
      <c r="D85" s="7">
        <v>17.676639559999998</v>
      </c>
      <c r="E85" s="7"/>
      <c r="F85" s="7">
        <v>3244.1162109400002</v>
      </c>
      <c r="H85" s="7">
        <v>2938.6293945299999</v>
      </c>
      <c r="I85" s="7">
        <v>286.85388183999999</v>
      </c>
      <c r="J85" s="7">
        <v>0.64398681999999996</v>
      </c>
      <c r="K85" s="7">
        <v>0.88077271000000001</v>
      </c>
      <c r="L85" s="7">
        <v>5.7476081800000003</v>
      </c>
      <c r="M85" s="7">
        <v>0</v>
      </c>
      <c r="N85" s="7">
        <v>8.9201631500000005</v>
      </c>
      <c r="O85" s="7">
        <v>2.43358111</v>
      </c>
      <c r="P85" s="7">
        <v>6.7769900000000001E-3</v>
      </c>
      <c r="Q85" s="7">
        <v>0</v>
      </c>
      <c r="R85" s="7">
        <v>0</v>
      </c>
      <c r="S85" s="7">
        <v>0</v>
      </c>
      <c r="T85"/>
      <c r="U85" s="7">
        <v>0.92386137999999995</v>
      </c>
      <c r="V85" s="7">
        <v>0.54657259655382362</v>
      </c>
      <c r="W85" s="7">
        <v>0.79535956000000008</v>
      </c>
      <c r="X85" s="7">
        <v>2.8334542500000004</v>
      </c>
      <c r="Y85" s="7">
        <v>0.34298927000000001</v>
      </c>
      <c r="Z85" s="7">
        <v>2.4904649800000005</v>
      </c>
      <c r="AA85" s="21">
        <v>0</v>
      </c>
      <c r="AB85" s="7">
        <v>5.4425326700000003</v>
      </c>
      <c r="AC85" s="21">
        <v>5.7605750000000004E-2</v>
      </c>
      <c r="AD85" s="21">
        <v>1.346206E-2</v>
      </c>
      <c r="AE85" s="21">
        <v>8.3231900000000011E-3</v>
      </c>
    </row>
    <row r="86" spans="1:31" ht="15.75" customHeight="1" x14ac:dyDescent="0.2">
      <c r="A86" s="3">
        <v>35445</v>
      </c>
      <c r="B86">
        <f t="shared" si="2"/>
        <v>1997</v>
      </c>
      <c r="C86">
        <f t="shared" si="3"/>
        <v>1</v>
      </c>
      <c r="D86" s="7">
        <v>17.04580975</v>
      </c>
      <c r="E86" s="7"/>
      <c r="F86" s="7">
        <v>3243.4853515599998</v>
      </c>
      <c r="H86" s="7">
        <v>2938.5458984400002</v>
      </c>
      <c r="I86" s="7">
        <v>287.03503418000003</v>
      </c>
      <c r="J86" s="7">
        <v>0.42586868999999999</v>
      </c>
      <c r="K86" s="7">
        <v>0.22664024999999999</v>
      </c>
      <c r="L86" s="7">
        <v>5.2176327699999998</v>
      </c>
      <c r="M86" s="7">
        <v>4.6997850000000001E-2</v>
      </c>
      <c r="N86" s="7">
        <v>9.7341041599999993</v>
      </c>
      <c r="O86" s="7">
        <v>2.2441201199999998</v>
      </c>
      <c r="P86" s="7">
        <v>9.01187E-3</v>
      </c>
      <c r="Q86" s="7">
        <v>0</v>
      </c>
      <c r="R86" s="7">
        <v>0</v>
      </c>
      <c r="S86" s="7">
        <v>0</v>
      </c>
      <c r="T86"/>
      <c r="U86" s="7">
        <v>3.1090389800000002</v>
      </c>
      <c r="V86" s="7">
        <v>1.6400279876195198</v>
      </c>
      <c r="W86" s="7">
        <v>1.2744980400000001</v>
      </c>
      <c r="X86" s="7">
        <v>1.3275579500000001</v>
      </c>
      <c r="Y86" s="7">
        <v>0.22411636000000001</v>
      </c>
      <c r="Z86" s="7">
        <v>1.1034415900000001</v>
      </c>
      <c r="AA86" s="21">
        <v>0</v>
      </c>
      <c r="AB86" s="7">
        <v>1.4248325399999997</v>
      </c>
      <c r="AC86" s="21">
        <v>5.7882889999999992E-2</v>
      </c>
      <c r="AD86" s="21">
        <v>1.328009E-2</v>
      </c>
      <c r="AE86" s="21">
        <v>8.1452500000000014E-3</v>
      </c>
    </row>
    <row r="87" spans="1:31" ht="15.75" customHeight="1" x14ac:dyDescent="0.2">
      <c r="A87" s="3">
        <v>35476</v>
      </c>
      <c r="B87">
        <f t="shared" si="2"/>
        <v>1997</v>
      </c>
      <c r="C87">
        <f t="shared" si="3"/>
        <v>2</v>
      </c>
      <c r="D87" s="7">
        <v>17.544968609999998</v>
      </c>
      <c r="E87" s="7"/>
      <c r="F87" s="7">
        <v>3243.9846191400002</v>
      </c>
      <c r="H87" s="7">
        <v>2938.5024414099998</v>
      </c>
      <c r="I87" s="7">
        <v>287.13690186000002</v>
      </c>
      <c r="J87" s="7">
        <v>0.34311121999999999</v>
      </c>
      <c r="K87" s="7">
        <v>0.32755926000000002</v>
      </c>
      <c r="L87" s="7">
        <v>4.1695299099999996</v>
      </c>
      <c r="M87" s="7">
        <v>4.6997850000000001E-2</v>
      </c>
      <c r="N87" s="7">
        <v>11.02530956</v>
      </c>
      <c r="O87" s="7">
        <v>2.4218587899999999</v>
      </c>
      <c r="P87" s="7">
        <v>1.093569E-2</v>
      </c>
      <c r="Q87" s="7">
        <v>0</v>
      </c>
      <c r="R87" s="7">
        <v>0</v>
      </c>
      <c r="S87" s="7">
        <v>0</v>
      </c>
      <c r="T87"/>
      <c r="U87" s="7">
        <v>2.20816232</v>
      </c>
      <c r="V87" s="7">
        <v>0.80253576027005025</v>
      </c>
      <c r="W87" s="7">
        <v>1.4691062400000001</v>
      </c>
      <c r="X87" s="7">
        <v>1.6039119599999998</v>
      </c>
      <c r="Y87" s="7">
        <v>0.16184672</v>
      </c>
      <c r="Z87" s="7">
        <v>1.4420652399999998</v>
      </c>
      <c r="AA87" s="21">
        <v>0</v>
      </c>
      <c r="AB87" s="7">
        <v>1.5339741199999999</v>
      </c>
      <c r="AC87" s="21">
        <v>5.2281319999999999E-2</v>
      </c>
      <c r="AD87" s="21">
        <v>1.1994919999999999E-2</v>
      </c>
      <c r="AE87" s="21">
        <v>7.7848400000000012E-3</v>
      </c>
    </row>
    <row r="88" spans="1:31" ht="15.75" customHeight="1" x14ac:dyDescent="0.2">
      <c r="A88" s="3">
        <v>35504</v>
      </c>
      <c r="B88">
        <f t="shared" si="2"/>
        <v>1997</v>
      </c>
      <c r="C88">
        <f t="shared" si="3"/>
        <v>3</v>
      </c>
      <c r="D88" s="7">
        <v>19.416830060000002</v>
      </c>
      <c r="E88" s="7"/>
      <c r="F88" s="7">
        <v>3245.8564453099998</v>
      </c>
      <c r="H88" s="7">
        <v>2938.5463867200001</v>
      </c>
      <c r="I88" s="7">
        <v>287.44116210999999</v>
      </c>
      <c r="J88" s="7">
        <v>0.49189821</v>
      </c>
      <c r="K88" s="7">
        <v>0.28228214000000001</v>
      </c>
      <c r="L88" s="7">
        <v>3.7366957699999999</v>
      </c>
      <c r="M88" s="7">
        <v>4.6997850000000001E-2</v>
      </c>
      <c r="N88" s="7">
        <v>12.723828320000001</v>
      </c>
      <c r="O88" s="7">
        <v>2.5487551700000002</v>
      </c>
      <c r="P88" s="7">
        <v>3.833023E-2</v>
      </c>
      <c r="Q88" s="7">
        <v>0</v>
      </c>
      <c r="R88" s="7">
        <v>0</v>
      </c>
      <c r="S88" s="7">
        <v>0</v>
      </c>
      <c r="T88"/>
      <c r="U88" s="7">
        <v>6.9806760999999993</v>
      </c>
      <c r="V88" s="7">
        <v>0.56995096131471945</v>
      </c>
      <c r="W88" s="7">
        <v>2.5562538000000004</v>
      </c>
      <c r="X88" s="7">
        <v>2.7196836299999996</v>
      </c>
      <c r="Y88" s="7">
        <v>0.26157025</v>
      </c>
      <c r="Z88" s="7">
        <v>2.4581133799999995</v>
      </c>
      <c r="AA88" s="21">
        <v>0</v>
      </c>
      <c r="AB88" s="7">
        <v>2.3040260199999998</v>
      </c>
      <c r="AC88" s="21">
        <v>5.7882889999999992E-2</v>
      </c>
      <c r="AD88" s="21">
        <v>1.328009E-2</v>
      </c>
      <c r="AE88" s="21">
        <v>9.2135100000000011E-3</v>
      </c>
    </row>
    <row r="89" spans="1:31" ht="15.75" customHeight="1" x14ac:dyDescent="0.2">
      <c r="A89" s="3">
        <v>35535</v>
      </c>
      <c r="B89">
        <f t="shared" si="2"/>
        <v>1997</v>
      </c>
      <c r="C89">
        <f t="shared" si="3"/>
        <v>4</v>
      </c>
      <c r="D89" s="7">
        <v>21.892077450000002</v>
      </c>
      <c r="E89" s="7"/>
      <c r="F89" s="7">
        <v>3248.3315429700001</v>
      </c>
      <c r="H89" s="7">
        <v>2938.5148925799999</v>
      </c>
      <c r="I89" s="7">
        <v>287.55862427</v>
      </c>
      <c r="J89" s="7">
        <v>0.92367500000000002</v>
      </c>
      <c r="K89" s="7">
        <v>0.46700785</v>
      </c>
      <c r="L89" s="7">
        <v>4.1342387199999999</v>
      </c>
      <c r="M89" s="7">
        <v>0</v>
      </c>
      <c r="N89" s="7">
        <v>14.068392749999999</v>
      </c>
      <c r="O89" s="7">
        <v>2.59052587</v>
      </c>
      <c r="P89" s="7">
        <v>7.4173520000000007E-2</v>
      </c>
      <c r="Q89" s="7">
        <v>0</v>
      </c>
      <c r="R89" s="7">
        <v>0</v>
      </c>
      <c r="S89" s="7">
        <v>0</v>
      </c>
      <c r="T89"/>
      <c r="U89" s="7">
        <v>5.5120772999999996</v>
      </c>
      <c r="V89" s="7">
        <v>0.77789244962859627</v>
      </c>
      <c r="W89" s="7">
        <v>2.9213661000000002</v>
      </c>
      <c r="X89" s="7">
        <v>3.2484591000000003</v>
      </c>
      <c r="Y89" s="7">
        <v>0.48960659999999995</v>
      </c>
      <c r="Z89" s="7">
        <v>2.7588525000000002</v>
      </c>
      <c r="AA89" s="21">
        <v>1.8972352174287238E-6</v>
      </c>
      <c r="AB89" s="7">
        <v>2.3867259000000001</v>
      </c>
      <c r="AC89" s="21">
        <v>5.6015699999999995E-2</v>
      </c>
      <c r="AD89" s="21">
        <v>1.2851700000000001E-2</v>
      </c>
      <c r="AE89" s="21">
        <v>9.6819000000000002E-3</v>
      </c>
    </row>
    <row r="90" spans="1:31" ht="15.75" customHeight="1" x14ac:dyDescent="0.2">
      <c r="A90" s="3">
        <v>35565</v>
      </c>
      <c r="B90">
        <f t="shared" si="2"/>
        <v>1997</v>
      </c>
      <c r="C90">
        <f t="shared" si="3"/>
        <v>5</v>
      </c>
      <c r="D90" s="7">
        <v>22.117371560000002</v>
      </c>
      <c r="E90" s="7"/>
      <c r="F90" s="7">
        <v>3248.5568847700001</v>
      </c>
      <c r="H90" s="7">
        <v>2938.4909668</v>
      </c>
      <c r="I90" s="7">
        <v>287.71408080999998</v>
      </c>
      <c r="J90" s="7">
        <v>1.0882083199999999</v>
      </c>
      <c r="K90" s="7">
        <v>0.47279650000000001</v>
      </c>
      <c r="L90" s="7">
        <v>4.2124486000000001</v>
      </c>
      <c r="M90" s="7">
        <v>3.1596260000000001E-2</v>
      </c>
      <c r="N90" s="7">
        <v>13.88593006</v>
      </c>
      <c r="O90" s="7">
        <v>2.6112208400000001</v>
      </c>
      <c r="P90" s="7">
        <v>4.9653940000000001E-2</v>
      </c>
      <c r="Q90" s="7">
        <v>0</v>
      </c>
      <c r="R90" s="7">
        <v>0</v>
      </c>
      <c r="S90" s="7">
        <v>0</v>
      </c>
      <c r="T90"/>
      <c r="U90" s="7">
        <v>4.1914951199999999</v>
      </c>
      <c r="V90" s="7">
        <v>1.686776495788703</v>
      </c>
      <c r="W90" s="7">
        <v>3.1620920699999999</v>
      </c>
      <c r="X90" s="7">
        <v>3.2505025200000004</v>
      </c>
      <c r="Y90" s="7">
        <v>0.59292087999999998</v>
      </c>
      <c r="Z90" s="7">
        <v>2.6575816400000001</v>
      </c>
      <c r="AA90" s="21">
        <v>5.424827898367862E-4</v>
      </c>
      <c r="AB90" s="7">
        <v>2.87135454</v>
      </c>
      <c r="AC90" s="21">
        <v>5.7882889999999992E-2</v>
      </c>
      <c r="AD90" s="21">
        <v>1.328009E-2</v>
      </c>
      <c r="AE90" s="21">
        <v>1.0650049999999999E-2</v>
      </c>
    </row>
    <row r="91" spans="1:31" ht="15.75" customHeight="1" x14ac:dyDescent="0.2">
      <c r="A91" s="3">
        <v>35596</v>
      </c>
      <c r="B91">
        <f t="shared" si="2"/>
        <v>1997</v>
      </c>
      <c r="C91">
        <f t="shared" si="3"/>
        <v>6</v>
      </c>
      <c r="D91" s="7">
        <v>21.09949112</v>
      </c>
      <c r="E91" s="7"/>
      <c r="F91" s="7">
        <v>3247.5390625</v>
      </c>
      <c r="H91" s="7">
        <v>2938.5612793</v>
      </c>
      <c r="I91" s="7">
        <v>287.76928710999999</v>
      </c>
      <c r="J91" s="7">
        <v>1.6084752099999999</v>
      </c>
      <c r="K91" s="7">
        <v>0.39697364000000002</v>
      </c>
      <c r="L91" s="7">
        <v>4.61505747</v>
      </c>
      <c r="M91" s="7">
        <v>3.1596260000000001E-2</v>
      </c>
      <c r="N91" s="7">
        <v>11.70252705</v>
      </c>
      <c r="O91" s="7">
        <v>2.71469235</v>
      </c>
      <c r="P91" s="7">
        <v>0.13922137000000001</v>
      </c>
      <c r="Q91" s="7">
        <v>0</v>
      </c>
      <c r="R91" s="7">
        <v>0</v>
      </c>
      <c r="S91" s="7">
        <v>0</v>
      </c>
      <c r="T91"/>
      <c r="U91" s="7">
        <v>5.3665608000000002</v>
      </c>
      <c r="V91" s="7">
        <v>0.71392043214802192</v>
      </c>
      <c r="W91" s="7">
        <v>3.1795908000000002</v>
      </c>
      <c r="X91" s="7">
        <v>3.8017116000000009</v>
      </c>
      <c r="Y91" s="7">
        <v>0.84653489999999998</v>
      </c>
      <c r="Z91" s="7">
        <v>2.9551767000000009</v>
      </c>
      <c r="AA91" s="21">
        <v>5.7070793776609473E-2</v>
      </c>
      <c r="AB91" s="7">
        <v>0.56578800000000007</v>
      </c>
      <c r="AC91" s="21">
        <v>5.6015699999999995E-2</v>
      </c>
      <c r="AD91" s="21">
        <v>1.2851700000000001E-2</v>
      </c>
      <c r="AE91" s="21">
        <v>1.09251E-2</v>
      </c>
    </row>
    <row r="92" spans="1:31" ht="15.75" customHeight="1" x14ac:dyDescent="0.2">
      <c r="A92" s="3">
        <v>35626</v>
      </c>
      <c r="B92">
        <f t="shared" si="2"/>
        <v>1997</v>
      </c>
      <c r="C92">
        <f t="shared" si="3"/>
        <v>7</v>
      </c>
      <c r="D92" s="7">
        <v>20.336289409999999</v>
      </c>
      <c r="E92" s="7"/>
      <c r="F92" s="7">
        <v>3246.7758789099998</v>
      </c>
      <c r="H92" s="7">
        <v>2938.7412109400002</v>
      </c>
      <c r="I92" s="7">
        <v>286.54837035999998</v>
      </c>
      <c r="J92" s="7">
        <v>2.0533690500000001</v>
      </c>
      <c r="K92" s="7">
        <v>0.66905915999999999</v>
      </c>
      <c r="L92" s="7">
        <v>7.1829996100000004</v>
      </c>
      <c r="M92" s="7">
        <v>0.13086276999999999</v>
      </c>
      <c r="N92" s="7">
        <v>8.1020908400000007</v>
      </c>
      <c r="O92" s="7">
        <v>2.9917452299999998</v>
      </c>
      <c r="P92" s="7">
        <v>0.3560991</v>
      </c>
      <c r="Q92" s="7">
        <v>0</v>
      </c>
      <c r="R92" s="7">
        <v>0</v>
      </c>
      <c r="S92" s="7">
        <v>0</v>
      </c>
      <c r="T92"/>
      <c r="U92" s="7">
        <v>10.32585386</v>
      </c>
      <c r="V92" s="7">
        <v>2.1279254230156646</v>
      </c>
      <c r="W92" s="7">
        <v>6.3684291999999996</v>
      </c>
      <c r="X92" s="7">
        <v>5.9375099799999997</v>
      </c>
      <c r="Y92" s="7">
        <v>1.0947966199999999</v>
      </c>
      <c r="Z92" s="7">
        <v>4.8427133600000003</v>
      </c>
      <c r="AA92" s="21">
        <v>1.3820969625748678</v>
      </c>
      <c r="AB92" s="7">
        <v>2.8411320199999994</v>
      </c>
      <c r="AC92" s="21">
        <v>5.7882889999999992E-2</v>
      </c>
      <c r="AD92" s="21">
        <v>1.328009E-2</v>
      </c>
      <c r="AE92" s="21">
        <v>1.154502E-2</v>
      </c>
    </row>
    <row r="93" spans="1:31" ht="15.75" customHeight="1" x14ac:dyDescent="0.2">
      <c r="A93" s="3">
        <v>35657</v>
      </c>
      <c r="B93">
        <f t="shared" si="2"/>
        <v>1997</v>
      </c>
      <c r="C93">
        <f t="shared" si="3"/>
        <v>8</v>
      </c>
      <c r="D93" s="7">
        <v>21.845923419999998</v>
      </c>
      <c r="E93" s="7"/>
      <c r="F93" s="7">
        <v>3248.2854003900002</v>
      </c>
      <c r="H93" s="7">
        <v>2939.2746582</v>
      </c>
      <c r="I93" s="7">
        <v>285.92608643</v>
      </c>
      <c r="J93" s="7">
        <v>2.3730573700000002</v>
      </c>
      <c r="K93" s="7">
        <v>0.46467033000000002</v>
      </c>
      <c r="L93" s="7">
        <v>9.5538339600000004</v>
      </c>
      <c r="M93" s="7">
        <v>0.10163777</v>
      </c>
      <c r="N93" s="7">
        <v>6.9330830600000004</v>
      </c>
      <c r="O93" s="7">
        <v>3.19097447</v>
      </c>
      <c r="P93" s="7">
        <v>0.46758633999999999</v>
      </c>
      <c r="Q93" s="7">
        <v>0</v>
      </c>
      <c r="R93" s="7">
        <v>0</v>
      </c>
      <c r="S93" s="7">
        <v>0</v>
      </c>
      <c r="T93"/>
      <c r="U93" s="7">
        <v>11.892361050000002</v>
      </c>
      <c r="V93" s="7">
        <v>4.4186677779206276</v>
      </c>
      <c r="W93" s="7">
        <v>6.2030984499999997</v>
      </c>
      <c r="X93" s="7">
        <v>5.6836711299999996</v>
      </c>
      <c r="Y93" s="7">
        <v>1.28011958</v>
      </c>
      <c r="Z93" s="7">
        <v>4.4035515499999995</v>
      </c>
      <c r="AA93" s="21">
        <v>0.89870732643474693</v>
      </c>
      <c r="AB93" s="7">
        <v>2.6185098600000001</v>
      </c>
      <c r="AC93" s="21">
        <v>5.7882889999999992E-2</v>
      </c>
      <c r="AD93" s="21">
        <v>1.328009E-2</v>
      </c>
      <c r="AE93" s="21">
        <v>1.12344E-2</v>
      </c>
    </row>
    <row r="94" spans="1:31" ht="15.75" customHeight="1" x14ac:dyDescent="0.2">
      <c r="A94" s="3">
        <v>35688</v>
      </c>
      <c r="B94">
        <f t="shared" si="2"/>
        <v>1997</v>
      </c>
      <c r="C94">
        <f t="shared" si="3"/>
        <v>9</v>
      </c>
      <c r="D94" s="7">
        <v>20.073291779999998</v>
      </c>
      <c r="E94" s="7"/>
      <c r="F94" s="7">
        <v>3246.51293945</v>
      </c>
      <c r="H94" s="7">
        <v>2939.4848632799999</v>
      </c>
      <c r="I94" s="7">
        <v>285.88357544000002</v>
      </c>
      <c r="J94" s="7">
        <v>1.9926573000000001</v>
      </c>
      <c r="K94" s="7">
        <v>0.79714947999999997</v>
      </c>
      <c r="L94" s="7">
        <v>8.4854011499999995</v>
      </c>
      <c r="M94" s="7">
        <v>0.15285556</v>
      </c>
      <c r="N94" s="7">
        <v>6.8239035599999998</v>
      </c>
      <c r="O94" s="7">
        <v>2.7810764300000002</v>
      </c>
      <c r="P94" s="7">
        <v>0.11142291999999999</v>
      </c>
      <c r="Q94" s="7">
        <v>0</v>
      </c>
      <c r="R94" s="7">
        <v>0</v>
      </c>
      <c r="S94" s="7">
        <v>0</v>
      </c>
      <c r="T94"/>
      <c r="U94" s="7">
        <v>3.2712987000000004</v>
      </c>
      <c r="V94" s="7">
        <v>3.9611606030436937</v>
      </c>
      <c r="W94" s="7">
        <v>4.2169730999999997</v>
      </c>
      <c r="X94" s="7">
        <v>3.7420608</v>
      </c>
      <c r="Y94" s="7">
        <v>1.0285802999999998</v>
      </c>
      <c r="Z94" s="7">
        <v>2.7134805000000002</v>
      </c>
      <c r="AA94" s="21">
        <v>0.11962924861792747</v>
      </c>
      <c r="AB94" s="7">
        <v>4.0654247999999997</v>
      </c>
      <c r="AC94" s="21">
        <v>5.6015699999999995E-2</v>
      </c>
      <c r="AD94" s="21">
        <v>1.2851700000000001E-2</v>
      </c>
      <c r="AE94" s="21">
        <v>1.06824E-2</v>
      </c>
    </row>
    <row r="95" spans="1:31" ht="15.75" customHeight="1" x14ac:dyDescent="0.2">
      <c r="A95" s="3">
        <v>35718</v>
      </c>
      <c r="B95">
        <f t="shared" si="2"/>
        <v>1997</v>
      </c>
      <c r="C95">
        <f t="shared" si="3"/>
        <v>10</v>
      </c>
      <c r="D95" s="7">
        <v>17.220471379999999</v>
      </c>
      <c r="E95" s="7"/>
      <c r="F95" s="7">
        <v>3243.66015625</v>
      </c>
      <c r="H95" s="7">
        <v>2939.5109863299999</v>
      </c>
      <c r="I95" s="7">
        <v>285.96871948</v>
      </c>
      <c r="J95" s="7">
        <v>1.26509786</v>
      </c>
      <c r="K95" s="7">
        <v>0.54121821999999997</v>
      </c>
      <c r="L95" s="7">
        <v>6.2940158799999999</v>
      </c>
      <c r="M95" s="7">
        <v>0.1528735</v>
      </c>
      <c r="N95" s="7">
        <v>7.31169271</v>
      </c>
      <c r="O95" s="7">
        <v>2.6043191000000001</v>
      </c>
      <c r="P95" s="7">
        <v>1.102684E-2</v>
      </c>
      <c r="Q95" s="7">
        <v>0</v>
      </c>
      <c r="R95" s="7">
        <v>0</v>
      </c>
      <c r="S95" s="7">
        <v>0</v>
      </c>
      <c r="T95"/>
      <c r="U95" s="7">
        <v>3.9951975400000004</v>
      </c>
      <c r="V95" s="7">
        <v>1.6871493025089281</v>
      </c>
      <c r="W95" s="7">
        <v>2.8389266800000001</v>
      </c>
      <c r="X95" s="7">
        <v>2.6211823699999997</v>
      </c>
      <c r="Y95" s="7">
        <v>0.67085518999999993</v>
      </c>
      <c r="Z95" s="7">
        <v>1.9503271799999999</v>
      </c>
      <c r="AA95" s="21">
        <v>3.4962882998515655E-4</v>
      </c>
      <c r="AB95" s="7">
        <v>1.9931198900000002</v>
      </c>
      <c r="AC95" s="21">
        <v>5.7882889999999992E-2</v>
      </c>
      <c r="AD95" s="21">
        <v>1.328009E-2</v>
      </c>
      <c r="AE95" s="21">
        <v>9.7823600000000004E-3</v>
      </c>
    </row>
    <row r="96" spans="1:31" ht="15.75" customHeight="1" x14ac:dyDescent="0.2">
      <c r="A96" s="3">
        <v>35749</v>
      </c>
      <c r="B96">
        <f t="shared" si="2"/>
        <v>1997</v>
      </c>
      <c r="C96">
        <f t="shared" si="3"/>
        <v>11</v>
      </c>
      <c r="D96" s="7">
        <v>16.694769860000001</v>
      </c>
      <c r="E96" s="7"/>
      <c r="F96" s="7">
        <v>3243.1342773400002</v>
      </c>
      <c r="H96" s="7">
        <v>2939.4892578099998</v>
      </c>
      <c r="I96" s="7">
        <v>286.12258910999998</v>
      </c>
      <c r="J96" s="7">
        <v>1.08498943</v>
      </c>
      <c r="K96" s="7">
        <v>0.36849444999999997</v>
      </c>
      <c r="L96" s="7">
        <v>5.4303226499999999</v>
      </c>
      <c r="M96" s="7">
        <v>9.1827220000000001E-2</v>
      </c>
      <c r="N96" s="7">
        <v>8.1961498299999995</v>
      </c>
      <c r="O96" s="7">
        <v>2.3414335300000002</v>
      </c>
      <c r="P96" s="7">
        <v>9.3239499999999993E-3</v>
      </c>
      <c r="Q96" s="7">
        <v>0</v>
      </c>
      <c r="R96" s="7">
        <v>0</v>
      </c>
      <c r="S96" s="7">
        <v>0</v>
      </c>
      <c r="T96"/>
      <c r="U96" s="7">
        <v>2.5131306000000002</v>
      </c>
      <c r="V96" s="7">
        <v>1.2479027921955805</v>
      </c>
      <c r="W96" s="7">
        <v>0.83934989999999998</v>
      </c>
      <c r="X96" s="7">
        <v>1.4156442</v>
      </c>
      <c r="Y96" s="7">
        <v>0.56651910000000005</v>
      </c>
      <c r="Z96" s="7">
        <v>0.84912509999999997</v>
      </c>
      <c r="AA96" s="21">
        <v>0</v>
      </c>
      <c r="AB96" s="7">
        <v>0.59828970000000004</v>
      </c>
      <c r="AC96" s="21">
        <v>5.6015699999999995E-2</v>
      </c>
      <c r="AD96" s="21">
        <v>1.2851700000000001E-2</v>
      </c>
      <c r="AE96" s="21">
        <v>8.7279000000000002E-3</v>
      </c>
    </row>
    <row r="97" spans="1:31" ht="15.75" customHeight="1" x14ac:dyDescent="0.2">
      <c r="A97" s="3">
        <v>35779</v>
      </c>
      <c r="B97">
        <f t="shared" si="2"/>
        <v>1997</v>
      </c>
      <c r="C97">
        <f t="shared" si="3"/>
        <v>12</v>
      </c>
      <c r="D97" s="7">
        <v>17.487341880000002</v>
      </c>
      <c r="E97" s="7"/>
      <c r="F97" s="7">
        <v>3243.92700195</v>
      </c>
      <c r="H97" s="7">
        <v>2938.7800293</v>
      </c>
      <c r="I97" s="7">
        <v>286.26119994999999</v>
      </c>
      <c r="J97" s="7">
        <v>0.71056962000000001</v>
      </c>
      <c r="K97" s="7">
        <v>0.72950280000000001</v>
      </c>
      <c r="L97" s="7">
        <v>5.09865046</v>
      </c>
      <c r="M97" s="7">
        <v>0</v>
      </c>
      <c r="N97" s="7">
        <v>9.6373109800000005</v>
      </c>
      <c r="O97" s="7">
        <v>2.7018249000000001</v>
      </c>
      <c r="P97" s="7">
        <v>7.7821000000000001E-3</v>
      </c>
      <c r="Q97" s="7">
        <v>0</v>
      </c>
      <c r="R97" s="7">
        <v>0</v>
      </c>
      <c r="S97" s="7">
        <v>0</v>
      </c>
      <c r="T97"/>
      <c r="U97" s="7">
        <v>2.5275949199999999</v>
      </c>
      <c r="V97" s="7">
        <v>0.5209162847085349</v>
      </c>
      <c r="W97" s="7">
        <v>1.1157489</v>
      </c>
      <c r="X97" s="7">
        <v>2.6787847099999995</v>
      </c>
      <c r="Y97" s="7">
        <v>0.38223929999999995</v>
      </c>
      <c r="Z97" s="7">
        <v>2.2965454099999998</v>
      </c>
      <c r="AA97" s="21">
        <v>0</v>
      </c>
      <c r="AB97" s="7">
        <v>5.0598370500000005</v>
      </c>
      <c r="AC97" s="21">
        <v>5.7882889999999992E-2</v>
      </c>
      <c r="AD97" s="21">
        <v>1.328009E-2</v>
      </c>
      <c r="AE97" s="21">
        <v>8.2959100000000001E-3</v>
      </c>
    </row>
    <row r="98" spans="1:31" ht="15.75" customHeight="1" x14ac:dyDescent="0.2">
      <c r="A98" s="3">
        <v>35810</v>
      </c>
      <c r="B98">
        <f t="shared" si="2"/>
        <v>1998</v>
      </c>
      <c r="C98">
        <f t="shared" si="3"/>
        <v>1</v>
      </c>
      <c r="D98" s="7">
        <v>17.829689030000001</v>
      </c>
      <c r="E98" s="7"/>
      <c r="F98" s="7">
        <v>3244.2692871099998</v>
      </c>
      <c r="H98" s="7">
        <v>2938.6884765599998</v>
      </c>
      <c r="I98" s="7">
        <v>286.35754394999998</v>
      </c>
      <c r="J98" s="7">
        <v>0.49367955000000002</v>
      </c>
      <c r="K98" s="7">
        <v>0.23612090999999999</v>
      </c>
      <c r="L98" s="7">
        <v>4.7084345799999996</v>
      </c>
      <c r="M98" s="7">
        <v>4.7541170000000001E-2</v>
      </c>
      <c r="N98" s="7">
        <v>11.309551239999999</v>
      </c>
      <c r="O98" s="7">
        <v>2.4171812500000001</v>
      </c>
      <c r="P98" s="7">
        <v>1.083455E-2</v>
      </c>
      <c r="Q98" s="7">
        <v>0</v>
      </c>
      <c r="R98" s="7">
        <v>0</v>
      </c>
      <c r="S98" s="7">
        <v>0</v>
      </c>
      <c r="T98"/>
      <c r="U98" s="7">
        <v>3.3222504700000002</v>
      </c>
      <c r="V98" s="7">
        <v>1.6377905148864327</v>
      </c>
      <c r="W98" s="7">
        <v>1.3658714699999999</v>
      </c>
      <c r="X98" s="7">
        <v>1.44873509</v>
      </c>
      <c r="Y98" s="7">
        <v>0.26261804999999999</v>
      </c>
      <c r="Z98" s="7">
        <v>1.1861170400000001</v>
      </c>
      <c r="AA98" s="21">
        <v>0</v>
      </c>
      <c r="AB98" s="7">
        <v>1.6075939699999999</v>
      </c>
      <c r="AC98" s="21">
        <v>5.8138330000000002E-2</v>
      </c>
      <c r="AD98" s="21">
        <v>1.3108969999999999E-2</v>
      </c>
      <c r="AE98" s="21">
        <v>8.2150000000000001E-3</v>
      </c>
    </row>
    <row r="99" spans="1:31" ht="15.75" customHeight="1" x14ac:dyDescent="0.2">
      <c r="A99" s="3">
        <v>35841</v>
      </c>
      <c r="B99">
        <f t="shared" si="2"/>
        <v>1998</v>
      </c>
      <c r="C99">
        <f t="shared" si="3"/>
        <v>2</v>
      </c>
      <c r="D99" s="7">
        <v>20.504973409999998</v>
      </c>
      <c r="E99" s="7"/>
      <c r="F99" s="7">
        <v>3246.9445800799999</v>
      </c>
      <c r="H99" s="7">
        <v>2938.7570800799999</v>
      </c>
      <c r="I99" s="7">
        <v>286.65307617000002</v>
      </c>
      <c r="J99" s="7">
        <v>0.62470782000000002</v>
      </c>
      <c r="K99" s="7">
        <v>0.27949067999999999</v>
      </c>
      <c r="L99" s="7">
        <v>4.3252315499999998</v>
      </c>
      <c r="M99" s="7">
        <v>4.7541170000000001E-2</v>
      </c>
      <c r="N99" s="7">
        <v>13.57171059</v>
      </c>
      <c r="O99" s="7">
        <v>2.59546447</v>
      </c>
      <c r="P99" s="7">
        <v>9.0351050000000002E-2</v>
      </c>
      <c r="Q99" s="7">
        <v>0</v>
      </c>
      <c r="R99" s="7">
        <v>0</v>
      </c>
      <c r="S99" s="7">
        <v>0</v>
      </c>
      <c r="T99"/>
      <c r="U99" s="7">
        <v>6.417019279999999</v>
      </c>
      <c r="V99" s="7">
        <v>0.71572717128561714</v>
      </c>
      <c r="W99" s="7">
        <v>1.7748206</v>
      </c>
      <c r="X99" s="7">
        <v>2.5948025599999998</v>
      </c>
      <c r="Y99" s="7">
        <v>0.30505468000000002</v>
      </c>
      <c r="Z99" s="7">
        <v>2.2897478799999997</v>
      </c>
      <c r="AA99" s="21">
        <v>0</v>
      </c>
      <c r="AB99" s="7">
        <v>1.20756664</v>
      </c>
      <c r="AC99" s="21">
        <v>5.2512039999999996E-2</v>
      </c>
      <c r="AD99" s="21">
        <v>1.1840359999999998E-2</v>
      </c>
      <c r="AE99" s="21">
        <v>7.8013599999999994E-3</v>
      </c>
    </row>
    <row r="100" spans="1:31" ht="15.75" customHeight="1" x14ac:dyDescent="0.2">
      <c r="A100" s="3">
        <v>35869</v>
      </c>
      <c r="B100">
        <f t="shared" si="2"/>
        <v>1998</v>
      </c>
      <c r="C100">
        <f t="shared" si="3"/>
        <v>3</v>
      </c>
      <c r="D100" s="7">
        <v>23.823587419999999</v>
      </c>
      <c r="E100" s="7"/>
      <c r="F100" s="7">
        <v>3250.2631835900002</v>
      </c>
      <c r="H100" s="7">
        <v>2938.8737793</v>
      </c>
      <c r="I100" s="7">
        <v>286.87478637999999</v>
      </c>
      <c r="J100" s="7">
        <v>0.83894002000000001</v>
      </c>
      <c r="K100" s="7">
        <v>0.23458919</v>
      </c>
      <c r="L100" s="7">
        <v>4.5949606899999997</v>
      </c>
      <c r="M100" s="7">
        <v>4.7541170000000001E-2</v>
      </c>
      <c r="N100" s="7">
        <v>16.072866439999999</v>
      </c>
      <c r="O100" s="7">
        <v>2.6727476100000001</v>
      </c>
      <c r="P100" s="7">
        <v>5.294625E-2</v>
      </c>
      <c r="Q100" s="7">
        <v>0</v>
      </c>
      <c r="R100" s="7">
        <v>0</v>
      </c>
      <c r="S100" s="7">
        <v>0</v>
      </c>
      <c r="T100"/>
      <c r="U100" s="7">
        <v>5.4718642499999994</v>
      </c>
      <c r="V100" s="7">
        <v>1.4714510496101083</v>
      </c>
      <c r="W100" s="7">
        <v>2.4466346999999997</v>
      </c>
      <c r="X100" s="7">
        <v>2.5276194099999998</v>
      </c>
      <c r="Y100" s="7">
        <v>0.45950804000000001</v>
      </c>
      <c r="Z100" s="7">
        <v>2.0681113699999996</v>
      </c>
      <c r="AA100" s="21">
        <v>0</v>
      </c>
      <c r="AB100" s="7">
        <v>2.4400692099999999</v>
      </c>
      <c r="AC100" s="21">
        <v>5.8138330000000002E-2</v>
      </c>
      <c r="AD100" s="21">
        <v>1.3108969999999999E-2</v>
      </c>
      <c r="AE100" s="21">
        <v>9.2417200000000001E-3</v>
      </c>
    </row>
    <row r="101" spans="1:31" ht="15.75" customHeight="1" x14ac:dyDescent="0.2">
      <c r="A101" s="3">
        <v>35900</v>
      </c>
      <c r="B101">
        <f t="shared" si="2"/>
        <v>1998</v>
      </c>
      <c r="C101">
        <f t="shared" si="3"/>
        <v>4</v>
      </c>
      <c r="D101" s="7">
        <v>23.82648468</v>
      </c>
      <c r="E101" s="7"/>
      <c r="F101" s="7">
        <v>3250.2661132799999</v>
      </c>
      <c r="H101" s="7">
        <v>2938.6855468799999</v>
      </c>
      <c r="I101" s="7">
        <v>287.07232665999999</v>
      </c>
      <c r="J101" s="7">
        <v>1.09033537</v>
      </c>
      <c r="K101" s="7">
        <v>0.60203808999999997</v>
      </c>
      <c r="L101" s="7">
        <v>4.0871148100000001</v>
      </c>
      <c r="M101" s="7">
        <v>0</v>
      </c>
      <c r="N101" s="7">
        <v>16.0617485</v>
      </c>
      <c r="O101" s="7">
        <v>2.55458856</v>
      </c>
      <c r="P101" s="7">
        <v>0.11226896</v>
      </c>
      <c r="Q101" s="7">
        <v>0</v>
      </c>
      <c r="R101" s="7">
        <v>0</v>
      </c>
      <c r="S101" s="7">
        <v>0</v>
      </c>
      <c r="T101"/>
      <c r="U101" s="7">
        <v>4.9718825999999998</v>
      </c>
      <c r="V101" s="7">
        <v>0.73985012946802842</v>
      </c>
      <c r="W101" s="7">
        <v>3.0268058999999998</v>
      </c>
      <c r="X101" s="7">
        <v>3.7619085000000001</v>
      </c>
      <c r="Y101" s="7">
        <v>0.57633749999999995</v>
      </c>
      <c r="Z101" s="7">
        <v>3.1855710000000004</v>
      </c>
      <c r="AA101" s="21">
        <v>2.4817060666688629E-5</v>
      </c>
      <c r="AB101" s="7">
        <v>3.0037460999999999</v>
      </c>
      <c r="AC101" s="21">
        <v>5.6262899999999998E-2</v>
      </c>
      <c r="AD101" s="21">
        <v>1.2686099999999999E-2</v>
      </c>
      <c r="AE101" s="21">
        <v>1.01844E-2</v>
      </c>
    </row>
    <row r="102" spans="1:31" ht="15.75" customHeight="1" x14ac:dyDescent="0.2">
      <c r="A102" s="3">
        <v>35930</v>
      </c>
      <c r="B102">
        <f t="shared" si="2"/>
        <v>1998</v>
      </c>
      <c r="C102">
        <f t="shared" si="3"/>
        <v>5</v>
      </c>
      <c r="D102" s="7">
        <v>23.690086359999999</v>
      </c>
      <c r="E102" s="7"/>
      <c r="F102" s="7">
        <v>3250.1296386700001</v>
      </c>
      <c r="H102" s="7">
        <v>2938.5610351599998</v>
      </c>
      <c r="I102" s="7">
        <v>287.28524779999998</v>
      </c>
      <c r="J102" s="7">
        <v>1.25756395</v>
      </c>
      <c r="K102" s="7">
        <v>0.68624878</v>
      </c>
      <c r="L102" s="7">
        <v>4.4889731399999997</v>
      </c>
      <c r="M102" s="7">
        <v>3.2107770000000001E-2</v>
      </c>
      <c r="N102" s="7">
        <v>15.12125969</v>
      </c>
      <c r="O102" s="7">
        <v>2.59602976</v>
      </c>
      <c r="P102" s="7">
        <v>0.10117876000000001</v>
      </c>
      <c r="Q102" s="7">
        <v>0</v>
      </c>
      <c r="R102" s="7">
        <v>0</v>
      </c>
      <c r="S102" s="7">
        <v>0</v>
      </c>
      <c r="T102"/>
      <c r="U102" s="7">
        <v>3.0450029000000001</v>
      </c>
      <c r="V102" s="7">
        <v>1.374255057009496</v>
      </c>
      <c r="W102" s="7">
        <v>3.2075706199999998</v>
      </c>
      <c r="X102" s="7">
        <v>4.1746649099999997</v>
      </c>
      <c r="Y102" s="7">
        <v>0.67726723000000022</v>
      </c>
      <c r="Z102" s="7">
        <v>3.4973976799999997</v>
      </c>
      <c r="AA102" s="21">
        <v>5.6828835085251279E-3</v>
      </c>
      <c r="AB102" s="7">
        <v>4.0401500200000005</v>
      </c>
      <c r="AC102" s="21">
        <v>5.8138330000000002E-2</v>
      </c>
      <c r="AD102" s="21">
        <v>1.3108969999999999E-2</v>
      </c>
      <c r="AE102" s="21">
        <v>1.1268190000000001E-2</v>
      </c>
    </row>
    <row r="103" spans="1:31" ht="15.75" customHeight="1" x14ac:dyDescent="0.2">
      <c r="A103" s="3">
        <v>35961</v>
      </c>
      <c r="B103">
        <f t="shared" si="2"/>
        <v>1998</v>
      </c>
      <c r="C103">
        <f t="shared" si="3"/>
        <v>6</v>
      </c>
      <c r="D103" s="7">
        <v>21.935473440000003</v>
      </c>
      <c r="E103" s="7"/>
      <c r="F103" s="7">
        <v>3248.375</v>
      </c>
      <c r="H103" s="7">
        <v>2938.3955078099998</v>
      </c>
      <c r="I103" s="7">
        <v>287.38735961999998</v>
      </c>
      <c r="J103" s="7">
        <v>1.58598566</v>
      </c>
      <c r="K103" s="7">
        <v>0.61212283000000001</v>
      </c>
      <c r="L103" s="7">
        <v>4.6678504900000002</v>
      </c>
      <c r="M103" s="7">
        <v>3.2107770000000001E-2</v>
      </c>
      <c r="N103" s="7">
        <v>13.16343784</v>
      </c>
      <c r="O103" s="7">
        <v>2.4283263700000002</v>
      </c>
      <c r="P103" s="7">
        <v>0.10227814</v>
      </c>
      <c r="Q103" s="7">
        <v>0</v>
      </c>
      <c r="R103" s="7">
        <v>0</v>
      </c>
      <c r="S103" s="7">
        <v>0</v>
      </c>
      <c r="T103"/>
      <c r="U103" s="7">
        <v>3.6854805000000002</v>
      </c>
      <c r="V103" s="7">
        <v>0.5931286679508988</v>
      </c>
      <c r="W103" s="7">
        <v>2.3023725000000002</v>
      </c>
      <c r="X103" s="7">
        <v>3.1721535000000003</v>
      </c>
      <c r="Y103" s="7">
        <v>0.82878240000000003</v>
      </c>
      <c r="Z103" s="7">
        <v>2.3433711000000002</v>
      </c>
      <c r="AA103" s="21">
        <v>5.5229986006615245E-2</v>
      </c>
      <c r="AB103" s="7">
        <v>0.65298750000000005</v>
      </c>
      <c r="AC103" s="21">
        <v>5.6262899999999998E-2</v>
      </c>
      <c r="AD103" s="21">
        <v>1.2686099999999999E-2</v>
      </c>
      <c r="AE103" s="21">
        <v>1.1229300000000001E-2</v>
      </c>
    </row>
    <row r="104" spans="1:31" ht="15.75" customHeight="1" x14ac:dyDescent="0.2">
      <c r="A104" s="3">
        <v>35991</v>
      </c>
      <c r="B104">
        <f t="shared" si="2"/>
        <v>1998</v>
      </c>
      <c r="C104">
        <f t="shared" si="3"/>
        <v>7</v>
      </c>
      <c r="D104" s="7">
        <v>21.999170299999999</v>
      </c>
      <c r="E104" s="7"/>
      <c r="F104" s="7">
        <v>3248.4387207</v>
      </c>
      <c r="H104" s="7">
        <v>2938.7202148400002</v>
      </c>
      <c r="I104" s="7">
        <v>286.63916016000002</v>
      </c>
      <c r="J104" s="7">
        <v>2.2400550799999999</v>
      </c>
      <c r="K104" s="7">
        <v>0.59218526000000005</v>
      </c>
      <c r="L104" s="7">
        <v>7.8379406899999999</v>
      </c>
      <c r="M104" s="7">
        <v>0.13236357000000001</v>
      </c>
      <c r="N104" s="7">
        <v>8.8113203000000002</v>
      </c>
      <c r="O104" s="7">
        <v>3.0498321100000001</v>
      </c>
      <c r="P104" s="7">
        <v>0.41564673000000002</v>
      </c>
      <c r="Q104" s="7">
        <v>0</v>
      </c>
      <c r="R104" s="7">
        <v>0</v>
      </c>
      <c r="S104" s="7">
        <v>0</v>
      </c>
      <c r="T104"/>
      <c r="U104" s="7">
        <v>9.1231378700000008</v>
      </c>
      <c r="V104" s="7">
        <v>2.3860360529942342</v>
      </c>
      <c r="W104" s="7">
        <v>6.7614614599999996</v>
      </c>
      <c r="X104" s="7">
        <v>6.1594833100000006</v>
      </c>
      <c r="Y104" s="7">
        <v>1.1954595100000001</v>
      </c>
      <c r="Z104" s="7">
        <v>4.9640238000000005</v>
      </c>
      <c r="AA104" s="21">
        <v>0.90274012123350067</v>
      </c>
      <c r="AB104" s="7">
        <v>2.8024827700000006</v>
      </c>
      <c r="AC104" s="21">
        <v>5.8138330000000002E-2</v>
      </c>
      <c r="AD104" s="21">
        <v>1.3108969999999999E-2</v>
      </c>
      <c r="AE104" s="21">
        <v>1.1610429999999998E-2</v>
      </c>
    </row>
    <row r="105" spans="1:31" ht="15.75" customHeight="1" x14ac:dyDescent="0.2">
      <c r="A105" s="3">
        <v>36022</v>
      </c>
      <c r="B105">
        <f t="shared" si="2"/>
        <v>1998</v>
      </c>
      <c r="C105">
        <f t="shared" si="3"/>
        <v>8</v>
      </c>
      <c r="D105" s="7">
        <v>18.229570389999999</v>
      </c>
      <c r="E105" s="7"/>
      <c r="F105" s="7">
        <v>3244.66918945</v>
      </c>
      <c r="H105" s="7">
        <v>2938.7392578099998</v>
      </c>
      <c r="I105" s="7">
        <v>285.35238647</v>
      </c>
      <c r="J105" s="7">
        <v>1.8307151800000001</v>
      </c>
      <c r="K105" s="7">
        <v>0.76747626000000002</v>
      </c>
      <c r="L105" s="7">
        <v>8.0640544900000002</v>
      </c>
      <c r="M105" s="7">
        <v>0.10262638</v>
      </c>
      <c r="N105" s="7">
        <v>6.9674973500000004</v>
      </c>
      <c r="O105" s="7">
        <v>2.76232195</v>
      </c>
      <c r="P105" s="7">
        <v>8.2755170000000003E-2</v>
      </c>
      <c r="Q105" s="7">
        <v>0</v>
      </c>
      <c r="R105" s="7">
        <v>0</v>
      </c>
      <c r="S105" s="7">
        <v>0</v>
      </c>
      <c r="T105"/>
      <c r="U105" s="7">
        <v>6.5496269900000001</v>
      </c>
      <c r="V105" s="7">
        <v>3.4291321810661111</v>
      </c>
      <c r="W105" s="7">
        <v>6.2088480199999996</v>
      </c>
      <c r="X105" s="7">
        <v>3.9848271099999999</v>
      </c>
      <c r="Y105" s="7">
        <v>0.98034555000000001</v>
      </c>
      <c r="Z105" s="7">
        <v>3.0044815599999994</v>
      </c>
      <c r="AA105" s="21">
        <v>1.4529704608041787</v>
      </c>
      <c r="AB105" s="7">
        <v>3.5600874300000003</v>
      </c>
      <c r="AC105" s="21">
        <v>5.8138330000000002E-2</v>
      </c>
      <c r="AD105" s="21">
        <v>1.3108969999999999E-2</v>
      </c>
      <c r="AE105" s="21">
        <v>1.1542230000000001E-2</v>
      </c>
    </row>
    <row r="106" spans="1:31" ht="15.75" customHeight="1" x14ac:dyDescent="0.2">
      <c r="A106" s="3">
        <v>36053</v>
      </c>
      <c r="B106">
        <f t="shared" si="2"/>
        <v>1998</v>
      </c>
      <c r="C106">
        <f t="shared" si="3"/>
        <v>9</v>
      </c>
      <c r="D106" s="7">
        <v>15.793047899999999</v>
      </c>
      <c r="E106" s="7"/>
      <c r="F106" s="7">
        <v>3242.2326660200001</v>
      </c>
      <c r="H106" s="7">
        <v>2938.8288574200001</v>
      </c>
      <c r="I106" s="7">
        <v>285.35794067</v>
      </c>
      <c r="J106" s="7">
        <v>1.3175942899999999</v>
      </c>
      <c r="K106" s="7">
        <v>0.92025285999999995</v>
      </c>
      <c r="L106" s="7">
        <v>6.2431902900000003</v>
      </c>
      <c r="M106" s="7">
        <v>0.15447287000000001</v>
      </c>
      <c r="N106" s="7">
        <v>6.7803239800000004</v>
      </c>
      <c r="O106" s="7">
        <v>2.6111509800000001</v>
      </c>
      <c r="P106" s="7">
        <v>1.8730119999999999E-2</v>
      </c>
      <c r="Q106" s="7">
        <v>0</v>
      </c>
      <c r="R106" s="7">
        <v>0</v>
      </c>
      <c r="S106" s="7">
        <v>0</v>
      </c>
      <c r="T106"/>
      <c r="U106" s="7">
        <v>4.4371793999999998</v>
      </c>
      <c r="V106" s="7">
        <v>2.9576957602275495</v>
      </c>
      <c r="W106" s="7">
        <v>4.5301299000000004</v>
      </c>
      <c r="X106" s="7">
        <v>3.2437760999999998</v>
      </c>
      <c r="Y106" s="7">
        <v>0.67441439999999986</v>
      </c>
      <c r="Z106" s="7">
        <v>2.5693617</v>
      </c>
      <c r="AA106" s="21">
        <v>0.1531875451438067</v>
      </c>
      <c r="AB106" s="7">
        <v>3.5027121000000001</v>
      </c>
      <c r="AC106" s="21">
        <v>5.6262899999999998E-2</v>
      </c>
      <c r="AD106" s="21">
        <v>1.2686099999999999E-2</v>
      </c>
      <c r="AE106" s="21">
        <v>1.07007E-2</v>
      </c>
    </row>
    <row r="107" spans="1:31" ht="15.75" customHeight="1" x14ac:dyDescent="0.2">
      <c r="A107" s="3">
        <v>36083</v>
      </c>
      <c r="B107">
        <f t="shared" si="2"/>
        <v>1998</v>
      </c>
      <c r="C107">
        <f t="shared" si="3"/>
        <v>10</v>
      </c>
      <c r="D107" s="7">
        <v>13.300159449999999</v>
      </c>
      <c r="E107" s="7"/>
      <c r="F107" s="7">
        <v>3239.7397460900002</v>
      </c>
      <c r="H107" s="7">
        <v>2938.8981933599998</v>
      </c>
      <c r="I107" s="7">
        <v>285.49188232</v>
      </c>
      <c r="J107" s="7">
        <v>0.87420028000000005</v>
      </c>
      <c r="K107" s="7">
        <v>0.62539171999999998</v>
      </c>
      <c r="L107" s="7">
        <v>4.0231633200000001</v>
      </c>
      <c r="M107" s="7">
        <v>0.15448994999999999</v>
      </c>
      <c r="N107" s="7">
        <v>7.2939753500000002</v>
      </c>
      <c r="O107" s="7">
        <v>2.3649520900000001</v>
      </c>
      <c r="P107" s="7">
        <v>1.348309E-2</v>
      </c>
      <c r="Q107" s="7">
        <v>0</v>
      </c>
      <c r="R107" s="7">
        <v>0</v>
      </c>
      <c r="S107" s="7">
        <v>0</v>
      </c>
      <c r="T107"/>
      <c r="U107" s="7">
        <v>2.4264164999999998</v>
      </c>
      <c r="V107" s="7">
        <v>1.6190053565869316</v>
      </c>
      <c r="W107" s="7">
        <v>2.2225285700000001</v>
      </c>
      <c r="X107" s="7">
        <v>2.2546430200000001</v>
      </c>
      <c r="Y107" s="7">
        <v>0.45668052999999997</v>
      </c>
      <c r="Z107" s="7">
        <v>1.7979624900000002</v>
      </c>
      <c r="AA107" s="21">
        <v>7.056450185356566E-4</v>
      </c>
      <c r="AB107" s="7">
        <v>3.0124206600000001</v>
      </c>
      <c r="AC107" s="21">
        <v>5.8138330000000002E-2</v>
      </c>
      <c r="AD107" s="21">
        <v>1.3108969999999999E-2</v>
      </c>
      <c r="AE107" s="21">
        <v>1.0405459999999998E-2</v>
      </c>
    </row>
    <row r="108" spans="1:31" ht="15.75" customHeight="1" x14ac:dyDescent="0.2">
      <c r="A108" s="3">
        <v>36114</v>
      </c>
      <c r="B108">
        <f t="shared" si="2"/>
        <v>1998</v>
      </c>
      <c r="C108">
        <f t="shared" si="3"/>
        <v>11</v>
      </c>
      <c r="D108" s="7">
        <v>12.243831159999999</v>
      </c>
      <c r="E108" s="7"/>
      <c r="F108" s="7">
        <v>3238.6833496099998</v>
      </c>
      <c r="H108" s="7">
        <v>2938.8588867200001</v>
      </c>
      <c r="I108" s="7">
        <v>285.50439453000001</v>
      </c>
      <c r="J108" s="7">
        <v>0.66447902000000003</v>
      </c>
      <c r="K108" s="7">
        <v>0.52158320000000002</v>
      </c>
      <c r="L108" s="7">
        <v>3.0933051100000002</v>
      </c>
      <c r="M108" s="7">
        <v>9.2936400000000002E-2</v>
      </c>
      <c r="N108" s="7">
        <v>7.8634505299999997</v>
      </c>
      <c r="O108" s="7">
        <v>2.07774568</v>
      </c>
      <c r="P108" s="7">
        <v>6.62205E-3</v>
      </c>
      <c r="Q108" s="7">
        <v>0</v>
      </c>
      <c r="R108" s="7">
        <v>0</v>
      </c>
      <c r="S108" s="7">
        <v>0</v>
      </c>
      <c r="T108"/>
      <c r="U108" s="7">
        <v>0.25314750000000003</v>
      </c>
      <c r="V108" s="7">
        <v>0.49384022890924917</v>
      </c>
      <c r="W108" s="7">
        <v>0.42557070000000002</v>
      </c>
      <c r="X108" s="7">
        <v>1.0820883000000001</v>
      </c>
      <c r="Y108" s="7">
        <v>0.34085969999999999</v>
      </c>
      <c r="Z108" s="7">
        <v>0.74122860000000013</v>
      </c>
      <c r="AA108" s="21">
        <v>1.315824424990889E-6</v>
      </c>
      <c r="AB108" s="7">
        <v>0.57691380000000003</v>
      </c>
      <c r="AC108" s="21">
        <v>5.6262899999999998E-2</v>
      </c>
      <c r="AD108" s="21">
        <v>1.2686099999999999E-2</v>
      </c>
      <c r="AE108" s="21">
        <v>9.0548999999999994E-3</v>
      </c>
    </row>
    <row r="109" spans="1:31" ht="15.75" customHeight="1" x14ac:dyDescent="0.2">
      <c r="A109" s="3">
        <v>36144</v>
      </c>
      <c r="B109">
        <f t="shared" si="2"/>
        <v>1998</v>
      </c>
      <c r="C109">
        <f t="shared" si="3"/>
        <v>12</v>
      </c>
      <c r="D109" s="7">
        <v>11.26867199</v>
      </c>
      <c r="E109" s="7"/>
      <c r="F109" s="7">
        <v>3237.70825195</v>
      </c>
      <c r="H109" s="7">
        <v>2937.4213867200001</v>
      </c>
      <c r="I109" s="7">
        <v>285.53994750999999</v>
      </c>
      <c r="J109" s="7">
        <v>0.44051941999999999</v>
      </c>
      <c r="K109" s="7">
        <v>0.89846658999999995</v>
      </c>
      <c r="L109" s="7">
        <v>3.0243554100000001</v>
      </c>
      <c r="M109" s="7">
        <v>0</v>
      </c>
      <c r="N109" s="7">
        <v>8.0319423699999994</v>
      </c>
      <c r="O109" s="7">
        <v>2.3448769999999999</v>
      </c>
      <c r="P109" s="7">
        <v>6.7805599999999997E-3</v>
      </c>
      <c r="Q109" s="7">
        <v>0</v>
      </c>
      <c r="R109" s="7">
        <v>0</v>
      </c>
      <c r="S109" s="7">
        <v>0</v>
      </c>
      <c r="T109"/>
      <c r="U109" s="7">
        <v>0.49012705000000001</v>
      </c>
      <c r="V109" s="7">
        <v>0.41751317088823464</v>
      </c>
      <c r="W109" s="7">
        <v>0.76752311000000006</v>
      </c>
      <c r="X109" s="7">
        <v>2.7663680800000003</v>
      </c>
      <c r="Y109" s="7">
        <v>0.23188806000000001</v>
      </c>
      <c r="Z109" s="7">
        <v>2.5344800200000002</v>
      </c>
      <c r="AA109" s="21">
        <v>3.1620586957145393E-8</v>
      </c>
      <c r="AB109" s="7">
        <v>5.5912344000000003</v>
      </c>
      <c r="AC109" s="21">
        <v>5.8138330000000002E-2</v>
      </c>
      <c r="AD109" s="21">
        <v>1.3108969999999999E-2</v>
      </c>
      <c r="AE109" s="21">
        <v>8.6688399999999988E-3</v>
      </c>
    </row>
    <row r="110" spans="1:31" ht="15.75" customHeight="1" x14ac:dyDescent="0.2">
      <c r="A110" s="3">
        <v>36175</v>
      </c>
      <c r="B110">
        <f t="shared" si="2"/>
        <v>1999</v>
      </c>
      <c r="C110">
        <f t="shared" si="3"/>
        <v>1</v>
      </c>
      <c r="D110" s="7">
        <v>12.43131876</v>
      </c>
      <c r="E110" s="7"/>
      <c r="F110" s="7">
        <v>3238.8708496099998</v>
      </c>
      <c r="H110" s="7">
        <v>2937.4575195299999</v>
      </c>
      <c r="I110" s="7">
        <v>285.72888183999999</v>
      </c>
      <c r="J110" s="7">
        <v>0.43032292</v>
      </c>
      <c r="K110" s="7">
        <v>0.20618252000000001</v>
      </c>
      <c r="L110" s="7">
        <v>3.0201578100000002</v>
      </c>
      <c r="M110" s="7">
        <v>4.808014E-2</v>
      </c>
      <c r="N110" s="7">
        <v>9.5074081400000008</v>
      </c>
      <c r="O110" s="7">
        <v>2.44266987</v>
      </c>
      <c r="P110" s="7">
        <v>2.9653120000000002E-2</v>
      </c>
      <c r="Q110" s="7">
        <v>0</v>
      </c>
      <c r="R110" s="7">
        <v>0</v>
      </c>
      <c r="S110" s="7">
        <v>0</v>
      </c>
      <c r="T110"/>
      <c r="U110" s="7">
        <v>5.7529384600000002</v>
      </c>
      <c r="V110" s="7">
        <v>1.4942257773659926</v>
      </c>
      <c r="W110" s="7">
        <v>1.62863212</v>
      </c>
      <c r="X110" s="7">
        <v>1.74234446</v>
      </c>
      <c r="Y110" s="7">
        <v>0.22977076000000002</v>
      </c>
      <c r="Z110" s="7">
        <v>1.5125736999999997</v>
      </c>
      <c r="AA110" s="21">
        <v>0</v>
      </c>
      <c r="AB110" s="7">
        <v>1.1915445200000001</v>
      </c>
      <c r="AC110" s="21">
        <v>5.8391289999999998E-2</v>
      </c>
      <c r="AD110" s="21">
        <v>1.2935990000000001E-2</v>
      </c>
      <c r="AE110" s="21">
        <v>8.3715499999999984E-3</v>
      </c>
    </row>
    <row r="111" spans="1:31" ht="15.75" customHeight="1" x14ac:dyDescent="0.2">
      <c r="A111" s="3">
        <v>36206</v>
      </c>
      <c r="B111">
        <f t="shared" si="2"/>
        <v>1999</v>
      </c>
      <c r="C111">
        <f t="shared" si="3"/>
        <v>2</v>
      </c>
      <c r="D111" s="7">
        <v>14.426178929999999</v>
      </c>
      <c r="E111" s="7"/>
      <c r="F111" s="7">
        <v>3240.8657226599998</v>
      </c>
      <c r="H111" s="7">
        <v>2937.5397949200001</v>
      </c>
      <c r="I111" s="7">
        <v>285.93536376999998</v>
      </c>
      <c r="J111" s="7">
        <v>0.50470959999999998</v>
      </c>
      <c r="K111" s="7">
        <v>0.24383552</v>
      </c>
      <c r="L111" s="7">
        <v>2.65832829</v>
      </c>
      <c r="M111" s="7">
        <v>4.808014E-2</v>
      </c>
      <c r="N111" s="7">
        <v>11.400732039999999</v>
      </c>
      <c r="O111" s="7">
        <v>2.5171964199999999</v>
      </c>
      <c r="P111" s="7">
        <v>1.7764229999999999E-2</v>
      </c>
      <c r="Q111" s="7">
        <v>0</v>
      </c>
      <c r="R111" s="7">
        <v>0</v>
      </c>
      <c r="S111" s="7">
        <v>0</v>
      </c>
      <c r="T111"/>
      <c r="U111" s="7">
        <v>4.0260900399999997</v>
      </c>
      <c r="V111" s="7">
        <v>0.89797876873089466</v>
      </c>
      <c r="W111" s="7">
        <v>2.0464581199999996</v>
      </c>
      <c r="X111" s="7">
        <v>1.823906</v>
      </c>
      <c r="Y111" s="7">
        <v>0.24495323999999999</v>
      </c>
      <c r="Z111" s="7">
        <v>1.5789527600000004</v>
      </c>
      <c r="AA111" s="21">
        <v>0</v>
      </c>
      <c r="AB111" s="7">
        <v>1.2117663599999999</v>
      </c>
      <c r="AC111" s="21">
        <v>5.2740520000000006E-2</v>
      </c>
      <c r="AD111" s="21">
        <v>1.1684119999999999E-2</v>
      </c>
      <c r="AE111" s="21">
        <v>8.080239999999999E-3</v>
      </c>
    </row>
    <row r="112" spans="1:31" ht="15.75" customHeight="1" x14ac:dyDescent="0.2">
      <c r="A112" s="3">
        <v>36234</v>
      </c>
      <c r="B112">
        <f t="shared" si="2"/>
        <v>1999</v>
      </c>
      <c r="C112">
        <f t="shared" si="3"/>
        <v>3</v>
      </c>
      <c r="D112" s="7">
        <v>16.953328129999999</v>
      </c>
      <c r="E112" s="7"/>
      <c r="F112" s="7">
        <v>3243.3928222700001</v>
      </c>
      <c r="H112" s="7">
        <v>2937.5869140599998</v>
      </c>
      <c r="I112" s="7">
        <v>286.31872558999999</v>
      </c>
      <c r="J112" s="7">
        <v>0.65393847000000005</v>
      </c>
      <c r="K112" s="7">
        <v>0.34960078999999999</v>
      </c>
      <c r="L112" s="7">
        <v>2.4490456599999999</v>
      </c>
      <c r="M112" s="7">
        <v>4.808014E-2</v>
      </c>
      <c r="N112" s="7">
        <v>13.47772312</v>
      </c>
      <c r="O112" s="7">
        <v>2.4704034300000002</v>
      </c>
      <c r="P112" s="7">
        <v>3.8387150000000002E-2</v>
      </c>
      <c r="Q112" s="7">
        <v>0</v>
      </c>
      <c r="R112" s="7">
        <v>0</v>
      </c>
      <c r="S112" s="7">
        <v>0</v>
      </c>
      <c r="T112"/>
      <c r="U112" s="7">
        <v>5.6795825400000002</v>
      </c>
      <c r="V112" s="7">
        <v>0.79736337685768288</v>
      </c>
      <c r="W112" s="7">
        <v>2.4473024399999996</v>
      </c>
      <c r="X112" s="7">
        <v>2.6260676599999999</v>
      </c>
      <c r="Y112" s="7">
        <v>0.35280170000000005</v>
      </c>
      <c r="Z112" s="7">
        <v>2.2732659599999998</v>
      </c>
      <c r="AA112" s="21">
        <v>0</v>
      </c>
      <c r="AB112" s="7">
        <v>3.1468530900000005</v>
      </c>
      <c r="AC112" s="21">
        <v>5.8391289999999998E-2</v>
      </c>
      <c r="AD112" s="21">
        <v>1.2935990000000001E-2</v>
      </c>
      <c r="AE112" s="21">
        <v>9.61155E-3</v>
      </c>
    </row>
    <row r="113" spans="1:31" ht="15.75" customHeight="1" x14ac:dyDescent="0.2">
      <c r="A113" s="3">
        <v>36265</v>
      </c>
      <c r="B113">
        <f t="shared" si="2"/>
        <v>1999</v>
      </c>
      <c r="C113">
        <f t="shared" si="3"/>
        <v>4</v>
      </c>
      <c r="D113" s="7">
        <v>17.784790989999998</v>
      </c>
      <c r="E113" s="7"/>
      <c r="F113" s="7">
        <v>3244.2243652299999</v>
      </c>
      <c r="H113" s="7">
        <v>2937.0952148400002</v>
      </c>
      <c r="I113" s="7">
        <v>286.60458374000001</v>
      </c>
      <c r="J113" s="7">
        <v>0.75389295999999995</v>
      </c>
      <c r="K113" s="7">
        <v>0.77779478000000002</v>
      </c>
      <c r="L113" s="7">
        <v>1.8536020499999999</v>
      </c>
      <c r="M113" s="7">
        <v>0</v>
      </c>
      <c r="N113" s="7">
        <v>14.75138855</v>
      </c>
      <c r="O113" s="7">
        <v>2.3403058099999998</v>
      </c>
      <c r="P113" s="7">
        <v>4.7525440000000002E-2</v>
      </c>
      <c r="Q113" s="7">
        <v>0</v>
      </c>
      <c r="R113" s="7">
        <v>0</v>
      </c>
      <c r="S113" s="7">
        <v>0</v>
      </c>
      <c r="T113"/>
      <c r="U113" s="7">
        <v>3.0827154000000001</v>
      </c>
      <c r="V113" s="7">
        <v>0.31079007904084227</v>
      </c>
      <c r="W113" s="7">
        <v>2.3393046000000002</v>
      </c>
      <c r="X113" s="7">
        <v>3.0946121999999998</v>
      </c>
      <c r="Y113" s="7">
        <v>0.39081060000000001</v>
      </c>
      <c r="Z113" s="7">
        <v>2.7038015999999998</v>
      </c>
      <c r="AA113" s="21">
        <v>2.6316488499817769E-5</v>
      </c>
      <c r="AB113" s="7">
        <v>3.7603196999999993</v>
      </c>
      <c r="AC113" s="21">
        <v>5.6507700000000001E-2</v>
      </c>
      <c r="AD113" s="21">
        <v>1.2518700000000001E-2</v>
      </c>
      <c r="AE113" s="21">
        <v>1.0493099999999998E-2</v>
      </c>
    </row>
    <row r="114" spans="1:31" ht="15.75" customHeight="1" x14ac:dyDescent="0.2">
      <c r="A114" s="3">
        <v>36295</v>
      </c>
      <c r="B114">
        <f t="shared" si="2"/>
        <v>1999</v>
      </c>
      <c r="C114">
        <f t="shared" si="3"/>
        <v>5</v>
      </c>
      <c r="D114" s="7">
        <v>17.391897200000002</v>
      </c>
      <c r="E114" s="7"/>
      <c r="F114" s="7">
        <v>3243.8315429700001</v>
      </c>
      <c r="H114" s="7">
        <v>2936.75390625</v>
      </c>
      <c r="I114" s="7">
        <v>286.73770142000001</v>
      </c>
      <c r="J114" s="7">
        <v>0.77758342000000003</v>
      </c>
      <c r="K114" s="7">
        <v>0.79728043000000004</v>
      </c>
      <c r="L114" s="7">
        <v>1.9903112599999999</v>
      </c>
      <c r="M114" s="7">
        <v>3.2617449999999999E-2</v>
      </c>
      <c r="N114" s="7">
        <v>14.21958923</v>
      </c>
      <c r="O114" s="7">
        <v>2.4802527400000001</v>
      </c>
      <c r="P114" s="7">
        <v>4.2296180000000003E-2</v>
      </c>
      <c r="Q114" s="7">
        <v>0</v>
      </c>
      <c r="R114" s="7">
        <v>0</v>
      </c>
      <c r="S114" s="7">
        <v>0</v>
      </c>
      <c r="T114"/>
      <c r="U114" s="7">
        <v>2.54403918</v>
      </c>
      <c r="V114" s="7">
        <v>7.804403549240882E-2</v>
      </c>
      <c r="W114" s="7">
        <v>3.0666284999999998</v>
      </c>
      <c r="X114" s="7">
        <v>3.6851358500000004</v>
      </c>
      <c r="Y114" s="7">
        <v>0.41033521999999995</v>
      </c>
      <c r="Z114" s="7">
        <v>3.2748006300000005</v>
      </c>
      <c r="AA114" s="21">
        <v>3.7479881720304431E-3</v>
      </c>
      <c r="AB114" s="7">
        <v>4.0695175599999995</v>
      </c>
      <c r="AC114" s="21">
        <v>5.8391289999999998E-2</v>
      </c>
      <c r="AD114" s="21">
        <v>1.2935990000000001E-2</v>
      </c>
      <c r="AE114" s="21">
        <v>1.1475269999999999E-2</v>
      </c>
    </row>
    <row r="115" spans="1:31" ht="15.75" customHeight="1" x14ac:dyDescent="0.2">
      <c r="A115" s="3">
        <v>36326</v>
      </c>
      <c r="B115">
        <f t="shared" si="2"/>
        <v>1999</v>
      </c>
      <c r="C115">
        <f t="shared" si="3"/>
        <v>6</v>
      </c>
      <c r="D115" s="7">
        <v>16.232618330000001</v>
      </c>
      <c r="E115" s="7"/>
      <c r="F115" s="7">
        <v>3242.6721191400002</v>
      </c>
      <c r="H115" s="7">
        <v>2936.70043945</v>
      </c>
      <c r="I115" s="7">
        <v>286.76065062999999</v>
      </c>
      <c r="J115" s="7">
        <v>1.25935423</v>
      </c>
      <c r="K115" s="7">
        <v>0.55753582999999995</v>
      </c>
      <c r="L115" s="7">
        <v>2.7960753399999998</v>
      </c>
      <c r="M115" s="7">
        <v>3.2619380000000003E-2</v>
      </c>
      <c r="N115" s="7">
        <v>12.16951942</v>
      </c>
      <c r="O115" s="7">
        <v>2.29107189</v>
      </c>
      <c r="P115" s="7">
        <v>0.10479602</v>
      </c>
      <c r="Q115" s="7">
        <v>0</v>
      </c>
      <c r="R115" s="7">
        <v>0</v>
      </c>
      <c r="S115" s="7">
        <v>0</v>
      </c>
      <c r="T115"/>
      <c r="U115" s="7">
        <v>2.9360592000000003</v>
      </c>
      <c r="V115" s="7">
        <v>0.16079190869980522</v>
      </c>
      <c r="W115" s="7">
        <v>2.1983451000000001</v>
      </c>
      <c r="X115" s="7">
        <v>2.8933356000000003</v>
      </c>
      <c r="Y115" s="7">
        <v>0.65501819999999999</v>
      </c>
      <c r="Z115" s="7">
        <v>2.2383174000000006</v>
      </c>
      <c r="AA115" s="21">
        <v>6.2290944675660542E-2</v>
      </c>
      <c r="AB115" s="7">
        <v>0.63154949999999999</v>
      </c>
      <c r="AC115" s="21">
        <v>5.6507700000000001E-2</v>
      </c>
      <c r="AD115" s="21">
        <v>1.2518700000000001E-2</v>
      </c>
      <c r="AE115" s="21">
        <v>1.14369E-2</v>
      </c>
    </row>
    <row r="116" spans="1:31" ht="15.75" customHeight="1" x14ac:dyDescent="0.2">
      <c r="A116" s="3">
        <v>36356</v>
      </c>
      <c r="B116">
        <f t="shared" si="2"/>
        <v>1999</v>
      </c>
      <c r="C116">
        <f t="shared" si="3"/>
        <v>7</v>
      </c>
      <c r="D116" s="7">
        <v>16.347968099999999</v>
      </c>
      <c r="E116" s="7"/>
      <c r="F116" s="7">
        <v>3242.7875976599998</v>
      </c>
      <c r="H116" s="7">
        <v>2936.8149414099998</v>
      </c>
      <c r="I116" s="7">
        <v>286.20910644999998</v>
      </c>
      <c r="J116" s="7">
        <v>1.71880674</v>
      </c>
      <c r="K116" s="7">
        <v>0.77258163999999996</v>
      </c>
      <c r="L116" s="7">
        <v>5.6394410099999996</v>
      </c>
      <c r="M116" s="7">
        <v>0.13386618</v>
      </c>
      <c r="N116" s="7">
        <v>8.5337552999999993</v>
      </c>
      <c r="O116" s="7">
        <v>2.6907320000000001</v>
      </c>
      <c r="P116" s="7">
        <v>0.27425632</v>
      </c>
      <c r="Q116" s="7">
        <v>0</v>
      </c>
      <c r="R116" s="7">
        <v>0</v>
      </c>
      <c r="S116" s="7">
        <v>0</v>
      </c>
      <c r="T116"/>
      <c r="U116" s="7">
        <v>8.1609511900000005</v>
      </c>
      <c r="V116" s="7">
        <v>1.2185252472749024</v>
      </c>
      <c r="W116" s="7">
        <v>6.0843309400000001</v>
      </c>
      <c r="X116" s="7">
        <v>5.52630862</v>
      </c>
      <c r="Y116" s="7">
        <v>0.90795465999999991</v>
      </c>
      <c r="Z116" s="7">
        <v>4.6183539600000003</v>
      </c>
      <c r="AA116" s="21">
        <v>0.7708842024780086</v>
      </c>
      <c r="AB116" s="7">
        <v>3.3888226599999998</v>
      </c>
      <c r="AC116" s="21">
        <v>5.8391289999999998E-2</v>
      </c>
      <c r="AD116" s="21">
        <v>1.2935990000000001E-2</v>
      </c>
      <c r="AE116" s="21">
        <v>1.1762949999999999E-2</v>
      </c>
    </row>
    <row r="117" spans="1:31" ht="15.75" customHeight="1" x14ac:dyDescent="0.2">
      <c r="A117" s="3">
        <v>36387</v>
      </c>
      <c r="B117">
        <f t="shared" si="2"/>
        <v>1999</v>
      </c>
      <c r="C117">
        <f t="shared" si="3"/>
        <v>8</v>
      </c>
      <c r="D117" s="7">
        <v>16.23531818</v>
      </c>
      <c r="E117" s="7"/>
      <c r="F117" s="7">
        <v>3242.6748046900002</v>
      </c>
      <c r="H117" s="7">
        <v>2937.0629882799999</v>
      </c>
      <c r="I117" s="7">
        <v>285.32171631</v>
      </c>
      <c r="J117" s="7">
        <v>1.78252363</v>
      </c>
      <c r="K117" s="7">
        <v>0.62802440000000004</v>
      </c>
      <c r="L117" s="7">
        <v>7.6796731899999999</v>
      </c>
      <c r="M117" s="7">
        <v>0.10361658</v>
      </c>
      <c r="N117" s="7">
        <v>6.9141125700000003</v>
      </c>
      <c r="O117" s="7">
        <v>3.0658304699999999</v>
      </c>
      <c r="P117" s="7">
        <v>0.11632828000000001</v>
      </c>
      <c r="Q117" s="7">
        <v>0</v>
      </c>
      <c r="R117" s="7">
        <v>0</v>
      </c>
      <c r="S117" s="7">
        <v>0</v>
      </c>
      <c r="T117"/>
      <c r="U117" s="7">
        <v>7.4784697600000003</v>
      </c>
      <c r="V117" s="7">
        <v>2.5599043800250545</v>
      </c>
      <c r="W117" s="7">
        <v>6.1970264800000008</v>
      </c>
      <c r="X117" s="7">
        <v>4.1429407500000002</v>
      </c>
      <c r="Y117" s="7">
        <v>0.94969894999999993</v>
      </c>
      <c r="Z117" s="7">
        <v>3.1932417999999996</v>
      </c>
      <c r="AA117" s="21">
        <v>1.1178547529588518</v>
      </c>
      <c r="AB117" s="7">
        <v>3.3068363400000003</v>
      </c>
      <c r="AC117" s="21">
        <v>5.8391289999999998E-2</v>
      </c>
      <c r="AD117" s="21">
        <v>1.2935990000000001E-2</v>
      </c>
      <c r="AE117" s="21">
        <v>1.1496659999999999E-2</v>
      </c>
    </row>
    <row r="118" spans="1:31" ht="15.75" customHeight="1" x14ac:dyDescent="0.2">
      <c r="A118" s="3">
        <v>36418</v>
      </c>
      <c r="B118">
        <f t="shared" si="2"/>
        <v>1999</v>
      </c>
      <c r="C118">
        <f t="shared" si="3"/>
        <v>9</v>
      </c>
      <c r="D118" s="7">
        <v>12.86593485</v>
      </c>
      <c r="E118" s="7"/>
      <c r="F118" s="7">
        <v>3239.3054199200001</v>
      </c>
      <c r="H118" s="7">
        <v>2937.0388183599998</v>
      </c>
      <c r="I118" s="7">
        <v>285.18072510000002</v>
      </c>
      <c r="J118" s="7">
        <v>1.2455980799999999</v>
      </c>
      <c r="K118" s="7">
        <v>1.0396500799999999</v>
      </c>
      <c r="L118" s="7">
        <v>5.2750949900000004</v>
      </c>
      <c r="M118" s="7">
        <v>0.15606612</v>
      </c>
      <c r="N118" s="7">
        <v>6.7523612999999996</v>
      </c>
      <c r="O118" s="7">
        <v>2.6009047000000001</v>
      </c>
      <c r="P118" s="7">
        <v>1.6399850000000001E-2</v>
      </c>
      <c r="Q118" s="7">
        <v>0</v>
      </c>
      <c r="R118" s="7">
        <v>0</v>
      </c>
      <c r="S118" s="7">
        <v>0</v>
      </c>
      <c r="T118"/>
      <c r="U118" s="7">
        <v>4.0546232999999994</v>
      </c>
      <c r="V118" s="7">
        <v>2.5455278353604442</v>
      </c>
      <c r="W118" s="7">
        <v>4.4153031</v>
      </c>
      <c r="X118" s="7">
        <v>3.3266664000000001</v>
      </c>
      <c r="Y118" s="7">
        <v>0.63041699999999989</v>
      </c>
      <c r="Z118" s="7">
        <v>2.6962494000000001</v>
      </c>
      <c r="AA118" s="21">
        <v>0.2540100518615877</v>
      </c>
      <c r="AB118" s="7">
        <v>4.2110006999999996</v>
      </c>
      <c r="AC118" s="21">
        <v>5.6507700000000001E-2</v>
      </c>
      <c r="AD118" s="21">
        <v>1.2518700000000001E-2</v>
      </c>
      <c r="AE118" s="21">
        <v>1.09602E-2</v>
      </c>
    </row>
    <row r="119" spans="1:31" ht="15.75" customHeight="1" x14ac:dyDescent="0.2">
      <c r="A119" s="3">
        <v>36448</v>
      </c>
      <c r="B119">
        <f t="shared" si="2"/>
        <v>1999</v>
      </c>
      <c r="C119">
        <f t="shared" si="3"/>
        <v>10</v>
      </c>
      <c r="D119" s="7">
        <v>10.755765910000001</v>
      </c>
      <c r="E119" s="7"/>
      <c r="F119" s="7">
        <v>3237.1953125</v>
      </c>
      <c r="H119" s="7">
        <v>2937.1481933599998</v>
      </c>
      <c r="I119" s="7">
        <v>285.21984863</v>
      </c>
      <c r="J119" s="7">
        <v>0.85768317999999999</v>
      </c>
      <c r="K119" s="7">
        <v>0.78438430999999997</v>
      </c>
      <c r="L119" s="7">
        <v>3.7633566900000002</v>
      </c>
      <c r="M119" s="7">
        <v>0.15608230000000001</v>
      </c>
      <c r="N119" s="7">
        <v>6.9473114000000002</v>
      </c>
      <c r="O119" s="7">
        <v>2.3107552500000001</v>
      </c>
      <c r="P119" s="7">
        <v>7.60905E-3</v>
      </c>
      <c r="Q119" s="7">
        <v>0</v>
      </c>
      <c r="R119" s="7">
        <v>0</v>
      </c>
      <c r="S119" s="7">
        <v>0</v>
      </c>
      <c r="T119"/>
      <c r="U119" s="7">
        <v>0.71909428999999991</v>
      </c>
      <c r="V119" s="7">
        <v>0.88897106312535923</v>
      </c>
      <c r="W119" s="7">
        <v>2.0921915499999999</v>
      </c>
      <c r="X119" s="7">
        <v>2.4370718199999999</v>
      </c>
      <c r="Y119" s="7">
        <v>0.44440546000000003</v>
      </c>
      <c r="Z119" s="7">
        <v>1.9926663599999996</v>
      </c>
      <c r="AA119" s="21">
        <v>1.3441911515482506E-4</v>
      </c>
      <c r="AB119" s="7">
        <v>3.4419854900000004</v>
      </c>
      <c r="AC119" s="21">
        <v>5.8391289999999998E-2</v>
      </c>
      <c r="AD119" s="21">
        <v>1.2935990000000001E-2</v>
      </c>
      <c r="AE119" s="21">
        <v>1.0499080000000001E-2</v>
      </c>
    </row>
    <row r="120" spans="1:31" ht="15.75" customHeight="1" x14ac:dyDescent="0.2">
      <c r="A120" s="3">
        <v>36479</v>
      </c>
      <c r="B120">
        <f t="shared" si="2"/>
        <v>1999</v>
      </c>
      <c r="C120">
        <f t="shared" si="3"/>
        <v>11</v>
      </c>
      <c r="D120" s="7">
        <v>10.53428459</v>
      </c>
      <c r="E120" s="7"/>
      <c r="F120" s="7">
        <v>3236.97387695</v>
      </c>
      <c r="H120" s="7">
        <v>2937.1682128900002</v>
      </c>
      <c r="I120" s="7">
        <v>285.40557861000002</v>
      </c>
      <c r="J120" s="7">
        <v>0.72708225000000004</v>
      </c>
      <c r="K120" s="7">
        <v>0.59335154000000001</v>
      </c>
      <c r="L120" s="7">
        <v>3.1648733600000001</v>
      </c>
      <c r="M120" s="7">
        <v>9.4027650000000004E-2</v>
      </c>
      <c r="N120" s="7">
        <v>7.7752938299999999</v>
      </c>
      <c r="O120" s="7">
        <v>2.0336759099999999</v>
      </c>
      <c r="P120" s="7">
        <v>1.163023E-2</v>
      </c>
      <c r="Q120" s="7">
        <v>0</v>
      </c>
      <c r="R120" s="7">
        <v>0</v>
      </c>
      <c r="S120" s="7">
        <v>0</v>
      </c>
      <c r="T120"/>
      <c r="U120" s="7">
        <v>2.3388783000000002</v>
      </c>
      <c r="V120" s="7">
        <v>0.38182164756433296</v>
      </c>
      <c r="W120" s="7">
        <v>0.73427969999999998</v>
      </c>
      <c r="X120" s="7">
        <v>1.4355507000000001</v>
      </c>
      <c r="Y120" s="7">
        <v>0.37280759999999996</v>
      </c>
      <c r="Z120" s="7">
        <v>1.0627431000000001</v>
      </c>
      <c r="AA120" s="21">
        <v>0</v>
      </c>
      <c r="AB120" s="7">
        <v>0.57558899999999991</v>
      </c>
      <c r="AC120" s="21">
        <v>5.6507700000000001E-2</v>
      </c>
      <c r="AD120" s="21">
        <v>1.2518700000000001E-2</v>
      </c>
      <c r="AE120" s="21">
        <v>9.1868999999999996E-3</v>
      </c>
    </row>
    <row r="121" spans="1:31" ht="15.75" customHeight="1" x14ac:dyDescent="0.2">
      <c r="A121" s="3">
        <v>36509</v>
      </c>
      <c r="B121">
        <f t="shared" si="2"/>
        <v>1999</v>
      </c>
      <c r="C121">
        <f t="shared" si="3"/>
        <v>12</v>
      </c>
      <c r="D121" s="7">
        <v>9.9555792800000003</v>
      </c>
      <c r="E121" s="7"/>
      <c r="F121" s="7">
        <v>3236.3952636700001</v>
      </c>
      <c r="H121" s="7">
        <v>2935.70043945</v>
      </c>
      <c r="I121" s="7">
        <v>285.41897583000002</v>
      </c>
      <c r="J121" s="7">
        <v>0.48113032999999999</v>
      </c>
      <c r="K121" s="7">
        <v>0.94202131</v>
      </c>
      <c r="L121" s="7">
        <v>3.2043936300000002</v>
      </c>
      <c r="M121" s="7">
        <v>0</v>
      </c>
      <c r="N121" s="7">
        <v>8.2709255200000005</v>
      </c>
      <c r="O121" s="7">
        <v>2.3705325099999999</v>
      </c>
      <c r="P121" s="7">
        <v>6.7882200000000002E-3</v>
      </c>
      <c r="Q121" s="7">
        <v>0</v>
      </c>
      <c r="R121" s="7">
        <v>0</v>
      </c>
      <c r="S121" s="7">
        <v>0</v>
      </c>
      <c r="T121"/>
      <c r="U121" s="7">
        <v>0.32653726</v>
      </c>
      <c r="V121" s="7">
        <v>0.6435677984272582</v>
      </c>
      <c r="W121" s="7">
        <v>0.75283933999999997</v>
      </c>
      <c r="X121" s="7">
        <v>2.8577780900000005</v>
      </c>
      <c r="Y121" s="7">
        <v>0.25345135000000002</v>
      </c>
      <c r="Z121" s="7">
        <v>2.6043267400000003</v>
      </c>
      <c r="AA121" s="21">
        <v>0</v>
      </c>
      <c r="AB121" s="7">
        <v>5.6981698300000003</v>
      </c>
      <c r="AC121" s="21">
        <v>5.8391289999999998E-2</v>
      </c>
      <c r="AD121" s="21">
        <v>1.2935990000000001E-2</v>
      </c>
      <c r="AE121" s="21">
        <v>8.6939500000000006E-3</v>
      </c>
    </row>
    <row r="122" spans="1:31" ht="15.75" customHeight="1" x14ac:dyDescent="0.2">
      <c r="A122" s="3">
        <v>36540</v>
      </c>
      <c r="B122">
        <f t="shared" si="2"/>
        <v>2000</v>
      </c>
      <c r="C122">
        <f t="shared" si="3"/>
        <v>1</v>
      </c>
      <c r="D122" s="7">
        <v>10.105499269999999</v>
      </c>
      <c r="E122" s="7"/>
      <c r="F122" s="7">
        <v>3236.5451660200001</v>
      </c>
      <c r="H122" s="7">
        <v>2935.72387695</v>
      </c>
      <c r="I122" s="7">
        <v>285.64205933</v>
      </c>
      <c r="J122" s="7">
        <v>0.38083896</v>
      </c>
      <c r="K122" s="7">
        <v>0.24317702999999999</v>
      </c>
      <c r="L122" s="7">
        <v>2.82216501</v>
      </c>
      <c r="M122" s="7">
        <v>4.861501E-2</v>
      </c>
      <c r="N122" s="7">
        <v>9.3748216600000003</v>
      </c>
      <c r="O122" s="7">
        <v>2.2928991299999999</v>
      </c>
      <c r="P122" s="7">
        <v>1.666304E-2</v>
      </c>
      <c r="Q122" s="7">
        <v>0</v>
      </c>
      <c r="R122" s="7">
        <v>0</v>
      </c>
      <c r="S122" s="7">
        <v>0</v>
      </c>
      <c r="T122"/>
      <c r="U122" s="7">
        <v>3.8382882500000006</v>
      </c>
      <c r="V122" s="7">
        <v>1.4642836111645323</v>
      </c>
      <c r="W122" s="7">
        <v>1.3666598000000003</v>
      </c>
      <c r="X122" s="7">
        <v>1.40737644</v>
      </c>
      <c r="Y122" s="7">
        <v>0.19945647999999999</v>
      </c>
      <c r="Z122" s="7">
        <v>1.2079199599999999</v>
      </c>
      <c r="AA122" s="21">
        <v>0</v>
      </c>
      <c r="AB122" s="7">
        <v>1.4443916800000001</v>
      </c>
      <c r="AC122" s="21">
        <v>6.8238750000000001E-2</v>
      </c>
      <c r="AD122" s="21">
        <v>1.4774909999999999E-2</v>
      </c>
      <c r="AE122" s="21">
        <v>8.4772599999999986E-3</v>
      </c>
    </row>
    <row r="123" spans="1:31" ht="15.75" customHeight="1" x14ac:dyDescent="0.2">
      <c r="A123" s="3">
        <v>36571</v>
      </c>
      <c r="B123">
        <f t="shared" si="2"/>
        <v>2000</v>
      </c>
      <c r="C123">
        <f t="shared" si="3"/>
        <v>2</v>
      </c>
      <c r="D123" s="7">
        <v>11.572318079999999</v>
      </c>
      <c r="E123" s="7"/>
      <c r="F123" s="7">
        <v>3238.0119628900002</v>
      </c>
      <c r="H123" s="7">
        <v>2935.7558593799999</v>
      </c>
      <c r="I123" s="7">
        <v>285.74780272999999</v>
      </c>
      <c r="J123" s="7">
        <v>0.3435221</v>
      </c>
      <c r="K123" s="7">
        <v>0.2434241</v>
      </c>
      <c r="L123" s="7">
        <v>2.2103571899999999</v>
      </c>
      <c r="M123" s="7">
        <v>4.861501E-2</v>
      </c>
      <c r="N123" s="7">
        <v>11.165837290000001</v>
      </c>
      <c r="O123" s="7">
        <v>2.4861459699999999</v>
      </c>
      <c r="P123" s="7">
        <v>1.027352E-2</v>
      </c>
      <c r="Q123" s="7">
        <v>0</v>
      </c>
      <c r="R123" s="7">
        <v>0</v>
      </c>
      <c r="S123" s="7">
        <v>0</v>
      </c>
      <c r="T123"/>
      <c r="U123" s="7">
        <v>2.7171506500000002</v>
      </c>
      <c r="V123" s="7">
        <v>0.63723454166617977</v>
      </c>
      <c r="W123" s="7">
        <v>1.4965304999999998</v>
      </c>
      <c r="X123" s="7">
        <v>1.4809876599999998</v>
      </c>
      <c r="Y123" s="7">
        <v>0.16968218999999995</v>
      </c>
      <c r="Z123" s="7">
        <v>1.3113054699999998</v>
      </c>
      <c r="AA123" s="21">
        <v>0</v>
      </c>
      <c r="AB123" s="7">
        <v>1.1337033799999998</v>
      </c>
      <c r="AC123" s="21">
        <v>6.3836249999999997E-2</v>
      </c>
      <c r="AD123" s="21">
        <v>1.3821689999999999E-2</v>
      </c>
      <c r="AE123" s="21">
        <v>8.0541699999999994E-3</v>
      </c>
    </row>
    <row r="124" spans="1:31" ht="15.75" customHeight="1" x14ac:dyDescent="0.2">
      <c r="A124" s="3">
        <v>36600</v>
      </c>
      <c r="B124">
        <f t="shared" si="2"/>
        <v>2000</v>
      </c>
      <c r="C124">
        <f t="shared" si="3"/>
        <v>3</v>
      </c>
      <c r="D124" s="7">
        <v>11.878062249999999</v>
      </c>
      <c r="E124" s="7"/>
      <c r="F124" s="7">
        <v>3238.31762695</v>
      </c>
      <c r="H124" s="7">
        <v>2935.6943359400002</v>
      </c>
      <c r="I124" s="7">
        <v>285.94442749000001</v>
      </c>
      <c r="J124" s="7">
        <v>0.31054661</v>
      </c>
      <c r="K124" s="7">
        <v>0.35786997999999998</v>
      </c>
      <c r="L124" s="7">
        <v>1.43919277</v>
      </c>
      <c r="M124" s="7">
        <v>4.861501E-2</v>
      </c>
      <c r="N124" s="7">
        <v>12.11879253</v>
      </c>
      <c r="O124" s="7">
        <v>2.3783340499999999</v>
      </c>
      <c r="P124" s="7">
        <v>2.546878E-2</v>
      </c>
      <c r="Q124" s="7">
        <v>0</v>
      </c>
      <c r="R124" s="7">
        <v>0</v>
      </c>
      <c r="S124" s="7">
        <v>0</v>
      </c>
      <c r="T124"/>
      <c r="U124" s="7">
        <v>3.35059532</v>
      </c>
      <c r="V124" s="7">
        <v>0.39210413203295086</v>
      </c>
      <c r="W124" s="7">
        <v>2.0267511699999998</v>
      </c>
      <c r="X124" s="7">
        <v>2.1371598399999998</v>
      </c>
      <c r="Y124" s="7">
        <v>0.16118202000000001</v>
      </c>
      <c r="Z124" s="7">
        <v>1.97597782</v>
      </c>
      <c r="AA124" s="21">
        <v>0</v>
      </c>
      <c r="AB124" s="7">
        <v>3.3865131600000002</v>
      </c>
      <c r="AC124" s="21">
        <v>6.8238750000000001E-2</v>
      </c>
      <c r="AD124" s="21">
        <v>1.4774909999999999E-2</v>
      </c>
      <c r="AE124" s="21">
        <v>9.5827200000000012E-3</v>
      </c>
    </row>
    <row r="125" spans="1:31" ht="15.75" customHeight="1" x14ac:dyDescent="0.2">
      <c r="A125" s="3">
        <v>36631</v>
      </c>
      <c r="B125">
        <f t="shared" si="2"/>
        <v>2000</v>
      </c>
      <c r="C125">
        <f t="shared" si="3"/>
        <v>4</v>
      </c>
      <c r="D125" s="7">
        <v>11.949634549999999</v>
      </c>
      <c r="E125" s="7"/>
      <c r="F125" s="7">
        <v>3238.3891601599998</v>
      </c>
      <c r="H125" s="7">
        <v>2935.0561523400002</v>
      </c>
      <c r="I125" s="7">
        <v>286.01095580999998</v>
      </c>
      <c r="J125" s="7">
        <v>0.53639722000000001</v>
      </c>
      <c r="K125" s="7">
        <v>0.79008423999999999</v>
      </c>
      <c r="L125" s="7">
        <v>1.40824354</v>
      </c>
      <c r="M125" s="7">
        <v>0</v>
      </c>
      <c r="N125" s="7">
        <v>12.222109789999999</v>
      </c>
      <c r="O125" s="7">
        <v>2.3319351699999999</v>
      </c>
      <c r="P125" s="7">
        <v>3.3396929999999998E-2</v>
      </c>
      <c r="Q125" s="7">
        <v>0</v>
      </c>
      <c r="R125" s="7">
        <v>0</v>
      </c>
      <c r="S125" s="7">
        <v>0</v>
      </c>
      <c r="T125"/>
      <c r="U125" s="7">
        <v>1.5382191000000001</v>
      </c>
      <c r="V125" s="7">
        <v>2.4924162654769277E-2</v>
      </c>
      <c r="W125" s="7">
        <v>2.5124655000000002</v>
      </c>
      <c r="X125" s="7">
        <v>2.8717863000000001</v>
      </c>
      <c r="Y125" s="7">
        <v>0.27468960000000003</v>
      </c>
      <c r="Z125" s="7">
        <v>2.5970966999999998</v>
      </c>
      <c r="AA125" s="21">
        <v>3.4884647546270076E-6</v>
      </c>
      <c r="AB125" s="7">
        <v>3.6761795999999998</v>
      </c>
      <c r="AC125" s="21">
        <v>6.6037499999999999E-2</v>
      </c>
      <c r="AD125" s="21">
        <v>1.42983E-2</v>
      </c>
      <c r="AE125" s="21">
        <v>1.07175E-2</v>
      </c>
    </row>
    <row r="126" spans="1:31" ht="15.75" customHeight="1" x14ac:dyDescent="0.2">
      <c r="A126" s="3">
        <v>36661</v>
      </c>
      <c r="B126">
        <f t="shared" si="2"/>
        <v>2000</v>
      </c>
      <c r="C126">
        <f t="shared" si="3"/>
        <v>5</v>
      </c>
      <c r="D126" s="7">
        <v>10.781538250000001</v>
      </c>
      <c r="E126" s="7"/>
      <c r="F126" s="7">
        <v>3237.2211914099998</v>
      </c>
      <c r="H126" s="7">
        <v>2934.79956055</v>
      </c>
      <c r="I126" s="7">
        <v>286.06469727000001</v>
      </c>
      <c r="J126" s="7">
        <v>0.66838907999999997</v>
      </c>
      <c r="K126" s="7">
        <v>0.85840320999999997</v>
      </c>
      <c r="L126" s="7">
        <v>1.5973974500000001</v>
      </c>
      <c r="M126" s="7">
        <v>3.313108E-2</v>
      </c>
      <c r="N126" s="7">
        <v>10.58788109</v>
      </c>
      <c r="O126" s="7">
        <v>2.5598480700000001</v>
      </c>
      <c r="P126" s="7">
        <v>5.1884659999999999E-2</v>
      </c>
      <c r="Q126" s="7">
        <v>0</v>
      </c>
      <c r="R126" s="7">
        <v>0</v>
      </c>
      <c r="S126" s="7">
        <v>0</v>
      </c>
      <c r="T126"/>
      <c r="U126" s="7">
        <v>1.8871783200000003</v>
      </c>
      <c r="V126" s="7">
        <v>3.194311694410827E-3</v>
      </c>
      <c r="W126" s="7">
        <v>3.4076105199999995</v>
      </c>
      <c r="X126" s="7">
        <v>3.8865617600000002</v>
      </c>
      <c r="Y126" s="7">
        <v>0.34963071000000007</v>
      </c>
      <c r="Z126" s="7">
        <v>3.5369310500000002</v>
      </c>
      <c r="AA126" s="21">
        <v>1.9987088430328988E-2</v>
      </c>
      <c r="AB126" s="7">
        <v>4.6929907999999996</v>
      </c>
      <c r="AC126" s="21">
        <v>6.8238750000000001E-2</v>
      </c>
      <c r="AD126" s="21">
        <v>1.4774909999999999E-2</v>
      </c>
      <c r="AE126" s="21">
        <v>1.1997310000000001E-2</v>
      </c>
    </row>
    <row r="127" spans="1:31" ht="15.75" customHeight="1" x14ac:dyDescent="0.2">
      <c r="A127" s="3">
        <v>36692</v>
      </c>
      <c r="B127">
        <f t="shared" si="2"/>
        <v>2000</v>
      </c>
      <c r="C127">
        <f t="shared" si="3"/>
        <v>6</v>
      </c>
      <c r="D127" s="7">
        <v>10.375397209999999</v>
      </c>
      <c r="E127" s="7"/>
      <c r="F127" s="7">
        <v>3236.8149414099998</v>
      </c>
      <c r="H127" s="7">
        <v>2934.7111816400002</v>
      </c>
      <c r="I127" s="7">
        <v>286.05529784999999</v>
      </c>
      <c r="J127" s="7">
        <v>1.2462532500000001</v>
      </c>
      <c r="K127" s="7">
        <v>0.68194383000000003</v>
      </c>
      <c r="L127" s="7">
        <v>2.8247392200000001</v>
      </c>
      <c r="M127" s="7">
        <v>3.313108E-2</v>
      </c>
      <c r="N127" s="7">
        <v>8.8046865499999996</v>
      </c>
      <c r="O127" s="7">
        <v>2.3772373199999999</v>
      </c>
      <c r="P127" s="7">
        <v>8.0465610000000007E-2</v>
      </c>
      <c r="Q127" s="7">
        <v>0</v>
      </c>
      <c r="R127" s="7">
        <v>0</v>
      </c>
      <c r="S127" s="7">
        <v>0</v>
      </c>
      <c r="T127"/>
      <c r="U127" s="7">
        <v>4.0671117000000008</v>
      </c>
      <c r="V127" s="7">
        <v>2.0929564505041121E-2</v>
      </c>
      <c r="W127" s="7">
        <v>2.4164988000000003</v>
      </c>
      <c r="X127" s="7">
        <v>2.8807782000000004</v>
      </c>
      <c r="Y127" s="7">
        <v>0.64820579999999994</v>
      </c>
      <c r="Z127" s="7">
        <v>2.2325724000000005</v>
      </c>
      <c r="AA127" s="21">
        <v>0.16966209535264498</v>
      </c>
      <c r="AB127" s="7">
        <v>0.63373769999999996</v>
      </c>
      <c r="AC127" s="21">
        <v>6.6037499999999999E-2</v>
      </c>
      <c r="AD127" s="21">
        <v>1.42983E-2</v>
      </c>
      <c r="AE127" s="21">
        <v>1.1621699999999999E-2</v>
      </c>
    </row>
    <row r="128" spans="1:31" ht="15.75" customHeight="1" x14ac:dyDescent="0.2">
      <c r="A128" s="3">
        <v>36722</v>
      </c>
      <c r="B128">
        <f t="shared" si="2"/>
        <v>2000</v>
      </c>
      <c r="C128">
        <f t="shared" si="3"/>
        <v>7</v>
      </c>
      <c r="D128" s="7">
        <v>10.967600109999999</v>
      </c>
      <c r="E128" s="7"/>
      <c r="F128" s="7">
        <v>3237.4072265599998</v>
      </c>
      <c r="H128" s="7">
        <v>2934.9702148400002</v>
      </c>
      <c r="I128" s="7">
        <v>284.91870117000002</v>
      </c>
      <c r="J128" s="7">
        <v>1.42539883</v>
      </c>
      <c r="K128" s="7">
        <v>0.65249281999999997</v>
      </c>
      <c r="L128" s="7">
        <v>5.3067688899999998</v>
      </c>
      <c r="M128" s="7">
        <v>0.13535245000000001</v>
      </c>
      <c r="N128" s="7">
        <v>7.0216760599999999</v>
      </c>
      <c r="O128" s="7">
        <v>2.87015581</v>
      </c>
      <c r="P128" s="7">
        <v>0.10643937000000001</v>
      </c>
      <c r="Q128" s="7">
        <v>0</v>
      </c>
      <c r="R128" s="7">
        <v>0</v>
      </c>
      <c r="S128" s="7">
        <v>0</v>
      </c>
      <c r="T128"/>
      <c r="U128" s="7">
        <v>9.3824023400000005</v>
      </c>
      <c r="V128" s="7">
        <v>1.3954259885949134</v>
      </c>
      <c r="W128" s="7">
        <v>6.5287016799999993</v>
      </c>
      <c r="X128" s="7">
        <v>4.4607806499999993</v>
      </c>
      <c r="Y128" s="7">
        <v>0.75315430000000005</v>
      </c>
      <c r="Z128" s="7">
        <v>3.7076263499999995</v>
      </c>
      <c r="AA128" s="21">
        <v>1.4148027996969694</v>
      </c>
      <c r="AB128" s="7">
        <v>2.74308584</v>
      </c>
      <c r="AC128" s="21">
        <v>6.8238750000000001E-2</v>
      </c>
      <c r="AD128" s="21">
        <v>1.4774909999999999E-2</v>
      </c>
      <c r="AE128" s="21">
        <v>1.173567E-2</v>
      </c>
    </row>
    <row r="129" spans="1:31" ht="15.75" customHeight="1" x14ac:dyDescent="0.2">
      <c r="A129" s="3">
        <v>36753</v>
      </c>
      <c r="B129">
        <f t="shared" si="2"/>
        <v>2000</v>
      </c>
      <c r="C129">
        <f t="shared" si="3"/>
        <v>8</v>
      </c>
      <c r="D129" s="7">
        <v>10.822980640000001</v>
      </c>
      <c r="E129" s="7"/>
      <c r="F129" s="7">
        <v>3237.2624511700001</v>
      </c>
      <c r="H129" s="7">
        <v>2935.1735839799999</v>
      </c>
      <c r="I129" s="7">
        <v>284.13992309999998</v>
      </c>
      <c r="J129" s="7">
        <v>1.33985424</v>
      </c>
      <c r="K129" s="7">
        <v>0.69846898000000002</v>
      </c>
      <c r="L129" s="7">
        <v>6.2739577300000002</v>
      </c>
      <c r="M129" s="7">
        <v>0.10459019999999999</v>
      </c>
      <c r="N129" s="7">
        <v>6.5567021399999996</v>
      </c>
      <c r="O129" s="7">
        <v>2.9287552799999998</v>
      </c>
      <c r="P129" s="7">
        <v>4.6801839999999997E-2</v>
      </c>
      <c r="Q129" s="7">
        <v>0</v>
      </c>
      <c r="R129" s="7">
        <v>0</v>
      </c>
      <c r="S129" s="7">
        <v>0</v>
      </c>
      <c r="T129"/>
      <c r="U129" s="7">
        <v>5.8358798899999993</v>
      </c>
      <c r="V129" s="7">
        <v>1.9152785567582096</v>
      </c>
      <c r="W129" s="7">
        <v>5.7293920999999992</v>
      </c>
      <c r="X129" s="7">
        <v>3.3414968200000001</v>
      </c>
      <c r="Y129" s="7">
        <v>0.70818786999999994</v>
      </c>
      <c r="Z129" s="7">
        <v>2.63330895</v>
      </c>
      <c r="AA129" s="21">
        <v>0.96530733395738655</v>
      </c>
      <c r="AB129" s="7">
        <v>3.5907879700000001</v>
      </c>
      <c r="AC129" s="21">
        <v>6.8238750000000001E-2</v>
      </c>
      <c r="AD129" s="21">
        <v>1.4774909999999999E-2</v>
      </c>
      <c r="AE129" s="21">
        <v>1.1677699999999999E-2</v>
      </c>
    </row>
    <row r="130" spans="1:31" ht="15.75" customHeight="1" x14ac:dyDescent="0.2">
      <c r="A130" s="3">
        <v>36784</v>
      </c>
      <c r="B130">
        <f t="shared" si="2"/>
        <v>2000</v>
      </c>
      <c r="C130">
        <f t="shared" si="3"/>
        <v>9</v>
      </c>
      <c r="D130" s="7">
        <v>8.7771452700000001</v>
      </c>
      <c r="E130" s="7"/>
      <c r="F130" s="7">
        <v>3235.2167968799999</v>
      </c>
      <c r="H130" s="7">
        <v>2935.2702636700001</v>
      </c>
      <c r="I130" s="7">
        <v>284.15960693</v>
      </c>
      <c r="J130" s="7">
        <v>0.94780951999999996</v>
      </c>
      <c r="K130" s="7">
        <v>1.00809324</v>
      </c>
      <c r="L130" s="7">
        <v>4.5791063300000001</v>
      </c>
      <c r="M130" s="7">
        <v>0.15759401000000001</v>
      </c>
      <c r="N130" s="7">
        <v>6.5280528100000002</v>
      </c>
      <c r="O130" s="7">
        <v>2.5459821200000001</v>
      </c>
      <c r="P130" s="7">
        <v>2.0240950000000001E-2</v>
      </c>
      <c r="Q130" s="7">
        <v>0</v>
      </c>
      <c r="R130" s="7">
        <v>0</v>
      </c>
      <c r="S130" s="7">
        <v>0</v>
      </c>
      <c r="T130"/>
      <c r="U130" s="7">
        <v>3.4346144999999999</v>
      </c>
      <c r="V130" s="7">
        <v>1.4473735128708327</v>
      </c>
      <c r="W130" s="7">
        <v>4.0185579000000002</v>
      </c>
      <c r="X130" s="7">
        <v>3.0591014999999997</v>
      </c>
      <c r="Y130" s="7">
        <v>0.47533170000000002</v>
      </c>
      <c r="Z130" s="7">
        <v>2.5837697999999998</v>
      </c>
      <c r="AA130" s="21">
        <v>7.7857514830119046E-2</v>
      </c>
      <c r="AB130" s="7">
        <v>4.1384333999999994</v>
      </c>
      <c r="AC130" s="21">
        <v>6.6037499999999999E-2</v>
      </c>
      <c r="AD130" s="21">
        <v>1.42983E-2</v>
      </c>
      <c r="AE130" s="21">
        <v>1.0917000000000001E-2</v>
      </c>
    </row>
    <row r="131" spans="1:31" ht="15.75" customHeight="1" x14ac:dyDescent="0.2">
      <c r="A131" s="3">
        <v>36814</v>
      </c>
      <c r="B131">
        <f t="shared" ref="B131:B194" si="4">YEAR(A131)</f>
        <v>2000</v>
      </c>
      <c r="C131">
        <f t="shared" ref="C131:C194" si="5">MONTH(A131)</f>
        <v>10</v>
      </c>
      <c r="D131" s="7">
        <v>6.9063798299999997</v>
      </c>
      <c r="E131" s="7"/>
      <c r="F131" s="7">
        <v>3233.3459472700001</v>
      </c>
      <c r="H131" s="7">
        <v>2935.3952636700001</v>
      </c>
      <c r="I131" s="7">
        <v>284.23950194999998</v>
      </c>
      <c r="J131" s="7">
        <v>0.68111109999999997</v>
      </c>
      <c r="K131" s="7">
        <v>0.79330093000000002</v>
      </c>
      <c r="L131" s="7">
        <v>3.0156083100000002</v>
      </c>
      <c r="M131" s="7">
        <v>0.15760931</v>
      </c>
      <c r="N131" s="7">
        <v>6.8419389700000002</v>
      </c>
      <c r="O131" s="7">
        <v>2.2118926000000001</v>
      </c>
      <c r="P131" s="7">
        <v>9.6387E-3</v>
      </c>
      <c r="Q131" s="7">
        <v>0</v>
      </c>
      <c r="R131" s="7">
        <v>0</v>
      </c>
      <c r="S131" s="7">
        <v>0</v>
      </c>
      <c r="T131"/>
      <c r="U131" s="7">
        <v>0.94174961999999995</v>
      </c>
      <c r="V131" s="7">
        <v>0.98283867274286285</v>
      </c>
      <c r="W131" s="7">
        <v>1.9958333200000002</v>
      </c>
      <c r="X131" s="7">
        <v>2.4562384999999995</v>
      </c>
      <c r="Y131" s="7">
        <v>0.34946951000000004</v>
      </c>
      <c r="Z131" s="7">
        <v>2.10676899</v>
      </c>
      <c r="AA131" s="21">
        <v>3.518422710721568E-4</v>
      </c>
      <c r="AB131" s="7">
        <v>3.4727477200000001</v>
      </c>
      <c r="AC131" s="21">
        <v>6.8238750000000001E-2</v>
      </c>
      <c r="AD131" s="21">
        <v>1.4774909999999999E-2</v>
      </c>
      <c r="AE131" s="21">
        <v>1.066834E-2</v>
      </c>
    </row>
    <row r="132" spans="1:31" ht="15.75" customHeight="1" x14ac:dyDescent="0.2">
      <c r="A132" s="3">
        <v>36845</v>
      </c>
      <c r="B132">
        <f t="shared" si="4"/>
        <v>2000</v>
      </c>
      <c r="C132">
        <f t="shared" si="5"/>
        <v>11</v>
      </c>
      <c r="D132" s="7">
        <v>6.1486743099999996</v>
      </c>
      <c r="E132" s="7"/>
      <c r="F132" s="7">
        <v>3232.5881347700001</v>
      </c>
      <c r="H132" s="7">
        <v>2935.4064941400002</v>
      </c>
      <c r="I132" s="7">
        <v>284.37252808</v>
      </c>
      <c r="J132" s="7">
        <v>0.55957626999999999</v>
      </c>
      <c r="K132" s="7">
        <v>0.60154182</v>
      </c>
      <c r="L132" s="7">
        <v>2.3189954799999999</v>
      </c>
      <c r="M132" s="7">
        <v>9.5077469999999997E-2</v>
      </c>
      <c r="N132" s="7">
        <v>7.3225412399999996</v>
      </c>
      <c r="O132" s="7">
        <v>1.90333474</v>
      </c>
      <c r="P132" s="7">
        <v>8.2403500000000005E-3</v>
      </c>
      <c r="Q132" s="7">
        <v>0</v>
      </c>
      <c r="R132" s="7">
        <v>0</v>
      </c>
      <c r="S132" s="7">
        <v>0</v>
      </c>
      <c r="T132"/>
      <c r="U132" s="7">
        <v>1.3263221999999999</v>
      </c>
      <c r="V132" s="7">
        <v>0.32704357074628199</v>
      </c>
      <c r="W132" s="7">
        <v>0.51600539999999995</v>
      </c>
      <c r="X132" s="7">
        <v>1.1822147999999999</v>
      </c>
      <c r="Y132" s="7">
        <v>0.28548660000000003</v>
      </c>
      <c r="Z132" s="7">
        <v>0.89672819999999986</v>
      </c>
      <c r="AA132" s="21">
        <v>0</v>
      </c>
      <c r="AB132" s="7">
        <v>0.58282200000000006</v>
      </c>
      <c r="AC132" s="21">
        <v>6.6037499999999999E-2</v>
      </c>
      <c r="AD132" s="21">
        <v>1.42983E-2</v>
      </c>
      <c r="AE132" s="21">
        <v>9.2160000000000002E-3</v>
      </c>
    </row>
    <row r="133" spans="1:31" ht="15.75" customHeight="1" x14ac:dyDescent="0.2">
      <c r="A133" s="3">
        <v>36875</v>
      </c>
      <c r="B133">
        <f t="shared" si="4"/>
        <v>2000</v>
      </c>
      <c r="C133">
        <f t="shared" si="5"/>
        <v>12</v>
      </c>
      <c r="D133" s="7">
        <v>6.4347053800000005</v>
      </c>
      <c r="E133" s="7"/>
      <c r="F133" s="7">
        <v>3232.8742675799999</v>
      </c>
      <c r="H133" s="7">
        <v>2933.9377441400002</v>
      </c>
      <c r="I133" s="7">
        <v>284.48922728999997</v>
      </c>
      <c r="J133" s="7">
        <v>0.40510610000000002</v>
      </c>
      <c r="K133" s="7">
        <v>0.93604124</v>
      </c>
      <c r="L133" s="7">
        <v>2.5590476999999998</v>
      </c>
      <c r="M133" s="7">
        <v>0</v>
      </c>
      <c r="N133" s="7">
        <v>8.1656732600000002</v>
      </c>
      <c r="O133" s="7">
        <v>2.37232208</v>
      </c>
      <c r="P133" s="7">
        <v>9.0396599999999997E-3</v>
      </c>
      <c r="Q133" s="7">
        <v>0</v>
      </c>
      <c r="R133" s="7">
        <v>0</v>
      </c>
      <c r="S133" s="7">
        <v>0</v>
      </c>
      <c r="T133"/>
      <c r="U133" s="7">
        <v>1.9489439599999998</v>
      </c>
      <c r="V133" s="7">
        <v>0.54231298728482658</v>
      </c>
      <c r="W133" s="7">
        <v>1.0223685300000001</v>
      </c>
      <c r="X133" s="7">
        <v>2.9526982299999998</v>
      </c>
      <c r="Y133" s="7">
        <v>0.21303169</v>
      </c>
      <c r="Z133" s="7">
        <v>2.73966654</v>
      </c>
      <c r="AA133" s="21">
        <v>0</v>
      </c>
      <c r="AB133" s="7">
        <v>5.6943177700000005</v>
      </c>
      <c r="AC133" s="21">
        <v>6.8238750000000001E-2</v>
      </c>
      <c r="AD133" s="21">
        <v>1.4774909999999999E-2</v>
      </c>
      <c r="AE133" s="21">
        <v>8.8129899999999997E-3</v>
      </c>
    </row>
    <row r="134" spans="1:31" ht="15.75" customHeight="1" x14ac:dyDescent="0.2">
      <c r="A134" s="3">
        <v>36906</v>
      </c>
      <c r="B134">
        <f t="shared" si="4"/>
        <v>2001</v>
      </c>
      <c r="C134">
        <f t="shared" si="5"/>
        <v>1</v>
      </c>
      <c r="D134" s="7">
        <v>5.9463088500000003</v>
      </c>
      <c r="E134" s="7"/>
      <c r="F134" s="7">
        <v>3232.3859863299999</v>
      </c>
      <c r="H134" s="7">
        <v>2933.9265136700001</v>
      </c>
      <c r="I134" s="7">
        <v>284.65228271000001</v>
      </c>
      <c r="J134" s="7">
        <v>0.27308898999999998</v>
      </c>
      <c r="K134" s="7">
        <v>0.27205127000000001</v>
      </c>
      <c r="L134" s="7">
        <v>2.0483298300000001</v>
      </c>
      <c r="M134" s="7">
        <v>4.7381029999999998E-2</v>
      </c>
      <c r="N134" s="7">
        <v>9.0154829000000003</v>
      </c>
      <c r="O134" s="7">
        <v>2.1429588800000001</v>
      </c>
      <c r="P134" s="7">
        <v>7.7658500000000004E-3</v>
      </c>
      <c r="Q134" s="7">
        <v>0</v>
      </c>
      <c r="R134" s="7">
        <v>0</v>
      </c>
      <c r="S134" s="7">
        <v>0</v>
      </c>
      <c r="T134"/>
      <c r="U134" s="7">
        <v>1.2730394899999999</v>
      </c>
      <c r="V134" s="7">
        <v>1.5212408258328296</v>
      </c>
      <c r="W134" s="7">
        <v>1.0652973299999999</v>
      </c>
      <c r="X134" s="7">
        <v>1.1182868699999999</v>
      </c>
      <c r="Y134" s="7">
        <v>0.13989587000000001</v>
      </c>
      <c r="Z134" s="7">
        <v>0.97839100000000001</v>
      </c>
      <c r="AA134" s="21">
        <v>0</v>
      </c>
      <c r="AB134" s="7">
        <v>1.7453790499999999</v>
      </c>
      <c r="AC134" s="21">
        <v>6.8203409999999992E-2</v>
      </c>
      <c r="AD134" s="21">
        <v>1.4528149999999998E-2</v>
      </c>
      <c r="AE134" s="21">
        <v>8.4868700000000005E-3</v>
      </c>
    </row>
    <row r="135" spans="1:31" ht="15.75" customHeight="1" x14ac:dyDescent="0.2">
      <c r="A135" s="3">
        <v>36937</v>
      </c>
      <c r="B135">
        <f t="shared" si="4"/>
        <v>2001</v>
      </c>
      <c r="C135">
        <f t="shared" si="5"/>
        <v>2</v>
      </c>
      <c r="D135" s="7">
        <v>5.90619111</v>
      </c>
      <c r="E135" s="7"/>
      <c r="F135" s="7">
        <v>3232.3457031200001</v>
      </c>
      <c r="H135" s="7">
        <v>2933.7893066400002</v>
      </c>
      <c r="I135" s="7">
        <v>284.77450562000001</v>
      </c>
      <c r="J135" s="7">
        <v>0.19866396</v>
      </c>
      <c r="K135" s="7">
        <v>0.40218728999999998</v>
      </c>
      <c r="L135" s="7">
        <v>1.19340348</v>
      </c>
      <c r="M135" s="7">
        <v>4.7381029999999998E-2</v>
      </c>
      <c r="N135" s="7">
        <v>9.7399425500000003</v>
      </c>
      <c r="O135" s="7">
        <v>2.1921086299999999</v>
      </c>
      <c r="P135" s="7">
        <v>8.1946799999999993E-3</v>
      </c>
      <c r="Q135" s="7">
        <v>0</v>
      </c>
      <c r="R135" s="7">
        <v>0</v>
      </c>
      <c r="S135" s="7">
        <v>0</v>
      </c>
      <c r="T135"/>
      <c r="U135" s="7">
        <v>1.6653884799999998</v>
      </c>
      <c r="V135" s="7">
        <v>0.26630552329627616</v>
      </c>
      <c r="W135" s="7">
        <v>1.4257824000000001</v>
      </c>
      <c r="X135" s="7">
        <v>1.7668086800000002</v>
      </c>
      <c r="Y135" s="7">
        <v>8.9718439999999997E-2</v>
      </c>
      <c r="Z135" s="7">
        <v>1.6770902400000001</v>
      </c>
      <c r="AA135" s="21">
        <v>0</v>
      </c>
      <c r="AB135" s="7">
        <v>1.7234711200000001</v>
      </c>
      <c r="AC135" s="21">
        <v>6.1603079999999998E-2</v>
      </c>
      <c r="AD135" s="21">
        <v>1.3122200000000001E-2</v>
      </c>
      <c r="AE135" s="21">
        <v>8.24656E-3</v>
      </c>
    </row>
    <row r="136" spans="1:31" ht="15.75" customHeight="1" x14ac:dyDescent="0.2">
      <c r="A136" s="3">
        <v>36965</v>
      </c>
      <c r="B136">
        <f t="shared" si="4"/>
        <v>2001</v>
      </c>
      <c r="C136">
        <f t="shared" si="5"/>
        <v>3</v>
      </c>
      <c r="D136" s="7">
        <v>6.3824272799999999</v>
      </c>
      <c r="E136" s="7"/>
      <c r="F136" s="7">
        <v>3232.8220214799999</v>
      </c>
      <c r="H136" s="7">
        <v>2933.6152343799999</v>
      </c>
      <c r="I136" s="7">
        <v>284.90737915</v>
      </c>
      <c r="J136" s="7">
        <v>0.21089368999999999</v>
      </c>
      <c r="K136" s="7">
        <v>0.40945101</v>
      </c>
      <c r="L136" s="7">
        <v>0.84855723000000005</v>
      </c>
      <c r="M136" s="7">
        <v>4.7381029999999998E-2</v>
      </c>
      <c r="N136" s="7">
        <v>10.53435612</v>
      </c>
      <c r="O136" s="7">
        <v>2.23535466</v>
      </c>
      <c r="P136" s="7">
        <v>1.342983E-2</v>
      </c>
      <c r="Q136" s="7">
        <v>0</v>
      </c>
      <c r="R136" s="7">
        <v>0</v>
      </c>
      <c r="S136" s="7">
        <v>0</v>
      </c>
      <c r="T136"/>
      <c r="U136" s="7">
        <v>3.0067737000000001</v>
      </c>
      <c r="V136" s="7">
        <v>8.7296851647808718E-2</v>
      </c>
      <c r="W136" s="7">
        <v>2.1127721399999997</v>
      </c>
      <c r="X136" s="7">
        <v>2.1394774000000001</v>
      </c>
      <c r="Y136" s="7">
        <v>0.10562444000000001</v>
      </c>
      <c r="Z136" s="7">
        <v>2.0338529599999999</v>
      </c>
      <c r="AA136" s="21">
        <v>0</v>
      </c>
      <c r="AB136" s="7">
        <v>3.3949479500000002</v>
      </c>
      <c r="AC136" s="21">
        <v>6.8203409999999992E-2</v>
      </c>
      <c r="AD136" s="21">
        <v>1.4528149999999998E-2</v>
      </c>
      <c r="AE136" s="21">
        <v>9.9404599999999999E-3</v>
      </c>
    </row>
    <row r="137" spans="1:31" ht="15.75" customHeight="1" x14ac:dyDescent="0.2">
      <c r="A137" s="3">
        <v>36996</v>
      </c>
      <c r="B137">
        <f t="shared" si="4"/>
        <v>2001</v>
      </c>
      <c r="C137">
        <f t="shared" si="5"/>
        <v>4</v>
      </c>
      <c r="D137" s="7">
        <v>7.7264533000000002</v>
      </c>
      <c r="E137" s="7"/>
      <c r="F137" s="7">
        <v>3234.1660156200001</v>
      </c>
      <c r="H137" s="7">
        <v>2933.1950683599998</v>
      </c>
      <c r="I137" s="7">
        <v>285.01718140000003</v>
      </c>
      <c r="J137" s="7">
        <v>0.47709551</v>
      </c>
      <c r="K137" s="7">
        <v>0.57502556000000005</v>
      </c>
      <c r="L137" s="7">
        <v>1.3510596800000001</v>
      </c>
      <c r="M137" s="7">
        <v>0</v>
      </c>
      <c r="N137" s="7">
        <v>11.131293299999999</v>
      </c>
      <c r="O137" s="7">
        <v>2.3986036799999999</v>
      </c>
      <c r="P137" s="7">
        <v>2.061375E-2</v>
      </c>
      <c r="Q137" s="7">
        <v>0</v>
      </c>
      <c r="R137" s="7">
        <v>0</v>
      </c>
      <c r="S137" s="7">
        <v>0</v>
      </c>
      <c r="T137"/>
      <c r="U137" s="7">
        <v>3.3185364000000002</v>
      </c>
      <c r="V137" s="7">
        <v>1.9317220575906943E-2</v>
      </c>
      <c r="W137" s="7">
        <v>2.9888018999999999</v>
      </c>
      <c r="X137" s="7">
        <v>2.5851051000000003</v>
      </c>
      <c r="Y137" s="7">
        <v>0.24665489999999998</v>
      </c>
      <c r="Z137" s="7">
        <v>2.3384502</v>
      </c>
      <c r="AA137" s="21">
        <v>1.2576833457471055E-5</v>
      </c>
      <c r="AB137" s="7">
        <v>2.9863961999999997</v>
      </c>
      <c r="AC137" s="21">
        <v>6.6003300000000001E-2</v>
      </c>
      <c r="AD137" s="21">
        <v>1.4059499999999999E-2</v>
      </c>
      <c r="AE137" s="21">
        <v>1.0520099999999999E-2</v>
      </c>
    </row>
    <row r="138" spans="1:31" ht="15.75" customHeight="1" x14ac:dyDescent="0.2">
      <c r="A138" s="3">
        <v>37026</v>
      </c>
      <c r="B138">
        <f t="shared" si="4"/>
        <v>2001</v>
      </c>
      <c r="C138">
        <f t="shared" si="5"/>
        <v>5</v>
      </c>
      <c r="D138" s="7">
        <v>6.9477989000000004</v>
      </c>
      <c r="E138" s="7"/>
      <c r="F138" s="7">
        <v>3233.3874511700001</v>
      </c>
      <c r="H138" s="7">
        <v>2932.8532714799999</v>
      </c>
      <c r="I138" s="7">
        <v>285.06271362000001</v>
      </c>
      <c r="J138" s="7">
        <v>0.55535853000000002</v>
      </c>
      <c r="K138" s="7">
        <v>0.73050099999999996</v>
      </c>
      <c r="L138" s="7">
        <v>1.3768000600000001</v>
      </c>
      <c r="M138" s="7">
        <v>3.2864860000000003E-2</v>
      </c>
      <c r="N138" s="7">
        <v>10.21531296</v>
      </c>
      <c r="O138" s="7">
        <v>2.5360114600000001</v>
      </c>
      <c r="P138" s="7">
        <v>2.4435970000000001E-2</v>
      </c>
      <c r="Q138" s="7">
        <v>0</v>
      </c>
      <c r="R138" s="7">
        <v>0</v>
      </c>
      <c r="S138" s="7">
        <v>0</v>
      </c>
      <c r="T138"/>
      <c r="U138" s="7">
        <v>1.7867838899999999</v>
      </c>
      <c r="V138" s="7">
        <v>6.0325755796841974E-3</v>
      </c>
      <c r="W138" s="7">
        <v>3.2407040399999998</v>
      </c>
      <c r="X138" s="7">
        <v>3.1953225200000004</v>
      </c>
      <c r="Y138" s="7">
        <v>0.29105682999999999</v>
      </c>
      <c r="Z138" s="7">
        <v>2.9042656900000003</v>
      </c>
      <c r="AA138" s="21">
        <v>7.3674386580800909E-3</v>
      </c>
      <c r="AB138" s="7">
        <v>4.3225352199999998</v>
      </c>
      <c r="AC138" s="21">
        <v>6.8203409999999992E-2</v>
      </c>
      <c r="AD138" s="21">
        <v>1.4528149999999998E-2</v>
      </c>
      <c r="AE138" s="21">
        <v>1.1997310000000001E-2</v>
      </c>
    </row>
    <row r="139" spans="1:31" ht="15.75" customHeight="1" x14ac:dyDescent="0.2">
      <c r="A139" s="3">
        <v>37057</v>
      </c>
      <c r="B139">
        <f t="shared" si="4"/>
        <v>2001</v>
      </c>
      <c r="C139">
        <f t="shared" si="5"/>
        <v>6</v>
      </c>
      <c r="D139" s="7">
        <v>6.5817946799999998</v>
      </c>
      <c r="E139" s="7"/>
      <c r="F139" s="7">
        <v>3233.0212402299999</v>
      </c>
      <c r="H139" s="7">
        <v>2932.8342285200001</v>
      </c>
      <c r="I139" s="7">
        <v>284.94564818999999</v>
      </c>
      <c r="J139" s="7">
        <v>1.13822687</v>
      </c>
      <c r="K139" s="7">
        <v>0.49361097999999998</v>
      </c>
      <c r="L139" s="7">
        <v>2.7887663800000002</v>
      </c>
      <c r="M139" s="7">
        <v>3.2865520000000002E-2</v>
      </c>
      <c r="N139" s="7">
        <v>8.0614109000000003</v>
      </c>
      <c r="O139" s="7">
        <v>2.64039731</v>
      </c>
      <c r="P139" s="7">
        <v>8.6238880000000004E-2</v>
      </c>
      <c r="Q139" s="7">
        <v>0</v>
      </c>
      <c r="R139" s="7">
        <v>0</v>
      </c>
      <c r="S139" s="7">
        <v>0</v>
      </c>
      <c r="T139"/>
      <c r="U139" s="7">
        <v>5.3376431999999996</v>
      </c>
      <c r="V139" s="7">
        <v>3.825683014240952E-2</v>
      </c>
      <c r="W139" s="7">
        <v>3.2107707000000003</v>
      </c>
      <c r="X139" s="7">
        <v>3.1298009999999996</v>
      </c>
      <c r="Y139" s="7">
        <v>0.59712149999999986</v>
      </c>
      <c r="Z139" s="7">
        <v>2.5326795000000004</v>
      </c>
      <c r="AA139" s="21">
        <v>0.24963762849847898</v>
      </c>
      <c r="AB139" s="7">
        <v>0.45521519999999993</v>
      </c>
      <c r="AC139" s="21">
        <v>6.6003300000000001E-2</v>
      </c>
      <c r="AD139" s="21">
        <v>1.4059499999999999E-2</v>
      </c>
      <c r="AE139" s="21">
        <v>1.1611799999999999E-2</v>
      </c>
    </row>
    <row r="140" spans="1:31" ht="15.75" customHeight="1" x14ac:dyDescent="0.2">
      <c r="A140" s="3">
        <v>37087</v>
      </c>
      <c r="B140">
        <f t="shared" si="4"/>
        <v>2001</v>
      </c>
      <c r="C140">
        <f t="shared" si="5"/>
        <v>7</v>
      </c>
      <c r="D140" s="7">
        <v>7.87623155</v>
      </c>
      <c r="E140" s="7"/>
      <c r="F140" s="7">
        <v>3234.3159179700001</v>
      </c>
      <c r="H140" s="7">
        <v>2933.2905273400002</v>
      </c>
      <c r="I140" s="7">
        <v>283.57592772999999</v>
      </c>
      <c r="J140" s="7">
        <v>1.5421085400000001</v>
      </c>
      <c r="K140" s="7">
        <v>0.45743140999999998</v>
      </c>
      <c r="L140" s="7">
        <v>5.4760375000000003</v>
      </c>
      <c r="M140" s="7">
        <v>0.12621278999999999</v>
      </c>
      <c r="N140" s="7">
        <v>6.5427198400000002</v>
      </c>
      <c r="O140" s="7">
        <v>3.1412124600000002</v>
      </c>
      <c r="P140" s="7">
        <v>0.16354884</v>
      </c>
      <c r="Q140" s="7">
        <v>0</v>
      </c>
      <c r="R140" s="7">
        <v>0</v>
      </c>
      <c r="S140" s="7">
        <v>0</v>
      </c>
      <c r="T140"/>
      <c r="U140" s="7">
        <v>11.13193229</v>
      </c>
      <c r="V140" s="7">
        <v>2.2833867739669915</v>
      </c>
      <c r="W140" s="7">
        <v>7.1069632800000004</v>
      </c>
      <c r="X140" s="7">
        <v>4.4025970600000006</v>
      </c>
      <c r="Y140" s="7">
        <v>0.82709798000000001</v>
      </c>
      <c r="Z140" s="7">
        <v>3.5754990800000002</v>
      </c>
      <c r="AA140" s="21">
        <v>1.6274306936022498</v>
      </c>
      <c r="AB140" s="7">
        <v>1.9100656199999999</v>
      </c>
      <c r="AC140" s="21">
        <v>6.8203409999999992E-2</v>
      </c>
      <c r="AD140" s="21">
        <v>1.4528149999999998E-2</v>
      </c>
      <c r="AE140" s="21">
        <v>1.1903070000000002E-2</v>
      </c>
    </row>
    <row r="141" spans="1:31" ht="15.75" customHeight="1" x14ac:dyDescent="0.2">
      <c r="A141" s="3">
        <v>37118</v>
      </c>
      <c r="B141">
        <f t="shared" si="4"/>
        <v>2001</v>
      </c>
      <c r="C141">
        <f t="shared" si="5"/>
        <v>8</v>
      </c>
      <c r="D141" s="7">
        <v>7.0080854500000003</v>
      </c>
      <c r="E141" s="7"/>
      <c r="F141" s="7">
        <v>3233.4477539099998</v>
      </c>
      <c r="H141" s="7">
        <v>2933.6403808599998</v>
      </c>
      <c r="I141" s="7">
        <v>282.54254150000003</v>
      </c>
      <c r="J141" s="7">
        <v>1.29489374</v>
      </c>
      <c r="K141" s="7">
        <v>0.54799282999999999</v>
      </c>
      <c r="L141" s="7">
        <v>6.06197214</v>
      </c>
      <c r="M141" s="7">
        <v>9.5736440000000006E-2</v>
      </c>
      <c r="N141" s="7">
        <v>6.3288054499999999</v>
      </c>
      <c r="O141" s="7">
        <v>2.8806395500000002</v>
      </c>
      <c r="P141" s="7">
        <v>5.4701300000000001E-2</v>
      </c>
      <c r="Q141" s="7">
        <v>0</v>
      </c>
      <c r="R141" s="7">
        <v>0</v>
      </c>
      <c r="S141" s="7">
        <v>0</v>
      </c>
      <c r="T141"/>
      <c r="U141" s="7">
        <v>5.2744190499999997</v>
      </c>
      <c r="V141" s="7">
        <v>2.7889348210026146</v>
      </c>
      <c r="W141" s="7">
        <v>5.6478298599999999</v>
      </c>
      <c r="X141" s="7">
        <v>2.9378340399999998</v>
      </c>
      <c r="Y141" s="7">
        <v>0.69626589000000005</v>
      </c>
      <c r="Z141" s="7">
        <v>2.2415681499999995</v>
      </c>
      <c r="AA141" s="21">
        <v>1.1982142059311978</v>
      </c>
      <c r="AB141" s="7">
        <v>3.6822863299999997</v>
      </c>
      <c r="AC141" s="21">
        <v>6.8203409999999992E-2</v>
      </c>
      <c r="AD141" s="21">
        <v>1.4528149999999998E-2</v>
      </c>
      <c r="AE141" s="21">
        <v>1.1881370000000002E-2</v>
      </c>
    </row>
    <row r="142" spans="1:31" ht="15.75" customHeight="1" x14ac:dyDescent="0.2">
      <c r="A142" s="3">
        <v>37149</v>
      </c>
      <c r="B142">
        <f t="shared" si="4"/>
        <v>2001</v>
      </c>
      <c r="C142">
        <f t="shared" si="5"/>
        <v>9</v>
      </c>
      <c r="D142" s="7">
        <v>5.0159404299999997</v>
      </c>
      <c r="E142" s="7"/>
      <c r="F142" s="7">
        <v>3231.4555664099998</v>
      </c>
      <c r="H142" s="7">
        <v>2933.6459960900002</v>
      </c>
      <c r="I142" s="7">
        <v>282.61123657000002</v>
      </c>
      <c r="J142" s="7">
        <v>0.86457676000000006</v>
      </c>
      <c r="K142" s="7">
        <v>0.93472772999999998</v>
      </c>
      <c r="L142" s="7">
        <v>4.4872283900000003</v>
      </c>
      <c r="M142" s="7">
        <v>0.14684444999999999</v>
      </c>
      <c r="N142" s="7">
        <v>6.3512220399999997</v>
      </c>
      <c r="O142" s="7">
        <v>2.4005310500000001</v>
      </c>
      <c r="P142" s="7">
        <v>1.3143729999999999E-2</v>
      </c>
      <c r="Q142" s="7">
        <v>0</v>
      </c>
      <c r="R142" s="7">
        <v>0</v>
      </c>
      <c r="S142" s="7">
        <v>0</v>
      </c>
      <c r="T142"/>
      <c r="U142" s="7">
        <v>2.6282661000000003</v>
      </c>
      <c r="V142" s="7">
        <v>1.2890737144308244</v>
      </c>
      <c r="W142" s="7">
        <v>3.5827443000000003</v>
      </c>
      <c r="X142" s="7">
        <v>2.8079432999999998</v>
      </c>
      <c r="Y142" s="7">
        <v>0.43710360000000004</v>
      </c>
      <c r="Z142" s="7">
        <v>2.3708396999999999</v>
      </c>
      <c r="AA142" s="21">
        <v>3.1446551326609007E-2</v>
      </c>
      <c r="AB142" s="7">
        <v>3.8008368000000003</v>
      </c>
      <c r="AC142" s="21">
        <v>6.6003300000000001E-2</v>
      </c>
      <c r="AD142" s="21">
        <v>1.4059499999999999E-2</v>
      </c>
      <c r="AE142" s="21">
        <v>1.1017200000000001E-2</v>
      </c>
    </row>
    <row r="143" spans="1:31" ht="15.75" customHeight="1" x14ac:dyDescent="0.2">
      <c r="A143" s="3">
        <v>37179</v>
      </c>
      <c r="B143">
        <f t="shared" si="4"/>
        <v>2001</v>
      </c>
      <c r="C143">
        <f t="shared" si="5"/>
        <v>10</v>
      </c>
      <c r="D143" s="7">
        <v>2.6942777600000003</v>
      </c>
      <c r="E143" s="7"/>
      <c r="F143" s="7">
        <v>3229.1337890599998</v>
      </c>
      <c r="H143" s="7">
        <v>2933.7480468799999</v>
      </c>
      <c r="I143" s="7">
        <v>282.69070434999998</v>
      </c>
      <c r="J143" s="7">
        <v>0.54000186999999999</v>
      </c>
      <c r="K143" s="7">
        <v>0.75109422000000003</v>
      </c>
      <c r="L143" s="7">
        <v>2.6357061900000001</v>
      </c>
      <c r="M143" s="7">
        <v>0.14685991000000001</v>
      </c>
      <c r="N143" s="7">
        <v>6.5185399100000003</v>
      </c>
      <c r="O143" s="7">
        <v>2.0949273100000001</v>
      </c>
      <c r="P143" s="7">
        <v>8.0503099999999998E-3</v>
      </c>
      <c r="Q143" s="7">
        <v>0</v>
      </c>
      <c r="R143" s="7">
        <v>0</v>
      </c>
      <c r="S143" s="7">
        <v>0</v>
      </c>
      <c r="T143"/>
      <c r="U143" s="7">
        <v>0.65404048000000004</v>
      </c>
      <c r="V143" s="7">
        <v>0.85025418404329156</v>
      </c>
      <c r="W143" s="7">
        <v>1.5908908600000002</v>
      </c>
      <c r="X143" s="7">
        <v>2.2361385</v>
      </c>
      <c r="Y143" s="7">
        <v>0.27586249000000002</v>
      </c>
      <c r="Z143" s="7">
        <v>1.9602760099999998</v>
      </c>
      <c r="AA143" s="21">
        <v>1.9949428311263025E-4</v>
      </c>
      <c r="AB143" s="7">
        <v>3.28007435</v>
      </c>
      <c r="AC143" s="21">
        <v>6.8203409999999992E-2</v>
      </c>
      <c r="AD143" s="21">
        <v>1.4528149999999998E-2</v>
      </c>
      <c r="AE143" s="21">
        <v>1.0815279999999998E-2</v>
      </c>
    </row>
    <row r="144" spans="1:31" ht="15.75" customHeight="1" x14ac:dyDescent="0.2">
      <c r="A144" s="3">
        <v>37210</v>
      </c>
      <c r="B144">
        <f t="shared" si="4"/>
        <v>2001</v>
      </c>
      <c r="C144">
        <f t="shared" si="5"/>
        <v>11</v>
      </c>
      <c r="D144" s="7">
        <v>2.4399342500000003</v>
      </c>
      <c r="E144" s="7"/>
      <c r="F144" s="7">
        <v>3228.8793945299999</v>
      </c>
      <c r="H144" s="7">
        <v>2933.7858886700001</v>
      </c>
      <c r="I144" s="7">
        <v>282.80242920000001</v>
      </c>
      <c r="J144" s="7">
        <v>0.45414041999999999</v>
      </c>
      <c r="K144" s="7">
        <v>0.54974036999999998</v>
      </c>
      <c r="L144" s="7">
        <v>2.1038017299999998</v>
      </c>
      <c r="M144" s="7">
        <v>9.1086299999999995E-2</v>
      </c>
      <c r="N144" s="7">
        <v>7.0523529099999998</v>
      </c>
      <c r="O144" s="7">
        <v>2.0296824</v>
      </c>
      <c r="P144" s="7">
        <v>1.028046E-2</v>
      </c>
      <c r="Q144" s="7">
        <v>0</v>
      </c>
      <c r="R144" s="7">
        <v>0</v>
      </c>
      <c r="S144" s="7">
        <v>0</v>
      </c>
      <c r="T144"/>
      <c r="U144" s="7">
        <v>1.0829727</v>
      </c>
      <c r="V144" s="7">
        <v>0.22173722399722046</v>
      </c>
      <c r="W144" s="7">
        <v>0.46531020000000001</v>
      </c>
      <c r="X144" s="7">
        <v>1.1345421000000002</v>
      </c>
      <c r="Y144" s="7">
        <v>0.23110829999999999</v>
      </c>
      <c r="Z144" s="7">
        <v>0.90343380000000018</v>
      </c>
      <c r="AA144" s="21">
        <v>0</v>
      </c>
      <c r="AB144" s="7">
        <v>0.55763940000000001</v>
      </c>
      <c r="AC144" s="21">
        <v>6.6003300000000001E-2</v>
      </c>
      <c r="AD144" s="21">
        <v>1.4059499999999999E-2</v>
      </c>
      <c r="AE144" s="21">
        <v>9.3753000000000013E-3</v>
      </c>
    </row>
    <row r="145" spans="1:31" ht="15.75" customHeight="1" x14ac:dyDescent="0.2">
      <c r="A145" s="3">
        <v>37240</v>
      </c>
      <c r="B145">
        <f t="shared" si="4"/>
        <v>2001</v>
      </c>
      <c r="C145">
        <f t="shared" si="5"/>
        <v>12</v>
      </c>
      <c r="D145" s="7">
        <v>2.1900696799999997</v>
      </c>
      <c r="E145" s="7"/>
      <c r="F145" s="7">
        <v>3228.6296386700001</v>
      </c>
      <c r="H145" s="7">
        <v>2932.3737793</v>
      </c>
      <c r="I145" s="7">
        <v>282.95245361000002</v>
      </c>
      <c r="J145" s="7">
        <v>0.3272101</v>
      </c>
      <c r="K145" s="7">
        <v>0.86676991000000003</v>
      </c>
      <c r="L145" s="7">
        <v>2.17943716</v>
      </c>
      <c r="M145" s="7">
        <v>0</v>
      </c>
      <c r="N145" s="7">
        <v>7.6140708899999998</v>
      </c>
      <c r="O145" s="7">
        <v>2.3076088399999999</v>
      </c>
      <c r="P145" s="7">
        <v>8.1958099999999996E-3</v>
      </c>
      <c r="Q145" s="7">
        <v>0</v>
      </c>
      <c r="R145" s="7">
        <v>0</v>
      </c>
      <c r="S145" s="7">
        <v>0</v>
      </c>
      <c r="T145"/>
      <c r="U145" s="7">
        <v>1.4587341399999998</v>
      </c>
      <c r="V145" s="7">
        <v>0.43123302736307034</v>
      </c>
      <c r="W145" s="7">
        <v>0.95888393999999988</v>
      </c>
      <c r="X145" s="7">
        <v>2.6561974899999994</v>
      </c>
      <c r="Y145" s="7">
        <v>0.17112496000000002</v>
      </c>
      <c r="Z145" s="7">
        <v>2.4850725299999996</v>
      </c>
      <c r="AA145" s="21">
        <v>0</v>
      </c>
      <c r="AB145" s="7">
        <v>5.44024704</v>
      </c>
      <c r="AC145" s="21">
        <v>6.8203409999999992E-2</v>
      </c>
      <c r="AD145" s="21">
        <v>1.4528149999999998E-2</v>
      </c>
      <c r="AE145" s="21">
        <v>9.0364999999999994E-3</v>
      </c>
    </row>
    <row r="146" spans="1:31" ht="15.75" customHeight="1" x14ac:dyDescent="0.2">
      <c r="A146" s="3">
        <v>37271</v>
      </c>
      <c r="B146">
        <f t="shared" si="4"/>
        <v>2002</v>
      </c>
      <c r="C146">
        <f t="shared" si="5"/>
        <v>1</v>
      </c>
      <c r="D146" s="7">
        <v>1.6921634699999997</v>
      </c>
      <c r="E146" s="7"/>
      <c r="F146" s="7">
        <v>3228.1318359400002</v>
      </c>
      <c r="H146" s="7">
        <v>2932.35546875</v>
      </c>
      <c r="I146" s="7">
        <v>283.00994873000002</v>
      </c>
      <c r="J146" s="7">
        <v>0.22677580999999999</v>
      </c>
      <c r="K146" s="7">
        <v>0.33220529999999998</v>
      </c>
      <c r="L146" s="7">
        <v>1.56662583</v>
      </c>
      <c r="M146" s="7">
        <v>4.4775170000000003E-2</v>
      </c>
      <c r="N146" s="7">
        <v>8.4606695199999997</v>
      </c>
      <c r="O146" s="7">
        <v>2.1261673000000001</v>
      </c>
      <c r="P146" s="7">
        <v>9.1819099999999997E-3</v>
      </c>
      <c r="Q146" s="7">
        <v>0</v>
      </c>
      <c r="R146" s="7">
        <v>0</v>
      </c>
      <c r="S146" s="7">
        <v>0</v>
      </c>
      <c r="T146"/>
      <c r="U146" s="7">
        <v>1.91623834</v>
      </c>
      <c r="V146" s="7">
        <v>1.2192161570999158</v>
      </c>
      <c r="W146" s="7">
        <v>1.1690701399999999</v>
      </c>
      <c r="X146" s="7">
        <v>1.37888806</v>
      </c>
      <c r="Y146" s="7">
        <v>0.11407628</v>
      </c>
      <c r="Z146" s="7">
        <v>1.2648117800000001</v>
      </c>
      <c r="AA146" s="21">
        <v>0</v>
      </c>
      <c r="AB146" s="7">
        <v>2.0600929100000003</v>
      </c>
      <c r="AC146" s="21">
        <v>6.8815349999999997E-2</v>
      </c>
      <c r="AD146" s="21">
        <v>1.438183E-2</v>
      </c>
      <c r="AE146" s="21">
        <v>8.75657E-3</v>
      </c>
    </row>
    <row r="147" spans="1:31" ht="15.75" customHeight="1" x14ac:dyDescent="0.2">
      <c r="A147" s="3">
        <v>37302</v>
      </c>
      <c r="B147">
        <f t="shared" si="4"/>
        <v>2002</v>
      </c>
      <c r="C147">
        <f t="shared" si="5"/>
        <v>2</v>
      </c>
      <c r="D147" s="7">
        <v>3.0703105900000001</v>
      </c>
      <c r="E147" s="7"/>
      <c r="F147" s="7">
        <v>3229.5097656200001</v>
      </c>
      <c r="H147" s="7">
        <v>2932.2687988299999</v>
      </c>
      <c r="I147" s="7">
        <v>283.19039916999998</v>
      </c>
      <c r="J147" s="7">
        <v>0.22592226000000001</v>
      </c>
      <c r="K147" s="7">
        <v>0.32253854999999998</v>
      </c>
      <c r="L147" s="7">
        <v>1.1662228100000001</v>
      </c>
      <c r="M147" s="7">
        <v>4.4775170000000003E-2</v>
      </c>
      <c r="N147" s="7">
        <v>9.9685096699999995</v>
      </c>
      <c r="O147" s="7">
        <v>2.3034608400000001</v>
      </c>
      <c r="P147" s="7">
        <v>1.9142989999999999E-2</v>
      </c>
      <c r="Q147" s="7">
        <v>0</v>
      </c>
      <c r="R147" s="7">
        <v>0</v>
      </c>
      <c r="S147" s="7">
        <v>0</v>
      </c>
      <c r="T147"/>
      <c r="U147" s="7">
        <v>4.4568339200000002</v>
      </c>
      <c r="V147" s="7">
        <v>0.26903562437377743</v>
      </c>
      <c r="W147" s="7">
        <v>1.64124436</v>
      </c>
      <c r="X147" s="7">
        <v>1.9454792000000001</v>
      </c>
      <c r="Y147" s="7">
        <v>0.10493476</v>
      </c>
      <c r="Z147" s="7">
        <v>1.8405444400000002</v>
      </c>
      <c r="AA147" s="21">
        <v>0</v>
      </c>
      <c r="AB147" s="7">
        <v>1.46186488</v>
      </c>
      <c r="AC147" s="21">
        <v>6.2155799999999997E-2</v>
      </c>
      <c r="AD147" s="21">
        <v>1.2990040000000001E-2</v>
      </c>
      <c r="AE147" s="21">
        <v>8.2084800000000006E-3</v>
      </c>
    </row>
    <row r="148" spans="1:31" ht="15.75" customHeight="1" x14ac:dyDescent="0.2">
      <c r="A148" s="3">
        <v>37330</v>
      </c>
      <c r="B148">
        <f t="shared" si="4"/>
        <v>2002</v>
      </c>
      <c r="C148">
        <f t="shared" si="5"/>
        <v>3</v>
      </c>
      <c r="D148" s="7">
        <v>5.3726266599999999</v>
      </c>
      <c r="E148" s="7"/>
      <c r="F148" s="7">
        <v>3231.8122558599998</v>
      </c>
      <c r="H148" s="7">
        <v>2932.2346191400002</v>
      </c>
      <c r="I148" s="7">
        <v>283.39041137999999</v>
      </c>
      <c r="J148" s="7">
        <v>0.40000498000000001</v>
      </c>
      <c r="K148" s="7">
        <v>0.32101565999999998</v>
      </c>
      <c r="L148" s="7">
        <v>1.4053592699999999</v>
      </c>
      <c r="M148" s="7">
        <v>4.4775170000000003E-2</v>
      </c>
      <c r="N148" s="7">
        <v>11.570037839999999</v>
      </c>
      <c r="O148" s="7">
        <v>2.4225425700000001</v>
      </c>
      <c r="P148" s="7">
        <v>2.343191E-2</v>
      </c>
      <c r="Q148" s="7">
        <v>0</v>
      </c>
      <c r="R148" s="7">
        <v>0</v>
      </c>
      <c r="S148" s="7">
        <v>0</v>
      </c>
      <c r="T148"/>
      <c r="U148" s="7">
        <v>3.9829051099999999</v>
      </c>
      <c r="V148" s="7">
        <v>0.19507688711471707</v>
      </c>
      <c r="W148" s="7">
        <v>2.5788996100000006</v>
      </c>
      <c r="X148" s="7">
        <v>2.1633433699999998</v>
      </c>
      <c r="Y148" s="7">
        <v>0.21279268000000001</v>
      </c>
      <c r="Z148" s="7">
        <v>1.95055069</v>
      </c>
      <c r="AA148" s="21">
        <v>0</v>
      </c>
      <c r="AB148" s="7">
        <v>3.1218677099999996</v>
      </c>
      <c r="AC148" s="21">
        <v>6.8815349999999997E-2</v>
      </c>
      <c r="AD148" s="21">
        <v>1.438183E-2</v>
      </c>
      <c r="AE148" s="21">
        <v>1.0144130000000003E-2</v>
      </c>
    </row>
    <row r="149" spans="1:31" ht="15.75" customHeight="1" x14ac:dyDescent="0.2">
      <c r="A149" s="3">
        <v>37361</v>
      </c>
      <c r="B149">
        <f t="shared" si="4"/>
        <v>2002</v>
      </c>
      <c r="C149">
        <f t="shared" si="5"/>
        <v>4</v>
      </c>
      <c r="D149" s="7">
        <v>6.27699798</v>
      </c>
      <c r="E149" s="7">
        <v>3.4316</v>
      </c>
      <c r="F149" s="7">
        <v>3232.7165527299999</v>
      </c>
      <c r="H149" s="7">
        <v>2931.69018555</v>
      </c>
      <c r="I149" s="7">
        <v>283.65734863</v>
      </c>
      <c r="J149" s="7">
        <v>0.59477484000000003</v>
      </c>
      <c r="K149" s="7">
        <v>0.74596470999999998</v>
      </c>
      <c r="L149" s="7">
        <v>1.4471592900000001</v>
      </c>
      <c r="M149" s="7">
        <v>0</v>
      </c>
      <c r="N149" s="7">
        <v>12.18987083</v>
      </c>
      <c r="O149" s="7">
        <v>2.3651289900000001</v>
      </c>
      <c r="P149" s="7">
        <v>2.611577E-2</v>
      </c>
      <c r="Q149" s="7">
        <v>0</v>
      </c>
      <c r="R149" s="7">
        <v>0</v>
      </c>
      <c r="S149" s="7">
        <v>0</v>
      </c>
      <c r="T149"/>
      <c r="U149" s="7">
        <v>3.7015362000000001</v>
      </c>
      <c r="V149" s="7">
        <v>3.7236913210201464E-2</v>
      </c>
      <c r="W149" s="7">
        <v>2.7396134999999999</v>
      </c>
      <c r="X149" s="7">
        <v>3.0090729000000001</v>
      </c>
      <c r="Y149" s="7">
        <v>0.30752399999999996</v>
      </c>
      <c r="Z149" s="7">
        <v>2.7015488999999997</v>
      </c>
      <c r="AA149" s="21">
        <v>1.5851094235936757E-5</v>
      </c>
      <c r="AB149" s="7">
        <v>3.6344333999999998</v>
      </c>
      <c r="AC149" s="21">
        <v>6.6595500000000002E-2</v>
      </c>
      <c r="AD149" s="21">
        <v>1.39179E-2</v>
      </c>
      <c r="AE149" s="21">
        <v>1.0877100000000001E-2</v>
      </c>
    </row>
    <row r="150" spans="1:31" ht="15.75" customHeight="1" x14ac:dyDescent="0.2">
      <c r="A150" s="3">
        <v>37391</v>
      </c>
      <c r="B150">
        <f t="shared" si="4"/>
        <v>2002</v>
      </c>
      <c r="C150">
        <f t="shared" si="5"/>
        <v>5</v>
      </c>
      <c r="D150" s="7">
        <v>5.79012525</v>
      </c>
      <c r="E150" s="7">
        <v>4.4489999999999998</v>
      </c>
      <c r="F150" s="7">
        <v>3232.2297363299999</v>
      </c>
      <c r="H150" s="7">
        <v>2931.2548828099998</v>
      </c>
      <c r="I150" s="7">
        <v>283.74813842999998</v>
      </c>
      <c r="J150" s="7">
        <v>0.57635212000000002</v>
      </c>
      <c r="K150" s="7">
        <v>0.85040450000000001</v>
      </c>
      <c r="L150" s="7">
        <v>1.35878897</v>
      </c>
      <c r="M150" s="7">
        <v>2.9264700000000001E-2</v>
      </c>
      <c r="N150" s="7">
        <v>11.976660730000001</v>
      </c>
      <c r="O150" s="7">
        <v>2.4162137499999998</v>
      </c>
      <c r="P150" s="7">
        <v>1.8987739999999999E-2</v>
      </c>
      <c r="Q150" s="7">
        <v>0</v>
      </c>
      <c r="R150" s="7">
        <v>0</v>
      </c>
      <c r="S150" s="7">
        <v>0</v>
      </c>
      <c r="T150"/>
      <c r="U150" s="7">
        <v>1.5937754099999999</v>
      </c>
      <c r="V150" s="7">
        <v>8.8537643480007099E-3</v>
      </c>
      <c r="W150" s="7">
        <v>2.9862879700000002</v>
      </c>
      <c r="X150" s="7">
        <v>3.3286938199999998</v>
      </c>
      <c r="Y150" s="7">
        <v>0.30275157999999996</v>
      </c>
      <c r="Z150" s="7">
        <v>3.02594224</v>
      </c>
      <c r="AA150" s="21">
        <v>3.5370472364393271E-3</v>
      </c>
      <c r="AB150" s="7">
        <v>4.3218215999999998</v>
      </c>
      <c r="AC150" s="21">
        <v>6.8815349999999997E-2</v>
      </c>
      <c r="AD150" s="21">
        <v>1.438183E-2</v>
      </c>
      <c r="AE150" s="21">
        <v>1.2203149999999999E-2</v>
      </c>
    </row>
    <row r="151" spans="1:31" ht="15.75" customHeight="1" x14ac:dyDescent="0.2">
      <c r="A151" s="3">
        <v>37422</v>
      </c>
      <c r="B151">
        <f t="shared" si="4"/>
        <v>2002</v>
      </c>
      <c r="C151">
        <f t="shared" si="5"/>
        <v>6</v>
      </c>
      <c r="D151" s="7">
        <v>4.9657566499999994</v>
      </c>
      <c r="E151" s="7"/>
      <c r="F151" s="7">
        <v>3231.4052734400002</v>
      </c>
      <c r="H151" s="7">
        <v>2931.27612305</v>
      </c>
      <c r="I151" s="7">
        <v>283.77493285999998</v>
      </c>
      <c r="J151" s="7">
        <v>1.1035280199999999</v>
      </c>
      <c r="K151" s="7">
        <v>0.50897842999999998</v>
      </c>
      <c r="L151" s="7">
        <v>2.3160531500000001</v>
      </c>
      <c r="M151" s="7">
        <v>2.9264700000000001E-2</v>
      </c>
      <c r="N151" s="7">
        <v>10.03668785</v>
      </c>
      <c r="O151" s="7">
        <v>2.2692911599999999</v>
      </c>
      <c r="P151" s="7">
        <v>9.0389750000000005E-2</v>
      </c>
      <c r="Q151" s="7">
        <v>0</v>
      </c>
      <c r="R151" s="7">
        <v>0</v>
      </c>
      <c r="S151" s="7">
        <v>0</v>
      </c>
      <c r="T151"/>
      <c r="U151" s="7">
        <v>3.3208031999999998</v>
      </c>
      <c r="V151" s="7">
        <v>5.6163976543814595E-2</v>
      </c>
      <c r="W151" s="7">
        <v>2.3278097999999998</v>
      </c>
      <c r="X151" s="7">
        <v>2.8261215000000002</v>
      </c>
      <c r="Y151" s="7">
        <v>0.57588240000000002</v>
      </c>
      <c r="Z151" s="7">
        <v>2.2502390999999999</v>
      </c>
      <c r="AA151" s="21">
        <v>8.0627631250405077E-2</v>
      </c>
      <c r="AB151" s="7">
        <v>0.63367229999999997</v>
      </c>
      <c r="AC151" s="21">
        <v>6.6595500000000002E-2</v>
      </c>
      <c r="AD151" s="21">
        <v>1.39179E-2</v>
      </c>
      <c r="AE151" s="21">
        <v>1.1954699999999999E-2</v>
      </c>
    </row>
    <row r="152" spans="1:31" ht="15.75" customHeight="1" x14ac:dyDescent="0.2">
      <c r="A152" s="3">
        <v>37452</v>
      </c>
      <c r="B152">
        <f t="shared" si="4"/>
        <v>2002</v>
      </c>
      <c r="C152">
        <f t="shared" si="5"/>
        <v>7</v>
      </c>
      <c r="D152" s="7">
        <v>4.2827477500000004</v>
      </c>
      <c r="E152" s="7"/>
      <c r="F152" s="7">
        <v>3230.7224121099998</v>
      </c>
      <c r="H152" s="7">
        <v>2931.2192382799999</v>
      </c>
      <c r="I152" s="7">
        <v>283.32894897</v>
      </c>
      <c r="J152" s="7">
        <v>1.2580779799999999</v>
      </c>
      <c r="K152" s="7">
        <v>0.89872205000000005</v>
      </c>
      <c r="L152" s="7">
        <v>4.0457315400000002</v>
      </c>
      <c r="M152" s="7">
        <v>0.12658359</v>
      </c>
      <c r="N152" s="7">
        <v>7.4025535600000003</v>
      </c>
      <c r="O152" s="7">
        <v>2.33850837</v>
      </c>
      <c r="P152" s="7">
        <v>0.1039564</v>
      </c>
      <c r="Q152" s="7">
        <v>0</v>
      </c>
      <c r="R152" s="7">
        <v>0</v>
      </c>
      <c r="S152" s="7">
        <v>0</v>
      </c>
      <c r="T152"/>
      <c r="U152" s="7">
        <v>3.4629439699999995</v>
      </c>
      <c r="V152" s="7">
        <v>1.2580139848845944</v>
      </c>
      <c r="W152" s="7">
        <v>4.9509548200000006</v>
      </c>
      <c r="X152" s="7">
        <v>3.9415294100000002</v>
      </c>
      <c r="Y152" s="7">
        <v>0.65788727000000002</v>
      </c>
      <c r="Z152" s="7">
        <v>3.2836421400000004</v>
      </c>
      <c r="AA152" s="21">
        <v>0.59394273384199692</v>
      </c>
      <c r="AB152" s="7">
        <v>4.4658541100000004</v>
      </c>
      <c r="AC152" s="21">
        <v>6.8815349999999997E-2</v>
      </c>
      <c r="AD152" s="21">
        <v>1.438183E-2</v>
      </c>
      <c r="AE152" s="21">
        <v>1.2355979999999999E-2</v>
      </c>
    </row>
    <row r="153" spans="1:31" ht="15.75" customHeight="1" x14ac:dyDescent="0.2">
      <c r="A153" s="3">
        <v>37483</v>
      </c>
      <c r="B153">
        <f t="shared" si="4"/>
        <v>2002</v>
      </c>
      <c r="C153">
        <f t="shared" si="5"/>
        <v>8</v>
      </c>
      <c r="D153" s="7">
        <v>3.1955866799999999</v>
      </c>
      <c r="E153" s="7">
        <v>0.59019999999999995</v>
      </c>
      <c r="F153" s="7">
        <v>3229.6352539099998</v>
      </c>
      <c r="H153" s="7">
        <v>2931.3767089799999</v>
      </c>
      <c r="I153" s="7">
        <v>282.13937378000003</v>
      </c>
      <c r="J153" s="7">
        <v>1.1192925</v>
      </c>
      <c r="K153" s="7">
        <v>0.86562919999999999</v>
      </c>
      <c r="L153" s="7">
        <v>4.8551154099999998</v>
      </c>
      <c r="M153" s="7">
        <v>9.9717860000000005E-2</v>
      </c>
      <c r="N153" s="7">
        <v>6.4290857299999997</v>
      </c>
      <c r="O153" s="7">
        <v>2.6620471499999998</v>
      </c>
      <c r="P153" s="7">
        <v>8.8138330000000001E-2</v>
      </c>
      <c r="Q153" s="7">
        <v>0</v>
      </c>
      <c r="R153" s="7">
        <v>0</v>
      </c>
      <c r="S153" s="7">
        <v>0</v>
      </c>
      <c r="T153"/>
      <c r="U153" s="7">
        <v>7.52538237</v>
      </c>
      <c r="V153" s="7">
        <v>0.82587977079324559</v>
      </c>
      <c r="W153" s="7">
        <v>5.6258204799999998</v>
      </c>
      <c r="X153" s="7">
        <v>3.9871521099999994</v>
      </c>
      <c r="Y153" s="7">
        <v>0.58952607000000001</v>
      </c>
      <c r="Z153" s="7">
        <v>3.3976260399999996</v>
      </c>
      <c r="AA153" s="21">
        <v>1.4240768332662179</v>
      </c>
      <c r="AB153" s="7">
        <v>3.54051465</v>
      </c>
      <c r="AC153" s="21">
        <v>6.8815349999999997E-2</v>
      </c>
      <c r="AD153" s="21">
        <v>1.438183E-2</v>
      </c>
      <c r="AE153" s="21">
        <v>1.2112629999999999E-2</v>
      </c>
    </row>
    <row r="154" spans="1:31" ht="15.75" customHeight="1" x14ac:dyDescent="0.2">
      <c r="A154" s="3">
        <v>37514</v>
      </c>
      <c r="B154">
        <f t="shared" si="4"/>
        <v>2002</v>
      </c>
      <c r="C154">
        <f t="shared" si="5"/>
        <v>9</v>
      </c>
      <c r="D154" s="7">
        <v>3.7311360800000002</v>
      </c>
      <c r="E154" s="7">
        <v>1.3844000000000001</v>
      </c>
      <c r="F154" s="7">
        <v>3230.1706543</v>
      </c>
      <c r="H154" s="7">
        <v>2931.6450195299999</v>
      </c>
      <c r="I154" s="7">
        <v>282.24911499000001</v>
      </c>
      <c r="J154" s="7">
        <v>1.01995277</v>
      </c>
      <c r="K154" s="7">
        <v>0.82532399999999995</v>
      </c>
      <c r="L154" s="7">
        <v>5.1670317600000004</v>
      </c>
      <c r="M154" s="7">
        <v>0.14910348000000001</v>
      </c>
      <c r="N154" s="7">
        <v>6.37024641</v>
      </c>
      <c r="O154" s="7">
        <v>2.71359277</v>
      </c>
      <c r="P154" s="7">
        <v>3.1352110000000002E-2</v>
      </c>
      <c r="Q154" s="7">
        <v>0</v>
      </c>
      <c r="R154" s="7">
        <v>0</v>
      </c>
      <c r="S154" s="7">
        <v>0</v>
      </c>
      <c r="T154"/>
      <c r="U154" s="7">
        <v>4.1290076999999998</v>
      </c>
      <c r="V154" s="7">
        <v>1.7422549686078548</v>
      </c>
      <c r="W154" s="7">
        <v>3.9958308000000002</v>
      </c>
      <c r="X154" s="7">
        <v>3.0011315999999999</v>
      </c>
      <c r="Y154" s="7">
        <v>0.51670859999999996</v>
      </c>
      <c r="Z154" s="7">
        <v>2.484423</v>
      </c>
      <c r="AA154" s="21">
        <v>3.1444225683439249E-2</v>
      </c>
      <c r="AB154" s="7">
        <v>3.3933228</v>
      </c>
      <c r="AC154" s="21">
        <v>6.6595500000000002E-2</v>
      </c>
      <c r="AD154" s="21">
        <v>1.39179E-2</v>
      </c>
      <c r="AE154" s="21">
        <v>1.1025599999999998E-2</v>
      </c>
    </row>
    <row r="155" spans="1:31" ht="15.75" customHeight="1" x14ac:dyDescent="0.2">
      <c r="A155" s="3">
        <v>37544</v>
      </c>
      <c r="B155">
        <f t="shared" si="4"/>
        <v>2002</v>
      </c>
      <c r="C155">
        <f t="shared" si="5"/>
        <v>10</v>
      </c>
      <c r="D155" s="7">
        <v>1.4654354999999999</v>
      </c>
      <c r="E155" s="7">
        <v>-1.0224</v>
      </c>
      <c r="F155" s="7">
        <v>3227.9050293</v>
      </c>
      <c r="H155" s="7">
        <v>2931.7263183599998</v>
      </c>
      <c r="I155" s="7">
        <v>282.28778075999998</v>
      </c>
      <c r="J155" s="7">
        <v>0.66400455999999997</v>
      </c>
      <c r="K155" s="7">
        <v>0.72075909000000005</v>
      </c>
      <c r="L155" s="7">
        <v>3.5138544999999999</v>
      </c>
      <c r="M155" s="7">
        <v>0.1491189</v>
      </c>
      <c r="N155" s="7">
        <v>6.5777244599999998</v>
      </c>
      <c r="O155" s="7">
        <v>2.25743318</v>
      </c>
      <c r="P155" s="7">
        <v>8.0485999999999995E-3</v>
      </c>
      <c r="Q155" s="7">
        <v>0</v>
      </c>
      <c r="R155" s="7">
        <v>0</v>
      </c>
      <c r="S155" s="7">
        <v>0</v>
      </c>
      <c r="T155"/>
      <c r="U155" s="7">
        <v>1.0012333500000001</v>
      </c>
      <c r="V155" s="7">
        <v>0.7743043800250542</v>
      </c>
      <c r="W155" s="7">
        <v>2.0909974299999998</v>
      </c>
      <c r="X155" s="7">
        <v>2.2551774600000001</v>
      </c>
      <c r="Y155" s="7">
        <v>0.34129697999999997</v>
      </c>
      <c r="Z155" s="7">
        <v>1.9138804800000004</v>
      </c>
      <c r="AA155" s="21">
        <v>1.2898353625689178E-3</v>
      </c>
      <c r="AB155" s="7">
        <v>3.2214632700000001</v>
      </c>
      <c r="AC155" s="21">
        <v>6.8815349999999997E-2</v>
      </c>
      <c r="AD155" s="21">
        <v>1.438183E-2</v>
      </c>
      <c r="AE155" s="21">
        <v>1.0870459999999998E-2</v>
      </c>
    </row>
    <row r="156" spans="1:31" ht="15.75" customHeight="1" x14ac:dyDescent="0.2">
      <c r="A156" s="3">
        <v>37575</v>
      </c>
      <c r="B156">
        <f t="shared" si="4"/>
        <v>2002</v>
      </c>
      <c r="C156">
        <f t="shared" si="5"/>
        <v>11</v>
      </c>
      <c r="D156" s="7">
        <v>0.7926030199999996</v>
      </c>
      <c r="E156" s="7">
        <v>-3.0156999999999998</v>
      </c>
      <c r="F156" s="7">
        <v>3227.2321777299999</v>
      </c>
      <c r="H156" s="7">
        <v>2931.7883300799999</v>
      </c>
      <c r="I156" s="7">
        <v>282.33819579999999</v>
      </c>
      <c r="J156" s="7">
        <v>0.55960732999999996</v>
      </c>
      <c r="K156" s="7">
        <v>0.52505577000000003</v>
      </c>
      <c r="L156" s="7">
        <v>3.06349969</v>
      </c>
      <c r="M156" s="7">
        <v>8.9222899999999994E-2</v>
      </c>
      <c r="N156" s="7">
        <v>6.8719749500000002</v>
      </c>
      <c r="O156" s="7">
        <v>1.9885782000000001</v>
      </c>
      <c r="P156" s="7">
        <v>7.7365899999999998E-3</v>
      </c>
      <c r="Q156" s="7">
        <v>0</v>
      </c>
      <c r="R156" s="7">
        <v>0</v>
      </c>
      <c r="S156" s="7">
        <v>0</v>
      </c>
      <c r="T156"/>
      <c r="U156" s="7">
        <v>1.0298609999999999</v>
      </c>
      <c r="V156" s="7">
        <v>0.3340480407667567</v>
      </c>
      <c r="W156" s="7">
        <v>0.74092620000000009</v>
      </c>
      <c r="X156" s="7">
        <v>1.1369379000000002</v>
      </c>
      <c r="Y156" s="7">
        <v>0.28735410000000006</v>
      </c>
      <c r="Z156" s="7">
        <v>0.84958380000000011</v>
      </c>
      <c r="AA156" s="21">
        <v>0</v>
      </c>
      <c r="AB156" s="7">
        <v>0.54898590000000003</v>
      </c>
      <c r="AC156" s="21">
        <v>6.6595500000000002E-2</v>
      </c>
      <c r="AD156" s="21">
        <v>1.39179E-2</v>
      </c>
      <c r="AE156" s="21">
        <v>9.5378999999999985E-3</v>
      </c>
    </row>
    <row r="157" spans="1:31" ht="15.75" customHeight="1" x14ac:dyDescent="0.2">
      <c r="A157" s="3">
        <v>37605</v>
      </c>
      <c r="B157">
        <f t="shared" si="4"/>
        <v>2002</v>
      </c>
      <c r="C157">
        <f t="shared" si="5"/>
        <v>12</v>
      </c>
      <c r="D157" s="7">
        <v>0.63112497000000012</v>
      </c>
      <c r="E157" s="7">
        <v>-2.1196999999999999</v>
      </c>
      <c r="F157" s="7">
        <v>3227.0708007799999</v>
      </c>
      <c r="H157" s="7">
        <v>2930.1884765599998</v>
      </c>
      <c r="I157" s="7">
        <v>282.50097656000003</v>
      </c>
      <c r="J157" s="7">
        <v>0.40940570999999998</v>
      </c>
      <c r="K157" s="7">
        <v>0.92506516000000005</v>
      </c>
      <c r="L157" s="7">
        <v>3.19884038</v>
      </c>
      <c r="M157" s="7">
        <v>0</v>
      </c>
      <c r="N157" s="7">
        <v>7.3763985600000002</v>
      </c>
      <c r="O157" s="7">
        <v>2.4628355499999999</v>
      </c>
      <c r="P157" s="7">
        <v>8.76211E-3</v>
      </c>
      <c r="Q157" s="7">
        <v>0</v>
      </c>
      <c r="R157" s="7">
        <v>0</v>
      </c>
      <c r="S157" s="7">
        <v>0</v>
      </c>
      <c r="T157"/>
      <c r="U157" s="7">
        <v>1.9796088499999998</v>
      </c>
      <c r="V157" s="7">
        <v>0.88700932191053816</v>
      </c>
      <c r="W157" s="7">
        <v>1.1313264000000001</v>
      </c>
      <c r="X157" s="7">
        <v>2.97180322</v>
      </c>
      <c r="Y157" s="7">
        <v>0.21584493999999999</v>
      </c>
      <c r="Z157" s="7">
        <v>2.7559582799999998</v>
      </c>
      <c r="AA157" s="21">
        <v>0</v>
      </c>
      <c r="AB157" s="7">
        <v>5.7894691700000003</v>
      </c>
      <c r="AC157" s="21">
        <v>6.8815349999999997E-2</v>
      </c>
      <c r="AD157" s="21">
        <v>1.438183E-2</v>
      </c>
      <c r="AE157" s="21">
        <v>9.0538600000000004E-3</v>
      </c>
    </row>
    <row r="158" spans="1:31" ht="15.75" customHeight="1" x14ac:dyDescent="0.2">
      <c r="A158" s="3">
        <v>37636</v>
      </c>
      <c r="B158">
        <f t="shared" si="4"/>
        <v>2003</v>
      </c>
      <c r="C158">
        <f t="shared" si="5"/>
        <v>1</v>
      </c>
      <c r="D158" s="7">
        <v>-0.19985342000000017</v>
      </c>
      <c r="E158" s="7">
        <v>-1.7035</v>
      </c>
      <c r="F158" s="7">
        <v>3226.2397460900002</v>
      </c>
      <c r="H158" s="7">
        <v>2930.2290039099998</v>
      </c>
      <c r="I158" s="7">
        <v>282.62121581999997</v>
      </c>
      <c r="J158" s="7">
        <v>0.29729337</v>
      </c>
      <c r="K158" s="7">
        <v>0.27050686000000002</v>
      </c>
      <c r="L158" s="7">
        <v>2.5905935800000002</v>
      </c>
      <c r="M158" s="7">
        <v>4.8361389999999997E-2</v>
      </c>
      <c r="N158" s="7">
        <v>7.9855823499999996</v>
      </c>
      <c r="O158" s="7">
        <v>2.1890792800000001</v>
      </c>
      <c r="P158" s="7">
        <v>8.17266E-3</v>
      </c>
      <c r="Q158" s="7">
        <v>0</v>
      </c>
      <c r="R158" s="7">
        <v>0</v>
      </c>
      <c r="S158" s="7">
        <v>0</v>
      </c>
      <c r="T158"/>
      <c r="U158" s="7">
        <v>1.7787431100000002</v>
      </c>
      <c r="V158" s="7">
        <v>1.2463482017384948</v>
      </c>
      <c r="W158" s="7">
        <v>1.2625298700000001</v>
      </c>
      <c r="X158" s="7">
        <v>1.24419678</v>
      </c>
      <c r="Y158" s="7">
        <v>0.15393949000000001</v>
      </c>
      <c r="Z158" s="7">
        <v>1.0902572899999998</v>
      </c>
      <c r="AA158" s="21">
        <v>0</v>
      </c>
      <c r="AB158" s="7">
        <v>1.55121675</v>
      </c>
      <c r="AC158" s="21">
        <v>6.9367149999999989E-2</v>
      </c>
      <c r="AD158" s="21">
        <v>1.423365E-2</v>
      </c>
      <c r="AE158" s="21">
        <v>8.7593600000000008E-3</v>
      </c>
    </row>
    <row r="159" spans="1:31" ht="15.75" customHeight="1" x14ac:dyDescent="0.2">
      <c r="A159" s="3">
        <v>37667</v>
      </c>
      <c r="B159">
        <f t="shared" si="4"/>
        <v>2003</v>
      </c>
      <c r="C159">
        <f t="shared" si="5"/>
        <v>2</v>
      </c>
      <c r="D159" s="7">
        <v>2.8183832200000003</v>
      </c>
      <c r="E159" s="7">
        <v>-0.65690000000000004</v>
      </c>
      <c r="F159" s="7">
        <v>3229.2580566400002</v>
      </c>
      <c r="H159" s="7">
        <v>2930.4020996099998</v>
      </c>
      <c r="I159" s="7">
        <v>283.00613403</v>
      </c>
      <c r="J159" s="7">
        <v>0.47731781000000001</v>
      </c>
      <c r="K159" s="7">
        <v>0.23054594</v>
      </c>
      <c r="L159" s="7">
        <v>2.5447823999999999</v>
      </c>
      <c r="M159" s="7">
        <v>4.8361389999999997E-2</v>
      </c>
      <c r="N159" s="7">
        <v>9.7493762999999998</v>
      </c>
      <c r="O159" s="7">
        <v>2.65912032</v>
      </c>
      <c r="P159" s="7">
        <v>0.14024985000000001</v>
      </c>
      <c r="Q159" s="7">
        <v>0</v>
      </c>
      <c r="R159" s="7">
        <v>0</v>
      </c>
      <c r="S159" s="7">
        <v>0</v>
      </c>
      <c r="T159"/>
      <c r="U159" s="7">
        <v>7.9632196000000004</v>
      </c>
      <c r="V159" s="7">
        <v>0.36773796053589253</v>
      </c>
      <c r="W159" s="7">
        <v>1.9106247999999999</v>
      </c>
      <c r="X159" s="7">
        <v>2.5458339199999998</v>
      </c>
      <c r="Y159" s="7">
        <v>0.23219503999999999</v>
      </c>
      <c r="Z159" s="7">
        <v>2.3136388799999996</v>
      </c>
      <c r="AA159" s="21">
        <v>0</v>
      </c>
      <c r="AB159" s="7">
        <v>1.0388330399999999</v>
      </c>
      <c r="AC159" s="21">
        <v>6.2654199999999993E-2</v>
      </c>
      <c r="AD159" s="21">
        <v>1.2856200000000002E-2</v>
      </c>
      <c r="AE159" s="21">
        <v>8.37508E-3</v>
      </c>
    </row>
    <row r="160" spans="1:31" ht="15.75" customHeight="1" x14ac:dyDescent="0.2">
      <c r="A160" s="3">
        <v>37695</v>
      </c>
      <c r="B160">
        <f t="shared" si="4"/>
        <v>2003</v>
      </c>
      <c r="C160">
        <f t="shared" si="5"/>
        <v>3</v>
      </c>
      <c r="D160" s="7">
        <v>6.84084731</v>
      </c>
      <c r="E160" s="7">
        <v>4.8433999999999999</v>
      </c>
      <c r="F160" s="7">
        <v>3233.2805175799999</v>
      </c>
      <c r="H160" s="7">
        <v>2930.6328125</v>
      </c>
      <c r="I160" s="7">
        <v>283.29699706999997</v>
      </c>
      <c r="J160" s="7">
        <v>0.77165525999999995</v>
      </c>
      <c r="K160" s="7">
        <v>0.24507181</v>
      </c>
      <c r="L160" s="7">
        <v>3.1577746900000001</v>
      </c>
      <c r="M160" s="7">
        <v>4.8361389999999997E-2</v>
      </c>
      <c r="N160" s="7">
        <v>12.338175769999999</v>
      </c>
      <c r="O160" s="7">
        <v>2.71277905</v>
      </c>
      <c r="P160" s="7">
        <v>7.669513E-2</v>
      </c>
      <c r="Q160" s="7">
        <v>0</v>
      </c>
      <c r="R160" s="7">
        <v>0</v>
      </c>
      <c r="S160" s="7">
        <v>0</v>
      </c>
      <c r="T160"/>
      <c r="U160" s="7">
        <v>5.5307245699999994</v>
      </c>
      <c r="V160" s="7">
        <v>1.3493247538407427</v>
      </c>
      <c r="W160" s="7">
        <v>2.6091949799999998</v>
      </c>
      <c r="X160" s="7">
        <v>2.5469426400000001</v>
      </c>
      <c r="Y160" s="7">
        <v>0.42190875999999999</v>
      </c>
      <c r="Z160" s="7">
        <v>2.1250338800000002</v>
      </c>
      <c r="AA160" s="21">
        <v>0</v>
      </c>
      <c r="AB160" s="7">
        <v>2.5002975599999999</v>
      </c>
      <c r="AC160" s="21">
        <v>6.9367149999999989E-2</v>
      </c>
      <c r="AD160" s="21">
        <v>1.423365E-2</v>
      </c>
      <c r="AE160" s="21">
        <v>1.000556E-2</v>
      </c>
    </row>
    <row r="161" spans="1:31" ht="15.75" customHeight="1" x14ac:dyDescent="0.2">
      <c r="A161" s="3">
        <v>37726</v>
      </c>
      <c r="B161">
        <f t="shared" si="4"/>
        <v>2003</v>
      </c>
      <c r="C161">
        <f t="shared" si="5"/>
        <v>4</v>
      </c>
      <c r="D161" s="7">
        <v>7.8000391699999998</v>
      </c>
      <c r="E161" s="7">
        <v>5.7145000000000001</v>
      </c>
      <c r="F161" s="7">
        <v>3234.23950195</v>
      </c>
      <c r="H161" s="7">
        <v>2930.2739257799999</v>
      </c>
      <c r="I161" s="7">
        <v>283.60287476000002</v>
      </c>
      <c r="J161" s="7">
        <v>0.93418336000000002</v>
      </c>
      <c r="K161" s="7">
        <v>0.68793035000000002</v>
      </c>
      <c r="L161" s="7">
        <v>3.0111033900000002</v>
      </c>
      <c r="M161" s="7">
        <v>0</v>
      </c>
      <c r="N161" s="7">
        <v>13.140522000000001</v>
      </c>
      <c r="O161" s="7">
        <v>2.52368236</v>
      </c>
      <c r="P161" s="7">
        <v>6.5352670000000002E-2</v>
      </c>
      <c r="Q161" s="7">
        <v>0</v>
      </c>
      <c r="R161" s="7">
        <v>0</v>
      </c>
      <c r="S161" s="7">
        <v>0</v>
      </c>
      <c r="T161"/>
      <c r="U161" s="7">
        <v>4.2571886999999995</v>
      </c>
      <c r="V161" s="7">
        <v>0.30658403096607473</v>
      </c>
      <c r="W161" s="7">
        <v>2.8705211999999998</v>
      </c>
      <c r="X161" s="7">
        <v>3.4476678000000001</v>
      </c>
      <c r="Y161" s="7">
        <v>0.4925004</v>
      </c>
      <c r="Z161" s="7">
        <v>2.9551674000000001</v>
      </c>
      <c r="AA161" s="21">
        <v>1.089380221620364E-5</v>
      </c>
      <c r="AB161" s="7">
        <v>3.6622884</v>
      </c>
      <c r="AC161" s="21">
        <v>6.7129499999999995E-2</v>
      </c>
      <c r="AD161" s="21">
        <v>1.3774500000000002E-2</v>
      </c>
      <c r="AE161" s="21">
        <v>1.0887599999999997E-2</v>
      </c>
    </row>
    <row r="162" spans="1:31" ht="15.75" customHeight="1" x14ac:dyDescent="0.2">
      <c r="A162" s="3">
        <v>37756</v>
      </c>
      <c r="B162">
        <f t="shared" si="4"/>
        <v>2003</v>
      </c>
      <c r="C162">
        <f t="shared" si="5"/>
        <v>5</v>
      </c>
      <c r="D162" s="7">
        <v>8.0483624900000006</v>
      </c>
      <c r="E162" s="7">
        <v>6.8087</v>
      </c>
      <c r="F162" s="7">
        <v>3234.4880371099998</v>
      </c>
      <c r="H162" s="7">
        <v>2930.0175781200001</v>
      </c>
      <c r="I162" s="7">
        <v>283.80688477000001</v>
      </c>
      <c r="J162" s="7">
        <v>0.87990360999999995</v>
      </c>
      <c r="K162" s="7">
        <v>0.74370455999999996</v>
      </c>
      <c r="L162" s="7">
        <v>2.7544736900000002</v>
      </c>
      <c r="M162" s="7">
        <v>3.193957E-2</v>
      </c>
      <c r="N162" s="7">
        <v>13.794193269999999</v>
      </c>
      <c r="O162" s="7">
        <v>2.4280621999999998</v>
      </c>
      <c r="P162" s="7">
        <v>3.12389E-2</v>
      </c>
      <c r="Q162" s="7">
        <v>0</v>
      </c>
      <c r="R162" s="7">
        <v>0</v>
      </c>
      <c r="S162" s="7">
        <v>0</v>
      </c>
      <c r="T162"/>
      <c r="U162" s="7">
        <v>3.0617525099999998</v>
      </c>
      <c r="V162" s="7">
        <v>0.87544693808378826</v>
      </c>
      <c r="W162" s="7">
        <v>2.7456275300000001</v>
      </c>
      <c r="X162" s="7">
        <v>3.3627116700000004</v>
      </c>
      <c r="Y162" s="7">
        <v>0.47218270000000007</v>
      </c>
      <c r="Z162" s="7">
        <v>2.8905289700000001</v>
      </c>
      <c r="AA162" s="21">
        <v>2.040476476344592E-4</v>
      </c>
      <c r="AB162" s="7">
        <v>3.9610370899999996</v>
      </c>
      <c r="AC162" s="21">
        <v>6.9367149999999989E-2</v>
      </c>
      <c r="AD162" s="21">
        <v>1.423365E-2</v>
      </c>
      <c r="AE162" s="21">
        <v>1.1816889999999998E-2</v>
      </c>
    </row>
    <row r="163" spans="1:31" ht="15.75" customHeight="1" x14ac:dyDescent="0.2">
      <c r="A163" s="3">
        <v>37787</v>
      </c>
      <c r="B163">
        <f t="shared" si="4"/>
        <v>2003</v>
      </c>
      <c r="C163">
        <f t="shared" si="5"/>
        <v>6</v>
      </c>
      <c r="D163" s="7">
        <v>6.8200030199999997</v>
      </c>
      <c r="E163" s="7"/>
      <c r="F163" s="7">
        <v>3233.2595214799999</v>
      </c>
      <c r="H163" s="7">
        <v>2929.9028320299999</v>
      </c>
      <c r="I163" s="7">
        <v>283.81945801000001</v>
      </c>
      <c r="J163" s="7">
        <v>1.2652084800000001</v>
      </c>
      <c r="K163" s="7">
        <v>0.60224330000000004</v>
      </c>
      <c r="L163" s="7">
        <v>3.2945604300000002</v>
      </c>
      <c r="M163" s="7">
        <v>3.193957E-2</v>
      </c>
      <c r="N163" s="7">
        <v>11.976017000000001</v>
      </c>
      <c r="O163" s="7">
        <v>2.2758157300000001</v>
      </c>
      <c r="P163" s="7">
        <v>9.1607320000000006E-2</v>
      </c>
      <c r="Q163" s="7">
        <v>0</v>
      </c>
      <c r="R163" s="7">
        <v>0</v>
      </c>
      <c r="S163" s="7">
        <v>0</v>
      </c>
      <c r="T163"/>
      <c r="U163" s="7">
        <v>2.3438388000000003</v>
      </c>
      <c r="V163" s="7">
        <v>0.27029634737594826</v>
      </c>
      <c r="W163" s="7">
        <v>2.111043</v>
      </c>
      <c r="X163" s="7">
        <v>2.8597574999999997</v>
      </c>
      <c r="Y163" s="7">
        <v>0.66276029999999997</v>
      </c>
      <c r="Z163" s="7">
        <v>2.1969971999999998</v>
      </c>
      <c r="AA163" s="21">
        <v>4.1595505116563722E-2</v>
      </c>
      <c r="AB163" s="7">
        <v>0.64067249999999998</v>
      </c>
      <c r="AC163" s="21">
        <v>6.7129499999999995E-2</v>
      </c>
      <c r="AD163" s="21">
        <v>1.3774500000000002E-2</v>
      </c>
      <c r="AE163" s="21">
        <v>1.21923E-2</v>
      </c>
    </row>
    <row r="164" spans="1:31" ht="15.75" customHeight="1" x14ac:dyDescent="0.2">
      <c r="A164" s="3">
        <v>37817</v>
      </c>
      <c r="B164">
        <f t="shared" si="4"/>
        <v>2003</v>
      </c>
      <c r="C164">
        <f t="shared" si="5"/>
        <v>7</v>
      </c>
      <c r="D164" s="7">
        <v>7.0802040000000002</v>
      </c>
      <c r="E164" s="7">
        <v>3.5568</v>
      </c>
      <c r="F164" s="7">
        <v>3233.5197753900002</v>
      </c>
      <c r="H164" s="7">
        <v>2930.2661132799999</v>
      </c>
      <c r="I164" s="7">
        <v>283.03027343999997</v>
      </c>
      <c r="J164" s="7">
        <v>1.73980796</v>
      </c>
      <c r="K164" s="7">
        <v>0.63592249000000001</v>
      </c>
      <c r="L164" s="7">
        <v>6.3545346299999999</v>
      </c>
      <c r="M164" s="7">
        <v>0.13796818</v>
      </c>
      <c r="N164" s="7">
        <v>8.0146255499999999</v>
      </c>
      <c r="O164" s="7">
        <v>3.0611350499999999</v>
      </c>
      <c r="P164" s="7">
        <v>0.27937247999999998</v>
      </c>
      <c r="Q164" s="7">
        <v>0</v>
      </c>
      <c r="R164" s="7">
        <v>0</v>
      </c>
      <c r="S164" s="7">
        <v>0</v>
      </c>
      <c r="T164"/>
      <c r="U164" s="7">
        <v>9.6347442000000001</v>
      </c>
      <c r="V164" s="7">
        <v>2.3390342639235242</v>
      </c>
      <c r="W164" s="7">
        <v>7.2942928699999996</v>
      </c>
      <c r="X164" s="7">
        <v>5.4301460000000006</v>
      </c>
      <c r="Y164" s="7">
        <v>0.92255659000000001</v>
      </c>
      <c r="Z164" s="7">
        <v>4.5075894100000005</v>
      </c>
      <c r="AA164" s="21">
        <v>0.9192042019679989</v>
      </c>
      <c r="AB164" s="7">
        <v>2.7255392199999999</v>
      </c>
      <c r="AC164" s="21">
        <v>6.9367149999999989E-2</v>
      </c>
      <c r="AD164" s="21">
        <v>1.423365E-2</v>
      </c>
      <c r="AE164" s="21">
        <v>1.2197879999999998E-2</v>
      </c>
    </row>
    <row r="165" spans="1:31" ht="15.75" customHeight="1" x14ac:dyDescent="0.2">
      <c r="A165" s="3">
        <v>37848</v>
      </c>
      <c r="B165">
        <f t="shared" si="4"/>
        <v>2003</v>
      </c>
      <c r="C165">
        <f t="shared" si="5"/>
        <v>8</v>
      </c>
      <c r="D165" s="7">
        <v>5.7520849700000003</v>
      </c>
      <c r="E165" s="7">
        <v>2.9544000000000001</v>
      </c>
      <c r="F165" s="7">
        <v>3232.1916503900002</v>
      </c>
      <c r="H165" s="7">
        <v>2930.6564941400002</v>
      </c>
      <c r="I165" s="7">
        <v>282.10107421999999</v>
      </c>
      <c r="J165" s="7">
        <v>1.6547841999999999</v>
      </c>
      <c r="K165" s="7">
        <v>0.56236792000000002</v>
      </c>
      <c r="L165" s="7">
        <v>7.487463</v>
      </c>
      <c r="M165" s="7">
        <v>0.10847651</v>
      </c>
      <c r="N165" s="7">
        <v>6.4800734499999999</v>
      </c>
      <c r="O165" s="7">
        <v>3.0456507199999998</v>
      </c>
      <c r="P165" s="7">
        <v>9.5336879999999999E-2</v>
      </c>
      <c r="Q165" s="7">
        <v>0</v>
      </c>
      <c r="R165" s="7">
        <v>0</v>
      </c>
      <c r="S165" s="7">
        <v>0</v>
      </c>
      <c r="T165"/>
      <c r="U165" s="7">
        <v>7.3563675800000006</v>
      </c>
      <c r="V165" s="7">
        <v>3.0733351231832242</v>
      </c>
      <c r="W165" s="7">
        <v>6.4267312099999998</v>
      </c>
      <c r="X165" s="7">
        <v>3.7437987000000001</v>
      </c>
      <c r="Y165" s="7">
        <v>0.88664619</v>
      </c>
      <c r="Z165" s="7">
        <v>2.8571525100000001</v>
      </c>
      <c r="AA165" s="21">
        <v>1.1241327991550842</v>
      </c>
      <c r="AB165" s="7">
        <v>2.9814668499999994</v>
      </c>
      <c r="AC165" s="21">
        <v>6.9367149999999989E-2</v>
      </c>
      <c r="AD165" s="21">
        <v>1.423365E-2</v>
      </c>
      <c r="AE165" s="21">
        <v>1.2092479999999999E-2</v>
      </c>
    </row>
    <row r="166" spans="1:31" ht="15.75" customHeight="1" x14ac:dyDescent="0.2">
      <c r="A166" s="3">
        <v>37879</v>
      </c>
      <c r="B166">
        <f t="shared" si="4"/>
        <v>2003</v>
      </c>
      <c r="C166">
        <f t="shared" si="5"/>
        <v>9</v>
      </c>
      <c r="D166" s="7">
        <v>3.99269104</v>
      </c>
      <c r="E166" s="7">
        <v>2.3325</v>
      </c>
      <c r="F166" s="7">
        <v>3230.43237305</v>
      </c>
      <c r="H166" s="7">
        <v>2930.8142089799999</v>
      </c>
      <c r="I166" s="7">
        <v>282.13427733999998</v>
      </c>
      <c r="J166" s="7">
        <v>1.2114379399999999</v>
      </c>
      <c r="K166" s="7">
        <v>0.81688505</v>
      </c>
      <c r="L166" s="7">
        <v>6.0678629900000001</v>
      </c>
      <c r="M166" s="7">
        <v>0.16192767</v>
      </c>
      <c r="N166" s="7">
        <v>6.3944201500000002</v>
      </c>
      <c r="O166" s="7">
        <v>2.7969844300000002</v>
      </c>
      <c r="P166" s="7">
        <v>3.4252230000000002E-2</v>
      </c>
      <c r="Q166" s="7">
        <v>0</v>
      </c>
      <c r="R166" s="7">
        <v>0</v>
      </c>
      <c r="S166" s="7">
        <v>0</v>
      </c>
      <c r="T166"/>
      <c r="U166" s="7">
        <v>4.4655750000000003</v>
      </c>
      <c r="V166" s="7">
        <v>2.1430465203010329</v>
      </c>
      <c r="W166" s="7">
        <v>4.3589034</v>
      </c>
      <c r="X166" s="7">
        <v>3.2088965999999997</v>
      </c>
      <c r="Y166" s="7">
        <v>0.61758060000000004</v>
      </c>
      <c r="Z166" s="7">
        <v>2.5913159999999995</v>
      </c>
      <c r="AA166" s="21">
        <v>0.12613627580461961</v>
      </c>
      <c r="AB166" s="7">
        <v>3.9962175000000002</v>
      </c>
      <c r="AC166" s="21">
        <v>6.7129499999999995E-2</v>
      </c>
      <c r="AD166" s="21">
        <v>1.3774500000000002E-2</v>
      </c>
      <c r="AE166" s="21">
        <v>1.1353200000000001E-2</v>
      </c>
    </row>
    <row r="167" spans="1:31" ht="15.75" customHeight="1" x14ac:dyDescent="0.2">
      <c r="A167" s="3">
        <v>37909</v>
      </c>
      <c r="B167">
        <f t="shared" si="4"/>
        <v>2003</v>
      </c>
      <c r="C167">
        <f t="shared" si="5"/>
        <v>10</v>
      </c>
      <c r="D167" s="7">
        <v>2.1569223400000004</v>
      </c>
      <c r="E167" s="7">
        <v>0.69</v>
      </c>
      <c r="F167" s="7">
        <v>3228.59643555</v>
      </c>
      <c r="H167" s="7">
        <v>2930.8781738299999</v>
      </c>
      <c r="I167" s="7">
        <v>282.18234253000003</v>
      </c>
      <c r="J167" s="7">
        <v>0.82371002000000004</v>
      </c>
      <c r="K167" s="7">
        <v>0.69819850000000006</v>
      </c>
      <c r="L167" s="7">
        <v>4.7462429999999998</v>
      </c>
      <c r="M167" s="7">
        <v>0.16194311</v>
      </c>
      <c r="N167" s="7">
        <v>6.64008617</v>
      </c>
      <c r="O167" s="7">
        <v>2.4568741300000001</v>
      </c>
      <c r="P167" s="7">
        <v>8.8057699999999992E-3</v>
      </c>
      <c r="Q167" s="7">
        <v>0</v>
      </c>
      <c r="R167" s="7">
        <v>0</v>
      </c>
      <c r="S167" s="7">
        <v>0</v>
      </c>
      <c r="T167"/>
      <c r="U167" s="7">
        <v>0.71793551</v>
      </c>
      <c r="V167" s="7">
        <v>1.0902923837523735</v>
      </c>
      <c r="W167" s="7">
        <v>1.92158615</v>
      </c>
      <c r="X167" s="7">
        <v>2.3242888600000002</v>
      </c>
      <c r="Y167" s="7">
        <v>0.42869993000000001</v>
      </c>
      <c r="Z167" s="7">
        <v>1.8955889300000002</v>
      </c>
      <c r="AA167" s="21">
        <v>6.1849868088176385E-5</v>
      </c>
      <c r="AB167" s="7">
        <v>3.4309587900000005</v>
      </c>
      <c r="AC167" s="21">
        <v>6.9367149999999989E-2</v>
      </c>
      <c r="AD167" s="21">
        <v>1.423365E-2</v>
      </c>
      <c r="AE167" s="21">
        <v>1.089619E-2</v>
      </c>
    </row>
    <row r="168" spans="1:31" ht="15.75" customHeight="1" x14ac:dyDescent="0.2">
      <c r="A168" s="3">
        <v>37940</v>
      </c>
      <c r="B168">
        <f t="shared" si="4"/>
        <v>2003</v>
      </c>
      <c r="C168">
        <f t="shared" si="5"/>
        <v>11</v>
      </c>
      <c r="D168" s="7">
        <v>1.66824818</v>
      </c>
      <c r="E168" s="7">
        <v>-2.0386000000000002</v>
      </c>
      <c r="F168" s="7">
        <v>3228.1079101599998</v>
      </c>
      <c r="H168" s="7">
        <v>2930.9074707</v>
      </c>
      <c r="I168" s="7">
        <v>282.30081177</v>
      </c>
      <c r="J168" s="7">
        <v>0.66992759999999996</v>
      </c>
      <c r="K168" s="7">
        <v>0.54416513</v>
      </c>
      <c r="L168" s="7">
        <v>4.2980794900000001</v>
      </c>
      <c r="M168" s="7">
        <v>9.6399990000000005E-2</v>
      </c>
      <c r="N168" s="7">
        <v>7.1035647400000004</v>
      </c>
      <c r="O168" s="7">
        <v>2.1784935000000001</v>
      </c>
      <c r="P168" s="7">
        <v>8.8408199999999992E-3</v>
      </c>
      <c r="Q168" s="7">
        <v>0</v>
      </c>
      <c r="R168" s="7">
        <v>0</v>
      </c>
      <c r="S168" s="7">
        <v>0</v>
      </c>
      <c r="T168"/>
      <c r="U168" s="7">
        <v>1.5035631</v>
      </c>
      <c r="V168" s="7">
        <v>0.3266004745213083</v>
      </c>
      <c r="W168" s="7">
        <v>0.62568540000000006</v>
      </c>
      <c r="X168" s="7">
        <v>1.3008510000000002</v>
      </c>
      <c r="Y168" s="7">
        <v>0.34517039999999999</v>
      </c>
      <c r="Z168" s="7">
        <v>0.9556806000000001</v>
      </c>
      <c r="AA168" s="21">
        <v>0</v>
      </c>
      <c r="AB168" s="7">
        <v>0.53827409999999998</v>
      </c>
      <c r="AC168" s="21">
        <v>6.7129499999999995E-2</v>
      </c>
      <c r="AD168" s="21">
        <v>1.3774500000000002E-2</v>
      </c>
      <c r="AE168" s="21">
        <v>9.3533999999999996E-3</v>
      </c>
    </row>
    <row r="169" spans="1:31" ht="15.75" customHeight="1" x14ac:dyDescent="0.2">
      <c r="A169" s="3">
        <v>37970</v>
      </c>
      <c r="B169">
        <f t="shared" si="4"/>
        <v>2003</v>
      </c>
      <c r="C169">
        <f t="shared" si="5"/>
        <v>12</v>
      </c>
      <c r="D169" s="7">
        <v>1.6195344900000004</v>
      </c>
      <c r="E169" s="7">
        <v>-1.2343999999999999</v>
      </c>
      <c r="F169" s="7">
        <v>3228.0590820299999</v>
      </c>
      <c r="H169" s="7">
        <v>2929.6391601599998</v>
      </c>
      <c r="I169" s="7">
        <v>282.45144653</v>
      </c>
      <c r="J169" s="7">
        <v>0.47555098000000001</v>
      </c>
      <c r="K169" s="7">
        <v>0.82580655999999997</v>
      </c>
      <c r="L169" s="7">
        <v>4.4232335100000002</v>
      </c>
      <c r="M169" s="7">
        <v>0</v>
      </c>
      <c r="N169" s="7">
        <v>7.7625427199999999</v>
      </c>
      <c r="O169" s="7">
        <v>2.4721062200000001</v>
      </c>
      <c r="P169" s="7">
        <v>9.2093799999999996E-3</v>
      </c>
      <c r="Q169" s="7">
        <v>0</v>
      </c>
      <c r="R169" s="7">
        <v>0</v>
      </c>
      <c r="S169" s="7">
        <v>0</v>
      </c>
      <c r="T169"/>
      <c r="U169" s="7">
        <v>1.88332254</v>
      </c>
      <c r="V169" s="7">
        <v>0.70349134035800531</v>
      </c>
      <c r="W169" s="7">
        <v>0.97485203999999992</v>
      </c>
      <c r="X169" s="7">
        <v>2.7774512000000002</v>
      </c>
      <c r="Y169" s="7">
        <v>0.25285181000000001</v>
      </c>
      <c r="Z169" s="7">
        <v>2.5245993900000001</v>
      </c>
      <c r="AA169" s="21">
        <v>0</v>
      </c>
      <c r="AB169" s="7">
        <v>5.2744522199999997</v>
      </c>
      <c r="AC169" s="21">
        <v>6.9367149999999989E-2</v>
      </c>
      <c r="AD169" s="21">
        <v>1.423365E-2</v>
      </c>
      <c r="AE169" s="21">
        <v>9.0569600000000011E-3</v>
      </c>
    </row>
    <row r="170" spans="1:31" ht="15.75" customHeight="1" x14ac:dyDescent="0.2">
      <c r="A170" s="3">
        <v>38001</v>
      </c>
      <c r="B170">
        <f t="shared" si="4"/>
        <v>2004</v>
      </c>
      <c r="C170">
        <f t="shared" si="5"/>
        <v>1</v>
      </c>
      <c r="D170" s="7">
        <v>2.21175575</v>
      </c>
      <c r="E170" s="7">
        <v>-1.0499000000000001</v>
      </c>
      <c r="F170" s="7">
        <v>3228.6513671900002</v>
      </c>
      <c r="H170" s="7">
        <v>2929.6884765599998</v>
      </c>
      <c r="I170" s="7">
        <v>282.55294800000001</v>
      </c>
      <c r="J170" s="7">
        <v>0.42386594</v>
      </c>
      <c r="K170" s="7">
        <v>0.23964004</v>
      </c>
      <c r="L170" s="7">
        <v>4.1370744699999999</v>
      </c>
      <c r="M170" s="7">
        <v>4.9264049999999997E-2</v>
      </c>
      <c r="N170" s="7">
        <v>9.1630430199999999</v>
      </c>
      <c r="O170" s="7">
        <v>2.3711631299999998</v>
      </c>
      <c r="P170" s="7">
        <v>2.5907940000000001E-2</v>
      </c>
      <c r="Q170" s="7">
        <v>0</v>
      </c>
      <c r="R170" s="7">
        <v>0</v>
      </c>
      <c r="S170" s="7">
        <v>0</v>
      </c>
      <c r="T170"/>
      <c r="U170" s="7">
        <v>5.0212281000000001</v>
      </c>
      <c r="V170" s="7">
        <v>1.0447375527408225</v>
      </c>
      <c r="W170" s="7">
        <v>1.6372033100000003</v>
      </c>
      <c r="X170" s="7">
        <v>1.7914586899999998</v>
      </c>
      <c r="Y170" s="7">
        <v>0.22515547999999999</v>
      </c>
      <c r="Z170" s="7">
        <v>1.5663032099999998</v>
      </c>
      <c r="AA170" s="21">
        <v>0</v>
      </c>
      <c r="AB170" s="7">
        <v>1.3615134900000001</v>
      </c>
      <c r="AC170" s="21">
        <v>6.9888259999999994E-2</v>
      </c>
      <c r="AD170" s="21">
        <v>1.4080819999999999E-2</v>
      </c>
      <c r="AE170" s="21">
        <v>8.9283100000000001E-3</v>
      </c>
    </row>
    <row r="171" spans="1:31" ht="15.75" customHeight="1" x14ac:dyDescent="0.2">
      <c r="A171" s="3">
        <v>38032</v>
      </c>
      <c r="B171">
        <f t="shared" si="4"/>
        <v>2004</v>
      </c>
      <c r="C171">
        <f t="shared" si="5"/>
        <v>2</v>
      </c>
      <c r="D171" s="7">
        <v>4.3525826900000002</v>
      </c>
      <c r="E171" s="7">
        <v>2.1768000000000001</v>
      </c>
      <c r="F171" s="7">
        <v>3230.7922363299999</v>
      </c>
      <c r="H171" s="7">
        <v>2929.7966308599998</v>
      </c>
      <c r="I171" s="7">
        <v>282.70443726000002</v>
      </c>
      <c r="J171" s="7">
        <v>0.47790592999999998</v>
      </c>
      <c r="K171" s="7">
        <v>0.30845972999999999</v>
      </c>
      <c r="L171" s="7">
        <v>3.9930253000000002</v>
      </c>
      <c r="M171" s="7">
        <v>4.9264049999999997E-2</v>
      </c>
      <c r="N171" s="7">
        <v>10.887512210000001</v>
      </c>
      <c r="O171" s="7">
        <v>2.5597124099999999</v>
      </c>
      <c r="P171" s="7">
        <v>1.5247510000000001E-2</v>
      </c>
      <c r="Q171" s="7">
        <v>0</v>
      </c>
      <c r="R171" s="7">
        <v>0</v>
      </c>
      <c r="S171" s="7">
        <v>0</v>
      </c>
      <c r="T171"/>
      <c r="U171" s="7">
        <v>2.7196527700000002</v>
      </c>
      <c r="V171" s="7">
        <v>0.87202275492238823</v>
      </c>
      <c r="W171" s="7">
        <v>1.91229132</v>
      </c>
      <c r="X171" s="7">
        <v>1.8429421699999997</v>
      </c>
      <c r="Y171" s="7">
        <v>0.24001966</v>
      </c>
      <c r="Z171" s="7">
        <v>1.60292251</v>
      </c>
      <c r="AA171" s="21">
        <v>0</v>
      </c>
      <c r="AB171" s="7">
        <v>1.9203770999999996</v>
      </c>
      <c r="AC171" s="21">
        <v>6.537933999999998E-2</v>
      </c>
      <c r="AD171" s="21">
        <v>1.3172380000000001E-2</v>
      </c>
      <c r="AE171" s="21">
        <v>8.9470799999999996E-3</v>
      </c>
    </row>
    <row r="172" spans="1:31" ht="15.75" customHeight="1" x14ac:dyDescent="0.2">
      <c r="A172" s="3">
        <v>38061</v>
      </c>
      <c r="B172">
        <f t="shared" si="4"/>
        <v>2004</v>
      </c>
      <c r="C172">
        <f t="shared" si="5"/>
        <v>3</v>
      </c>
      <c r="D172" s="7">
        <v>3.5634248300000002</v>
      </c>
      <c r="E172" s="7">
        <v>0.189</v>
      </c>
      <c r="F172" s="7">
        <v>3230.0029296900002</v>
      </c>
      <c r="H172" s="7">
        <v>2929.6188964799999</v>
      </c>
      <c r="I172" s="7">
        <v>282.85330199999999</v>
      </c>
      <c r="J172" s="7">
        <v>0.44068964999999999</v>
      </c>
      <c r="K172" s="7">
        <v>0.50594735000000002</v>
      </c>
      <c r="L172" s="7">
        <v>3.1537427899999999</v>
      </c>
      <c r="M172" s="7">
        <v>4.9264049999999997E-2</v>
      </c>
      <c r="N172" s="7">
        <v>11.01655865</v>
      </c>
      <c r="O172" s="7">
        <v>2.3454494499999998</v>
      </c>
      <c r="P172" s="7">
        <v>1.9234609999999999E-2</v>
      </c>
      <c r="Q172" s="7">
        <v>0</v>
      </c>
      <c r="R172" s="7">
        <v>0</v>
      </c>
      <c r="S172" s="7">
        <v>0</v>
      </c>
      <c r="T172"/>
      <c r="U172" s="7">
        <v>1.2618577900000001</v>
      </c>
      <c r="V172" s="7">
        <v>0.26461213886282769</v>
      </c>
      <c r="W172" s="7">
        <v>2.3480268</v>
      </c>
      <c r="X172" s="7">
        <v>2.5612897499999998</v>
      </c>
      <c r="Y172" s="7">
        <v>0.23137593999999997</v>
      </c>
      <c r="Z172" s="7">
        <v>2.3299138099999999</v>
      </c>
      <c r="AA172" s="21">
        <v>0</v>
      </c>
      <c r="AB172" s="7">
        <v>4.2963303000000002</v>
      </c>
      <c r="AC172" s="21">
        <v>6.9888259999999994E-2</v>
      </c>
      <c r="AD172" s="21">
        <v>1.4080819999999999E-2</v>
      </c>
      <c r="AE172" s="21">
        <v>1.081559E-2</v>
      </c>
    </row>
    <row r="173" spans="1:31" ht="15.75" customHeight="1" x14ac:dyDescent="0.2">
      <c r="A173" s="3">
        <v>38092</v>
      </c>
      <c r="B173">
        <f t="shared" si="4"/>
        <v>2004</v>
      </c>
      <c r="C173">
        <f t="shared" si="5"/>
        <v>4</v>
      </c>
      <c r="D173" s="7">
        <v>3.20172524</v>
      </c>
      <c r="E173" s="7">
        <v>-0.45129999999999998</v>
      </c>
      <c r="F173" s="7">
        <v>3229.6413574200001</v>
      </c>
      <c r="H173" s="7">
        <v>2929.1254882799999</v>
      </c>
      <c r="I173" s="7">
        <v>283.10632323999999</v>
      </c>
      <c r="J173" s="7">
        <v>0.49063351999999999</v>
      </c>
      <c r="K173" s="7">
        <v>0.83327770000000001</v>
      </c>
      <c r="L173" s="7">
        <v>2.61157298</v>
      </c>
      <c r="M173" s="7">
        <v>0</v>
      </c>
      <c r="N173" s="7">
        <v>11.082630160000001</v>
      </c>
      <c r="O173" s="7">
        <v>2.3599560300000002</v>
      </c>
      <c r="P173" s="7">
        <v>3.146405E-2</v>
      </c>
      <c r="Q173" s="7">
        <v>0</v>
      </c>
      <c r="R173" s="7">
        <v>0</v>
      </c>
      <c r="S173" s="7">
        <v>0</v>
      </c>
      <c r="T173"/>
      <c r="U173" s="7">
        <v>4.1406296999999999</v>
      </c>
      <c r="V173" s="7">
        <v>5.1192608262790887E-2</v>
      </c>
      <c r="W173" s="7">
        <v>2.8069128000000001</v>
      </c>
      <c r="X173" s="7">
        <v>3.1259775000000003</v>
      </c>
      <c r="Y173" s="7">
        <v>0.25103340000000002</v>
      </c>
      <c r="Z173" s="7">
        <v>2.8749440999999996</v>
      </c>
      <c r="AA173" s="21">
        <v>1.017774892446441E-4</v>
      </c>
      <c r="AB173" s="7">
        <v>3.6936662999999998</v>
      </c>
      <c r="AC173" s="21">
        <v>6.7633799999999994E-2</v>
      </c>
      <c r="AD173" s="21">
        <v>1.3626599999999999E-2</v>
      </c>
      <c r="AE173" s="21">
        <v>1.12503E-2</v>
      </c>
    </row>
    <row r="174" spans="1:31" ht="15.75" customHeight="1" x14ac:dyDescent="0.2">
      <c r="A174" s="3">
        <v>38122</v>
      </c>
      <c r="B174">
        <f t="shared" si="4"/>
        <v>2004</v>
      </c>
      <c r="C174">
        <f t="shared" si="5"/>
        <v>5</v>
      </c>
      <c r="D174" s="7">
        <v>3.5559558899999999</v>
      </c>
      <c r="E174" s="7">
        <v>-0.37430000000000002</v>
      </c>
      <c r="F174" s="7">
        <v>3229.9956054700001</v>
      </c>
      <c r="H174" s="7">
        <v>2929.0029296900002</v>
      </c>
      <c r="I174" s="7">
        <v>283.20120238999999</v>
      </c>
      <c r="J174" s="7">
        <v>0.59165287</v>
      </c>
      <c r="K174" s="7">
        <v>0.74748557999999998</v>
      </c>
      <c r="L174" s="7">
        <v>2.7850332299999998</v>
      </c>
      <c r="M174" s="7">
        <v>3.2166220000000002E-2</v>
      </c>
      <c r="N174" s="7">
        <v>11.16607857</v>
      </c>
      <c r="O174" s="7">
        <v>2.4458019700000002</v>
      </c>
      <c r="P174" s="7">
        <v>2.3122400000000001E-2</v>
      </c>
      <c r="Q174" s="7">
        <v>0</v>
      </c>
      <c r="R174" s="7">
        <v>0</v>
      </c>
      <c r="S174" s="7">
        <v>0</v>
      </c>
      <c r="T174"/>
      <c r="U174" s="7">
        <v>1.6749848700000001</v>
      </c>
      <c r="V174" s="7">
        <v>0.27412550865475444</v>
      </c>
      <c r="W174" s="7">
        <v>3.0770054400000002</v>
      </c>
      <c r="X174" s="7">
        <v>3.1860538300000001</v>
      </c>
      <c r="Y174" s="7">
        <v>0.31223416999999998</v>
      </c>
      <c r="Z174" s="7">
        <v>2.8738196600000006</v>
      </c>
      <c r="AA174" s="21">
        <v>2.6725087684440147E-3</v>
      </c>
      <c r="AB174" s="7">
        <v>4.18593248</v>
      </c>
      <c r="AC174" s="21">
        <v>6.9888259999999994E-2</v>
      </c>
      <c r="AD174" s="21">
        <v>1.4080819999999999E-2</v>
      </c>
      <c r="AE174" s="21">
        <v>1.2276620000000002E-2</v>
      </c>
    </row>
    <row r="175" spans="1:31" ht="15.75" customHeight="1" x14ac:dyDescent="0.2">
      <c r="A175" s="3">
        <v>38153</v>
      </c>
      <c r="B175">
        <f t="shared" si="4"/>
        <v>2004</v>
      </c>
      <c r="C175">
        <f t="shared" si="5"/>
        <v>6</v>
      </c>
      <c r="D175" s="7">
        <v>2.7284836800000001</v>
      </c>
      <c r="E175" s="7">
        <v>-2.1787000000000001</v>
      </c>
      <c r="F175" s="7">
        <v>3229.16796875</v>
      </c>
      <c r="H175" s="7">
        <v>2928.9711914099998</v>
      </c>
      <c r="I175" s="7">
        <v>283.23468018</v>
      </c>
      <c r="J175" s="7">
        <v>1.0386663700000001</v>
      </c>
      <c r="K175" s="7">
        <v>0.54152303999999996</v>
      </c>
      <c r="L175" s="7">
        <v>3.1984889500000002</v>
      </c>
      <c r="M175" s="7">
        <v>3.2166220000000002E-2</v>
      </c>
      <c r="N175" s="7">
        <v>9.8173112899999992</v>
      </c>
      <c r="O175" s="7">
        <v>2.2817556899999998</v>
      </c>
      <c r="P175" s="7">
        <v>5.2338120000000002E-2</v>
      </c>
      <c r="Q175" s="7">
        <v>0</v>
      </c>
      <c r="R175" s="7">
        <v>0</v>
      </c>
      <c r="S175" s="7">
        <v>0</v>
      </c>
      <c r="T175"/>
      <c r="U175" s="7">
        <v>3.0896070000000004</v>
      </c>
      <c r="V175" s="7">
        <v>0.23704087407122498</v>
      </c>
      <c r="W175" s="7">
        <v>2.3189421000000001</v>
      </c>
      <c r="X175" s="7">
        <v>2.3930910000000001</v>
      </c>
      <c r="Y175" s="7">
        <v>0.54371760000000002</v>
      </c>
      <c r="Z175" s="7">
        <v>1.8493734000000002</v>
      </c>
      <c r="AA175" s="21">
        <v>5.1844614565657879E-2</v>
      </c>
      <c r="AB175" s="7">
        <v>0.58752060000000006</v>
      </c>
      <c r="AC175" s="21">
        <v>6.7633799999999994E-2</v>
      </c>
      <c r="AD175" s="21">
        <v>1.3626599999999999E-2</v>
      </c>
      <c r="AE175" s="21">
        <v>1.2103200000000001E-2</v>
      </c>
    </row>
    <row r="176" spans="1:31" ht="15.75" customHeight="1" x14ac:dyDescent="0.2">
      <c r="A176" s="3">
        <v>38183</v>
      </c>
      <c r="B176">
        <f t="shared" si="4"/>
        <v>2004</v>
      </c>
      <c r="C176">
        <f t="shared" si="5"/>
        <v>7</v>
      </c>
      <c r="D176" s="7">
        <v>1.8095159499999998</v>
      </c>
      <c r="E176" s="7">
        <v>-2.5562</v>
      </c>
      <c r="F176" s="7">
        <v>3228.2490234400002</v>
      </c>
      <c r="H176" s="7">
        <v>2928.6782226599998</v>
      </c>
      <c r="I176" s="7">
        <v>282.84020995999998</v>
      </c>
      <c r="J176" s="7">
        <v>1.17720497</v>
      </c>
      <c r="K176" s="7">
        <v>0.88822424</v>
      </c>
      <c r="L176" s="7">
        <v>4.4705133400000001</v>
      </c>
      <c r="M176" s="7">
        <v>0.14044644000000001</v>
      </c>
      <c r="N176" s="7">
        <v>7.4464483299999999</v>
      </c>
      <c r="O176" s="7">
        <v>2.5063543300000002</v>
      </c>
      <c r="P176" s="7">
        <v>0.10153417000000001</v>
      </c>
      <c r="Q176" s="7">
        <v>0</v>
      </c>
      <c r="R176" s="7">
        <v>0</v>
      </c>
      <c r="S176" s="7">
        <v>0</v>
      </c>
      <c r="T176"/>
      <c r="U176" s="7">
        <v>5.0720073399999999</v>
      </c>
      <c r="V176" s="7">
        <v>1.2251409064780765</v>
      </c>
      <c r="W176" s="7">
        <v>5.4534874499999999</v>
      </c>
      <c r="X176" s="7">
        <v>4.0758266799999996</v>
      </c>
      <c r="Y176" s="7">
        <v>0.61491072999999996</v>
      </c>
      <c r="Z176" s="7">
        <v>3.4609159499999995</v>
      </c>
      <c r="AA176" s="21">
        <v>0.54389828541192298</v>
      </c>
      <c r="AB176" s="7">
        <v>4.1728830299999995</v>
      </c>
      <c r="AC176" s="21">
        <v>6.9888259999999994E-2</v>
      </c>
      <c r="AD176" s="21">
        <v>1.4080819999999999E-2</v>
      </c>
      <c r="AE176" s="21">
        <v>1.2512219999999999E-2</v>
      </c>
    </row>
    <row r="177" spans="1:31" ht="15.75" customHeight="1" x14ac:dyDescent="0.2">
      <c r="A177" s="3">
        <v>38214</v>
      </c>
      <c r="B177">
        <f t="shared" si="4"/>
        <v>2004</v>
      </c>
      <c r="C177">
        <f t="shared" si="5"/>
        <v>8</v>
      </c>
      <c r="D177" s="7">
        <v>1.3188424100000002</v>
      </c>
      <c r="E177" s="7">
        <v>-2.7067999999999999</v>
      </c>
      <c r="F177" s="7">
        <v>3227.7583007799999</v>
      </c>
      <c r="H177" s="7">
        <v>2928.9543457</v>
      </c>
      <c r="I177" s="7">
        <v>282.20916748000002</v>
      </c>
      <c r="J177" s="7">
        <v>1.08628273</v>
      </c>
      <c r="K177" s="7">
        <v>0.65419400000000005</v>
      </c>
      <c r="L177" s="7">
        <v>5.3577427899999996</v>
      </c>
      <c r="M177" s="7">
        <v>0.11109561</v>
      </c>
      <c r="N177" s="7">
        <v>6.6149344399999999</v>
      </c>
      <c r="O177" s="7">
        <v>2.7124054399999999</v>
      </c>
      <c r="P177" s="7">
        <v>5.8333679999999999E-2</v>
      </c>
      <c r="Q177" s="7">
        <v>0</v>
      </c>
      <c r="R177" s="7">
        <v>0</v>
      </c>
      <c r="S177" s="7">
        <v>0</v>
      </c>
      <c r="T177"/>
      <c r="U177" s="7">
        <v>6.7300891500000004</v>
      </c>
      <c r="V177" s="7">
        <v>1.2326605982623551</v>
      </c>
      <c r="W177" s="7">
        <v>5.880774090000001</v>
      </c>
      <c r="X177" s="7">
        <v>3.35550572</v>
      </c>
      <c r="Y177" s="7">
        <v>0.57426787000000001</v>
      </c>
      <c r="Z177" s="7">
        <v>2.7812378500000001</v>
      </c>
      <c r="AA177" s="21">
        <v>0.79821517222913463</v>
      </c>
      <c r="AB177" s="7">
        <v>3.2174289300000005</v>
      </c>
      <c r="AC177" s="21">
        <v>6.9888259999999994E-2</v>
      </c>
      <c r="AD177" s="21">
        <v>1.4080819999999999E-2</v>
      </c>
      <c r="AE177" s="21">
        <v>1.222144E-2</v>
      </c>
    </row>
    <row r="178" spans="1:31" ht="15.75" customHeight="1" x14ac:dyDescent="0.2">
      <c r="A178" s="3">
        <v>38245</v>
      </c>
      <c r="B178">
        <f t="shared" si="4"/>
        <v>2004</v>
      </c>
      <c r="C178">
        <f t="shared" si="5"/>
        <v>9</v>
      </c>
      <c r="D178" s="7">
        <v>-0.25182914999999984</v>
      </c>
      <c r="E178" s="7">
        <v>-3.8744000000000001</v>
      </c>
      <c r="F178" s="7">
        <v>3226.1877441400002</v>
      </c>
      <c r="H178" s="7">
        <v>2928.8869628900002</v>
      </c>
      <c r="I178" s="7">
        <v>282.16439818999999</v>
      </c>
      <c r="J178" s="7">
        <v>0.76685822000000003</v>
      </c>
      <c r="K178" s="7">
        <v>1.12913883</v>
      </c>
      <c r="L178" s="7">
        <v>4.2863969800000001</v>
      </c>
      <c r="M178" s="7">
        <v>0.16477781999999999</v>
      </c>
      <c r="N178" s="7">
        <v>6.5183038700000004</v>
      </c>
      <c r="O178" s="7">
        <v>2.25890112</v>
      </c>
      <c r="P178" s="7">
        <v>1.190306E-2</v>
      </c>
      <c r="Q178" s="7">
        <v>0</v>
      </c>
      <c r="R178" s="7">
        <v>0</v>
      </c>
      <c r="S178" s="7">
        <v>0</v>
      </c>
      <c r="T178"/>
      <c r="U178" s="7">
        <v>2.4343664999999999</v>
      </c>
      <c r="V178" s="7">
        <v>1.018656800816865</v>
      </c>
      <c r="W178" s="7">
        <v>3.8188254000000006</v>
      </c>
      <c r="X178" s="7">
        <v>2.9885471999999997</v>
      </c>
      <c r="Y178" s="7">
        <v>0.38036220000000004</v>
      </c>
      <c r="Z178" s="7">
        <v>2.6081849999999998</v>
      </c>
      <c r="AA178" s="21">
        <v>0.11998920309958253</v>
      </c>
      <c r="AB178" s="7">
        <v>4.7020938000000001</v>
      </c>
      <c r="AC178" s="21">
        <v>6.7633799999999994E-2</v>
      </c>
      <c r="AD178" s="21">
        <v>1.3626599999999999E-2</v>
      </c>
      <c r="AE178" s="21">
        <v>1.1577900000000002E-2</v>
      </c>
    </row>
    <row r="179" spans="1:31" ht="15.75" customHeight="1" x14ac:dyDescent="0.2">
      <c r="A179" s="3">
        <v>38275</v>
      </c>
      <c r="B179">
        <f t="shared" si="4"/>
        <v>2004</v>
      </c>
      <c r="C179">
        <f t="shared" si="5"/>
        <v>10</v>
      </c>
      <c r="D179" s="7">
        <v>-0.4418225299999996</v>
      </c>
      <c r="E179" s="7">
        <v>-5.3551000000000002</v>
      </c>
      <c r="F179" s="7">
        <v>3225.9978027299999</v>
      </c>
      <c r="H179" s="7">
        <v>2929.0549316400002</v>
      </c>
      <c r="I179" s="7">
        <v>282.33676147</v>
      </c>
      <c r="J179" s="7">
        <v>0.60724067999999998</v>
      </c>
      <c r="K179" s="7">
        <v>0.74560713999999995</v>
      </c>
      <c r="L179" s="7">
        <v>3.6743209399999999</v>
      </c>
      <c r="M179" s="7">
        <v>0.16479321</v>
      </c>
      <c r="N179" s="7">
        <v>6.9972605699999999</v>
      </c>
      <c r="O179" s="7">
        <v>2.3941714799999998</v>
      </c>
      <c r="P179" s="7">
        <v>2.2583550000000001E-2</v>
      </c>
      <c r="Q179" s="7">
        <v>0</v>
      </c>
      <c r="R179" s="7">
        <v>0</v>
      </c>
      <c r="S179" s="7">
        <v>0</v>
      </c>
      <c r="T179"/>
      <c r="U179" s="7">
        <v>3.4141375699999998</v>
      </c>
      <c r="V179" s="7">
        <v>0.88119176632216245</v>
      </c>
      <c r="W179" s="7">
        <v>2.2803568999999997</v>
      </c>
      <c r="X179" s="7">
        <v>2.6552333900000002</v>
      </c>
      <c r="Y179" s="7">
        <v>0.31126665999999997</v>
      </c>
      <c r="Z179" s="7">
        <v>2.3439667300000004</v>
      </c>
      <c r="AA179" s="21">
        <v>2.5612675435287769E-6</v>
      </c>
      <c r="AB179" s="7">
        <v>2.8602720400000003</v>
      </c>
      <c r="AC179" s="21">
        <v>6.9888259999999994E-2</v>
      </c>
      <c r="AD179" s="21">
        <v>1.4080819999999999E-2</v>
      </c>
      <c r="AE179" s="21">
        <v>1.0759789999999998E-2</v>
      </c>
    </row>
    <row r="180" spans="1:31" ht="15.75" customHeight="1" x14ac:dyDescent="0.2">
      <c r="A180" s="3">
        <v>38306</v>
      </c>
      <c r="B180">
        <f t="shared" si="4"/>
        <v>2004</v>
      </c>
      <c r="C180">
        <f t="shared" si="5"/>
        <v>11</v>
      </c>
      <c r="D180" s="7">
        <v>-0.96479892999999972</v>
      </c>
      <c r="E180" s="7">
        <v>-4.5716999999999999</v>
      </c>
      <c r="F180" s="7">
        <v>3225.4748535200001</v>
      </c>
      <c r="H180" s="7">
        <v>2929.10668945</v>
      </c>
      <c r="I180" s="7">
        <v>282.41668700999998</v>
      </c>
      <c r="J180" s="7">
        <v>0.58759731000000004</v>
      </c>
      <c r="K180" s="7">
        <v>0.54526591000000002</v>
      </c>
      <c r="L180" s="7">
        <v>3.22344089</v>
      </c>
      <c r="M180" s="7">
        <v>9.8779259999999994E-2</v>
      </c>
      <c r="N180" s="7">
        <v>7.4662899999999999</v>
      </c>
      <c r="O180" s="7">
        <v>2.0222179900000001</v>
      </c>
      <c r="P180" s="7">
        <v>7.9177799999999993E-3</v>
      </c>
      <c r="Q180" s="7">
        <v>0</v>
      </c>
      <c r="R180" s="7">
        <v>0</v>
      </c>
      <c r="S180" s="7">
        <v>0</v>
      </c>
      <c r="T180"/>
      <c r="U180" s="7">
        <v>1.0056290999999999</v>
      </c>
      <c r="V180" s="7">
        <v>0.50653028446840542</v>
      </c>
      <c r="W180" s="7">
        <v>0.59837939999999989</v>
      </c>
      <c r="X180" s="7">
        <v>1.1732442000000001</v>
      </c>
      <c r="Y180" s="7">
        <v>0.30407579999999995</v>
      </c>
      <c r="Z180" s="7">
        <v>0.86916840000000017</v>
      </c>
      <c r="AA180" s="21">
        <v>0</v>
      </c>
      <c r="AB180" s="7">
        <v>0.6280863000000001</v>
      </c>
      <c r="AC180" s="21">
        <v>6.7633799999999994E-2</v>
      </c>
      <c r="AD180" s="21">
        <v>1.3626599999999999E-2</v>
      </c>
      <c r="AE180" s="21">
        <v>9.7254000000000004E-3</v>
      </c>
    </row>
    <row r="181" spans="1:31" ht="15.75" customHeight="1" x14ac:dyDescent="0.2">
      <c r="A181" s="3">
        <v>38336</v>
      </c>
      <c r="B181">
        <f t="shared" si="4"/>
        <v>2004</v>
      </c>
      <c r="C181">
        <f t="shared" si="5"/>
        <v>12</v>
      </c>
      <c r="D181" s="7">
        <v>-0.99894809999999978</v>
      </c>
      <c r="E181" s="7">
        <v>-5.8676000000000004</v>
      </c>
      <c r="F181" s="7">
        <v>3225.4406738299999</v>
      </c>
      <c r="H181" s="7">
        <v>2927.5146484400002</v>
      </c>
      <c r="I181" s="7">
        <v>282.63336182</v>
      </c>
      <c r="J181" s="7">
        <v>0.41528532000000001</v>
      </c>
      <c r="K181" s="7">
        <v>0.88851899000000001</v>
      </c>
      <c r="L181" s="7">
        <v>3.3277180199999998</v>
      </c>
      <c r="M181" s="7">
        <v>0</v>
      </c>
      <c r="N181" s="7">
        <v>8.1492939</v>
      </c>
      <c r="O181" s="7">
        <v>2.50107408</v>
      </c>
      <c r="P181" s="7">
        <v>1.0744460000000001E-2</v>
      </c>
      <c r="Q181" s="7">
        <v>0</v>
      </c>
      <c r="R181" s="7">
        <v>0</v>
      </c>
      <c r="S181" s="7">
        <v>0</v>
      </c>
      <c r="T181"/>
      <c r="U181" s="7">
        <v>2.84631429</v>
      </c>
      <c r="V181" s="7">
        <v>0.95916117722935246</v>
      </c>
      <c r="W181" s="7">
        <v>1.1143842800000001</v>
      </c>
      <c r="X181" s="7">
        <v>3.0344009000000001</v>
      </c>
      <c r="Y181" s="7">
        <v>0.22042177999999998</v>
      </c>
      <c r="Z181" s="7">
        <v>2.8139791199999999</v>
      </c>
      <c r="AA181" s="21">
        <v>0</v>
      </c>
      <c r="AB181" s="7">
        <v>5.5560741999999994</v>
      </c>
      <c r="AC181" s="21">
        <v>6.9888259999999994E-2</v>
      </c>
      <c r="AD181" s="21">
        <v>1.4080819999999999E-2</v>
      </c>
      <c r="AE181" s="21">
        <v>9.2271499999999999E-3</v>
      </c>
    </row>
    <row r="182" spans="1:31" ht="15.75" customHeight="1" x14ac:dyDescent="0.2">
      <c r="A182" s="3">
        <v>38367</v>
      </c>
      <c r="B182">
        <f t="shared" si="4"/>
        <v>2005</v>
      </c>
      <c r="C182">
        <f t="shared" si="5"/>
        <v>1</v>
      </c>
      <c r="D182" s="7">
        <v>0.68316317000000026</v>
      </c>
      <c r="E182" s="7">
        <v>-2.0516000000000001</v>
      </c>
      <c r="F182" s="7">
        <v>3227.1228027299999</v>
      </c>
      <c r="H182" s="7">
        <v>2927.6596679700001</v>
      </c>
      <c r="I182" s="7">
        <v>282.84045409999999</v>
      </c>
      <c r="J182" s="7">
        <v>0.45072064000000001</v>
      </c>
      <c r="K182" s="7">
        <v>0.17179522</v>
      </c>
      <c r="L182" s="7">
        <v>3.3009512399999998</v>
      </c>
      <c r="M182" s="7">
        <v>5.3462509999999998E-2</v>
      </c>
      <c r="N182" s="7">
        <v>10.08510208</v>
      </c>
      <c r="O182" s="7">
        <v>2.5393123599999998</v>
      </c>
      <c r="P182" s="7">
        <v>2.1185349999999999E-2</v>
      </c>
      <c r="Q182" s="7">
        <v>0</v>
      </c>
      <c r="R182" s="7">
        <v>0</v>
      </c>
      <c r="S182" s="7">
        <v>0</v>
      </c>
      <c r="T182"/>
      <c r="U182" s="7">
        <v>4.4966805099999991</v>
      </c>
      <c r="V182" s="7">
        <v>1.2004199315949802</v>
      </c>
      <c r="W182" s="7">
        <v>1.5503564999999999</v>
      </c>
      <c r="X182" s="7">
        <v>1.4181923399999998</v>
      </c>
      <c r="Y182" s="7">
        <v>0.24230932999999999</v>
      </c>
      <c r="Z182" s="7">
        <v>1.17588301</v>
      </c>
      <c r="AA182" s="21">
        <v>0</v>
      </c>
      <c r="AB182" s="7">
        <v>1.033571</v>
      </c>
      <c r="AC182" s="21">
        <v>7.888228999999998E-2</v>
      </c>
      <c r="AD182" s="21">
        <v>1.5520150000000002E-2</v>
      </c>
      <c r="AE182" s="21">
        <v>8.7621499999999998E-3</v>
      </c>
    </row>
    <row r="183" spans="1:31" ht="15.75" customHeight="1" x14ac:dyDescent="0.2">
      <c r="A183" s="3">
        <v>38398</v>
      </c>
      <c r="B183">
        <f t="shared" si="4"/>
        <v>2005</v>
      </c>
      <c r="C183">
        <f t="shared" si="5"/>
        <v>2</v>
      </c>
      <c r="D183" s="7">
        <v>6.01263171</v>
      </c>
      <c r="E183" s="7">
        <v>4.6471999999999998</v>
      </c>
      <c r="F183" s="7">
        <v>3232.4521484400002</v>
      </c>
      <c r="H183" s="7">
        <v>2928.0629882799999</v>
      </c>
      <c r="I183" s="7">
        <v>283.19989013999998</v>
      </c>
      <c r="J183" s="7">
        <v>0.76578999000000003</v>
      </c>
      <c r="K183" s="7">
        <v>0.11059507</v>
      </c>
      <c r="L183" s="7">
        <v>3.8841624299999999</v>
      </c>
      <c r="M183" s="7">
        <v>5.3462509999999998E-2</v>
      </c>
      <c r="N183" s="7">
        <v>13.285954479999999</v>
      </c>
      <c r="O183" s="7">
        <v>2.9947128300000001</v>
      </c>
      <c r="P183" s="7">
        <v>9.4590250000000001E-2</v>
      </c>
      <c r="Q183" s="7">
        <v>0</v>
      </c>
      <c r="R183" s="7">
        <v>0</v>
      </c>
      <c r="S183" s="7">
        <v>0</v>
      </c>
      <c r="T183"/>
      <c r="U183" s="7">
        <v>8.3316083200000008</v>
      </c>
      <c r="V183" s="7">
        <v>1.4901662244105409</v>
      </c>
      <c r="W183" s="7">
        <v>2.0197749599999999</v>
      </c>
      <c r="X183" s="7">
        <v>2.4091438000000003</v>
      </c>
      <c r="Y183" s="7">
        <v>0.38131211999999998</v>
      </c>
      <c r="Z183" s="7">
        <v>2.0278316800000002</v>
      </c>
      <c r="AA183" s="21">
        <v>0</v>
      </c>
      <c r="AB183" s="7">
        <v>0.42447832000000008</v>
      </c>
      <c r="AC183" s="21">
        <v>7.1248519999999996E-2</v>
      </c>
      <c r="AD183" s="21">
        <v>1.40182E-2</v>
      </c>
      <c r="AE183" s="21">
        <v>8.2269599999999984E-3</v>
      </c>
    </row>
    <row r="184" spans="1:31" ht="15.75" customHeight="1" x14ac:dyDescent="0.2">
      <c r="A184" s="3">
        <v>38426</v>
      </c>
      <c r="B184">
        <f t="shared" si="4"/>
        <v>2005</v>
      </c>
      <c r="C184">
        <f t="shared" si="5"/>
        <v>3</v>
      </c>
      <c r="D184" s="7">
        <v>8.4567416899999994</v>
      </c>
      <c r="E184" s="7">
        <v>9.3581000000000003</v>
      </c>
      <c r="F184" s="7">
        <v>3234.8962402299999</v>
      </c>
      <c r="H184" s="7">
        <v>2928.4267578099998</v>
      </c>
      <c r="I184" s="7">
        <v>283.43322754000002</v>
      </c>
      <c r="J184" s="7">
        <v>1.0741722600000001</v>
      </c>
      <c r="K184" s="7">
        <v>0.16371695999999999</v>
      </c>
      <c r="L184" s="7">
        <v>4.2547984100000003</v>
      </c>
      <c r="M184" s="7">
        <v>5.3462509999999998E-2</v>
      </c>
      <c r="N184" s="7">
        <v>14.37984943</v>
      </c>
      <c r="O184" s="7">
        <v>2.99795079</v>
      </c>
      <c r="P184" s="7">
        <v>0.11226198</v>
      </c>
      <c r="Q184" s="7">
        <v>0</v>
      </c>
      <c r="R184" s="7">
        <v>0</v>
      </c>
      <c r="S184" s="7">
        <v>0</v>
      </c>
      <c r="T184"/>
      <c r="U184" s="7">
        <v>6.8589338299999998</v>
      </c>
      <c r="V184" s="7">
        <v>1.6466936073500866</v>
      </c>
      <c r="W184" s="7">
        <v>3.1828310700000002</v>
      </c>
      <c r="X184" s="7">
        <v>3.2308940900000001</v>
      </c>
      <c r="Y184" s="7">
        <v>0.58913795000000002</v>
      </c>
      <c r="Z184" s="7">
        <v>2.64175614</v>
      </c>
      <c r="AA184" s="21">
        <v>6.3241173914290787E-8</v>
      </c>
      <c r="AB184" s="7">
        <v>1.5593024799999999</v>
      </c>
      <c r="AC184" s="21">
        <v>7.888228999999998E-2</v>
      </c>
      <c r="AD184" s="21">
        <v>1.5520150000000002E-2</v>
      </c>
      <c r="AE184" s="21">
        <v>1.025263E-2</v>
      </c>
    </row>
    <row r="185" spans="1:31" ht="15.75" customHeight="1" x14ac:dyDescent="0.2">
      <c r="A185" s="3">
        <v>38457</v>
      </c>
      <c r="B185">
        <f t="shared" si="4"/>
        <v>2005</v>
      </c>
      <c r="C185">
        <f t="shared" si="5"/>
        <v>4</v>
      </c>
      <c r="D185" s="7">
        <v>8.4783085600000003</v>
      </c>
      <c r="E185" s="7">
        <v>8.7065000000000001</v>
      </c>
      <c r="F185" s="7">
        <v>3234.91796875</v>
      </c>
      <c r="H185" s="7">
        <v>2928.1569824200001</v>
      </c>
      <c r="I185" s="7">
        <v>283.69348144999998</v>
      </c>
      <c r="J185" s="7">
        <v>1.0853982</v>
      </c>
      <c r="K185" s="7">
        <v>0.62559551000000002</v>
      </c>
      <c r="L185" s="7">
        <v>3.7275841199999999</v>
      </c>
      <c r="M185" s="7">
        <v>0</v>
      </c>
      <c r="N185" s="7">
        <v>15.049914360000001</v>
      </c>
      <c r="O185" s="7">
        <v>2.54338956</v>
      </c>
      <c r="P185" s="7">
        <v>3.5587529999999999E-2</v>
      </c>
      <c r="Q185" s="7">
        <v>0</v>
      </c>
      <c r="R185" s="7">
        <v>0</v>
      </c>
      <c r="S185" s="7">
        <v>0</v>
      </c>
      <c r="T185"/>
      <c r="U185" s="7">
        <v>3.5055251999999997</v>
      </c>
      <c r="V185" s="7">
        <v>1.3014375679348547</v>
      </c>
      <c r="W185" s="7">
        <v>2.7102596999999999</v>
      </c>
      <c r="X185" s="7">
        <v>3.0031590000000001</v>
      </c>
      <c r="Y185" s="7">
        <v>0.57289920000000005</v>
      </c>
      <c r="Z185" s="7">
        <v>2.4302598000000004</v>
      </c>
      <c r="AA185" s="21">
        <v>1.1322210168526254E-6</v>
      </c>
      <c r="AB185" s="7">
        <v>3.2876877000000002</v>
      </c>
      <c r="AC185" s="21">
        <v>7.6337699999999994E-2</v>
      </c>
      <c r="AD185" s="21">
        <v>1.5019500000000002E-2</v>
      </c>
      <c r="AE185" s="21">
        <v>1.0830600000000001E-2</v>
      </c>
    </row>
    <row r="186" spans="1:31" ht="15.75" customHeight="1" x14ac:dyDescent="0.2">
      <c r="A186" s="3">
        <v>38487</v>
      </c>
      <c r="B186">
        <f t="shared" si="4"/>
        <v>2005</v>
      </c>
      <c r="C186">
        <f t="shared" si="5"/>
        <v>5</v>
      </c>
      <c r="D186" s="7">
        <v>8.2103959300000007</v>
      </c>
      <c r="E186" s="7">
        <v>9.7756000000000007</v>
      </c>
      <c r="F186" s="7">
        <v>3234.6499023400002</v>
      </c>
      <c r="H186" s="7">
        <v>2928.0529785200001</v>
      </c>
      <c r="I186" s="7">
        <v>283.86932373000002</v>
      </c>
      <c r="J186" s="7">
        <v>0.99701386999999997</v>
      </c>
      <c r="K186" s="7">
        <v>0.62101048000000003</v>
      </c>
      <c r="L186" s="7">
        <v>3.5573978400000001</v>
      </c>
      <c r="M186" s="7">
        <v>3.5518710000000002E-2</v>
      </c>
      <c r="N186" s="7">
        <v>14.963797570000001</v>
      </c>
      <c r="O186" s="7">
        <v>2.5218105300000002</v>
      </c>
      <c r="P186" s="7">
        <v>3.1104550000000002E-2</v>
      </c>
      <c r="Q186" s="7">
        <v>0</v>
      </c>
      <c r="R186" s="7">
        <v>0</v>
      </c>
      <c r="S186" s="7">
        <v>0</v>
      </c>
      <c r="T186"/>
      <c r="U186" s="7">
        <v>3.8254061999999998</v>
      </c>
      <c r="V186" s="7">
        <v>1.0182904100157359</v>
      </c>
      <c r="W186" s="7">
        <v>3.1331039700000001</v>
      </c>
      <c r="X186" s="7">
        <v>3.39915155</v>
      </c>
      <c r="Y186" s="7">
        <v>0.53720365000000003</v>
      </c>
      <c r="Z186" s="7">
        <v>2.8619479000000005</v>
      </c>
      <c r="AA186" s="21">
        <v>1.0775347417386438E-3</v>
      </c>
      <c r="AB186" s="7">
        <v>3.6625715699999999</v>
      </c>
      <c r="AC186" s="21">
        <v>7.888228999999998E-2</v>
      </c>
      <c r="AD186" s="21">
        <v>1.5520150000000002E-2</v>
      </c>
      <c r="AE186" s="21">
        <v>1.1818439999999998E-2</v>
      </c>
    </row>
    <row r="187" spans="1:31" ht="15.75" customHeight="1" x14ac:dyDescent="0.2">
      <c r="A187" s="3">
        <v>38518</v>
      </c>
      <c r="B187">
        <f t="shared" si="4"/>
        <v>2005</v>
      </c>
      <c r="C187">
        <f t="shared" si="5"/>
        <v>6</v>
      </c>
      <c r="D187" s="7">
        <v>6.9797699800000004</v>
      </c>
      <c r="E187" s="7">
        <v>7.3849</v>
      </c>
      <c r="F187" s="7">
        <v>3233.4194335900002</v>
      </c>
      <c r="H187" s="7">
        <v>2927.93481445</v>
      </c>
      <c r="I187" s="7">
        <v>283.87677001999998</v>
      </c>
      <c r="J187" s="7">
        <v>1.2981697299999999</v>
      </c>
      <c r="K187" s="7">
        <v>0.57076746</v>
      </c>
      <c r="L187" s="7">
        <v>3.6852018800000002</v>
      </c>
      <c r="M187" s="7">
        <v>3.5518710000000002E-2</v>
      </c>
      <c r="N187" s="7">
        <v>13.50667572</v>
      </c>
      <c r="O187" s="7">
        <v>2.3996651199999999</v>
      </c>
      <c r="P187" s="7">
        <v>0.11179625999999999</v>
      </c>
      <c r="Q187" s="7">
        <v>0</v>
      </c>
      <c r="R187" s="7">
        <v>0</v>
      </c>
      <c r="S187" s="7">
        <v>0</v>
      </c>
      <c r="T187"/>
      <c r="U187" s="7">
        <v>2.1639689999999998</v>
      </c>
      <c r="V187" s="7">
        <v>0.96476828251124436</v>
      </c>
      <c r="W187" s="7">
        <v>2.0704296000000002</v>
      </c>
      <c r="X187" s="7">
        <v>2.9248778999999998</v>
      </c>
      <c r="Y187" s="7">
        <v>0.68036969999999997</v>
      </c>
      <c r="Z187" s="7">
        <v>2.2445081999999998</v>
      </c>
      <c r="AA187" s="21">
        <v>4.0308965435170888E-2</v>
      </c>
      <c r="AB187" s="7">
        <v>0.71751000000000009</v>
      </c>
      <c r="AC187" s="21">
        <v>7.6337699999999994E-2</v>
      </c>
      <c r="AD187" s="21">
        <v>1.5019500000000002E-2</v>
      </c>
      <c r="AE187" s="21">
        <v>1.2425100000000001E-2</v>
      </c>
    </row>
    <row r="188" spans="1:31" ht="15.75" customHeight="1" x14ac:dyDescent="0.2">
      <c r="A188" s="3">
        <v>38548</v>
      </c>
      <c r="B188">
        <f t="shared" si="4"/>
        <v>2005</v>
      </c>
      <c r="C188">
        <f t="shared" si="5"/>
        <v>7</v>
      </c>
      <c r="D188" s="7">
        <v>7.12624529</v>
      </c>
      <c r="E188" s="7">
        <v>7.5914999999999999</v>
      </c>
      <c r="F188" s="7">
        <v>3233.5659179700001</v>
      </c>
      <c r="H188" s="7">
        <v>2928.2770996099998</v>
      </c>
      <c r="I188" s="7">
        <v>283.35507202000002</v>
      </c>
      <c r="J188" s="7">
        <v>2.00149417</v>
      </c>
      <c r="K188" s="7">
        <v>0.54113995999999998</v>
      </c>
      <c r="L188" s="7">
        <v>6.9419388800000004</v>
      </c>
      <c r="M188" s="7">
        <v>0.14691070000000001</v>
      </c>
      <c r="N188" s="7">
        <v>8.8101577800000008</v>
      </c>
      <c r="O188" s="7">
        <v>3.1505522699999999</v>
      </c>
      <c r="P188" s="7">
        <v>0.34138154999999998</v>
      </c>
      <c r="Q188" s="7">
        <v>0</v>
      </c>
      <c r="R188" s="7">
        <v>0</v>
      </c>
      <c r="S188" s="7">
        <v>0</v>
      </c>
      <c r="T188"/>
      <c r="U188" s="7">
        <v>8.5687834700000014</v>
      </c>
      <c r="V188" s="7">
        <v>2.0401008237715414</v>
      </c>
      <c r="W188" s="7">
        <v>6.8928524800000002</v>
      </c>
      <c r="X188" s="7">
        <v>5.6850199400000001</v>
      </c>
      <c r="Y188" s="7">
        <v>1.0622047699999999</v>
      </c>
      <c r="Z188" s="7">
        <v>4.62281517</v>
      </c>
      <c r="AA188" s="21">
        <v>0.72247466487596668</v>
      </c>
      <c r="AB188" s="7">
        <v>2.9804271099999995</v>
      </c>
      <c r="AC188" s="21">
        <v>7.888228999999998E-2</v>
      </c>
      <c r="AD188" s="21">
        <v>1.5520150000000002E-2</v>
      </c>
      <c r="AE188" s="21">
        <v>1.2460449999999998E-2</v>
      </c>
    </row>
    <row r="189" spans="1:31" ht="15.75" customHeight="1" x14ac:dyDescent="0.2">
      <c r="A189" s="3">
        <v>38579</v>
      </c>
      <c r="B189">
        <f t="shared" si="4"/>
        <v>2005</v>
      </c>
      <c r="C189">
        <f t="shared" si="5"/>
        <v>8</v>
      </c>
      <c r="D189" s="7">
        <v>4.1183402500000001</v>
      </c>
      <c r="E189" s="7">
        <v>4.9146000000000001</v>
      </c>
      <c r="F189" s="7">
        <v>3230.5578613299999</v>
      </c>
      <c r="H189" s="7">
        <v>2928.1157226599998</v>
      </c>
      <c r="I189" s="7">
        <v>282.57958983999998</v>
      </c>
      <c r="J189" s="7">
        <v>1.6343100100000001</v>
      </c>
      <c r="K189" s="7">
        <v>0.81343173999999996</v>
      </c>
      <c r="L189" s="7">
        <v>7.6205835300000002</v>
      </c>
      <c r="M189" s="7">
        <v>0.11420957</v>
      </c>
      <c r="N189" s="7">
        <v>6.8193373700000004</v>
      </c>
      <c r="O189" s="7">
        <v>2.78808093</v>
      </c>
      <c r="P189" s="7">
        <v>7.2528369999999995E-2</v>
      </c>
      <c r="Q189" s="7">
        <v>0</v>
      </c>
      <c r="R189" s="7">
        <v>0</v>
      </c>
      <c r="S189" s="7">
        <v>0</v>
      </c>
      <c r="T189"/>
      <c r="U189" s="7">
        <v>4.9344705700000002</v>
      </c>
      <c r="V189" s="7">
        <v>2.8450151967945905</v>
      </c>
      <c r="W189" s="7">
        <v>5.7668921799999993</v>
      </c>
      <c r="X189" s="7">
        <v>3.7142727500000001</v>
      </c>
      <c r="Y189" s="7">
        <v>0.86513684000000013</v>
      </c>
      <c r="Z189" s="7">
        <v>2.8491359100000002</v>
      </c>
      <c r="AA189" s="21">
        <v>0.91296340482320215</v>
      </c>
      <c r="AB189" s="7">
        <v>4.1840994499999997</v>
      </c>
      <c r="AC189" s="21">
        <v>7.888228999999998E-2</v>
      </c>
      <c r="AD189" s="21">
        <v>1.5520150000000002E-2</v>
      </c>
      <c r="AE189" s="21">
        <v>1.2478739999999999E-2</v>
      </c>
    </row>
    <row r="190" spans="1:31" ht="15.75" customHeight="1" x14ac:dyDescent="0.2">
      <c r="A190" s="3">
        <v>38610</v>
      </c>
      <c r="B190">
        <f t="shared" si="4"/>
        <v>2005</v>
      </c>
      <c r="C190">
        <f t="shared" si="5"/>
        <v>9</v>
      </c>
      <c r="D190" s="7">
        <v>1.8622846600000003</v>
      </c>
      <c r="E190" s="7">
        <v>3.234</v>
      </c>
      <c r="F190" s="7">
        <v>3228.3017578099998</v>
      </c>
      <c r="H190" s="7">
        <v>2928.1108398400002</v>
      </c>
      <c r="I190" s="7">
        <v>282.49710083000002</v>
      </c>
      <c r="J190" s="7">
        <v>1.1414727</v>
      </c>
      <c r="K190" s="7">
        <v>0.97839421000000004</v>
      </c>
      <c r="L190" s="7">
        <v>6.2007980299999996</v>
      </c>
      <c r="M190" s="7">
        <v>0.17143928999999999</v>
      </c>
      <c r="N190" s="7">
        <v>6.6407957099999999</v>
      </c>
      <c r="O190" s="7">
        <v>2.5373992900000002</v>
      </c>
      <c r="P190" s="7">
        <v>2.3630760000000001E-2</v>
      </c>
      <c r="Q190" s="7">
        <v>0</v>
      </c>
      <c r="R190" s="7">
        <v>0</v>
      </c>
      <c r="S190" s="7">
        <v>0</v>
      </c>
      <c r="T190"/>
      <c r="U190" s="7">
        <v>4.0949670000000005</v>
      </c>
      <c r="V190" s="7">
        <v>1.8344260215330246</v>
      </c>
      <c r="W190" s="7">
        <v>4.2013953000000006</v>
      </c>
      <c r="X190" s="7">
        <v>3.3388562999999998</v>
      </c>
      <c r="Y190" s="7">
        <v>0.57548699999999997</v>
      </c>
      <c r="Z190" s="7">
        <v>2.7633692999999999</v>
      </c>
      <c r="AA190" s="21">
        <v>0.18920609673817068</v>
      </c>
      <c r="AB190" s="7">
        <v>3.7834805999999999</v>
      </c>
      <c r="AC190" s="21">
        <v>7.6337699999999994E-2</v>
      </c>
      <c r="AD190" s="21">
        <v>1.5019500000000002E-2</v>
      </c>
      <c r="AE190" s="21">
        <v>1.1676600000000001E-2</v>
      </c>
    </row>
    <row r="191" spans="1:31" ht="15.75" customHeight="1" x14ac:dyDescent="0.2">
      <c r="A191" s="3">
        <v>38640</v>
      </c>
      <c r="B191">
        <f t="shared" si="4"/>
        <v>2005</v>
      </c>
      <c r="C191">
        <f t="shared" si="5"/>
        <v>10</v>
      </c>
      <c r="D191" s="7">
        <v>9.0496540000000181E-2</v>
      </c>
      <c r="E191" s="7">
        <v>0.1119</v>
      </c>
      <c r="F191" s="7">
        <v>3226.5300293</v>
      </c>
      <c r="H191" s="7">
        <v>2928.1591796900002</v>
      </c>
      <c r="I191" s="7">
        <v>282.58529663000002</v>
      </c>
      <c r="J191" s="7">
        <v>0.75617933000000004</v>
      </c>
      <c r="K191" s="7">
        <v>0.82609664999999999</v>
      </c>
      <c r="L191" s="7">
        <v>4.9369668999999998</v>
      </c>
      <c r="M191" s="7">
        <v>0.17145464999999999</v>
      </c>
      <c r="N191" s="7">
        <v>6.8045196499999996</v>
      </c>
      <c r="O191" s="7">
        <v>2.2810227900000002</v>
      </c>
      <c r="P191" s="7">
        <v>9.2975999999999996E-3</v>
      </c>
      <c r="Q191" s="7">
        <v>0</v>
      </c>
      <c r="R191" s="7">
        <v>0</v>
      </c>
      <c r="S191" s="7">
        <v>0</v>
      </c>
      <c r="T191"/>
      <c r="U191" s="7">
        <v>1.0482141600000001</v>
      </c>
      <c r="V191" s="7">
        <v>0.63148462353332424</v>
      </c>
      <c r="W191" s="7">
        <v>2.0220521900000001</v>
      </c>
      <c r="X191" s="7">
        <v>2.55722162</v>
      </c>
      <c r="Y191" s="7">
        <v>0.38741134000000005</v>
      </c>
      <c r="Z191" s="7">
        <v>2.1698102799999996</v>
      </c>
      <c r="AA191" s="21">
        <v>5.236369200103277E-5</v>
      </c>
      <c r="AB191" s="7">
        <v>3.5924356200000003</v>
      </c>
      <c r="AC191" s="21">
        <v>7.888228999999998E-2</v>
      </c>
      <c r="AD191" s="21">
        <v>1.5520150000000002E-2</v>
      </c>
      <c r="AE191" s="21">
        <v>1.1197200000000001E-2</v>
      </c>
    </row>
    <row r="192" spans="1:31" ht="15.75" customHeight="1" x14ac:dyDescent="0.2">
      <c r="A192" s="3">
        <v>38671</v>
      </c>
      <c r="B192">
        <f t="shared" si="4"/>
        <v>2005</v>
      </c>
      <c r="C192">
        <f t="shared" si="5"/>
        <v>11</v>
      </c>
      <c r="D192" s="7">
        <v>-0.54894257000000035</v>
      </c>
      <c r="E192" s="7">
        <v>-1.5239</v>
      </c>
      <c r="F192" s="7">
        <v>3225.890625</v>
      </c>
      <c r="H192" s="7">
        <v>2928.2426757799999</v>
      </c>
      <c r="I192" s="7">
        <v>282.66293335</v>
      </c>
      <c r="J192" s="7">
        <v>0.57568478999999995</v>
      </c>
      <c r="K192" s="7">
        <v>0.59227300000000005</v>
      </c>
      <c r="L192" s="7">
        <v>4.5807323499999999</v>
      </c>
      <c r="M192" s="7">
        <v>0.10565571</v>
      </c>
      <c r="N192" s="7">
        <v>7.1286735500000002</v>
      </c>
      <c r="O192" s="7">
        <v>1.99327981</v>
      </c>
      <c r="P192" s="7">
        <v>8.6725499999999994E-3</v>
      </c>
      <c r="Q192" s="7">
        <v>0</v>
      </c>
      <c r="R192" s="7">
        <v>0</v>
      </c>
      <c r="S192" s="7">
        <v>0</v>
      </c>
      <c r="T192"/>
      <c r="U192" s="7">
        <v>0.86450970000000005</v>
      </c>
      <c r="V192" s="7">
        <v>0.33234573116763477</v>
      </c>
      <c r="W192" s="7">
        <v>0.48840030000000001</v>
      </c>
      <c r="X192" s="7">
        <v>1.2057705000000001</v>
      </c>
      <c r="Y192" s="7">
        <v>0.29220599999999997</v>
      </c>
      <c r="Z192" s="7">
        <v>0.91356450000000011</v>
      </c>
      <c r="AA192" s="21">
        <v>0</v>
      </c>
      <c r="AB192" s="7">
        <v>0.66096929999999998</v>
      </c>
      <c r="AC192" s="21">
        <v>7.6337699999999994E-2</v>
      </c>
      <c r="AD192" s="21">
        <v>1.5019500000000002E-2</v>
      </c>
      <c r="AE192" s="21">
        <v>9.6705000000000003E-3</v>
      </c>
    </row>
    <row r="193" spans="1:31" ht="15.75" customHeight="1" x14ac:dyDescent="0.2">
      <c r="A193" s="3">
        <v>38701</v>
      </c>
      <c r="B193">
        <f t="shared" si="4"/>
        <v>2005</v>
      </c>
      <c r="C193">
        <f t="shared" si="5"/>
        <v>12</v>
      </c>
      <c r="D193" s="7">
        <v>-1.2128133800000001</v>
      </c>
      <c r="E193" s="7">
        <v>-2.5221</v>
      </c>
      <c r="F193" s="7">
        <v>3225.2268066400002</v>
      </c>
      <c r="H193" s="7">
        <v>2926.6611328099998</v>
      </c>
      <c r="I193" s="7">
        <v>282.71960448999999</v>
      </c>
      <c r="J193" s="7">
        <v>0.38864716999999999</v>
      </c>
      <c r="K193" s="7">
        <v>0.91715800999999997</v>
      </c>
      <c r="L193" s="7">
        <v>4.71536446</v>
      </c>
      <c r="M193" s="7">
        <v>0</v>
      </c>
      <c r="N193" s="7">
        <v>7.48551798</v>
      </c>
      <c r="O193" s="7">
        <v>2.3306093200000002</v>
      </c>
      <c r="P193" s="7">
        <v>8.7364199999999999E-3</v>
      </c>
      <c r="Q193" s="7">
        <v>0</v>
      </c>
      <c r="R193" s="7">
        <v>0</v>
      </c>
      <c r="S193" s="7">
        <v>0</v>
      </c>
      <c r="T193"/>
      <c r="U193" s="7">
        <v>0.69162208999999986</v>
      </c>
      <c r="V193" s="7">
        <v>0.96710584970233526</v>
      </c>
      <c r="W193" s="7">
        <v>0.77514477000000004</v>
      </c>
      <c r="X193" s="7">
        <v>2.8337270499999994</v>
      </c>
      <c r="Y193" s="7">
        <v>0.20357700000000001</v>
      </c>
      <c r="Z193" s="7">
        <v>2.6301500499999997</v>
      </c>
      <c r="AA193" s="21">
        <v>0</v>
      </c>
      <c r="AB193" s="7">
        <v>5.6542171000000003</v>
      </c>
      <c r="AC193" s="21">
        <v>7.888228999999998E-2</v>
      </c>
      <c r="AD193" s="21">
        <v>1.5520150000000002E-2</v>
      </c>
      <c r="AE193" s="21">
        <v>9.0107699999999995E-3</v>
      </c>
    </row>
    <row r="194" spans="1:31" ht="15.75" customHeight="1" x14ac:dyDescent="0.2">
      <c r="A194" s="3">
        <v>38732</v>
      </c>
      <c r="B194">
        <f t="shared" si="4"/>
        <v>2006</v>
      </c>
      <c r="C194">
        <f t="shared" si="5"/>
        <v>1</v>
      </c>
      <c r="D194" s="7">
        <v>7.0416930000000377E-2</v>
      </c>
      <c r="E194" s="7">
        <v>-0.45050000000000001</v>
      </c>
      <c r="F194" s="7">
        <v>3226.5100097700001</v>
      </c>
      <c r="H194" s="7">
        <v>2926.7514648400002</v>
      </c>
      <c r="I194" s="7">
        <v>282.88156128000003</v>
      </c>
      <c r="J194" s="7">
        <v>0.36238551000000002</v>
      </c>
      <c r="K194" s="7">
        <v>0.22929434000000001</v>
      </c>
      <c r="L194" s="7">
        <v>4.4946470300000003</v>
      </c>
      <c r="M194" s="7">
        <v>5.2566639999999998E-2</v>
      </c>
      <c r="N194" s="7">
        <v>9.3417968800000004</v>
      </c>
      <c r="O194" s="7">
        <v>2.371737</v>
      </c>
      <c r="P194" s="7">
        <v>2.4451489999999999E-2</v>
      </c>
      <c r="Q194" s="7">
        <v>0</v>
      </c>
      <c r="R194" s="7">
        <v>0</v>
      </c>
      <c r="S194" s="7">
        <v>0</v>
      </c>
      <c r="T194"/>
      <c r="U194" s="7">
        <v>4.9931762000000006</v>
      </c>
      <c r="V194" s="7">
        <v>0.85478414933077185</v>
      </c>
      <c r="W194" s="7">
        <v>1.4381467300000002</v>
      </c>
      <c r="X194" s="7">
        <v>1.5181654800000002</v>
      </c>
      <c r="Y194" s="7">
        <v>0.1895154</v>
      </c>
      <c r="Z194" s="7">
        <v>1.3286500800000003</v>
      </c>
      <c r="AA194" s="21">
        <v>0</v>
      </c>
      <c r="AB194" s="7">
        <v>1.65596079</v>
      </c>
      <c r="AC194" s="21">
        <v>7.9384490000000002E-2</v>
      </c>
      <c r="AD194" s="21">
        <v>1.5362049999999999E-2</v>
      </c>
      <c r="AE194" s="21">
        <v>8.9599299999999996E-3</v>
      </c>
    </row>
    <row r="195" spans="1:31" ht="15.75" customHeight="1" x14ac:dyDescent="0.2">
      <c r="A195" s="3">
        <v>38763</v>
      </c>
      <c r="B195">
        <f t="shared" ref="B195:B258" si="6">YEAR(A195)</f>
        <v>2006</v>
      </c>
      <c r="C195">
        <f t="shared" ref="C195:C258" si="7">MONTH(A195)</f>
        <v>2</v>
      </c>
      <c r="D195" s="7">
        <v>1.6572322799999997</v>
      </c>
      <c r="E195" s="7">
        <v>1.2391000000000001</v>
      </c>
      <c r="F195" s="7">
        <v>3228.0966796900002</v>
      </c>
      <c r="H195" s="7">
        <v>2926.66674805</v>
      </c>
      <c r="I195" s="7">
        <v>283.17269897</v>
      </c>
      <c r="J195" s="7">
        <v>0.38664146999999999</v>
      </c>
      <c r="K195" s="7">
        <v>0.442498</v>
      </c>
      <c r="L195" s="7">
        <v>4.1906394999999996</v>
      </c>
      <c r="M195" s="7">
        <v>5.2566639999999998E-2</v>
      </c>
      <c r="N195" s="7">
        <v>10.789521219999999</v>
      </c>
      <c r="O195" s="7">
        <v>2.3749368199999998</v>
      </c>
      <c r="P195" s="7">
        <v>2.0485799999999998E-2</v>
      </c>
      <c r="Q195" s="7">
        <v>0</v>
      </c>
      <c r="R195" s="7">
        <v>0</v>
      </c>
      <c r="S195" s="7">
        <v>0</v>
      </c>
      <c r="T195"/>
      <c r="U195" s="7">
        <v>3.0964343200000002</v>
      </c>
      <c r="V195" s="7">
        <v>0.47392715407279745</v>
      </c>
      <c r="W195" s="7">
        <v>2.01378156</v>
      </c>
      <c r="X195" s="7">
        <v>2.3113619200000004</v>
      </c>
      <c r="Y195" s="7">
        <v>0.18114459999999999</v>
      </c>
      <c r="Z195" s="7">
        <v>2.1302173200000003</v>
      </c>
      <c r="AA195" s="21">
        <v>0</v>
      </c>
      <c r="AB195" s="7">
        <v>2.0022519999999999</v>
      </c>
      <c r="AC195" s="21">
        <v>7.1702119999999994E-2</v>
      </c>
      <c r="AD195" s="21">
        <v>1.3875399999999998E-2</v>
      </c>
      <c r="AE195" s="21">
        <v>9.1713999999999997E-3</v>
      </c>
    </row>
    <row r="196" spans="1:31" ht="15.75" customHeight="1" x14ac:dyDescent="0.2">
      <c r="A196" s="3">
        <v>38791</v>
      </c>
      <c r="B196">
        <f t="shared" si="6"/>
        <v>2006</v>
      </c>
      <c r="C196">
        <f t="shared" si="7"/>
        <v>3</v>
      </c>
      <c r="D196" s="7">
        <v>3.13255119</v>
      </c>
      <c r="E196" s="7">
        <v>2.7793999999999999</v>
      </c>
      <c r="F196" s="7">
        <v>3229.5720214799999</v>
      </c>
      <c r="H196" s="7">
        <v>2926.7250976599998</v>
      </c>
      <c r="I196" s="7">
        <v>283.33053589000002</v>
      </c>
      <c r="J196" s="7">
        <v>0.44308913</v>
      </c>
      <c r="K196" s="7">
        <v>0.29395249000000001</v>
      </c>
      <c r="L196" s="7">
        <v>4.1723990400000002</v>
      </c>
      <c r="M196" s="7">
        <v>5.2566639999999998E-2</v>
      </c>
      <c r="N196" s="7">
        <v>12.101520539999999</v>
      </c>
      <c r="O196" s="7">
        <v>2.4393565700000002</v>
      </c>
      <c r="P196" s="7">
        <v>1.3569940000000001E-2</v>
      </c>
      <c r="Q196" s="7">
        <v>0</v>
      </c>
      <c r="R196" s="7">
        <v>0</v>
      </c>
      <c r="S196" s="7">
        <v>0</v>
      </c>
      <c r="T196"/>
      <c r="U196" s="7">
        <v>4.3581185699999994</v>
      </c>
      <c r="V196" s="7">
        <v>0.37865779363529428</v>
      </c>
      <c r="W196" s="7">
        <v>2.6490758600000004</v>
      </c>
      <c r="X196" s="7">
        <v>2.1323446100000001</v>
      </c>
      <c r="Y196" s="7">
        <v>0.23399450999999999</v>
      </c>
      <c r="Z196" s="7">
        <v>1.8983501000000003</v>
      </c>
      <c r="AA196" s="21">
        <v>0</v>
      </c>
      <c r="AB196" s="7">
        <v>2.58528592</v>
      </c>
      <c r="AC196" s="21">
        <v>7.9384490000000002E-2</v>
      </c>
      <c r="AD196" s="21">
        <v>1.5362049999999999E-2</v>
      </c>
      <c r="AE196" s="21">
        <v>1.0375390000000002E-2</v>
      </c>
    </row>
    <row r="197" spans="1:31" ht="15.75" customHeight="1" x14ac:dyDescent="0.2">
      <c r="A197" s="3">
        <v>38822</v>
      </c>
      <c r="B197">
        <f t="shared" si="6"/>
        <v>2006</v>
      </c>
      <c r="C197">
        <f t="shared" si="7"/>
        <v>4</v>
      </c>
      <c r="D197" s="7">
        <v>3.73739672</v>
      </c>
      <c r="E197" s="7">
        <v>3.5512000000000001</v>
      </c>
      <c r="F197" s="7">
        <v>3230.17700195</v>
      </c>
      <c r="H197" s="7">
        <v>2926.3691406200001</v>
      </c>
      <c r="I197" s="7">
        <v>283.52505493000001</v>
      </c>
      <c r="J197" s="7">
        <v>0.55247473999999996</v>
      </c>
      <c r="K197" s="7">
        <v>0.71267283000000003</v>
      </c>
      <c r="L197" s="7">
        <v>3.57530832</v>
      </c>
      <c r="M197" s="7">
        <v>0</v>
      </c>
      <c r="N197" s="7">
        <v>13.02636719</v>
      </c>
      <c r="O197" s="7">
        <v>2.3920485999999999</v>
      </c>
      <c r="P197" s="7">
        <v>2.396158E-2</v>
      </c>
      <c r="Q197" s="7">
        <v>0</v>
      </c>
      <c r="R197" s="7">
        <v>0</v>
      </c>
      <c r="S197" s="7">
        <v>0</v>
      </c>
      <c r="T197"/>
      <c r="U197" s="7">
        <v>2.8176873000000002</v>
      </c>
      <c r="V197" s="7">
        <v>0.31878233539710077</v>
      </c>
      <c r="W197" s="7">
        <v>2.6890082999999998</v>
      </c>
      <c r="X197" s="7">
        <v>2.6824980000000003</v>
      </c>
      <c r="Y197" s="7">
        <v>0.28504889999999999</v>
      </c>
      <c r="Z197" s="7">
        <v>2.3974491000000002</v>
      </c>
      <c r="AA197" s="21">
        <v>1.5300284011521963E-6</v>
      </c>
      <c r="AB197" s="7">
        <v>3.7867566000000004</v>
      </c>
      <c r="AC197" s="21">
        <v>7.6823699999999995E-2</v>
      </c>
      <c r="AD197" s="21">
        <v>1.48665E-2</v>
      </c>
      <c r="AE197" s="21">
        <v>1.1254799999999999E-2</v>
      </c>
    </row>
    <row r="198" spans="1:31" ht="15.75" customHeight="1" x14ac:dyDescent="0.2">
      <c r="A198" s="3">
        <v>38852</v>
      </c>
      <c r="B198">
        <f t="shared" si="6"/>
        <v>2006</v>
      </c>
      <c r="C198">
        <f t="shared" si="7"/>
        <v>5</v>
      </c>
      <c r="D198" s="7">
        <v>2.4437379799999999</v>
      </c>
      <c r="E198" s="7">
        <v>1.2584</v>
      </c>
      <c r="F198" s="7">
        <v>3228.8833007799999</v>
      </c>
      <c r="H198" s="7">
        <v>2926.1760253900002</v>
      </c>
      <c r="I198" s="7">
        <v>283.55963135000002</v>
      </c>
      <c r="J198" s="7">
        <v>0.66787361999999995</v>
      </c>
      <c r="K198" s="7">
        <v>0.81466245999999998</v>
      </c>
      <c r="L198" s="7">
        <v>3.3849663699999999</v>
      </c>
      <c r="M198" s="7">
        <v>3.5279970000000001E-2</v>
      </c>
      <c r="N198" s="7">
        <v>11.657796859999999</v>
      </c>
      <c r="O198" s="7">
        <v>2.52503228</v>
      </c>
      <c r="P198" s="7">
        <v>6.2111550000000001E-2</v>
      </c>
      <c r="Q198" s="7">
        <v>0</v>
      </c>
      <c r="R198" s="7">
        <v>0</v>
      </c>
      <c r="S198" s="7">
        <v>0</v>
      </c>
      <c r="T198"/>
      <c r="U198" s="7">
        <v>1.8055450899999999</v>
      </c>
      <c r="V198" s="7">
        <v>0.10094651041959966</v>
      </c>
      <c r="W198" s="7">
        <v>3.5049294400000002</v>
      </c>
      <c r="X198" s="7">
        <v>3.8917933199999997</v>
      </c>
      <c r="Y198" s="7">
        <v>0.35060969000000003</v>
      </c>
      <c r="Z198" s="7">
        <v>3.5411836299999999</v>
      </c>
      <c r="AA198" s="21">
        <v>1.8302311936665323E-2</v>
      </c>
      <c r="AB198" s="7">
        <v>4.5942722299999996</v>
      </c>
      <c r="AC198" s="21">
        <v>7.9384490000000002E-2</v>
      </c>
      <c r="AD198" s="21">
        <v>1.5362049999999999E-2</v>
      </c>
      <c r="AE198" s="21">
        <v>1.2840819999999999E-2</v>
      </c>
    </row>
    <row r="199" spans="1:31" ht="15.75" customHeight="1" x14ac:dyDescent="0.2">
      <c r="A199" s="3">
        <v>38883</v>
      </c>
      <c r="B199">
        <f t="shared" si="6"/>
        <v>2006</v>
      </c>
      <c r="C199">
        <f t="shared" si="7"/>
        <v>6</v>
      </c>
      <c r="D199" s="7">
        <v>1.27742529</v>
      </c>
      <c r="E199" s="7">
        <v>-0.36570000000000003</v>
      </c>
      <c r="F199" s="7">
        <v>3227.7170410200001</v>
      </c>
      <c r="H199" s="7">
        <v>2926.1340332</v>
      </c>
      <c r="I199" s="7">
        <v>283.60607909999999</v>
      </c>
      <c r="J199" s="7">
        <v>1.1335688799999999</v>
      </c>
      <c r="K199" s="7">
        <v>0.62541068</v>
      </c>
      <c r="L199" s="7">
        <v>4.2952542300000003</v>
      </c>
      <c r="M199" s="7">
        <v>3.5279970000000001E-2</v>
      </c>
      <c r="N199" s="7">
        <v>9.48770618</v>
      </c>
      <c r="O199" s="7">
        <v>2.3436412799999999</v>
      </c>
      <c r="P199" s="7">
        <v>5.5928739999999998E-2</v>
      </c>
      <c r="Q199" s="7">
        <v>0</v>
      </c>
      <c r="R199" s="7">
        <v>0</v>
      </c>
      <c r="S199" s="7">
        <v>0</v>
      </c>
      <c r="T199"/>
      <c r="U199" s="7">
        <v>3.2236845000000001</v>
      </c>
      <c r="V199" s="7">
        <v>0.23642304860283969</v>
      </c>
      <c r="W199" s="7">
        <v>2.3059178999999999</v>
      </c>
      <c r="X199" s="7">
        <v>2.5678844999999999</v>
      </c>
      <c r="Y199" s="7">
        <v>0.59005079999999999</v>
      </c>
      <c r="Z199" s="7">
        <v>1.9778337000000001</v>
      </c>
      <c r="AA199" s="21">
        <v>0.10512785363578311</v>
      </c>
      <c r="AB199" s="7">
        <v>0.64877249999999997</v>
      </c>
      <c r="AC199" s="21">
        <v>7.6823699999999995E-2</v>
      </c>
      <c r="AD199" s="21">
        <v>1.48665E-2</v>
      </c>
      <c r="AE199" s="21">
        <v>1.2328199999999999E-2</v>
      </c>
    </row>
    <row r="200" spans="1:31" ht="15.75" customHeight="1" x14ac:dyDescent="0.2">
      <c r="A200" s="3">
        <v>38913</v>
      </c>
      <c r="B200">
        <f t="shared" si="6"/>
        <v>2006</v>
      </c>
      <c r="C200">
        <f t="shared" si="7"/>
        <v>7</v>
      </c>
      <c r="D200" s="7">
        <v>2.1524744</v>
      </c>
      <c r="E200" s="7">
        <v>-0.67249999999999999</v>
      </c>
      <c r="F200" s="7">
        <v>3228.5920410200001</v>
      </c>
      <c r="H200" s="7">
        <v>2926.4899902299999</v>
      </c>
      <c r="I200" s="7">
        <v>282.56506347999999</v>
      </c>
      <c r="J200" s="7">
        <v>1.4809910100000001</v>
      </c>
      <c r="K200" s="7">
        <v>0.80667818000000002</v>
      </c>
      <c r="L200" s="7">
        <v>6.8460640899999996</v>
      </c>
      <c r="M200" s="7">
        <v>0.1457435</v>
      </c>
      <c r="N200" s="7">
        <v>7.2020688100000001</v>
      </c>
      <c r="O200" s="7">
        <v>2.8580205400000001</v>
      </c>
      <c r="P200" s="7">
        <v>0.19737835000000001</v>
      </c>
      <c r="Q200" s="7">
        <v>0</v>
      </c>
      <c r="R200" s="7">
        <v>0</v>
      </c>
      <c r="S200" s="7">
        <v>0</v>
      </c>
      <c r="T200"/>
      <c r="U200" s="7">
        <v>9.0858957099999991</v>
      </c>
      <c r="V200" s="7">
        <v>1.5913825604387783</v>
      </c>
      <c r="W200" s="7">
        <v>6.4641881999999997</v>
      </c>
      <c r="X200" s="7">
        <v>5.1187265099999992</v>
      </c>
      <c r="Y200" s="7">
        <v>0.78329963000000002</v>
      </c>
      <c r="Z200" s="7">
        <v>4.3354268799999991</v>
      </c>
      <c r="AA200" s="21">
        <v>1.2372562711295327</v>
      </c>
      <c r="AB200" s="7">
        <v>3.4468249000000002</v>
      </c>
      <c r="AC200" s="21">
        <v>7.9384490000000002E-2</v>
      </c>
      <c r="AD200" s="21">
        <v>1.5362049999999999E-2</v>
      </c>
      <c r="AE200" s="21">
        <v>1.283431E-2</v>
      </c>
    </row>
    <row r="201" spans="1:31" ht="15.75" customHeight="1" x14ac:dyDescent="0.2">
      <c r="A201" s="3">
        <v>38944</v>
      </c>
      <c r="B201">
        <f t="shared" si="6"/>
        <v>2006</v>
      </c>
      <c r="C201">
        <f t="shared" si="7"/>
        <v>8</v>
      </c>
      <c r="D201" s="7">
        <v>3.37154818</v>
      </c>
      <c r="E201" s="7">
        <v>1.4970000000000001</v>
      </c>
      <c r="F201" s="7">
        <v>3229.8110351599998</v>
      </c>
      <c r="H201" s="7">
        <v>2927.0368652299999</v>
      </c>
      <c r="I201" s="7">
        <v>281.30447387999999</v>
      </c>
      <c r="J201" s="7">
        <v>1.69905376</v>
      </c>
      <c r="K201" s="7">
        <v>0.57758719000000003</v>
      </c>
      <c r="L201" s="7">
        <v>9.0444583900000008</v>
      </c>
      <c r="M201" s="7">
        <v>0.11330657</v>
      </c>
      <c r="N201" s="7">
        <v>6.4827227599999997</v>
      </c>
      <c r="O201" s="7">
        <v>3.41602468</v>
      </c>
      <c r="P201" s="7">
        <v>0.13657717</v>
      </c>
      <c r="Q201" s="7">
        <v>0</v>
      </c>
      <c r="R201" s="7">
        <v>0</v>
      </c>
      <c r="S201" s="7">
        <v>0</v>
      </c>
      <c r="T201"/>
      <c r="U201" s="7">
        <v>10.80453881</v>
      </c>
      <c r="V201" s="7">
        <v>3.6385192810141542</v>
      </c>
      <c r="W201" s="7">
        <v>7.5523709700000001</v>
      </c>
      <c r="X201" s="7">
        <v>4.5889724699999999</v>
      </c>
      <c r="Y201" s="7">
        <v>0.91288676000000002</v>
      </c>
      <c r="Z201" s="7">
        <v>3.6760857099999993</v>
      </c>
      <c r="AA201" s="21">
        <v>1.5576220818798951</v>
      </c>
      <c r="AB201" s="7">
        <v>3.0261772199999997</v>
      </c>
      <c r="AC201" s="21">
        <v>7.9384490000000002E-2</v>
      </c>
      <c r="AD201" s="21">
        <v>1.5362049999999999E-2</v>
      </c>
      <c r="AE201" s="21">
        <v>1.245518E-2</v>
      </c>
    </row>
    <row r="202" spans="1:31" ht="15.75" customHeight="1" x14ac:dyDescent="0.2">
      <c r="A202" s="3">
        <v>38975</v>
      </c>
      <c r="B202">
        <f t="shared" si="6"/>
        <v>2006</v>
      </c>
      <c r="C202">
        <f t="shared" si="7"/>
        <v>9</v>
      </c>
      <c r="D202" s="7">
        <v>1.7361402500000001</v>
      </c>
      <c r="E202" s="7">
        <v>1.6040000000000001</v>
      </c>
      <c r="F202" s="7">
        <v>3228.17578125</v>
      </c>
      <c r="H202" s="7">
        <v>2927.3054199200001</v>
      </c>
      <c r="I202" s="7">
        <v>281.33551025000003</v>
      </c>
      <c r="J202" s="7">
        <v>1.39913523</v>
      </c>
      <c r="K202" s="7">
        <v>0.84957497999999998</v>
      </c>
      <c r="L202" s="7">
        <v>7.6379990600000003</v>
      </c>
      <c r="M202" s="7">
        <v>0.16970856000000001</v>
      </c>
      <c r="N202" s="7">
        <v>6.4473366700000003</v>
      </c>
      <c r="O202" s="7">
        <v>2.9558544200000001</v>
      </c>
      <c r="P202" s="7">
        <v>7.5248040000000002E-2</v>
      </c>
      <c r="Q202" s="7">
        <v>0</v>
      </c>
      <c r="R202" s="7">
        <v>0</v>
      </c>
      <c r="S202" s="7">
        <v>0</v>
      </c>
      <c r="T202"/>
      <c r="U202" s="7">
        <v>4.1136908999999999</v>
      </c>
      <c r="V202" s="7">
        <v>2.9882785799211398</v>
      </c>
      <c r="W202" s="7">
        <v>4.2546941999999994</v>
      </c>
      <c r="X202" s="7">
        <v>3.4172979000000003</v>
      </c>
      <c r="Y202" s="7">
        <v>0.71619900000000003</v>
      </c>
      <c r="Z202" s="7">
        <v>2.7010989000000003</v>
      </c>
      <c r="AA202" s="21">
        <v>9.7534812289953129E-2</v>
      </c>
      <c r="AB202" s="7">
        <v>4.0577915999999998</v>
      </c>
      <c r="AC202" s="21">
        <v>7.6823699999999995E-2</v>
      </c>
      <c r="AD202" s="21">
        <v>1.48665E-2</v>
      </c>
      <c r="AE202" s="21">
        <v>1.1750400000000001E-2</v>
      </c>
    </row>
    <row r="203" spans="1:31" ht="15.75" customHeight="1" x14ac:dyDescent="0.2">
      <c r="A203" s="3">
        <v>39005</v>
      </c>
      <c r="B203">
        <f t="shared" si="6"/>
        <v>2006</v>
      </c>
      <c r="C203">
        <f t="shared" si="7"/>
        <v>10</v>
      </c>
      <c r="D203" s="7">
        <v>-1.1248702999999995</v>
      </c>
      <c r="E203" s="7">
        <v>-2.9365000000000001</v>
      </c>
      <c r="F203" s="7">
        <v>3225.3146972700001</v>
      </c>
      <c r="H203" s="7">
        <v>2927.3583984400002</v>
      </c>
      <c r="I203" s="7">
        <v>281.39590454</v>
      </c>
      <c r="J203" s="7">
        <v>0.85406875999999998</v>
      </c>
      <c r="K203" s="7">
        <v>0.77560722999999998</v>
      </c>
      <c r="L203" s="7">
        <v>5.7310261699999998</v>
      </c>
      <c r="M203" s="7">
        <v>0.16972391000000001</v>
      </c>
      <c r="N203" s="7">
        <v>6.5996212999999999</v>
      </c>
      <c r="O203" s="7">
        <v>2.42082715</v>
      </c>
      <c r="P203" s="7">
        <v>9.5997900000000004E-3</v>
      </c>
      <c r="Q203" s="7">
        <v>0</v>
      </c>
      <c r="R203" s="7">
        <v>0</v>
      </c>
      <c r="S203" s="7">
        <v>0</v>
      </c>
      <c r="T203"/>
      <c r="U203" s="7">
        <v>1.67353686</v>
      </c>
      <c r="V203" s="7">
        <v>0.83745701629586511</v>
      </c>
      <c r="W203" s="7">
        <v>2.3827849299999997</v>
      </c>
      <c r="X203" s="7">
        <v>2.5714816200000001</v>
      </c>
      <c r="Y203" s="7">
        <v>0.44418071000000003</v>
      </c>
      <c r="Z203" s="7">
        <v>2.1273009100000002</v>
      </c>
      <c r="AA203" s="21">
        <v>7.8561348295027743E-4</v>
      </c>
      <c r="AB203" s="7">
        <v>3.2362837499999997</v>
      </c>
      <c r="AC203" s="21">
        <v>7.9384490000000002E-2</v>
      </c>
      <c r="AD203" s="21">
        <v>1.5362049999999999E-2</v>
      </c>
      <c r="AE203" s="21">
        <v>1.1485810000000001E-2</v>
      </c>
    </row>
    <row r="204" spans="1:31" ht="15.75" customHeight="1" x14ac:dyDescent="0.2">
      <c r="A204" s="3">
        <v>39036</v>
      </c>
      <c r="B204">
        <f t="shared" si="6"/>
        <v>2006</v>
      </c>
      <c r="C204">
        <f t="shared" si="7"/>
        <v>11</v>
      </c>
      <c r="D204" s="7">
        <v>-0.79597329999999999</v>
      </c>
      <c r="E204" s="7">
        <v>-3.302</v>
      </c>
      <c r="F204" s="7">
        <v>3225.6435546900002</v>
      </c>
      <c r="H204" s="7">
        <v>2927.4841308599998</v>
      </c>
      <c r="I204" s="7">
        <v>281.54724120999998</v>
      </c>
      <c r="J204" s="7">
        <v>0.76102716000000004</v>
      </c>
      <c r="K204" s="7">
        <v>0.55074434999999999</v>
      </c>
      <c r="L204" s="7">
        <v>5.6820192299999999</v>
      </c>
      <c r="M204" s="7">
        <v>0.10331424</v>
      </c>
      <c r="N204" s="7">
        <v>7.2075867699999998</v>
      </c>
      <c r="O204" s="7">
        <v>2.2940068199999999</v>
      </c>
      <c r="P204" s="7">
        <v>1.355522E-2</v>
      </c>
      <c r="Q204" s="7">
        <v>0</v>
      </c>
      <c r="R204" s="7">
        <v>0</v>
      </c>
      <c r="S204" s="7">
        <v>0</v>
      </c>
      <c r="T204"/>
      <c r="U204" s="7">
        <v>2.6413913999999998</v>
      </c>
      <c r="V204" s="7">
        <v>0.4138267816596346</v>
      </c>
      <c r="W204" s="7">
        <v>0.99988529999999987</v>
      </c>
      <c r="X204" s="7">
        <v>1.6142480999999997</v>
      </c>
      <c r="Y204" s="7">
        <v>0.39341009999999998</v>
      </c>
      <c r="Z204" s="7">
        <v>1.2208379999999999</v>
      </c>
      <c r="AA204" s="21">
        <v>0</v>
      </c>
      <c r="AB204" s="7">
        <v>0.6216855</v>
      </c>
      <c r="AC204" s="21">
        <v>7.6823699999999995E-2</v>
      </c>
      <c r="AD204" s="21">
        <v>1.48665E-2</v>
      </c>
      <c r="AE204" s="21">
        <v>9.8666999999999991E-3</v>
      </c>
    </row>
    <row r="205" spans="1:31" ht="15.75" customHeight="1" x14ac:dyDescent="0.2">
      <c r="A205" s="3">
        <v>39066</v>
      </c>
      <c r="B205">
        <f t="shared" si="6"/>
        <v>2006</v>
      </c>
      <c r="C205">
        <f t="shared" si="7"/>
        <v>12</v>
      </c>
      <c r="D205" s="7">
        <v>1.2646202999999998</v>
      </c>
      <c r="E205" s="7">
        <v>1.6884999999999999</v>
      </c>
      <c r="F205" s="7">
        <v>3227.7041015599998</v>
      </c>
      <c r="H205" s="7">
        <v>2926.7241210900002</v>
      </c>
      <c r="I205" s="7">
        <v>281.77502441000001</v>
      </c>
      <c r="J205" s="7">
        <v>0.72175931999999998</v>
      </c>
      <c r="K205" s="7">
        <v>0.64682799999999996</v>
      </c>
      <c r="L205" s="7">
        <v>6.1585364299999998</v>
      </c>
      <c r="M205" s="7">
        <v>0</v>
      </c>
      <c r="N205" s="7">
        <v>8.9532318100000001</v>
      </c>
      <c r="O205" s="7">
        <v>2.6929619300000001</v>
      </c>
      <c r="P205" s="7">
        <v>3.167859E-2</v>
      </c>
      <c r="Q205" s="7">
        <v>0</v>
      </c>
      <c r="R205" s="7">
        <v>0</v>
      </c>
      <c r="S205" s="7">
        <v>0</v>
      </c>
      <c r="T205"/>
      <c r="U205" s="7">
        <v>4.8259054699999995</v>
      </c>
      <c r="V205" s="7">
        <v>1.1661160216286517</v>
      </c>
      <c r="W205" s="7">
        <v>1.4920017899999998</v>
      </c>
      <c r="X205" s="7">
        <v>3.0173307499999997</v>
      </c>
      <c r="Y205" s="7">
        <v>0.39131330999999997</v>
      </c>
      <c r="Z205" s="7">
        <v>2.6260174399999996</v>
      </c>
      <c r="AA205" s="21">
        <v>0</v>
      </c>
      <c r="AB205" s="7">
        <v>4.4569533900000007</v>
      </c>
      <c r="AC205" s="21">
        <v>7.9384490000000002E-2</v>
      </c>
      <c r="AD205" s="21">
        <v>1.5362049999999999E-2</v>
      </c>
      <c r="AE205" s="21">
        <v>9.1790999999999991E-3</v>
      </c>
    </row>
    <row r="206" spans="1:31" ht="15.75" customHeight="1" x14ac:dyDescent="0.2">
      <c r="A206" s="3">
        <v>39097</v>
      </c>
      <c r="B206">
        <f t="shared" si="6"/>
        <v>2007</v>
      </c>
      <c r="C206">
        <f t="shared" si="7"/>
        <v>1</v>
      </c>
      <c r="D206" s="7">
        <v>0.63315247999999968</v>
      </c>
      <c r="E206" s="7">
        <v>1.3197000000000001</v>
      </c>
      <c r="F206" s="7">
        <v>3227.0727539099998</v>
      </c>
      <c r="H206" s="7">
        <v>2926.6774902299999</v>
      </c>
      <c r="I206" s="7">
        <v>282.12765503000003</v>
      </c>
      <c r="J206" s="7">
        <v>0.47495744000000001</v>
      </c>
      <c r="K206" s="7">
        <v>0.33233657</v>
      </c>
      <c r="L206" s="7">
        <v>5.3587722800000002</v>
      </c>
      <c r="M206" s="7">
        <v>5.2009430000000002E-2</v>
      </c>
      <c r="N206" s="7">
        <v>9.7670459699999999</v>
      </c>
      <c r="O206" s="7">
        <v>2.2734437000000001</v>
      </c>
      <c r="P206" s="7">
        <v>9.0555900000000005E-3</v>
      </c>
      <c r="Q206" s="7">
        <v>0</v>
      </c>
      <c r="R206" s="7">
        <v>0</v>
      </c>
      <c r="S206" s="7">
        <v>0</v>
      </c>
      <c r="T206"/>
      <c r="U206" s="7">
        <v>0.90132623999999995</v>
      </c>
      <c r="V206" s="7">
        <v>0.98257337601829253</v>
      </c>
      <c r="W206" s="7">
        <v>1.2192008599999999</v>
      </c>
      <c r="X206" s="7">
        <v>1.46790642</v>
      </c>
      <c r="Y206" s="7">
        <v>0.25097196999999999</v>
      </c>
      <c r="Z206" s="7">
        <v>1.2169344499999999</v>
      </c>
      <c r="AA206" s="21">
        <v>0</v>
      </c>
      <c r="AB206" s="7">
        <v>2.2907431400000005</v>
      </c>
      <c r="AC206" s="21">
        <v>7.9852590000000001E-2</v>
      </c>
      <c r="AD206" s="21">
        <v>1.5185659999999998E-2</v>
      </c>
      <c r="AE206" s="21">
        <v>9.0885800000000006E-3</v>
      </c>
    </row>
    <row r="207" spans="1:31" ht="15.75" customHeight="1" x14ac:dyDescent="0.2">
      <c r="A207" s="3">
        <v>39128</v>
      </c>
      <c r="B207">
        <f t="shared" si="6"/>
        <v>2007</v>
      </c>
      <c r="C207">
        <f t="shared" si="7"/>
        <v>2</v>
      </c>
      <c r="D207" s="7">
        <v>3.4781823200000002</v>
      </c>
      <c r="E207" s="7">
        <v>2.1705999999999999</v>
      </c>
      <c r="F207" s="7">
        <v>3229.9177246099998</v>
      </c>
      <c r="H207" s="7">
        <v>2926.9138183599998</v>
      </c>
      <c r="I207" s="7">
        <v>282.33004761000001</v>
      </c>
      <c r="J207" s="7">
        <v>0.70644110000000004</v>
      </c>
      <c r="K207" s="7">
        <v>0.21978459</v>
      </c>
      <c r="L207" s="7">
        <v>5.8469767600000004</v>
      </c>
      <c r="M207" s="7">
        <v>5.2009430000000002E-2</v>
      </c>
      <c r="N207" s="7">
        <v>10.89497757</v>
      </c>
      <c r="O207" s="7">
        <v>2.8441822499999998</v>
      </c>
      <c r="P207" s="7">
        <v>0.10950266</v>
      </c>
      <c r="Q207" s="7">
        <v>0</v>
      </c>
      <c r="R207" s="7">
        <v>0</v>
      </c>
      <c r="S207" s="7">
        <v>0</v>
      </c>
      <c r="T207"/>
      <c r="U207" s="7">
        <v>8.10777912</v>
      </c>
      <c r="V207" s="7">
        <v>0.97986466473783929</v>
      </c>
      <c r="W207" s="7">
        <v>2.1413881999999997</v>
      </c>
      <c r="X207" s="7">
        <v>3.0097412800000001</v>
      </c>
      <c r="Y207" s="7">
        <v>0.35028784000000002</v>
      </c>
      <c r="Z207" s="7">
        <v>2.6594534400000001</v>
      </c>
      <c r="AA207" s="21">
        <v>0</v>
      </c>
      <c r="AB207" s="7">
        <v>0.62883772000000004</v>
      </c>
      <c r="AC207" s="21">
        <v>7.2124920000000009E-2</v>
      </c>
      <c r="AD207" s="21">
        <v>1.3716079999999999E-2</v>
      </c>
      <c r="AE207" s="21">
        <v>8.68588E-3</v>
      </c>
    </row>
    <row r="208" spans="1:31" ht="15.75" customHeight="1" x14ac:dyDescent="0.2">
      <c r="A208" s="3">
        <v>39156</v>
      </c>
      <c r="B208">
        <f t="shared" si="6"/>
        <v>2007</v>
      </c>
      <c r="C208">
        <f t="shared" si="7"/>
        <v>3</v>
      </c>
      <c r="D208" s="7">
        <v>7.2477972800000003</v>
      </c>
      <c r="E208" s="7">
        <v>8.0253999999999994</v>
      </c>
      <c r="F208" s="7">
        <v>3233.6872558599998</v>
      </c>
      <c r="H208" s="7">
        <v>2927.2741699200001</v>
      </c>
      <c r="I208" s="7">
        <v>282.66891478999997</v>
      </c>
      <c r="J208" s="7">
        <v>1.0266915599999999</v>
      </c>
      <c r="K208" s="7">
        <v>0.14372087</v>
      </c>
      <c r="L208" s="7">
        <v>6.1687154800000004</v>
      </c>
      <c r="M208" s="7">
        <v>5.2009430000000002E-2</v>
      </c>
      <c r="N208" s="7">
        <v>13.281128880000001</v>
      </c>
      <c r="O208" s="7">
        <v>2.94341469</v>
      </c>
      <c r="P208" s="7">
        <v>0.12852168</v>
      </c>
      <c r="Q208" s="7">
        <v>0</v>
      </c>
      <c r="R208" s="7">
        <v>0</v>
      </c>
      <c r="S208" s="7">
        <v>0</v>
      </c>
      <c r="T208"/>
      <c r="U208" s="7">
        <v>8.6560469199999996</v>
      </c>
      <c r="V208" s="7">
        <v>2.016589020133686</v>
      </c>
      <c r="W208" s="7">
        <v>3.0044893099999999</v>
      </c>
      <c r="X208" s="7">
        <v>3.12473738</v>
      </c>
      <c r="Y208" s="7">
        <v>0.5701740099999999</v>
      </c>
      <c r="Z208" s="7">
        <v>2.5545633700000003</v>
      </c>
      <c r="AA208" s="21">
        <v>0</v>
      </c>
      <c r="AB208" s="7">
        <v>1.8087839699999999</v>
      </c>
      <c r="AC208" s="21">
        <v>7.9852590000000001E-2</v>
      </c>
      <c r="AD208" s="21">
        <v>1.5185659999999998E-2</v>
      </c>
      <c r="AE208" s="21">
        <v>1.031494E-2</v>
      </c>
    </row>
    <row r="209" spans="1:31" ht="15.75" customHeight="1" x14ac:dyDescent="0.2">
      <c r="A209" s="3">
        <v>39187</v>
      </c>
      <c r="B209">
        <f t="shared" si="6"/>
        <v>2007</v>
      </c>
      <c r="C209">
        <f t="shared" si="7"/>
        <v>4</v>
      </c>
      <c r="D209" s="7">
        <v>7.44751662</v>
      </c>
      <c r="E209" s="7">
        <v>7.8615000000000004</v>
      </c>
      <c r="F209" s="7">
        <v>3233.8869628900002</v>
      </c>
      <c r="H209" s="7">
        <v>2927.0632324200001</v>
      </c>
      <c r="I209" s="7">
        <v>282.73324585</v>
      </c>
      <c r="J209" s="7">
        <v>1.24010479</v>
      </c>
      <c r="K209" s="7">
        <v>0.77203869999999997</v>
      </c>
      <c r="L209" s="7">
        <v>6.2094321299999997</v>
      </c>
      <c r="M209" s="7">
        <v>0</v>
      </c>
      <c r="N209" s="7">
        <v>13.227327349999999</v>
      </c>
      <c r="O209" s="7">
        <v>2.5494024799999999</v>
      </c>
      <c r="P209" s="7">
        <v>9.2251109999999997E-2</v>
      </c>
      <c r="Q209" s="7">
        <v>0</v>
      </c>
      <c r="R209" s="7">
        <v>0</v>
      </c>
      <c r="S209" s="7">
        <v>0</v>
      </c>
      <c r="T209"/>
      <c r="U209" s="7">
        <v>1.7134425</v>
      </c>
      <c r="V209" s="7">
        <v>1.5561723024483642</v>
      </c>
      <c r="W209" s="7">
        <v>2.9964180000000002</v>
      </c>
      <c r="X209" s="7">
        <v>3.6833429999999998</v>
      </c>
      <c r="Y209" s="7">
        <v>0.65662890000000007</v>
      </c>
      <c r="Z209" s="7">
        <v>3.0267140999999995</v>
      </c>
      <c r="AA209" s="21">
        <v>3.5028470215978384E-4</v>
      </c>
      <c r="AB209" s="7">
        <v>3.9810374999999998</v>
      </c>
      <c r="AC209" s="21">
        <v>7.7276700000000004E-2</v>
      </c>
      <c r="AD209" s="21">
        <v>1.4695799999999998E-2</v>
      </c>
      <c r="AE209" s="21">
        <v>1.1702400000000002E-2</v>
      </c>
    </row>
    <row r="210" spans="1:31" ht="15.75" customHeight="1" x14ac:dyDescent="0.2">
      <c r="A210" s="3">
        <v>39217</v>
      </c>
      <c r="B210">
        <f t="shared" si="6"/>
        <v>2007</v>
      </c>
      <c r="C210">
        <f t="shared" si="7"/>
        <v>5</v>
      </c>
      <c r="D210" s="7">
        <v>4.6628591999999998</v>
      </c>
      <c r="E210" s="7">
        <v>4.4949000000000003</v>
      </c>
      <c r="F210" s="7">
        <v>3231.1025390599998</v>
      </c>
      <c r="H210" s="7">
        <v>2926.83203125</v>
      </c>
      <c r="I210" s="7">
        <v>282.85546875</v>
      </c>
      <c r="J210" s="7">
        <v>1.0879000400000001</v>
      </c>
      <c r="K210" s="7">
        <v>0.82883846999999999</v>
      </c>
      <c r="L210" s="7">
        <v>5.4360833199999998</v>
      </c>
      <c r="M210" s="7">
        <v>3.5347120000000003E-2</v>
      </c>
      <c r="N210" s="7">
        <v>11.344152449999999</v>
      </c>
      <c r="O210" s="7">
        <v>2.6234777</v>
      </c>
      <c r="P210" s="7">
        <v>5.9033889999999999E-2</v>
      </c>
      <c r="Q210" s="7">
        <v>0</v>
      </c>
      <c r="R210" s="7">
        <v>0</v>
      </c>
      <c r="S210" s="7">
        <v>0</v>
      </c>
      <c r="T210"/>
      <c r="U210" s="7">
        <v>2.32866792</v>
      </c>
      <c r="V210" s="7">
        <v>1.1233200868291118</v>
      </c>
      <c r="W210" s="7">
        <v>3.2816296199999999</v>
      </c>
      <c r="X210" s="7">
        <v>4.0857804699999996</v>
      </c>
      <c r="Y210" s="7">
        <v>0.58351765</v>
      </c>
      <c r="Z210" s="7">
        <v>3.5022628199999999</v>
      </c>
      <c r="AA210" s="21">
        <v>1.4473375062024589E-2</v>
      </c>
      <c r="AB210" s="7">
        <v>4.3162490400000006</v>
      </c>
      <c r="AC210" s="21">
        <v>7.9852590000000001E-2</v>
      </c>
      <c r="AD210" s="21">
        <v>1.5185659999999998E-2</v>
      </c>
      <c r="AE210" s="21">
        <v>1.2658849999999999E-2</v>
      </c>
    </row>
    <row r="211" spans="1:31" ht="15.75" customHeight="1" x14ac:dyDescent="0.2">
      <c r="A211" s="3">
        <v>39248</v>
      </c>
      <c r="B211">
        <f t="shared" si="6"/>
        <v>2007</v>
      </c>
      <c r="C211">
        <f t="shared" si="7"/>
        <v>6</v>
      </c>
      <c r="D211" s="7">
        <v>3.61679912</v>
      </c>
      <c r="E211" s="7">
        <v>3.5537999999999998</v>
      </c>
      <c r="F211" s="7">
        <v>3230.0563964799999</v>
      </c>
      <c r="H211" s="7">
        <v>2926.8964843799999</v>
      </c>
      <c r="I211" s="7">
        <v>282.73446654999998</v>
      </c>
      <c r="J211" s="7">
        <v>1.58034527</v>
      </c>
      <c r="K211" s="7">
        <v>0.51748084999999999</v>
      </c>
      <c r="L211" s="7">
        <v>6.5389923999999997</v>
      </c>
      <c r="M211" s="7">
        <v>3.5347120000000003E-2</v>
      </c>
      <c r="N211" s="7">
        <v>8.9998807900000006</v>
      </c>
      <c r="O211" s="7">
        <v>2.5923650299999998</v>
      </c>
      <c r="P211" s="7">
        <v>0.16101609</v>
      </c>
      <c r="Q211" s="7">
        <v>0</v>
      </c>
      <c r="R211" s="7">
        <v>0</v>
      </c>
      <c r="S211" s="7">
        <v>0</v>
      </c>
      <c r="T211"/>
      <c r="U211" s="7">
        <v>6.7675146000000002</v>
      </c>
      <c r="V211" s="7">
        <v>0.88443536533146894</v>
      </c>
      <c r="W211" s="7">
        <v>3.4724106000000003</v>
      </c>
      <c r="X211" s="7">
        <v>3.9575453999999999</v>
      </c>
      <c r="Y211" s="7">
        <v>0.82754970000000005</v>
      </c>
      <c r="Z211" s="7">
        <v>3.1299957000000003</v>
      </c>
      <c r="AA211" s="21">
        <v>0.2699781320690765</v>
      </c>
      <c r="AB211" s="7">
        <v>0.56551560000000001</v>
      </c>
      <c r="AC211" s="21">
        <v>7.7276700000000004E-2</v>
      </c>
      <c r="AD211" s="21">
        <v>1.4695799999999998E-2</v>
      </c>
      <c r="AE211" s="21">
        <v>1.2561900000000001E-2</v>
      </c>
    </row>
    <row r="212" spans="1:31" ht="15.75" customHeight="1" x14ac:dyDescent="0.2">
      <c r="A212" s="3">
        <v>39278</v>
      </c>
      <c r="B212">
        <f t="shared" si="6"/>
        <v>2007</v>
      </c>
      <c r="C212">
        <f t="shared" si="7"/>
        <v>7</v>
      </c>
      <c r="D212" s="7">
        <v>4.2151079199999995</v>
      </c>
      <c r="E212" s="7">
        <v>4.5082000000000004</v>
      </c>
      <c r="F212" s="7">
        <v>3230.6547851599998</v>
      </c>
      <c r="H212" s="7">
        <v>2927.3271484400002</v>
      </c>
      <c r="I212" s="7">
        <v>281.80480956999997</v>
      </c>
      <c r="J212" s="7">
        <v>1.86229241</v>
      </c>
      <c r="K212" s="7">
        <v>0.55525964000000005</v>
      </c>
      <c r="L212" s="7">
        <v>9.06030464</v>
      </c>
      <c r="M212" s="7">
        <v>0.14275505999999999</v>
      </c>
      <c r="N212" s="7">
        <v>6.7301287700000003</v>
      </c>
      <c r="O212" s="7">
        <v>3.0361669099999999</v>
      </c>
      <c r="P212" s="7">
        <v>0.13572147000000001</v>
      </c>
      <c r="Q212" s="7">
        <v>0</v>
      </c>
      <c r="R212" s="7">
        <v>0</v>
      </c>
      <c r="S212" s="7">
        <v>0</v>
      </c>
      <c r="T212"/>
      <c r="U212" s="7">
        <v>7.7595529600000006</v>
      </c>
      <c r="V212" s="7">
        <v>3.6513739982298428</v>
      </c>
      <c r="W212" s="7">
        <v>6.9464018799999998</v>
      </c>
      <c r="X212" s="7">
        <v>4.4544650199999998</v>
      </c>
      <c r="Y212" s="7">
        <v>0.99363307999999995</v>
      </c>
      <c r="Z212" s="7">
        <v>3.4608319399999998</v>
      </c>
      <c r="AA212" s="21">
        <v>1.1132398863953914</v>
      </c>
      <c r="AB212" s="7">
        <v>3.0352146499999999</v>
      </c>
      <c r="AC212" s="21">
        <v>7.9852590000000001E-2</v>
      </c>
      <c r="AD212" s="21">
        <v>1.5185659999999998E-2</v>
      </c>
      <c r="AE212" s="21">
        <v>1.2818810000000002E-2</v>
      </c>
    </row>
    <row r="213" spans="1:31" ht="15.75" customHeight="1" x14ac:dyDescent="0.2">
      <c r="A213" s="3">
        <v>39309</v>
      </c>
      <c r="B213">
        <f t="shared" si="6"/>
        <v>2007</v>
      </c>
      <c r="C213">
        <f t="shared" si="7"/>
        <v>8</v>
      </c>
      <c r="D213" s="7">
        <v>1.5746126199999999</v>
      </c>
      <c r="E213" s="7">
        <v>2.6374</v>
      </c>
      <c r="F213" s="7">
        <v>3228.0141601599998</v>
      </c>
      <c r="H213" s="7">
        <v>2927.5192871099998</v>
      </c>
      <c r="I213" s="7">
        <v>280.48806762999999</v>
      </c>
      <c r="J213" s="7">
        <v>1.3863380000000001</v>
      </c>
      <c r="K213" s="7">
        <v>0.68091935000000003</v>
      </c>
      <c r="L213" s="7">
        <v>8.4682884200000004</v>
      </c>
      <c r="M213" s="7">
        <v>0.11020242</v>
      </c>
      <c r="N213" s="7">
        <v>6.3581352200000003</v>
      </c>
      <c r="O213" s="7">
        <v>2.9404306400000002</v>
      </c>
      <c r="P213" s="7">
        <v>6.2462990000000003E-2</v>
      </c>
      <c r="Q213" s="7">
        <v>0</v>
      </c>
      <c r="R213" s="7">
        <v>0</v>
      </c>
      <c r="S213" s="7">
        <v>0</v>
      </c>
      <c r="T213"/>
      <c r="U213" s="7">
        <v>6.8690010800000003</v>
      </c>
      <c r="V213" s="7">
        <v>2.8374989832748772</v>
      </c>
      <c r="W213" s="7">
        <v>6.0837639500000007</v>
      </c>
      <c r="X213" s="7">
        <v>3.5017888299999997</v>
      </c>
      <c r="Y213" s="7">
        <v>0.73911563999999996</v>
      </c>
      <c r="Z213" s="7">
        <v>2.7626731900000001</v>
      </c>
      <c r="AA213" s="21">
        <v>1.4886331706332299</v>
      </c>
      <c r="AB213" s="7">
        <v>3.5649590799999995</v>
      </c>
      <c r="AC213" s="21">
        <v>7.9852590000000001E-2</v>
      </c>
      <c r="AD213" s="21">
        <v>1.5185659999999998E-2</v>
      </c>
      <c r="AE213" s="21">
        <v>1.2770450000000001E-2</v>
      </c>
    </row>
    <row r="214" spans="1:31" ht="15.75" customHeight="1" x14ac:dyDescent="0.2">
      <c r="A214" s="3">
        <v>39340</v>
      </c>
      <c r="B214">
        <f t="shared" si="6"/>
        <v>2007</v>
      </c>
      <c r="C214">
        <f t="shared" si="7"/>
        <v>9</v>
      </c>
      <c r="D214" s="7">
        <v>-0.16784096000000037</v>
      </c>
      <c r="E214" s="7">
        <v>0.77300000000000002</v>
      </c>
      <c r="F214" s="7">
        <v>3226.2717285200001</v>
      </c>
      <c r="H214" s="7">
        <v>2927.6513671900002</v>
      </c>
      <c r="I214" s="7">
        <v>280.50476073999999</v>
      </c>
      <c r="J214" s="7">
        <v>0.97551882000000001</v>
      </c>
      <c r="K214" s="7">
        <v>0.97377247</v>
      </c>
      <c r="L214" s="7">
        <v>7.0818023700000001</v>
      </c>
      <c r="M214" s="7">
        <v>0.16572849000000001</v>
      </c>
      <c r="N214" s="7">
        <v>6.3104562800000004</v>
      </c>
      <c r="O214" s="7">
        <v>2.59580302</v>
      </c>
      <c r="P214" s="7">
        <v>1.265317E-2</v>
      </c>
      <c r="Q214" s="7">
        <v>0</v>
      </c>
      <c r="R214" s="7">
        <v>0</v>
      </c>
      <c r="S214" s="7">
        <v>0</v>
      </c>
      <c r="T214"/>
      <c r="U214" s="7">
        <v>3.4129679999999993</v>
      </c>
      <c r="V214" s="7">
        <v>1.8603636750007169</v>
      </c>
      <c r="W214" s="7">
        <v>4.1953154999999995</v>
      </c>
      <c r="X214" s="7">
        <v>3.0075155999999996</v>
      </c>
      <c r="Y214" s="7">
        <v>0.49184249999999996</v>
      </c>
      <c r="Z214" s="7">
        <v>2.5156730999999999</v>
      </c>
      <c r="AA214" s="21">
        <v>0.11347535198622126</v>
      </c>
      <c r="AB214" s="7">
        <v>3.9416715</v>
      </c>
      <c r="AC214" s="21">
        <v>7.7276700000000004E-2</v>
      </c>
      <c r="AD214" s="21">
        <v>1.4695799999999998E-2</v>
      </c>
      <c r="AE214" s="21">
        <v>1.1894699999999999E-2</v>
      </c>
    </row>
    <row r="215" spans="1:31" ht="15.75" customHeight="1" x14ac:dyDescent="0.2">
      <c r="A215" s="3">
        <v>39370</v>
      </c>
      <c r="B215">
        <f t="shared" si="6"/>
        <v>2007</v>
      </c>
      <c r="C215">
        <f t="shared" si="7"/>
        <v>10</v>
      </c>
      <c r="D215" s="7">
        <v>-2.4428434400000008</v>
      </c>
      <c r="E215" s="7">
        <v>-2.7296999999999998</v>
      </c>
      <c r="F215" s="7">
        <v>3223.9968261700001</v>
      </c>
      <c r="H215" s="7">
        <v>2927.76049805</v>
      </c>
      <c r="I215" s="7">
        <v>280.56106567</v>
      </c>
      <c r="J215" s="7">
        <v>0.61689269999999996</v>
      </c>
      <c r="K215" s="7">
        <v>0.78299803000000001</v>
      </c>
      <c r="L215" s="7">
        <v>5.3252854300000001</v>
      </c>
      <c r="M215" s="7">
        <v>0.1657438</v>
      </c>
      <c r="N215" s="7">
        <v>6.5045595199999999</v>
      </c>
      <c r="O215" s="7">
        <v>2.2705831500000002</v>
      </c>
      <c r="P215" s="7">
        <v>9.0029099999999994E-3</v>
      </c>
      <c r="Q215" s="7">
        <v>0</v>
      </c>
      <c r="R215" s="7">
        <v>0</v>
      </c>
      <c r="S215" s="7">
        <v>0</v>
      </c>
      <c r="T215"/>
      <c r="U215" s="7">
        <v>0.47453590999999995</v>
      </c>
      <c r="V215" s="7">
        <v>1.0062385395028894</v>
      </c>
      <c r="W215" s="7">
        <v>1.61510558</v>
      </c>
      <c r="X215" s="7">
        <v>2.3487190299999998</v>
      </c>
      <c r="Y215" s="7">
        <v>0.31479167000000002</v>
      </c>
      <c r="Z215" s="7">
        <v>2.0339273599999999</v>
      </c>
      <c r="AA215" s="21">
        <v>7.8861743871120615E-5</v>
      </c>
      <c r="AB215" s="7">
        <v>3.4917501</v>
      </c>
      <c r="AC215" s="21">
        <v>7.9852590000000001E-2</v>
      </c>
      <c r="AD215" s="21">
        <v>1.5185659999999998E-2</v>
      </c>
      <c r="AE215" s="21">
        <v>1.129609E-2</v>
      </c>
    </row>
    <row r="216" spans="1:31" ht="15.75" customHeight="1" x14ac:dyDescent="0.2">
      <c r="A216" s="3">
        <v>39401</v>
      </c>
      <c r="B216">
        <f t="shared" si="6"/>
        <v>2007</v>
      </c>
      <c r="C216">
        <f t="shared" si="7"/>
        <v>11</v>
      </c>
      <c r="D216" s="7">
        <v>-3.4031667700000003</v>
      </c>
      <c r="E216" s="7">
        <v>-4.6604000000000001</v>
      </c>
      <c r="F216" s="7">
        <v>3223.03637695</v>
      </c>
      <c r="H216" s="7">
        <v>2927.7570800799999</v>
      </c>
      <c r="I216" s="7">
        <v>280.58007812</v>
      </c>
      <c r="J216" s="7">
        <v>0.46689898000000002</v>
      </c>
      <c r="K216" s="7">
        <v>0.59852475000000005</v>
      </c>
      <c r="L216" s="7">
        <v>4.8460435899999998</v>
      </c>
      <c r="M216" s="7">
        <v>0.10148686</v>
      </c>
      <c r="N216" s="7">
        <v>6.6563415499999996</v>
      </c>
      <c r="O216" s="7">
        <v>2.0212695599999999</v>
      </c>
      <c r="P216" s="7">
        <v>8.63271E-3</v>
      </c>
      <c r="Q216" s="7">
        <v>0</v>
      </c>
      <c r="R216" s="7">
        <v>0</v>
      </c>
      <c r="S216" s="7">
        <v>0</v>
      </c>
      <c r="T216"/>
      <c r="U216" s="7">
        <v>0.46474349999999998</v>
      </c>
      <c r="V216" s="7">
        <v>0.27910380286434067</v>
      </c>
      <c r="W216" s="7">
        <v>0.40824000000000005</v>
      </c>
      <c r="X216" s="7">
        <v>1.1304618000000002</v>
      </c>
      <c r="Y216" s="7">
        <v>0.23664719999999997</v>
      </c>
      <c r="Z216" s="7">
        <v>0.89381460000000013</v>
      </c>
      <c r="AA216" s="21">
        <v>1.5300284011521963E-6</v>
      </c>
      <c r="AB216" s="7">
        <v>0.62618430000000003</v>
      </c>
      <c r="AC216" s="21">
        <v>7.7276700000000004E-2</v>
      </c>
      <c r="AD216" s="21">
        <v>1.4695799999999998E-2</v>
      </c>
      <c r="AE216" s="21">
        <v>1.0067699999999999E-2</v>
      </c>
    </row>
    <row r="217" spans="1:31" ht="15.75" customHeight="1" x14ac:dyDescent="0.2">
      <c r="A217" s="3">
        <v>39431</v>
      </c>
      <c r="B217">
        <f t="shared" si="6"/>
        <v>2007</v>
      </c>
      <c r="C217">
        <f t="shared" si="7"/>
        <v>12</v>
      </c>
      <c r="D217" s="7">
        <v>-3.3559455899999993</v>
      </c>
      <c r="E217" s="7">
        <v>-5.9878999999999998</v>
      </c>
      <c r="F217" s="7">
        <v>3223.0834960900002</v>
      </c>
      <c r="H217" s="7">
        <v>2926.3745117200001</v>
      </c>
      <c r="I217" s="7">
        <v>280.72253418000003</v>
      </c>
      <c r="J217" s="7">
        <v>0.34757343000000002</v>
      </c>
      <c r="K217" s="7">
        <v>0.85925019000000002</v>
      </c>
      <c r="L217" s="7">
        <v>5.1036491399999999</v>
      </c>
      <c r="M217" s="7">
        <v>0</v>
      </c>
      <c r="N217" s="7">
        <v>7.2558479299999998</v>
      </c>
      <c r="O217" s="7">
        <v>2.4113149599999999</v>
      </c>
      <c r="P217" s="7">
        <v>9.0320699999999997E-3</v>
      </c>
      <c r="Q217" s="7">
        <v>0</v>
      </c>
      <c r="R217" s="7">
        <v>0</v>
      </c>
      <c r="S217" s="7">
        <v>0</v>
      </c>
      <c r="T217"/>
      <c r="U217" s="7">
        <v>1.6231150499999996</v>
      </c>
      <c r="V217" s="7">
        <v>0.96870616760823614</v>
      </c>
      <c r="W217" s="7">
        <v>1.0526787800000001</v>
      </c>
      <c r="X217" s="7">
        <v>2.7071918699999999</v>
      </c>
      <c r="Y217" s="7">
        <v>0.18249265999999997</v>
      </c>
      <c r="Z217" s="7">
        <v>2.5246992099999996</v>
      </c>
      <c r="AA217" s="21">
        <v>0</v>
      </c>
      <c r="AB217" s="7">
        <v>5.3714685800000002</v>
      </c>
      <c r="AC217" s="21">
        <v>7.9852590000000001E-2</v>
      </c>
      <c r="AD217" s="21">
        <v>1.5185659999999998E-2</v>
      </c>
      <c r="AE217" s="21">
        <v>9.2345899999999991E-3</v>
      </c>
    </row>
    <row r="218" spans="1:31" ht="15.75" customHeight="1" x14ac:dyDescent="0.2">
      <c r="A218" s="3">
        <v>39462</v>
      </c>
      <c r="B218">
        <f t="shared" si="6"/>
        <v>2008</v>
      </c>
      <c r="C218">
        <f t="shared" si="7"/>
        <v>1</v>
      </c>
      <c r="D218" s="7">
        <v>-1.4308423999999995</v>
      </c>
      <c r="E218" s="7">
        <v>-3.0979999999999999</v>
      </c>
      <c r="F218" s="7">
        <v>3225.0087890599998</v>
      </c>
      <c r="H218" s="7">
        <v>2926.4826660200001</v>
      </c>
      <c r="I218" s="7">
        <v>280.74859619</v>
      </c>
      <c r="J218" s="7">
        <v>0.47953981000000001</v>
      </c>
      <c r="K218" s="7">
        <v>0.19238052999999999</v>
      </c>
      <c r="L218" s="7">
        <v>5.2093935</v>
      </c>
      <c r="M218" s="7">
        <v>5.7436569999999999E-2</v>
      </c>
      <c r="N218" s="7">
        <v>9.3511438400000007</v>
      </c>
      <c r="O218" s="7">
        <v>2.4405741700000001</v>
      </c>
      <c r="P218" s="7">
        <v>4.698915E-2</v>
      </c>
      <c r="Q218" s="7">
        <v>0</v>
      </c>
      <c r="R218" s="7">
        <v>0</v>
      </c>
      <c r="S218" s="7">
        <v>0</v>
      </c>
      <c r="T218"/>
      <c r="U218" s="7">
        <v>6.1778356200000006</v>
      </c>
      <c r="V218" s="7">
        <v>0.97005130737739331</v>
      </c>
      <c r="W218" s="7">
        <v>1.50452579</v>
      </c>
      <c r="X218" s="7">
        <v>1.8009512000000001</v>
      </c>
      <c r="Y218" s="7">
        <v>0.25669270999999999</v>
      </c>
      <c r="Z218" s="7">
        <v>1.54425849</v>
      </c>
      <c r="AA218" s="21">
        <v>0</v>
      </c>
      <c r="AB218" s="7">
        <v>1.1777244100000002</v>
      </c>
      <c r="AC218" s="21">
        <v>8.0300540000000004E-2</v>
      </c>
      <c r="AD218" s="21">
        <v>1.5022600000000001E-2</v>
      </c>
      <c r="AE218" s="21">
        <v>8.8669300000000003E-3</v>
      </c>
    </row>
    <row r="219" spans="1:31" ht="15.75" customHeight="1" x14ac:dyDescent="0.2">
      <c r="A219" s="3">
        <v>39493</v>
      </c>
      <c r="B219">
        <f t="shared" si="6"/>
        <v>2008</v>
      </c>
      <c r="C219">
        <f t="shared" si="7"/>
        <v>2</v>
      </c>
      <c r="D219" s="7">
        <v>6.4334869999999711E-2</v>
      </c>
      <c r="E219" s="7">
        <v>-0.6573</v>
      </c>
      <c r="F219" s="7">
        <v>3226.50390625</v>
      </c>
      <c r="H219" s="7">
        <v>2926.50390625</v>
      </c>
      <c r="I219" s="7">
        <v>280.91320801000001</v>
      </c>
      <c r="J219" s="7">
        <v>0.38867815999999999</v>
      </c>
      <c r="K219" s="7">
        <v>0.31207859999999998</v>
      </c>
      <c r="L219" s="7">
        <v>4.5810809099999998</v>
      </c>
      <c r="M219" s="7">
        <v>5.7436569999999999E-2</v>
      </c>
      <c r="N219" s="7">
        <v>11.327614779999999</v>
      </c>
      <c r="O219" s="7">
        <v>2.4069771800000002</v>
      </c>
      <c r="P219" s="7">
        <v>1.2871870000000001E-2</v>
      </c>
      <c r="Q219" s="7">
        <v>0</v>
      </c>
      <c r="R219" s="7">
        <v>0</v>
      </c>
      <c r="S219" s="7">
        <v>0</v>
      </c>
      <c r="T219"/>
      <c r="U219" s="7">
        <v>2.6339986599999996</v>
      </c>
      <c r="V219" s="7">
        <v>1.0225445621834355</v>
      </c>
      <c r="W219" s="7">
        <v>1.6238500700000003</v>
      </c>
      <c r="X219" s="7">
        <v>1.6262051600000003</v>
      </c>
      <c r="Y219" s="7">
        <v>0.19238571000000004</v>
      </c>
      <c r="Z219" s="7">
        <v>1.4338194500000001</v>
      </c>
      <c r="AA219" s="21">
        <v>0</v>
      </c>
      <c r="AB219" s="7">
        <v>1.5687813900000001</v>
      </c>
      <c r="AC219" s="21">
        <v>7.5119859999999997E-2</v>
      </c>
      <c r="AD219" s="21">
        <v>1.4053399999999999E-2</v>
      </c>
      <c r="AE219" s="21">
        <v>8.9134399999999999E-3</v>
      </c>
    </row>
    <row r="220" spans="1:31" ht="15.75" customHeight="1" x14ac:dyDescent="0.2">
      <c r="A220" s="3">
        <v>39522</v>
      </c>
      <c r="B220">
        <f t="shared" si="6"/>
        <v>2008</v>
      </c>
      <c r="C220">
        <f t="shared" si="7"/>
        <v>3</v>
      </c>
      <c r="D220" s="7">
        <v>-0.71083259999999981</v>
      </c>
      <c r="E220" s="7">
        <v>2.9600000000000001E-2</v>
      </c>
      <c r="F220" s="7">
        <v>3225.7287597700001</v>
      </c>
      <c r="H220" s="7">
        <v>2926.2871093799999</v>
      </c>
      <c r="I220" s="7">
        <v>280.98995972</v>
      </c>
      <c r="J220" s="7">
        <v>0.35589120000000002</v>
      </c>
      <c r="K220" s="7">
        <v>0.50580448</v>
      </c>
      <c r="L220" s="7">
        <v>3.7497637300000002</v>
      </c>
      <c r="M220" s="7">
        <v>5.7436569999999999E-2</v>
      </c>
      <c r="N220" s="7">
        <v>11.50481701</v>
      </c>
      <c r="O220" s="7">
        <v>2.2621154799999998</v>
      </c>
      <c r="P220" s="7">
        <v>1.5916969999999999E-2</v>
      </c>
      <c r="Q220" s="7">
        <v>0</v>
      </c>
      <c r="R220" s="7">
        <v>0</v>
      </c>
      <c r="S220" s="7">
        <v>0</v>
      </c>
      <c r="T220"/>
      <c r="U220" s="7">
        <v>1.50217041</v>
      </c>
      <c r="V220" s="7">
        <v>0.22833415565276433</v>
      </c>
      <c r="W220" s="7">
        <v>2.34718794</v>
      </c>
      <c r="X220" s="7">
        <v>2.4809975799999999</v>
      </c>
      <c r="Y220" s="7">
        <v>0.18310584000000002</v>
      </c>
      <c r="Z220" s="7">
        <v>2.2978917399999998</v>
      </c>
      <c r="AA220" s="21">
        <v>0</v>
      </c>
      <c r="AB220" s="7">
        <v>4.21394935</v>
      </c>
      <c r="AC220" s="21">
        <v>8.0300540000000004E-2</v>
      </c>
      <c r="AD220" s="21">
        <v>1.5022600000000001E-2</v>
      </c>
      <c r="AE220" s="21">
        <v>1.110885E-2</v>
      </c>
    </row>
    <row r="221" spans="1:31" ht="15.75" customHeight="1" x14ac:dyDescent="0.2">
      <c r="A221" s="3">
        <v>39553</v>
      </c>
      <c r="B221">
        <f t="shared" si="6"/>
        <v>2008</v>
      </c>
      <c r="C221">
        <f t="shared" si="7"/>
        <v>4</v>
      </c>
      <c r="D221" s="7">
        <v>0.98898697000000002</v>
      </c>
      <c r="E221" s="7">
        <v>0.57020000000000004</v>
      </c>
      <c r="F221" s="7">
        <v>3227.4284668</v>
      </c>
      <c r="H221" s="7">
        <v>2926.0480957</v>
      </c>
      <c r="I221" s="7">
        <v>281.18548584000001</v>
      </c>
      <c r="J221" s="7">
        <v>0.71645760999999997</v>
      </c>
      <c r="K221" s="7">
        <v>0.51757807</v>
      </c>
      <c r="L221" s="7">
        <v>4.3811278299999996</v>
      </c>
      <c r="M221" s="7">
        <v>0</v>
      </c>
      <c r="N221" s="7">
        <v>12.04157734</v>
      </c>
      <c r="O221" s="7">
        <v>2.4757366200000002</v>
      </c>
      <c r="P221" s="7">
        <v>6.2549919999999995E-2</v>
      </c>
      <c r="Q221" s="7">
        <v>0</v>
      </c>
      <c r="R221" s="7">
        <v>0</v>
      </c>
      <c r="S221" s="7">
        <v>0</v>
      </c>
      <c r="T221"/>
      <c r="U221" s="7">
        <v>5.7667155000000001</v>
      </c>
      <c r="V221" s="7">
        <v>0.38167660087190369</v>
      </c>
      <c r="W221" s="7">
        <v>3.1340900999999999</v>
      </c>
      <c r="X221" s="7">
        <v>3.1162773000000001</v>
      </c>
      <c r="Y221" s="7">
        <v>0.37948199999999999</v>
      </c>
      <c r="Z221" s="7">
        <v>2.7367952999999998</v>
      </c>
      <c r="AA221" s="21">
        <v>2.2399615792868157E-5</v>
      </c>
      <c r="AB221" s="7">
        <v>2.3975966999999998</v>
      </c>
      <c r="AC221" s="21">
        <v>7.7710200000000007E-2</v>
      </c>
      <c r="AD221" s="21">
        <v>1.4538000000000001E-2</v>
      </c>
      <c r="AE221" s="21">
        <v>1.1253299999999999E-2</v>
      </c>
    </row>
    <row r="222" spans="1:31" ht="15.75" customHeight="1" x14ac:dyDescent="0.2">
      <c r="A222" s="3">
        <v>39583</v>
      </c>
      <c r="B222">
        <f t="shared" si="6"/>
        <v>2008</v>
      </c>
      <c r="C222">
        <f t="shared" si="7"/>
        <v>5</v>
      </c>
      <c r="D222" s="7">
        <v>-0.14373398000000037</v>
      </c>
      <c r="E222" s="7">
        <v>-0.74299999999999999</v>
      </c>
      <c r="F222" s="7">
        <v>3226.2958984400002</v>
      </c>
      <c r="H222" s="7">
        <v>2925.8569335900002</v>
      </c>
      <c r="I222" s="7">
        <v>281.24853516000002</v>
      </c>
      <c r="J222" s="7">
        <v>0.69865054000000004</v>
      </c>
      <c r="K222" s="7">
        <v>0.73441814999999999</v>
      </c>
      <c r="L222" s="7">
        <v>3.8043437</v>
      </c>
      <c r="M222" s="7">
        <v>3.720797E-2</v>
      </c>
      <c r="N222" s="7">
        <v>11.422760009999999</v>
      </c>
      <c r="O222" s="7">
        <v>2.45642447</v>
      </c>
      <c r="P222" s="7">
        <v>3.6493060000000001E-2</v>
      </c>
      <c r="Q222" s="7">
        <v>0</v>
      </c>
      <c r="R222" s="7">
        <v>0</v>
      </c>
      <c r="S222" s="7">
        <v>0</v>
      </c>
      <c r="T222"/>
      <c r="U222" s="7">
        <v>2.71216334</v>
      </c>
      <c r="V222" s="7">
        <v>0.58016188125492085</v>
      </c>
      <c r="W222" s="7">
        <v>3.3847139200000003</v>
      </c>
      <c r="X222" s="7">
        <v>3.5051644199999998</v>
      </c>
      <c r="Y222" s="7">
        <v>0.37221669000000002</v>
      </c>
      <c r="Z222" s="7">
        <v>3.1329477299999997</v>
      </c>
      <c r="AA222" s="21">
        <v>6.6116433886304017E-3</v>
      </c>
      <c r="AB222" s="7">
        <v>3.9269904100000002</v>
      </c>
      <c r="AC222" s="21">
        <v>8.0300540000000004E-2</v>
      </c>
      <c r="AD222" s="21">
        <v>1.5022600000000001E-2</v>
      </c>
      <c r="AE222" s="21">
        <v>1.272643E-2</v>
      </c>
    </row>
    <row r="223" spans="1:31" ht="15.75" customHeight="1" x14ac:dyDescent="0.2">
      <c r="A223" s="3">
        <v>39614</v>
      </c>
      <c r="B223">
        <f t="shared" si="6"/>
        <v>2008</v>
      </c>
      <c r="C223">
        <f t="shared" si="7"/>
        <v>6</v>
      </c>
      <c r="D223" s="7">
        <v>-0.35627984999999995</v>
      </c>
      <c r="E223" s="7">
        <v>-2.2749999999999999</v>
      </c>
      <c r="F223" s="7">
        <v>3226.08325195</v>
      </c>
      <c r="H223" s="7">
        <v>2926.0791015599998</v>
      </c>
      <c r="I223" s="7">
        <v>280.94406128000003</v>
      </c>
      <c r="J223" s="7">
        <v>1.5129350399999999</v>
      </c>
      <c r="K223" s="7">
        <v>0.43503428</v>
      </c>
      <c r="L223" s="7">
        <v>6.0254387899999999</v>
      </c>
      <c r="M223" s="7">
        <v>3.720797E-2</v>
      </c>
      <c r="N223" s="7">
        <v>8.1326160400000003</v>
      </c>
      <c r="O223" s="7">
        <v>2.7093870600000001</v>
      </c>
      <c r="P223" s="7">
        <v>0.20753588000000001</v>
      </c>
      <c r="Q223" s="7">
        <v>0</v>
      </c>
      <c r="R223" s="7">
        <v>0</v>
      </c>
      <c r="S223" s="7">
        <v>0</v>
      </c>
      <c r="T223"/>
      <c r="U223" s="7">
        <v>6.3837092999999996</v>
      </c>
      <c r="V223" s="7">
        <v>0.55962961412471224</v>
      </c>
      <c r="W223" s="7">
        <v>3.7385223000000001</v>
      </c>
      <c r="X223" s="7">
        <v>4.1968953000000004</v>
      </c>
      <c r="Y223" s="7">
        <v>0.79257149999999998</v>
      </c>
      <c r="Z223" s="7">
        <v>3.4043238000000002</v>
      </c>
      <c r="AA223" s="21">
        <v>0.40239073737806264</v>
      </c>
      <c r="AB223" s="7">
        <v>0.46169220000000005</v>
      </c>
      <c r="AC223" s="21">
        <v>7.7710200000000007E-2</v>
      </c>
      <c r="AD223" s="21">
        <v>1.4538000000000001E-2</v>
      </c>
      <c r="AE223" s="21">
        <v>1.26888E-2</v>
      </c>
    </row>
    <row r="224" spans="1:31" ht="15.75" customHeight="1" x14ac:dyDescent="0.2">
      <c r="A224" s="3">
        <v>39644</v>
      </c>
      <c r="B224">
        <f t="shared" si="6"/>
        <v>2008</v>
      </c>
      <c r="C224">
        <f t="shared" si="7"/>
        <v>7</v>
      </c>
      <c r="D224" s="7">
        <v>4.7455310000000139E-2</v>
      </c>
      <c r="E224" s="7">
        <v>-1.3667</v>
      </c>
      <c r="F224" s="7">
        <v>3226.48706055</v>
      </c>
      <c r="H224" s="7">
        <v>2926.4685058599998</v>
      </c>
      <c r="I224" s="7">
        <v>279.49935913000002</v>
      </c>
      <c r="J224" s="7">
        <v>1.64019501</v>
      </c>
      <c r="K224" s="7">
        <v>0.66204004999999999</v>
      </c>
      <c r="L224" s="7">
        <v>8.6657753</v>
      </c>
      <c r="M224" s="7">
        <v>0.16339429999999999</v>
      </c>
      <c r="N224" s="7">
        <v>6.3895420999999999</v>
      </c>
      <c r="O224" s="7">
        <v>2.8921659000000002</v>
      </c>
      <c r="P224" s="7">
        <v>0.10608811999999999</v>
      </c>
      <c r="Q224" s="7">
        <v>0</v>
      </c>
      <c r="R224" s="7">
        <v>0</v>
      </c>
      <c r="S224" s="7">
        <v>0</v>
      </c>
      <c r="T224"/>
      <c r="U224" s="7">
        <v>7.9264495200000002</v>
      </c>
      <c r="V224" s="7">
        <v>2.832615499825216</v>
      </c>
      <c r="W224" s="7">
        <v>6.70802707</v>
      </c>
      <c r="X224" s="7">
        <v>4.1633449499999999</v>
      </c>
      <c r="Y224" s="7">
        <v>0.87277431000000005</v>
      </c>
      <c r="Z224" s="7">
        <v>3.2905706399999994</v>
      </c>
      <c r="AA224" s="21">
        <v>1.6089919388328644</v>
      </c>
      <c r="AB224" s="7">
        <v>3.5230734300000002</v>
      </c>
      <c r="AC224" s="21">
        <v>8.0300540000000004E-2</v>
      </c>
      <c r="AD224" s="21">
        <v>1.5022600000000001E-2</v>
      </c>
      <c r="AE224" s="21">
        <v>1.3026510000000002E-2</v>
      </c>
    </row>
    <row r="225" spans="1:31" ht="15.75" customHeight="1" x14ac:dyDescent="0.2">
      <c r="A225" s="3">
        <v>39675</v>
      </c>
      <c r="B225">
        <f t="shared" si="6"/>
        <v>2008</v>
      </c>
      <c r="C225">
        <f t="shared" si="7"/>
        <v>8</v>
      </c>
      <c r="D225" s="7">
        <v>-0.11381578000000037</v>
      </c>
      <c r="E225" s="7">
        <v>0.1426</v>
      </c>
      <c r="F225" s="7">
        <v>3226.3256835900002</v>
      </c>
      <c r="H225" s="7">
        <v>2926.9916992200001</v>
      </c>
      <c r="I225" s="7">
        <v>278.49270630000001</v>
      </c>
      <c r="J225" s="7">
        <v>1.48658252</v>
      </c>
      <c r="K225" s="7">
        <v>0.52060508999999999</v>
      </c>
      <c r="L225" s="7">
        <v>9.2216110199999992</v>
      </c>
      <c r="M225" s="7">
        <v>0.12900554</v>
      </c>
      <c r="N225" s="7">
        <v>6.1940011999999998</v>
      </c>
      <c r="O225" s="7">
        <v>3.1674346899999999</v>
      </c>
      <c r="P225" s="7">
        <v>0.12215429999999999</v>
      </c>
      <c r="Q225" s="7">
        <v>0</v>
      </c>
      <c r="R225" s="7">
        <v>0</v>
      </c>
      <c r="S225" s="7">
        <v>0</v>
      </c>
      <c r="T225"/>
      <c r="U225" s="7">
        <v>9.2057488400000018</v>
      </c>
      <c r="V225" s="7">
        <v>3.7863692404790261</v>
      </c>
      <c r="W225" s="7">
        <v>6.6140050000000006</v>
      </c>
      <c r="X225" s="7">
        <v>3.9499496300000003</v>
      </c>
      <c r="Y225" s="7">
        <v>0.80267648999999996</v>
      </c>
      <c r="Z225" s="7">
        <v>3.1472731400000002</v>
      </c>
      <c r="AA225" s="21">
        <v>1.2300794413696308</v>
      </c>
      <c r="AB225" s="7">
        <v>2.9051662399999998</v>
      </c>
      <c r="AC225" s="21">
        <v>8.0300540000000004E-2</v>
      </c>
      <c r="AD225" s="21">
        <v>1.5022600000000001E-2</v>
      </c>
      <c r="AE225" s="21">
        <v>1.266722E-2</v>
      </c>
    </row>
    <row r="226" spans="1:31" ht="15.75" customHeight="1" x14ac:dyDescent="0.2">
      <c r="A226" s="3">
        <v>39706</v>
      </c>
      <c r="B226">
        <f t="shared" si="6"/>
        <v>2008</v>
      </c>
      <c r="C226">
        <f t="shared" si="7"/>
        <v>9</v>
      </c>
      <c r="D226" s="7">
        <v>-2.4092712400000007</v>
      </c>
      <c r="E226" s="7">
        <v>-2.4893000000000001</v>
      </c>
      <c r="F226" s="7">
        <v>3224.0302734400002</v>
      </c>
      <c r="H226" s="7">
        <v>2927.1860351599998</v>
      </c>
      <c r="I226" s="7">
        <v>278.60852051000001</v>
      </c>
      <c r="J226" s="7">
        <v>1.0587133200000001</v>
      </c>
      <c r="K226" s="7">
        <v>0.97172826999999995</v>
      </c>
      <c r="L226" s="7">
        <v>7.0184521699999998</v>
      </c>
      <c r="M226" s="7">
        <v>0.19064394000000001</v>
      </c>
      <c r="N226" s="7">
        <v>6.3398819</v>
      </c>
      <c r="O226" s="7">
        <v>2.6224587000000001</v>
      </c>
      <c r="P226" s="7">
        <v>3.3777380000000003E-2</v>
      </c>
      <c r="Q226" s="7">
        <v>0</v>
      </c>
      <c r="R226" s="7">
        <v>0</v>
      </c>
      <c r="S226" s="7">
        <v>0</v>
      </c>
      <c r="T226"/>
      <c r="U226" s="7">
        <v>3.9957267000000001</v>
      </c>
      <c r="V226" s="7">
        <v>1.4291658688914413</v>
      </c>
      <c r="W226" s="7">
        <v>4.1076158999999999</v>
      </c>
      <c r="X226" s="7">
        <v>3.3017310000000002</v>
      </c>
      <c r="Y226" s="7">
        <v>0.5378811</v>
      </c>
      <c r="Z226" s="7">
        <v>2.7638498999999999</v>
      </c>
      <c r="AA226" s="21">
        <v>3.0431193879036377E-2</v>
      </c>
      <c r="AB226" s="7">
        <v>4.4930247000000003</v>
      </c>
      <c r="AC226" s="21">
        <v>7.7710200000000007E-2</v>
      </c>
      <c r="AD226" s="21">
        <v>1.4538000000000001E-2</v>
      </c>
      <c r="AE226" s="21">
        <v>1.1885700000000001E-2</v>
      </c>
    </row>
    <row r="227" spans="1:31" ht="15.75" customHeight="1" x14ac:dyDescent="0.2">
      <c r="A227" s="3">
        <v>39736</v>
      </c>
      <c r="B227">
        <f t="shared" si="6"/>
        <v>2008</v>
      </c>
      <c r="C227">
        <f t="shared" si="7"/>
        <v>10</v>
      </c>
      <c r="D227" s="7">
        <v>-4.3612918900000004</v>
      </c>
      <c r="E227" s="7">
        <v>-4.4214000000000002</v>
      </c>
      <c r="F227" s="7">
        <v>3222.0783691400002</v>
      </c>
      <c r="H227" s="7">
        <v>2927.2912597700001</v>
      </c>
      <c r="I227" s="7">
        <v>278.68991089000002</v>
      </c>
      <c r="J227" s="7">
        <v>0.69000344999999996</v>
      </c>
      <c r="K227" s="7">
        <v>0.85667610000000005</v>
      </c>
      <c r="L227" s="7">
        <v>5.3906960499999999</v>
      </c>
      <c r="M227" s="7">
        <v>0.19065921999999999</v>
      </c>
      <c r="N227" s="7">
        <v>6.6602268200000001</v>
      </c>
      <c r="O227" s="7">
        <v>2.29894519</v>
      </c>
      <c r="P227" s="7">
        <v>9.9410899999999996E-3</v>
      </c>
      <c r="Q227" s="7">
        <v>0</v>
      </c>
      <c r="R227" s="7">
        <v>0</v>
      </c>
      <c r="S227" s="7">
        <v>0</v>
      </c>
      <c r="T227"/>
      <c r="U227" s="7">
        <v>1.2818072200000001</v>
      </c>
      <c r="V227" s="7">
        <v>0.84012674245265662</v>
      </c>
      <c r="W227" s="7">
        <v>2.2300885400000001</v>
      </c>
      <c r="X227" s="7">
        <v>2.6012788200000001</v>
      </c>
      <c r="Y227" s="7">
        <v>0.35433123999999994</v>
      </c>
      <c r="Z227" s="7">
        <v>2.2469475800000005</v>
      </c>
      <c r="AA227" s="21">
        <v>1.4229264130715427E-4</v>
      </c>
      <c r="AB227" s="7">
        <v>3.90693</v>
      </c>
      <c r="AC227" s="21">
        <v>8.0300540000000004E-2</v>
      </c>
      <c r="AD227" s="21">
        <v>1.5022600000000001E-2</v>
      </c>
      <c r="AE227" s="21">
        <v>1.1743420000000001E-2</v>
      </c>
    </row>
    <row r="228" spans="1:31" ht="15.75" customHeight="1" x14ac:dyDescent="0.2">
      <c r="A228" s="3">
        <v>39767</v>
      </c>
      <c r="B228">
        <f t="shared" si="6"/>
        <v>2008</v>
      </c>
      <c r="C228">
        <f t="shared" si="7"/>
        <v>11</v>
      </c>
      <c r="D228" s="7">
        <v>-4.7579688999999998</v>
      </c>
      <c r="E228" s="7">
        <v>-6.0890000000000004</v>
      </c>
      <c r="F228" s="7">
        <v>3221.6816406200001</v>
      </c>
      <c r="H228" s="7">
        <v>2927.2622070299999</v>
      </c>
      <c r="I228" s="7">
        <v>278.75991821000002</v>
      </c>
      <c r="J228" s="7">
        <v>0.56519019999999998</v>
      </c>
      <c r="K228" s="7">
        <v>0.68757933000000004</v>
      </c>
      <c r="L228" s="7">
        <v>5.0693893399999999</v>
      </c>
      <c r="M228" s="7">
        <v>0.11545047</v>
      </c>
      <c r="N228" s="7">
        <v>7.1513729100000001</v>
      </c>
      <c r="O228" s="7">
        <v>2.06018758</v>
      </c>
      <c r="P228" s="7">
        <v>1.016683E-2</v>
      </c>
      <c r="Q228" s="7">
        <v>0</v>
      </c>
      <c r="R228" s="7">
        <v>0</v>
      </c>
      <c r="S228" s="7">
        <v>0</v>
      </c>
      <c r="T228"/>
      <c r="U228" s="7">
        <v>1.1381655000000002</v>
      </c>
      <c r="V228" s="7">
        <v>0.2825267824033984</v>
      </c>
      <c r="W228" s="7">
        <v>0.60036420000000001</v>
      </c>
      <c r="X228" s="7">
        <v>1.3535520000000001</v>
      </c>
      <c r="Y228" s="7">
        <v>0.28950809999999999</v>
      </c>
      <c r="Z228" s="7">
        <v>1.0640439000000002</v>
      </c>
      <c r="AA228" s="21">
        <v>0</v>
      </c>
      <c r="AB228" s="7">
        <v>0.73836899999999994</v>
      </c>
      <c r="AC228" s="21">
        <v>7.7710200000000007E-2</v>
      </c>
      <c r="AD228" s="21">
        <v>1.4538000000000001E-2</v>
      </c>
      <c r="AE228" s="21">
        <v>1.0058999999999998E-2</v>
      </c>
    </row>
    <row r="229" spans="1:31" ht="15.75" customHeight="1" x14ac:dyDescent="0.2">
      <c r="A229" s="3">
        <v>39797</v>
      </c>
      <c r="B229">
        <f t="shared" si="6"/>
        <v>2008</v>
      </c>
      <c r="C229">
        <f t="shared" si="7"/>
        <v>12</v>
      </c>
      <c r="D229" s="7">
        <v>-3.5608091399999999</v>
      </c>
      <c r="E229" s="7">
        <v>-5.2785000000000002</v>
      </c>
      <c r="F229" s="7">
        <v>3222.8786621099998</v>
      </c>
      <c r="H229" s="7">
        <v>2925.9345703099998</v>
      </c>
      <c r="I229" s="7">
        <v>278.99691772</v>
      </c>
      <c r="J229" s="7">
        <v>0.50060749000000004</v>
      </c>
      <c r="K229" s="7">
        <v>0.91053974999999998</v>
      </c>
      <c r="L229" s="7">
        <v>5.6223316199999998</v>
      </c>
      <c r="M229" s="7">
        <v>0</v>
      </c>
      <c r="N229" s="7">
        <v>8.1749134100000003</v>
      </c>
      <c r="O229" s="7">
        <v>2.7153022299999998</v>
      </c>
      <c r="P229" s="7">
        <v>2.3663790000000001E-2</v>
      </c>
      <c r="Q229" s="7">
        <v>0</v>
      </c>
      <c r="R229" s="7">
        <v>0</v>
      </c>
      <c r="S229" s="7">
        <v>0</v>
      </c>
      <c r="T229"/>
      <c r="U229" s="7">
        <v>4.4005966299999999</v>
      </c>
      <c r="V229" s="7">
        <v>1.0913472465332639</v>
      </c>
      <c r="W229" s="7">
        <v>1.6221066200000001</v>
      </c>
      <c r="X229" s="7">
        <v>3.40273205</v>
      </c>
      <c r="Y229" s="7">
        <v>0.26731176000000001</v>
      </c>
      <c r="Z229" s="7">
        <v>3.1354202899999999</v>
      </c>
      <c r="AA229" s="21">
        <v>0</v>
      </c>
      <c r="AB229" s="7">
        <v>5.2982812999999993</v>
      </c>
      <c r="AC229" s="21">
        <v>8.0300540000000004E-2</v>
      </c>
      <c r="AD229" s="21">
        <v>1.5022600000000001E-2</v>
      </c>
      <c r="AE229" s="21">
        <v>9.6261200000000002E-3</v>
      </c>
    </row>
    <row r="230" spans="1:31" ht="15.75" customHeight="1" x14ac:dyDescent="0.2">
      <c r="A230" s="3">
        <v>39828</v>
      </c>
      <c r="B230">
        <f t="shared" si="6"/>
        <v>2009</v>
      </c>
      <c r="C230">
        <f t="shared" si="7"/>
        <v>1</v>
      </c>
      <c r="D230" s="7">
        <v>-1.9482202500000003</v>
      </c>
      <c r="E230" s="7">
        <v>-3.5064000000000002</v>
      </c>
      <c r="F230" s="7">
        <v>3224.4914550799999</v>
      </c>
      <c r="H230" s="7">
        <v>2925.9995117200001</v>
      </c>
      <c r="I230" s="7">
        <v>279.30960083000002</v>
      </c>
      <c r="J230" s="7">
        <v>0.51851605999999995</v>
      </c>
      <c r="K230" s="7">
        <v>0.15786262000000001</v>
      </c>
      <c r="L230" s="7">
        <v>5.4858903899999998</v>
      </c>
      <c r="M230" s="7">
        <v>5.5628400000000001E-2</v>
      </c>
      <c r="N230" s="7">
        <v>10.37279129</v>
      </c>
      <c r="O230" s="7">
        <v>2.5686111500000002</v>
      </c>
      <c r="P230" s="7">
        <v>2.3000960000000001E-2</v>
      </c>
      <c r="Q230" s="7">
        <v>0</v>
      </c>
      <c r="R230" s="7">
        <v>0</v>
      </c>
      <c r="S230" s="7">
        <v>0</v>
      </c>
      <c r="T230"/>
      <c r="U230" s="7">
        <v>6.0282113299999995</v>
      </c>
      <c r="V230" s="7">
        <v>1.5089837377106312</v>
      </c>
      <c r="W230" s="7">
        <v>1.8961146900000001</v>
      </c>
      <c r="X230" s="7">
        <v>1.5891055700000001</v>
      </c>
      <c r="Y230" s="7">
        <v>0.27732042000000001</v>
      </c>
      <c r="Z230" s="7">
        <v>1.31178515</v>
      </c>
      <c r="AA230" s="21">
        <v>0</v>
      </c>
      <c r="AB230" s="7">
        <v>0.99895453999999995</v>
      </c>
      <c r="AC230" s="21">
        <v>8.071687000000001E-2</v>
      </c>
      <c r="AD230" s="21">
        <v>1.4869149999999999E-2</v>
      </c>
      <c r="AE230" s="21">
        <v>9.4329899999999987E-3</v>
      </c>
    </row>
    <row r="231" spans="1:31" ht="15.75" customHeight="1" x14ac:dyDescent="0.2">
      <c r="A231" s="3">
        <v>39859</v>
      </c>
      <c r="B231">
        <f t="shared" si="6"/>
        <v>2009</v>
      </c>
      <c r="C231">
        <f t="shared" si="7"/>
        <v>2</v>
      </c>
      <c r="D231" s="7">
        <v>1.2534408600000004</v>
      </c>
      <c r="E231" s="7">
        <v>-0.76570000000000005</v>
      </c>
      <c r="F231" s="7">
        <v>3227.6931152299999</v>
      </c>
      <c r="H231" s="7">
        <v>2926.1044921900002</v>
      </c>
      <c r="I231" s="7">
        <v>279.61071777000001</v>
      </c>
      <c r="J231" s="7">
        <v>0.58902436000000002</v>
      </c>
      <c r="K231" s="7">
        <v>0.33198475999999999</v>
      </c>
      <c r="L231" s="7">
        <v>5.2534203499999998</v>
      </c>
      <c r="M231" s="7">
        <v>5.5628400000000001E-2</v>
      </c>
      <c r="N231" s="7">
        <v>13.18901443</v>
      </c>
      <c r="O231" s="7">
        <v>2.5306308300000002</v>
      </c>
      <c r="P231" s="7">
        <v>2.801872E-2</v>
      </c>
      <c r="Q231" s="7">
        <v>0</v>
      </c>
      <c r="R231" s="7">
        <v>0</v>
      </c>
      <c r="S231" s="7">
        <v>0</v>
      </c>
      <c r="T231"/>
      <c r="U231" s="7">
        <v>5.2447149999999993</v>
      </c>
      <c r="V231" s="7">
        <v>1.048453920325896</v>
      </c>
      <c r="W231" s="7">
        <v>2.01730228</v>
      </c>
      <c r="X231" s="7">
        <v>2.16925408</v>
      </c>
      <c r="Y231" s="7">
        <v>0.28534716000000004</v>
      </c>
      <c r="Z231" s="7">
        <v>1.8839069200000003</v>
      </c>
      <c r="AA231" s="21">
        <v>0</v>
      </c>
      <c r="AB231" s="7">
        <v>1.5322146000000001</v>
      </c>
      <c r="AC231" s="21">
        <v>7.2905560000000008E-2</v>
      </c>
      <c r="AD231" s="21">
        <v>1.34302E-2</v>
      </c>
      <c r="AE231" s="21">
        <v>9.0302799999999999E-3</v>
      </c>
    </row>
    <row r="232" spans="1:31" ht="15.75" customHeight="1" x14ac:dyDescent="0.2">
      <c r="A232" s="3">
        <v>39887</v>
      </c>
      <c r="B232">
        <f t="shared" si="6"/>
        <v>2009</v>
      </c>
      <c r="C232">
        <f t="shared" si="7"/>
        <v>3</v>
      </c>
      <c r="D232" s="7">
        <v>2.4695386900000003</v>
      </c>
      <c r="E232" s="7">
        <v>1.4029</v>
      </c>
      <c r="F232" s="7">
        <v>3228.9091796900002</v>
      </c>
      <c r="H232" s="7">
        <v>2926.0791015599998</v>
      </c>
      <c r="I232" s="7">
        <v>279.80703734999997</v>
      </c>
      <c r="J232" s="7">
        <v>0.59716844999999996</v>
      </c>
      <c r="K232" s="7">
        <v>0.34348592</v>
      </c>
      <c r="L232" s="7">
        <v>4.8656568499999997</v>
      </c>
      <c r="M232" s="7">
        <v>5.5628400000000001E-2</v>
      </c>
      <c r="N232" s="7">
        <v>14.72438812</v>
      </c>
      <c r="O232" s="7">
        <v>2.4111545099999998</v>
      </c>
      <c r="P232" s="7">
        <v>2.5502750000000001E-2</v>
      </c>
      <c r="Q232" s="7">
        <v>0</v>
      </c>
      <c r="R232" s="7">
        <v>0</v>
      </c>
      <c r="S232" s="7">
        <v>0</v>
      </c>
      <c r="T232"/>
      <c r="U232" s="7">
        <v>4.8042184900000002</v>
      </c>
      <c r="V232" s="7">
        <v>0.85604359730927526</v>
      </c>
      <c r="W232" s="7">
        <v>2.7539358399999996</v>
      </c>
      <c r="X232" s="7">
        <v>2.6217766400000002</v>
      </c>
      <c r="Y232" s="7">
        <v>0.32093804000000004</v>
      </c>
      <c r="Z232" s="7">
        <v>2.3008386000000005</v>
      </c>
      <c r="AA232" s="21">
        <v>0</v>
      </c>
      <c r="AB232" s="7">
        <v>2.7165644100000002</v>
      </c>
      <c r="AC232" s="21">
        <v>8.071687000000001E-2</v>
      </c>
      <c r="AD232" s="21">
        <v>1.4869149999999999E-2</v>
      </c>
      <c r="AE232" s="21">
        <v>1.0819E-2</v>
      </c>
    </row>
    <row r="233" spans="1:31" ht="15.75" customHeight="1" x14ac:dyDescent="0.2">
      <c r="A233" s="3">
        <v>39918</v>
      </c>
      <c r="B233">
        <f t="shared" si="6"/>
        <v>2009</v>
      </c>
      <c r="C233">
        <f t="shared" si="7"/>
        <v>4</v>
      </c>
      <c r="D233" s="7">
        <v>5.1340558500000002</v>
      </c>
      <c r="E233" s="7">
        <v>3.7639</v>
      </c>
      <c r="F233" s="7">
        <v>3231.5737304700001</v>
      </c>
      <c r="H233" s="7">
        <v>2926.0102539099998</v>
      </c>
      <c r="I233" s="7">
        <v>280.07946777000001</v>
      </c>
      <c r="J233" s="7">
        <v>0.99246657000000005</v>
      </c>
      <c r="K233" s="7">
        <v>0.51681876000000004</v>
      </c>
      <c r="L233" s="7">
        <v>5.4182491300000004</v>
      </c>
      <c r="M233" s="7">
        <v>0</v>
      </c>
      <c r="N233" s="7">
        <v>15.955595020000001</v>
      </c>
      <c r="O233" s="7">
        <v>2.52220106</v>
      </c>
      <c r="P233" s="7">
        <v>7.8632270000000004E-2</v>
      </c>
      <c r="Q233" s="7">
        <v>0</v>
      </c>
      <c r="R233" s="7">
        <v>0</v>
      </c>
      <c r="S233" s="7">
        <v>0</v>
      </c>
      <c r="T233"/>
      <c r="U233" s="7">
        <v>5.6152422</v>
      </c>
      <c r="V233" s="7">
        <v>0.92620024459204053</v>
      </c>
      <c r="W233" s="7">
        <v>2.9848947000000003</v>
      </c>
      <c r="X233" s="7">
        <v>3.3404301000000003</v>
      </c>
      <c r="Y233" s="7">
        <v>0.52779000000000009</v>
      </c>
      <c r="Z233" s="7">
        <v>2.8126401000000003</v>
      </c>
      <c r="AA233" s="21">
        <v>1.5116680603383701E-5</v>
      </c>
      <c r="AB233" s="7">
        <v>3.0305799000000002</v>
      </c>
      <c r="AC233" s="21">
        <v>7.8113100000000005E-2</v>
      </c>
      <c r="AD233" s="21">
        <v>1.43895E-2</v>
      </c>
      <c r="AE233" s="21">
        <v>1.13601E-2</v>
      </c>
    </row>
    <row r="234" spans="1:31" ht="15.75" customHeight="1" x14ac:dyDescent="0.2">
      <c r="A234" s="3">
        <v>39948</v>
      </c>
      <c r="B234">
        <f t="shared" si="6"/>
        <v>2009</v>
      </c>
      <c r="C234">
        <f t="shared" si="7"/>
        <v>5</v>
      </c>
      <c r="D234" s="7">
        <v>4.0670812099999996</v>
      </c>
      <c r="E234" s="7">
        <v>3.5501</v>
      </c>
      <c r="F234" s="7">
        <v>3230.5065918</v>
      </c>
      <c r="H234" s="7">
        <v>2925.7927246099998</v>
      </c>
      <c r="I234" s="7">
        <v>280.18023682</v>
      </c>
      <c r="J234" s="7">
        <v>0.97260599999999997</v>
      </c>
      <c r="K234" s="7">
        <v>0.74485093000000002</v>
      </c>
      <c r="L234" s="7">
        <v>4.81581116</v>
      </c>
      <c r="M234" s="7">
        <v>3.5846299999999998E-2</v>
      </c>
      <c r="N234" s="7">
        <v>15.480587959999999</v>
      </c>
      <c r="O234" s="7">
        <v>2.4287898499999998</v>
      </c>
      <c r="P234" s="7">
        <v>5.5117220000000001E-2</v>
      </c>
      <c r="Q234" s="7">
        <v>0</v>
      </c>
      <c r="R234" s="7">
        <v>0</v>
      </c>
      <c r="S234" s="7">
        <v>0</v>
      </c>
      <c r="T234"/>
      <c r="U234" s="7">
        <v>2.2876186500000002</v>
      </c>
      <c r="V234" s="7">
        <v>0.91807307033136787</v>
      </c>
      <c r="W234" s="7">
        <v>3.0920481900000003</v>
      </c>
      <c r="X234" s="7">
        <v>3.6952632400000001</v>
      </c>
      <c r="Y234" s="7">
        <v>0.52322358000000002</v>
      </c>
      <c r="Z234" s="7">
        <v>3.1720396600000003</v>
      </c>
      <c r="AA234" s="21">
        <v>1.3059934825040192E-3</v>
      </c>
      <c r="AB234" s="7">
        <v>4.48854518</v>
      </c>
      <c r="AC234" s="21">
        <v>8.071687000000001E-2</v>
      </c>
      <c r="AD234" s="21">
        <v>1.4869149999999999E-2</v>
      </c>
      <c r="AE234" s="21">
        <v>1.2914599999999998E-2</v>
      </c>
    </row>
    <row r="235" spans="1:31" ht="15.75" customHeight="1" x14ac:dyDescent="0.2">
      <c r="A235" s="3">
        <v>39979</v>
      </c>
      <c r="B235">
        <f t="shared" si="6"/>
        <v>2009</v>
      </c>
      <c r="C235">
        <f t="shared" si="7"/>
        <v>6</v>
      </c>
      <c r="D235" s="7">
        <v>2.27685928</v>
      </c>
      <c r="E235" s="7">
        <v>-0.8679</v>
      </c>
      <c r="F235" s="7">
        <v>3228.7163085900002</v>
      </c>
      <c r="H235" s="7">
        <v>2925.5891113299999</v>
      </c>
      <c r="I235" s="7">
        <v>280.27975464000002</v>
      </c>
      <c r="J235" s="7">
        <v>1.2958616000000001</v>
      </c>
      <c r="K235" s="7">
        <v>0.67913352999999999</v>
      </c>
      <c r="L235" s="7">
        <v>4.9819054600000001</v>
      </c>
      <c r="M235" s="7">
        <v>3.5846299999999998E-2</v>
      </c>
      <c r="N235" s="7">
        <v>13.53351402</v>
      </c>
      <c r="O235" s="7">
        <v>2.2524397399999998</v>
      </c>
      <c r="P235" s="7">
        <v>6.8839960000000006E-2</v>
      </c>
      <c r="Q235" s="7">
        <v>0</v>
      </c>
      <c r="R235" s="7">
        <v>0</v>
      </c>
      <c r="S235" s="7">
        <v>0</v>
      </c>
      <c r="T235"/>
      <c r="U235" s="7">
        <v>2.2787082000000001</v>
      </c>
      <c r="V235" s="7">
        <v>0.5886208982754243</v>
      </c>
      <c r="W235" s="7">
        <v>1.9350522000000001</v>
      </c>
      <c r="X235" s="7">
        <v>2.7079445999999994</v>
      </c>
      <c r="Y235" s="7">
        <v>0.67793670000000006</v>
      </c>
      <c r="Z235" s="7">
        <v>2.0300078999999998</v>
      </c>
      <c r="AA235" s="21">
        <v>2.3469381050385745E-2</v>
      </c>
      <c r="AB235" s="7">
        <v>0.78986909999999999</v>
      </c>
      <c r="AC235" s="21">
        <v>7.8113100000000005E-2</v>
      </c>
      <c r="AD235" s="21">
        <v>1.43895E-2</v>
      </c>
      <c r="AE235" s="21">
        <v>1.2750599999999999E-2</v>
      </c>
    </row>
    <row r="236" spans="1:31" ht="15.75" customHeight="1" x14ac:dyDescent="0.2">
      <c r="A236" s="3">
        <v>40009</v>
      </c>
      <c r="B236">
        <f t="shared" si="6"/>
        <v>2009</v>
      </c>
      <c r="C236">
        <f t="shared" si="7"/>
        <v>7</v>
      </c>
      <c r="D236" s="7">
        <v>1.0555725100000002</v>
      </c>
      <c r="E236" s="7">
        <v>0.46639999999999998</v>
      </c>
      <c r="F236" s="7">
        <v>3227.4951171900002</v>
      </c>
      <c r="H236" s="7">
        <v>2925.54956055</v>
      </c>
      <c r="I236" s="7">
        <v>280.00491333000002</v>
      </c>
      <c r="J236" s="7">
        <v>1.5567940499999999</v>
      </c>
      <c r="K236" s="7">
        <v>0.89776933000000003</v>
      </c>
      <c r="L236" s="7">
        <v>6.3928627999999996</v>
      </c>
      <c r="M236" s="7">
        <v>0.15843626999999999</v>
      </c>
      <c r="N236" s="7">
        <v>10.094577790000001</v>
      </c>
      <c r="O236" s="7">
        <v>2.5915315200000002</v>
      </c>
      <c r="P236" s="7">
        <v>0.24869548999999999</v>
      </c>
      <c r="Q236" s="7">
        <v>0</v>
      </c>
      <c r="R236" s="7">
        <v>0</v>
      </c>
      <c r="S236" s="7">
        <v>0</v>
      </c>
      <c r="T236"/>
      <c r="U236" s="7">
        <v>6.5073473300000009</v>
      </c>
      <c r="V236" s="7">
        <v>1.6053629705501409</v>
      </c>
      <c r="W236" s="7">
        <v>6.1642839700000005</v>
      </c>
      <c r="X236" s="7">
        <v>5.3981577199999995</v>
      </c>
      <c r="Y236" s="7">
        <v>0.81685588999999992</v>
      </c>
      <c r="Z236" s="7">
        <v>4.5813018299999992</v>
      </c>
      <c r="AA236" s="21">
        <v>0.40495711011635666</v>
      </c>
      <c r="AB236" s="7">
        <v>4.0729622800000005</v>
      </c>
      <c r="AC236" s="21">
        <v>8.071687000000001E-2</v>
      </c>
      <c r="AD236" s="21">
        <v>1.4869149999999999E-2</v>
      </c>
      <c r="AE236" s="21">
        <v>1.325281E-2</v>
      </c>
    </row>
    <row r="237" spans="1:31" ht="15.75" customHeight="1" x14ac:dyDescent="0.2">
      <c r="A237" s="3">
        <v>40040</v>
      </c>
      <c r="B237">
        <f t="shared" si="6"/>
        <v>2009</v>
      </c>
      <c r="C237">
        <f t="shared" si="7"/>
        <v>8</v>
      </c>
      <c r="D237" s="7">
        <v>-0.33459329999999987</v>
      </c>
      <c r="E237" s="7">
        <v>-3.1680999999999999</v>
      </c>
      <c r="F237" s="7">
        <v>3226.1049804700001</v>
      </c>
      <c r="H237" s="7">
        <v>2925.7758789099998</v>
      </c>
      <c r="I237" s="7">
        <v>279.17700194999998</v>
      </c>
      <c r="J237" s="7">
        <v>1.6757738600000001</v>
      </c>
      <c r="K237" s="7">
        <v>0.86257291000000003</v>
      </c>
      <c r="L237" s="7">
        <v>8.6476631200000007</v>
      </c>
      <c r="M237" s="7">
        <v>0.12540793</v>
      </c>
      <c r="N237" s="7">
        <v>6.8774304400000004</v>
      </c>
      <c r="O237" s="7">
        <v>2.7775208999999998</v>
      </c>
      <c r="P237" s="7">
        <v>0.18562240999999999</v>
      </c>
      <c r="Q237" s="7">
        <v>0</v>
      </c>
      <c r="R237" s="7">
        <v>0</v>
      </c>
      <c r="S237" s="7">
        <v>0</v>
      </c>
      <c r="T237"/>
      <c r="U237" s="7">
        <v>6.1461802799999994</v>
      </c>
      <c r="V237" s="7">
        <v>1.5782856295269982</v>
      </c>
      <c r="W237" s="7">
        <v>5.7830673600000004</v>
      </c>
      <c r="X237" s="7">
        <v>4.7166741800000009</v>
      </c>
      <c r="Y237" s="7">
        <v>0.88615856000000004</v>
      </c>
      <c r="Z237" s="7">
        <v>3.8305156200000008</v>
      </c>
      <c r="AA237" s="21">
        <v>0.94965030546379525</v>
      </c>
      <c r="AB237" s="7">
        <v>3.8590780900000006</v>
      </c>
      <c r="AC237" s="21">
        <v>8.071687000000001E-2</v>
      </c>
      <c r="AD237" s="21">
        <v>1.4869149999999999E-2</v>
      </c>
      <c r="AE237" s="21">
        <v>1.312075E-2</v>
      </c>
    </row>
    <row r="238" spans="1:31" ht="15.75" customHeight="1" x14ac:dyDescent="0.2">
      <c r="A238" s="3">
        <v>40071</v>
      </c>
      <c r="B238">
        <f t="shared" si="6"/>
        <v>2009</v>
      </c>
      <c r="C238">
        <f t="shared" si="7"/>
        <v>9</v>
      </c>
      <c r="D238" s="7">
        <v>-1.6368980400000002</v>
      </c>
      <c r="E238" s="7">
        <v>-4.7587000000000002</v>
      </c>
      <c r="F238" s="7">
        <v>3224.8027343799999</v>
      </c>
      <c r="H238" s="7">
        <v>2926.0571289099998</v>
      </c>
      <c r="I238" s="7">
        <v>279.25686646000003</v>
      </c>
      <c r="J238" s="7">
        <v>1.38340628</v>
      </c>
      <c r="K238" s="7">
        <v>0.92752367000000002</v>
      </c>
      <c r="L238" s="7">
        <v>7.6378321600000003</v>
      </c>
      <c r="M238" s="7">
        <v>0.18514564999999999</v>
      </c>
      <c r="N238" s="7">
        <v>6.6457986800000004</v>
      </c>
      <c r="O238" s="7">
        <v>2.6378312099999999</v>
      </c>
      <c r="P238" s="7">
        <v>7.1229070000000005E-2</v>
      </c>
      <c r="Q238" s="7">
        <v>0</v>
      </c>
      <c r="R238" s="7">
        <v>0</v>
      </c>
      <c r="S238" s="7">
        <v>0</v>
      </c>
      <c r="T238"/>
      <c r="U238" s="7">
        <v>3.6591447000000006</v>
      </c>
      <c r="V238" s="7">
        <v>2.4878916654890402</v>
      </c>
      <c r="W238" s="7">
        <v>4.0435851000000005</v>
      </c>
      <c r="X238" s="7">
        <v>3.5425298999999999</v>
      </c>
      <c r="Y238" s="7">
        <v>0.70006230000000003</v>
      </c>
      <c r="Z238" s="7">
        <v>2.8424676</v>
      </c>
      <c r="AA238" s="21">
        <v>4.9350913076323971E-2</v>
      </c>
      <c r="AB238" s="7">
        <v>4.6755162000000006</v>
      </c>
      <c r="AC238" s="21">
        <v>7.8113100000000005E-2</v>
      </c>
      <c r="AD238" s="21">
        <v>1.43895E-2</v>
      </c>
      <c r="AE238" s="21">
        <v>1.2233699999999998E-2</v>
      </c>
    </row>
    <row r="239" spans="1:31" ht="15.75" customHeight="1" x14ac:dyDescent="0.2">
      <c r="A239" s="3">
        <v>40101</v>
      </c>
      <c r="B239">
        <f t="shared" si="6"/>
        <v>2009</v>
      </c>
      <c r="C239">
        <f t="shared" si="7"/>
        <v>10</v>
      </c>
      <c r="D239" s="7">
        <v>-4.3601331699999992</v>
      </c>
      <c r="E239" s="7">
        <v>-7.7542999999999997</v>
      </c>
      <c r="F239" s="7">
        <v>3222.0793457</v>
      </c>
      <c r="H239" s="7">
        <v>2926.1003418</v>
      </c>
      <c r="I239" s="7">
        <v>279.32815552</v>
      </c>
      <c r="J239" s="7">
        <v>0.86105936999999999</v>
      </c>
      <c r="K239" s="7">
        <v>0.8939414</v>
      </c>
      <c r="L239" s="7">
        <v>5.6833004999999996</v>
      </c>
      <c r="M239" s="7">
        <v>0.18516094999999999</v>
      </c>
      <c r="N239" s="7">
        <v>6.7740945799999999</v>
      </c>
      <c r="O239" s="7">
        <v>2.24284244</v>
      </c>
      <c r="P239" s="7">
        <v>1.063339E-2</v>
      </c>
      <c r="Q239" s="7">
        <v>0</v>
      </c>
      <c r="R239" s="7">
        <v>0</v>
      </c>
      <c r="S239" s="7">
        <v>0</v>
      </c>
      <c r="T239"/>
      <c r="U239" s="7">
        <v>1.00025034</v>
      </c>
      <c r="V239" s="7">
        <v>0.87493310354573461</v>
      </c>
      <c r="W239" s="7">
        <v>1.93584212</v>
      </c>
      <c r="X239" s="7">
        <v>2.7732541100000003</v>
      </c>
      <c r="Y239" s="7">
        <v>0.44184145000000002</v>
      </c>
      <c r="Z239" s="7">
        <v>2.3314126600000002</v>
      </c>
      <c r="AA239" s="21">
        <v>2.9486197337538078E-4</v>
      </c>
      <c r="AB239" s="7">
        <v>3.7406618100000006</v>
      </c>
      <c r="AC239" s="21">
        <v>8.071687000000001E-2</v>
      </c>
      <c r="AD239" s="21">
        <v>1.4869149999999999E-2</v>
      </c>
      <c r="AE239" s="21">
        <v>1.160919E-2</v>
      </c>
    </row>
    <row r="240" spans="1:31" ht="15.75" customHeight="1" x14ac:dyDescent="0.2">
      <c r="A240" s="3">
        <v>40132</v>
      </c>
      <c r="B240">
        <f t="shared" si="6"/>
        <v>2009</v>
      </c>
      <c r="C240">
        <f t="shared" si="7"/>
        <v>11</v>
      </c>
      <c r="D240" s="7">
        <v>-4.6492853200000006</v>
      </c>
      <c r="E240" s="7">
        <v>-7.4291</v>
      </c>
      <c r="F240" s="7">
        <v>3221.7902832</v>
      </c>
      <c r="H240" s="7">
        <v>2926.1008300799999</v>
      </c>
      <c r="I240" s="7">
        <v>279.48272704999999</v>
      </c>
      <c r="J240" s="7">
        <v>0.65011662000000003</v>
      </c>
      <c r="K240" s="7">
        <v>0.67394136999999998</v>
      </c>
      <c r="L240" s="7">
        <v>5.3370022800000001</v>
      </c>
      <c r="M240" s="7">
        <v>0.1122039</v>
      </c>
      <c r="N240" s="7">
        <v>7.3358817099999998</v>
      </c>
      <c r="O240" s="7">
        <v>2.0878224400000001</v>
      </c>
      <c r="P240" s="7">
        <v>9.6833300000000004E-3</v>
      </c>
      <c r="Q240" s="7">
        <v>0</v>
      </c>
      <c r="R240" s="7">
        <v>0</v>
      </c>
      <c r="S240" s="7">
        <v>0</v>
      </c>
      <c r="T240"/>
      <c r="U240" s="7">
        <v>1.6455273000000001</v>
      </c>
      <c r="V240" s="7">
        <v>0.38752804148927017</v>
      </c>
      <c r="W240" s="7">
        <v>0.6363764999999999</v>
      </c>
      <c r="X240" s="7">
        <v>1.3798938000000003</v>
      </c>
      <c r="Y240" s="7">
        <v>0.3308739</v>
      </c>
      <c r="Z240" s="7">
        <v>1.0490199000000002</v>
      </c>
      <c r="AA240" s="21">
        <v>0</v>
      </c>
      <c r="AB240" s="7">
        <v>0.66220769999999995</v>
      </c>
      <c r="AC240" s="21">
        <v>7.8113100000000005E-2</v>
      </c>
      <c r="AD240" s="21">
        <v>1.43895E-2</v>
      </c>
      <c r="AE240" s="21">
        <v>9.9657000000000009E-3</v>
      </c>
    </row>
    <row r="241" spans="1:31" ht="15.75" customHeight="1" x14ac:dyDescent="0.2">
      <c r="A241" s="3">
        <v>40162</v>
      </c>
      <c r="B241">
        <f t="shared" si="6"/>
        <v>2009</v>
      </c>
      <c r="C241">
        <f t="shared" si="7"/>
        <v>12</v>
      </c>
      <c r="D241" s="7">
        <v>-4.40539551</v>
      </c>
      <c r="E241" s="7">
        <v>-6.1210000000000004</v>
      </c>
      <c r="F241" s="7">
        <v>3222.0341796900002</v>
      </c>
      <c r="H241" s="7">
        <v>2924.6752929700001</v>
      </c>
      <c r="I241" s="7">
        <v>279.62399291999998</v>
      </c>
      <c r="J241" s="7">
        <v>0.45642455999999998</v>
      </c>
      <c r="K241" s="7">
        <v>0.95171958000000001</v>
      </c>
      <c r="L241" s="7">
        <v>5.4989662199999998</v>
      </c>
      <c r="M241" s="7">
        <v>0</v>
      </c>
      <c r="N241" s="7">
        <v>8.3241596199999996</v>
      </c>
      <c r="O241" s="7">
        <v>2.4945146999999999</v>
      </c>
      <c r="P241" s="7">
        <v>9.0883800000000001E-3</v>
      </c>
      <c r="Q241" s="7">
        <v>0</v>
      </c>
      <c r="R241" s="7">
        <v>0</v>
      </c>
      <c r="S241" s="7">
        <v>0</v>
      </c>
      <c r="T241"/>
      <c r="U241" s="7">
        <v>1.6253941699999999</v>
      </c>
      <c r="V241" s="7">
        <v>0.94817839876152687</v>
      </c>
      <c r="W241" s="7">
        <v>1.0675345999999999</v>
      </c>
      <c r="X241" s="7">
        <v>2.9863760100000003</v>
      </c>
      <c r="Y241" s="7">
        <v>0.24030611000000002</v>
      </c>
      <c r="Z241" s="7">
        <v>2.7460699000000006</v>
      </c>
      <c r="AA241" s="21">
        <v>0</v>
      </c>
      <c r="AB241" s="7">
        <v>5.6672256299999999</v>
      </c>
      <c r="AC241" s="21">
        <v>8.071687000000001E-2</v>
      </c>
      <c r="AD241" s="21">
        <v>1.4869149999999999E-2</v>
      </c>
      <c r="AE241" s="21">
        <v>9.5681499999999992E-3</v>
      </c>
    </row>
    <row r="242" spans="1:31" ht="15.75" customHeight="1" x14ac:dyDescent="0.2">
      <c r="A242" s="3">
        <v>40193</v>
      </c>
      <c r="B242">
        <f t="shared" si="6"/>
        <v>2010</v>
      </c>
      <c r="C242">
        <f t="shared" si="7"/>
        <v>1</v>
      </c>
      <c r="D242" s="7">
        <v>-5.2501230200000002</v>
      </c>
      <c r="E242" s="7">
        <v>-6.0385999999999997</v>
      </c>
      <c r="F242" s="7">
        <v>3221.1894531200001</v>
      </c>
      <c r="H242" s="7">
        <v>2924.6411132799999</v>
      </c>
      <c r="I242" s="7">
        <v>279.90774535999998</v>
      </c>
      <c r="J242" s="7">
        <v>0.29762197000000001</v>
      </c>
      <c r="K242" s="7">
        <v>0.29712622999999999</v>
      </c>
      <c r="L242" s="7">
        <v>4.8139500599999998</v>
      </c>
      <c r="M242" s="7">
        <v>4.9738490000000003E-2</v>
      </c>
      <c r="N242" s="7">
        <v>9.0070362100000008</v>
      </c>
      <c r="O242" s="7">
        <v>2.1648035000000001</v>
      </c>
      <c r="P242" s="7">
        <v>1.0416079999999999E-2</v>
      </c>
      <c r="Q242" s="7">
        <v>0</v>
      </c>
      <c r="R242" s="7">
        <v>0</v>
      </c>
      <c r="S242" s="7">
        <v>0</v>
      </c>
      <c r="T242"/>
      <c r="U242" s="7">
        <v>2.1370934999999998</v>
      </c>
      <c r="V242" s="7">
        <v>1.0112330112127705</v>
      </c>
      <c r="W242" s="7">
        <v>1.3080167899999997</v>
      </c>
      <c r="X242" s="7">
        <v>1.34114339</v>
      </c>
      <c r="Y242" s="7">
        <v>0.15198927999999998</v>
      </c>
      <c r="Z242" s="7">
        <v>1.18915411</v>
      </c>
      <c r="AA242" s="21">
        <v>0</v>
      </c>
      <c r="AB242" s="7">
        <v>1.9433683000000002</v>
      </c>
      <c r="AC242" s="21">
        <v>9.0982830000000001E-2</v>
      </c>
      <c r="AD242" s="21">
        <v>1.6391559999999999E-2</v>
      </c>
      <c r="AE242" s="21">
        <v>9.4240000000000001E-3</v>
      </c>
    </row>
    <row r="243" spans="1:31" ht="15.75" customHeight="1" x14ac:dyDescent="0.2">
      <c r="A243" s="3">
        <v>40224</v>
      </c>
      <c r="B243">
        <f t="shared" si="6"/>
        <v>2010</v>
      </c>
      <c r="C243">
        <f t="shared" si="7"/>
        <v>2</v>
      </c>
      <c r="D243" s="7">
        <v>-1.4128637299999998</v>
      </c>
      <c r="E243" s="7">
        <v>-3.3456999999999999</v>
      </c>
      <c r="F243" s="7">
        <v>3225.0266113299999</v>
      </c>
      <c r="H243" s="7">
        <v>2924.6528320299999</v>
      </c>
      <c r="I243" s="7">
        <v>280.29269409</v>
      </c>
      <c r="J243" s="7">
        <v>0.46859303000000002</v>
      </c>
      <c r="K243" s="7">
        <v>0.3140502</v>
      </c>
      <c r="L243" s="7">
        <v>4.9712066699999999</v>
      </c>
      <c r="M243" s="7">
        <v>4.9738490000000003E-2</v>
      </c>
      <c r="N243" s="7">
        <v>11.732103349999999</v>
      </c>
      <c r="O243" s="7">
        <v>2.4667048500000002</v>
      </c>
      <c r="P243" s="7">
        <v>7.8776929999999995E-2</v>
      </c>
      <c r="Q243" s="7">
        <v>0</v>
      </c>
      <c r="R243" s="7">
        <v>0</v>
      </c>
      <c r="S243" s="7">
        <v>0</v>
      </c>
      <c r="T243"/>
      <c r="U243" s="7">
        <v>7.2242382800000007</v>
      </c>
      <c r="V243" s="7">
        <v>0.54171471557940787</v>
      </c>
      <c r="W243" s="7">
        <v>1.87575724</v>
      </c>
      <c r="X243" s="7">
        <v>2.5173019200000004</v>
      </c>
      <c r="Y243" s="7">
        <v>0.22667232000000004</v>
      </c>
      <c r="Z243" s="7">
        <v>2.2906295999999999</v>
      </c>
      <c r="AA243" s="21">
        <v>0</v>
      </c>
      <c r="AB243" s="7">
        <v>1.3670159999999998</v>
      </c>
      <c r="AC243" s="21">
        <v>8.2178040000000008E-2</v>
      </c>
      <c r="AD243" s="21">
        <v>1.4805280000000001E-2</v>
      </c>
      <c r="AE243" s="21">
        <v>9.056599999999998E-3</v>
      </c>
    </row>
    <row r="244" spans="1:31" ht="15.75" customHeight="1" x14ac:dyDescent="0.2">
      <c r="A244" s="3">
        <v>40252</v>
      </c>
      <c r="B244">
        <f t="shared" si="6"/>
        <v>2010</v>
      </c>
      <c r="C244">
        <f t="shared" si="7"/>
        <v>3</v>
      </c>
      <c r="D244" s="7">
        <v>0.19998169000000043</v>
      </c>
      <c r="E244" s="7">
        <v>-2.5026000000000002</v>
      </c>
      <c r="F244" s="7">
        <v>3226.6396484400002</v>
      </c>
      <c r="H244" s="7">
        <v>2924.5810546900002</v>
      </c>
      <c r="I244" s="7">
        <v>280.46545409999999</v>
      </c>
      <c r="J244" s="7">
        <v>0.61835222999999995</v>
      </c>
      <c r="K244" s="7">
        <v>0.40066391000000001</v>
      </c>
      <c r="L244" s="7">
        <v>4.8975834799999998</v>
      </c>
      <c r="M244" s="7">
        <v>4.9738490000000003E-2</v>
      </c>
      <c r="N244" s="7">
        <v>13.167671199999999</v>
      </c>
      <c r="O244" s="7">
        <v>2.41577697</v>
      </c>
      <c r="P244" s="7">
        <v>4.3138660000000002E-2</v>
      </c>
      <c r="Q244" s="7">
        <v>0</v>
      </c>
      <c r="R244" s="7">
        <v>0</v>
      </c>
      <c r="S244" s="7">
        <v>0</v>
      </c>
      <c r="T244"/>
      <c r="U244" s="7">
        <v>3.2236369900000001</v>
      </c>
      <c r="V244" s="7">
        <v>1.095806065500091</v>
      </c>
      <c r="W244" s="7">
        <v>2.7862793800000003</v>
      </c>
      <c r="X244" s="7">
        <v>2.7549486100000005</v>
      </c>
      <c r="Y244" s="7">
        <v>0.33173440999999998</v>
      </c>
      <c r="Z244" s="7">
        <v>2.4232142000000003</v>
      </c>
      <c r="AA244" s="21">
        <v>1.8972352174287237E-7</v>
      </c>
      <c r="AB244" s="7">
        <v>3.7809035300000007</v>
      </c>
      <c r="AC244" s="21">
        <v>9.0982830000000001E-2</v>
      </c>
      <c r="AD244" s="21">
        <v>1.6391559999999999E-2</v>
      </c>
      <c r="AE244" s="21">
        <v>1.1465660000000001E-2</v>
      </c>
    </row>
    <row r="245" spans="1:31" ht="15.75" customHeight="1" x14ac:dyDescent="0.2">
      <c r="A245" s="3">
        <v>40283</v>
      </c>
      <c r="B245">
        <f t="shared" si="6"/>
        <v>2010</v>
      </c>
      <c r="C245">
        <f t="shared" si="7"/>
        <v>4</v>
      </c>
      <c r="D245" s="7">
        <v>-0.49721241000000038</v>
      </c>
      <c r="E245" s="7">
        <v>-3.2385000000000002</v>
      </c>
      <c r="F245" s="7">
        <v>3225.9423828099998</v>
      </c>
      <c r="H245" s="7">
        <v>2923.9797363299999</v>
      </c>
      <c r="I245" s="7">
        <v>280.71081543000003</v>
      </c>
      <c r="J245" s="7">
        <v>0.67439932000000002</v>
      </c>
      <c r="K245" s="7">
        <v>0.88098317000000004</v>
      </c>
      <c r="L245" s="7">
        <v>4.1801333400000003</v>
      </c>
      <c r="M245" s="7">
        <v>0</v>
      </c>
      <c r="N245" s="7">
        <v>13.13985634</v>
      </c>
      <c r="O245" s="7">
        <v>2.3446111699999999</v>
      </c>
      <c r="P245" s="7">
        <v>3.1858570000000003E-2</v>
      </c>
      <c r="Q245" s="7">
        <v>0</v>
      </c>
      <c r="R245" s="7">
        <v>0</v>
      </c>
      <c r="S245" s="7">
        <v>0</v>
      </c>
      <c r="T245"/>
      <c r="U245" s="7">
        <v>3.2946461999999999</v>
      </c>
      <c r="V245" s="7">
        <v>8.2158853073710181E-2</v>
      </c>
      <c r="W245" s="7">
        <v>2.944242</v>
      </c>
      <c r="X245" s="7">
        <v>3.2915775000000003</v>
      </c>
      <c r="Y245" s="7">
        <v>0.34725449999999997</v>
      </c>
      <c r="Z245" s="7">
        <v>2.9443230000000002</v>
      </c>
      <c r="AA245" s="21">
        <v>1.6882333378313334E-4</v>
      </c>
      <c r="AB245" s="7">
        <v>3.9273458999999997</v>
      </c>
      <c r="AC245" s="21">
        <v>8.8047900000000012E-2</v>
      </c>
      <c r="AD245" s="21">
        <v>1.58628E-2</v>
      </c>
      <c r="AE245" s="21">
        <v>1.2156900000000002E-2</v>
      </c>
    </row>
    <row r="246" spans="1:31" ht="15.75" customHeight="1" x14ac:dyDescent="0.2">
      <c r="A246" s="3">
        <v>40313</v>
      </c>
      <c r="B246">
        <f t="shared" si="6"/>
        <v>2010</v>
      </c>
      <c r="C246">
        <f t="shared" si="7"/>
        <v>5</v>
      </c>
      <c r="D246" s="7">
        <v>0.2745533</v>
      </c>
      <c r="E246" s="7">
        <v>-1.7228000000000001</v>
      </c>
      <c r="F246" s="7">
        <v>3226.7141113299999</v>
      </c>
      <c r="H246" s="7">
        <v>2923.8637695299999</v>
      </c>
      <c r="I246" s="7">
        <v>280.99087523999998</v>
      </c>
      <c r="J246" s="7">
        <v>0.82525842999999999</v>
      </c>
      <c r="K246" s="7">
        <v>0.79616087999999996</v>
      </c>
      <c r="L246" s="7">
        <v>4.47973204</v>
      </c>
      <c r="M246" s="7">
        <v>3.4240920000000001E-2</v>
      </c>
      <c r="N246" s="7">
        <v>13.174411770000001</v>
      </c>
      <c r="O246" s="7">
        <v>2.4977889100000001</v>
      </c>
      <c r="P246" s="7">
        <v>5.1920979999999999E-2</v>
      </c>
      <c r="Q246" s="7">
        <v>0</v>
      </c>
      <c r="R246" s="7">
        <v>0</v>
      </c>
      <c r="S246" s="7">
        <v>0</v>
      </c>
      <c r="T246"/>
      <c r="U246" s="7">
        <v>4.5138910900000004</v>
      </c>
      <c r="V246" s="7">
        <v>0.39620753560237976</v>
      </c>
      <c r="W246" s="7">
        <v>3.54345438</v>
      </c>
      <c r="X246" s="7">
        <v>3.9648566000000001</v>
      </c>
      <c r="Y246" s="7">
        <v>0.43646202000000001</v>
      </c>
      <c r="Z246" s="7">
        <v>3.5283945800000001</v>
      </c>
      <c r="AA246" s="21">
        <v>8.1420797973562383E-3</v>
      </c>
      <c r="AB246" s="7">
        <v>4.4529041700000001</v>
      </c>
      <c r="AC246" s="21">
        <v>9.0982830000000001E-2</v>
      </c>
      <c r="AD246" s="21">
        <v>1.6391559999999999E-2</v>
      </c>
      <c r="AE246" s="21">
        <v>1.316322E-2</v>
      </c>
    </row>
    <row r="247" spans="1:31" ht="15.75" customHeight="1" x14ac:dyDescent="0.2">
      <c r="A247" s="3">
        <v>40344</v>
      </c>
      <c r="B247">
        <f t="shared" si="6"/>
        <v>2010</v>
      </c>
      <c r="C247">
        <f t="shared" si="7"/>
        <v>6</v>
      </c>
      <c r="D247" s="7">
        <v>0.32359791000000016</v>
      </c>
      <c r="E247" s="7">
        <v>-0.18809999999999999</v>
      </c>
      <c r="F247" s="7">
        <v>3226.7631835900002</v>
      </c>
      <c r="H247" s="7">
        <v>2923.7419433599998</v>
      </c>
      <c r="I247" s="7">
        <v>281.09701538000002</v>
      </c>
      <c r="J247" s="7">
        <v>1.22858179</v>
      </c>
      <c r="K247" s="7">
        <v>0.61584181000000005</v>
      </c>
      <c r="L247" s="7">
        <v>4.9279150999999999</v>
      </c>
      <c r="M247" s="7">
        <v>3.4240920000000001E-2</v>
      </c>
      <c r="N247" s="7">
        <v>12.893823619999999</v>
      </c>
      <c r="O247" s="7">
        <v>2.1805920599999999</v>
      </c>
      <c r="P247" s="7">
        <v>4.3216379999999999E-2</v>
      </c>
      <c r="Q247" s="7">
        <v>0</v>
      </c>
      <c r="R247" s="7">
        <v>0</v>
      </c>
      <c r="S247" s="7">
        <v>0</v>
      </c>
      <c r="T247"/>
      <c r="U247" s="7">
        <v>3.7900815000000003</v>
      </c>
      <c r="V247" s="7">
        <v>0.56678922902506379</v>
      </c>
      <c r="W247" s="7">
        <v>2.4555179999999996</v>
      </c>
      <c r="X247" s="7">
        <v>2.5092828000000003</v>
      </c>
      <c r="Y247" s="7">
        <v>0.64215359999999999</v>
      </c>
      <c r="Z247" s="7">
        <v>1.8671291999999999</v>
      </c>
      <c r="AA247" s="21">
        <v>2.3006822864149415E-2</v>
      </c>
      <c r="AB247" s="7">
        <v>0.70752269999999995</v>
      </c>
      <c r="AC247" s="21">
        <v>8.8047900000000012E-2</v>
      </c>
      <c r="AD247" s="21">
        <v>1.58628E-2</v>
      </c>
      <c r="AE247" s="21">
        <v>1.28877E-2</v>
      </c>
    </row>
    <row r="248" spans="1:31" ht="15.75" customHeight="1" x14ac:dyDescent="0.2">
      <c r="A248" s="3">
        <v>40374</v>
      </c>
      <c r="B248">
        <f t="shared" si="6"/>
        <v>2010</v>
      </c>
      <c r="C248">
        <f t="shared" si="7"/>
        <v>7</v>
      </c>
      <c r="D248" s="7">
        <v>1.6654005099999996</v>
      </c>
      <c r="E248" s="7">
        <v>-0.41589999999999999</v>
      </c>
      <c r="F248" s="7">
        <v>3228.1049804700001</v>
      </c>
      <c r="H248" s="7">
        <v>2923.9472656200001</v>
      </c>
      <c r="I248" s="7">
        <v>280.99456787000003</v>
      </c>
      <c r="J248" s="7">
        <v>1.6919189699999999</v>
      </c>
      <c r="K248" s="7">
        <v>0.72924507000000005</v>
      </c>
      <c r="L248" s="7">
        <v>6.7011814100000002</v>
      </c>
      <c r="M248" s="7">
        <v>0.13561212</v>
      </c>
      <c r="N248" s="7">
        <v>10.5474453</v>
      </c>
      <c r="O248" s="7">
        <v>2.9735722500000001</v>
      </c>
      <c r="P248" s="7">
        <v>0.38423081999999997</v>
      </c>
      <c r="Q248" s="7">
        <v>0</v>
      </c>
      <c r="R248" s="7">
        <v>0</v>
      </c>
      <c r="S248" s="7">
        <v>0</v>
      </c>
      <c r="T248"/>
      <c r="U248" s="7">
        <v>14.181692760000001</v>
      </c>
      <c r="V248" s="7">
        <v>1.88187551731429</v>
      </c>
      <c r="W248" s="7">
        <v>6.7608262699999999</v>
      </c>
      <c r="X248" s="7">
        <v>6.4957961099999997</v>
      </c>
      <c r="Y248" s="7">
        <v>0.90619572000000015</v>
      </c>
      <c r="Z248" s="7">
        <v>5.5896003899999993</v>
      </c>
      <c r="AA248" s="21">
        <v>0.36140234447101927</v>
      </c>
      <c r="AB248" s="7">
        <v>2.6066573200000001</v>
      </c>
      <c r="AC248" s="21">
        <v>9.0982830000000001E-2</v>
      </c>
      <c r="AD248" s="21">
        <v>1.6391559999999999E-2</v>
      </c>
      <c r="AE248" s="21">
        <v>1.326862E-2</v>
      </c>
    </row>
    <row r="249" spans="1:31" ht="15.75" customHeight="1" x14ac:dyDescent="0.2">
      <c r="A249" s="3">
        <v>40405</v>
      </c>
      <c r="B249">
        <f t="shared" si="6"/>
        <v>2010</v>
      </c>
      <c r="C249">
        <f t="shared" si="7"/>
        <v>8</v>
      </c>
      <c r="D249" s="7">
        <v>7.5651498999999998</v>
      </c>
      <c r="E249" s="7">
        <v>4.5448000000000004</v>
      </c>
      <c r="F249" s="7">
        <v>3234.0046386700001</v>
      </c>
      <c r="H249" s="7">
        <v>2925.12768555</v>
      </c>
      <c r="I249" s="7">
        <v>279.95263671999999</v>
      </c>
      <c r="J249" s="7">
        <v>3.3969409499999998</v>
      </c>
      <c r="K249" s="7">
        <v>0.23738332000000001</v>
      </c>
      <c r="L249" s="7">
        <v>12.932071690000001</v>
      </c>
      <c r="M249" s="7">
        <v>0.10378616</v>
      </c>
      <c r="N249" s="7">
        <v>7.44984818</v>
      </c>
      <c r="O249" s="7">
        <v>4.0971069299999998</v>
      </c>
      <c r="P249" s="7">
        <v>0.70735371000000002</v>
      </c>
      <c r="Q249" s="7">
        <v>0</v>
      </c>
      <c r="R249" s="7">
        <v>0</v>
      </c>
      <c r="S249" s="7">
        <v>0</v>
      </c>
      <c r="T249"/>
      <c r="U249" s="7">
        <v>15.214005160000001</v>
      </c>
      <c r="V249" s="7">
        <v>8.8325279618002916</v>
      </c>
      <c r="W249" s="7">
        <v>7.9283488900000005</v>
      </c>
      <c r="X249" s="7">
        <v>8.7357714799999986</v>
      </c>
      <c r="Y249" s="7">
        <v>1.8631390599999997</v>
      </c>
      <c r="Z249" s="7">
        <v>6.8726324199999986</v>
      </c>
      <c r="AA249" s="21">
        <v>1.2893117572694945</v>
      </c>
      <c r="AB249" s="7">
        <v>1.8075213400000001</v>
      </c>
      <c r="AC249" s="21">
        <v>9.0982830000000001E-2</v>
      </c>
      <c r="AD249" s="21">
        <v>1.6391559999999999E-2</v>
      </c>
      <c r="AE249" s="21">
        <v>1.2917389999999999E-2</v>
      </c>
    </row>
    <row r="250" spans="1:31" ht="15.75" customHeight="1" x14ac:dyDescent="0.2">
      <c r="A250" s="3">
        <v>40436</v>
      </c>
      <c r="B250">
        <f t="shared" si="6"/>
        <v>2010</v>
      </c>
      <c r="C250">
        <f t="shared" si="7"/>
        <v>9</v>
      </c>
      <c r="D250" s="7">
        <v>1.7046751999999996</v>
      </c>
      <c r="E250" s="7">
        <v>1.5964</v>
      </c>
      <c r="F250" s="7">
        <v>3228.1442871099998</v>
      </c>
      <c r="H250" s="7">
        <v>2925.4221191400002</v>
      </c>
      <c r="I250" s="7">
        <v>280.05075073</v>
      </c>
      <c r="J250" s="7">
        <v>2.53979921</v>
      </c>
      <c r="K250" s="7">
        <v>0.57931297999999998</v>
      </c>
      <c r="L250" s="7">
        <v>9.3286867099999995</v>
      </c>
      <c r="M250" s="7">
        <v>0.15743900999999999</v>
      </c>
      <c r="N250" s="7">
        <v>6.9033417699999999</v>
      </c>
      <c r="O250" s="7">
        <v>3.0718867799999998</v>
      </c>
      <c r="P250" s="7">
        <v>9.0803780000000001E-2</v>
      </c>
      <c r="Q250" s="7">
        <v>0</v>
      </c>
      <c r="R250" s="7">
        <v>0</v>
      </c>
      <c r="S250" s="7">
        <v>0</v>
      </c>
      <c r="T250"/>
      <c r="U250" s="7">
        <v>5.3399388000000005</v>
      </c>
      <c r="V250" s="7">
        <v>4.8872353853068393</v>
      </c>
      <c r="W250" s="7">
        <v>4.6809501000000004</v>
      </c>
      <c r="X250" s="7">
        <v>3.9266570999999999</v>
      </c>
      <c r="Y250" s="7">
        <v>1.3317999</v>
      </c>
      <c r="Z250" s="7">
        <v>2.5948572000000003</v>
      </c>
      <c r="AA250" s="21">
        <v>8.676879804581375E-2</v>
      </c>
      <c r="AB250" s="7">
        <v>3.2148726000000001</v>
      </c>
      <c r="AC250" s="21">
        <v>8.8047900000000012E-2</v>
      </c>
      <c r="AD250" s="21">
        <v>1.58628E-2</v>
      </c>
      <c r="AE250" s="21">
        <v>1.2197400000000001E-2</v>
      </c>
    </row>
    <row r="251" spans="1:31" ht="15.75" customHeight="1" x14ac:dyDescent="0.2">
      <c r="A251" s="3">
        <v>40466</v>
      </c>
      <c r="B251">
        <f t="shared" si="6"/>
        <v>2010</v>
      </c>
      <c r="C251">
        <f t="shared" si="7"/>
        <v>10</v>
      </c>
      <c r="D251" s="7">
        <v>-2.2991113700000003</v>
      </c>
      <c r="E251" s="7">
        <v>-1.1369</v>
      </c>
      <c r="F251" s="7">
        <v>3224.1403808599998</v>
      </c>
      <c r="H251" s="7">
        <v>2925.4782714799999</v>
      </c>
      <c r="I251" s="7">
        <v>280.0987854</v>
      </c>
      <c r="J251" s="7">
        <v>1.56672049</v>
      </c>
      <c r="K251" s="7">
        <v>0.65741777000000001</v>
      </c>
      <c r="L251" s="7">
        <v>6.4995975499999998</v>
      </c>
      <c r="M251" s="7">
        <v>0.15745427000000001</v>
      </c>
      <c r="N251" s="7">
        <v>7.1517119400000002</v>
      </c>
      <c r="O251" s="7">
        <v>2.517277</v>
      </c>
      <c r="P251" s="7">
        <v>1.312021E-2</v>
      </c>
      <c r="Q251" s="7">
        <v>0</v>
      </c>
      <c r="R251" s="7">
        <v>0</v>
      </c>
      <c r="S251" s="7">
        <v>0</v>
      </c>
      <c r="T251"/>
      <c r="U251" s="7">
        <v>1.1168205699999998</v>
      </c>
      <c r="V251" s="7">
        <v>1.8861873005517666</v>
      </c>
      <c r="W251" s="7">
        <v>2.1041851399999998</v>
      </c>
      <c r="X251" s="7">
        <v>2.7236333400000001</v>
      </c>
      <c r="Y251" s="7">
        <v>0.84073891000000001</v>
      </c>
      <c r="Z251" s="7">
        <v>1.8828944299999999</v>
      </c>
      <c r="AA251" s="21">
        <v>3.5807152670271449E-4</v>
      </c>
      <c r="AB251" s="7">
        <v>3.41619721</v>
      </c>
      <c r="AC251" s="21">
        <v>9.0982830000000001E-2</v>
      </c>
      <c r="AD251" s="21">
        <v>1.6391559999999999E-2</v>
      </c>
      <c r="AE251" s="21">
        <v>1.1990800000000001E-2</v>
      </c>
    </row>
    <row r="252" spans="1:31" ht="15.75" customHeight="1" x14ac:dyDescent="0.2">
      <c r="A252" s="3">
        <v>40497</v>
      </c>
      <c r="B252">
        <f t="shared" si="6"/>
        <v>2010</v>
      </c>
      <c r="C252">
        <f t="shared" si="7"/>
        <v>11</v>
      </c>
      <c r="D252" s="7">
        <v>-3.4945478399999992</v>
      </c>
      <c r="E252" s="7">
        <v>-3.4983</v>
      </c>
      <c r="F252" s="7">
        <v>3222.9450683599998</v>
      </c>
      <c r="H252" s="7">
        <v>2925.4611816400002</v>
      </c>
      <c r="I252" s="7">
        <v>280.12588500999999</v>
      </c>
      <c r="J252" s="7">
        <v>1.0508626700000001</v>
      </c>
      <c r="K252" s="7">
        <v>0.53265256000000005</v>
      </c>
      <c r="L252" s="7">
        <v>5.9631528899999999</v>
      </c>
      <c r="M252" s="7">
        <v>9.6281279999999997E-2</v>
      </c>
      <c r="N252" s="7">
        <v>7.4773521399999998</v>
      </c>
      <c r="O252" s="7">
        <v>2.2278964499999998</v>
      </c>
      <c r="P252" s="7">
        <v>9.6398899999999999E-3</v>
      </c>
      <c r="Q252" s="7">
        <v>0</v>
      </c>
      <c r="R252" s="7">
        <v>0</v>
      </c>
      <c r="S252" s="7">
        <v>0</v>
      </c>
      <c r="T252"/>
      <c r="U252" s="7">
        <v>0.3502653</v>
      </c>
      <c r="V252" s="7">
        <v>0.53319561944368599</v>
      </c>
      <c r="W252" s="7">
        <v>0.46927019999999997</v>
      </c>
      <c r="X252" s="7">
        <v>1.3697397000000002</v>
      </c>
      <c r="Y252" s="7">
        <v>0.54725610000000002</v>
      </c>
      <c r="Z252" s="7">
        <v>0.8224836000000002</v>
      </c>
      <c r="AA252" s="21">
        <v>1.8972352174287238E-6</v>
      </c>
      <c r="AB252" s="7">
        <v>0.6416442</v>
      </c>
      <c r="AC252" s="21">
        <v>8.8047900000000012E-2</v>
      </c>
      <c r="AD252" s="21">
        <v>1.58628E-2</v>
      </c>
      <c r="AE252" s="21">
        <v>1.0265399999999997E-2</v>
      </c>
    </row>
    <row r="253" spans="1:31" ht="15.75" customHeight="1" x14ac:dyDescent="0.2">
      <c r="A253" s="3">
        <v>40527</v>
      </c>
      <c r="B253">
        <f t="shared" si="6"/>
        <v>2010</v>
      </c>
      <c r="C253">
        <f t="shared" si="7"/>
        <v>12</v>
      </c>
      <c r="D253" s="7">
        <v>-4.6540098200000006</v>
      </c>
      <c r="E253" s="7">
        <v>-4.7526999999999999</v>
      </c>
      <c r="F253" s="7">
        <v>3221.7856445299999</v>
      </c>
      <c r="H253" s="7">
        <v>2924.1721191400002</v>
      </c>
      <c r="I253" s="7">
        <v>280.18371581999997</v>
      </c>
      <c r="J253" s="7">
        <v>0.64695406</v>
      </c>
      <c r="K253" s="7">
        <v>0.84442532000000003</v>
      </c>
      <c r="L253" s="7">
        <v>5.8321657199999999</v>
      </c>
      <c r="M253" s="7">
        <v>0</v>
      </c>
      <c r="N253" s="7">
        <v>7.6909270300000001</v>
      </c>
      <c r="O253" s="7">
        <v>2.4048092400000001</v>
      </c>
      <c r="P253" s="7">
        <v>1.0369420000000001E-2</v>
      </c>
      <c r="Q253" s="7">
        <v>0</v>
      </c>
      <c r="R253" s="7">
        <v>0</v>
      </c>
      <c r="S253" s="7">
        <v>0</v>
      </c>
      <c r="T253"/>
      <c r="U253" s="7">
        <v>1.1212262900000001</v>
      </c>
      <c r="V253" s="7">
        <v>0.68273590328520484</v>
      </c>
      <c r="W253" s="7">
        <v>0.73545206000000007</v>
      </c>
      <c r="X253" s="7">
        <v>2.8661955199999998</v>
      </c>
      <c r="Y253" s="7">
        <v>0.34544044000000002</v>
      </c>
      <c r="Z253" s="7">
        <v>2.5207550799999998</v>
      </c>
      <c r="AA253" s="21">
        <v>0</v>
      </c>
      <c r="AB253" s="7">
        <v>5.36618029</v>
      </c>
      <c r="AC253" s="21">
        <v>9.0982830000000001E-2</v>
      </c>
      <c r="AD253" s="21">
        <v>1.6391559999999999E-2</v>
      </c>
      <c r="AE253" s="21">
        <v>9.47484E-3</v>
      </c>
    </row>
    <row r="254" spans="1:31" ht="15.75" customHeight="1" x14ac:dyDescent="0.2">
      <c r="A254" s="3">
        <v>40558</v>
      </c>
      <c r="B254">
        <f t="shared" si="6"/>
        <v>2011</v>
      </c>
      <c r="C254">
        <f t="shared" si="7"/>
        <v>1</v>
      </c>
      <c r="D254" s="7">
        <v>-4.65879917</v>
      </c>
      <c r="E254" s="7"/>
      <c r="F254" s="7">
        <v>3221.7807617200001</v>
      </c>
      <c r="H254" s="7">
        <v>2924.1130371099998</v>
      </c>
      <c r="I254" s="7">
        <v>280.31045532000002</v>
      </c>
      <c r="J254" s="7">
        <v>0.40602332000000002</v>
      </c>
      <c r="K254" s="7">
        <v>0.26222088999999998</v>
      </c>
      <c r="L254" s="7">
        <v>5.4054107699999996</v>
      </c>
      <c r="M254" s="7">
        <v>5.31733E-2</v>
      </c>
      <c r="N254" s="7">
        <v>8.8688592899999996</v>
      </c>
      <c r="O254" s="7">
        <v>2.3509840999999998</v>
      </c>
      <c r="P254" s="7">
        <v>1.0554279999999999E-2</v>
      </c>
      <c r="Q254" s="7">
        <v>0</v>
      </c>
      <c r="R254" s="7">
        <v>0</v>
      </c>
      <c r="S254" s="7">
        <v>0</v>
      </c>
      <c r="T254"/>
      <c r="U254" s="7">
        <v>1.9436221900000001</v>
      </c>
      <c r="V254" s="7">
        <v>1.0047539529452516</v>
      </c>
      <c r="W254" s="7">
        <v>1.1902524399999999</v>
      </c>
      <c r="X254" s="7">
        <v>1.2852082300000001</v>
      </c>
      <c r="Y254" s="7">
        <v>0.21246872999999999</v>
      </c>
      <c r="Z254" s="7">
        <v>1.0727395</v>
      </c>
      <c r="AA254" s="21">
        <v>0</v>
      </c>
      <c r="AB254" s="7">
        <v>1.9281414100000003</v>
      </c>
      <c r="AC254" s="21">
        <v>9.1949100000000006E-2</v>
      </c>
      <c r="AD254" s="21">
        <v>1.6305380000000001E-2</v>
      </c>
      <c r="AE254" s="21">
        <v>9.2600099999999991E-3</v>
      </c>
    </row>
    <row r="255" spans="1:31" ht="15.75" customHeight="1" x14ac:dyDescent="0.2">
      <c r="A255" s="3">
        <v>40589</v>
      </c>
      <c r="B255">
        <f t="shared" si="6"/>
        <v>2011</v>
      </c>
      <c r="C255">
        <f t="shared" si="7"/>
        <v>2</v>
      </c>
      <c r="D255" s="7">
        <v>-0.23523474000000011</v>
      </c>
      <c r="E255" s="7">
        <v>1.4420999999999999</v>
      </c>
      <c r="F255" s="7">
        <v>3226.2043457</v>
      </c>
      <c r="H255" s="7">
        <v>2924.1447753900002</v>
      </c>
      <c r="I255" s="7">
        <v>280.72335815000002</v>
      </c>
      <c r="J255" s="7">
        <v>0.61326420000000004</v>
      </c>
      <c r="K255" s="7">
        <v>0.25755081000000002</v>
      </c>
      <c r="L255" s="7">
        <v>5.8298869099999999</v>
      </c>
      <c r="M255" s="7">
        <v>5.31733E-2</v>
      </c>
      <c r="N255" s="7">
        <v>11.73096752</v>
      </c>
      <c r="O255" s="7">
        <v>2.7820949599999998</v>
      </c>
      <c r="P255" s="7">
        <v>6.9337389999999999E-2</v>
      </c>
      <c r="Q255" s="7">
        <v>0</v>
      </c>
      <c r="R255" s="7">
        <v>0</v>
      </c>
      <c r="S255" s="7">
        <v>0</v>
      </c>
      <c r="T255"/>
      <c r="U255" s="7">
        <v>9.0180092799999994</v>
      </c>
      <c r="V255" s="7">
        <v>0.80489800171915693</v>
      </c>
      <c r="W255" s="7">
        <v>2.05802212</v>
      </c>
      <c r="X255" s="7">
        <v>2.7185345600000002</v>
      </c>
      <c r="Y255" s="7">
        <v>0.29855055999999996</v>
      </c>
      <c r="Z255" s="7">
        <v>2.4199839999999999</v>
      </c>
      <c r="AA255" s="21">
        <v>0</v>
      </c>
      <c r="AB255" s="7">
        <v>0.85734067999999997</v>
      </c>
      <c r="AC255" s="21">
        <v>8.3050799999999994E-2</v>
      </c>
      <c r="AD255" s="21">
        <v>1.472744E-2</v>
      </c>
      <c r="AE255" s="21">
        <v>8.9017600000000016E-3</v>
      </c>
    </row>
    <row r="256" spans="1:31" ht="15.75" customHeight="1" x14ac:dyDescent="0.2">
      <c r="A256" s="3">
        <v>40617</v>
      </c>
      <c r="B256">
        <f t="shared" si="6"/>
        <v>2011</v>
      </c>
      <c r="C256">
        <f t="shared" si="7"/>
        <v>3</v>
      </c>
      <c r="D256" s="7">
        <v>2.0638279900000001</v>
      </c>
      <c r="E256" s="7">
        <v>2.6703000000000001</v>
      </c>
      <c r="F256" s="7">
        <v>3228.5034179700001</v>
      </c>
      <c r="H256" s="7">
        <v>2924.1791992200001</v>
      </c>
      <c r="I256" s="7">
        <v>280.94049072000001</v>
      </c>
      <c r="J256" s="7">
        <v>0.74890893999999997</v>
      </c>
      <c r="K256" s="7">
        <v>0.29263129999999998</v>
      </c>
      <c r="L256" s="7">
        <v>5.54668808</v>
      </c>
      <c r="M256" s="7">
        <v>5.31733E-2</v>
      </c>
      <c r="N256" s="7">
        <v>14.0301466</v>
      </c>
      <c r="O256" s="7">
        <v>2.6702272900000001</v>
      </c>
      <c r="P256" s="7">
        <v>4.1983260000000001E-2</v>
      </c>
      <c r="Q256" s="7">
        <v>0</v>
      </c>
      <c r="R256" s="7">
        <v>0</v>
      </c>
      <c r="S256" s="7">
        <v>0</v>
      </c>
      <c r="T256"/>
      <c r="U256" s="7">
        <v>4.27991425</v>
      </c>
      <c r="V256" s="7">
        <v>1.6319242635941431</v>
      </c>
      <c r="W256" s="7">
        <v>2.6477983499999995</v>
      </c>
      <c r="X256" s="7">
        <v>2.4267757900000002</v>
      </c>
      <c r="Y256" s="7">
        <v>0.40488046</v>
      </c>
      <c r="Z256" s="7">
        <v>2.02189533</v>
      </c>
      <c r="AA256" s="21">
        <v>0</v>
      </c>
      <c r="AB256" s="7">
        <v>3.24701006</v>
      </c>
      <c r="AC256" s="21">
        <v>9.1949100000000006E-2</v>
      </c>
      <c r="AD256" s="21">
        <v>1.6305380000000001E-2</v>
      </c>
      <c r="AE256" s="21">
        <v>1.1080019999999999E-2</v>
      </c>
    </row>
    <row r="257" spans="1:31" ht="15.75" customHeight="1" x14ac:dyDescent="0.2">
      <c r="A257" s="3">
        <v>40648</v>
      </c>
      <c r="B257">
        <f t="shared" si="6"/>
        <v>2011</v>
      </c>
      <c r="C257">
        <f t="shared" si="7"/>
        <v>4</v>
      </c>
      <c r="D257" s="7">
        <v>2.3632865000000001</v>
      </c>
      <c r="E257" s="7">
        <v>4.3487999999999998</v>
      </c>
      <c r="F257" s="7">
        <v>3228.8027343799999</v>
      </c>
      <c r="H257" s="7">
        <v>2923.7224121099998</v>
      </c>
      <c r="I257" s="7">
        <v>281.11355591</v>
      </c>
      <c r="J257" s="7">
        <v>0.86519705999999996</v>
      </c>
      <c r="K257" s="7">
        <v>0.57905591000000001</v>
      </c>
      <c r="L257" s="7">
        <v>5.1988325099999999</v>
      </c>
      <c r="M257" s="7">
        <v>0</v>
      </c>
      <c r="N257" s="7">
        <v>14.690825459999999</v>
      </c>
      <c r="O257" s="7">
        <v>2.58963776</v>
      </c>
      <c r="P257" s="7">
        <v>4.3405180000000002E-2</v>
      </c>
      <c r="Q257" s="7">
        <v>0</v>
      </c>
      <c r="R257" s="7">
        <v>0</v>
      </c>
      <c r="S257" s="7">
        <v>0</v>
      </c>
      <c r="T257"/>
      <c r="U257" s="7">
        <v>4.914936</v>
      </c>
      <c r="V257" s="7">
        <v>0.40086376903371274</v>
      </c>
      <c r="W257" s="7">
        <v>3.1132638000000004</v>
      </c>
      <c r="X257" s="7">
        <v>3.2279652000000003</v>
      </c>
      <c r="Y257" s="7">
        <v>0.45478320000000005</v>
      </c>
      <c r="Z257" s="7">
        <v>2.7731820000000003</v>
      </c>
      <c r="AA257" s="21">
        <v>1.1934221528987132E-6</v>
      </c>
      <c r="AB257" s="7">
        <v>2.6503547999999997</v>
      </c>
      <c r="AC257" s="21">
        <v>8.8982999999999993E-2</v>
      </c>
      <c r="AD257" s="21">
        <v>1.5779399999999999E-2</v>
      </c>
      <c r="AE257" s="21">
        <v>1.1552399999999999E-2</v>
      </c>
    </row>
    <row r="258" spans="1:31" ht="15.75" customHeight="1" x14ac:dyDescent="0.2">
      <c r="A258" s="3">
        <v>40678</v>
      </c>
      <c r="B258">
        <f t="shared" si="6"/>
        <v>2011</v>
      </c>
      <c r="C258">
        <f t="shared" si="7"/>
        <v>5</v>
      </c>
      <c r="D258" s="7">
        <v>0.88610125000000028</v>
      </c>
      <c r="E258" s="7">
        <v>1.4176</v>
      </c>
      <c r="F258" s="7">
        <v>3227.3256835900002</v>
      </c>
      <c r="H258" s="7">
        <v>2923.5607910200001</v>
      </c>
      <c r="I258" s="7">
        <v>281.16851807</v>
      </c>
      <c r="J258" s="7">
        <v>0.87937480000000001</v>
      </c>
      <c r="K258" s="7">
        <v>0.79918449999999996</v>
      </c>
      <c r="L258" s="7">
        <v>4.5615682599999996</v>
      </c>
      <c r="M258" s="7">
        <v>3.6010109999999998E-2</v>
      </c>
      <c r="N258" s="7">
        <v>13.70179939</v>
      </c>
      <c r="O258" s="7">
        <v>2.57352018</v>
      </c>
      <c r="P258" s="7">
        <v>4.4803910000000002E-2</v>
      </c>
      <c r="Q258" s="7">
        <v>0</v>
      </c>
      <c r="R258" s="7">
        <v>0</v>
      </c>
      <c r="S258" s="7">
        <v>0</v>
      </c>
      <c r="T258"/>
      <c r="U258" s="7">
        <v>1.9581956</v>
      </c>
      <c r="V258" s="7">
        <v>0.71913815540200965</v>
      </c>
      <c r="W258" s="7">
        <v>3.4638463799999997</v>
      </c>
      <c r="X258" s="7">
        <v>3.7631392899999998</v>
      </c>
      <c r="Y258" s="7">
        <v>0.46787648999999998</v>
      </c>
      <c r="Z258" s="7">
        <v>3.2952628000000002</v>
      </c>
      <c r="AA258" s="21">
        <v>5.1349935983186689E-3</v>
      </c>
      <c r="AB258" s="7">
        <v>4.8063767100000003</v>
      </c>
      <c r="AC258" s="21">
        <v>9.1949100000000006E-2</v>
      </c>
      <c r="AD258" s="21">
        <v>1.6305380000000001E-2</v>
      </c>
      <c r="AE258" s="21">
        <v>1.3463920000000001E-2</v>
      </c>
    </row>
    <row r="259" spans="1:31" ht="15.75" customHeight="1" x14ac:dyDescent="0.2">
      <c r="A259" s="3">
        <v>40709</v>
      </c>
      <c r="B259">
        <f t="shared" ref="B259:B322" si="8">YEAR(A259)</f>
        <v>2011</v>
      </c>
      <c r="C259">
        <f t="shared" ref="C259:C322" si="9">MONTH(A259)</f>
        <v>6</v>
      </c>
      <c r="D259" s="7">
        <v>-0.23946284999999978</v>
      </c>
      <c r="E259" s="7"/>
      <c r="F259" s="7">
        <v>3226.2001953099998</v>
      </c>
      <c r="H259" s="7">
        <v>2923.484375</v>
      </c>
      <c r="I259" s="7">
        <v>281.16073607999999</v>
      </c>
      <c r="J259" s="7">
        <v>1.31330335</v>
      </c>
      <c r="K259" s="7">
        <v>0.64148050999999995</v>
      </c>
      <c r="L259" s="7">
        <v>5.3956594500000001</v>
      </c>
      <c r="M259" s="7">
        <v>3.6010109999999998E-2</v>
      </c>
      <c r="N259" s="7">
        <v>11.52286816</v>
      </c>
      <c r="O259" s="7">
        <v>2.54850245</v>
      </c>
      <c r="P259" s="7">
        <v>9.7107009999999994E-2</v>
      </c>
      <c r="Q259" s="7">
        <v>0</v>
      </c>
      <c r="R259" s="7">
        <v>0</v>
      </c>
      <c r="S259" s="7">
        <v>0</v>
      </c>
      <c r="T259"/>
      <c r="U259" s="7">
        <v>4.0447722000000006</v>
      </c>
      <c r="V259" s="7">
        <v>0.21898470290354766</v>
      </c>
      <c r="W259" s="7">
        <v>2.5051605000000006</v>
      </c>
      <c r="X259" s="7">
        <v>3.2237304</v>
      </c>
      <c r="Y259" s="7">
        <v>0.68725470000000011</v>
      </c>
      <c r="Z259" s="7">
        <v>2.5364757</v>
      </c>
      <c r="AA259" s="21">
        <v>7.147668438595392E-2</v>
      </c>
      <c r="AB259" s="7">
        <v>0.50404890000000013</v>
      </c>
      <c r="AC259" s="21">
        <v>8.8982999999999993E-2</v>
      </c>
      <c r="AD259" s="21">
        <v>1.5779399999999999E-2</v>
      </c>
      <c r="AE259" s="21">
        <v>1.3280399999999999E-2</v>
      </c>
    </row>
    <row r="260" spans="1:31" ht="15.75" customHeight="1" x14ac:dyDescent="0.2">
      <c r="A260" s="3">
        <v>40739</v>
      </c>
      <c r="B260">
        <f t="shared" si="8"/>
        <v>2011</v>
      </c>
      <c r="C260">
        <f t="shared" si="9"/>
        <v>7</v>
      </c>
      <c r="D260" s="7">
        <v>-7.2287560000000362E-2</v>
      </c>
      <c r="E260" s="7">
        <v>-1.1187</v>
      </c>
      <c r="F260" s="7">
        <v>3226.3671875</v>
      </c>
      <c r="H260" s="7">
        <v>2923.8349609400002</v>
      </c>
      <c r="I260" s="7">
        <v>280.61065674000002</v>
      </c>
      <c r="J260" s="7">
        <v>1.6637643600000001</v>
      </c>
      <c r="K260" s="7">
        <v>0.66040688999999997</v>
      </c>
      <c r="L260" s="7">
        <v>7.8146648399999998</v>
      </c>
      <c r="M260" s="7">
        <v>0.14541678</v>
      </c>
      <c r="N260" s="7">
        <v>8.4602785100000002</v>
      </c>
      <c r="O260" s="7">
        <v>2.9818429900000001</v>
      </c>
      <c r="P260" s="7">
        <v>0.19518845000000001</v>
      </c>
      <c r="Q260" s="7">
        <v>0</v>
      </c>
      <c r="R260" s="7">
        <v>0</v>
      </c>
      <c r="S260" s="7">
        <v>0</v>
      </c>
      <c r="T260"/>
      <c r="U260" s="7">
        <v>8.1842225800000001</v>
      </c>
      <c r="V260" s="7">
        <v>2.1829231099102278</v>
      </c>
      <c r="W260" s="7">
        <v>6.3582810399999996</v>
      </c>
      <c r="X260" s="7">
        <v>4.9281019300000004</v>
      </c>
      <c r="Y260" s="7">
        <v>0.88215087999999997</v>
      </c>
      <c r="Z260" s="7">
        <v>4.0459510500000011</v>
      </c>
      <c r="AA260" s="21">
        <v>0.71751263588830372</v>
      </c>
      <c r="AB260" s="7">
        <v>2.9509516900000006</v>
      </c>
      <c r="AC260" s="21">
        <v>9.1949100000000006E-2</v>
      </c>
      <c r="AD260" s="21">
        <v>1.6305380000000001E-2</v>
      </c>
      <c r="AE260" s="21">
        <v>1.34044E-2</v>
      </c>
    </row>
    <row r="261" spans="1:31" ht="15.75" customHeight="1" x14ac:dyDescent="0.2">
      <c r="A261" s="3">
        <v>40770</v>
      </c>
      <c r="B261">
        <f t="shared" si="8"/>
        <v>2011</v>
      </c>
      <c r="C261">
        <f t="shared" si="9"/>
        <v>8</v>
      </c>
      <c r="D261" s="7">
        <v>8.4736350000000016E-2</v>
      </c>
      <c r="E261" s="7">
        <v>-1.2534000000000001</v>
      </c>
      <c r="F261" s="7">
        <v>3226.5244140599998</v>
      </c>
      <c r="H261" s="7">
        <v>2924.2685546900002</v>
      </c>
      <c r="I261" s="7">
        <v>279.55651855000002</v>
      </c>
      <c r="J261" s="7">
        <v>1.7975114599999999</v>
      </c>
      <c r="K261" s="7">
        <v>0.57709438000000002</v>
      </c>
      <c r="L261" s="7">
        <v>9.7295188899999996</v>
      </c>
      <c r="M261" s="7">
        <v>0.11236855</v>
      </c>
      <c r="N261" s="7">
        <v>6.98600245</v>
      </c>
      <c r="O261" s="7">
        <v>3.2215824099999999</v>
      </c>
      <c r="P261" s="7">
        <v>0.27525452</v>
      </c>
      <c r="Q261" s="7">
        <v>0</v>
      </c>
      <c r="R261" s="7">
        <v>0</v>
      </c>
      <c r="S261" s="7">
        <v>0</v>
      </c>
      <c r="T261"/>
      <c r="U261" s="7">
        <v>10.611197390000003</v>
      </c>
      <c r="V261" s="7">
        <v>2.7633385882725459</v>
      </c>
      <c r="W261" s="7">
        <v>6.78029613</v>
      </c>
      <c r="X261" s="7">
        <v>4.9645213500000001</v>
      </c>
      <c r="Y261" s="7">
        <v>0.96324098999999996</v>
      </c>
      <c r="Z261" s="7">
        <v>4.00128036</v>
      </c>
      <c r="AA261" s="21">
        <v>1.2544032616805449</v>
      </c>
      <c r="AB261" s="7">
        <v>2.5157957</v>
      </c>
      <c r="AC261" s="21">
        <v>9.1949100000000006E-2</v>
      </c>
      <c r="AD261" s="21">
        <v>1.6305380000000001E-2</v>
      </c>
      <c r="AE261" s="21">
        <v>1.3216849999999999E-2</v>
      </c>
    </row>
    <row r="262" spans="1:31" ht="15.75" customHeight="1" x14ac:dyDescent="0.2">
      <c r="A262" s="3">
        <v>40801</v>
      </c>
      <c r="B262">
        <f t="shared" si="8"/>
        <v>2011</v>
      </c>
      <c r="C262">
        <f t="shared" si="9"/>
        <v>9</v>
      </c>
      <c r="D262" s="7">
        <v>0.29329776999999968</v>
      </c>
      <c r="E262" s="7">
        <v>0.48830000000000001</v>
      </c>
      <c r="F262" s="7">
        <v>3226.7329101599998</v>
      </c>
      <c r="H262" s="7">
        <v>2924.8149414099998</v>
      </c>
      <c r="I262" s="7">
        <v>279.52963256999999</v>
      </c>
      <c r="J262" s="7">
        <v>1.87567222</v>
      </c>
      <c r="K262" s="7">
        <v>0.43356001</v>
      </c>
      <c r="L262" s="7">
        <v>9.5950641599999997</v>
      </c>
      <c r="M262" s="7">
        <v>0.16921591999999999</v>
      </c>
      <c r="N262" s="7">
        <v>6.6975679399999999</v>
      </c>
      <c r="O262" s="7">
        <v>3.4727897599999999</v>
      </c>
      <c r="P262" s="7">
        <v>0.14428574</v>
      </c>
      <c r="Q262" s="7">
        <v>0</v>
      </c>
      <c r="R262" s="7">
        <v>0</v>
      </c>
      <c r="S262" s="7">
        <v>0</v>
      </c>
      <c r="T262"/>
      <c r="U262" s="7">
        <v>7.7466854999999999</v>
      </c>
      <c r="V262" s="7">
        <v>4.8707530013525888</v>
      </c>
      <c r="W262" s="7">
        <v>5.6806926000000004</v>
      </c>
      <c r="X262" s="7">
        <v>4.0353258000000007</v>
      </c>
      <c r="Y262" s="7">
        <v>0.97063049999999984</v>
      </c>
      <c r="Z262" s="7">
        <v>3.0646953000000003</v>
      </c>
      <c r="AA262" s="21">
        <v>0.17350898456052591</v>
      </c>
      <c r="AB262" s="7">
        <v>2.8064942999999998</v>
      </c>
      <c r="AC262" s="21">
        <v>8.8982999999999993E-2</v>
      </c>
      <c r="AD262" s="21">
        <v>1.5779399999999999E-2</v>
      </c>
      <c r="AE262" s="21">
        <v>1.2324E-2</v>
      </c>
    </row>
    <row r="263" spans="1:31" ht="15.75" customHeight="1" x14ac:dyDescent="0.2">
      <c r="A263" s="3">
        <v>40831</v>
      </c>
      <c r="B263">
        <f t="shared" si="8"/>
        <v>2011</v>
      </c>
      <c r="C263">
        <f t="shared" si="9"/>
        <v>10</v>
      </c>
      <c r="D263" s="7">
        <v>-4.0080099100000002</v>
      </c>
      <c r="E263" s="7">
        <v>-2.5825</v>
      </c>
      <c r="F263" s="7">
        <v>3222.4316406200001</v>
      </c>
      <c r="H263" s="7">
        <v>2924.7827148400002</v>
      </c>
      <c r="I263" s="7">
        <v>279.63247681000001</v>
      </c>
      <c r="J263" s="7">
        <v>1.15666604</v>
      </c>
      <c r="K263" s="7">
        <v>0.67158901999999998</v>
      </c>
      <c r="L263" s="7">
        <v>6.4491891900000002</v>
      </c>
      <c r="M263" s="7">
        <v>0.16923119</v>
      </c>
      <c r="N263" s="7">
        <v>6.9093570700000004</v>
      </c>
      <c r="O263" s="7">
        <v>2.6476232999999998</v>
      </c>
      <c r="P263" s="7">
        <v>1.2707609999999999E-2</v>
      </c>
      <c r="Q263" s="7">
        <v>0</v>
      </c>
      <c r="R263" s="7">
        <v>0</v>
      </c>
      <c r="S263" s="7">
        <v>0</v>
      </c>
      <c r="T263"/>
      <c r="U263" s="7">
        <v>2.0397321100000001</v>
      </c>
      <c r="V263" s="7">
        <v>2.0554507215040174</v>
      </c>
      <c r="W263" s="7">
        <v>2.6584766100000001</v>
      </c>
      <c r="X263" s="7">
        <v>2.6787664200000001</v>
      </c>
      <c r="Y263" s="7">
        <v>0.60870948999999996</v>
      </c>
      <c r="Z263" s="7">
        <v>2.0700569299999998</v>
      </c>
      <c r="AA263" s="21">
        <v>1.4681438524202607E-4</v>
      </c>
      <c r="AB263" s="7">
        <v>3.5726895499999998</v>
      </c>
      <c r="AC263" s="21">
        <v>9.1949100000000006E-2</v>
      </c>
      <c r="AD263" s="21">
        <v>1.6305380000000001E-2</v>
      </c>
      <c r="AE263" s="21">
        <v>1.1930039999999999E-2</v>
      </c>
    </row>
    <row r="264" spans="1:31" ht="15.75" customHeight="1" x14ac:dyDescent="0.2">
      <c r="A264" s="3">
        <v>40862</v>
      </c>
      <c r="B264">
        <f t="shared" si="8"/>
        <v>2011</v>
      </c>
      <c r="C264">
        <f t="shared" si="9"/>
        <v>11</v>
      </c>
      <c r="D264" s="7">
        <v>-4.5353937099999992</v>
      </c>
      <c r="E264" s="7">
        <v>-3.2103999999999999</v>
      </c>
      <c r="F264" s="7">
        <v>3221.9040527299999</v>
      </c>
      <c r="H264" s="7">
        <v>2924.7507324200001</v>
      </c>
      <c r="I264" s="7">
        <v>279.74774170000001</v>
      </c>
      <c r="J264" s="7">
        <v>0.91636026000000004</v>
      </c>
      <c r="K264" s="7">
        <v>0.52314263999999999</v>
      </c>
      <c r="L264" s="7">
        <v>6.0122585300000004</v>
      </c>
      <c r="M264" s="7">
        <v>0.10395059</v>
      </c>
      <c r="N264" s="7">
        <v>7.5581369399999998</v>
      </c>
      <c r="O264" s="7">
        <v>2.2813973399999998</v>
      </c>
      <c r="P264" s="7">
        <v>1.0376120000000001E-2</v>
      </c>
      <c r="Q264" s="7">
        <v>0</v>
      </c>
      <c r="R264" s="7">
        <v>0</v>
      </c>
      <c r="S264" s="7">
        <v>0</v>
      </c>
      <c r="T264"/>
      <c r="U264" s="7">
        <v>1.3955556</v>
      </c>
      <c r="V264" s="7">
        <v>0.58838863996412938</v>
      </c>
      <c r="W264" s="7">
        <v>0.82079400000000002</v>
      </c>
      <c r="X264" s="7">
        <v>1.4633829</v>
      </c>
      <c r="Y264" s="7">
        <v>0.47598060000000003</v>
      </c>
      <c r="Z264" s="7">
        <v>0.98740230000000007</v>
      </c>
      <c r="AA264" s="21">
        <v>0</v>
      </c>
      <c r="AB264" s="7">
        <v>0.70875779999999999</v>
      </c>
      <c r="AC264" s="21">
        <v>8.8982999999999993E-2</v>
      </c>
      <c r="AD264" s="21">
        <v>1.5779399999999999E-2</v>
      </c>
      <c r="AE264" s="21">
        <v>1.06599E-2</v>
      </c>
    </row>
    <row r="265" spans="1:31" ht="15.75" customHeight="1" x14ac:dyDescent="0.2">
      <c r="A265" s="3">
        <v>40892</v>
      </c>
      <c r="B265">
        <f t="shared" si="8"/>
        <v>2011</v>
      </c>
      <c r="C265">
        <f t="shared" si="9"/>
        <v>12</v>
      </c>
      <c r="D265" s="7">
        <v>-5.4330101000000006</v>
      </c>
      <c r="E265" s="7">
        <v>-3.4487999999999999</v>
      </c>
      <c r="F265" s="7">
        <v>3221.0065918</v>
      </c>
      <c r="H265" s="7">
        <v>2923.5278320299999</v>
      </c>
      <c r="I265" s="7">
        <v>279.83627318999999</v>
      </c>
      <c r="J265" s="7">
        <v>0.57461916999999996</v>
      </c>
      <c r="K265" s="7">
        <v>0.83948475</v>
      </c>
      <c r="L265" s="7">
        <v>5.77401257</v>
      </c>
      <c r="M265" s="7">
        <v>0</v>
      </c>
      <c r="N265" s="7">
        <v>7.9918255800000004</v>
      </c>
      <c r="O265" s="7">
        <v>2.45243835</v>
      </c>
      <c r="P265" s="7">
        <v>1.006134E-2</v>
      </c>
      <c r="Q265" s="7">
        <v>0</v>
      </c>
      <c r="R265" s="7">
        <v>0</v>
      </c>
      <c r="S265" s="7">
        <v>0</v>
      </c>
      <c r="T265"/>
      <c r="U265" s="7">
        <v>0.89334994000000001</v>
      </c>
      <c r="V265" s="7">
        <v>0.6756453028659346</v>
      </c>
      <c r="W265" s="7">
        <v>0.82484427999999999</v>
      </c>
      <c r="X265" s="7">
        <v>2.8048071500000002</v>
      </c>
      <c r="Y265" s="7">
        <v>0.30548237</v>
      </c>
      <c r="Z265" s="7">
        <v>2.4993247800000002</v>
      </c>
      <c r="AA265" s="21">
        <v>0</v>
      </c>
      <c r="AB265" s="7">
        <v>5.47196221</v>
      </c>
      <c r="AC265" s="21">
        <v>9.1949100000000006E-2</v>
      </c>
      <c r="AD265" s="21">
        <v>1.6305380000000001E-2</v>
      </c>
      <c r="AE265" s="21">
        <v>9.6887399999999995E-3</v>
      </c>
    </row>
    <row r="266" spans="1:31" ht="15.75" customHeight="1" x14ac:dyDescent="0.2">
      <c r="A266" s="3">
        <v>40923</v>
      </c>
      <c r="B266">
        <f t="shared" si="8"/>
        <v>2012</v>
      </c>
      <c r="C266">
        <f t="shared" si="9"/>
        <v>1</v>
      </c>
      <c r="D266" s="7">
        <v>-5.0229225199999998</v>
      </c>
      <c r="E266" s="7">
        <v>-3.4872999999999998</v>
      </c>
      <c r="F266" s="7">
        <v>3221.41674805</v>
      </c>
      <c r="H266" s="7">
        <v>2923.5122070299999</v>
      </c>
      <c r="I266" s="7">
        <v>279.93716431000001</v>
      </c>
      <c r="J266" s="7">
        <v>0.43056264999999999</v>
      </c>
      <c r="K266" s="7">
        <v>0.24033323000000001</v>
      </c>
      <c r="L266" s="7">
        <v>5.4456253099999996</v>
      </c>
      <c r="M266" s="7">
        <v>5.3396119999999998E-2</v>
      </c>
      <c r="N266" s="7">
        <v>9.3594789499999997</v>
      </c>
      <c r="O266" s="7">
        <v>2.4224858299999998</v>
      </c>
      <c r="P266" s="7">
        <v>1.541884E-2</v>
      </c>
      <c r="Q266" s="7">
        <v>0</v>
      </c>
      <c r="R266" s="7">
        <v>0</v>
      </c>
      <c r="S266" s="7">
        <v>0</v>
      </c>
      <c r="T266"/>
      <c r="U266" s="7">
        <v>3.7590754999999998</v>
      </c>
      <c r="V266" s="7">
        <v>1.0863167273542516</v>
      </c>
      <c r="W266" s="7">
        <v>1.3137803100000001</v>
      </c>
      <c r="X266" s="7">
        <v>1.4481014500000002</v>
      </c>
      <c r="Y266" s="7">
        <v>0.22662394999999999</v>
      </c>
      <c r="Z266" s="7">
        <v>1.2214775000000002</v>
      </c>
      <c r="AA266" s="21">
        <v>0</v>
      </c>
      <c r="AB266" s="7">
        <v>1.7426553899999999</v>
      </c>
      <c r="AC266" s="21">
        <v>9.2827640000000003E-2</v>
      </c>
      <c r="AD266" s="21">
        <v>1.6215790000000001E-2</v>
      </c>
      <c r="AE266" s="21">
        <v>9.2972100000000002E-3</v>
      </c>
    </row>
    <row r="267" spans="1:31" ht="15.75" customHeight="1" x14ac:dyDescent="0.2">
      <c r="A267" s="3">
        <v>40954</v>
      </c>
      <c r="B267">
        <f t="shared" si="8"/>
        <v>2012</v>
      </c>
      <c r="C267">
        <f t="shared" si="9"/>
        <v>2</v>
      </c>
      <c r="D267" s="7">
        <v>-2.8625297500000002</v>
      </c>
      <c r="E267" s="7">
        <v>-2.5167000000000002</v>
      </c>
      <c r="F267" s="7">
        <v>3223.5771484400002</v>
      </c>
      <c r="H267" s="7">
        <v>2923.5056152299999</v>
      </c>
      <c r="I267" s="7">
        <v>280.20739745999998</v>
      </c>
      <c r="J267" s="7">
        <v>0.39747443999999998</v>
      </c>
      <c r="K267" s="7">
        <v>0.29668002999999998</v>
      </c>
      <c r="L267" s="7">
        <v>4.8770532600000003</v>
      </c>
      <c r="M267" s="7">
        <v>5.3396119999999998E-2</v>
      </c>
      <c r="N267" s="7">
        <v>11.671830180000001</v>
      </c>
      <c r="O267" s="7">
        <v>2.5464208099999999</v>
      </c>
      <c r="P267" s="7">
        <v>2.1106880000000001E-2</v>
      </c>
      <c r="Q267" s="7">
        <v>0</v>
      </c>
      <c r="R267" s="7">
        <v>0</v>
      </c>
      <c r="S267" s="7">
        <v>0</v>
      </c>
      <c r="T267"/>
      <c r="U267" s="7">
        <v>4.3772570999999996</v>
      </c>
      <c r="V267" s="7">
        <v>0.77947231615486856</v>
      </c>
      <c r="W267" s="7">
        <v>1.5732047599999999</v>
      </c>
      <c r="X267" s="7">
        <v>1.9548551999999999</v>
      </c>
      <c r="Y267" s="7">
        <v>0.19680124999999998</v>
      </c>
      <c r="Z267" s="7">
        <v>1.7580539500000001</v>
      </c>
      <c r="AA267" s="21">
        <v>0</v>
      </c>
      <c r="AB267" s="7">
        <v>1.3432391100000003</v>
      </c>
      <c r="AC267" s="21">
        <v>8.6838760000000001E-2</v>
      </c>
      <c r="AD267" s="21">
        <v>1.516961E-2</v>
      </c>
      <c r="AE267" s="21">
        <v>9.0610499999999993E-3</v>
      </c>
    </row>
    <row r="268" spans="1:31" ht="15.75" customHeight="1" x14ac:dyDescent="0.2">
      <c r="A268" s="3">
        <v>40983</v>
      </c>
      <c r="B268">
        <f t="shared" si="8"/>
        <v>2012</v>
      </c>
      <c r="C268">
        <f t="shared" si="9"/>
        <v>3</v>
      </c>
      <c r="D268" s="7">
        <v>-1.5598020600000009</v>
      </c>
      <c r="E268" s="7">
        <v>0.70189999999999997</v>
      </c>
      <c r="F268" s="7">
        <v>3224.8796386700001</v>
      </c>
      <c r="H268" s="7">
        <v>2923.4472656200001</v>
      </c>
      <c r="I268" s="7">
        <v>280.52746581999997</v>
      </c>
      <c r="J268" s="7">
        <v>0.43992334999999999</v>
      </c>
      <c r="K268" s="7">
        <v>0.38431704</v>
      </c>
      <c r="L268" s="7">
        <v>4.19924974</v>
      </c>
      <c r="M268" s="7">
        <v>5.3396119999999998E-2</v>
      </c>
      <c r="N268" s="7">
        <v>13.321838380000001</v>
      </c>
      <c r="O268" s="7">
        <v>2.4694886199999999</v>
      </c>
      <c r="P268" s="7">
        <v>3.6815010000000002E-2</v>
      </c>
      <c r="Q268" s="7">
        <v>0</v>
      </c>
      <c r="R268" s="7">
        <v>0</v>
      </c>
      <c r="S268" s="7">
        <v>0</v>
      </c>
      <c r="T268"/>
      <c r="U268" s="7">
        <v>4.0543697200000004</v>
      </c>
      <c r="V268" s="7">
        <v>0.48287893204017612</v>
      </c>
      <c r="W268" s="7">
        <v>2.2582362300000001</v>
      </c>
      <c r="X268" s="7">
        <v>2.4858971299999997</v>
      </c>
      <c r="Y268" s="7">
        <v>0.23049275000000002</v>
      </c>
      <c r="Z268" s="7">
        <v>2.2554043799999999</v>
      </c>
      <c r="AA268" s="21">
        <v>0</v>
      </c>
      <c r="AB268" s="7">
        <v>3.6707754100000001</v>
      </c>
      <c r="AC268" s="21">
        <v>9.2827640000000003E-2</v>
      </c>
      <c r="AD268" s="21">
        <v>1.6215790000000001E-2</v>
      </c>
      <c r="AE268" s="21">
        <v>1.0976479999999999E-2</v>
      </c>
    </row>
    <row r="269" spans="1:31" ht="15.75" customHeight="1" x14ac:dyDescent="0.2">
      <c r="A269" s="3">
        <v>41014</v>
      </c>
      <c r="B269">
        <f t="shared" si="8"/>
        <v>2012</v>
      </c>
      <c r="C269">
        <f t="shared" si="9"/>
        <v>4</v>
      </c>
      <c r="D269" s="7">
        <v>-0.4346184700000002</v>
      </c>
      <c r="E269" s="7">
        <v>0.36399999999999999</v>
      </c>
      <c r="F269" s="7">
        <v>3226.0048828099998</v>
      </c>
      <c r="H269" s="7">
        <v>2923.0688476599998</v>
      </c>
      <c r="I269" s="7">
        <v>280.63897704999999</v>
      </c>
      <c r="J269" s="7">
        <v>0.78292561000000005</v>
      </c>
      <c r="K269" s="7">
        <v>0.59541202000000004</v>
      </c>
      <c r="L269" s="7">
        <v>4.6981739999999999</v>
      </c>
      <c r="M269" s="7">
        <v>0</v>
      </c>
      <c r="N269" s="7">
        <v>13.61758137</v>
      </c>
      <c r="O269" s="7">
        <v>2.5405600100000001</v>
      </c>
      <c r="P269" s="7">
        <v>6.2502459999999996E-2</v>
      </c>
      <c r="Q269" s="7">
        <v>0</v>
      </c>
      <c r="R269" s="7">
        <v>0</v>
      </c>
      <c r="S269" s="7">
        <v>0</v>
      </c>
      <c r="T269"/>
      <c r="U269" s="7">
        <v>5.5806456000000004</v>
      </c>
      <c r="V269" s="7">
        <v>0.22352674521520807</v>
      </c>
      <c r="W269" s="7">
        <v>3.3600425999999999</v>
      </c>
      <c r="X269" s="7">
        <v>3.5583396</v>
      </c>
      <c r="Y269" s="7">
        <v>0.40935120000000003</v>
      </c>
      <c r="Z269" s="7">
        <v>3.1489884000000004</v>
      </c>
      <c r="AA269" s="21">
        <v>5.0490937238022476E-6</v>
      </c>
      <c r="AB269" s="7">
        <v>2.2997546999999998</v>
      </c>
      <c r="AC269" s="21">
        <v>8.9833200000000002E-2</v>
      </c>
      <c r="AD269" s="21">
        <v>1.5692700000000004E-2</v>
      </c>
      <c r="AE269" s="21">
        <v>1.1703E-2</v>
      </c>
    </row>
    <row r="270" spans="1:31" ht="15.75" customHeight="1" x14ac:dyDescent="0.2">
      <c r="A270" s="3">
        <v>41044</v>
      </c>
      <c r="B270">
        <f t="shared" si="8"/>
        <v>2012</v>
      </c>
      <c r="C270">
        <f t="shared" si="9"/>
        <v>5</v>
      </c>
      <c r="D270" s="7">
        <v>-1.1410923000000004</v>
      </c>
      <c r="E270" s="7"/>
      <c r="F270" s="7">
        <v>3225.2985839799999</v>
      </c>
      <c r="H270" s="7">
        <v>2922.9775390599998</v>
      </c>
      <c r="I270" s="7">
        <v>280.74792480000002</v>
      </c>
      <c r="J270" s="7">
        <v>0.84356843999999997</v>
      </c>
      <c r="K270" s="7">
        <v>0.72335099999999997</v>
      </c>
      <c r="L270" s="7">
        <v>4.02616262</v>
      </c>
      <c r="M270" s="7">
        <v>3.593209E-2</v>
      </c>
      <c r="N270" s="7">
        <v>13.39863491</v>
      </c>
      <c r="O270" s="7">
        <v>2.5211129200000002</v>
      </c>
      <c r="P270" s="7">
        <v>2.4297559999999999E-2</v>
      </c>
      <c r="Q270" s="7">
        <v>0</v>
      </c>
      <c r="R270" s="7">
        <v>0</v>
      </c>
      <c r="S270" s="7">
        <v>0</v>
      </c>
      <c r="T270"/>
      <c r="U270" s="7">
        <v>2.2386922799999995</v>
      </c>
      <c r="V270" s="7">
        <v>1.356504208109363</v>
      </c>
      <c r="W270" s="7">
        <v>3.2842271100000002</v>
      </c>
      <c r="X270" s="7">
        <v>3.2179813500000005</v>
      </c>
      <c r="Y270" s="7">
        <v>0.45027438000000003</v>
      </c>
      <c r="Z270" s="7">
        <v>2.7677069699999999</v>
      </c>
      <c r="AA270" s="21">
        <v>9.6468086688859182E-4</v>
      </c>
      <c r="AB270" s="7">
        <v>4.7091297099999991</v>
      </c>
      <c r="AC270" s="21">
        <v>9.2827640000000003E-2</v>
      </c>
      <c r="AD270" s="21">
        <v>1.6215790000000001E-2</v>
      </c>
      <c r="AE270" s="21">
        <v>1.3241650000000001E-2</v>
      </c>
    </row>
    <row r="271" spans="1:31" ht="15.75" customHeight="1" x14ac:dyDescent="0.2">
      <c r="A271" s="3">
        <v>41075</v>
      </c>
      <c r="B271">
        <f t="shared" si="8"/>
        <v>2012</v>
      </c>
      <c r="C271">
        <f t="shared" si="9"/>
        <v>6</v>
      </c>
      <c r="D271" s="7">
        <v>-3.0818529100000003</v>
      </c>
      <c r="E271" s="7">
        <v>-4.5229999999999997</v>
      </c>
      <c r="F271" s="7">
        <v>3223.3576660200001</v>
      </c>
      <c r="H271" s="7">
        <v>2922.72924805</v>
      </c>
      <c r="I271" s="7">
        <v>280.79766846000001</v>
      </c>
      <c r="J271" s="7">
        <v>1.1381939599999999</v>
      </c>
      <c r="K271" s="7">
        <v>0.74680901</v>
      </c>
      <c r="L271" s="7">
        <v>3.7632858800000002</v>
      </c>
      <c r="M271" s="7">
        <v>3.593209E-2</v>
      </c>
      <c r="N271" s="7">
        <v>11.81798553</v>
      </c>
      <c r="O271" s="7">
        <v>2.2900843599999998</v>
      </c>
      <c r="P271" s="7">
        <v>3.8576109999999997E-2</v>
      </c>
      <c r="Q271" s="7">
        <v>0</v>
      </c>
      <c r="R271" s="7">
        <v>0</v>
      </c>
      <c r="S271" s="7">
        <v>0</v>
      </c>
      <c r="T271"/>
      <c r="U271" s="7">
        <v>1.5473003999999999</v>
      </c>
      <c r="V271" s="7">
        <v>0.1873746221414235</v>
      </c>
      <c r="W271" s="7">
        <v>1.8129453</v>
      </c>
      <c r="X271" s="7">
        <v>2.3240186999999999</v>
      </c>
      <c r="Y271" s="7">
        <v>0.59544209999999997</v>
      </c>
      <c r="Z271" s="7">
        <v>1.7285765999999998</v>
      </c>
      <c r="AA271" s="21">
        <v>1.8074194902242876E-2</v>
      </c>
      <c r="AB271" s="7">
        <v>0.82658760000000009</v>
      </c>
      <c r="AC271" s="21">
        <v>8.9833200000000002E-2</v>
      </c>
      <c r="AD271" s="21">
        <v>1.5692700000000004E-2</v>
      </c>
      <c r="AE271" s="21">
        <v>1.34088E-2</v>
      </c>
    </row>
    <row r="272" spans="1:31" ht="15.75" customHeight="1" x14ac:dyDescent="0.2">
      <c r="A272" s="3">
        <v>41105</v>
      </c>
      <c r="B272">
        <f t="shared" si="8"/>
        <v>2012</v>
      </c>
      <c r="C272">
        <f t="shared" si="9"/>
        <v>7</v>
      </c>
      <c r="D272" s="7">
        <v>-3.6739969299999995</v>
      </c>
      <c r="E272" s="7">
        <v>-4.7969999999999997</v>
      </c>
      <c r="F272" s="7">
        <v>3222.765625</v>
      </c>
      <c r="H272" s="7">
        <v>2922.6218261700001</v>
      </c>
      <c r="I272" s="7">
        <v>280.45193481000001</v>
      </c>
      <c r="J272" s="7">
        <v>1.3638579799999999</v>
      </c>
      <c r="K272" s="7">
        <v>0.96208501000000002</v>
      </c>
      <c r="L272" s="7">
        <v>5.3653512000000001</v>
      </c>
      <c r="M272" s="7">
        <v>0.14636826999999999</v>
      </c>
      <c r="N272" s="7">
        <v>9.0235424000000002</v>
      </c>
      <c r="O272" s="7">
        <v>2.68030357</v>
      </c>
      <c r="P272" s="7">
        <v>0.15038145</v>
      </c>
      <c r="Q272" s="7">
        <v>0</v>
      </c>
      <c r="R272" s="7">
        <v>0</v>
      </c>
      <c r="S272" s="7">
        <v>0</v>
      </c>
      <c r="T272"/>
      <c r="U272" s="7">
        <v>6.3358202999999991</v>
      </c>
      <c r="V272" s="7">
        <v>1.2080114021116517</v>
      </c>
      <c r="W272" s="7">
        <v>5.9281675099999998</v>
      </c>
      <c r="X272" s="7">
        <v>4.9616231600000003</v>
      </c>
      <c r="Y272" s="7">
        <v>0.71683562999999995</v>
      </c>
      <c r="Z272" s="7">
        <v>4.24478753</v>
      </c>
      <c r="AA272" s="21">
        <v>0.44110121176124345</v>
      </c>
      <c r="AB272" s="7">
        <v>4.3419235499999997</v>
      </c>
      <c r="AC272" s="21">
        <v>9.2827640000000003E-2</v>
      </c>
      <c r="AD272" s="21">
        <v>1.6215790000000001E-2</v>
      </c>
      <c r="AE272" s="21">
        <v>1.3842119999999999E-2</v>
      </c>
    </row>
    <row r="273" spans="1:31" ht="15.75" customHeight="1" x14ac:dyDescent="0.2">
      <c r="A273" s="3">
        <v>41136</v>
      </c>
      <c r="B273">
        <f t="shared" si="8"/>
        <v>2012</v>
      </c>
      <c r="C273">
        <f t="shared" si="9"/>
        <v>8</v>
      </c>
      <c r="D273" s="7">
        <v>-3.9827642399999998</v>
      </c>
      <c r="E273" s="7">
        <v>-4.7335000000000003</v>
      </c>
      <c r="F273" s="7">
        <v>3222.4567871099998</v>
      </c>
      <c r="H273" s="7">
        <v>2922.9050293</v>
      </c>
      <c r="I273" s="7">
        <v>279.32748413000002</v>
      </c>
      <c r="J273" s="7">
        <v>1.54550576</v>
      </c>
      <c r="K273" s="7">
        <v>0.8167333</v>
      </c>
      <c r="L273" s="7">
        <v>7.4033641799999996</v>
      </c>
      <c r="M273" s="7">
        <v>0.11367937</v>
      </c>
      <c r="N273" s="7">
        <v>7.1802077300000002</v>
      </c>
      <c r="O273" s="7">
        <v>2.9506571300000002</v>
      </c>
      <c r="P273" s="7">
        <v>0.21403723999999999</v>
      </c>
      <c r="Q273" s="7">
        <v>0</v>
      </c>
      <c r="R273" s="7">
        <v>0</v>
      </c>
      <c r="S273" s="7">
        <v>0</v>
      </c>
      <c r="T273"/>
      <c r="U273" s="7">
        <v>9.5200999999999993</v>
      </c>
      <c r="V273" s="7">
        <v>1.3767151386747618</v>
      </c>
      <c r="W273" s="7">
        <v>6.20546065</v>
      </c>
      <c r="X273" s="7">
        <v>5.1792056500000001</v>
      </c>
      <c r="Y273" s="7">
        <v>0.82245448999999993</v>
      </c>
      <c r="Z273" s="7">
        <v>4.3567511600000008</v>
      </c>
      <c r="AA273" s="21">
        <v>1.3319199606442695</v>
      </c>
      <c r="AB273" s="7">
        <v>3.07905981</v>
      </c>
      <c r="AC273" s="21">
        <v>9.2827640000000003E-2</v>
      </c>
      <c r="AD273" s="21">
        <v>1.6215790000000001E-2</v>
      </c>
      <c r="AE273" s="21">
        <v>1.3461130000000002E-2</v>
      </c>
    </row>
    <row r="274" spans="1:31" ht="15.75" customHeight="1" x14ac:dyDescent="0.2">
      <c r="A274" s="3">
        <v>41167</v>
      </c>
      <c r="B274">
        <f t="shared" si="8"/>
        <v>2012</v>
      </c>
      <c r="C274">
        <f t="shared" si="9"/>
        <v>9</v>
      </c>
      <c r="D274" s="7">
        <v>-0.86819601000000013</v>
      </c>
      <c r="E274" s="7">
        <v>-1.4903999999999999</v>
      </c>
      <c r="F274" s="7">
        <v>3225.5712890599998</v>
      </c>
      <c r="H274" s="7">
        <v>2923.5822753900002</v>
      </c>
      <c r="I274" s="7">
        <v>279.38235473999998</v>
      </c>
      <c r="J274" s="7">
        <v>1.8981670100000001</v>
      </c>
      <c r="K274" s="7">
        <v>0.52971553999999998</v>
      </c>
      <c r="L274" s="7">
        <v>9.4319047900000008</v>
      </c>
      <c r="M274" s="7">
        <v>0.17093311</v>
      </c>
      <c r="N274" s="7">
        <v>6.8161258699999996</v>
      </c>
      <c r="O274" s="7">
        <v>3.5493998499999999</v>
      </c>
      <c r="P274" s="7">
        <v>0.21054207</v>
      </c>
      <c r="Q274" s="7">
        <v>0</v>
      </c>
      <c r="R274" s="7">
        <v>0</v>
      </c>
      <c r="S274" s="7">
        <v>0</v>
      </c>
      <c r="T274"/>
      <c r="U274" s="7">
        <v>10.079921100000002</v>
      </c>
      <c r="V274" s="7">
        <v>3.8298226590831099</v>
      </c>
      <c r="W274" s="7">
        <v>6.0083609999999998</v>
      </c>
      <c r="X274" s="7">
        <v>4.8858360000000003</v>
      </c>
      <c r="Y274" s="7">
        <v>0.98514630000000003</v>
      </c>
      <c r="Z274" s="7">
        <v>3.9006897</v>
      </c>
      <c r="AA274" s="21">
        <v>0.13950214490856491</v>
      </c>
      <c r="AB274" s="7">
        <v>2.6103500999999998</v>
      </c>
      <c r="AC274" s="21">
        <v>8.9833200000000002E-2</v>
      </c>
      <c r="AD274" s="21">
        <v>1.5692700000000004E-2</v>
      </c>
      <c r="AE274" s="21">
        <v>1.2374400000000001E-2</v>
      </c>
    </row>
    <row r="275" spans="1:31" ht="15.75" customHeight="1" x14ac:dyDescent="0.2">
      <c r="A275" s="3">
        <v>41197</v>
      </c>
      <c r="B275">
        <f t="shared" si="8"/>
        <v>2012</v>
      </c>
      <c r="C275">
        <f t="shared" si="9"/>
        <v>10</v>
      </c>
      <c r="D275" s="7">
        <v>-4.8018569899999992</v>
      </c>
      <c r="E275" s="7"/>
      <c r="F275" s="7">
        <v>3221.6376953099998</v>
      </c>
      <c r="H275" s="7">
        <v>2923.6850585900002</v>
      </c>
      <c r="I275" s="7">
        <v>279.45886230000002</v>
      </c>
      <c r="J275" s="7">
        <v>1.2254309699999999</v>
      </c>
      <c r="K275" s="7">
        <v>0.65306646000000002</v>
      </c>
      <c r="L275" s="7">
        <v>6.6887660000000002</v>
      </c>
      <c r="M275" s="7">
        <v>0.17094834</v>
      </c>
      <c r="N275" s="7">
        <v>7.0976762799999999</v>
      </c>
      <c r="O275" s="7">
        <v>2.6427526499999998</v>
      </c>
      <c r="P275" s="7">
        <v>1.5075409999999999E-2</v>
      </c>
      <c r="Q275" s="7">
        <v>0</v>
      </c>
      <c r="R275" s="7">
        <v>0</v>
      </c>
      <c r="S275" s="7">
        <v>0</v>
      </c>
      <c r="T275"/>
      <c r="U275" s="7">
        <v>1.5229280099999998</v>
      </c>
      <c r="V275" s="7">
        <v>2.5847556317264142</v>
      </c>
      <c r="W275" s="7">
        <v>2.3728044800000001</v>
      </c>
      <c r="X275" s="7">
        <v>2.6451614900000004</v>
      </c>
      <c r="Y275" s="7">
        <v>0.64712623999999996</v>
      </c>
      <c r="Z275" s="7">
        <v>1.9980352500000005</v>
      </c>
      <c r="AA275" s="21">
        <v>5.5652233044575896E-6</v>
      </c>
      <c r="AB275" s="7">
        <v>3.3477603699999996</v>
      </c>
      <c r="AC275" s="21">
        <v>9.2827640000000003E-2</v>
      </c>
      <c r="AD275" s="21">
        <v>1.6215790000000001E-2</v>
      </c>
      <c r="AE275" s="21">
        <v>1.1824020000000001E-2</v>
      </c>
    </row>
    <row r="276" spans="1:31" ht="15.75" customHeight="1" x14ac:dyDescent="0.2">
      <c r="A276" s="3">
        <v>41228</v>
      </c>
      <c r="B276">
        <f t="shared" si="8"/>
        <v>2012</v>
      </c>
      <c r="C276">
        <f t="shared" si="9"/>
        <v>11</v>
      </c>
      <c r="D276" s="7">
        <v>-6.2859516099999997</v>
      </c>
      <c r="E276" s="7">
        <v>-6.1406000000000001</v>
      </c>
      <c r="F276" s="7">
        <v>3220.15356445</v>
      </c>
      <c r="H276" s="7">
        <v>2923.6840820299999</v>
      </c>
      <c r="I276" s="7">
        <v>279.53848267000001</v>
      </c>
      <c r="J276" s="7">
        <v>0.88795893999999997</v>
      </c>
      <c r="K276" s="7">
        <v>0.50348108999999996</v>
      </c>
      <c r="L276" s="7">
        <v>5.7174386999999998</v>
      </c>
      <c r="M276" s="7">
        <v>0.10489436000000001</v>
      </c>
      <c r="N276" s="7">
        <v>7.4749364900000002</v>
      </c>
      <c r="O276" s="7">
        <v>2.2324247399999999</v>
      </c>
      <c r="P276" s="7">
        <v>9.8095000000000005E-3</v>
      </c>
      <c r="Q276" s="7">
        <v>0</v>
      </c>
      <c r="R276" s="7">
        <v>0</v>
      </c>
      <c r="S276" s="7">
        <v>0</v>
      </c>
      <c r="T276"/>
      <c r="U276" s="7">
        <v>0.83827980000000002</v>
      </c>
      <c r="V276" s="7">
        <v>0.84623422822286132</v>
      </c>
      <c r="W276" s="7">
        <v>0.51275789999999999</v>
      </c>
      <c r="X276" s="7">
        <v>1.3159665</v>
      </c>
      <c r="Y276" s="7">
        <v>0.45811259999999998</v>
      </c>
      <c r="Z276" s="7">
        <v>0.85785390000000017</v>
      </c>
      <c r="AA276" s="21">
        <v>0</v>
      </c>
      <c r="AB276" s="7">
        <v>0.73719509999999988</v>
      </c>
      <c r="AC276" s="21">
        <v>8.9833200000000002E-2</v>
      </c>
      <c r="AD276" s="21">
        <v>1.5692700000000004E-2</v>
      </c>
      <c r="AE276" s="21">
        <v>1.0410900000000001E-2</v>
      </c>
    </row>
    <row r="277" spans="1:31" ht="15.75" customHeight="1" x14ac:dyDescent="0.2">
      <c r="A277" s="3">
        <v>41258</v>
      </c>
      <c r="B277">
        <f t="shared" si="8"/>
        <v>2012</v>
      </c>
      <c r="C277">
        <f t="shared" si="9"/>
        <v>12</v>
      </c>
      <c r="D277" s="7">
        <v>-6.0984716399999996</v>
      </c>
      <c r="E277" s="7">
        <v>-7.6398000000000001</v>
      </c>
      <c r="F277" s="7">
        <v>3220.34106445</v>
      </c>
      <c r="H277" s="7">
        <v>2922.4082031200001</v>
      </c>
      <c r="I277" s="7">
        <v>279.70617676000001</v>
      </c>
      <c r="J277" s="7">
        <v>0.60534768999999999</v>
      </c>
      <c r="K277" s="7">
        <v>0.80226271999999998</v>
      </c>
      <c r="L277" s="7">
        <v>5.7235693899999998</v>
      </c>
      <c r="M277" s="7">
        <v>0</v>
      </c>
      <c r="N277" s="7">
        <v>8.4444780300000009</v>
      </c>
      <c r="O277" s="7">
        <v>2.63658452</v>
      </c>
      <c r="P277" s="7">
        <v>1.439964E-2</v>
      </c>
      <c r="Q277" s="7">
        <v>0</v>
      </c>
      <c r="R277" s="7">
        <v>0</v>
      </c>
      <c r="S277" s="7">
        <v>0</v>
      </c>
      <c r="T277"/>
      <c r="U277" s="7">
        <v>3.1720728299999994</v>
      </c>
      <c r="V277" s="7">
        <v>0.64649491616188126</v>
      </c>
      <c r="W277" s="7">
        <v>1.2539651900000002</v>
      </c>
      <c r="X277" s="7">
        <v>3.0131352100000002</v>
      </c>
      <c r="Y277" s="7">
        <v>0.32408454000000003</v>
      </c>
      <c r="Z277" s="7">
        <v>2.6890506700000003</v>
      </c>
      <c r="AA277" s="21">
        <v>0</v>
      </c>
      <c r="AB277" s="7">
        <v>5.3693088100000006</v>
      </c>
      <c r="AC277" s="21">
        <v>9.2827640000000003E-2</v>
      </c>
      <c r="AD277" s="21">
        <v>1.6215790000000001E-2</v>
      </c>
      <c r="AE277" s="21">
        <v>9.7913500000000007E-3</v>
      </c>
    </row>
    <row r="278" spans="1:31" ht="15.75" customHeight="1" x14ac:dyDescent="0.2">
      <c r="A278" s="3">
        <v>41289</v>
      </c>
      <c r="B278">
        <f t="shared" si="8"/>
        <v>2013</v>
      </c>
      <c r="C278">
        <f t="shared" si="9"/>
        <v>1</v>
      </c>
      <c r="D278" s="7">
        <v>-5.7947473499999997</v>
      </c>
      <c r="E278" s="7">
        <v>-5.6547000000000001</v>
      </c>
      <c r="F278" s="7">
        <v>3220.6447753900002</v>
      </c>
      <c r="H278" s="7">
        <v>2922.4018554700001</v>
      </c>
      <c r="I278" s="7">
        <v>279.84808349999997</v>
      </c>
      <c r="J278" s="7">
        <v>0.43958061999999998</v>
      </c>
      <c r="K278" s="7">
        <v>0.25306571</v>
      </c>
      <c r="L278" s="7">
        <v>5.2636260999999998</v>
      </c>
      <c r="M278" s="7">
        <v>5.1247000000000001E-2</v>
      </c>
      <c r="N278" s="7">
        <v>9.9078187900000003</v>
      </c>
      <c r="O278" s="7">
        <v>2.4664411500000001</v>
      </c>
      <c r="P278" s="7">
        <v>1.298785E-2</v>
      </c>
      <c r="Q278" s="7">
        <v>0</v>
      </c>
      <c r="R278" s="7">
        <v>0</v>
      </c>
      <c r="S278" s="7">
        <v>0</v>
      </c>
      <c r="T278"/>
      <c r="U278" s="7">
        <v>2.4701283600000004</v>
      </c>
      <c r="V278" s="7">
        <v>1.340183874563172</v>
      </c>
      <c r="W278" s="7">
        <v>1.2614061200000002</v>
      </c>
      <c r="X278" s="7">
        <v>1.32431907</v>
      </c>
      <c r="Y278" s="7">
        <v>0.23251302000000001</v>
      </c>
      <c r="Z278" s="7">
        <v>1.0918060500000002</v>
      </c>
      <c r="AA278" s="21">
        <v>0</v>
      </c>
      <c r="AB278" s="7">
        <v>1.7783047700000001</v>
      </c>
      <c r="AC278" s="21">
        <v>9.3651930000000008E-2</v>
      </c>
      <c r="AD278" s="21">
        <v>1.6123409999999998E-2</v>
      </c>
      <c r="AE278" s="21">
        <v>9.4959199999999997E-3</v>
      </c>
    </row>
    <row r="279" spans="1:31" ht="15.75" customHeight="1" x14ac:dyDescent="0.2">
      <c r="A279" s="3">
        <v>41320</v>
      </c>
      <c r="B279">
        <f t="shared" si="8"/>
        <v>2013</v>
      </c>
      <c r="C279">
        <f t="shared" si="9"/>
        <v>2</v>
      </c>
      <c r="D279" s="7">
        <v>-1.3434677100000005</v>
      </c>
      <c r="E279" s="7">
        <v>-2.3767999999999998</v>
      </c>
      <c r="F279" s="7">
        <v>3225.0961914099998</v>
      </c>
      <c r="H279" s="7">
        <v>2922.6657714799999</v>
      </c>
      <c r="I279" s="7">
        <v>280.13012694999998</v>
      </c>
      <c r="J279" s="7">
        <v>0.73035371000000004</v>
      </c>
      <c r="K279" s="7">
        <v>0.10871330999999999</v>
      </c>
      <c r="L279" s="7">
        <v>5.6504674000000001</v>
      </c>
      <c r="M279" s="7">
        <v>5.1247000000000001E-2</v>
      </c>
      <c r="N279" s="7">
        <v>12.63422394</v>
      </c>
      <c r="O279" s="7">
        <v>3.0137155099999999</v>
      </c>
      <c r="P279" s="7">
        <v>0.11137761</v>
      </c>
      <c r="Q279" s="7">
        <v>0</v>
      </c>
      <c r="R279" s="7">
        <v>0</v>
      </c>
      <c r="S279" s="7">
        <v>0</v>
      </c>
      <c r="T279"/>
      <c r="U279" s="7">
        <v>9.5570386800000016</v>
      </c>
      <c r="V279" s="7">
        <v>1.1808385465155198</v>
      </c>
      <c r="W279" s="7">
        <v>2.2205948799999997</v>
      </c>
      <c r="X279" s="7">
        <v>2.7844630799999996</v>
      </c>
      <c r="Y279" s="7">
        <v>0.36206184000000002</v>
      </c>
      <c r="Z279" s="7">
        <v>2.4224012399999997</v>
      </c>
      <c r="AA279" s="21">
        <v>0</v>
      </c>
      <c r="AB279" s="7">
        <v>0.34851152000000002</v>
      </c>
      <c r="AC279" s="21">
        <v>8.4588839999999998E-2</v>
      </c>
      <c r="AD279" s="21">
        <v>1.4563079999999999E-2</v>
      </c>
      <c r="AE279" s="21">
        <v>9.0930000000000004E-3</v>
      </c>
    </row>
    <row r="280" spans="1:31" ht="15.75" customHeight="1" x14ac:dyDescent="0.2">
      <c r="A280" s="3">
        <v>41348</v>
      </c>
      <c r="B280">
        <f t="shared" si="8"/>
        <v>2013</v>
      </c>
      <c r="C280">
        <f t="shared" si="9"/>
        <v>3</v>
      </c>
      <c r="D280" s="7">
        <v>0.82359647999999996</v>
      </c>
      <c r="E280" s="7"/>
      <c r="F280" s="7">
        <v>3227.2631835900002</v>
      </c>
      <c r="H280" s="7">
        <v>2922.8752441400002</v>
      </c>
      <c r="I280" s="7">
        <v>280.29110717999998</v>
      </c>
      <c r="J280" s="7">
        <v>0.94283432</v>
      </c>
      <c r="K280" s="7">
        <v>0.21329233</v>
      </c>
      <c r="L280" s="7">
        <v>5.6474118200000003</v>
      </c>
      <c r="M280" s="7">
        <v>5.1247000000000001E-2</v>
      </c>
      <c r="N280" s="7">
        <v>14.3541069</v>
      </c>
      <c r="O280" s="7">
        <v>2.8080952199999998</v>
      </c>
      <c r="P280" s="7">
        <v>7.9805959999999995E-2</v>
      </c>
      <c r="Q280" s="7">
        <v>0</v>
      </c>
      <c r="R280" s="7">
        <v>0</v>
      </c>
      <c r="S280" s="7">
        <v>0</v>
      </c>
      <c r="T280"/>
      <c r="U280" s="7">
        <v>5.7355502500000002</v>
      </c>
      <c r="V280" s="7">
        <v>1.8360541247546909</v>
      </c>
      <c r="W280" s="7">
        <v>3.04624228</v>
      </c>
      <c r="X280" s="7">
        <v>2.9500880299999999</v>
      </c>
      <c r="Y280" s="7">
        <v>0.52158244000000009</v>
      </c>
      <c r="Z280" s="7">
        <v>2.4285055899999994</v>
      </c>
      <c r="AA280" s="21">
        <v>0</v>
      </c>
      <c r="AB280" s="7">
        <v>2.14949412</v>
      </c>
      <c r="AC280" s="21">
        <v>9.3651930000000008E-2</v>
      </c>
      <c r="AD280" s="21">
        <v>1.6123409999999998E-2</v>
      </c>
      <c r="AE280" s="21">
        <v>1.122882E-2</v>
      </c>
    </row>
    <row r="281" spans="1:31" ht="15.75" customHeight="1" x14ac:dyDescent="0.2">
      <c r="A281" s="3">
        <v>41379</v>
      </c>
      <c r="B281">
        <f t="shared" si="8"/>
        <v>2013</v>
      </c>
      <c r="C281">
        <f t="shared" si="9"/>
        <v>4</v>
      </c>
      <c r="D281" s="7">
        <v>1.0829787299999998</v>
      </c>
      <c r="E281" s="7">
        <v>0.51400000000000001</v>
      </c>
      <c r="F281" s="7">
        <v>3227.5224609400002</v>
      </c>
      <c r="H281" s="7">
        <v>2922.7465820299999</v>
      </c>
      <c r="I281" s="7">
        <v>280.44039916999998</v>
      </c>
      <c r="J281" s="7">
        <v>1.1328077299999999</v>
      </c>
      <c r="K281" s="7">
        <v>0.63069545999999999</v>
      </c>
      <c r="L281" s="7">
        <v>5.1752572099999998</v>
      </c>
      <c r="M281" s="7">
        <v>0</v>
      </c>
      <c r="N281" s="7">
        <v>14.70141602</v>
      </c>
      <c r="O281" s="7">
        <v>2.6414716199999999</v>
      </c>
      <c r="P281" s="7">
        <v>5.3858780000000002E-2</v>
      </c>
      <c r="Q281" s="7">
        <v>0</v>
      </c>
      <c r="R281" s="7">
        <v>0</v>
      </c>
      <c r="S281" s="7">
        <v>0</v>
      </c>
      <c r="T281"/>
      <c r="U281" s="7">
        <v>4.4775792000000001</v>
      </c>
      <c r="V281" s="7">
        <v>1.402172801832634</v>
      </c>
      <c r="W281" s="7">
        <v>3.2894321999999998</v>
      </c>
      <c r="X281" s="7">
        <v>3.5224329000000005</v>
      </c>
      <c r="Y281" s="7">
        <v>0.60730260000000014</v>
      </c>
      <c r="Z281" s="7">
        <v>2.9151303000000004</v>
      </c>
      <c r="AA281" s="21">
        <v>7.3441363255305442E-6</v>
      </c>
      <c r="AB281" s="7">
        <v>3.0200003999999998</v>
      </c>
      <c r="AC281" s="21">
        <v>9.0630900000000014E-2</v>
      </c>
      <c r="AD281" s="21">
        <v>1.5603299999999997E-2</v>
      </c>
      <c r="AE281" s="21">
        <v>1.1818799999999999E-2</v>
      </c>
    </row>
    <row r="282" spans="1:31" ht="15.75" customHeight="1" x14ac:dyDescent="0.2">
      <c r="A282" s="3">
        <v>41409</v>
      </c>
      <c r="B282">
        <f t="shared" si="8"/>
        <v>2013</v>
      </c>
      <c r="C282">
        <f t="shared" si="9"/>
        <v>5</v>
      </c>
      <c r="D282" s="7">
        <v>-0.44807720000000018</v>
      </c>
      <c r="E282" s="7">
        <v>-0.11559999999999999</v>
      </c>
      <c r="F282" s="7">
        <v>3225.9914550799999</v>
      </c>
      <c r="H282" s="7">
        <v>2922.6455078099998</v>
      </c>
      <c r="I282" s="7">
        <v>280.59539795000001</v>
      </c>
      <c r="J282" s="7">
        <v>1.06632471</v>
      </c>
      <c r="K282" s="7">
        <v>0.74379974999999998</v>
      </c>
      <c r="L282" s="7">
        <v>4.2881875000000003</v>
      </c>
      <c r="M282" s="7">
        <v>3.4511260000000002E-2</v>
      </c>
      <c r="N282" s="7">
        <v>13.95562267</v>
      </c>
      <c r="O282" s="7">
        <v>2.6080138700000002</v>
      </c>
      <c r="P282" s="7">
        <v>5.4097190000000003E-2</v>
      </c>
      <c r="Q282" s="7">
        <v>0</v>
      </c>
      <c r="R282" s="7">
        <v>0</v>
      </c>
      <c r="S282" s="7">
        <v>0</v>
      </c>
      <c r="T282"/>
      <c r="U282" s="7">
        <v>1.9696386299999999</v>
      </c>
      <c r="V282" s="7">
        <v>1.2499763478859578</v>
      </c>
      <c r="W282" s="7">
        <v>3.16023517</v>
      </c>
      <c r="X282" s="7">
        <v>3.8058520200000001</v>
      </c>
      <c r="Y282" s="7">
        <v>0.57794880999999987</v>
      </c>
      <c r="Z282" s="7">
        <v>3.2279032100000005</v>
      </c>
      <c r="AA282" s="21">
        <v>2.4806350467880558E-3</v>
      </c>
      <c r="AB282" s="7">
        <v>4.7007507200000003</v>
      </c>
      <c r="AC282" s="21">
        <v>9.3651930000000008E-2</v>
      </c>
      <c r="AD282" s="21">
        <v>1.6123409999999998E-2</v>
      </c>
      <c r="AE282" s="21">
        <v>1.349678E-2</v>
      </c>
    </row>
    <row r="283" spans="1:31" ht="15.75" customHeight="1" x14ac:dyDescent="0.2">
      <c r="A283" s="3">
        <v>41440</v>
      </c>
      <c r="B283">
        <f t="shared" si="8"/>
        <v>2013</v>
      </c>
      <c r="C283">
        <f t="shared" si="9"/>
        <v>6</v>
      </c>
      <c r="D283" s="7">
        <v>-0.97528361999999991</v>
      </c>
      <c r="E283" s="7">
        <v>-0.61329999999999996</v>
      </c>
      <c r="F283" s="7">
        <v>3225.4643554700001</v>
      </c>
      <c r="H283" s="7">
        <v>2922.65356445</v>
      </c>
      <c r="I283" s="7">
        <v>280.64749146000003</v>
      </c>
      <c r="J283" s="7">
        <v>1.7567690600000001</v>
      </c>
      <c r="K283" s="7">
        <v>0.65030896999999999</v>
      </c>
      <c r="L283" s="7">
        <v>5.7031478900000003</v>
      </c>
      <c r="M283" s="7">
        <v>3.4511260000000002E-2</v>
      </c>
      <c r="N283" s="7">
        <v>11.034552570000001</v>
      </c>
      <c r="O283" s="7">
        <v>2.7745602100000002</v>
      </c>
      <c r="P283" s="7">
        <v>0.20935081</v>
      </c>
      <c r="Q283" s="7">
        <v>0</v>
      </c>
      <c r="R283" s="7">
        <v>0</v>
      </c>
      <c r="S283" s="7">
        <v>0</v>
      </c>
      <c r="T283"/>
      <c r="U283" s="7">
        <v>6.6495651000000002</v>
      </c>
      <c r="V283" s="7">
        <v>0.53076807638241796</v>
      </c>
      <c r="W283" s="7">
        <v>3.2117108999999999</v>
      </c>
      <c r="X283" s="7">
        <v>4.4421741000000008</v>
      </c>
      <c r="Y283" s="7">
        <v>0.92268420000000007</v>
      </c>
      <c r="Z283" s="7">
        <v>3.5194898999999999</v>
      </c>
      <c r="AA283" s="21">
        <v>8.9587263363576183E-2</v>
      </c>
      <c r="AB283" s="7">
        <v>0.54635610000000001</v>
      </c>
      <c r="AC283" s="21">
        <v>9.0630900000000014E-2</v>
      </c>
      <c r="AD283" s="21">
        <v>1.5603299999999997E-2</v>
      </c>
      <c r="AE283" s="21">
        <v>1.34775E-2</v>
      </c>
    </row>
    <row r="284" spans="1:31" ht="15.75" customHeight="1" x14ac:dyDescent="0.2">
      <c r="A284" s="3">
        <v>41470</v>
      </c>
      <c r="B284">
        <f t="shared" si="8"/>
        <v>2013</v>
      </c>
      <c r="C284">
        <f t="shared" si="9"/>
        <v>7</v>
      </c>
      <c r="D284" s="7">
        <v>-0.67249489000000029</v>
      </c>
      <c r="E284" s="7">
        <v>-1.0841000000000001</v>
      </c>
      <c r="F284" s="7">
        <v>3225.7670898400002</v>
      </c>
      <c r="H284" s="7">
        <v>2922.9829101599998</v>
      </c>
      <c r="I284" s="7">
        <v>280.02349853999999</v>
      </c>
      <c r="J284" s="7">
        <v>2.0241708799999998</v>
      </c>
      <c r="K284" s="7">
        <v>0.73608558999999996</v>
      </c>
      <c r="L284" s="7">
        <v>8.3529586800000004</v>
      </c>
      <c r="M284" s="7">
        <v>0.14270367</v>
      </c>
      <c r="N284" s="7">
        <v>8.2536144300000007</v>
      </c>
      <c r="O284" s="7">
        <v>3.0282368700000002</v>
      </c>
      <c r="P284" s="7">
        <v>0.22282603000000001</v>
      </c>
      <c r="Q284" s="7">
        <v>0</v>
      </c>
      <c r="R284" s="7">
        <v>0</v>
      </c>
      <c r="S284" s="7">
        <v>0</v>
      </c>
      <c r="T284"/>
      <c r="U284" s="7">
        <v>7.4022881900000002</v>
      </c>
      <c r="V284" s="7">
        <v>2.7883299191741253</v>
      </c>
      <c r="W284" s="7">
        <v>6.1590970500000006</v>
      </c>
      <c r="X284" s="7">
        <v>5.3768997800000005</v>
      </c>
      <c r="Y284" s="7">
        <v>1.0793400200000001</v>
      </c>
      <c r="Z284" s="7">
        <v>4.2975597600000004</v>
      </c>
      <c r="AA284" s="21">
        <v>0.74551386722116031</v>
      </c>
      <c r="AB284" s="7">
        <v>3.2937562000000002</v>
      </c>
      <c r="AC284" s="21">
        <v>9.3651930000000008E-2</v>
      </c>
      <c r="AD284" s="21">
        <v>1.6123409999999998E-2</v>
      </c>
      <c r="AE284" s="21">
        <v>1.3859479999999999E-2</v>
      </c>
    </row>
    <row r="285" spans="1:31" ht="15.75" customHeight="1" x14ac:dyDescent="0.2">
      <c r="A285" s="3">
        <v>41501</v>
      </c>
      <c r="B285">
        <f t="shared" si="8"/>
        <v>2013</v>
      </c>
      <c r="C285">
        <f t="shared" si="9"/>
        <v>8</v>
      </c>
      <c r="D285" s="7">
        <v>0.9995956399999999</v>
      </c>
      <c r="E285" s="7"/>
      <c r="F285" s="7">
        <v>3227.4392089799999</v>
      </c>
      <c r="H285" s="7">
        <v>2923.7011718799999</v>
      </c>
      <c r="I285" s="7">
        <v>278.75515746999997</v>
      </c>
      <c r="J285" s="7">
        <v>2.38679123</v>
      </c>
      <c r="K285" s="7">
        <v>0.48238879000000001</v>
      </c>
      <c r="L285" s="7">
        <v>11.19103432</v>
      </c>
      <c r="M285" s="7">
        <v>0.11114739</v>
      </c>
      <c r="N285" s="7">
        <v>6.8397026099999998</v>
      </c>
      <c r="O285" s="7">
        <v>3.5046398600000002</v>
      </c>
      <c r="P285" s="7">
        <v>0.46701878000000002</v>
      </c>
      <c r="Q285" s="7">
        <v>0</v>
      </c>
      <c r="R285" s="7">
        <v>0</v>
      </c>
      <c r="S285" s="7">
        <v>0</v>
      </c>
      <c r="T285"/>
      <c r="U285" s="7">
        <v>13.38071631</v>
      </c>
      <c r="V285" s="7">
        <v>4.7476218033297242</v>
      </c>
      <c r="W285" s="7">
        <v>7.1003652399999995</v>
      </c>
      <c r="X285" s="7">
        <v>6.2095284699999995</v>
      </c>
      <c r="Y285" s="7">
        <v>1.2951865099999997</v>
      </c>
      <c r="Z285" s="7">
        <v>4.9143419599999998</v>
      </c>
      <c r="AA285" s="21">
        <v>1.5535467573916844</v>
      </c>
      <c r="AB285" s="7">
        <v>2.4991738099999998</v>
      </c>
      <c r="AC285" s="21">
        <v>9.3651930000000008E-2</v>
      </c>
      <c r="AD285" s="21">
        <v>1.6123409999999998E-2</v>
      </c>
      <c r="AE285" s="21">
        <v>1.3438809999999999E-2</v>
      </c>
    </row>
    <row r="286" spans="1:31" ht="15.75" customHeight="1" x14ac:dyDescent="0.2">
      <c r="A286" s="3">
        <v>41532</v>
      </c>
      <c r="B286">
        <f t="shared" si="8"/>
        <v>2013</v>
      </c>
      <c r="C286">
        <f t="shared" si="9"/>
        <v>9</v>
      </c>
      <c r="D286" s="7">
        <v>-2.8606557800000001</v>
      </c>
      <c r="E286" s="7"/>
      <c r="F286" s="7">
        <v>3223.5788574200001</v>
      </c>
      <c r="H286" s="7">
        <v>2923.8759765599998</v>
      </c>
      <c r="I286" s="7">
        <v>278.65341187000001</v>
      </c>
      <c r="J286" s="7">
        <v>1.7241441</v>
      </c>
      <c r="K286" s="7">
        <v>0.98245256999999997</v>
      </c>
      <c r="L286" s="7">
        <v>8.5703182200000008</v>
      </c>
      <c r="M286" s="7">
        <v>0.16645364000000001</v>
      </c>
      <c r="N286" s="7">
        <v>6.6719393699999996</v>
      </c>
      <c r="O286" s="7">
        <v>2.8768398799999999</v>
      </c>
      <c r="P286" s="7">
        <v>5.7327639999999999E-2</v>
      </c>
      <c r="Q286" s="7">
        <v>0</v>
      </c>
      <c r="R286" s="7">
        <v>0</v>
      </c>
      <c r="S286" s="7">
        <v>0</v>
      </c>
      <c r="T286"/>
      <c r="U286" s="7">
        <v>3.2715168000000001</v>
      </c>
      <c r="V286" s="7">
        <v>3.7710600823027778</v>
      </c>
      <c r="W286" s="7">
        <v>4.0791813000000001</v>
      </c>
      <c r="X286" s="7">
        <v>3.7171043999999998</v>
      </c>
      <c r="Y286" s="7">
        <v>0.89080590000000004</v>
      </c>
      <c r="Z286" s="7">
        <v>2.8262984999999996</v>
      </c>
      <c r="AA286" s="21">
        <v>0.17813006813938986</v>
      </c>
      <c r="AB286" s="7">
        <v>4.4086658999999999</v>
      </c>
      <c r="AC286" s="21">
        <v>9.0630900000000014E-2</v>
      </c>
      <c r="AD286" s="21">
        <v>1.5603299999999997E-2</v>
      </c>
      <c r="AE286" s="21">
        <v>1.2807300000000001E-2</v>
      </c>
    </row>
    <row r="287" spans="1:31" ht="15.75" customHeight="1" x14ac:dyDescent="0.2">
      <c r="A287" s="3">
        <v>41562</v>
      </c>
      <c r="B287">
        <f t="shared" si="8"/>
        <v>2013</v>
      </c>
      <c r="C287">
        <f t="shared" si="9"/>
        <v>10</v>
      </c>
      <c r="D287" s="7">
        <v>-5.9819688800000002</v>
      </c>
      <c r="E287" s="7">
        <v>-5.2950999999999997</v>
      </c>
      <c r="F287" s="7">
        <v>3220.4575195299999</v>
      </c>
      <c r="H287" s="7">
        <v>2923.9560546900002</v>
      </c>
      <c r="I287" s="7">
        <v>278.73010254000002</v>
      </c>
      <c r="J287" s="7">
        <v>1.11460209</v>
      </c>
      <c r="K287" s="7">
        <v>0.76690859</v>
      </c>
      <c r="L287" s="7">
        <v>6.3449516299999997</v>
      </c>
      <c r="M287" s="7">
        <v>0.16646889000000001</v>
      </c>
      <c r="N287" s="7">
        <v>6.7314662900000002</v>
      </c>
      <c r="O287" s="7">
        <v>2.6336486300000002</v>
      </c>
      <c r="P287" s="7">
        <v>1.3283049999999999E-2</v>
      </c>
      <c r="Q287" s="7">
        <v>0</v>
      </c>
      <c r="R287" s="7">
        <v>0</v>
      </c>
      <c r="S287" s="7">
        <v>0</v>
      </c>
      <c r="T287"/>
      <c r="U287" s="7">
        <v>1.8057264399999999</v>
      </c>
      <c r="V287" s="7">
        <v>1.36266010397818</v>
      </c>
      <c r="W287" s="7">
        <v>2.5117687999999996</v>
      </c>
      <c r="X287" s="7">
        <v>2.7325229000000002</v>
      </c>
      <c r="Y287" s="7">
        <v>0.58932983999999999</v>
      </c>
      <c r="Z287" s="7">
        <v>2.1431930600000002</v>
      </c>
      <c r="AA287" s="21">
        <v>4.861001212335004E-3</v>
      </c>
      <c r="AB287" s="7">
        <v>3.45072036</v>
      </c>
      <c r="AC287" s="21">
        <v>9.3651930000000008E-2</v>
      </c>
      <c r="AD287" s="21">
        <v>1.6123409999999998E-2</v>
      </c>
      <c r="AE287" s="21">
        <v>1.246479E-2</v>
      </c>
    </row>
    <row r="288" spans="1:31" ht="15.75" customHeight="1" x14ac:dyDescent="0.2">
      <c r="A288" s="3">
        <v>41593</v>
      </c>
      <c r="B288">
        <f t="shared" si="8"/>
        <v>2013</v>
      </c>
      <c r="C288">
        <f t="shared" si="9"/>
        <v>11</v>
      </c>
      <c r="D288" s="7">
        <v>-6.2417726499999997</v>
      </c>
      <c r="E288" s="7">
        <v>-5.6173999999999999</v>
      </c>
      <c r="F288" s="7">
        <v>3220.1977539099998</v>
      </c>
      <c r="H288" s="7">
        <v>2923.9592285200001</v>
      </c>
      <c r="I288" s="7">
        <v>278.78765869</v>
      </c>
      <c r="J288" s="7">
        <v>0.90501909999999997</v>
      </c>
      <c r="K288" s="7">
        <v>0.58483921999999999</v>
      </c>
      <c r="L288" s="7">
        <v>6.0975046199999996</v>
      </c>
      <c r="M288" s="7">
        <v>0.10071562000000001</v>
      </c>
      <c r="N288" s="7">
        <v>7.33153772</v>
      </c>
      <c r="O288" s="7">
        <v>2.4187123800000001</v>
      </c>
      <c r="P288" s="7">
        <v>1.264261E-2</v>
      </c>
      <c r="Q288" s="7">
        <v>0</v>
      </c>
      <c r="R288" s="7">
        <v>0</v>
      </c>
      <c r="S288" s="7">
        <v>0</v>
      </c>
      <c r="T288"/>
      <c r="U288" s="7">
        <v>1.5713447999999999</v>
      </c>
      <c r="V288" s="7">
        <v>0.57429187629295375</v>
      </c>
      <c r="W288" s="7">
        <v>0.83262239999999998</v>
      </c>
      <c r="X288" s="7">
        <v>1.5549159000000001</v>
      </c>
      <c r="Y288" s="7">
        <v>0.47237069999999998</v>
      </c>
      <c r="Z288" s="7">
        <v>1.0825452000000002</v>
      </c>
      <c r="AA288" s="21">
        <v>0</v>
      </c>
      <c r="AB288" s="7">
        <v>0.60321630000000004</v>
      </c>
      <c r="AC288" s="21">
        <v>9.0630900000000014E-2</v>
      </c>
      <c r="AD288" s="21">
        <v>1.5603299999999997E-2</v>
      </c>
      <c r="AE288" s="21">
        <v>1.04058E-2</v>
      </c>
    </row>
    <row r="289" spans="1:31" ht="15.75" customHeight="1" x14ac:dyDescent="0.2">
      <c r="A289" s="3">
        <v>41623</v>
      </c>
      <c r="B289">
        <f t="shared" si="8"/>
        <v>2013</v>
      </c>
      <c r="C289">
        <f t="shared" si="9"/>
        <v>12</v>
      </c>
      <c r="D289" s="7">
        <v>-7.3022184400000008</v>
      </c>
      <c r="E289" s="7">
        <v>-8.0006000000000004</v>
      </c>
      <c r="F289" s="7">
        <v>3219.1374511700001</v>
      </c>
      <c r="H289" s="7">
        <v>2922.8269043</v>
      </c>
      <c r="I289" s="7">
        <v>278.89038085999999</v>
      </c>
      <c r="J289" s="7">
        <v>0.55190282999999996</v>
      </c>
      <c r="K289" s="7">
        <v>0.85758710000000005</v>
      </c>
      <c r="L289" s="7">
        <v>5.7674531900000003</v>
      </c>
      <c r="M289" s="7">
        <v>0</v>
      </c>
      <c r="N289" s="7">
        <v>7.7015643100000002</v>
      </c>
      <c r="O289" s="7">
        <v>2.5315005799999999</v>
      </c>
      <c r="P289" s="7">
        <v>1.0152980000000001E-2</v>
      </c>
      <c r="Q289" s="7">
        <v>0</v>
      </c>
      <c r="R289" s="7">
        <v>0</v>
      </c>
      <c r="S289" s="7">
        <v>0</v>
      </c>
      <c r="T289"/>
      <c r="U289" s="7">
        <v>1.06393085</v>
      </c>
      <c r="V289" s="7">
        <v>0.58283097499997338</v>
      </c>
      <c r="W289" s="7">
        <v>0.90071615999999999</v>
      </c>
      <c r="X289" s="7">
        <v>2.8491210299999996</v>
      </c>
      <c r="Y289" s="7">
        <v>0.29531777999999997</v>
      </c>
      <c r="Z289" s="7">
        <v>2.5538032499999996</v>
      </c>
      <c r="AA289" s="21">
        <v>0</v>
      </c>
      <c r="AB289" s="7">
        <v>5.4538944799999998</v>
      </c>
      <c r="AC289" s="21">
        <v>9.3651930000000008E-2</v>
      </c>
      <c r="AD289" s="21">
        <v>1.6123409999999998E-2</v>
      </c>
      <c r="AE289" s="21">
        <v>9.9017099999999993E-3</v>
      </c>
    </row>
    <row r="290" spans="1:31" ht="15.75" customHeight="1" x14ac:dyDescent="0.2">
      <c r="A290" s="3">
        <v>41654</v>
      </c>
      <c r="B290">
        <f t="shared" si="8"/>
        <v>2014</v>
      </c>
      <c r="C290">
        <f t="shared" si="9"/>
        <v>1</v>
      </c>
      <c r="D290" s="7">
        <v>-7.5022726100000003</v>
      </c>
      <c r="E290" s="7">
        <v>-7.218</v>
      </c>
      <c r="F290" s="7">
        <v>3218.9372558599998</v>
      </c>
      <c r="H290" s="7">
        <v>2922.7414550799999</v>
      </c>
      <c r="I290" s="7">
        <v>279.00671387</v>
      </c>
      <c r="J290" s="7">
        <v>0.35934839000000002</v>
      </c>
      <c r="K290" s="7">
        <v>0.28677478000000001</v>
      </c>
      <c r="L290" s="7">
        <v>5.2054743800000001</v>
      </c>
      <c r="M290" s="7">
        <v>4.9094869999999999E-2</v>
      </c>
      <c r="N290" s="7">
        <v>8.8993310900000004</v>
      </c>
      <c r="O290" s="7">
        <v>2.3767602399999999</v>
      </c>
      <c r="P290" s="7">
        <v>1.2308940000000001E-2</v>
      </c>
      <c r="Q290" s="7">
        <v>0</v>
      </c>
      <c r="R290" s="7">
        <v>0</v>
      </c>
      <c r="S290" s="7">
        <v>0</v>
      </c>
      <c r="T290"/>
      <c r="U290" s="7">
        <v>2.59673453</v>
      </c>
      <c r="V290" s="7">
        <v>1.3113319861999937</v>
      </c>
      <c r="W290" s="7">
        <v>1.2505223299999999</v>
      </c>
      <c r="X290" s="7">
        <v>1.3691627400000002</v>
      </c>
      <c r="Y290" s="7">
        <v>0.18740647000000002</v>
      </c>
      <c r="Z290" s="7">
        <v>1.1817562700000002</v>
      </c>
      <c r="AA290" s="21">
        <v>0</v>
      </c>
      <c r="AB290" s="7">
        <v>2.1027622399999997</v>
      </c>
      <c r="AC290" s="21">
        <v>9.4408949999999991E-2</v>
      </c>
      <c r="AD290" s="21">
        <v>1.6009639999999999E-2</v>
      </c>
      <c r="AE290" s="21">
        <v>9.6785099999999995E-3</v>
      </c>
    </row>
    <row r="291" spans="1:31" ht="15.75" customHeight="1" x14ac:dyDescent="0.2">
      <c r="A291" s="3">
        <v>41685</v>
      </c>
      <c r="B291">
        <f t="shared" si="8"/>
        <v>2014</v>
      </c>
      <c r="C291">
        <f t="shared" si="9"/>
        <v>2</v>
      </c>
      <c r="D291" s="7">
        <v>-5.0197286600000002</v>
      </c>
      <c r="E291" s="7"/>
      <c r="F291" s="7">
        <v>3221.4199218799999</v>
      </c>
      <c r="H291" s="7">
        <v>2922.7114257799999</v>
      </c>
      <c r="I291" s="7">
        <v>279.24194335999999</v>
      </c>
      <c r="J291" s="7">
        <v>0.44106916000000002</v>
      </c>
      <c r="K291" s="7">
        <v>0.28214096999999999</v>
      </c>
      <c r="L291" s="7">
        <v>4.9481024700000003</v>
      </c>
      <c r="M291" s="7">
        <v>4.9094869999999999E-2</v>
      </c>
      <c r="N291" s="7">
        <v>11.01969051</v>
      </c>
      <c r="O291" s="7">
        <v>2.7001268899999999</v>
      </c>
      <c r="P291" s="7">
        <v>2.6221990000000001E-2</v>
      </c>
      <c r="Q291" s="7">
        <v>0</v>
      </c>
      <c r="R291" s="7">
        <v>0</v>
      </c>
      <c r="S291" s="7">
        <v>0</v>
      </c>
      <c r="T291"/>
      <c r="U291" s="7">
        <v>4.6285209600000004</v>
      </c>
      <c r="V291" s="7">
        <v>0.66150443357604838</v>
      </c>
      <c r="W291" s="7">
        <v>1.6881998</v>
      </c>
      <c r="X291" s="7">
        <v>2.0750212000000001</v>
      </c>
      <c r="Y291" s="7">
        <v>0.21279579999999998</v>
      </c>
      <c r="Z291" s="7">
        <v>1.8622254000000003</v>
      </c>
      <c r="AA291" s="21">
        <v>0</v>
      </c>
      <c r="AB291" s="7">
        <v>1.0304671999999999</v>
      </c>
      <c r="AC291" s="21">
        <v>8.5272600000000004E-2</v>
      </c>
      <c r="AD291" s="21">
        <v>1.4460319999999999E-2</v>
      </c>
      <c r="AE291" s="21">
        <v>9.0714400000000018E-3</v>
      </c>
    </row>
    <row r="292" spans="1:31" ht="15.75" customHeight="1" x14ac:dyDescent="0.2">
      <c r="A292" s="3">
        <v>41713</v>
      </c>
      <c r="B292">
        <f t="shared" si="8"/>
        <v>2014</v>
      </c>
      <c r="C292">
        <f t="shared" si="9"/>
        <v>3</v>
      </c>
      <c r="D292" s="7">
        <v>-1.50258541</v>
      </c>
      <c r="E292" s="7">
        <v>-1.97</v>
      </c>
      <c r="F292" s="7">
        <v>3224.9370117200001</v>
      </c>
      <c r="H292" s="7">
        <v>2922.9255371099998</v>
      </c>
      <c r="I292" s="7">
        <v>279.58511353</v>
      </c>
      <c r="J292" s="7">
        <v>0.73744403999999997</v>
      </c>
      <c r="K292" s="7">
        <v>0.20332342</v>
      </c>
      <c r="L292" s="7">
        <v>5.1946749700000003</v>
      </c>
      <c r="M292" s="7">
        <v>4.9094869999999999E-2</v>
      </c>
      <c r="N292" s="7">
        <v>13.24864578</v>
      </c>
      <c r="O292" s="7">
        <v>2.8708548500000002</v>
      </c>
      <c r="P292" s="7">
        <v>0.12240623</v>
      </c>
      <c r="Q292" s="7">
        <v>0</v>
      </c>
      <c r="R292" s="7">
        <v>0</v>
      </c>
      <c r="S292" s="7">
        <v>0</v>
      </c>
      <c r="T292"/>
      <c r="U292" s="7">
        <v>9.5761365299999994</v>
      </c>
      <c r="V292" s="7">
        <v>0.88720631816728113</v>
      </c>
      <c r="W292" s="7">
        <v>2.7848068800000005</v>
      </c>
      <c r="X292" s="7">
        <v>3.3516518</v>
      </c>
      <c r="Y292" s="7">
        <v>0.4051979</v>
      </c>
      <c r="Z292" s="7">
        <v>2.9464538999999998</v>
      </c>
      <c r="AA292" s="21">
        <v>0</v>
      </c>
      <c r="AB292" s="7">
        <v>1.9117185400000001</v>
      </c>
      <c r="AC292" s="21">
        <v>9.4408949999999991E-2</v>
      </c>
      <c r="AD292" s="21">
        <v>1.6009639999999999E-2</v>
      </c>
      <c r="AE292" s="21">
        <v>1.0959120000000001E-2</v>
      </c>
    </row>
    <row r="293" spans="1:31" ht="15.75" customHeight="1" x14ac:dyDescent="0.2">
      <c r="A293" s="3">
        <v>41744</v>
      </c>
      <c r="B293">
        <f t="shared" si="8"/>
        <v>2014</v>
      </c>
      <c r="C293">
        <f t="shared" si="9"/>
        <v>4</v>
      </c>
      <c r="D293" s="7">
        <v>0.55644988999999967</v>
      </c>
      <c r="E293" s="7">
        <v>-0.89559999999999995</v>
      </c>
      <c r="F293" s="7">
        <v>3226.99609375</v>
      </c>
      <c r="H293" s="7">
        <v>2922.8898925799999</v>
      </c>
      <c r="I293" s="7">
        <v>279.76611328000001</v>
      </c>
      <c r="J293" s="7">
        <v>1.0715705200000001</v>
      </c>
      <c r="K293" s="7">
        <v>0.50832456000000004</v>
      </c>
      <c r="L293" s="7">
        <v>5.3157086400000004</v>
      </c>
      <c r="M293" s="7">
        <v>0</v>
      </c>
      <c r="N293" s="7">
        <v>14.66275692</v>
      </c>
      <c r="O293" s="7">
        <v>2.7377114300000001</v>
      </c>
      <c r="P293" s="7">
        <v>4.4027280000000002E-2</v>
      </c>
      <c r="Q293" s="7">
        <v>0</v>
      </c>
      <c r="R293" s="7">
        <v>0</v>
      </c>
      <c r="S293" s="7">
        <v>0</v>
      </c>
      <c r="T293"/>
      <c r="U293" s="7">
        <v>4.6969710000000005</v>
      </c>
      <c r="V293" s="7">
        <v>1.3932815007878581</v>
      </c>
      <c r="W293" s="7">
        <v>3.2252364</v>
      </c>
      <c r="X293" s="7">
        <v>3.0584601</v>
      </c>
      <c r="Y293" s="7">
        <v>0.5734863</v>
      </c>
      <c r="Z293" s="7">
        <v>2.4849737999999997</v>
      </c>
      <c r="AA293" s="21">
        <v>2.845852826143085E-6</v>
      </c>
      <c r="AB293" s="7">
        <v>2.7938909999999999</v>
      </c>
      <c r="AC293" s="21">
        <v>9.13635E-2</v>
      </c>
      <c r="AD293" s="21">
        <v>1.5493199999999999E-2</v>
      </c>
      <c r="AE293" s="21">
        <v>1.18911E-2</v>
      </c>
    </row>
    <row r="294" spans="1:31" ht="15.75" customHeight="1" x14ac:dyDescent="0.2">
      <c r="A294" s="3">
        <v>41774</v>
      </c>
      <c r="B294">
        <f t="shared" si="8"/>
        <v>2014</v>
      </c>
      <c r="C294">
        <f t="shared" si="9"/>
        <v>5</v>
      </c>
      <c r="D294" s="7">
        <v>-0.41579913999999984</v>
      </c>
      <c r="E294" s="7">
        <v>1.9078999999999999</v>
      </c>
      <c r="F294" s="7">
        <v>3226.0236816400002</v>
      </c>
      <c r="H294" s="7">
        <v>2922.7692871099998</v>
      </c>
      <c r="I294" s="7">
        <v>279.90838623000002</v>
      </c>
      <c r="J294" s="7">
        <v>1.09772062</v>
      </c>
      <c r="K294" s="7">
        <v>0.58686857999999997</v>
      </c>
      <c r="L294" s="7">
        <v>4.9718956900000002</v>
      </c>
      <c r="M294" s="7">
        <v>3.3376040000000003E-2</v>
      </c>
      <c r="N294" s="7">
        <v>13.84718037</v>
      </c>
      <c r="O294" s="7">
        <v>2.7474343800000001</v>
      </c>
      <c r="P294" s="7">
        <v>6.1492739999999997E-2</v>
      </c>
      <c r="Q294" s="7">
        <v>0</v>
      </c>
      <c r="R294" s="7">
        <v>0</v>
      </c>
      <c r="S294" s="7">
        <v>0</v>
      </c>
      <c r="T294"/>
      <c r="U294" s="7">
        <v>4.39831751</v>
      </c>
      <c r="V294" s="7">
        <v>1.3070723769309966</v>
      </c>
      <c r="W294" s="7">
        <v>3.8645551699999996</v>
      </c>
      <c r="X294" s="7">
        <v>3.8441763900000003</v>
      </c>
      <c r="Y294" s="7">
        <v>0.59583456999999995</v>
      </c>
      <c r="Z294" s="7">
        <v>3.2483418200000003</v>
      </c>
      <c r="AA294" s="21">
        <v>2.4239393343738948E-3</v>
      </c>
      <c r="AB294" s="7">
        <v>3.5556321099999999</v>
      </c>
      <c r="AC294" s="21">
        <v>9.4408949999999991E-2</v>
      </c>
      <c r="AD294" s="21">
        <v>1.6009639999999999E-2</v>
      </c>
      <c r="AE294" s="21">
        <v>1.3171899999999997E-2</v>
      </c>
    </row>
    <row r="295" spans="1:31" ht="15.75" customHeight="1" x14ac:dyDescent="0.2">
      <c r="A295" s="3">
        <v>41805</v>
      </c>
      <c r="B295">
        <f t="shared" si="8"/>
        <v>2014</v>
      </c>
      <c r="C295">
        <f t="shared" si="9"/>
        <v>6</v>
      </c>
      <c r="D295" s="7">
        <v>-2.6423492399999997</v>
      </c>
      <c r="E295" s="7">
        <v>-0.6613</v>
      </c>
      <c r="F295" s="7">
        <v>3223.7971191400002</v>
      </c>
      <c r="H295" s="7">
        <v>2922.6630859400002</v>
      </c>
      <c r="I295" s="7">
        <v>279.93270874000001</v>
      </c>
      <c r="J295" s="7">
        <v>1.4179741100000001</v>
      </c>
      <c r="K295" s="7">
        <v>0.53285760000000004</v>
      </c>
      <c r="L295" s="7">
        <v>4.8439969999999999</v>
      </c>
      <c r="M295" s="7">
        <v>3.3376040000000003E-2</v>
      </c>
      <c r="N295" s="7">
        <v>11.80809307</v>
      </c>
      <c r="O295" s="7">
        <v>2.48068285</v>
      </c>
      <c r="P295" s="7">
        <v>8.4516419999999995E-2</v>
      </c>
      <c r="Q295" s="7">
        <v>0</v>
      </c>
      <c r="R295" s="7">
        <v>0</v>
      </c>
      <c r="S295" s="7">
        <v>0</v>
      </c>
      <c r="T295"/>
      <c r="U295" s="7">
        <v>2.0834009999999998</v>
      </c>
      <c r="V295" s="7">
        <v>1.0414765624086897</v>
      </c>
      <c r="W295" s="7">
        <v>2.0309870999999999</v>
      </c>
      <c r="X295" s="7">
        <v>2.8953107999999999</v>
      </c>
      <c r="Y295" s="7">
        <v>0.74599470000000001</v>
      </c>
      <c r="Z295" s="7">
        <v>2.1493161000000001</v>
      </c>
      <c r="AA295" s="21">
        <v>4.1752302427113808E-2</v>
      </c>
      <c r="AB295" s="7">
        <v>0.68949479999999996</v>
      </c>
      <c r="AC295" s="21">
        <v>9.13635E-2</v>
      </c>
      <c r="AD295" s="21">
        <v>1.5493199999999999E-2</v>
      </c>
      <c r="AE295" s="21">
        <v>1.3812900000000001E-2</v>
      </c>
    </row>
    <row r="296" spans="1:31" ht="15.75" customHeight="1" x14ac:dyDescent="0.2">
      <c r="A296" s="3">
        <v>41835</v>
      </c>
      <c r="B296">
        <f t="shared" si="8"/>
        <v>2014</v>
      </c>
      <c r="C296">
        <f t="shared" si="9"/>
        <v>7</v>
      </c>
      <c r="D296" s="7">
        <v>-3.6531572299999997</v>
      </c>
      <c r="E296" s="7"/>
      <c r="F296" s="7">
        <v>3222.78637695</v>
      </c>
      <c r="H296" s="7">
        <v>2922.7456054700001</v>
      </c>
      <c r="I296" s="7">
        <v>279.43466187000001</v>
      </c>
      <c r="J296" s="7">
        <v>1.6536696</v>
      </c>
      <c r="K296" s="7">
        <v>0.76460152999999997</v>
      </c>
      <c r="L296" s="7">
        <v>6.4590873699999998</v>
      </c>
      <c r="M296" s="7">
        <v>0.13595711999999999</v>
      </c>
      <c r="N296" s="7">
        <v>8.5438661600000003</v>
      </c>
      <c r="O296" s="7">
        <v>2.85750079</v>
      </c>
      <c r="P296" s="7">
        <v>0.19151831999999999</v>
      </c>
      <c r="Q296" s="7">
        <v>0</v>
      </c>
      <c r="R296" s="7">
        <v>0</v>
      </c>
      <c r="S296" s="7">
        <v>0</v>
      </c>
      <c r="T296"/>
      <c r="U296" s="7">
        <v>6.9645892700000003</v>
      </c>
      <c r="V296" s="7">
        <v>1.6774696084296061</v>
      </c>
      <c r="W296" s="7">
        <v>5.9929919199999997</v>
      </c>
      <c r="X296" s="7">
        <v>4.9940981399999993</v>
      </c>
      <c r="Y296" s="7">
        <v>0.87559376000000011</v>
      </c>
      <c r="Z296" s="7">
        <v>4.1185043799999992</v>
      </c>
      <c r="AA296" s="21">
        <v>0.64581712888045473</v>
      </c>
      <c r="AB296" s="7">
        <v>3.4171885899999999</v>
      </c>
      <c r="AC296" s="21">
        <v>9.4408949999999991E-2</v>
      </c>
      <c r="AD296" s="21">
        <v>1.6009639999999999E-2</v>
      </c>
      <c r="AE296" s="21">
        <v>1.4039589999999999E-2</v>
      </c>
    </row>
    <row r="297" spans="1:31" ht="15.75" customHeight="1" x14ac:dyDescent="0.2">
      <c r="A297" s="3">
        <v>41866</v>
      </c>
      <c r="B297">
        <f t="shared" si="8"/>
        <v>2014</v>
      </c>
      <c r="C297">
        <f t="shared" si="9"/>
        <v>8</v>
      </c>
      <c r="D297" s="7">
        <v>-4.7158384299999998</v>
      </c>
      <c r="E297" s="7">
        <v>-3.7863000000000002</v>
      </c>
      <c r="F297" s="7">
        <v>3221.7236328099998</v>
      </c>
      <c r="H297" s="7">
        <v>2922.9082031200001</v>
      </c>
      <c r="I297" s="7">
        <v>278.81201171999999</v>
      </c>
      <c r="J297" s="7">
        <v>1.5588620900000001</v>
      </c>
      <c r="K297" s="7">
        <v>0.77640361000000002</v>
      </c>
      <c r="L297" s="7">
        <v>7.6196346300000002</v>
      </c>
      <c r="M297" s="7">
        <v>0.10553704999999999</v>
      </c>
      <c r="N297" s="7">
        <v>6.9765391299999999</v>
      </c>
      <c r="O297" s="7">
        <v>2.83195043</v>
      </c>
      <c r="P297" s="7">
        <v>0.13462015999999999</v>
      </c>
      <c r="Q297" s="7">
        <v>0</v>
      </c>
      <c r="R297" s="7">
        <v>0</v>
      </c>
      <c r="S297" s="7">
        <v>0</v>
      </c>
      <c r="T297"/>
      <c r="U297" s="7">
        <v>5.8288977600000003</v>
      </c>
      <c r="V297" s="7">
        <v>1.5454536578835247</v>
      </c>
      <c r="W297" s="7">
        <v>5.6053490100000003</v>
      </c>
      <c r="X297" s="7">
        <v>4.1024770699999999</v>
      </c>
      <c r="Y297" s="7">
        <v>0.82859930999999998</v>
      </c>
      <c r="Z297" s="7">
        <v>3.2738777600000004</v>
      </c>
      <c r="AA297" s="21">
        <v>0.7949044967747213</v>
      </c>
      <c r="AB297" s="7">
        <v>4.1814018300000004</v>
      </c>
      <c r="AC297" s="21">
        <v>9.4408949999999991E-2</v>
      </c>
      <c r="AD297" s="21">
        <v>1.6009639999999999E-2</v>
      </c>
      <c r="AE297" s="21">
        <v>1.3813289999999999E-2</v>
      </c>
    </row>
    <row r="298" spans="1:31" ht="15.75" customHeight="1" x14ac:dyDescent="0.2">
      <c r="A298" s="3">
        <v>41897</v>
      </c>
      <c r="B298">
        <f t="shared" si="8"/>
        <v>2014</v>
      </c>
      <c r="C298">
        <f t="shared" si="9"/>
        <v>9</v>
      </c>
      <c r="D298" s="7">
        <v>-1.8052969000000001</v>
      </c>
      <c r="E298" s="7">
        <v>-3.5482</v>
      </c>
      <c r="F298" s="7">
        <v>3224.6342773400002</v>
      </c>
      <c r="H298" s="7">
        <v>2923.5231933599998</v>
      </c>
      <c r="I298" s="7">
        <v>278.87280272999999</v>
      </c>
      <c r="J298" s="7">
        <v>1.91051137</v>
      </c>
      <c r="K298" s="7">
        <v>0.78881478000000005</v>
      </c>
      <c r="L298" s="7">
        <v>8.8945789299999998</v>
      </c>
      <c r="M298" s="7">
        <v>0.15876483999999999</v>
      </c>
      <c r="N298" s="7">
        <v>6.9523329699999996</v>
      </c>
      <c r="O298" s="7">
        <v>2.9780313999999999</v>
      </c>
      <c r="P298" s="7">
        <v>0.55512667000000004</v>
      </c>
      <c r="Q298" s="7">
        <v>0</v>
      </c>
      <c r="R298" s="7">
        <v>0</v>
      </c>
      <c r="S298" s="7">
        <v>0</v>
      </c>
      <c r="T298"/>
      <c r="U298" s="7">
        <v>9.1259585999999988</v>
      </c>
      <c r="V298" s="7">
        <v>3.3581914044279446</v>
      </c>
      <c r="W298" s="7">
        <v>4.3031969999999999</v>
      </c>
      <c r="X298" s="7">
        <v>5.4651779999999999</v>
      </c>
      <c r="Y298" s="7">
        <v>0.98655840000000006</v>
      </c>
      <c r="Z298" s="7">
        <v>4.4786195999999991</v>
      </c>
      <c r="AA298" s="21">
        <v>0.11748041553021329</v>
      </c>
      <c r="AB298" s="7">
        <v>3.2687037000000001</v>
      </c>
      <c r="AC298" s="21">
        <v>9.13635E-2</v>
      </c>
      <c r="AD298" s="21">
        <v>1.5493199999999999E-2</v>
      </c>
      <c r="AE298" s="21">
        <v>1.28421E-2</v>
      </c>
    </row>
    <row r="299" spans="1:31" ht="15.75" customHeight="1" x14ac:dyDescent="0.2">
      <c r="A299" s="3">
        <v>41927</v>
      </c>
      <c r="B299">
        <f t="shared" si="8"/>
        <v>2014</v>
      </c>
      <c r="C299">
        <f t="shared" si="9"/>
        <v>10</v>
      </c>
      <c r="D299" s="7">
        <v>-5.1193695100000003</v>
      </c>
      <c r="E299" s="7">
        <v>-4.2389000000000001</v>
      </c>
      <c r="F299" s="7">
        <v>3221.3203125</v>
      </c>
      <c r="H299" s="7">
        <v>2923.5979003900002</v>
      </c>
      <c r="I299" s="7">
        <v>278.98144531000003</v>
      </c>
      <c r="J299" s="7">
        <v>1.2134599699999999</v>
      </c>
      <c r="K299" s="7">
        <v>0.73218751000000004</v>
      </c>
      <c r="L299" s="7">
        <v>6.7759432799999999</v>
      </c>
      <c r="M299" s="7">
        <v>0.15878317</v>
      </c>
      <c r="N299" s="7">
        <v>7.1953201299999998</v>
      </c>
      <c r="O299" s="7">
        <v>2.6361875499999998</v>
      </c>
      <c r="P299" s="7">
        <v>2.8852929999999999E-2</v>
      </c>
      <c r="Q299" s="7">
        <v>0</v>
      </c>
      <c r="R299" s="7">
        <v>0</v>
      </c>
      <c r="S299" s="7">
        <v>0</v>
      </c>
      <c r="T299"/>
      <c r="U299" s="7">
        <v>2.48671832</v>
      </c>
      <c r="V299" s="7">
        <v>1.6089038438776024</v>
      </c>
      <c r="W299" s="7">
        <v>2.5913250300000001</v>
      </c>
      <c r="X299" s="7">
        <v>2.9835925200000002</v>
      </c>
      <c r="Y299" s="7">
        <v>0.64329030000000009</v>
      </c>
      <c r="Z299" s="7">
        <v>2.3403022199999999</v>
      </c>
      <c r="AA299" s="21">
        <v>8.1517873175520833E-5</v>
      </c>
      <c r="AB299" s="7">
        <v>3.1151701599999999</v>
      </c>
      <c r="AC299" s="21">
        <v>9.4408949999999991E-2</v>
      </c>
      <c r="AD299" s="21">
        <v>1.6009639999999999E-2</v>
      </c>
      <c r="AE299" s="21">
        <v>1.23039E-2</v>
      </c>
    </row>
    <row r="300" spans="1:31" ht="15.75" customHeight="1" x14ac:dyDescent="0.2">
      <c r="A300" s="3">
        <v>41958</v>
      </c>
      <c r="B300">
        <f t="shared" si="8"/>
        <v>2014</v>
      </c>
      <c r="C300">
        <f t="shared" si="9"/>
        <v>11</v>
      </c>
      <c r="D300" s="7">
        <v>-6.0737609900000002</v>
      </c>
      <c r="E300" s="7">
        <v>-5.1893000000000002</v>
      </c>
      <c r="F300" s="7">
        <v>3220.3657226599998</v>
      </c>
      <c r="H300" s="7">
        <v>2923.5688476599998</v>
      </c>
      <c r="I300" s="7">
        <v>279.08731079</v>
      </c>
      <c r="J300" s="7">
        <v>0.99338119999999996</v>
      </c>
      <c r="K300" s="7">
        <v>0.53503149999999999</v>
      </c>
      <c r="L300" s="7">
        <v>6.0079760599999998</v>
      </c>
      <c r="M300" s="7">
        <v>9.5762490000000006E-2</v>
      </c>
      <c r="N300" s="7">
        <v>7.8183236100000002</v>
      </c>
      <c r="O300" s="7">
        <v>2.2487864499999999</v>
      </c>
      <c r="P300" s="7">
        <v>1.0348680000000001E-2</v>
      </c>
      <c r="Q300" s="7">
        <v>0</v>
      </c>
      <c r="R300" s="7">
        <v>0</v>
      </c>
      <c r="S300" s="7">
        <v>0</v>
      </c>
      <c r="T300"/>
      <c r="U300" s="7">
        <v>1.2480830999999999</v>
      </c>
      <c r="V300" s="7">
        <v>1.0272812649084797</v>
      </c>
      <c r="W300" s="7">
        <v>0.68683079999999996</v>
      </c>
      <c r="X300" s="7">
        <v>1.4327516999999999</v>
      </c>
      <c r="Y300" s="7">
        <v>0.51988440000000002</v>
      </c>
      <c r="Z300" s="7">
        <v>0.91286729999999983</v>
      </c>
      <c r="AA300" s="21">
        <v>0</v>
      </c>
      <c r="AB300" s="7">
        <v>0.60348960000000007</v>
      </c>
      <c r="AC300" s="21">
        <v>9.13635E-2</v>
      </c>
      <c r="AD300" s="21">
        <v>1.5493199999999999E-2</v>
      </c>
      <c r="AE300" s="21">
        <v>1.0605E-2</v>
      </c>
    </row>
    <row r="301" spans="1:31" ht="15.75" customHeight="1" x14ac:dyDescent="0.2">
      <c r="A301" s="3">
        <v>41988</v>
      </c>
      <c r="B301">
        <f t="shared" si="8"/>
        <v>2014</v>
      </c>
      <c r="C301">
        <f t="shared" si="9"/>
        <v>12</v>
      </c>
      <c r="D301" s="7">
        <v>-6.9602146099999995</v>
      </c>
      <c r="E301" s="7"/>
      <c r="F301" s="7">
        <v>3219.47924805</v>
      </c>
      <c r="H301" s="7">
        <v>2922.4897460900002</v>
      </c>
      <c r="I301" s="7">
        <v>279.16305541999998</v>
      </c>
      <c r="J301" s="7">
        <v>0.60239458000000001</v>
      </c>
      <c r="K301" s="7">
        <v>0.88417482000000003</v>
      </c>
      <c r="L301" s="7">
        <v>5.5528497699999999</v>
      </c>
      <c r="M301" s="7">
        <v>0</v>
      </c>
      <c r="N301" s="7">
        <v>8.2173442800000007</v>
      </c>
      <c r="O301" s="7">
        <v>2.5595576800000002</v>
      </c>
      <c r="P301" s="7">
        <v>1.0293429999999999E-2</v>
      </c>
      <c r="Q301" s="7">
        <v>0</v>
      </c>
      <c r="R301" s="7">
        <v>0</v>
      </c>
      <c r="S301" s="7">
        <v>0</v>
      </c>
      <c r="T301"/>
      <c r="U301" s="7">
        <v>0.88663037999999994</v>
      </c>
      <c r="V301" s="7">
        <v>0.56178051785086247</v>
      </c>
      <c r="W301" s="7">
        <v>0.80000708000000009</v>
      </c>
      <c r="X301" s="7">
        <v>2.9109520800000004</v>
      </c>
      <c r="Y301" s="7">
        <v>0.32174961999999996</v>
      </c>
      <c r="Z301" s="7">
        <v>2.589202460000001</v>
      </c>
      <c r="AA301" s="21">
        <v>0</v>
      </c>
      <c r="AB301" s="7">
        <v>5.73036922</v>
      </c>
      <c r="AC301" s="21">
        <v>9.4408949999999991E-2</v>
      </c>
      <c r="AD301" s="21">
        <v>1.6009639999999999E-2</v>
      </c>
      <c r="AE301" s="21">
        <v>9.8626500000000006E-3</v>
      </c>
    </row>
    <row r="302" spans="1:31" ht="15.75" customHeight="1" x14ac:dyDescent="0.2">
      <c r="A302" s="3">
        <v>42019</v>
      </c>
      <c r="B302">
        <f t="shared" si="8"/>
        <v>2015</v>
      </c>
      <c r="C302">
        <f t="shared" si="9"/>
        <v>1</v>
      </c>
      <c r="D302" s="7">
        <v>-7.4125852600000002</v>
      </c>
      <c r="E302" s="7">
        <v>-5.8992000000000004</v>
      </c>
      <c r="F302" s="7">
        <v>3219.0268554700001</v>
      </c>
      <c r="H302" s="7">
        <v>2922.4162597700001</v>
      </c>
      <c r="I302" s="7">
        <v>279.27981567</v>
      </c>
      <c r="J302" s="7">
        <v>0.39341635000000003</v>
      </c>
      <c r="K302" s="7">
        <v>0.24056311</v>
      </c>
      <c r="L302" s="7">
        <v>5.1137929</v>
      </c>
      <c r="M302" s="7">
        <v>4.975392E-2</v>
      </c>
      <c r="N302" s="7">
        <v>9.1106910699999997</v>
      </c>
      <c r="O302" s="7">
        <v>2.4105072000000001</v>
      </c>
      <c r="P302" s="7">
        <v>1.228658E-2</v>
      </c>
      <c r="Q302" s="7">
        <v>0</v>
      </c>
      <c r="R302" s="7">
        <v>0</v>
      </c>
      <c r="S302" s="7">
        <v>0</v>
      </c>
      <c r="T302"/>
      <c r="U302" s="7">
        <v>2.8760237599999998</v>
      </c>
      <c r="V302" s="7">
        <v>1.4148347048692089</v>
      </c>
      <c r="W302" s="7">
        <v>1.3646451100000001</v>
      </c>
      <c r="X302" s="7">
        <v>1.3620628099999998</v>
      </c>
      <c r="Y302" s="7">
        <v>0.20691849000000001</v>
      </c>
      <c r="Z302" s="7">
        <v>1.1551443199999998</v>
      </c>
      <c r="AA302" s="21">
        <v>0</v>
      </c>
      <c r="AB302" s="7">
        <v>1.55596533</v>
      </c>
      <c r="AC302" s="21">
        <v>0.10676648</v>
      </c>
      <c r="AD302" s="21">
        <v>1.7728590000000002E-2</v>
      </c>
      <c r="AE302" s="21">
        <v>9.7494999999999995E-3</v>
      </c>
    </row>
    <row r="303" spans="1:31" ht="15.75" customHeight="1" x14ac:dyDescent="0.2">
      <c r="A303" s="3">
        <v>42050</v>
      </c>
      <c r="B303">
        <f t="shared" si="8"/>
        <v>2015</v>
      </c>
      <c r="C303">
        <f t="shared" si="9"/>
        <v>2</v>
      </c>
      <c r="D303" s="7">
        <v>-4.9171447799999992</v>
      </c>
      <c r="E303" s="7">
        <v>-4.8000999999999996</v>
      </c>
      <c r="F303" s="7">
        <v>3221.5224609400002</v>
      </c>
      <c r="H303" s="7">
        <v>2922.4770507799999</v>
      </c>
      <c r="I303" s="7">
        <v>279.58349608999998</v>
      </c>
      <c r="J303" s="7">
        <v>0.51089941999999999</v>
      </c>
      <c r="K303" s="7">
        <v>0.24810093999999999</v>
      </c>
      <c r="L303" s="7">
        <v>4.7298998799999996</v>
      </c>
      <c r="M303" s="7">
        <v>4.975392E-2</v>
      </c>
      <c r="N303" s="7">
        <v>11.100979799999999</v>
      </c>
      <c r="O303" s="7">
        <v>2.7266941099999999</v>
      </c>
      <c r="P303" s="7">
        <v>9.5560099999999995E-2</v>
      </c>
      <c r="Q303" s="7">
        <v>0</v>
      </c>
      <c r="R303" s="7">
        <v>0</v>
      </c>
      <c r="S303" s="7">
        <v>0</v>
      </c>
      <c r="T303"/>
      <c r="U303" s="7">
        <v>7.4268896799999995</v>
      </c>
      <c r="V303" s="7">
        <v>0.574316560751159</v>
      </c>
      <c r="W303" s="7">
        <v>2.1418381599999998</v>
      </c>
      <c r="X303" s="7">
        <v>2.6293094799999999</v>
      </c>
      <c r="Y303" s="7">
        <v>0.24695916000000001</v>
      </c>
      <c r="Z303" s="7">
        <v>2.38235032</v>
      </c>
      <c r="AA303" s="21">
        <v>0</v>
      </c>
      <c r="AB303" s="7">
        <v>1.1114832400000001</v>
      </c>
      <c r="AC303" s="21">
        <v>9.6434239999999991E-2</v>
      </c>
      <c r="AD303" s="21">
        <v>1.601292E-2</v>
      </c>
      <c r="AE303" s="21">
        <v>9.4950800000000012E-3</v>
      </c>
    </row>
    <row r="304" spans="1:31" ht="15.75" customHeight="1" x14ac:dyDescent="0.2">
      <c r="A304" s="3">
        <v>42078</v>
      </c>
      <c r="B304">
        <f t="shared" si="8"/>
        <v>2015</v>
      </c>
      <c r="C304">
        <f t="shared" si="9"/>
        <v>3</v>
      </c>
      <c r="D304" s="7">
        <v>1.7913780199999998</v>
      </c>
      <c r="E304" s="7">
        <v>0.95779999999999998</v>
      </c>
      <c r="F304" s="7">
        <v>3228.2309570299999</v>
      </c>
      <c r="H304" s="7">
        <v>2922.8525390599998</v>
      </c>
      <c r="I304" s="7">
        <v>279.87591552999999</v>
      </c>
      <c r="J304" s="7">
        <v>1.1140384699999999</v>
      </c>
      <c r="K304" s="7">
        <v>0.12067372</v>
      </c>
      <c r="L304" s="7">
        <v>6.3670172699999998</v>
      </c>
      <c r="M304" s="7">
        <v>4.975392E-2</v>
      </c>
      <c r="N304" s="7">
        <v>14.56285667</v>
      </c>
      <c r="O304" s="7">
        <v>3.1260733599999999</v>
      </c>
      <c r="P304" s="7">
        <v>0.16211607</v>
      </c>
      <c r="Q304" s="7">
        <v>0</v>
      </c>
      <c r="R304" s="7">
        <v>0</v>
      </c>
      <c r="S304" s="7">
        <v>0</v>
      </c>
      <c r="T304"/>
      <c r="U304" s="7">
        <v>10.698081090000001</v>
      </c>
      <c r="V304" s="7">
        <v>1.920014688272651</v>
      </c>
      <c r="W304" s="7">
        <v>2.96970855</v>
      </c>
      <c r="X304" s="7">
        <v>3.5722394299999998</v>
      </c>
      <c r="Y304" s="7">
        <v>0.61694309000000003</v>
      </c>
      <c r="Z304" s="7">
        <v>2.9552963399999999</v>
      </c>
      <c r="AA304" s="21">
        <v>0</v>
      </c>
      <c r="AB304" s="7">
        <v>1.3567568500000002</v>
      </c>
      <c r="AC304" s="21">
        <v>0.10676648</v>
      </c>
      <c r="AD304" s="21">
        <v>1.7728590000000002E-2</v>
      </c>
      <c r="AE304" s="21">
        <v>1.1093349999999998E-2</v>
      </c>
    </row>
    <row r="305" spans="1:31" ht="15.75" customHeight="1" x14ac:dyDescent="0.2">
      <c r="A305" s="3">
        <v>42109</v>
      </c>
      <c r="B305">
        <f t="shared" si="8"/>
        <v>2015</v>
      </c>
      <c r="C305">
        <f t="shared" si="9"/>
        <v>4</v>
      </c>
      <c r="D305" s="7">
        <v>3.65034437</v>
      </c>
      <c r="E305" s="7">
        <v>3.9693999999999998</v>
      </c>
      <c r="F305" s="7">
        <v>3230.08984375</v>
      </c>
      <c r="H305" s="7">
        <v>2922.9567871099998</v>
      </c>
      <c r="I305" s="7">
        <v>280.08685302999999</v>
      </c>
      <c r="J305" s="7">
        <v>1.46394074</v>
      </c>
      <c r="K305" s="7">
        <v>0.49473831000000001</v>
      </c>
      <c r="L305" s="7">
        <v>6.1149487499999999</v>
      </c>
      <c r="M305" s="7">
        <v>0</v>
      </c>
      <c r="N305" s="7">
        <v>15.905704500000001</v>
      </c>
      <c r="O305" s="7">
        <v>2.9595770799999999</v>
      </c>
      <c r="P305" s="7">
        <v>0.10735512999999999</v>
      </c>
      <c r="Q305" s="7">
        <v>0</v>
      </c>
      <c r="R305" s="7">
        <v>0</v>
      </c>
      <c r="S305" s="7">
        <v>0</v>
      </c>
      <c r="T305"/>
      <c r="U305" s="7">
        <v>5.9414942999999996</v>
      </c>
      <c r="V305" s="7">
        <v>2.5958168088495146</v>
      </c>
      <c r="W305" s="7">
        <v>3.4161071999999999</v>
      </c>
      <c r="X305" s="7">
        <v>3.7589028000000004</v>
      </c>
      <c r="Y305" s="7">
        <v>0.78399780000000008</v>
      </c>
      <c r="Z305" s="7">
        <v>2.9749049999999997</v>
      </c>
      <c r="AA305" s="21">
        <v>5.7223062203092157E-6</v>
      </c>
      <c r="AB305" s="7">
        <v>2.8932971999999997</v>
      </c>
      <c r="AC305" s="21">
        <v>0.10332239999999999</v>
      </c>
      <c r="AD305" s="21">
        <v>1.71567E-2</v>
      </c>
      <c r="AE305" s="21">
        <v>1.21983E-2</v>
      </c>
    </row>
    <row r="306" spans="1:31" ht="15.75" customHeight="1" x14ac:dyDescent="0.2">
      <c r="A306" s="3">
        <v>42139</v>
      </c>
      <c r="B306">
        <f t="shared" si="8"/>
        <v>2015</v>
      </c>
      <c r="C306">
        <f t="shared" si="9"/>
        <v>5</v>
      </c>
      <c r="D306" s="7">
        <v>1.9734497099999997</v>
      </c>
      <c r="E306" s="7">
        <v>2.8148</v>
      </c>
      <c r="F306" s="7">
        <v>3228.4130859400002</v>
      </c>
      <c r="H306" s="7">
        <v>2922.78125</v>
      </c>
      <c r="I306" s="7">
        <v>280.21014403999999</v>
      </c>
      <c r="J306" s="7">
        <v>1.2910975200000001</v>
      </c>
      <c r="K306" s="7">
        <v>0.74658619999999998</v>
      </c>
      <c r="L306" s="7">
        <v>5.1062822299999997</v>
      </c>
      <c r="M306" s="7">
        <v>3.3964479999999998E-2</v>
      </c>
      <c r="N306" s="7">
        <v>15.43501472</v>
      </c>
      <c r="O306" s="7">
        <v>2.7521185899999998</v>
      </c>
      <c r="P306" s="7">
        <v>5.6665819999999999E-2</v>
      </c>
      <c r="Q306" s="7">
        <v>0</v>
      </c>
      <c r="R306" s="7">
        <v>0</v>
      </c>
      <c r="S306" s="7">
        <v>0</v>
      </c>
      <c r="T306"/>
      <c r="U306" s="7">
        <v>3.2597888800000003</v>
      </c>
      <c r="V306" s="7">
        <v>1.2181097527622857</v>
      </c>
      <c r="W306" s="7">
        <v>3.69050536</v>
      </c>
      <c r="X306" s="7">
        <v>4.1940107700000002</v>
      </c>
      <c r="Y306" s="7">
        <v>0.70393622</v>
      </c>
      <c r="Z306" s="7">
        <v>3.4900745500000001</v>
      </c>
      <c r="AA306" s="21">
        <v>3.0873076281478476E-3</v>
      </c>
      <c r="AB306" s="7">
        <v>4.26981755</v>
      </c>
      <c r="AC306" s="21">
        <v>0.10676648</v>
      </c>
      <c r="AD306" s="21">
        <v>1.7728590000000002E-2</v>
      </c>
      <c r="AE306" s="21">
        <v>1.367968E-2</v>
      </c>
    </row>
    <row r="307" spans="1:31" ht="15.75" customHeight="1" x14ac:dyDescent="0.2">
      <c r="A307" s="3">
        <v>42170</v>
      </c>
      <c r="B307">
        <f t="shared" si="8"/>
        <v>2015</v>
      </c>
      <c r="C307">
        <f t="shared" si="9"/>
        <v>6</v>
      </c>
      <c r="D307" s="7">
        <v>0.3418626800000002</v>
      </c>
      <c r="E307" s="7"/>
      <c r="F307" s="7">
        <v>3226.7814941400002</v>
      </c>
      <c r="H307" s="7">
        <v>2922.7326660200001</v>
      </c>
      <c r="I307" s="7">
        <v>280.30300903</v>
      </c>
      <c r="J307" s="7">
        <v>1.5529124700000001</v>
      </c>
      <c r="K307" s="7">
        <v>0.59650320000000001</v>
      </c>
      <c r="L307" s="7">
        <v>5.2188630099999997</v>
      </c>
      <c r="M307" s="7">
        <v>3.3964479999999998E-2</v>
      </c>
      <c r="N307" s="7">
        <v>13.644395830000001</v>
      </c>
      <c r="O307" s="7">
        <v>2.6109223400000001</v>
      </c>
      <c r="P307" s="7">
        <v>8.8244859999999994E-2</v>
      </c>
      <c r="Q307" s="7">
        <v>0</v>
      </c>
      <c r="R307" s="7">
        <v>0</v>
      </c>
      <c r="S307" s="7">
        <v>0</v>
      </c>
      <c r="T307"/>
      <c r="U307" s="7">
        <v>4.0278285</v>
      </c>
      <c r="V307" s="7">
        <v>1.2176850372785044</v>
      </c>
      <c r="W307" s="7">
        <v>2.5362065999999999</v>
      </c>
      <c r="X307" s="7">
        <v>3.2742531000000001</v>
      </c>
      <c r="Y307" s="7">
        <v>0.81942959999999998</v>
      </c>
      <c r="Z307" s="7">
        <v>2.4548235000000003</v>
      </c>
      <c r="AA307" s="21">
        <v>3.3770572666255105E-2</v>
      </c>
      <c r="AB307" s="7">
        <v>0.5935862999999999</v>
      </c>
      <c r="AC307" s="21">
        <v>0.10332239999999999</v>
      </c>
      <c r="AD307" s="21">
        <v>1.71567E-2</v>
      </c>
      <c r="AE307" s="21">
        <v>1.3475699999999997E-2</v>
      </c>
    </row>
    <row r="308" spans="1:31" ht="15.75" customHeight="1" x14ac:dyDescent="0.2">
      <c r="A308" s="3">
        <v>42200</v>
      </c>
      <c r="B308">
        <f t="shared" si="8"/>
        <v>2015</v>
      </c>
      <c r="C308">
        <f t="shared" si="9"/>
        <v>7</v>
      </c>
      <c r="D308" s="7">
        <v>1.6957535699999999</v>
      </c>
      <c r="E308" s="7">
        <v>2.9093</v>
      </c>
      <c r="F308" s="7">
        <v>3228.1352539099998</v>
      </c>
      <c r="H308" s="7">
        <v>2923.1875</v>
      </c>
      <c r="I308" s="7">
        <v>279.63739013999998</v>
      </c>
      <c r="J308" s="7">
        <v>2.3472614300000001</v>
      </c>
      <c r="K308" s="7">
        <v>0.54281979999999996</v>
      </c>
      <c r="L308" s="7">
        <v>8.8167104700000003</v>
      </c>
      <c r="M308" s="7">
        <v>0.13621306</v>
      </c>
      <c r="N308" s="7">
        <v>9.4985437400000006</v>
      </c>
      <c r="O308" s="7">
        <v>3.44760394</v>
      </c>
      <c r="P308" s="7">
        <v>0.52117091000000004</v>
      </c>
      <c r="Q308" s="7">
        <v>0</v>
      </c>
      <c r="R308" s="7">
        <v>0</v>
      </c>
      <c r="S308" s="7">
        <v>0</v>
      </c>
      <c r="T308"/>
      <c r="U308" s="7">
        <v>13.237869859999998</v>
      </c>
      <c r="V308" s="7">
        <v>2.2373962112671717</v>
      </c>
      <c r="W308" s="7">
        <v>7.1648722099999995</v>
      </c>
      <c r="X308" s="7">
        <v>7.3067709900000004</v>
      </c>
      <c r="Y308" s="7">
        <v>1.2583495199999999</v>
      </c>
      <c r="Z308" s="7">
        <v>6.048421470000001</v>
      </c>
      <c r="AA308" s="21">
        <v>0.8820996566148761</v>
      </c>
      <c r="AB308" s="7">
        <v>2.0777009099999999</v>
      </c>
      <c r="AC308" s="21">
        <v>0.10676648</v>
      </c>
      <c r="AD308" s="21">
        <v>1.7728590000000002E-2</v>
      </c>
      <c r="AE308" s="21">
        <v>1.3878700000000001E-2</v>
      </c>
    </row>
    <row r="309" spans="1:31" ht="15.75" customHeight="1" x14ac:dyDescent="0.2">
      <c r="A309" s="3">
        <v>42231</v>
      </c>
      <c r="B309">
        <f t="shared" si="8"/>
        <v>2015</v>
      </c>
      <c r="C309">
        <f t="shared" si="9"/>
        <v>8</v>
      </c>
      <c r="D309" s="7">
        <v>2.1017422699999999</v>
      </c>
      <c r="E309" s="7">
        <v>3.847</v>
      </c>
      <c r="F309" s="7">
        <v>3228.5412597700001</v>
      </c>
      <c r="H309" s="7">
        <v>2923.6604003900002</v>
      </c>
      <c r="I309" s="7">
        <v>278.79943847999999</v>
      </c>
      <c r="J309" s="7">
        <v>2.7148671200000001</v>
      </c>
      <c r="K309" s="7">
        <v>0.38133663000000001</v>
      </c>
      <c r="L309" s="7">
        <v>11.866107939999999</v>
      </c>
      <c r="M309" s="7">
        <v>0.10523999000000001</v>
      </c>
      <c r="N309" s="7">
        <v>7.1327624299999997</v>
      </c>
      <c r="O309" s="7">
        <v>3.5815761099999999</v>
      </c>
      <c r="P309" s="7">
        <v>0.29959871999999999</v>
      </c>
      <c r="Q309" s="7">
        <v>0</v>
      </c>
      <c r="R309" s="7">
        <v>0</v>
      </c>
      <c r="S309" s="7">
        <v>0</v>
      </c>
      <c r="T309"/>
      <c r="U309" s="7">
        <v>8.7317923199999985</v>
      </c>
      <c r="V309" s="7">
        <v>6.5924667674643684</v>
      </c>
      <c r="W309" s="7">
        <v>6.5656248500000007</v>
      </c>
      <c r="X309" s="7">
        <v>5.3774441399999997</v>
      </c>
      <c r="Y309" s="7">
        <v>1.4677098799999999</v>
      </c>
      <c r="Z309" s="7">
        <v>3.9097342599999996</v>
      </c>
      <c r="AA309" s="21">
        <v>1.0150874659010858</v>
      </c>
      <c r="AB309" s="7">
        <v>2.7566796500000001</v>
      </c>
      <c r="AC309" s="21">
        <v>0.10676648</v>
      </c>
      <c r="AD309" s="21">
        <v>1.7728590000000002E-2</v>
      </c>
      <c r="AE309" s="21">
        <v>1.378539E-2</v>
      </c>
    </row>
    <row r="310" spans="1:31" ht="15.75" customHeight="1" x14ac:dyDescent="0.2">
      <c r="A310" s="3">
        <v>42262</v>
      </c>
      <c r="B310">
        <f t="shared" si="8"/>
        <v>2015</v>
      </c>
      <c r="C310">
        <f t="shared" si="9"/>
        <v>9</v>
      </c>
      <c r="D310" s="7">
        <v>-3.0776185999999992</v>
      </c>
      <c r="E310" s="7">
        <v>-0.1817</v>
      </c>
      <c r="F310" s="7">
        <v>3223.36206055</v>
      </c>
      <c r="H310" s="7">
        <v>2923.6918945299999</v>
      </c>
      <c r="I310" s="7">
        <v>278.90606688999998</v>
      </c>
      <c r="J310" s="7">
        <v>1.7740384300000001</v>
      </c>
      <c r="K310" s="7">
        <v>0.91259800999999996</v>
      </c>
      <c r="L310" s="7">
        <v>8.0201168099999993</v>
      </c>
      <c r="M310" s="7">
        <v>0.15896663</v>
      </c>
      <c r="N310" s="7">
        <v>7.0231885900000002</v>
      </c>
      <c r="O310" s="7">
        <v>2.7950758900000001</v>
      </c>
      <c r="P310" s="7">
        <v>8.0034960000000002E-2</v>
      </c>
      <c r="Q310" s="7">
        <v>0</v>
      </c>
      <c r="R310" s="7">
        <v>0</v>
      </c>
      <c r="S310" s="7">
        <v>0</v>
      </c>
      <c r="T310"/>
      <c r="U310" s="7">
        <v>4.9056060000000006</v>
      </c>
      <c r="V310" s="7">
        <v>3.4605181738686026</v>
      </c>
      <c r="W310" s="7">
        <v>4.0826547</v>
      </c>
      <c r="X310" s="7">
        <v>3.8788223999999998</v>
      </c>
      <c r="Y310" s="7">
        <v>0.91187580000000001</v>
      </c>
      <c r="Z310" s="7">
        <v>2.9669466</v>
      </c>
      <c r="AA310" s="21">
        <v>4.9043469169396454E-2</v>
      </c>
      <c r="AB310" s="7">
        <v>3.8929917000000005</v>
      </c>
      <c r="AC310" s="21">
        <v>0.10332239999999999</v>
      </c>
      <c r="AD310" s="21">
        <v>1.71567E-2</v>
      </c>
      <c r="AE310" s="21">
        <v>1.2907500000000001E-2</v>
      </c>
    </row>
    <row r="311" spans="1:31" ht="15.75" customHeight="1" x14ac:dyDescent="0.2">
      <c r="A311" s="3">
        <v>42292</v>
      </c>
      <c r="B311">
        <f t="shared" si="8"/>
        <v>2015</v>
      </c>
      <c r="C311">
        <f t="shared" si="9"/>
        <v>10</v>
      </c>
      <c r="D311" s="7">
        <v>-4.7102069899999996</v>
      </c>
      <c r="E311" s="7"/>
      <c r="F311" s="7">
        <v>3221.72924805</v>
      </c>
      <c r="H311" s="7">
        <v>2923.7890625</v>
      </c>
      <c r="I311" s="7">
        <v>279.03787231000001</v>
      </c>
      <c r="J311" s="7">
        <v>1.2592243000000001</v>
      </c>
      <c r="K311" s="7">
        <v>0.62048011999999997</v>
      </c>
      <c r="L311" s="7">
        <v>6.6253409400000001</v>
      </c>
      <c r="M311" s="7">
        <v>0.15898186</v>
      </c>
      <c r="N311" s="7">
        <v>7.5122132300000004</v>
      </c>
      <c r="O311" s="7">
        <v>2.69633484</v>
      </c>
      <c r="P311" s="7">
        <v>2.9776779999999999E-2</v>
      </c>
      <c r="Q311" s="7">
        <v>0</v>
      </c>
      <c r="R311" s="7">
        <v>0</v>
      </c>
      <c r="S311" s="7">
        <v>0</v>
      </c>
      <c r="T311"/>
      <c r="U311" s="7">
        <v>3.3573232499999999</v>
      </c>
      <c r="V311" s="7">
        <v>1.6424615079917424</v>
      </c>
      <c r="W311" s="7">
        <v>2.6924092100000001</v>
      </c>
      <c r="X311" s="7">
        <v>2.9076031499999999</v>
      </c>
      <c r="Y311" s="7">
        <v>0.66661252999999987</v>
      </c>
      <c r="Z311" s="7">
        <v>2.2409906200000003</v>
      </c>
      <c r="AA311" s="21">
        <v>1.3603176508963948E-4</v>
      </c>
      <c r="AB311" s="7">
        <v>3.1326547799999998</v>
      </c>
      <c r="AC311" s="21">
        <v>0.10676648</v>
      </c>
      <c r="AD311" s="21">
        <v>1.7728590000000002E-2</v>
      </c>
      <c r="AE311" s="21">
        <v>1.2480599999999998E-2</v>
      </c>
    </row>
    <row r="312" spans="1:31" ht="15.75" customHeight="1" x14ac:dyDescent="0.2">
      <c r="A312" s="3">
        <v>42323</v>
      </c>
      <c r="B312">
        <f t="shared" si="8"/>
        <v>2015</v>
      </c>
      <c r="C312">
        <f t="shared" si="9"/>
        <v>11</v>
      </c>
      <c r="D312" s="7">
        <v>-4.0064621000000002</v>
      </c>
      <c r="E312" s="7"/>
      <c r="F312" s="7">
        <v>3222.4331054700001</v>
      </c>
      <c r="H312" s="7">
        <v>2923.7919921900002</v>
      </c>
      <c r="I312" s="7">
        <v>279.21673584000001</v>
      </c>
      <c r="J312" s="7">
        <v>1.17151618</v>
      </c>
      <c r="K312" s="7">
        <v>0.48235345000000002</v>
      </c>
      <c r="L312" s="7">
        <v>6.5073165900000003</v>
      </c>
      <c r="M312" s="7">
        <v>9.6559790000000006E-2</v>
      </c>
      <c r="N312" s="7">
        <v>8.7016344100000005</v>
      </c>
      <c r="O312" s="7">
        <v>2.44850111</v>
      </c>
      <c r="P312" s="7">
        <v>1.656256E-2</v>
      </c>
      <c r="Q312" s="7">
        <v>0</v>
      </c>
      <c r="R312" s="7">
        <v>0</v>
      </c>
      <c r="S312" s="7">
        <v>0</v>
      </c>
      <c r="T312"/>
      <c r="U312" s="7">
        <v>2.3532696</v>
      </c>
      <c r="V312" s="7">
        <v>1.0108686502493203</v>
      </c>
      <c r="W312" s="7">
        <v>0.87266819999999989</v>
      </c>
      <c r="X312" s="7">
        <v>1.7651261999999999</v>
      </c>
      <c r="Y312" s="7">
        <v>0.61601820000000007</v>
      </c>
      <c r="Z312" s="7">
        <v>1.1491079999999998</v>
      </c>
      <c r="AA312" s="21">
        <v>0</v>
      </c>
      <c r="AB312" s="7">
        <v>0.58520820000000007</v>
      </c>
      <c r="AC312" s="21">
        <v>0.10332239999999999</v>
      </c>
      <c r="AD312" s="21">
        <v>1.71567E-2</v>
      </c>
      <c r="AE312" s="21">
        <v>1.0718100000000001E-2</v>
      </c>
    </row>
    <row r="313" spans="1:31" ht="15.75" customHeight="1" x14ac:dyDescent="0.2">
      <c r="A313" s="3">
        <v>42353</v>
      </c>
      <c r="B313">
        <f t="shared" si="8"/>
        <v>2015</v>
      </c>
      <c r="C313">
        <f t="shared" si="9"/>
        <v>12</v>
      </c>
      <c r="D313" s="7">
        <v>-4.9027872099999996</v>
      </c>
      <c r="E313" s="7">
        <v>-5.8362999999999996</v>
      </c>
      <c r="F313" s="7">
        <v>3221.5368652299999</v>
      </c>
      <c r="H313" s="7">
        <v>2922.68237305</v>
      </c>
      <c r="I313" s="7">
        <v>279.33358765000003</v>
      </c>
      <c r="J313" s="7">
        <v>0.73542726000000003</v>
      </c>
      <c r="K313" s="7">
        <v>0.80649554999999995</v>
      </c>
      <c r="L313" s="7">
        <v>5.9591131199999996</v>
      </c>
      <c r="M313" s="7">
        <v>0</v>
      </c>
      <c r="N313" s="7">
        <v>9.3908195499999998</v>
      </c>
      <c r="O313" s="7">
        <v>2.6170835499999998</v>
      </c>
      <c r="P313" s="7">
        <v>1.190509E-2</v>
      </c>
      <c r="Q313" s="7">
        <v>0</v>
      </c>
      <c r="R313" s="7">
        <v>0</v>
      </c>
      <c r="S313" s="7">
        <v>0</v>
      </c>
      <c r="T313"/>
      <c r="U313" s="7">
        <v>1.5160252400000003</v>
      </c>
      <c r="V313" s="7">
        <v>0.55754241058099641</v>
      </c>
      <c r="W313" s="7">
        <v>1.0265358600000001</v>
      </c>
      <c r="X313" s="7">
        <v>2.8792214100000004</v>
      </c>
      <c r="Y313" s="7">
        <v>0.39549490000000009</v>
      </c>
      <c r="Z313" s="7">
        <v>2.4837265099999999</v>
      </c>
      <c r="AA313" s="21">
        <v>0</v>
      </c>
      <c r="AB313" s="7">
        <v>5.42487662</v>
      </c>
      <c r="AC313" s="21">
        <v>0.10676648</v>
      </c>
      <c r="AD313" s="21">
        <v>1.7728590000000002E-2</v>
      </c>
      <c r="AE313" s="21">
        <v>1.0083679999999999E-2</v>
      </c>
    </row>
    <row r="314" spans="1:31" ht="15.75" customHeight="1" x14ac:dyDescent="0.2">
      <c r="A314" s="3">
        <v>42384</v>
      </c>
      <c r="B314">
        <f t="shared" si="8"/>
        <v>2016</v>
      </c>
      <c r="C314">
        <f t="shared" si="9"/>
        <v>1</v>
      </c>
      <c r="D314" s="7">
        <v>-5.25249481</v>
      </c>
      <c r="E314" s="7">
        <v>-1.444</v>
      </c>
      <c r="F314" s="7">
        <v>3221.1870117200001</v>
      </c>
      <c r="H314" s="7">
        <v>2922.6081543</v>
      </c>
      <c r="I314" s="7">
        <v>279.47753906000003</v>
      </c>
      <c r="J314" s="7">
        <v>0.49895297999999999</v>
      </c>
      <c r="K314" s="7">
        <v>0.30662855999999999</v>
      </c>
      <c r="L314" s="7">
        <v>5.6022667899999998</v>
      </c>
      <c r="M314" s="7">
        <v>4.9999620000000002E-2</v>
      </c>
      <c r="N314" s="7">
        <v>10.265117650000001</v>
      </c>
      <c r="O314" s="7">
        <v>2.3650729699999999</v>
      </c>
      <c r="P314" s="7">
        <v>1.327298E-2</v>
      </c>
      <c r="Q314" s="7">
        <v>0</v>
      </c>
      <c r="R314" s="7">
        <v>0</v>
      </c>
      <c r="S314" s="7">
        <v>0</v>
      </c>
      <c r="T314"/>
      <c r="U314" s="7">
        <v>2.33849771</v>
      </c>
      <c r="V314" s="7">
        <v>1.2686520989545866</v>
      </c>
      <c r="W314" s="7">
        <v>1.4503461599999998</v>
      </c>
      <c r="X314" s="7">
        <v>1.6675120099999998</v>
      </c>
      <c r="Y314" s="7">
        <v>0.26402017999999999</v>
      </c>
      <c r="Z314" s="7">
        <v>1.4034918299999999</v>
      </c>
      <c r="AA314" s="21">
        <v>0</v>
      </c>
      <c r="AB314" s="7">
        <v>1.87538654</v>
      </c>
      <c r="AC314" s="21">
        <v>0.10751513000000001</v>
      </c>
      <c r="AD314" s="21">
        <v>1.7612339999999997E-2</v>
      </c>
      <c r="AE314" s="21">
        <v>1.0011760000000001E-2</v>
      </c>
    </row>
    <row r="315" spans="1:31" ht="15.75" customHeight="1" x14ac:dyDescent="0.2">
      <c r="A315" s="3">
        <v>42415</v>
      </c>
      <c r="B315">
        <f t="shared" si="8"/>
        <v>2016</v>
      </c>
      <c r="C315">
        <f t="shared" si="9"/>
        <v>2</v>
      </c>
      <c r="D315" s="7">
        <v>-5.1710882199999997</v>
      </c>
      <c r="E315" s="7">
        <v>-2.4224000000000001</v>
      </c>
      <c r="F315" s="7">
        <v>3221.2685546900002</v>
      </c>
      <c r="H315" s="7">
        <v>2922.5478515599998</v>
      </c>
      <c r="I315" s="7">
        <v>279.57556152000001</v>
      </c>
      <c r="J315" s="7">
        <v>0.37669881999999999</v>
      </c>
      <c r="K315" s="7">
        <v>0.36810815000000002</v>
      </c>
      <c r="L315" s="7">
        <v>4.6985149399999999</v>
      </c>
      <c r="M315" s="7">
        <v>4.9999620000000002E-2</v>
      </c>
      <c r="N315" s="7">
        <v>11.214724540000001</v>
      </c>
      <c r="O315" s="7">
        <v>2.4222316699999999</v>
      </c>
      <c r="P315" s="7">
        <v>1.489064E-2</v>
      </c>
      <c r="Q315" s="7">
        <v>0</v>
      </c>
      <c r="R315" s="7">
        <v>0</v>
      </c>
      <c r="S315" s="7">
        <v>0</v>
      </c>
      <c r="T315"/>
      <c r="U315" s="7">
        <v>1.71830539</v>
      </c>
      <c r="V315" s="7">
        <v>0.54072504220859585</v>
      </c>
      <c r="W315" s="7">
        <v>1.6378704099999999</v>
      </c>
      <c r="X315" s="7">
        <v>1.8680042600000002</v>
      </c>
      <c r="Y315" s="7">
        <v>0.18445218000000002</v>
      </c>
      <c r="Z315" s="7">
        <v>1.6835520800000001</v>
      </c>
      <c r="AA315" s="21">
        <v>0</v>
      </c>
      <c r="AB315" s="7">
        <v>2.0627850799999998</v>
      </c>
      <c r="AC315" s="21">
        <v>0.10057867</v>
      </c>
      <c r="AD315" s="21">
        <v>1.6476059999999997E-2</v>
      </c>
      <c r="AE315" s="21">
        <v>1.000761E-2</v>
      </c>
    </row>
    <row r="316" spans="1:31" ht="15.75" customHeight="1" x14ac:dyDescent="0.2">
      <c r="A316" s="3">
        <v>42444</v>
      </c>
      <c r="B316">
        <f t="shared" si="8"/>
        <v>2016</v>
      </c>
      <c r="C316">
        <f t="shared" si="9"/>
        <v>3</v>
      </c>
      <c r="D316" s="7">
        <v>-2.4472017299999997</v>
      </c>
      <c r="E316" s="7">
        <v>0.80330000000000001</v>
      </c>
      <c r="F316" s="7">
        <v>3223.9924316400002</v>
      </c>
      <c r="H316" s="7">
        <v>2922.7385253900002</v>
      </c>
      <c r="I316" s="7">
        <v>279.88061522999999</v>
      </c>
      <c r="J316" s="7">
        <v>0.67942612999999996</v>
      </c>
      <c r="K316" s="7">
        <v>0.23191055999999999</v>
      </c>
      <c r="L316" s="7">
        <v>4.9775376299999996</v>
      </c>
      <c r="M316" s="7">
        <v>4.9999620000000002E-2</v>
      </c>
      <c r="N316" s="7">
        <v>12.53093719</v>
      </c>
      <c r="O316" s="7">
        <v>2.8060960800000001</v>
      </c>
      <c r="P316" s="7">
        <v>9.7418459999999998E-2</v>
      </c>
      <c r="Q316" s="7">
        <v>0</v>
      </c>
      <c r="R316" s="7">
        <v>0</v>
      </c>
      <c r="S316" s="7">
        <v>0</v>
      </c>
      <c r="T316"/>
      <c r="U316" s="7">
        <v>9.28686933</v>
      </c>
      <c r="V316" s="7">
        <v>0.63064667797896001</v>
      </c>
      <c r="W316" s="7">
        <v>3.2558171599999994</v>
      </c>
      <c r="X316" s="7">
        <v>3.33394491</v>
      </c>
      <c r="Y316" s="7">
        <v>0.36935941999999999</v>
      </c>
      <c r="Z316" s="7">
        <v>2.9645854900000002</v>
      </c>
      <c r="AA316" s="21">
        <v>1.2648234782858157E-7</v>
      </c>
      <c r="AB316" s="7">
        <v>1.9809564199999998</v>
      </c>
      <c r="AC316" s="21">
        <v>0.10751513000000001</v>
      </c>
      <c r="AD316" s="21">
        <v>1.7612339999999997E-2</v>
      </c>
      <c r="AE316" s="21">
        <v>1.1568269999999999E-2</v>
      </c>
    </row>
    <row r="317" spans="1:31" ht="15.75" customHeight="1" x14ac:dyDescent="0.2">
      <c r="A317" s="3">
        <v>42475</v>
      </c>
      <c r="B317">
        <f t="shared" si="8"/>
        <v>2016</v>
      </c>
      <c r="C317">
        <f t="shared" si="9"/>
        <v>4</v>
      </c>
      <c r="D317" s="7">
        <v>-9.3362810000000351E-2</v>
      </c>
      <c r="E317" s="7"/>
      <c r="F317" s="7">
        <v>3226.3461914099998</v>
      </c>
      <c r="H317" s="7">
        <v>2922.5366210900002</v>
      </c>
      <c r="I317" s="7">
        <v>280.13394165</v>
      </c>
      <c r="J317" s="7">
        <v>1.0636256900000001</v>
      </c>
      <c r="K317" s="7">
        <v>0.65401465000000003</v>
      </c>
      <c r="L317" s="7">
        <v>5.0533099200000002</v>
      </c>
      <c r="M317" s="7">
        <v>0</v>
      </c>
      <c r="N317" s="7">
        <v>14.17879772</v>
      </c>
      <c r="O317" s="7">
        <v>2.6607899700000002</v>
      </c>
      <c r="P317" s="7">
        <v>6.5086099999999994E-2</v>
      </c>
      <c r="Q317" s="7">
        <v>0</v>
      </c>
      <c r="R317" s="7">
        <v>0</v>
      </c>
      <c r="S317" s="7">
        <v>0</v>
      </c>
      <c r="T317"/>
      <c r="U317" s="7">
        <v>4.7899179000000007</v>
      </c>
      <c r="V317" s="7">
        <v>1.2832528743814808</v>
      </c>
      <c r="W317" s="7">
        <v>3.2875635000000001</v>
      </c>
      <c r="X317" s="7">
        <v>3.4794666000000003</v>
      </c>
      <c r="Y317" s="7">
        <v>0.56376090000000001</v>
      </c>
      <c r="Z317" s="7">
        <v>2.9157057000000002</v>
      </c>
      <c r="AA317" s="21">
        <v>4.2014579895639308E-5</v>
      </c>
      <c r="AB317" s="7">
        <v>3.6857943</v>
      </c>
      <c r="AC317" s="21">
        <v>0.10404690000000001</v>
      </c>
      <c r="AD317" s="21">
        <v>1.7044199999999999E-2</v>
      </c>
      <c r="AE317" s="21">
        <v>1.24248E-2</v>
      </c>
    </row>
    <row r="318" spans="1:31" ht="15.75" customHeight="1" x14ac:dyDescent="0.2">
      <c r="A318" s="3">
        <v>42505</v>
      </c>
      <c r="B318">
        <f t="shared" si="8"/>
        <v>2016</v>
      </c>
      <c r="C318">
        <f t="shared" si="9"/>
        <v>5</v>
      </c>
      <c r="D318" s="7">
        <v>-1.6786403700000001</v>
      </c>
      <c r="E318" s="7">
        <v>1.0538000000000001</v>
      </c>
      <c r="F318" s="7">
        <v>3224.7609863299999</v>
      </c>
      <c r="H318" s="7">
        <v>2922.3408203099998</v>
      </c>
      <c r="I318" s="7">
        <v>280.22653198</v>
      </c>
      <c r="J318" s="7">
        <v>1.04471958</v>
      </c>
      <c r="K318" s="7">
        <v>0.79003155000000003</v>
      </c>
      <c r="L318" s="7">
        <v>4.1684007599999999</v>
      </c>
      <c r="M318" s="7">
        <v>3.4227559999999997E-2</v>
      </c>
      <c r="N318" s="7">
        <v>13.349968909999999</v>
      </c>
      <c r="O318" s="7">
        <v>2.7446405899999999</v>
      </c>
      <c r="P318" s="7">
        <v>6.1701699999999998E-2</v>
      </c>
      <c r="Q318" s="7">
        <v>0</v>
      </c>
      <c r="R318" s="7">
        <v>0</v>
      </c>
      <c r="S318" s="7">
        <v>0</v>
      </c>
      <c r="T318"/>
      <c r="U318" s="7">
        <v>3.7159095500000001</v>
      </c>
      <c r="V318" s="7">
        <v>0.97877574352473917</v>
      </c>
      <c r="W318" s="7">
        <v>3.9919602099999993</v>
      </c>
      <c r="X318" s="7">
        <v>4.2865839000000001</v>
      </c>
      <c r="Y318" s="7">
        <v>0.56198970000000004</v>
      </c>
      <c r="Z318" s="7">
        <v>3.7245941999999999</v>
      </c>
      <c r="AA318" s="21">
        <v>8.0808307204202467E-3</v>
      </c>
      <c r="AB318" s="7">
        <v>4.6010094600000002</v>
      </c>
      <c r="AC318" s="21">
        <v>0.10751513000000001</v>
      </c>
      <c r="AD318" s="21">
        <v>1.7612339999999997E-2</v>
      </c>
      <c r="AE318" s="21">
        <v>1.414778E-2</v>
      </c>
    </row>
    <row r="319" spans="1:31" ht="15.75" customHeight="1" x14ac:dyDescent="0.2">
      <c r="A319" s="3">
        <v>42536</v>
      </c>
      <c r="B319">
        <f t="shared" si="8"/>
        <v>2016</v>
      </c>
      <c r="C319">
        <f t="shared" si="9"/>
        <v>6</v>
      </c>
      <c r="D319" s="7">
        <v>-3.0910224900000003</v>
      </c>
      <c r="E319" s="7">
        <v>-0.88480000000000003</v>
      </c>
      <c r="F319" s="7">
        <v>3223.3486328099998</v>
      </c>
      <c r="H319" s="7">
        <v>2922.2988281200001</v>
      </c>
      <c r="I319" s="7">
        <v>280.15011597</v>
      </c>
      <c r="J319" s="7">
        <v>1.58196509</v>
      </c>
      <c r="K319" s="7">
        <v>0.65283250999999998</v>
      </c>
      <c r="L319" s="7">
        <v>5.1097474099999998</v>
      </c>
      <c r="M319" s="7">
        <v>3.4227559999999997E-2</v>
      </c>
      <c r="N319" s="7">
        <v>10.80962944</v>
      </c>
      <c r="O319" s="7">
        <v>2.55763483</v>
      </c>
      <c r="P319" s="7">
        <v>0.15353785</v>
      </c>
      <c r="Q319" s="7">
        <v>0</v>
      </c>
      <c r="R319" s="7">
        <v>0</v>
      </c>
      <c r="S319" s="7">
        <v>0</v>
      </c>
      <c r="T319"/>
      <c r="U319" s="7">
        <v>4.7197638</v>
      </c>
      <c r="V319" s="7">
        <v>0.64760594118528336</v>
      </c>
      <c r="W319" s="7">
        <v>3.1723700999999997</v>
      </c>
      <c r="X319" s="7">
        <v>3.7892009999999998</v>
      </c>
      <c r="Y319" s="7">
        <v>0.83030520000000008</v>
      </c>
      <c r="Z319" s="7">
        <v>2.9588957999999996</v>
      </c>
      <c r="AA319" s="21">
        <v>0.16008451536881654</v>
      </c>
      <c r="AB319" s="7">
        <v>0.64600590000000002</v>
      </c>
      <c r="AC319" s="21">
        <v>0.10404690000000001</v>
      </c>
      <c r="AD319" s="21">
        <v>1.7044199999999999E-2</v>
      </c>
      <c r="AE319" s="21">
        <v>1.41174E-2</v>
      </c>
    </row>
    <row r="320" spans="1:31" ht="15.75" customHeight="1" x14ac:dyDescent="0.2">
      <c r="A320" s="3">
        <v>42566</v>
      </c>
      <c r="B320">
        <f t="shared" si="8"/>
        <v>2016</v>
      </c>
      <c r="C320">
        <f t="shared" si="9"/>
        <v>7</v>
      </c>
      <c r="D320" s="7">
        <v>-2.8592176400000007</v>
      </c>
      <c r="E320" s="7">
        <v>-0.91559999999999997</v>
      </c>
      <c r="F320" s="7">
        <v>3223.5803222700001</v>
      </c>
      <c r="H320" s="7">
        <v>2922.6035156200001</v>
      </c>
      <c r="I320" s="7">
        <v>279.27395630000001</v>
      </c>
      <c r="J320" s="7">
        <v>1.9929602099999999</v>
      </c>
      <c r="K320" s="7">
        <v>0.58739465000000002</v>
      </c>
      <c r="L320" s="7">
        <v>7.7820162799999997</v>
      </c>
      <c r="M320" s="7">
        <v>0.13651767000000001</v>
      </c>
      <c r="N320" s="7">
        <v>7.8016180999999998</v>
      </c>
      <c r="O320" s="7">
        <v>3.1682732100000002</v>
      </c>
      <c r="P320" s="7">
        <v>0.23416422000000001</v>
      </c>
      <c r="Q320" s="7">
        <v>0</v>
      </c>
      <c r="R320" s="7">
        <v>0</v>
      </c>
      <c r="S320" s="7">
        <v>0</v>
      </c>
      <c r="T320"/>
      <c r="U320" s="7">
        <v>10.007374119999998</v>
      </c>
      <c r="V320" s="7">
        <v>2.9425466838228185</v>
      </c>
      <c r="W320" s="7">
        <v>6.8016281599999999</v>
      </c>
      <c r="X320" s="7">
        <v>5.3107507399999987</v>
      </c>
      <c r="Y320" s="7">
        <v>1.06832448</v>
      </c>
      <c r="Z320" s="7">
        <v>4.2424262599999985</v>
      </c>
      <c r="AA320" s="21">
        <v>1.0664573228540555</v>
      </c>
      <c r="AB320" s="7">
        <v>2.58692396</v>
      </c>
      <c r="AC320" s="21">
        <v>0.10751513000000001</v>
      </c>
      <c r="AD320" s="21">
        <v>1.7612339999999997E-2</v>
      </c>
      <c r="AE320" s="21">
        <v>1.425628E-2</v>
      </c>
    </row>
    <row r="321" spans="1:31" ht="15.75" customHeight="1" x14ac:dyDescent="0.2">
      <c r="A321" s="3">
        <v>42597</v>
      </c>
      <c r="B321">
        <f t="shared" si="8"/>
        <v>2016</v>
      </c>
      <c r="C321">
        <f t="shared" si="9"/>
        <v>8</v>
      </c>
      <c r="D321" s="7">
        <v>-3.3938302999999994</v>
      </c>
      <c r="E321" s="7">
        <v>-1.1355999999999999</v>
      </c>
      <c r="F321" s="7">
        <v>3223.0456543</v>
      </c>
      <c r="H321" s="7">
        <v>2922.9638671900002</v>
      </c>
      <c r="I321" s="7">
        <v>278.30865478999999</v>
      </c>
      <c r="J321" s="7">
        <v>1.8636393499999999</v>
      </c>
      <c r="K321" s="7">
        <v>0.54026799999999997</v>
      </c>
      <c r="L321" s="7">
        <v>8.9602308300000004</v>
      </c>
      <c r="M321" s="7">
        <v>0.10529154</v>
      </c>
      <c r="N321" s="7">
        <v>6.8961286499999996</v>
      </c>
      <c r="O321" s="7">
        <v>3.2609462699999998</v>
      </c>
      <c r="P321" s="7">
        <v>0.14667801999999999</v>
      </c>
      <c r="Q321" s="7">
        <v>0</v>
      </c>
      <c r="R321" s="7">
        <v>0</v>
      </c>
      <c r="S321" s="7">
        <v>0</v>
      </c>
      <c r="T321"/>
      <c r="U321" s="7">
        <v>9.0383414000000002</v>
      </c>
      <c r="V321" s="7">
        <v>3.651913761649201</v>
      </c>
      <c r="W321" s="7">
        <v>6.5764677200000001</v>
      </c>
      <c r="X321" s="7">
        <v>4.3717378</v>
      </c>
      <c r="Y321" s="7">
        <v>1.0046975999999999</v>
      </c>
      <c r="Z321" s="7">
        <v>3.3670401999999999</v>
      </c>
      <c r="AA321" s="21">
        <v>1.1942900278486421</v>
      </c>
      <c r="AB321" s="7">
        <v>2.6578411099999997</v>
      </c>
      <c r="AC321" s="21">
        <v>0.10751513000000001</v>
      </c>
      <c r="AD321" s="21">
        <v>1.7612339999999997E-2</v>
      </c>
      <c r="AE321" s="21">
        <v>1.391063E-2</v>
      </c>
    </row>
    <row r="322" spans="1:31" ht="15.75" customHeight="1" x14ac:dyDescent="0.2">
      <c r="A322" s="3">
        <v>42628</v>
      </c>
      <c r="B322">
        <f t="shared" si="8"/>
        <v>2016</v>
      </c>
      <c r="C322">
        <f t="shared" si="9"/>
        <v>9</v>
      </c>
      <c r="D322" s="7">
        <v>-6.6002359399999992</v>
      </c>
      <c r="E322" s="7"/>
      <c r="F322" s="7">
        <v>3219.8393554700001</v>
      </c>
      <c r="H322" s="7">
        <v>2923.0483398400002</v>
      </c>
      <c r="I322" s="7">
        <v>278.13653563999998</v>
      </c>
      <c r="J322" s="7">
        <v>1.28087616</v>
      </c>
      <c r="K322" s="7">
        <v>0.88760740000000005</v>
      </c>
      <c r="L322" s="7">
        <v>6.8547053299999998</v>
      </c>
      <c r="M322" s="7">
        <v>0.15916564</v>
      </c>
      <c r="N322" s="7">
        <v>6.7501053799999999</v>
      </c>
      <c r="O322" s="7">
        <v>2.69912529</v>
      </c>
      <c r="P322" s="7">
        <v>2.2735709999999999E-2</v>
      </c>
      <c r="Q322" s="7">
        <v>0</v>
      </c>
      <c r="R322" s="7">
        <v>0</v>
      </c>
      <c r="S322" s="7">
        <v>0</v>
      </c>
      <c r="T322"/>
      <c r="U322" s="7">
        <v>2.2523957999999999</v>
      </c>
      <c r="V322" s="7">
        <v>2.9486615545301063</v>
      </c>
      <c r="W322" s="7">
        <v>4.0041245999999999</v>
      </c>
      <c r="X322" s="7">
        <v>2.9829170999999999</v>
      </c>
      <c r="Y322" s="7">
        <v>0.6521979</v>
      </c>
      <c r="Z322" s="7">
        <v>2.3307191999999999</v>
      </c>
      <c r="AA322" s="21">
        <v>0.2358047641259341</v>
      </c>
      <c r="AB322" s="7">
        <v>4.5490277999999993</v>
      </c>
      <c r="AC322" s="21">
        <v>0.10404690000000001</v>
      </c>
      <c r="AD322" s="21">
        <v>1.7044199999999999E-2</v>
      </c>
      <c r="AE322" s="21">
        <v>1.3325100000000001E-2</v>
      </c>
    </row>
    <row r="323" spans="1:31" ht="15.75" customHeight="1" x14ac:dyDescent="0.2">
      <c r="A323" s="3">
        <v>42658</v>
      </c>
      <c r="B323">
        <f t="shared" ref="B323:B349" si="10">YEAR(A323)</f>
        <v>2016</v>
      </c>
      <c r="C323">
        <f t="shared" ref="C323:C349" si="11">MONTH(A323)</f>
        <v>10</v>
      </c>
      <c r="D323" s="7">
        <v>-9.5947189299999991</v>
      </c>
      <c r="E323" s="7"/>
      <c r="F323" s="7">
        <v>3216.8447265599998</v>
      </c>
      <c r="H323" s="7">
        <v>2923.0632324200001</v>
      </c>
      <c r="I323" s="7">
        <v>278.20007323999999</v>
      </c>
      <c r="J323" s="7">
        <v>0.77676617999999997</v>
      </c>
      <c r="K323" s="7">
        <v>0.81880903000000005</v>
      </c>
      <c r="L323" s="7">
        <v>4.6556606299999999</v>
      </c>
      <c r="M323" s="7">
        <v>0.15918091000000001</v>
      </c>
      <c r="N323" s="7">
        <v>6.8076362599999998</v>
      </c>
      <c r="O323" s="7">
        <v>2.3515856300000002</v>
      </c>
      <c r="P323" s="7">
        <v>1.1914259999999999E-2</v>
      </c>
      <c r="Q323" s="7">
        <v>0</v>
      </c>
      <c r="R323" s="7">
        <v>0</v>
      </c>
      <c r="S323" s="7">
        <v>0</v>
      </c>
      <c r="T323"/>
      <c r="U323" s="7">
        <v>0.68195040000000007</v>
      </c>
      <c r="V323" s="7">
        <v>0.82616783434042507</v>
      </c>
      <c r="W323" s="7">
        <v>1.86400985</v>
      </c>
      <c r="X323" s="7">
        <v>2.56614187</v>
      </c>
      <c r="Y323" s="7">
        <v>0.40140102000000005</v>
      </c>
      <c r="Z323" s="7">
        <v>2.1647408499999998</v>
      </c>
      <c r="AA323" s="21">
        <v>8.8366892310438503E-4</v>
      </c>
      <c r="AB323" s="7">
        <v>3.6209782499999998</v>
      </c>
      <c r="AC323" s="21">
        <v>0.10751513000000001</v>
      </c>
      <c r="AD323" s="21">
        <v>1.7612339999999997E-2</v>
      </c>
      <c r="AE323" s="21">
        <v>1.2826559999999999E-2</v>
      </c>
    </row>
    <row r="324" spans="1:31" ht="15.75" customHeight="1" x14ac:dyDescent="0.2">
      <c r="A324" s="3">
        <v>42689</v>
      </c>
      <c r="B324">
        <f t="shared" si="10"/>
        <v>2016</v>
      </c>
      <c r="C324">
        <f t="shared" si="11"/>
        <v>11</v>
      </c>
      <c r="D324" s="7">
        <v>-10.617040630000002</v>
      </c>
      <c r="E324" s="7">
        <v>-11.6195</v>
      </c>
      <c r="F324" s="7">
        <v>3215.8225097700001</v>
      </c>
      <c r="H324" s="7">
        <v>2923.0397949200001</v>
      </c>
      <c r="I324" s="7">
        <v>278.33132934999998</v>
      </c>
      <c r="J324" s="7">
        <v>0.56230800999999997</v>
      </c>
      <c r="K324" s="7">
        <v>0.59040177000000005</v>
      </c>
      <c r="L324" s="7">
        <v>4.0039014799999997</v>
      </c>
      <c r="M324" s="7">
        <v>9.6835039999999997E-2</v>
      </c>
      <c r="N324" s="7">
        <v>7.0529904400000003</v>
      </c>
      <c r="O324" s="7">
        <v>2.1337070499999999</v>
      </c>
      <c r="P324" s="7">
        <v>1.11371E-2</v>
      </c>
      <c r="Q324" s="7">
        <v>0</v>
      </c>
      <c r="R324" s="7">
        <v>0</v>
      </c>
      <c r="S324" s="7">
        <v>0</v>
      </c>
      <c r="T324"/>
      <c r="U324" s="7">
        <v>0.71681549999999994</v>
      </c>
      <c r="V324" s="7">
        <v>0.31623698014894402</v>
      </c>
      <c r="W324" s="7">
        <v>0.44218650000000004</v>
      </c>
      <c r="X324" s="7">
        <v>1.1873958</v>
      </c>
      <c r="Y324" s="7">
        <v>0.28617989999999999</v>
      </c>
      <c r="Z324" s="7">
        <v>0.90121590000000018</v>
      </c>
      <c r="AA324" s="21">
        <v>9.1801704069131803E-7</v>
      </c>
      <c r="AB324" s="7">
        <v>0.61462050000000013</v>
      </c>
      <c r="AC324" s="21">
        <v>0.10404690000000001</v>
      </c>
      <c r="AD324" s="21">
        <v>1.7044199999999999E-2</v>
      </c>
      <c r="AE324" s="21">
        <v>1.09947E-2</v>
      </c>
    </row>
    <row r="325" spans="1:31" ht="15.75" customHeight="1" x14ac:dyDescent="0.2">
      <c r="A325" s="3">
        <v>42719</v>
      </c>
      <c r="B325">
        <f t="shared" si="10"/>
        <v>2016</v>
      </c>
      <c r="C325">
        <f t="shared" si="11"/>
        <v>12</v>
      </c>
      <c r="D325" s="7">
        <v>-11.285606380000001</v>
      </c>
      <c r="E325" s="7">
        <v>-11.9298</v>
      </c>
      <c r="F325" s="7">
        <v>3215.1540527299999</v>
      </c>
      <c r="H325" s="7">
        <v>2921.6213378900002</v>
      </c>
      <c r="I325" s="7">
        <v>278.38769531000003</v>
      </c>
      <c r="J325" s="7">
        <v>0.38820275999999998</v>
      </c>
      <c r="K325" s="7">
        <v>0.91729099000000003</v>
      </c>
      <c r="L325" s="7">
        <v>3.9728355400000002</v>
      </c>
      <c r="M325" s="7">
        <v>0</v>
      </c>
      <c r="N325" s="7">
        <v>7.4883360899999998</v>
      </c>
      <c r="O325" s="7">
        <v>2.3666265000000002</v>
      </c>
      <c r="P325" s="7">
        <v>1.15455E-2</v>
      </c>
      <c r="Q325" s="7">
        <v>0</v>
      </c>
      <c r="R325" s="7">
        <v>0</v>
      </c>
      <c r="S325" s="7">
        <v>0</v>
      </c>
      <c r="T325"/>
      <c r="U325" s="7">
        <v>0.64972434999999995</v>
      </c>
      <c r="V325" s="7">
        <v>0.36475232431502008</v>
      </c>
      <c r="W325" s="7">
        <v>0.93834086000000005</v>
      </c>
      <c r="X325" s="7">
        <v>2.8975448899999994</v>
      </c>
      <c r="Y325" s="7">
        <v>0.20344772999999999</v>
      </c>
      <c r="Z325" s="7">
        <v>2.6940971599999997</v>
      </c>
      <c r="AA325" s="21">
        <v>0</v>
      </c>
      <c r="AB325" s="7">
        <v>5.8862902300000011</v>
      </c>
      <c r="AC325" s="21">
        <v>0.10751513000000001</v>
      </c>
      <c r="AD325" s="21">
        <v>1.7612339999999997E-2</v>
      </c>
      <c r="AE325" s="21">
        <v>1.060293E-2</v>
      </c>
    </row>
    <row r="326" spans="1:31" ht="15.75" customHeight="1" x14ac:dyDescent="0.2">
      <c r="A326" s="3">
        <v>42750</v>
      </c>
      <c r="B326">
        <f t="shared" si="10"/>
        <v>2017</v>
      </c>
      <c r="C326">
        <f t="shared" si="11"/>
        <v>1</v>
      </c>
      <c r="D326" s="7">
        <v>-10.253717420000001</v>
      </c>
      <c r="E326" s="7">
        <v>-7.3506999999999998</v>
      </c>
      <c r="F326" s="7">
        <v>3216.1857910200001</v>
      </c>
      <c r="H326" s="7">
        <v>2921.6687011700001</v>
      </c>
      <c r="I326" s="7">
        <v>278.49407959000001</v>
      </c>
      <c r="J326" s="7">
        <v>0.39254197000000002</v>
      </c>
      <c r="K326" s="7">
        <v>0.22372474000000001</v>
      </c>
      <c r="L326" s="7">
        <v>3.8237571699999999</v>
      </c>
      <c r="M326" s="7">
        <v>5.0245150000000002E-2</v>
      </c>
      <c r="N326" s="7">
        <v>9.0198869699999999</v>
      </c>
      <c r="O326" s="7">
        <v>2.4578259</v>
      </c>
      <c r="P326" s="7">
        <v>5.5046409999999997E-2</v>
      </c>
      <c r="Q326" s="7">
        <v>0</v>
      </c>
      <c r="R326" s="7">
        <v>0</v>
      </c>
      <c r="S326" s="7">
        <v>0</v>
      </c>
      <c r="T326"/>
      <c r="U326" s="7">
        <v>7.7390752900000006</v>
      </c>
      <c r="V326" s="7">
        <v>1.4139385774348436</v>
      </c>
      <c r="W326" s="7">
        <v>1.6271205599999998</v>
      </c>
      <c r="X326" s="7">
        <v>2.0866400700000001</v>
      </c>
      <c r="Y326" s="7">
        <v>0.20840958999999998</v>
      </c>
      <c r="Z326" s="7">
        <v>1.8782304800000003</v>
      </c>
      <c r="AA326" s="21">
        <v>0</v>
      </c>
      <c r="AB326" s="7">
        <v>1.3471214300000001</v>
      </c>
      <c r="AC326" s="21">
        <v>0.10820394999999999</v>
      </c>
      <c r="AD326" s="21">
        <v>1.7480280000000001E-2</v>
      </c>
      <c r="AE326" s="21">
        <v>9.9240300000000004E-3</v>
      </c>
    </row>
    <row r="327" spans="1:31" ht="15.75" customHeight="1" x14ac:dyDescent="0.2">
      <c r="A327" s="3">
        <v>42781</v>
      </c>
      <c r="B327">
        <f t="shared" si="10"/>
        <v>2017</v>
      </c>
      <c r="C327">
        <f t="shared" si="11"/>
        <v>2</v>
      </c>
      <c r="D327" s="7">
        <v>-5.5211448700000005</v>
      </c>
      <c r="E327" s="7"/>
      <c r="F327" s="7">
        <v>3220.9184570299999</v>
      </c>
      <c r="H327" s="7">
        <v>2921.8684082</v>
      </c>
      <c r="I327" s="7">
        <v>278.77581787000003</v>
      </c>
      <c r="J327" s="7">
        <v>0.68087863999999998</v>
      </c>
      <c r="K327" s="7">
        <v>0.33134162</v>
      </c>
      <c r="L327" s="7">
        <v>4.1522912999999999</v>
      </c>
      <c r="M327" s="7">
        <v>5.0245150000000002E-2</v>
      </c>
      <c r="N327" s="7">
        <v>12.26946259</v>
      </c>
      <c r="O327" s="7">
        <v>2.7351610700000002</v>
      </c>
      <c r="P327" s="7">
        <v>5.4916090000000001E-2</v>
      </c>
      <c r="Q327" s="7">
        <v>0</v>
      </c>
      <c r="R327" s="7">
        <v>0</v>
      </c>
      <c r="S327" s="7">
        <v>0</v>
      </c>
      <c r="T327"/>
      <c r="U327" s="7">
        <v>4.5007116000000007</v>
      </c>
      <c r="V327" s="7">
        <v>1.1501930976593755</v>
      </c>
      <c r="W327" s="7">
        <v>2.0322713600000002</v>
      </c>
      <c r="X327" s="7">
        <v>2.4637412799999998</v>
      </c>
      <c r="Y327" s="7">
        <v>0.33264055999999997</v>
      </c>
      <c r="Z327" s="7">
        <v>2.1311007200000001</v>
      </c>
      <c r="AA327" s="21">
        <v>0</v>
      </c>
      <c r="AB327" s="7">
        <v>1.66791548</v>
      </c>
      <c r="AC327" s="21">
        <v>9.7732599999999989E-2</v>
      </c>
      <c r="AD327" s="21">
        <v>1.578864E-2</v>
      </c>
      <c r="AE327" s="21">
        <v>9.7848799999999993E-3</v>
      </c>
    </row>
    <row r="328" spans="1:31" ht="15.75" customHeight="1" x14ac:dyDescent="0.2">
      <c r="A328" s="3">
        <v>42809</v>
      </c>
      <c r="B328">
        <f t="shared" si="10"/>
        <v>2017</v>
      </c>
      <c r="C328">
        <f t="shared" si="11"/>
        <v>3</v>
      </c>
      <c r="D328" s="7">
        <v>-5.5579032900000005</v>
      </c>
      <c r="E328" s="7">
        <v>-4.4158999999999997</v>
      </c>
      <c r="F328" s="7">
        <v>3220.8815918</v>
      </c>
      <c r="H328" s="7">
        <v>2921.7956543</v>
      </c>
      <c r="I328" s="7">
        <v>278.99972534</v>
      </c>
      <c r="J328" s="7">
        <v>0.59144585999999999</v>
      </c>
      <c r="K328" s="7">
        <v>0.37257296000000001</v>
      </c>
      <c r="L328" s="7">
        <v>3.1945183300000002</v>
      </c>
      <c r="M328" s="7">
        <v>5.0245150000000002E-2</v>
      </c>
      <c r="N328" s="7">
        <v>13.26526928</v>
      </c>
      <c r="O328" s="7">
        <v>2.5830614600000001</v>
      </c>
      <c r="P328" s="7">
        <v>2.9099400000000001E-2</v>
      </c>
      <c r="Q328" s="7">
        <v>0</v>
      </c>
      <c r="R328" s="7">
        <v>0</v>
      </c>
      <c r="S328" s="7">
        <v>0</v>
      </c>
      <c r="T328"/>
      <c r="U328" s="7">
        <v>3.38421203</v>
      </c>
      <c r="V328" s="7">
        <v>0.97040387692196539</v>
      </c>
      <c r="W328" s="7">
        <v>2.54322698</v>
      </c>
      <c r="X328" s="7">
        <v>2.4249040100000001</v>
      </c>
      <c r="Y328" s="7">
        <v>0.31612900999999999</v>
      </c>
      <c r="Z328" s="7">
        <v>2.1087750000000001</v>
      </c>
      <c r="AA328" s="21">
        <v>0</v>
      </c>
      <c r="AB328" s="7">
        <v>3.51688862</v>
      </c>
      <c r="AC328" s="21">
        <v>0.10820394999999999</v>
      </c>
      <c r="AD328" s="21">
        <v>1.7480280000000001E-2</v>
      </c>
      <c r="AE328" s="21">
        <v>1.169196E-2</v>
      </c>
    </row>
    <row r="329" spans="1:31" ht="15.75" customHeight="1" x14ac:dyDescent="0.2">
      <c r="A329" s="3">
        <v>42840</v>
      </c>
      <c r="B329">
        <f t="shared" si="10"/>
        <v>2017</v>
      </c>
      <c r="C329">
        <f t="shared" si="11"/>
        <v>4</v>
      </c>
      <c r="D329" s="7">
        <v>-4.6312904400000008</v>
      </c>
      <c r="E329" s="7">
        <v>-4.55</v>
      </c>
      <c r="F329" s="7">
        <v>3221.8083496099998</v>
      </c>
      <c r="H329" s="7">
        <v>2921.3691406200001</v>
      </c>
      <c r="I329" s="7">
        <v>279.27035522</v>
      </c>
      <c r="J329" s="7">
        <v>0.84611809000000004</v>
      </c>
      <c r="K329" s="7">
        <v>0.80365573999999995</v>
      </c>
      <c r="L329" s="7">
        <v>3.0320341599999998</v>
      </c>
      <c r="M329" s="7">
        <v>0</v>
      </c>
      <c r="N329" s="7">
        <v>13.805409429999999</v>
      </c>
      <c r="O329" s="7">
        <v>2.5999553199999998</v>
      </c>
      <c r="P329" s="7">
        <v>8.1654180000000007E-2</v>
      </c>
      <c r="Q329" s="7">
        <v>0</v>
      </c>
      <c r="R329" s="7">
        <v>0</v>
      </c>
      <c r="S329" s="7">
        <v>0</v>
      </c>
      <c r="T329"/>
      <c r="U329" s="7">
        <v>4.6555020000000003</v>
      </c>
      <c r="V329" s="7">
        <v>0.21183641021336461</v>
      </c>
      <c r="W329" s="7">
        <v>3.0700571999999999</v>
      </c>
      <c r="X329" s="7">
        <v>3.7794327000000001</v>
      </c>
      <c r="Y329" s="7">
        <v>0.43866420000000006</v>
      </c>
      <c r="Z329" s="7">
        <v>3.3407684999999998</v>
      </c>
      <c r="AA329" s="21">
        <v>4.4860432721782405E-5</v>
      </c>
      <c r="AB329" s="7">
        <v>3.6307167000000002</v>
      </c>
      <c r="AC329" s="21">
        <v>0.10471349999999999</v>
      </c>
      <c r="AD329" s="21">
        <v>1.6916400000000002E-2</v>
      </c>
      <c r="AE329" s="21">
        <v>1.28988E-2</v>
      </c>
    </row>
    <row r="330" spans="1:31" ht="15.75" customHeight="1" x14ac:dyDescent="0.2">
      <c r="A330" s="3">
        <v>42870</v>
      </c>
      <c r="B330">
        <f t="shared" si="10"/>
        <v>2017</v>
      </c>
      <c r="C330">
        <f t="shared" si="11"/>
        <v>5</v>
      </c>
      <c r="D330" s="7">
        <v>-4.9306974399999994</v>
      </c>
      <c r="E330" s="7">
        <v>-4.8364000000000003</v>
      </c>
      <c r="F330" s="7">
        <v>3221.5087890599998</v>
      </c>
      <c r="H330" s="7">
        <v>2921.2690429700001</v>
      </c>
      <c r="I330" s="7">
        <v>279.32821654999998</v>
      </c>
      <c r="J330" s="7">
        <v>0.91235118999999998</v>
      </c>
      <c r="K330" s="7">
        <v>0.79099470000000005</v>
      </c>
      <c r="L330" s="7">
        <v>3.3165073399999998</v>
      </c>
      <c r="M330" s="7">
        <v>3.4490630000000001E-2</v>
      </c>
      <c r="N330" s="7">
        <v>13.13278961</v>
      </c>
      <c r="O330" s="7">
        <v>2.6711416200000002</v>
      </c>
      <c r="P330" s="7">
        <v>5.3425260000000002E-2</v>
      </c>
      <c r="Q330" s="7">
        <v>0</v>
      </c>
      <c r="R330" s="7">
        <v>0</v>
      </c>
      <c r="S330" s="7">
        <v>0</v>
      </c>
      <c r="T330"/>
      <c r="U330" s="7">
        <v>3.3241284499999999</v>
      </c>
      <c r="V330" s="7">
        <v>0.33490249022747487</v>
      </c>
      <c r="W330" s="7">
        <v>3.7955544400000001</v>
      </c>
      <c r="X330" s="7">
        <v>4.0670068699999993</v>
      </c>
      <c r="Y330" s="7">
        <v>0.48471414000000002</v>
      </c>
      <c r="Z330" s="7">
        <v>3.5822927299999998</v>
      </c>
      <c r="AA330" s="21">
        <v>9.2396936118126702E-3</v>
      </c>
      <c r="AB330" s="7">
        <v>4.46337721</v>
      </c>
      <c r="AC330" s="21">
        <v>0.10820394999999999</v>
      </c>
      <c r="AD330" s="21">
        <v>1.7480280000000001E-2</v>
      </c>
      <c r="AE330" s="21">
        <v>1.424946E-2</v>
      </c>
    </row>
    <row r="331" spans="1:31" ht="15.75" customHeight="1" x14ac:dyDescent="0.2">
      <c r="A331" s="3">
        <v>42901</v>
      </c>
      <c r="B331">
        <f t="shared" si="10"/>
        <v>2017</v>
      </c>
      <c r="C331">
        <f t="shared" si="11"/>
        <v>6</v>
      </c>
      <c r="D331" s="7">
        <v>-5.7178659399999994</v>
      </c>
      <c r="E331" s="7">
        <v>-6.7984</v>
      </c>
      <c r="F331" s="7">
        <v>3220.7216796900002</v>
      </c>
      <c r="H331" s="7">
        <v>2921.2944335900002</v>
      </c>
      <c r="I331" s="7">
        <v>279.32788085999999</v>
      </c>
      <c r="J331" s="7">
        <v>1.4842687800000001</v>
      </c>
      <c r="K331" s="7">
        <v>0.55284005000000003</v>
      </c>
      <c r="L331" s="7">
        <v>4.50138426</v>
      </c>
      <c r="M331" s="7">
        <v>3.4490630000000001E-2</v>
      </c>
      <c r="N331" s="7">
        <v>10.74406815</v>
      </c>
      <c r="O331" s="7">
        <v>2.6562721699999998</v>
      </c>
      <c r="P331" s="7">
        <v>0.1261698</v>
      </c>
      <c r="Q331" s="7">
        <v>0</v>
      </c>
      <c r="R331" s="7">
        <v>0</v>
      </c>
      <c r="S331" s="7">
        <v>0</v>
      </c>
      <c r="T331"/>
      <c r="U331" s="7">
        <v>5.6888141999999995</v>
      </c>
      <c r="V331" s="7">
        <v>0.65510522239069069</v>
      </c>
      <c r="W331" s="7">
        <v>3.0610553999999999</v>
      </c>
      <c r="X331" s="7">
        <v>3.6639740999999999</v>
      </c>
      <c r="Y331" s="7">
        <v>0.77562510000000007</v>
      </c>
      <c r="Z331" s="7">
        <v>2.8883489999999998</v>
      </c>
      <c r="AA331" s="21">
        <v>0.1526439872540134</v>
      </c>
      <c r="AB331" s="7">
        <v>0.52750799999999998</v>
      </c>
      <c r="AC331" s="21">
        <v>0.10471349999999999</v>
      </c>
      <c r="AD331" s="21">
        <v>1.6916400000000002E-2</v>
      </c>
      <c r="AE331" s="21">
        <v>1.3952699999999998E-2</v>
      </c>
    </row>
    <row r="332" spans="1:31" ht="15.75" customHeight="1" x14ac:dyDescent="0.2">
      <c r="A332" s="3">
        <v>42931</v>
      </c>
      <c r="B332">
        <f t="shared" si="10"/>
        <v>2017</v>
      </c>
      <c r="C332">
        <f t="shared" si="11"/>
        <v>7</v>
      </c>
      <c r="D332" s="7">
        <v>-5.0230007200000006</v>
      </c>
      <c r="E332" s="7"/>
      <c r="F332" s="7">
        <v>3221.4165039099998</v>
      </c>
      <c r="H332" s="7">
        <v>2921.6682128900002</v>
      </c>
      <c r="I332" s="7">
        <v>278.11447143999999</v>
      </c>
      <c r="J332" s="7">
        <v>1.9412481800000001</v>
      </c>
      <c r="K332" s="7">
        <v>0.59600472000000004</v>
      </c>
      <c r="L332" s="7">
        <v>7.7844133400000004</v>
      </c>
      <c r="M332" s="7">
        <v>0.13681947999999999</v>
      </c>
      <c r="N332" s="7">
        <v>7.6761846499999997</v>
      </c>
      <c r="O332" s="7">
        <v>3.2478690100000001</v>
      </c>
      <c r="P332" s="7">
        <v>0.25144150999999998</v>
      </c>
      <c r="Q332" s="7">
        <v>0</v>
      </c>
      <c r="R332" s="7">
        <v>0</v>
      </c>
      <c r="S332" s="7">
        <v>0</v>
      </c>
      <c r="T332"/>
      <c r="U332" s="7">
        <v>9.5450463200000009</v>
      </c>
      <c r="V332" s="7">
        <v>2.7665970897584784</v>
      </c>
      <c r="W332" s="7">
        <v>6.9546863199999995</v>
      </c>
      <c r="X332" s="7">
        <v>5.4712674999999997</v>
      </c>
      <c r="Y332" s="7">
        <v>1.0337867599999999</v>
      </c>
      <c r="Z332" s="7">
        <v>4.4374807399999998</v>
      </c>
      <c r="AA332" s="21">
        <v>1.4280182761892519</v>
      </c>
      <c r="AB332" s="7">
        <v>2.5475087000000003</v>
      </c>
      <c r="AC332" s="21">
        <v>0.10820394999999999</v>
      </c>
      <c r="AD332" s="21">
        <v>1.7480280000000001E-2</v>
      </c>
      <c r="AE332" s="21">
        <v>1.442616E-2</v>
      </c>
    </row>
    <row r="333" spans="1:31" ht="15.75" customHeight="1" x14ac:dyDescent="0.2">
      <c r="A333" s="3">
        <v>42962</v>
      </c>
      <c r="B333">
        <f t="shared" si="10"/>
        <v>2017</v>
      </c>
      <c r="C333">
        <f t="shared" si="11"/>
        <v>8</v>
      </c>
      <c r="D333" s="7">
        <v>-5.9669027299999993</v>
      </c>
      <c r="E333" s="7"/>
      <c r="F333" s="7">
        <v>3220.47265625</v>
      </c>
      <c r="H333" s="7">
        <v>2922.0097656200001</v>
      </c>
      <c r="I333" s="7">
        <v>276.91061401000002</v>
      </c>
      <c r="J333" s="7">
        <v>1.8493465200000001</v>
      </c>
      <c r="K333" s="7">
        <v>0.69265449000000001</v>
      </c>
      <c r="L333" s="7">
        <v>8.9412736899999992</v>
      </c>
      <c r="M333" s="7">
        <v>0.10534329000000001</v>
      </c>
      <c r="N333" s="7">
        <v>6.6225118600000004</v>
      </c>
      <c r="O333" s="7">
        <v>3.1791765700000001</v>
      </c>
      <c r="P333" s="7">
        <v>0.1619024</v>
      </c>
      <c r="Q333" s="7">
        <v>0</v>
      </c>
      <c r="R333" s="7">
        <v>0</v>
      </c>
      <c r="S333" s="7">
        <v>0</v>
      </c>
      <c r="T333"/>
      <c r="U333" s="7">
        <v>7.1697345600000002</v>
      </c>
      <c r="V333" s="7">
        <v>3.354576844932684</v>
      </c>
      <c r="W333" s="7">
        <v>6.0009297799999999</v>
      </c>
      <c r="X333" s="7">
        <v>4.3658502800000001</v>
      </c>
      <c r="Y333" s="7">
        <v>0.99166923000000007</v>
      </c>
      <c r="Z333" s="7">
        <v>3.3741810499999998</v>
      </c>
      <c r="AA333" s="21">
        <v>1.4097527706158044</v>
      </c>
      <c r="AB333" s="7">
        <v>3.4944325300000001</v>
      </c>
      <c r="AC333" s="21">
        <v>0.10820394999999999</v>
      </c>
      <c r="AD333" s="21">
        <v>1.7480280000000001E-2</v>
      </c>
      <c r="AE333" s="21">
        <v>1.428511E-2</v>
      </c>
    </row>
    <row r="334" spans="1:31" ht="15.75" customHeight="1" x14ac:dyDescent="0.2">
      <c r="A334" s="3">
        <v>42993</v>
      </c>
      <c r="B334">
        <f t="shared" si="10"/>
        <v>2017</v>
      </c>
      <c r="C334">
        <f t="shared" si="11"/>
        <v>9</v>
      </c>
      <c r="D334" s="7">
        <v>-8.49867916</v>
      </c>
      <c r="E334" s="7"/>
      <c r="F334" s="7">
        <v>3217.9409179700001</v>
      </c>
      <c r="H334" s="7">
        <v>2922.1049804700001</v>
      </c>
      <c r="I334" s="7">
        <v>276.88876342999998</v>
      </c>
      <c r="J334" s="7">
        <v>1.28889644</v>
      </c>
      <c r="K334" s="7">
        <v>0.85053825000000005</v>
      </c>
      <c r="L334" s="7">
        <v>7.2527008100000003</v>
      </c>
      <c r="M334" s="7">
        <v>0.15936416</v>
      </c>
      <c r="N334" s="7">
        <v>6.5668005899999997</v>
      </c>
      <c r="O334" s="7">
        <v>2.8029029400000001</v>
      </c>
      <c r="P334" s="7">
        <v>2.6041069999999999E-2</v>
      </c>
      <c r="Q334" s="7">
        <v>0</v>
      </c>
      <c r="R334" s="7">
        <v>0</v>
      </c>
      <c r="S334" s="7">
        <v>0</v>
      </c>
      <c r="T334"/>
      <c r="U334" s="7">
        <v>3.0407376000000004</v>
      </c>
      <c r="V334" s="7">
        <v>2.5452955770491492</v>
      </c>
      <c r="W334" s="7">
        <v>4.0063091999999996</v>
      </c>
      <c r="X334" s="7">
        <v>3.0896808</v>
      </c>
      <c r="Y334" s="7">
        <v>0.65678040000000004</v>
      </c>
      <c r="Z334" s="7">
        <v>2.4329003999999999</v>
      </c>
      <c r="AA334" s="21">
        <v>0.14493515335878418</v>
      </c>
      <c r="AB334" s="7">
        <v>4.3236515999999998</v>
      </c>
      <c r="AC334" s="21">
        <v>0.10471349999999999</v>
      </c>
      <c r="AD334" s="21">
        <v>1.6916400000000002E-2</v>
      </c>
      <c r="AE334" s="21">
        <v>1.3314599999999998E-2</v>
      </c>
    </row>
    <row r="335" spans="1:31" ht="15.75" customHeight="1" x14ac:dyDescent="0.2">
      <c r="A335" s="3">
        <v>43023</v>
      </c>
      <c r="B335">
        <f t="shared" si="10"/>
        <v>2017</v>
      </c>
      <c r="C335">
        <f t="shared" si="11"/>
        <v>10</v>
      </c>
      <c r="D335" s="7">
        <v>-11.772754670000001</v>
      </c>
      <c r="E335" s="7"/>
      <c r="F335" s="7">
        <v>3214.66674805</v>
      </c>
      <c r="H335" s="7">
        <v>2922.0913085900002</v>
      </c>
      <c r="I335" s="7">
        <v>276.95193481000001</v>
      </c>
      <c r="J335" s="7">
        <v>0.78988254000000002</v>
      </c>
      <c r="K335" s="7">
        <v>0.82912390999999996</v>
      </c>
      <c r="L335" s="7">
        <v>4.8011646299999997</v>
      </c>
      <c r="M335" s="7">
        <v>0.15937947999999999</v>
      </c>
      <c r="N335" s="7">
        <v>6.6549778000000002</v>
      </c>
      <c r="O335" s="7">
        <v>2.3772475700000002</v>
      </c>
      <c r="P335" s="7">
        <v>1.1703669999999999E-2</v>
      </c>
      <c r="Q335" s="7">
        <v>0</v>
      </c>
      <c r="R335" s="7">
        <v>0</v>
      </c>
      <c r="S335" s="7">
        <v>0</v>
      </c>
      <c r="T335"/>
      <c r="U335" s="7">
        <v>0.45191056000000002</v>
      </c>
      <c r="V335" s="7">
        <v>1.0528137668555473</v>
      </c>
      <c r="W335" s="7">
        <v>1.8147021799999998</v>
      </c>
      <c r="X335" s="7">
        <v>2.5725570100000006</v>
      </c>
      <c r="Y335" s="7">
        <v>0.40770889999999999</v>
      </c>
      <c r="Z335" s="7">
        <v>2.1648481100000003</v>
      </c>
      <c r="AA335" s="21">
        <v>9.7068877841044942E-4</v>
      </c>
      <c r="AB335" s="7">
        <v>3.6782287400000002</v>
      </c>
      <c r="AC335" s="21">
        <v>0.10820394999999999</v>
      </c>
      <c r="AD335" s="21">
        <v>1.7480280000000001E-2</v>
      </c>
      <c r="AE335" s="21">
        <v>1.2986209999999998E-2</v>
      </c>
    </row>
    <row r="336" spans="1:31" ht="15.75" customHeight="1" x14ac:dyDescent="0.2">
      <c r="A336" s="3">
        <v>43054</v>
      </c>
      <c r="B336">
        <f t="shared" si="10"/>
        <v>2017</v>
      </c>
      <c r="C336">
        <f t="shared" si="11"/>
        <v>11</v>
      </c>
      <c r="D336" s="7">
        <v>-12.3953743</v>
      </c>
      <c r="E336" s="7"/>
      <c r="F336" s="7">
        <v>3214.04418945</v>
      </c>
      <c r="H336" s="7">
        <v>2922.1220703099998</v>
      </c>
      <c r="I336" s="7">
        <v>277.00448607999999</v>
      </c>
      <c r="J336" s="7">
        <v>0.61633353999999996</v>
      </c>
      <c r="K336" s="7">
        <v>0.61618161000000005</v>
      </c>
      <c r="L336" s="7">
        <v>4.4178495399999997</v>
      </c>
      <c r="M336" s="7">
        <v>9.7110340000000003E-2</v>
      </c>
      <c r="N336" s="7">
        <v>6.8896527299999999</v>
      </c>
      <c r="O336" s="7">
        <v>2.2670853100000001</v>
      </c>
      <c r="P336" s="7">
        <v>1.3440270000000001E-2</v>
      </c>
      <c r="Q336" s="7">
        <v>0</v>
      </c>
      <c r="R336" s="7">
        <v>0</v>
      </c>
      <c r="S336" s="7">
        <v>0</v>
      </c>
      <c r="T336"/>
      <c r="U336" s="7">
        <v>1.3232895</v>
      </c>
      <c r="V336" s="7">
        <v>0.32613381585895695</v>
      </c>
      <c r="W336" s="7">
        <v>0.69768720000000006</v>
      </c>
      <c r="X336" s="7">
        <v>1.4055335999999998</v>
      </c>
      <c r="Y336" s="7">
        <v>0.31516590000000005</v>
      </c>
      <c r="Z336" s="7">
        <v>1.0903676999999998</v>
      </c>
      <c r="AA336" s="21">
        <v>1.6218301052213281E-6</v>
      </c>
      <c r="AB336" s="7">
        <v>0.5847405</v>
      </c>
      <c r="AC336" s="21">
        <v>0.10471349999999999</v>
      </c>
      <c r="AD336" s="21">
        <v>1.6916400000000002E-2</v>
      </c>
      <c r="AE336" s="21">
        <v>1.0806E-2</v>
      </c>
    </row>
    <row r="337" spans="1:31" ht="15.75" customHeight="1" x14ac:dyDescent="0.2">
      <c r="A337" s="3">
        <v>43084</v>
      </c>
      <c r="B337">
        <f t="shared" si="10"/>
        <v>2017</v>
      </c>
      <c r="C337">
        <f t="shared" si="11"/>
        <v>12</v>
      </c>
      <c r="D337" s="7">
        <v>-12.459735869999999</v>
      </c>
      <c r="E337" s="7"/>
      <c r="F337" s="7">
        <v>3213.9797363299999</v>
      </c>
      <c r="H337" s="7">
        <v>2920.9541015599998</v>
      </c>
      <c r="I337" s="7">
        <v>277.16470336999998</v>
      </c>
      <c r="J337" s="7">
        <v>0.45654377000000002</v>
      </c>
      <c r="K337" s="7">
        <v>0.85606497999999998</v>
      </c>
      <c r="L337" s="7">
        <v>4.4274363499999998</v>
      </c>
      <c r="M337" s="7">
        <v>0</v>
      </c>
      <c r="N337" s="7">
        <v>7.5127263099999997</v>
      </c>
      <c r="O337" s="7">
        <v>2.59491301</v>
      </c>
      <c r="P337" s="7">
        <v>1.345798E-2</v>
      </c>
      <c r="Q337" s="7">
        <v>0</v>
      </c>
      <c r="R337" s="7">
        <v>0</v>
      </c>
      <c r="S337" s="7">
        <v>0</v>
      </c>
      <c r="T337"/>
      <c r="U337" s="7">
        <v>2.1159505699999999</v>
      </c>
      <c r="V337" s="7">
        <v>0.51195532657074949</v>
      </c>
      <c r="W337" s="7">
        <v>1.1248954499999999</v>
      </c>
      <c r="X337" s="7">
        <v>2.8748280900000003</v>
      </c>
      <c r="Y337" s="7">
        <v>0.24183007000000001</v>
      </c>
      <c r="Z337" s="7">
        <v>2.6329980200000005</v>
      </c>
      <c r="AA337" s="21">
        <v>0</v>
      </c>
      <c r="AB337" s="7">
        <v>5.5247697799999997</v>
      </c>
      <c r="AC337" s="21">
        <v>0.10820394999999999</v>
      </c>
      <c r="AD337" s="21">
        <v>1.7480280000000001E-2</v>
      </c>
      <c r="AE337" s="21">
        <v>1.0292929999999999E-2</v>
      </c>
    </row>
    <row r="338" spans="1:31" ht="15.75" customHeight="1" x14ac:dyDescent="0.2">
      <c r="A338" s="3">
        <v>43115</v>
      </c>
      <c r="B338">
        <f t="shared" si="10"/>
        <v>2018</v>
      </c>
      <c r="C338">
        <f t="shared" si="11"/>
        <v>1</v>
      </c>
      <c r="D338" s="7">
        <v>-13.20858192</v>
      </c>
      <c r="E338" s="7"/>
      <c r="F338" s="7">
        <v>3213.2309570299999</v>
      </c>
      <c r="H338" s="7">
        <v>2920.8869628900002</v>
      </c>
      <c r="I338" s="7">
        <v>277.49035644999998</v>
      </c>
      <c r="J338" s="7">
        <v>0.30242530000000001</v>
      </c>
      <c r="K338" s="7">
        <v>0.32124826000000001</v>
      </c>
      <c r="L338" s="7">
        <v>3.7443892999999999</v>
      </c>
      <c r="M338" s="7">
        <v>5.0490500000000001E-2</v>
      </c>
      <c r="N338" s="7">
        <v>8.1422510100000007</v>
      </c>
      <c r="O338" s="7">
        <v>2.2813003100000002</v>
      </c>
      <c r="P338" s="7">
        <v>1.167613E-2</v>
      </c>
      <c r="Q338" s="7">
        <v>0</v>
      </c>
      <c r="R338" s="7">
        <v>0</v>
      </c>
      <c r="S338" s="7">
        <v>0</v>
      </c>
      <c r="T338"/>
      <c r="U338" s="7">
        <v>1.00920593</v>
      </c>
      <c r="V338" s="7">
        <v>1.3618948857738171</v>
      </c>
      <c r="W338" s="7">
        <v>1.1766949000000002</v>
      </c>
      <c r="X338" s="7">
        <v>1.3672162499999998</v>
      </c>
      <c r="Y338" s="7">
        <v>0.15494791999999999</v>
      </c>
      <c r="Z338" s="7">
        <v>1.2122683299999999</v>
      </c>
      <c r="AA338" s="21">
        <v>0</v>
      </c>
      <c r="AB338" s="7">
        <v>2.1464244999999997</v>
      </c>
      <c r="AC338" s="21">
        <v>0.10885681</v>
      </c>
      <c r="AD338" s="21">
        <v>1.7344190000000002E-2</v>
      </c>
      <c r="AE338" s="21">
        <v>1.0183190000000002E-2</v>
      </c>
    </row>
    <row r="339" spans="1:31" ht="15.75" customHeight="1" x14ac:dyDescent="0.2">
      <c r="A339" s="3">
        <v>43146</v>
      </c>
      <c r="B339">
        <f t="shared" si="10"/>
        <v>2018</v>
      </c>
      <c r="C339">
        <f t="shared" si="11"/>
        <v>2</v>
      </c>
      <c r="D339" s="7">
        <v>-12.511295319999999</v>
      </c>
      <c r="E339" s="7"/>
      <c r="F339" s="7">
        <v>3213.9282226599998</v>
      </c>
      <c r="H339" s="7">
        <v>2920.8417968799999</v>
      </c>
      <c r="I339" s="7">
        <v>277.63543700999998</v>
      </c>
      <c r="J339" s="7">
        <v>0.28977180000000002</v>
      </c>
      <c r="K339" s="7">
        <v>0.37619250999999998</v>
      </c>
      <c r="L339" s="7">
        <v>3.0494573100000002</v>
      </c>
      <c r="M339" s="7">
        <v>5.0490500000000001E-2</v>
      </c>
      <c r="N339" s="7">
        <v>9.1715125999999998</v>
      </c>
      <c r="O339" s="7">
        <v>2.49327064</v>
      </c>
      <c r="P339" s="7">
        <v>2.045493E-2</v>
      </c>
      <c r="Q339" s="7">
        <v>0</v>
      </c>
      <c r="R339" s="7">
        <v>0</v>
      </c>
      <c r="S339" s="7">
        <v>0</v>
      </c>
      <c r="T339"/>
      <c r="U339" s="7">
        <v>3.5410589200000002</v>
      </c>
      <c r="V339" s="7">
        <v>0.32035946827262984</v>
      </c>
      <c r="W339" s="7">
        <v>1.9567783200000002</v>
      </c>
      <c r="X339" s="7">
        <v>2.1955550400000003</v>
      </c>
      <c r="Y339" s="7">
        <v>0.13588847999999998</v>
      </c>
      <c r="Z339" s="7">
        <v>2.0596665600000001</v>
      </c>
      <c r="AA339" s="21">
        <v>0</v>
      </c>
      <c r="AB339" s="7">
        <v>1.5032396400000001</v>
      </c>
      <c r="AC339" s="21">
        <v>9.8322279999999984E-2</v>
      </c>
      <c r="AD339" s="21">
        <v>1.5665720000000001E-2</v>
      </c>
      <c r="AE339" s="21">
        <v>9.9100400000000019E-3</v>
      </c>
    </row>
    <row r="340" spans="1:31" ht="15.75" customHeight="1" x14ac:dyDescent="0.2">
      <c r="A340" s="3">
        <v>43174</v>
      </c>
      <c r="B340">
        <f t="shared" si="10"/>
        <v>2018</v>
      </c>
      <c r="C340">
        <f t="shared" si="11"/>
        <v>3</v>
      </c>
      <c r="D340" s="7">
        <v>-11.486764910000002</v>
      </c>
      <c r="E340" s="7"/>
      <c r="F340" s="7">
        <v>3214.9528808599998</v>
      </c>
      <c r="H340" s="7">
        <v>2920.8222656200001</v>
      </c>
      <c r="I340" s="7">
        <v>277.79431152000001</v>
      </c>
      <c r="J340" s="7">
        <v>0.42493424000000002</v>
      </c>
      <c r="K340" s="7">
        <v>0.38517973</v>
      </c>
      <c r="L340" s="7">
        <v>2.7038085500000002</v>
      </c>
      <c r="M340" s="7">
        <v>5.0490500000000001E-2</v>
      </c>
      <c r="N340" s="7">
        <v>10.28062057</v>
      </c>
      <c r="O340" s="7">
        <v>2.4658827799999998</v>
      </c>
      <c r="P340" s="7">
        <v>2.5358459999999999E-2</v>
      </c>
      <c r="Q340" s="7">
        <v>0</v>
      </c>
      <c r="R340" s="7">
        <v>0</v>
      </c>
      <c r="S340" s="7">
        <v>0</v>
      </c>
      <c r="T340"/>
      <c r="U340" s="7">
        <v>3.7958356100000001</v>
      </c>
      <c r="V340" s="7">
        <v>0.61032792121203749</v>
      </c>
      <c r="W340" s="7">
        <v>2.8197119500000003</v>
      </c>
      <c r="X340" s="7">
        <v>2.3890246099999999</v>
      </c>
      <c r="Y340" s="7">
        <v>0.22493414</v>
      </c>
      <c r="Z340" s="7">
        <v>2.1640904700000001</v>
      </c>
      <c r="AA340" s="21">
        <v>0</v>
      </c>
      <c r="AB340" s="7">
        <v>3.8576520900000002</v>
      </c>
      <c r="AC340" s="21">
        <v>0.10885681</v>
      </c>
      <c r="AD340" s="21">
        <v>1.7344190000000002E-2</v>
      </c>
      <c r="AE340" s="21">
        <v>1.2189200000000001E-2</v>
      </c>
    </row>
    <row r="341" spans="1:31" ht="15.75" customHeight="1" x14ac:dyDescent="0.2">
      <c r="A341" s="3">
        <v>43205</v>
      </c>
      <c r="B341">
        <f t="shared" si="10"/>
        <v>2018</v>
      </c>
      <c r="C341">
        <f t="shared" si="11"/>
        <v>4</v>
      </c>
      <c r="D341" s="7">
        <v>-10.935832980000001</v>
      </c>
      <c r="E341" s="7"/>
      <c r="F341" s="7">
        <v>3215.5036621099998</v>
      </c>
      <c r="H341" s="7">
        <v>2920.4470214799999</v>
      </c>
      <c r="I341" s="7">
        <v>277.97885131999999</v>
      </c>
      <c r="J341" s="7">
        <v>0.66195594999999996</v>
      </c>
      <c r="K341" s="7">
        <v>0.74960875999999999</v>
      </c>
      <c r="L341" s="7">
        <v>2.4250099700000001</v>
      </c>
      <c r="M341" s="7">
        <v>0</v>
      </c>
      <c r="N341" s="7">
        <v>10.682087900000001</v>
      </c>
      <c r="O341" s="7">
        <v>2.5155947200000002</v>
      </c>
      <c r="P341" s="7">
        <v>4.351124E-2</v>
      </c>
      <c r="Q341" s="7">
        <v>0</v>
      </c>
      <c r="R341" s="7">
        <v>0</v>
      </c>
      <c r="S341" s="7">
        <v>0</v>
      </c>
      <c r="T341"/>
      <c r="U341" s="7">
        <v>4.5829292999999991</v>
      </c>
      <c r="V341" s="7">
        <v>8.985183587470344E-2</v>
      </c>
      <c r="W341" s="7">
        <v>3.2109695999999999</v>
      </c>
      <c r="X341" s="7">
        <v>3.4362104999999996</v>
      </c>
      <c r="Y341" s="7">
        <v>0.34592070000000003</v>
      </c>
      <c r="Z341" s="7">
        <v>3.0902897999999999</v>
      </c>
      <c r="AA341" s="21">
        <v>3.7455095260205763E-5</v>
      </c>
      <c r="AB341" s="7">
        <v>3.3444710999999998</v>
      </c>
      <c r="AC341" s="21">
        <v>0.10534529999999999</v>
      </c>
      <c r="AD341" s="21">
        <v>1.67847E-2</v>
      </c>
      <c r="AE341" s="21">
        <v>1.28877E-2</v>
      </c>
    </row>
    <row r="342" spans="1:31" ht="15.75" customHeight="1" x14ac:dyDescent="0.2">
      <c r="A342" s="3">
        <v>43235</v>
      </c>
      <c r="B342">
        <f t="shared" si="10"/>
        <v>2018</v>
      </c>
      <c r="C342">
        <f t="shared" si="11"/>
        <v>5</v>
      </c>
      <c r="D342" s="7">
        <v>-10.11507988</v>
      </c>
      <c r="E342" s="7"/>
      <c r="F342" s="7">
        <v>3216.3244628900002</v>
      </c>
      <c r="H342" s="7">
        <v>2920.3635253900002</v>
      </c>
      <c r="I342" s="7">
        <v>278.13601684999998</v>
      </c>
      <c r="J342" s="7">
        <v>0.79133414999999996</v>
      </c>
      <c r="K342" s="7">
        <v>0.76844060000000003</v>
      </c>
      <c r="L342" s="7">
        <v>2.5667951100000002</v>
      </c>
      <c r="M342" s="7">
        <v>3.475371E-2</v>
      </c>
      <c r="N342" s="7">
        <v>11.03057957</v>
      </c>
      <c r="O342" s="7">
        <v>2.5976188200000001</v>
      </c>
      <c r="P342" s="7">
        <v>3.5344390000000003E-2</v>
      </c>
      <c r="Q342" s="7">
        <v>0</v>
      </c>
      <c r="R342" s="7">
        <v>0</v>
      </c>
      <c r="S342" s="7">
        <v>0</v>
      </c>
      <c r="T342"/>
      <c r="U342" s="7">
        <v>4.1696481799999994</v>
      </c>
      <c r="V342" s="7">
        <v>0.18785822331827035</v>
      </c>
      <c r="W342" s="7">
        <v>3.5729025199999995</v>
      </c>
      <c r="X342" s="7">
        <v>3.7011361900000002</v>
      </c>
      <c r="Y342" s="7">
        <v>0.42552676999999994</v>
      </c>
      <c r="Z342" s="7">
        <v>3.2756094200000003</v>
      </c>
      <c r="AA342" s="21">
        <v>1.9957333458002317E-3</v>
      </c>
      <c r="AB342" s="7">
        <v>4.4580700100000001</v>
      </c>
      <c r="AC342" s="21">
        <v>0.10885681</v>
      </c>
      <c r="AD342" s="21">
        <v>1.7344190000000002E-2</v>
      </c>
      <c r="AE342" s="21">
        <v>1.4096629999999999E-2</v>
      </c>
    </row>
    <row r="343" spans="1:31" ht="15.75" customHeight="1" x14ac:dyDescent="0.2">
      <c r="A343" s="3">
        <v>43266</v>
      </c>
      <c r="B343">
        <f t="shared" si="10"/>
        <v>2018</v>
      </c>
      <c r="C343">
        <f t="shared" si="11"/>
        <v>6</v>
      </c>
      <c r="D343" s="7">
        <v>-11.145355219999999</v>
      </c>
      <c r="E343" s="7">
        <v>-13.0726</v>
      </c>
      <c r="F343" s="7">
        <v>3215.29418945</v>
      </c>
      <c r="H343" s="7">
        <v>2920.2009277299999</v>
      </c>
      <c r="I343" s="7">
        <v>278.16772460999999</v>
      </c>
      <c r="J343" s="7">
        <v>1.2650553</v>
      </c>
      <c r="K343" s="7">
        <v>0.68503844999999997</v>
      </c>
      <c r="L343" s="7">
        <v>2.9608366500000001</v>
      </c>
      <c r="M343" s="7">
        <v>3.475371E-2</v>
      </c>
      <c r="N343" s="7">
        <v>9.3918323499999996</v>
      </c>
      <c r="O343" s="7">
        <v>2.5025088800000002</v>
      </c>
      <c r="P343" s="7">
        <v>8.5499370000000005E-2</v>
      </c>
      <c r="Q343" s="7">
        <v>0</v>
      </c>
      <c r="R343" s="7">
        <v>0</v>
      </c>
      <c r="S343" s="7">
        <v>0</v>
      </c>
      <c r="T343"/>
      <c r="U343" s="7">
        <v>4.5565683000000003</v>
      </c>
      <c r="V343" s="7">
        <v>0.52428412202401509</v>
      </c>
      <c r="W343" s="7">
        <v>2.5804782000000004</v>
      </c>
      <c r="X343" s="7">
        <v>3.0206391000000004</v>
      </c>
      <c r="Y343" s="7">
        <v>0.66590640000000012</v>
      </c>
      <c r="Z343" s="7">
        <v>2.3547327000000005</v>
      </c>
      <c r="AA343" s="21">
        <v>8.9035902328937003E-2</v>
      </c>
      <c r="AB343" s="7">
        <v>0.57738149999999999</v>
      </c>
      <c r="AC343" s="21">
        <v>0.10534529999999999</v>
      </c>
      <c r="AD343" s="21">
        <v>1.67847E-2</v>
      </c>
      <c r="AE343" s="21">
        <v>1.4231699999999998E-2</v>
      </c>
    </row>
    <row r="344" spans="1:31" ht="15.75" customHeight="1" x14ac:dyDescent="0.2">
      <c r="A344" s="3">
        <v>43296</v>
      </c>
      <c r="B344">
        <f t="shared" si="10"/>
        <v>2018</v>
      </c>
      <c r="C344">
        <f t="shared" si="11"/>
        <v>7</v>
      </c>
      <c r="D344" s="7">
        <v>-9.7522830999999996</v>
      </c>
      <c r="E344" s="7">
        <v>-13.473100000000001</v>
      </c>
      <c r="F344" s="7">
        <v>3216.6872558599998</v>
      </c>
      <c r="H344" s="7">
        <v>2920.5915527299999</v>
      </c>
      <c r="I344" s="7">
        <v>277.36926269999998</v>
      </c>
      <c r="J344" s="7">
        <v>1.6603887100000001</v>
      </c>
      <c r="K344" s="7">
        <v>0.59006756999999999</v>
      </c>
      <c r="L344" s="7">
        <v>5.4913234700000002</v>
      </c>
      <c r="M344" s="7">
        <v>0.13712141</v>
      </c>
      <c r="N344" s="7">
        <v>7.4229230900000003</v>
      </c>
      <c r="O344" s="7">
        <v>3.1740119500000001</v>
      </c>
      <c r="P344" s="7">
        <v>0.25064707000000003</v>
      </c>
      <c r="Q344" s="7">
        <v>0</v>
      </c>
      <c r="R344" s="7">
        <v>0</v>
      </c>
      <c r="S344" s="7">
        <v>0</v>
      </c>
      <c r="T344"/>
      <c r="U344" s="7">
        <v>10.31187937</v>
      </c>
      <c r="V344" s="7">
        <v>1.9156361855966948</v>
      </c>
      <c r="W344" s="7">
        <v>6.4250035800000003</v>
      </c>
      <c r="X344" s="7">
        <v>5.3450993600000007</v>
      </c>
      <c r="Y344" s="7">
        <v>0.88754054000000004</v>
      </c>
      <c r="Z344" s="7">
        <v>4.4575588200000009</v>
      </c>
      <c r="AA344" s="21">
        <v>1.0082590001476903</v>
      </c>
      <c r="AB344" s="7">
        <v>2.2661691300000002</v>
      </c>
      <c r="AC344" s="21">
        <v>0.10885681</v>
      </c>
      <c r="AD344" s="21">
        <v>1.7344190000000002E-2</v>
      </c>
      <c r="AE344" s="21">
        <v>1.4545510000000001E-2</v>
      </c>
    </row>
    <row r="345" spans="1:31" ht="15.75" customHeight="1" x14ac:dyDescent="0.2">
      <c r="A345" s="3">
        <v>43327</v>
      </c>
      <c r="B345">
        <f t="shared" si="10"/>
        <v>2018</v>
      </c>
      <c r="C345">
        <f t="shared" si="11"/>
        <v>8</v>
      </c>
      <c r="D345" s="7">
        <v>-9.9065628100000005</v>
      </c>
      <c r="E345" s="7"/>
      <c r="F345" s="7">
        <v>3216.5329589799999</v>
      </c>
      <c r="H345" s="7">
        <v>2920.9885253900002</v>
      </c>
      <c r="I345" s="7">
        <v>275.64257812</v>
      </c>
      <c r="J345" s="7">
        <v>1.71476853</v>
      </c>
      <c r="K345" s="7">
        <v>0.67979639999999997</v>
      </c>
      <c r="L345" s="7">
        <v>7.5899748799999998</v>
      </c>
      <c r="M345" s="7">
        <v>0.10539524</v>
      </c>
      <c r="N345" s="7">
        <v>6.5178117799999997</v>
      </c>
      <c r="O345" s="7">
        <v>3.1320772200000002</v>
      </c>
      <c r="P345" s="7">
        <v>0.16202605</v>
      </c>
      <c r="Q345" s="7">
        <v>0</v>
      </c>
      <c r="R345" s="7">
        <v>0</v>
      </c>
      <c r="S345" s="7">
        <v>0</v>
      </c>
      <c r="T345"/>
      <c r="U345" s="7">
        <v>6.95945474</v>
      </c>
      <c r="V345" s="7">
        <v>2.3582858258806425</v>
      </c>
      <c r="W345" s="7">
        <v>5.7175194099999995</v>
      </c>
      <c r="X345" s="7">
        <v>4.32323024</v>
      </c>
      <c r="Y345" s="7">
        <v>0.92225805999999988</v>
      </c>
      <c r="Z345" s="7">
        <v>3.4009721800000001</v>
      </c>
      <c r="AA345" s="21">
        <v>1.8902567752313901</v>
      </c>
      <c r="AB345" s="7">
        <v>3.7696120900000003</v>
      </c>
      <c r="AC345" s="21">
        <v>0.10885681</v>
      </c>
      <c r="AD345" s="21">
        <v>1.7344190000000002E-2</v>
      </c>
      <c r="AE345" s="21">
        <v>1.4525980000000001E-2</v>
      </c>
    </row>
    <row r="346" spans="1:31" ht="15.75" customHeight="1" x14ac:dyDescent="0.2">
      <c r="A346" s="3">
        <v>43358</v>
      </c>
      <c r="B346">
        <f t="shared" si="10"/>
        <v>2018</v>
      </c>
      <c r="C346">
        <f t="shared" si="11"/>
        <v>9</v>
      </c>
      <c r="D346" s="7">
        <v>-10.690834049999999</v>
      </c>
      <c r="E346" s="7"/>
      <c r="F346" s="7">
        <v>3215.7487793</v>
      </c>
      <c r="H346" s="7">
        <v>2921.1389160200001</v>
      </c>
      <c r="I346" s="7">
        <v>275.67288208000002</v>
      </c>
      <c r="J346" s="7">
        <v>1.36484301</v>
      </c>
      <c r="K346" s="7">
        <v>0.99942690000000001</v>
      </c>
      <c r="L346" s="7">
        <v>6.9898643500000004</v>
      </c>
      <c r="M346" s="7">
        <v>0.15956224999999999</v>
      </c>
      <c r="N346" s="7">
        <v>6.5250949900000004</v>
      </c>
      <c r="O346" s="7">
        <v>2.7771427599999998</v>
      </c>
      <c r="P346" s="7">
        <v>0.12095272999999999</v>
      </c>
      <c r="Q346" s="7">
        <v>0</v>
      </c>
      <c r="R346" s="7">
        <v>0</v>
      </c>
      <c r="S346" s="7">
        <v>0</v>
      </c>
      <c r="T346"/>
      <c r="U346" s="7">
        <v>5.383277099999999</v>
      </c>
      <c r="V346" s="7">
        <v>2.106659690870512</v>
      </c>
      <c r="W346" s="7">
        <v>3.8697015000000001</v>
      </c>
      <c r="X346" s="7">
        <v>3.8751120000000001</v>
      </c>
      <c r="Y346" s="7">
        <v>0.70100759999999995</v>
      </c>
      <c r="Z346" s="7">
        <v>3.1741044</v>
      </c>
      <c r="AA346" s="21">
        <v>0.15497767837315482</v>
      </c>
      <c r="AB346" s="7">
        <v>3.7422692999999994</v>
      </c>
      <c r="AC346" s="21">
        <v>0.10534529999999999</v>
      </c>
      <c r="AD346" s="21">
        <v>1.67847E-2</v>
      </c>
      <c r="AE346" s="21">
        <v>1.3483200000000001E-2</v>
      </c>
    </row>
    <row r="347" spans="1:31" ht="15.75" customHeight="1" x14ac:dyDescent="0.2">
      <c r="A347" s="3">
        <v>43388</v>
      </c>
      <c r="B347">
        <f t="shared" si="10"/>
        <v>2018</v>
      </c>
      <c r="C347">
        <f t="shared" si="11"/>
        <v>10</v>
      </c>
      <c r="D347" s="7">
        <v>-11.96941185</v>
      </c>
      <c r="E347" s="7">
        <v>-14.244400000000001</v>
      </c>
      <c r="F347" s="7">
        <v>3214.4702148400002</v>
      </c>
      <c r="H347" s="7">
        <v>2921.2709960900002</v>
      </c>
      <c r="I347" s="7">
        <v>275.78091431000001</v>
      </c>
      <c r="J347" s="7">
        <v>0.99954456000000003</v>
      </c>
      <c r="K347" s="7">
        <v>0.72178781000000003</v>
      </c>
      <c r="L347" s="7">
        <v>5.7535762799999999</v>
      </c>
      <c r="M347" s="7">
        <v>0.15957758</v>
      </c>
      <c r="N347" s="7">
        <v>7.1466283800000001</v>
      </c>
      <c r="O347" s="7">
        <v>2.6029744099999998</v>
      </c>
      <c r="P347" s="7">
        <v>3.4230679999999999E-2</v>
      </c>
      <c r="Q347" s="7">
        <v>0</v>
      </c>
      <c r="R347" s="7">
        <v>0</v>
      </c>
      <c r="S347" s="7">
        <v>0</v>
      </c>
      <c r="T347"/>
      <c r="U347" s="7">
        <v>1.79528533</v>
      </c>
      <c r="V347" s="7">
        <v>1.6284162756771174</v>
      </c>
      <c r="W347" s="7">
        <v>2.1941285399999999</v>
      </c>
      <c r="X347" s="7">
        <v>2.6603871400000001</v>
      </c>
      <c r="Y347" s="7">
        <v>0.52691692000000001</v>
      </c>
      <c r="Z347" s="7">
        <v>2.13347022</v>
      </c>
      <c r="AA347" s="21">
        <v>1.9920969783001595E-6</v>
      </c>
      <c r="AB347" s="7">
        <v>3.2949766700000001</v>
      </c>
      <c r="AC347" s="21">
        <v>0.10885681</v>
      </c>
      <c r="AD347" s="21">
        <v>1.7344190000000002E-2</v>
      </c>
      <c r="AE347" s="21">
        <v>1.2679620000000001E-2</v>
      </c>
    </row>
    <row r="348" spans="1:31" ht="15.75" customHeight="1" x14ac:dyDescent="0.2">
      <c r="A348" s="3">
        <v>43419</v>
      </c>
      <c r="B348">
        <f t="shared" si="10"/>
        <v>2018</v>
      </c>
      <c r="C348">
        <f t="shared" si="11"/>
        <v>11</v>
      </c>
      <c r="D348" s="7">
        <v>-12.429906849999998</v>
      </c>
      <c r="E348" s="7">
        <v>-14.1153</v>
      </c>
      <c r="F348" s="7">
        <v>3214.0097656200001</v>
      </c>
      <c r="H348" s="7">
        <v>2921.2607421900002</v>
      </c>
      <c r="I348" s="7">
        <v>275.93414307</v>
      </c>
      <c r="J348" s="7">
        <v>0.78760337999999996</v>
      </c>
      <c r="K348" s="7">
        <v>0.57755451999999996</v>
      </c>
      <c r="L348" s="7">
        <v>5.0412721600000001</v>
      </c>
      <c r="M348" s="7">
        <v>9.7385689999999997E-2</v>
      </c>
      <c r="N348" s="7">
        <v>7.9851608299999999</v>
      </c>
      <c r="O348" s="7">
        <v>2.3123972400000001</v>
      </c>
      <c r="P348" s="7">
        <v>1.345473E-2</v>
      </c>
      <c r="Q348" s="7">
        <v>0</v>
      </c>
      <c r="R348" s="7">
        <v>0</v>
      </c>
      <c r="S348" s="7">
        <v>0</v>
      </c>
      <c r="T348"/>
      <c r="U348" s="7">
        <v>1.9074302999999997</v>
      </c>
      <c r="V348" s="7">
        <v>0.36290407040680694</v>
      </c>
      <c r="W348" s="7">
        <v>0.7124474999999999</v>
      </c>
      <c r="X348" s="7">
        <v>1.4157360000000003</v>
      </c>
      <c r="Y348" s="7">
        <v>0.40688970000000002</v>
      </c>
      <c r="Z348" s="7">
        <v>1.0088463000000001</v>
      </c>
      <c r="AA348" s="21">
        <v>0</v>
      </c>
      <c r="AB348" s="7">
        <v>0.53886420000000002</v>
      </c>
      <c r="AC348" s="21">
        <v>0.10534529999999999</v>
      </c>
      <c r="AD348" s="21">
        <v>1.67847E-2</v>
      </c>
      <c r="AE348" s="21">
        <v>1.1074500000000001E-2</v>
      </c>
    </row>
    <row r="349" spans="1:31" ht="15.75" customHeight="1" x14ac:dyDescent="0.2">
      <c r="A349" s="3">
        <v>43449</v>
      </c>
      <c r="B349">
        <f t="shared" si="10"/>
        <v>2018</v>
      </c>
      <c r="C349">
        <f t="shared" si="11"/>
        <v>12</v>
      </c>
      <c r="D349" s="7">
        <v>-12.631782529999999</v>
      </c>
      <c r="E349" s="7">
        <v>-16.498100000000001</v>
      </c>
      <c r="F349" s="7">
        <v>3213.8078613299999</v>
      </c>
      <c r="H349" s="7">
        <v>2919.9777832</v>
      </c>
      <c r="I349" s="7">
        <v>275.98547363</v>
      </c>
      <c r="J349" s="7">
        <v>0.52821892000000004</v>
      </c>
      <c r="K349" s="7">
        <v>0.91736936999999996</v>
      </c>
      <c r="L349" s="7">
        <v>5.1300516099999998</v>
      </c>
      <c r="M349" s="7">
        <v>0</v>
      </c>
      <c r="N349" s="7">
        <v>8.5687303499999992</v>
      </c>
      <c r="O349" s="7">
        <v>2.6883235000000001</v>
      </c>
      <c r="P349" s="7">
        <v>1.172016E-2</v>
      </c>
      <c r="Q349" s="7">
        <v>0</v>
      </c>
      <c r="R349" s="7">
        <v>0</v>
      </c>
      <c r="S349" s="7">
        <v>0</v>
      </c>
      <c r="T349"/>
      <c r="U349" s="7">
        <v>1.13544165</v>
      </c>
      <c r="V349" s="7">
        <v>0.70246050922320236</v>
      </c>
      <c r="W349" s="7">
        <v>1.0159267300000001</v>
      </c>
      <c r="X349" s="7">
        <v>3.0067799000000002</v>
      </c>
      <c r="Y349" s="7">
        <v>0.28108288999999997</v>
      </c>
      <c r="Z349" s="7">
        <v>2.7256970100000002</v>
      </c>
      <c r="AA349" s="21">
        <v>0</v>
      </c>
      <c r="AB349" s="7">
        <v>5.8266536700000007</v>
      </c>
      <c r="AC349" s="21">
        <v>0.10885681</v>
      </c>
      <c r="AD349" s="21">
        <v>1.7344190000000002E-2</v>
      </c>
      <c r="AE349" s="21">
        <v>1.0287350000000001E-2</v>
      </c>
    </row>
    <row r="351" spans="1:31" ht="15.75" customHeight="1" x14ac:dyDescent="0.2">
      <c r="C351" s="22" cm="1">
        <f t="array" ref="C351">SQRT(SUMSQ(E149-D149,E150-D150,E153:E162-D153:D162,E164:E253-D164:D253,E255:E258-D255:D258,E260:E269-D260:D269,E271:E274-D271:D274,E276:E279-D276:D279,E281:E284-D281:D284,E287:E290-D287:D290,E292:E295-D292:D295,E297:E300-D297:D300,E302:E306-D302:D306,E308:E310-D308:D310,E313:E316-D313:D316,E318:E321-D318:D321,E324:E326-D324:D326,E328:E331-D328:D331,E343:E344-D343:D344,E347:E349-D347:D349) / COUNTA(D149,D150,D153:D162,D164:D253,D255:D258,D260:D269,D271:D274,D276:D279,D281:D284,D287:D290,D292:D295,D297:D300,D302:D306,D308:D310,D313:D316,D318:D321,D324:D326,D328:D331,D343:D344,D347:D349))</f>
        <v>1.9807920711645852</v>
      </c>
      <c r="D351" s="7" t="str">
        <f>_xlfn.CONCAT("RMSE = ",ROUND(C351,2)," cm")</f>
        <v>RMSE = 1.98 cm</v>
      </c>
    </row>
    <row r="352" spans="1:31" ht="15.75" customHeight="1" x14ac:dyDescent="0.2">
      <c r="C352" s="59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A69B1-2F80-448A-87FD-AAEB7B584C54}">
  <dimension ref="A1"/>
  <sheetViews>
    <sheetView topLeftCell="A38" workbookViewId="0">
      <selection activeCell="R34" sqref="R34"/>
    </sheetView>
  </sheetViews>
  <sheetFormatPr defaultColWidth="8.85546875" defaultRowHeight="12.75" x14ac:dyDescent="0.2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P40"/>
  <sheetViews>
    <sheetView workbookViewId="0">
      <selection activeCell="A40" sqref="A40"/>
    </sheetView>
  </sheetViews>
  <sheetFormatPr defaultColWidth="12.42578125" defaultRowHeight="15.75" customHeight="1" x14ac:dyDescent="0.2"/>
  <cols>
    <col min="1" max="1" width="18.42578125" customWidth="1"/>
  </cols>
  <sheetData>
    <row r="1" spans="1:16" ht="12.75" x14ac:dyDescent="0.2">
      <c r="A1" s="1" t="s">
        <v>3</v>
      </c>
    </row>
    <row r="3" spans="1:16" ht="12.75" x14ac:dyDescent="0.2">
      <c r="A3" s="1" t="s">
        <v>4</v>
      </c>
    </row>
    <row r="4" spans="1:16" ht="12.75" x14ac:dyDescent="0.2">
      <c r="A4" s="1" t="s">
        <v>5</v>
      </c>
    </row>
    <row r="5" spans="1:16" ht="12.75" x14ac:dyDescent="0.2">
      <c r="A5" s="1" t="s">
        <v>6</v>
      </c>
    </row>
    <row r="6" spans="1:16" ht="12.75" x14ac:dyDescent="0.2">
      <c r="A6" s="1" t="s">
        <v>7</v>
      </c>
    </row>
    <row r="7" spans="1:16" ht="12.75" x14ac:dyDescent="0.2">
      <c r="A7" s="1" t="s">
        <v>8</v>
      </c>
    </row>
    <row r="9" spans="1:16" ht="12.75" x14ac:dyDescent="0.2">
      <c r="A9" s="2" t="s">
        <v>9</v>
      </c>
    </row>
    <row r="11" spans="1:16" ht="12.75" x14ac:dyDescent="0.2">
      <c r="A11" s="2" t="s">
        <v>10</v>
      </c>
    </row>
    <row r="12" spans="1:16" ht="15.75" customHeight="1" x14ac:dyDescent="0.2">
      <c r="A12" s="12" t="s">
        <v>23</v>
      </c>
      <c r="B12" t="s">
        <v>24</v>
      </c>
      <c r="F12" s="67" t="s">
        <v>45</v>
      </c>
      <c r="G12" s="67"/>
      <c r="H12" s="67"/>
      <c r="I12" s="67"/>
      <c r="J12" s="67"/>
    </row>
    <row r="13" spans="1:16" ht="15.75" customHeight="1" x14ac:dyDescent="0.2">
      <c r="A13" s="13" t="s">
        <v>12</v>
      </c>
      <c r="B13" t="s">
        <v>25</v>
      </c>
    </row>
    <row r="14" spans="1:16" ht="15.75" customHeight="1" x14ac:dyDescent="0.2">
      <c r="A14" s="9" t="s">
        <v>2</v>
      </c>
      <c r="B14" t="s">
        <v>2</v>
      </c>
      <c r="F14" s="65" t="s">
        <v>35</v>
      </c>
      <c r="G14" s="65"/>
    </row>
    <row r="15" spans="1:16" ht="15.75" customHeight="1" x14ac:dyDescent="0.2">
      <c r="A15" s="9" t="s">
        <v>13</v>
      </c>
      <c r="B15" t="s">
        <v>26</v>
      </c>
      <c r="F15" s="66" t="s">
        <v>40</v>
      </c>
      <c r="G15" s="66"/>
      <c r="H15" s="66"/>
      <c r="I15" s="66"/>
      <c r="J15" s="66"/>
      <c r="K15" s="66"/>
      <c r="L15" s="66"/>
      <c r="M15" s="66"/>
      <c r="N15" s="66"/>
      <c r="O15" s="66"/>
      <c r="P15" s="66"/>
    </row>
    <row r="16" spans="1:16" ht="15.75" customHeight="1" x14ac:dyDescent="0.2">
      <c r="A16" s="9" t="s">
        <v>14</v>
      </c>
      <c r="B16" s="15" t="s">
        <v>72</v>
      </c>
    </row>
    <row r="17" spans="1:13" ht="15.75" customHeight="1" x14ac:dyDescent="0.2">
      <c r="A17" s="10" t="s">
        <v>15</v>
      </c>
      <c r="B17" t="s">
        <v>27</v>
      </c>
      <c r="F17" s="15" t="s">
        <v>41</v>
      </c>
    </row>
    <row r="18" spans="1:13" ht="15.75" customHeight="1" x14ac:dyDescent="0.2">
      <c r="A18" s="10" t="s">
        <v>16</v>
      </c>
      <c r="B18" t="s">
        <v>28</v>
      </c>
      <c r="F18" s="15" t="s">
        <v>43</v>
      </c>
    </row>
    <row r="19" spans="1:13" ht="15.75" customHeight="1" x14ac:dyDescent="0.2">
      <c r="A19" s="10" t="s">
        <v>17</v>
      </c>
      <c r="B19" t="s">
        <v>29</v>
      </c>
      <c r="F19" s="15" t="s">
        <v>44</v>
      </c>
    </row>
    <row r="20" spans="1:13" ht="15.75" customHeight="1" x14ac:dyDescent="0.2">
      <c r="A20" s="10" t="s">
        <v>18</v>
      </c>
      <c r="B20" t="s">
        <v>30</v>
      </c>
      <c r="F20" s="15" t="s">
        <v>42</v>
      </c>
    </row>
    <row r="21" spans="1:13" ht="15.75" customHeight="1" x14ac:dyDescent="0.2">
      <c r="A21" s="10" t="s">
        <v>19</v>
      </c>
      <c r="B21" t="s">
        <v>31</v>
      </c>
      <c r="F21" s="15" t="s">
        <v>46</v>
      </c>
    </row>
    <row r="22" spans="1:13" ht="15.75" customHeight="1" x14ac:dyDescent="0.2">
      <c r="A22" s="10" t="s">
        <v>20</v>
      </c>
      <c r="B22" t="s">
        <v>32</v>
      </c>
      <c r="F22" s="15" t="s">
        <v>71</v>
      </c>
    </row>
    <row r="23" spans="1:13" ht="15.75" customHeight="1" x14ac:dyDescent="0.2">
      <c r="A23" s="10" t="s">
        <v>21</v>
      </c>
      <c r="B23" t="s">
        <v>33</v>
      </c>
    </row>
    <row r="24" spans="1:13" ht="15.75" customHeight="1" x14ac:dyDescent="0.2">
      <c r="A24" s="11" t="s">
        <v>22</v>
      </c>
      <c r="B24" t="s">
        <v>34</v>
      </c>
    </row>
    <row r="25" spans="1:13" ht="15.75" customHeight="1" x14ac:dyDescent="0.2">
      <c r="A25" s="16" t="s">
        <v>36</v>
      </c>
      <c r="B25" t="s">
        <v>39</v>
      </c>
    </row>
    <row r="26" spans="1:13" ht="15.75" customHeight="1" x14ac:dyDescent="0.2">
      <c r="A26" s="17" t="s">
        <v>37</v>
      </c>
      <c r="B26" s="15" t="s">
        <v>38</v>
      </c>
    </row>
    <row r="27" spans="1:13" ht="15.75" customHeight="1" x14ac:dyDescent="0.2">
      <c r="A27" s="25" t="s">
        <v>47</v>
      </c>
      <c r="B27" s="15" t="s">
        <v>57</v>
      </c>
      <c r="F27" s="68" t="s">
        <v>68</v>
      </c>
      <c r="G27" s="69"/>
      <c r="H27" s="69"/>
      <c r="I27" s="69"/>
    </row>
    <row r="28" spans="1:13" ht="15.75" customHeight="1" x14ac:dyDescent="0.2">
      <c r="A28" s="26" t="s">
        <v>56</v>
      </c>
      <c r="B28" s="15" t="s">
        <v>58</v>
      </c>
      <c r="F28" s="64" t="s">
        <v>67</v>
      </c>
      <c r="G28" s="64"/>
      <c r="H28" s="64"/>
      <c r="I28" s="64"/>
      <c r="J28" s="64"/>
      <c r="K28" s="64"/>
      <c r="L28" s="64"/>
      <c r="M28" s="64"/>
    </row>
    <row r="29" spans="1:13" ht="15.75" customHeight="1" x14ac:dyDescent="0.2">
      <c r="A29" s="27" t="s">
        <v>48</v>
      </c>
      <c r="B29" s="15" t="s">
        <v>59</v>
      </c>
    </row>
    <row r="30" spans="1:13" ht="15.75" customHeight="1" x14ac:dyDescent="0.2">
      <c r="A30" s="27" t="s">
        <v>49</v>
      </c>
      <c r="B30" s="15" t="s">
        <v>60</v>
      </c>
    </row>
    <row r="31" spans="1:13" ht="15.75" customHeight="1" x14ac:dyDescent="0.2">
      <c r="A31" s="27" t="s">
        <v>50</v>
      </c>
      <c r="B31" s="15" t="s">
        <v>61</v>
      </c>
    </row>
    <row r="32" spans="1:13" ht="15.75" customHeight="1" x14ac:dyDescent="0.2">
      <c r="A32" s="27" t="s">
        <v>55</v>
      </c>
      <c r="B32" s="15" t="s">
        <v>62</v>
      </c>
    </row>
    <row r="33" spans="1:2" ht="15.75" customHeight="1" x14ac:dyDescent="0.2">
      <c r="A33" s="27" t="s">
        <v>69</v>
      </c>
      <c r="B33" s="15" t="s">
        <v>70</v>
      </c>
    </row>
    <row r="34" spans="1:2" ht="15.75" customHeight="1" x14ac:dyDescent="0.2">
      <c r="A34" s="27" t="s">
        <v>51</v>
      </c>
      <c r="B34" s="15" t="s">
        <v>63</v>
      </c>
    </row>
    <row r="35" spans="1:2" ht="15.75" customHeight="1" x14ac:dyDescent="0.2">
      <c r="A35" s="28" t="s">
        <v>52</v>
      </c>
      <c r="B35" s="15" t="s">
        <v>64</v>
      </c>
    </row>
    <row r="36" spans="1:2" ht="15.75" customHeight="1" x14ac:dyDescent="0.2">
      <c r="A36" s="28" t="s">
        <v>53</v>
      </c>
      <c r="B36" s="15" t="s">
        <v>65</v>
      </c>
    </row>
    <row r="37" spans="1:2" ht="15.75" customHeight="1" x14ac:dyDescent="0.2">
      <c r="A37" s="28" t="s">
        <v>54</v>
      </c>
      <c r="B37" s="15" t="s">
        <v>66</v>
      </c>
    </row>
    <row r="38" spans="1:2" ht="15.75" customHeight="1" x14ac:dyDescent="0.2">
      <c r="A38" s="24"/>
      <c r="B38" s="15"/>
    </row>
    <row r="39" spans="1:2" ht="15.75" customHeight="1" x14ac:dyDescent="0.2">
      <c r="A39" s="18" t="s">
        <v>73</v>
      </c>
    </row>
    <row r="40" spans="1:2" ht="15.75" customHeight="1" x14ac:dyDescent="0.2">
      <c r="A40" s="14" t="s">
        <v>132</v>
      </c>
    </row>
  </sheetData>
  <mergeCells count="5">
    <mergeCell ref="F28:M28"/>
    <mergeCell ref="F14:G14"/>
    <mergeCell ref="F15:P15"/>
    <mergeCell ref="F12:J12"/>
    <mergeCell ref="F27:I2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6E401-9C75-4647-91FE-750236BB10D9}">
  <dimension ref="A1:AW708"/>
  <sheetViews>
    <sheetView topLeftCell="A334" zoomScaleNormal="100" workbookViewId="0">
      <selection activeCell="A356" sqref="A356"/>
    </sheetView>
  </sheetViews>
  <sheetFormatPr defaultRowHeight="12.75" x14ac:dyDescent="0.2"/>
  <cols>
    <col min="1" max="3" width="12.42578125"/>
    <col min="4" max="49" width="12.7109375" customWidth="1"/>
  </cols>
  <sheetData>
    <row r="1" spans="1:49" s="34" customFormat="1" x14ac:dyDescent="0.2">
      <c r="A1" s="29" t="s">
        <v>11</v>
      </c>
      <c r="B1" s="30" t="s">
        <v>0</v>
      </c>
      <c r="C1" s="30" t="s">
        <v>1</v>
      </c>
      <c r="D1" s="31" t="s">
        <v>23</v>
      </c>
      <c r="E1" s="31" t="s">
        <v>77</v>
      </c>
      <c r="F1" s="30" t="s">
        <v>74</v>
      </c>
      <c r="G1" s="31" t="s">
        <v>2</v>
      </c>
      <c r="H1" s="36" t="s">
        <v>13</v>
      </c>
      <c r="I1" s="31" t="s">
        <v>78</v>
      </c>
      <c r="J1" s="31" t="s">
        <v>75</v>
      </c>
      <c r="K1" s="36" t="s">
        <v>14</v>
      </c>
      <c r="L1" s="31" t="s">
        <v>79</v>
      </c>
      <c r="M1" s="31" t="s">
        <v>76</v>
      </c>
      <c r="N1" s="37" t="s">
        <v>15</v>
      </c>
      <c r="O1" s="32" t="s">
        <v>80</v>
      </c>
      <c r="P1" s="32" t="s">
        <v>81</v>
      </c>
      <c r="Q1" s="37" t="s">
        <v>16</v>
      </c>
      <c r="R1" s="32" t="s">
        <v>84</v>
      </c>
      <c r="S1" s="32" t="s">
        <v>85</v>
      </c>
      <c r="T1" s="37" t="s">
        <v>17</v>
      </c>
      <c r="U1" s="32" t="s">
        <v>82</v>
      </c>
      <c r="V1" s="32" t="s">
        <v>83</v>
      </c>
      <c r="W1" s="37" t="s">
        <v>18</v>
      </c>
      <c r="X1" s="32" t="s">
        <v>86</v>
      </c>
      <c r="Y1" s="32" t="s">
        <v>87</v>
      </c>
      <c r="Z1" s="37" t="s">
        <v>19</v>
      </c>
      <c r="AA1" s="32" t="s">
        <v>88</v>
      </c>
      <c r="AB1" s="32" t="s">
        <v>89</v>
      </c>
      <c r="AC1" s="37" t="s">
        <v>20</v>
      </c>
      <c r="AD1" s="32" t="s">
        <v>90</v>
      </c>
      <c r="AE1" s="32" t="s">
        <v>91</v>
      </c>
      <c r="AF1" s="37" t="s">
        <v>21</v>
      </c>
      <c r="AG1" s="32" t="s">
        <v>92</v>
      </c>
      <c r="AH1" s="32" t="s">
        <v>93</v>
      </c>
      <c r="AI1" s="33" t="s">
        <v>22</v>
      </c>
      <c r="AJ1" s="32" t="s">
        <v>36</v>
      </c>
      <c r="AK1" s="32" t="s">
        <v>37</v>
      </c>
      <c r="AM1" s="32" t="s">
        <v>47</v>
      </c>
      <c r="AN1" s="14" t="s">
        <v>56</v>
      </c>
      <c r="AO1" s="24" t="s">
        <v>48</v>
      </c>
      <c r="AP1" s="24" t="s">
        <v>49</v>
      </c>
      <c r="AQ1" s="24" t="s">
        <v>50</v>
      </c>
      <c r="AR1" s="24" t="s">
        <v>55</v>
      </c>
      <c r="AS1" s="35" t="s">
        <v>69</v>
      </c>
      <c r="AT1" s="24" t="s">
        <v>51</v>
      </c>
      <c r="AU1" s="35" t="s">
        <v>52</v>
      </c>
      <c r="AV1" s="35" t="s">
        <v>53</v>
      </c>
      <c r="AW1" s="35" t="s">
        <v>54</v>
      </c>
    </row>
    <row r="2" spans="1:49" x14ac:dyDescent="0.2">
      <c r="A2" s="3">
        <v>32888</v>
      </c>
      <c r="B2">
        <f>YEAR(A2)</f>
        <v>1990</v>
      </c>
      <c r="C2">
        <f>MONTH(A2)</f>
        <v>1</v>
      </c>
    </row>
    <row r="3" spans="1:49" x14ac:dyDescent="0.2">
      <c r="A3" s="3">
        <v>32919</v>
      </c>
      <c r="B3">
        <f t="shared" ref="B3:B66" si="0">YEAR(A3)</f>
        <v>1990</v>
      </c>
      <c r="C3">
        <f t="shared" ref="C3:C66" si="1">MONTH(A3)</f>
        <v>2</v>
      </c>
      <c r="E3" s="7"/>
    </row>
    <row r="4" spans="1:49" x14ac:dyDescent="0.2">
      <c r="A4" s="3">
        <v>32947</v>
      </c>
      <c r="B4">
        <f t="shared" si="0"/>
        <v>1990</v>
      </c>
      <c r="C4">
        <f t="shared" si="1"/>
        <v>3</v>
      </c>
      <c r="E4" s="7"/>
    </row>
    <row r="5" spans="1:49" x14ac:dyDescent="0.2">
      <c r="A5" s="3">
        <v>32978</v>
      </c>
      <c r="B5">
        <f t="shared" si="0"/>
        <v>1990</v>
      </c>
      <c r="C5">
        <f t="shared" si="1"/>
        <v>4</v>
      </c>
      <c r="E5" s="7"/>
    </row>
    <row r="6" spans="1:49" x14ac:dyDescent="0.2">
      <c r="A6" s="3">
        <v>33008</v>
      </c>
      <c r="B6">
        <f t="shared" si="0"/>
        <v>1990</v>
      </c>
      <c r="C6">
        <f t="shared" si="1"/>
        <v>5</v>
      </c>
      <c r="G6" s="21"/>
    </row>
    <row r="7" spans="1:49" x14ac:dyDescent="0.2">
      <c r="A7" s="3">
        <v>33039</v>
      </c>
      <c r="B7">
        <f t="shared" si="0"/>
        <v>1990</v>
      </c>
      <c r="C7">
        <f t="shared" si="1"/>
        <v>6</v>
      </c>
    </row>
    <row r="8" spans="1:49" x14ac:dyDescent="0.2">
      <c r="A8" s="3">
        <v>33069</v>
      </c>
      <c r="B8">
        <f t="shared" si="0"/>
        <v>1990</v>
      </c>
      <c r="C8">
        <f t="shared" si="1"/>
        <v>7</v>
      </c>
      <c r="D8" s="7">
        <f>AVERAGE(Indus!D2:D13)</f>
        <v>22.206538120833333</v>
      </c>
      <c r="E8" s="7">
        <f t="shared" ref="E8:E13" si="2">E20</f>
        <v>1.9669899127678572</v>
      </c>
      <c r="F8" s="7">
        <f>Indus!D8-D8-E8</f>
        <v>0.40059534639880967</v>
      </c>
      <c r="G8" s="7"/>
      <c r="H8" s="7">
        <f>AVERAGE(Indus!H2:H13)-AVERAGE(Indus!$H$2:$H$349)</f>
        <v>10.27835188218296</v>
      </c>
      <c r="I8" s="7">
        <f t="shared" ref="I8:I13" si="3">I20</f>
        <v>-0.1231013713095308</v>
      </c>
      <c r="J8" s="7">
        <f>Indus!H8-H8-I8-AVERAGE(Indus!$H$2:$H$349)</f>
        <v>0.13976397130954865</v>
      </c>
      <c r="K8" s="7">
        <f>AVERAGE(Indus!I2:I13)-AVERAGE(Indus!$I$2:$I$349)</f>
        <v>2.8237995725860401</v>
      </c>
      <c r="L8" s="7">
        <f t="shared" ref="L8:L13" si="4">L20</f>
        <v>0.17507643994048294</v>
      </c>
      <c r="M8" s="7">
        <f>Indus!I8-K8-L8-AVERAGE(Indus!$I$2:$I$349)</f>
        <v>1.1040095892894897E-2</v>
      </c>
      <c r="N8" s="7">
        <f>AVERAGE(Indus!J2:J13)-AVERAGE(Indus!$J$2:$J$349)</f>
        <v>0.26609347770114922</v>
      </c>
      <c r="O8" s="7">
        <f t="shared" ref="O8:O13" si="5">O20</f>
        <v>0.82044285833333364</v>
      </c>
      <c r="P8" s="7">
        <f>Indus!J8-N8-O8-AVERAGE(Indus!$J$2:$J$349)</f>
        <v>0.3149694516666659</v>
      </c>
      <c r="Q8" s="7">
        <f>AVERAGE(Indus!K2:K13)-AVERAGE(Indus!$K$2:$K$349)</f>
        <v>-9.9882778764367741E-2</v>
      </c>
      <c r="R8" s="7">
        <f t="shared" ref="R8:R13" si="6">R20</f>
        <v>9.4670911398809454E-2</v>
      </c>
      <c r="S8" s="7">
        <f>Indus!K8-Q8-R8-AVERAGE(Indus!$K$2:$K$349)</f>
        <v>-2.9722253065476156E-2</v>
      </c>
      <c r="T8" s="7">
        <f>AVERAGE(Indus!L2:L13)-AVERAGE(Indus!$L$2:$L$349)</f>
        <v>1.3455001358046008</v>
      </c>
      <c r="U8" s="7">
        <f t="shared" ref="U8:U13" si="7">U20</f>
        <v>1.7990590514880962</v>
      </c>
      <c r="V8" s="7">
        <f>Indus!L8-T8-U8-AVERAGE(Indus!$L$2:$L$349)</f>
        <v>1.2301867193452365</v>
      </c>
      <c r="W8" s="7">
        <f>AVERAGE(Indus!M2:M13)-AVERAGE(Indus!$M$2:$M$349)</f>
        <v>-8.5465851436781343E-3</v>
      </c>
      <c r="X8" s="7">
        <f t="shared" ref="X8:X13" si="8">X20</f>
        <v>6.3956218720238101E-2</v>
      </c>
      <c r="Y8" s="7">
        <f>Indus!M8-W8-X8-AVERAGE(Indus!$M$2:$M$349)</f>
        <v>-7.6204378869047518E-3</v>
      </c>
      <c r="Z8" s="7">
        <f>AVERAGE(Indus!N2:N13)-AVERAGE(Indus!$N$2:$N$349)</f>
        <v>0.5802342808620633</v>
      </c>
      <c r="AA8" s="7">
        <f t="shared" ref="AA8:AA13" si="9">AA20</f>
        <v>-1.4646424845833312</v>
      </c>
      <c r="AB8" s="7">
        <f>Indus!N8-Z8-AA8-AVERAGE(Indus!$N$2:$N$349)</f>
        <v>-1.4649516387500015</v>
      </c>
      <c r="AC8" s="7">
        <f>AVERAGE(Indus!O2:O13)-AVERAGE(Indus!$O$2:$O$349)</f>
        <v>-2.3771952212645164E-2</v>
      </c>
      <c r="AD8" s="7">
        <f t="shared" ref="AD8:AD13" si="10">AD20</f>
        <v>0.38190007651785818</v>
      </c>
      <c r="AE8" s="7">
        <f>Indus!O8-AC8-AD8-AVERAGE(Indus!$O$2:$O$349)</f>
        <v>2.0525751488080779E-3</v>
      </c>
      <c r="AF8" s="7">
        <f>AVERAGE(Indus!P2:P13)-AVERAGE(Indus!$P$2:$P$349)</f>
        <v>4.4751227183908046E-2</v>
      </c>
      <c r="AG8" s="7">
        <f t="shared" ref="AG8:AG13" si="11">AG20</f>
        <v>0.21962261613095235</v>
      </c>
      <c r="AH8" s="7">
        <f>Indus!P8-AF8-AG8-AVERAGE(Indus!$P$2:$P$349)</f>
        <v>0.20492327220238099</v>
      </c>
    </row>
    <row r="9" spans="1:49" x14ac:dyDescent="0.2">
      <c r="A9" s="3">
        <v>33100</v>
      </c>
      <c r="B9">
        <f t="shared" si="0"/>
        <v>1990</v>
      </c>
      <c r="C9">
        <f t="shared" si="1"/>
        <v>8</v>
      </c>
      <c r="D9" s="7">
        <f>AVERAGE(Indus!D3:D14)</f>
        <v>22.142301162500001</v>
      </c>
      <c r="E9" s="7">
        <f t="shared" si="2"/>
        <v>1.7473477882142856</v>
      </c>
      <c r="F9" s="7">
        <f>Indus!D9-D9-E9</f>
        <v>-0.63300756071428776</v>
      </c>
      <c r="G9" s="7"/>
      <c r="H9" s="7">
        <f>AVERAGE(Indus!H3:H14)-AVERAGE(Indus!$H$2:$H$349)</f>
        <v>10.274791498016384</v>
      </c>
      <c r="I9" s="7">
        <f t="shared" si="3"/>
        <v>0.30438886375077345</v>
      </c>
      <c r="J9" s="7">
        <f>Indus!H9-H9-I9-AVERAGE(Indus!$H$2:$H$349)</f>
        <v>1.710365041572004E-2</v>
      </c>
      <c r="K9" s="7">
        <f>AVERAGE(Indus!I3:I14)-AVERAGE(Indus!$I$2:$I$349)</f>
        <v>2.7629526084193685</v>
      </c>
      <c r="L9" s="7">
        <f t="shared" si="4"/>
        <v>-0.76863316086308942</v>
      </c>
      <c r="M9" s="7">
        <f>Indus!I9-K9-L9-AVERAGE(Indus!$I$2:$I$349)</f>
        <v>-0.15310450913682416</v>
      </c>
      <c r="N9" s="7">
        <f>AVERAGE(Indus!J3:J14)-AVERAGE(Indus!$J$2:$J$349)</f>
        <v>0.26067026020114903</v>
      </c>
      <c r="O9" s="7">
        <f t="shared" si="5"/>
        <v>0.9251789839880955</v>
      </c>
      <c r="P9" s="7">
        <f>Indus!J9-N9-O9-AVERAGE(Indus!$J$2:$J$349)</f>
        <v>3.9131423511904684E-2</v>
      </c>
      <c r="Q9" s="7">
        <f>AVERAGE(Indus!K3:K14)-AVERAGE(Indus!$K$2:$K$349)</f>
        <v>-0.10168363709770095</v>
      </c>
      <c r="R9" s="7">
        <f t="shared" si="6"/>
        <v>1.6816573690476178E-2</v>
      </c>
      <c r="S9" s="7">
        <f>Indus!K9-Q9-R9-AVERAGE(Indus!$K$2:$K$349)</f>
        <v>-3.629831702380959E-2</v>
      </c>
      <c r="T9" s="7">
        <f>AVERAGE(Indus!L3:L14)-AVERAGE(Indus!$L$2:$L$349)</f>
        <v>1.3298945674712668</v>
      </c>
      <c r="U9" s="7">
        <f t="shared" si="7"/>
        <v>3.6617751977976187</v>
      </c>
      <c r="V9" s="7">
        <f>Indus!L9-T9-U9-AVERAGE(Indus!$L$2:$L$349)</f>
        <v>0.58948464136904732</v>
      </c>
      <c r="W9" s="7">
        <f>AVERAGE(Indus!M3:M14)-AVERAGE(Indus!$M$2:$M$349)</f>
        <v>-8.4961759770114526E-3</v>
      </c>
      <c r="X9" s="7">
        <f t="shared" si="8"/>
        <v>3.3499074464285739E-2</v>
      </c>
      <c r="Y9" s="7">
        <f>Indus!M9-W9-X9-AVERAGE(Indus!$M$2:$M$349)</f>
        <v>-2.8538327976190686E-3</v>
      </c>
      <c r="Z9" s="7">
        <f>AVERAGE(Indus!N3:N14)-AVERAGE(Indus!$N$2:$N$349)</f>
        <v>0.59568801669539617</v>
      </c>
      <c r="AA9" s="7">
        <f t="shared" si="9"/>
        <v>-3.1178156839880966</v>
      </c>
      <c r="AB9" s="7">
        <f>Indus!N9-Z9-AA9-AVERAGE(Indus!$N$2:$N$349)</f>
        <v>-1.0916846251785692</v>
      </c>
      <c r="AC9" s="7">
        <f>AVERAGE(Indus!O3:O14)-AVERAGE(Indus!$O$2:$O$349)</f>
        <v>-1.7130465545978968E-2</v>
      </c>
      <c r="AD9" s="7">
        <f t="shared" si="10"/>
        <v>0.54602282654761813</v>
      </c>
      <c r="AE9" s="7">
        <f>Indus!O9-AC9-AD9-AVERAGE(Indus!$O$2:$O$349)</f>
        <v>2.3646828452382085E-2</v>
      </c>
      <c r="AF9" s="7">
        <f>AVERAGE(Indus!P3:P14)-AVERAGE(Indus!$P$2:$P$349)</f>
        <v>4.5613434683908036E-2</v>
      </c>
      <c r="AG9" s="7">
        <f t="shared" si="11"/>
        <v>0.14610215586309522</v>
      </c>
      <c r="AH9" s="7">
        <f>Indus!P9-AF9-AG9-AVERAGE(Indus!$P$2:$P$349)</f>
        <v>-1.8390735029761893E-2</v>
      </c>
    </row>
    <row r="10" spans="1:49" x14ac:dyDescent="0.2">
      <c r="A10" s="3">
        <v>33131</v>
      </c>
      <c r="B10">
        <f t="shared" si="0"/>
        <v>1990</v>
      </c>
      <c r="C10">
        <f t="shared" si="1"/>
        <v>9</v>
      </c>
      <c r="D10" s="7">
        <f>AVERAGE(Indus!D4:D15)</f>
        <v>22.060824950833336</v>
      </c>
      <c r="E10" s="7">
        <f t="shared" si="2"/>
        <v>-0.16994869681547603</v>
      </c>
      <c r="F10" s="7">
        <f>Indus!D10-D10-E10</f>
        <v>-1.0732664640178611</v>
      </c>
      <c r="G10" s="7"/>
      <c r="H10" s="7">
        <f>AVERAGE(Indus!H4:H15)-AVERAGE(Indus!$H$2:$H$349)</f>
        <v>10.27249250718387</v>
      </c>
      <c r="I10" s="7">
        <f t="shared" si="3"/>
        <v>0.56428019148734165</v>
      </c>
      <c r="J10" s="7">
        <f>Indus!H10-H10-I10-AVERAGE(Indus!$H$2:$H$349)</f>
        <v>3.0507403511819575E-2</v>
      </c>
      <c r="K10" s="7">
        <f>AVERAGE(Indus!I4:I15)-AVERAGE(Indus!$I$2:$I$349)</f>
        <v>2.702588839252769</v>
      </c>
      <c r="L10" s="7">
        <f t="shared" si="4"/>
        <v>-0.73743248026778474</v>
      </c>
      <c r="M10" s="7">
        <f>Indus!I10-K10-L10-AVERAGE(Indus!$I$2:$I$349)</f>
        <v>-0.34006691056555383</v>
      </c>
      <c r="N10" s="7">
        <f>AVERAGE(Indus!J4:J15)-AVERAGE(Indus!$J$2:$J$349)</f>
        <v>0.2596097102011492</v>
      </c>
      <c r="O10" s="7">
        <f t="shared" si="5"/>
        <v>0.52414154517857137</v>
      </c>
      <c r="P10" s="7">
        <f>Indus!J10-N10-O10-AVERAGE(Indus!$J$2:$J$349)</f>
        <v>8.1804222321428588E-2</v>
      </c>
      <c r="Q10" s="7">
        <f>AVERAGE(Indus!K4:K15)-AVERAGE(Indus!$K$2:$K$349)</f>
        <v>-9.7910378764367645E-2</v>
      </c>
      <c r="R10" s="7">
        <f t="shared" si="6"/>
        <v>0.24324861071428594</v>
      </c>
      <c r="S10" s="7">
        <f>Indus!K10-Q10-R10-AVERAGE(Indus!$K$2:$K$349)</f>
        <v>-6.1886322380952596E-2</v>
      </c>
      <c r="T10" s="7">
        <f>AVERAGE(Indus!L4:L15)-AVERAGE(Indus!$L$2:$L$349)</f>
        <v>1.3134174991379348</v>
      </c>
      <c r="U10" s="7">
        <f t="shared" si="7"/>
        <v>2.2162659018154773</v>
      </c>
      <c r="V10" s="7">
        <f>Indus!L10-T10-U10-AVERAGE(Indus!$L$2:$L$349)</f>
        <v>0.35699202568452204</v>
      </c>
      <c r="W10" s="7">
        <f>AVERAGE(Indus!M4:M15)-AVERAGE(Indus!$M$2:$M$349)</f>
        <v>-8.4457668103447847E-3</v>
      </c>
      <c r="X10" s="7">
        <f t="shared" si="8"/>
        <v>8.6521461220238155E-2</v>
      </c>
      <c r="Y10" s="7">
        <f>Indus!M10-W10-X10-AVERAGE(Indus!$M$2:$M$349)</f>
        <v>-9.206728720238172E-3</v>
      </c>
      <c r="Z10" s="7">
        <f>AVERAGE(Indus!N4:N15)-AVERAGE(Indus!$N$2:$N$349)</f>
        <v>0.59519647669539744</v>
      </c>
      <c r="AA10" s="7">
        <f t="shared" si="9"/>
        <v>-3.2922003180654746</v>
      </c>
      <c r="AB10" s="7">
        <f>Indus!N10-Z10-AA10-AVERAGE(Indus!$N$2:$N$349)</f>
        <v>-1.1073187311011914</v>
      </c>
      <c r="AC10" s="7">
        <f>AVERAGE(Indus!O4:O15)-AVERAGE(Indus!$O$2:$O$349)</f>
        <v>-2.261935804597881E-2</v>
      </c>
      <c r="AD10" s="7">
        <f t="shared" si="10"/>
        <v>0.22230336464285827</v>
      </c>
      <c r="AE10" s="7">
        <f>Indus!O10-AC10-AD10-AVERAGE(Indus!$O$2:$O$349)</f>
        <v>-3.9982107142858325E-2</v>
      </c>
      <c r="AF10" s="7">
        <f>AVERAGE(Indus!P4:P15)-AVERAGE(Indus!$P$2:$P$349)</f>
        <v>4.6503603850574712E-2</v>
      </c>
      <c r="AG10" s="7">
        <f t="shared" si="11"/>
        <v>2.9234067857142887E-3</v>
      </c>
      <c r="AH10" s="7">
        <f>Indus!P10-AF10-AG10-AVERAGE(Indus!$P$2:$P$349)</f>
        <v>1.5848424880952394E-2</v>
      </c>
    </row>
    <row r="11" spans="1:49" x14ac:dyDescent="0.2">
      <c r="A11" s="3">
        <v>33161</v>
      </c>
      <c r="B11">
        <f t="shared" si="0"/>
        <v>1990</v>
      </c>
      <c r="C11">
        <f t="shared" si="1"/>
        <v>10</v>
      </c>
      <c r="D11" s="7">
        <f>AVERAGE(Indus!D5:D16)</f>
        <v>22.032685995833333</v>
      </c>
      <c r="E11" s="7">
        <f t="shared" si="2"/>
        <v>-2.9457578467261909</v>
      </c>
      <c r="F11" s="7">
        <f>Indus!D11-D11-E11</f>
        <v>-1.9738290491071426</v>
      </c>
      <c r="G11" s="7"/>
      <c r="H11" s="7">
        <f>AVERAGE(Indus!H5:H16)-AVERAGE(Indus!$H$2:$H$349)</f>
        <v>10.264476556350019</v>
      </c>
      <c r="I11" s="7">
        <f t="shared" si="3"/>
        <v>0.67293512288642887</v>
      </c>
      <c r="J11" s="7">
        <f>Indus!H11-H11-I11-AVERAGE(Indus!$H$2:$H$349)</f>
        <v>-7.0375717053593689E-2</v>
      </c>
      <c r="K11" s="7">
        <f>AVERAGE(Indus!I5:I16)-AVERAGE(Indus!$I$2:$I$349)</f>
        <v>2.6454192425860583</v>
      </c>
      <c r="L11" s="7">
        <f t="shared" si="4"/>
        <v>-0.62443569854167436</v>
      </c>
      <c r="M11" s="7">
        <f>Indus!I11-K11-L11-AVERAGE(Indus!$I$2:$I$349)</f>
        <v>-0.30827812562495183</v>
      </c>
      <c r="N11" s="7">
        <f>AVERAGE(Indus!J5:J16)-AVERAGE(Indus!$J$2:$J$349)</f>
        <v>0.25778105436781562</v>
      </c>
      <c r="O11" s="7">
        <f t="shared" si="5"/>
        <v>-4.6015853988095268E-2</v>
      </c>
      <c r="P11" s="7">
        <f>Indus!J11-N11-O11-AVERAGE(Indus!$J$2:$J$349)</f>
        <v>-6.0879302678571223E-2</v>
      </c>
      <c r="Q11" s="7">
        <f>AVERAGE(Indus!K5:K16)-AVERAGE(Indus!$K$2:$K$349)</f>
        <v>-9.3475001264367641E-2</v>
      </c>
      <c r="R11" s="7">
        <f t="shared" si="6"/>
        <v>0.14251123116071418</v>
      </c>
      <c r="S11" s="7">
        <f>Indus!K11-Q11-R11-AVERAGE(Indus!$K$2:$K$349)</f>
        <v>-3.3455890327380833E-2</v>
      </c>
      <c r="T11" s="7">
        <f>AVERAGE(Indus!L5:L16)-AVERAGE(Indus!$L$2:$L$349)</f>
        <v>1.2890287091379351</v>
      </c>
      <c r="U11" s="7">
        <f t="shared" si="7"/>
        <v>7.3723279255951901E-2</v>
      </c>
      <c r="V11" s="7">
        <f>Indus!L11-T11-U11-AVERAGE(Indus!$L$2:$L$349)</f>
        <v>-0.16569754175595275</v>
      </c>
      <c r="W11" s="7">
        <f>AVERAGE(Indus!M5:M16)-AVERAGE(Indus!$M$2:$M$349)</f>
        <v>-8.3953576436781169E-3</v>
      </c>
      <c r="X11" s="7">
        <f t="shared" si="8"/>
        <v>8.6516122976190463E-2</v>
      </c>
      <c r="Y11" s="7">
        <f>Indus!M11-W11-X11-AVERAGE(Indus!$M$2:$M$349)</f>
        <v>-9.2278896428571455E-3</v>
      </c>
      <c r="Z11" s="7">
        <f>AVERAGE(Indus!N5:N16)-AVERAGE(Indus!$N$2:$N$349)</f>
        <v>0.66576273336206349</v>
      </c>
      <c r="AA11" s="7">
        <f t="shared" si="9"/>
        <v>-3.0015759469047625</v>
      </c>
      <c r="AB11" s="7">
        <f>Indus!N11-Z11-AA11-AVERAGE(Indus!$N$2:$N$349)</f>
        <v>-1.2260419489285699</v>
      </c>
      <c r="AC11" s="7">
        <f>AVERAGE(Indus!O5:O16)-AVERAGE(Indus!$O$2:$O$349)</f>
        <v>-2.793873471264563E-2</v>
      </c>
      <c r="AD11" s="7">
        <f t="shared" si="10"/>
        <v>-0.17453537592261892</v>
      </c>
      <c r="AE11" s="7">
        <f>Indus!O11-AC11-AD11-AVERAGE(Indus!$O$2:$O$349)</f>
        <v>-5.5679249910714379E-2</v>
      </c>
      <c r="AF11" s="7">
        <f>AVERAGE(Indus!P5:P16)-AVERAGE(Indus!$P$2:$P$349)</f>
        <v>4.0017460517241379E-2</v>
      </c>
      <c r="AG11" s="7">
        <f t="shared" si="11"/>
        <v>-7.4909249077380946E-2</v>
      </c>
      <c r="AH11" s="7">
        <f>Indus!P11-AF11-AG11-AVERAGE(Indus!$P$2:$P$349)</f>
        <v>-4.4256695922619042E-2</v>
      </c>
    </row>
    <row r="12" spans="1:49" x14ac:dyDescent="0.2">
      <c r="A12" s="3">
        <v>33192</v>
      </c>
      <c r="B12">
        <f t="shared" si="0"/>
        <v>1990</v>
      </c>
      <c r="C12">
        <f t="shared" si="1"/>
        <v>11</v>
      </c>
      <c r="D12" s="7">
        <f>AVERAGE(Indus!D6:D17)</f>
        <v>22.065342665833331</v>
      </c>
      <c r="E12" s="7">
        <f t="shared" si="2"/>
        <v>-3.5697580191071441</v>
      </c>
      <c r="F12" s="7">
        <f>Indus!D12-D12-E12</f>
        <v>-2.7961579967261874</v>
      </c>
      <c r="G12" s="7"/>
      <c r="H12" s="7">
        <f>AVERAGE(Indus!H6:H17)-AVERAGE(Indus!$H$2:$H$349)</f>
        <v>10.260936517183382</v>
      </c>
      <c r="I12" s="7">
        <f t="shared" si="3"/>
        <v>0.72864568809472985</v>
      </c>
      <c r="J12" s="7">
        <f>Indus!H12-H12-I12-AVERAGE(Indus!$H$2:$H$349)</f>
        <v>-0.19114975309503279</v>
      </c>
      <c r="K12" s="7">
        <f>AVERAGE(Indus!I6:I17)-AVERAGE(Indus!$I$2:$I$349)</f>
        <v>2.5910877809194517</v>
      </c>
      <c r="L12" s="7">
        <f t="shared" si="4"/>
        <v>-0.50716400184529675</v>
      </c>
      <c r="M12" s="7">
        <f>Indus!I12-K12-L12-AVERAGE(Indus!$I$2:$I$349)</f>
        <v>-0.33008067065469504</v>
      </c>
      <c r="N12" s="7">
        <f>AVERAGE(Indus!J6:J17)-AVERAGE(Indus!$J$2:$J$349)</f>
        <v>0.27302612436781559</v>
      </c>
      <c r="O12" s="7">
        <f t="shared" si="5"/>
        <v>-0.27201306354166643</v>
      </c>
      <c r="P12" s="7">
        <f>Indus!J12-N12-O12-AVERAGE(Indus!$J$2:$J$349)</f>
        <v>-0.14867789312500002</v>
      </c>
      <c r="Q12" s="7">
        <f>AVERAGE(Indus!K6:K17)-AVERAGE(Indus!$K$2:$K$349)</f>
        <v>-0.10106770959770112</v>
      </c>
      <c r="R12" s="7">
        <f t="shared" si="6"/>
        <v>-3.8654924107142885E-2</v>
      </c>
      <c r="S12" s="7">
        <f>Indus!K12-Q12-R12-AVERAGE(Indus!$K$2:$K$349)</f>
        <v>8.6475932738097061E-3</v>
      </c>
      <c r="T12" s="7">
        <f>AVERAGE(Indus!L6:L17)-AVERAGE(Indus!$L$2:$L$349)</f>
        <v>1.3256969299712669</v>
      </c>
      <c r="U12" s="7">
        <f t="shared" si="7"/>
        <v>-0.51119059562499913</v>
      </c>
      <c r="V12" s="7">
        <f>Indus!L12-T12-U12-AVERAGE(Indus!$L$2:$L$349)</f>
        <v>-0.64653036770833339</v>
      </c>
      <c r="W12" s="7">
        <f>AVERAGE(Indus!M6:M17)-AVERAGE(Indus!$M$2:$M$349)</f>
        <v>-8.3953576436781169E-3</v>
      </c>
      <c r="X12" s="7">
        <f t="shared" si="8"/>
        <v>2.3683410833333321E-2</v>
      </c>
      <c r="Y12" s="7">
        <f>Indus!M12-W12-X12-AVERAGE(Indus!$M$2:$M$349)</f>
        <v>-3.4807974999999935E-3</v>
      </c>
      <c r="Z12" s="7">
        <f>AVERAGE(Indus!N6:N17)-AVERAGE(Indus!$N$2:$N$349)</f>
        <v>0.70343350419539696</v>
      </c>
      <c r="AA12" s="7">
        <f t="shared" si="9"/>
        <v>-2.4656964049702372</v>
      </c>
      <c r="AB12" s="7">
        <f>Indus!N12-Z12-AA12-AVERAGE(Indus!$N$2:$N$349)</f>
        <v>-1.3010037016964286</v>
      </c>
      <c r="AC12" s="7">
        <f>AVERAGE(Indus!O6:O17)-AVERAGE(Indus!$O$2:$O$349)</f>
        <v>-2.4963906379312117E-2</v>
      </c>
      <c r="AD12" s="7">
        <f t="shared" si="10"/>
        <v>-0.45004948389880894</v>
      </c>
      <c r="AE12" s="7">
        <f>Indus!O12-AC12-AD12-AVERAGE(Indus!$O$2:$O$349)</f>
        <v>-0.13490143026785795</v>
      </c>
      <c r="AF12" s="7">
        <f>AVERAGE(Indus!P6:P17)-AVERAGE(Indus!$P$2:$P$349)</f>
        <v>4.5583030517241371E-2</v>
      </c>
      <c r="AG12" s="7">
        <f t="shared" si="11"/>
        <v>-7.7334496339285713E-2</v>
      </c>
      <c r="AH12" s="7">
        <f>Indus!P12-AF12-AG12-AVERAGE(Indus!$P$2:$P$349)</f>
        <v>-4.8897618660714265E-2</v>
      </c>
    </row>
    <row r="13" spans="1:49" x14ac:dyDescent="0.2">
      <c r="A13" s="3">
        <v>33222</v>
      </c>
      <c r="B13">
        <f t="shared" si="0"/>
        <v>1990</v>
      </c>
      <c r="C13">
        <f t="shared" si="1"/>
        <v>12</v>
      </c>
      <c r="D13" s="7">
        <f>AVERAGE(Indus!D7:D18)</f>
        <v>22.223595222499998</v>
      </c>
      <c r="E13" s="7">
        <f t="shared" si="2"/>
        <v>-3.4801343082440477</v>
      </c>
      <c r="F13" s="7">
        <f>Indus!D13-D13-E13</f>
        <v>-2.10056044425595</v>
      </c>
      <c r="G13" s="22" t="str">
        <f>$D$350</f>
        <v>TWS</v>
      </c>
      <c r="H13" s="7">
        <f>AVERAGE(Indus!H7:H18)-AVERAGE(Indus!$H$2:$H$349)</f>
        <v>10.262604811349775</v>
      </c>
      <c r="I13" s="7">
        <f t="shared" si="3"/>
        <v>-0.44556318029754038</v>
      </c>
      <c r="J13" s="7">
        <f>Indus!H13-H13-I13-AVERAGE(Indus!$H$2:$H$349)</f>
        <v>-3.7166088691265031E-3</v>
      </c>
      <c r="K13" s="7">
        <f>AVERAGE(Indus!I7:I18)-AVERAGE(Indus!$I$2:$I$349)</f>
        <v>2.5544005659194227</v>
      </c>
      <c r="L13" s="7">
        <f t="shared" si="4"/>
        <v>-0.34169206232144234</v>
      </c>
      <c r="M13" s="7">
        <f>Indus!I13-K13-L13-AVERAGE(Indus!$I$2:$I$349)</f>
        <v>-0.10489200517855579</v>
      </c>
      <c r="N13" s="7">
        <f>AVERAGE(Indus!J7:J18)-AVERAGE(Indus!$J$2:$J$349)</f>
        <v>0.2921546460344826</v>
      </c>
      <c r="O13" s="7">
        <f t="shared" si="5"/>
        <v>-0.5169500352678571</v>
      </c>
      <c r="P13" s="7">
        <f>Indus!J13-N13-O13-AVERAGE(Indus!$J$2:$J$349)</f>
        <v>-0.18601053306547632</v>
      </c>
      <c r="Q13" s="7">
        <f>AVERAGE(Indus!K7:K18)-AVERAGE(Indus!$K$2:$K$349)</f>
        <v>-0.1101863904310344</v>
      </c>
      <c r="R13" s="7">
        <f t="shared" si="6"/>
        <v>0.2758142312202384</v>
      </c>
      <c r="S13" s="7">
        <f>Indus!K13-Q13-R13-AVERAGE(Indus!$K$2:$K$349)</f>
        <v>5.0608018779761621E-2</v>
      </c>
      <c r="T13" s="7">
        <f>AVERAGE(Indus!L7:L18)-AVERAGE(Indus!$L$2:$L$349)</f>
        <v>1.3597953966379333</v>
      </c>
      <c r="U13" s="7">
        <f t="shared" si="7"/>
        <v>-0.50768902354166556</v>
      </c>
      <c r="V13" s="7">
        <f>Indus!L13-T13-U13-AVERAGE(Indus!$L$2:$L$349)</f>
        <v>-0.73968717645833326</v>
      </c>
      <c r="W13" s="7">
        <f>AVERAGE(Indus!M7:M18)-AVERAGE(Indus!$M$2:$M$349)</f>
        <v>-8.3527901436781238E-3</v>
      </c>
      <c r="X13" s="7">
        <f t="shared" si="8"/>
        <v>-7.2473393809523806E-2</v>
      </c>
      <c r="Y13" s="7">
        <f>Indus!M13-W13-X13-AVERAGE(Indus!$M$2:$M$349)</f>
        <v>8.4074996428571414E-3</v>
      </c>
      <c r="Z13" s="7">
        <f>AVERAGE(Indus!N7:N18)-AVERAGE(Indus!$N$2:$N$349)</f>
        <v>0.85440722169539818</v>
      </c>
      <c r="AA13" s="7">
        <f t="shared" si="9"/>
        <v>-1.703961671160716</v>
      </c>
      <c r="AB13" s="7">
        <f>Indus!N13-Z13-AA13-AVERAGE(Indus!$N$2:$N$349)</f>
        <v>-1.1087431330059516</v>
      </c>
      <c r="AC13" s="7">
        <f>AVERAGE(Indus!O7:O18)-AVERAGE(Indus!$O$2:$O$349)</f>
        <v>-2.8379550545978738E-2</v>
      </c>
      <c r="AD13" s="7">
        <f t="shared" si="10"/>
        <v>-9.3014441964285766E-2</v>
      </c>
      <c r="AE13" s="7">
        <f>Indus!O13-AC13-AD13-AVERAGE(Indus!$O$2:$O$349)</f>
        <v>9.4062419642857442E-3</v>
      </c>
      <c r="AF13" s="7">
        <f>AVERAGE(Indus!P7:P18)-AVERAGE(Indus!$P$2:$P$349)</f>
        <v>4.7159227183908067E-2</v>
      </c>
      <c r="AG13" s="7">
        <f t="shared" si="11"/>
        <v>-7.4602463452380946E-2</v>
      </c>
      <c r="AH13" s="7">
        <f>Indus!P13-AF13-AG13-AVERAGE(Indus!$P$2:$P$349)</f>
        <v>-2.5982838214285729E-2</v>
      </c>
    </row>
    <row r="14" spans="1:49" x14ac:dyDescent="0.2">
      <c r="A14" s="3">
        <v>33253</v>
      </c>
      <c r="B14">
        <f t="shared" si="0"/>
        <v>1991</v>
      </c>
      <c r="C14">
        <f t="shared" si="1"/>
        <v>1</v>
      </c>
      <c r="D14" s="7">
        <f>AVERAGE(Indus!D8:D19)</f>
        <v>22.432040771666664</v>
      </c>
      <c r="E14" s="7">
        <f>-AVERAGE(D14-Indus!D14,D26-Indus!D26,D38-Indus!D38,D50-Indus!D50,D62-Indus!D62,D74-Indus!D74,D86-Indus!D86,D98-Indus!D98,D110-Indus!D110,D122-Indus!D122,D134-Indus!D134,D146-Indus!D146,D158-Indus!D158,D170-Indus!D170,D182-Indus!D182,D194-Indus!D194,D206-Indus!D206,D218-Indus!D218,D230-Indus!D230,D242-Indus!D242,D254-Indus!D254,D266-Indus!D266,D278-Indus!D278,D290-Indus!D290,D302-Indus!D302,D314-Indus!D314,D326-Indus!D326,D338-Indus!D338)</f>
        <v>-2.9115972892857132</v>
      </c>
      <c r="F14" s="7">
        <f>Indus!D14-D14-E14</f>
        <v>0.2345804776190521</v>
      </c>
      <c r="G14" s="7">
        <f>$P$351*SIN(PI()/6*(C14+$P$352))</f>
        <v>-2.1900282007046861</v>
      </c>
      <c r="H14" s="7">
        <f>AVERAGE(Indus!H8:H19)-AVERAGE(Indus!$H$2:$H$349)</f>
        <v>10.260305820516351</v>
      </c>
      <c r="I14" s="7">
        <f>-AVERAGE(Indus!$H$2:$H$349)-AVERAGE(H14-Indus!H14,H26-Indus!H26,H38-Indus!H38,H50-Indus!H50,H62-Indus!H62,H74-Indus!H74,H86-Indus!H86,H98-Indus!H98,H110-Indus!H110,H122-Indus!H122,H134-Indus!H134,H146-Indus!H146,H158-Indus!H158,H170-Indus!H170,H182-Indus!H182,H194-Indus!H194,H206-Indus!H206,H218-Indus!H218,H230-Indus!H230,H242-Indus!H242,H254-Indus!H254,H266-Indus!H266,H278-Indus!H278,H290-Indus!H290,H302-Indus!H302,H314-Indus!H314,H326-Indus!H326,H338-Indus!H338)</f>
        <v>-0.39337085511897385</v>
      </c>
      <c r="J14" s="7">
        <f>Indus!H14-H14-I14-AVERAGE(Indus!$H$2:$H$349)</f>
        <v>-4.3111893214245356E-2</v>
      </c>
      <c r="K14" s="7">
        <f>AVERAGE(Indus!I8:I19)-AVERAGE(Indus!$I$2:$I$349)</f>
        <v>2.5216806359194948</v>
      </c>
      <c r="L14" s="7">
        <f>-AVERAGE(Indus!$I$2:$I$349)-AVERAGE(K14-Indus!I14,K26-Indus!I26,K38-Indus!I38,K50-Indus!I50,K62-Indus!I62,K74-Indus!I74,K86-Indus!I86,K98-Indus!I98,K110-Indus!I110,K122-Indus!I122,K134-Indus!I134,K146-Indus!I146,K158-Indus!I158,K170-Indus!I170,K182-Indus!I182,K194-Indus!I194,K206-Indus!I206,K218-Indus!I218,K230-Indus!I230,K242-Indus!I242,K254-Indus!I254,K266-Indus!I266,K278-Indus!I278,K290-Indus!I290,K302-Indus!I302,K314-Indus!I314,K326-Indus!I326,K338-Indus!I338)</f>
        <v>-0.13915016446424033</v>
      </c>
      <c r="M14" s="7">
        <f>Indus!I14-K14-L14-AVERAGE(Indus!$I$2:$I$349)</f>
        <v>1.0350726964190926E-2</v>
      </c>
      <c r="N14" s="7">
        <f>AVERAGE(Indus!J8:J19)-AVERAGE(Indus!$J$2:$J$349)</f>
        <v>0.30692446853448252</v>
      </c>
      <c r="O14" s="7">
        <f>-AVERAGE(Indus!$J$2:$J$349)-AVERAGE(N14-Indus!J14,N26-Indus!J26,N38-Indus!J38,N50-Indus!J50,N62-Indus!J62,N74-Indus!J74,N86-Indus!J86,N98-Indus!J98,N110-Indus!J110,N122-Indus!J122,N134-Indus!J134,N146-Indus!J146,N158-Indus!J158,N170-Indus!J170,N182-Indus!J182,N194-Indus!J194,N206-Indus!J206,N218-Indus!J218,N230-Indus!J230,N242-Indus!J242,N254-Indus!J254,N266-Indus!J266,N278-Indus!J278,N290-Indus!J290,N302-Indus!J302,N314-Indus!J314,N326-Indus!J326,N338-Indus!J338)</f>
        <v>-0.63024716369047629</v>
      </c>
      <c r="P14" s="7">
        <f>Indus!J14-N14-O14-AVERAGE(Indus!$J$2:$J$349)</f>
        <v>-7.9886437142857147E-2</v>
      </c>
      <c r="Q14" s="7">
        <f>AVERAGE(Indus!K8:K19)-AVERAGE(Indus!$K$2:$K$349)</f>
        <v>-0.10910832876436777</v>
      </c>
      <c r="R14" s="7">
        <f>-AVERAGE(Indus!$K$2:$K$349)-AVERAGE(Q14-Indus!K14,Q26-Indus!K26,Q38-Indus!K38,Q50-Indus!K50,Q62-Indus!K62,Q74-Indus!K74,Q86-Indus!K86,Q98-Indus!K98,Q110-Indus!K110,Q122-Indus!K122,Q134-Indus!K134,Q146-Indus!K146,Q158-Indus!K158,Q170-Indus!K170,Q182-Indus!K182,Q194-Indus!K194,Q206-Indus!K206,Q218-Indus!K218,Q230-Indus!K230,Q242-Indus!K242,Q254-Indus!K254,Q266-Indus!K266,Q278-Indus!K278,Q290-Indus!K290,Q302-Indus!K302,Q314-Indus!K314,Q326-Indus!K326,Q338-Indus!K338)</f>
        <v>-0.33677367514880951</v>
      </c>
      <c r="S14" s="7">
        <f>Indus!K14-Q14-R14-AVERAGE(Indus!$K$2:$K$349)</f>
        <v>5.8922453482142978E-2</v>
      </c>
      <c r="T14" s="7">
        <f>AVERAGE(Indus!L8:L19)-AVERAGE(Indus!$L$2:$L$349)</f>
        <v>1.3694614024712655</v>
      </c>
      <c r="U14" s="7">
        <f>-AVERAGE(Indus!$L$2:$L$349)-AVERAGE(T14-Indus!L14,T26-Indus!L26,T38-Indus!L38,T50-Indus!L50,T62-Indus!L62,T74-Indus!L74,T86-Indus!L86,T98-Indus!L98,T110-Indus!L110,T122-Indus!L122,T134-Indus!L134,T146-Indus!L146,T158-Indus!L158,T170-Indus!L170,T182-Indus!L182,T194-Indus!L194,T206-Indus!L206,T218-Indus!L218,T230-Indus!L230,T242-Indus!L242,T254-Indus!L254,T266-Indus!L266,T278-Indus!L278,T290-Indus!L290,T302-Indus!L302,T314-Indus!L314,T326-Indus!L326,T338-Indus!L338)</f>
        <v>-0.83735311690476166</v>
      </c>
      <c r="V14" s="7">
        <f>Indus!L14-T14-U14-AVERAGE(Indus!$L$2:$L$349)</f>
        <v>-0.12338867892856964</v>
      </c>
      <c r="W14" s="7">
        <f>AVERAGE(Indus!M8:M19)-AVERAGE(Indus!$M$2:$M$349)</f>
        <v>-8.3102226436781168E-3</v>
      </c>
      <c r="X14" s="7">
        <f>-AVERAGE(Indus!$M$2:$M$349)-AVERAGE(W14-Indus!M14,W26-Indus!M26,W38-Indus!M38,W50-Indus!M50,W62-Indus!M62,W74-Indus!M74,W86-Indus!M86,W98-Indus!M98,W110-Indus!M110,W122-Indus!M122,W134-Indus!M134,W146-Indus!M146,W158-Indus!M158,W170-Indus!M170,W182-Indus!M182,W194-Indus!M194,W206-Indus!M206,W218-Indus!M218,W230-Indus!M230,W242-Indus!M242,W254-Indus!M254,W266-Indus!M266,W278-Indus!M278,W290-Indus!M290,W302-Indus!M302,W314-Indus!M314,W326-Indus!M326,W338-Indus!M338)</f>
        <v>-2.3229864166666676E-2</v>
      </c>
      <c r="Y14" s="7">
        <f>Indus!M14-W14-X14-AVERAGE(Indus!$M$2:$M$349)</f>
        <v>2.6688025000000115E-3</v>
      </c>
      <c r="Z14" s="7">
        <f>AVERAGE(Indus!N8:N19)-AVERAGE(Indus!$N$2:$N$349)</f>
        <v>1.0793487141953975</v>
      </c>
      <c r="AA14" s="7">
        <f>-AVERAGE(Indus!$N$2:$N$349)-AVERAGE(Z14-Indus!N14,Z26-Indus!N26,Z38-Indus!N38,Z50-Indus!N50,Z62-Indus!N62,Z74-Indus!N74,Z86-Indus!N86,Z98-Indus!N98,Z110-Indus!N110,Z122-Indus!N122,Z134-Indus!N134,Z146-Indus!N146,Z158-Indus!N158,Z170-Indus!N170,Z182-Indus!N182,Z194-Indus!N194,Z206-Indus!N206,Z218-Indus!N218,Z230-Indus!N230,Z242-Indus!N242,Z254-Indus!N254,Z266-Indus!N266,Z278-Indus!N278,Z290-Indus!N290,Z302-Indus!N302,Z314-Indus!N314,Z326-Indus!N326,Z338-Indus!N338)</f>
        <v>-0.27041996994047501</v>
      </c>
      <c r="AB14" s="7">
        <f>Indus!N14-Z14-AA14-AVERAGE(Indus!$N$2:$N$349)</f>
        <v>0.29076184327380972</v>
      </c>
      <c r="AC14" s="7">
        <f>AVERAGE(Indus!O8:O19)-AVERAGE(Indus!$O$2:$O$349)</f>
        <v>-3.0206253879311973E-2</v>
      </c>
      <c r="AD14" s="7">
        <f>-AVERAGE(Indus!$O$2:$O$349)-AVERAGE(AC14-Indus!O14,AC26-Indus!O26,AC38-Indus!O38,AC50-Indus!O50,AC62-Indus!O62,AC74-Indus!O74,AC86-Indus!O86,AC98-Indus!O98,AC110-Indus!O110,AC122-Indus!O122,AC134-Indus!O134,AC146-Indus!O146,AC158-Indus!O158,AC170-Indus!O170,AC182-Indus!O182,AC194-Indus!O194,AC206-Indus!O206,AC218-Indus!O218,AC230-Indus!O230,AC242-Indus!O242,AC254-Indus!O254,AC266-Indus!O266,AC278-Indus!O278,AC290-Indus!O290,AC302-Indus!O302,AC314-Indus!O314,AC326-Indus!O326,AC338-Indus!O338)</f>
        <v>-0.21379957645833381</v>
      </c>
      <c r="AE14" s="7">
        <f>Indus!O14-AC14-AD14-AVERAGE(Indus!$O$2:$O$349)</f>
        <v>0.1483318697916669</v>
      </c>
      <c r="AF14" s="7">
        <f>AVERAGE(Indus!P8:P19)-AVERAGE(Indus!$P$2:$P$349)</f>
        <v>4.1941581350574728E-2</v>
      </c>
      <c r="AG14" s="7">
        <f>-AVERAGE(Indus!$P$2:$P$349)-AVERAGE(AF14-Indus!P14,AF26-Indus!P26,AF38-Indus!P38,AF50-Indus!P50,AF62-Indus!P62,AF74-Indus!P74,AF86-Indus!P86,AF98-Indus!P98,AF110-Indus!P110,AF122-Indus!P122,AF134-Indus!P134,AF146-Indus!P146,AF158-Indus!P158,AF170-Indus!P170,AF182-Indus!P182,AF194-Indus!P194,AF206-Indus!P206,AF218-Indus!P218,AF230-Indus!P230,AF242-Indus!P242,AF254-Indus!P254,AF266-Indus!P266,AF278-Indus!P278,AF290-Indus!P290,AF302-Indus!P302,AF314-Indus!P314,AF326-Indus!P326,AF338-Indus!P338)</f>
        <v>-6.7250286041666663E-2</v>
      </c>
      <c r="AH14" s="7">
        <f>Indus!P14-AF14-AG14-AVERAGE(Indus!$P$2:$P$349)</f>
        <v>-3.006026979166667E-2</v>
      </c>
    </row>
    <row r="15" spans="1:49" x14ac:dyDescent="0.2">
      <c r="A15" s="3">
        <v>33284</v>
      </c>
      <c r="B15">
        <f t="shared" si="0"/>
        <v>1991</v>
      </c>
      <c r="C15">
        <f t="shared" si="1"/>
        <v>2</v>
      </c>
      <c r="D15" s="7">
        <f>AVERAGE(Indus!D9:D20)</f>
        <v>22.381890059166668</v>
      </c>
      <c r="E15" s="7">
        <f>-AVERAGE(D15-Indus!D15,D27-Indus!D27,D39-Indus!D39,D51-Indus!D51,D63-Indus!D63,D75-Indus!D75,D87-Indus!D87,D99-Indus!D99,D111-Indus!D111,D123-Indus!D123,D135-Indus!D135,D147-Indus!D147,D159-Indus!D159,D171-Indus!D171,D183-Indus!D183,D195-Indus!D195,D207-Indus!D207,D219-Indus!D219,D231-Indus!D231,D243-Indus!D243,D255-Indus!D255,D267-Indus!D267,D279-Indus!D279,D291-Indus!D291,D303-Indus!D303,D315-Indus!D315,D327-Indus!D327,D339-Indus!D339)</f>
        <v>-0.42567143738095259</v>
      </c>
      <c r="F15" s="7">
        <f>Indus!D15-D15-E15</f>
        <v>0.8308487882142831</v>
      </c>
      <c r="G15" s="7">
        <f t="shared" ref="G15:G25" si="12">$P$351*SIN(PI()/6*(C15+$P$352))</f>
        <v>-0.69278409335395197</v>
      </c>
      <c r="H15" s="7">
        <f>AVERAGE(Indus!H9:H20)-AVERAGE(Indus!$H$2:$H$349)</f>
        <v>10.230581698849619</v>
      </c>
      <c r="I15" s="7">
        <f>-AVERAGE(Indus!$H$2:$H$349)-AVERAGE(H15-Indus!H15,H27-Indus!H27,H39-Indus!H39,H51-Indus!H51,H63-Indus!H63,H75-Indus!H75,H87-Indus!H87,H99-Indus!H99,H111-Indus!H111,H123-Indus!H123,H135-Indus!H135,H147-Indus!H147,H159-Indus!H159,H171-Indus!H171,H183-Indus!H183,H195-Indus!H195,H207-Indus!H207,H219-Indus!H219,H231-Indus!H231,H243-Indus!H243,H255-Indus!H255,H267-Indus!H267,H279-Indus!H279,H291-Indus!H291,H303-Indus!H303,H315-Indus!H315,H327-Indus!H327,H339-Indus!H339)</f>
        <v>-0.27306910913694082</v>
      </c>
      <c r="J15" s="7">
        <f>Indus!H15-H15-I15-AVERAGE(Indus!$H$2:$H$349)</f>
        <v>-2.5046937529623392E-2</v>
      </c>
      <c r="K15" s="7">
        <f>AVERAGE(Indus!I9:I20)-AVERAGE(Indus!$I$2:$I$349)</f>
        <v>2.5424402184194719</v>
      </c>
      <c r="L15" s="7">
        <f>-AVERAGE(Indus!$I$2:$I$349)-AVERAGE(K15-Indus!I15,K27-Indus!I27,K39-Indus!I39,K51-Indus!I51,K63-Indus!I63,K75-Indus!I75,K87-Indus!I87,K99-Indus!I99,K111-Indus!I111,K123-Indus!I123,K135-Indus!I135,K147-Indus!I147,K159-Indus!I159,K171-Indus!I171,K183-Indus!I183,K195-Indus!I195,K207-Indus!I207,K219-Indus!I219,K231-Indus!I231,K243-Indus!I243,K255-Indus!I255,K267-Indus!I267,K279-Indus!I279,K291-Indus!I291,K303-Indus!I303,K315-Indus!I315,K327-Indus!I327,K339-Indus!I339)</f>
        <v>0.12104588446425169</v>
      </c>
      <c r="M15" s="7">
        <f>Indus!I15-K15-L15-AVERAGE(Indus!$I$2:$I$349)</f>
        <v>-6.3531944642818416E-3</v>
      </c>
      <c r="N15" s="7">
        <f>AVERAGE(Indus!J9:J20)-AVERAGE(Indus!$J$2:$J$349)</f>
        <v>0.26783705353448251</v>
      </c>
      <c r="O15" s="7">
        <f>-AVERAGE(Indus!$J$2:$J$349)-AVERAGE(N15-Indus!J15,N27-Indus!J27,N39-Indus!J39,N51-Indus!J51,N63-Indus!J63,N75-Indus!J75,N87-Indus!J87,N99-Indus!J99,N111-Indus!J111,N123-Indus!J123,N135-Indus!J135,N147-Indus!J147,N159-Indus!J159,N171-Indus!J171,N183-Indus!J183,N195-Indus!J195,N207-Indus!J207,N219-Indus!J219,N231-Indus!J231,N243-Indus!J243,N255-Indus!J255,N267-Indus!J267,N279-Indus!J279,N291-Indus!J291,N303-Indus!J303,N315-Indus!J315,N327-Indus!J327,N339-Indus!J339)</f>
        <v>-0.54973218991071426</v>
      </c>
      <c r="P15" s="7">
        <f>Indus!J15-N15-O15-AVERAGE(Indus!$J$2:$J$349)</f>
        <v>-6.9201592261913802E-4</v>
      </c>
      <c r="Q15" s="7">
        <f>AVERAGE(Indus!K9:K20)-AVERAGE(Indus!$K$2:$K$349)</f>
        <v>-8.4744428764367774E-2</v>
      </c>
      <c r="R15" s="7">
        <f>-AVERAGE(Indus!$K$2:$K$349)-AVERAGE(Q15-Indus!K15,Q27-Indus!K27,Q39-Indus!K39,Q51-Indus!K51,Q63-Indus!K63,Q75-Indus!K75,Q87-Indus!K87,Q99-Indus!K99,Q111-Indus!K111,Q123-Indus!K123,Q135-Indus!K135,Q147-Indus!K147,Q159-Indus!K159,Q171-Indus!K171,Q183-Indus!K183,Q195-Indus!K195,Q207-Indus!K207,Q219-Indus!K219,Q231-Indus!K231,Q243-Indus!K243,Q255-Indus!K255,Q267-Indus!K267,Q279-Indus!K279,Q291-Indus!K291,Q303-Indus!K303,Q315-Indus!K315,Q327-Indus!K327,Q339-Indus!K339)</f>
        <v>-0.2936607723809524</v>
      </c>
      <c r="S15" s="7">
        <f>Indus!K15-Q15-R15-AVERAGE(Indus!$K$2:$K$349)</f>
        <v>3.7572670714285716E-2</v>
      </c>
      <c r="T15" s="7">
        <f>AVERAGE(Indus!L9:L20)-AVERAGE(Indus!$L$2:$L$349)</f>
        <v>1.1002280566379339</v>
      </c>
      <c r="U15" s="7">
        <f>-AVERAGE(Indus!$L$2:$L$349)-AVERAGE(T15-Indus!L15,T27-Indus!L27,T39-Indus!L39,T51-Indus!L51,T63-Indus!L63,T75-Indus!L75,T87-Indus!L87,T99-Indus!L99,T111-Indus!L111,T123-Indus!L123,T135-Indus!L135,T147-Indus!L147,T159-Indus!L159,T171-Indus!L171,T183-Indus!L183,T195-Indus!L195,T207-Indus!L207,T219-Indus!L219,T231-Indus!L231,T243-Indus!L243,T255-Indus!L255,T267-Indus!L267,T279-Indus!L279,T291-Indus!L291,T303-Indus!L303,T315-Indus!L315,T327-Indus!L327,T339-Indus!L339)</f>
        <v>-1.1284273598214289</v>
      </c>
      <c r="V15" s="7">
        <f>Indus!L15-T15-U15-AVERAGE(Indus!$L$2:$L$349)</f>
        <v>0.17366759982142899</v>
      </c>
      <c r="W15" s="7">
        <f>AVERAGE(Indus!M9:M20)-AVERAGE(Indus!$M$2:$M$349)</f>
        <v>-8.18210514367812E-3</v>
      </c>
      <c r="X15" s="7">
        <f>-AVERAGE(Indus!$M$2:$M$349)-AVERAGE(W15-Indus!M15,W27-Indus!M27,W39-Indus!M39,W51-Indus!M51,W63-Indus!M63,W75-Indus!M75,W87-Indus!M87,W99-Indus!M99,W111-Indus!M111,W123-Indus!M123,W135-Indus!M135,W147-Indus!M147,W159-Indus!M159,W171-Indus!M171,W183-Indus!M183,W195-Indus!M195,W207-Indus!M207,W219-Indus!M219,W231-Indus!M231,W243-Indus!M243,W255-Indus!M255,W267-Indus!M267,W279-Indus!M279,W291-Indus!M291,W303-Indus!M303,W315-Indus!M315,W327-Indus!M327,W339-Indus!M339)</f>
        <v>-2.3280202053571432E-2</v>
      </c>
      <c r="Y15" s="7">
        <f>Indus!M15-W15-X15-AVERAGE(Indus!$M$2:$M$349)</f>
        <v>2.5910228869047702E-3</v>
      </c>
      <c r="Z15" s="7">
        <f>AVERAGE(Indus!N9:N20)-AVERAGE(Indus!$N$2:$N$349)</f>
        <v>1.3791705283620654</v>
      </c>
      <c r="AA15" s="7">
        <f>-AVERAGE(Indus!$N$2:$N$349)-AVERAGE(Z15-Indus!N15,Z27-Indus!N27,Z39-Indus!N39,Z51-Indus!N51,Z63-Indus!N63,Z75-Indus!N75,Z87-Indus!N87,Z99-Indus!N99,Z111-Indus!N111,Z123-Indus!N123,Z135-Indus!N135,Z147-Indus!N147,Z159-Indus!N159,Z171-Indus!N171,Z183-Indus!N183,Z195-Indus!N195,Z207-Indus!N207,Z219-Indus!N219,Z231-Indus!N231,Z243-Indus!N243,Z255-Indus!N255,Z267-Indus!N267,Z279-Indus!N279,Z291-Indus!N291,Z303-Indus!N303,Z315-Indus!N315,Z327-Indus!N327,Z339-Indus!N339)</f>
        <v>1.7558755634523777</v>
      </c>
      <c r="AB15" s="7">
        <f>Indus!N15-Z15-AA15-AVERAGE(Indus!$N$2:$N$349)</f>
        <v>0.60772806571428895</v>
      </c>
      <c r="AC15" s="7">
        <f>AVERAGE(Indus!O9:O20)-AVERAGE(Indus!$O$2:$O$349)</f>
        <v>-6.8182042212645122E-2</v>
      </c>
      <c r="AD15" s="7">
        <f>-AVERAGE(Indus!$O$2:$O$349)-AVERAGE(AC15-Indus!O15,AC27-Indus!O27,AC39-Indus!O39,AC51-Indus!O51,AC63-Indus!O63,AC75-Indus!O75,AC87-Indus!O87,AC99-Indus!O99,AC111-Indus!O111,AC123-Indus!O123,AC135-Indus!O135,AC147-Indus!O147,AC159-Indus!O159,AC171-Indus!O171,AC183-Indus!O183,AC195-Indus!O195,AC207-Indus!O207,AC219-Indus!O219,AC231-Indus!O231,AC243-Indus!O243,AC255-Indus!O255,AC267-Indus!O267,AC279-Indus!O279,AC291-Indus!O291,AC303-Indus!O303,AC315-Indus!O315,AC327-Indus!O327,AC339-Indus!O339)</f>
        <v>3.5075825297621321E-3</v>
      </c>
      <c r="AE15" s="7">
        <f>Indus!O15-AC15-AD15-AVERAGE(Indus!$O$2:$O$349)</f>
        <v>5.4196279136904391E-2</v>
      </c>
      <c r="AF15" s="7">
        <f>AVERAGE(Indus!P9:P20)-AVERAGE(Indus!$P$2:$P$349)</f>
        <v>2.2736458017241404E-2</v>
      </c>
      <c r="AG15" s="7">
        <f>-AVERAGE(Indus!$P$2:$P$349)-AVERAGE(AF15-Indus!P15,AF27-Indus!P27,AF39-Indus!P39,AF51-Indus!P51,AF63-Indus!P63,AF75-Indus!P75,AF87-Indus!P87,AF99-Indus!P99,AF111-Indus!P111,AF123-Indus!P123,AF135-Indus!P135,AF147-Indus!P147,AF159-Indus!P159,AF171-Indus!P171,AF183-Indus!P183,AF195-Indus!P195,AF207-Indus!P207,AF219-Indus!P219,AF231-Indus!P231,AF243-Indus!P243,AF255-Indus!P255,AF267-Indus!P267,AF279-Indus!P279,AF291-Indus!P291,AF303-Indus!P303,AF315-Indus!P315,AF327-Indus!P327,AF339-Indus!P339)</f>
        <v>-3.7923187380952378E-2</v>
      </c>
      <c r="AH15" s="7">
        <f>Indus!P15-AF15-AG15-AVERAGE(Indus!$P$2:$P$349)</f>
        <v>-1.2830905119047636E-2</v>
      </c>
    </row>
    <row r="16" spans="1:49" x14ac:dyDescent="0.2">
      <c r="A16" s="3">
        <v>33312</v>
      </c>
      <c r="B16">
        <f t="shared" si="0"/>
        <v>1991</v>
      </c>
      <c r="C16">
        <f t="shared" si="1"/>
        <v>3</v>
      </c>
      <c r="D16" s="7">
        <f>AVERAGE(Indus!D10:D21)</f>
        <v>22.353436867499997</v>
      </c>
      <c r="E16" s="7">
        <f>-AVERAGE(D16-Indus!D16,D28-Indus!D28,D40-Indus!D40,D52-Indus!D52,D64-Indus!D64,D76-Indus!D76,D88-Indus!D88,D100-Indus!D100,D112-Indus!D112,D124-Indus!D124,D136-Indus!D136,D148-Indus!D148,D160-Indus!D160,D172-Indus!D172,D184-Indus!D184,D196-Indus!D196,D208-Indus!D208,D220-Indus!D220,D232-Indus!D232,D244-Indus!D244,D256-Indus!D256,D268-Indus!D268,D280-Indus!D280,D292-Indus!D292,D304-Indus!D304,D316-Indus!D316,D328-Indus!D328,D340-Indus!D340)</f>
        <v>1.7726173383333335</v>
      </c>
      <c r="F16" s="7">
        <f>Indus!D16-D16-E16</f>
        <v>1.6493554941666699</v>
      </c>
      <c r="G16" s="7">
        <f t="shared" si="12"/>
        <v>0.99009095234010092</v>
      </c>
      <c r="H16" s="7">
        <f>AVERAGE(Indus!H10:H21)-AVERAGE(Indus!$H$2:$H$349)</f>
        <v>10.189525383849741</v>
      </c>
      <c r="I16" s="7">
        <f>-AVERAGE(Indus!$H$2:$H$349)-AVERAGE(H16-Indus!H16,H28-Indus!H28,H40-Indus!H40,H52-Indus!H52,H64-Indus!H64,H76-Indus!H76,H88-Indus!H88,H100-Indus!H100,H112-Indus!H112,H124-Indus!H124,H136-Indus!H136,H148-Indus!H148,H160-Indus!H160,H172-Indus!H172,H184-Indus!H184,H196-Indus!H196,H208-Indus!H208,H220-Indus!H220,H232-Indus!H232,H244-Indus!H244,H256-Indus!H256,H268-Indus!H268,H280-Indus!H280,H292-Indus!H292,H304-Indus!H304,H316-Indus!H316,H328-Indus!H328,H340-Indus!H340)</f>
        <v>-0.14866638139847055</v>
      </c>
      <c r="J16" s="7">
        <f>Indus!H16-H16-I16-AVERAGE(Indus!$H$2:$H$349)</f>
        <v>-3.1687402683928667E-3</v>
      </c>
      <c r="K16" s="7">
        <f>AVERAGE(Indus!I10:I21)-AVERAGE(Indus!$I$2:$I$349)</f>
        <v>2.6167861250860938</v>
      </c>
      <c r="L16" s="7">
        <f>-AVERAGE(Indus!$I$2:$I$349)-AVERAGE(K16-Indus!I16,K28-Indus!I28,K40-Indus!I40,K52-Indus!I52,K64-Indus!I64,K76-Indus!I76,K88-Indus!I88,K100-Indus!I100,K112-Indus!I112,K124-Indus!I124,K136-Indus!I136,K148-Indus!I148,K160-Indus!I160,K172-Indus!I172,K184-Indus!I184,K196-Indus!I196,K208-Indus!I208,K220-Indus!I220,K232-Indus!I232,K244-Indus!I244,K256-Indus!I256,K268-Indus!I268,K280-Indus!I280,K292-Indus!I292,K304-Indus!I304,K316-Indus!I316,K328-Indus!I328,K340-Indus!I340)</f>
        <v>0.40447307758932993</v>
      </c>
      <c r="M16" s="7">
        <f>Indus!I16-K16-L16-AVERAGE(Indus!$I$2:$I$349)</f>
        <v>-4.1586014255983628E-2</v>
      </c>
      <c r="N16" s="7">
        <f>AVERAGE(Indus!J10:J21)-AVERAGE(Indus!$J$2:$J$349)</f>
        <v>0.25998583020114907</v>
      </c>
      <c r="O16" s="7">
        <f>-AVERAGE(Indus!$J$2:$J$349)-AVERAGE(N16-Indus!J16,N28-Indus!J28,N40-Indus!J40,N52-Indus!J52,N64-Indus!J64,N76-Indus!J76,N88-Indus!J88,N100-Indus!J100,N112-Indus!J112,N124-Indus!J124,N136-Indus!J136,N148-Indus!J148,N160-Indus!J160,N172-Indus!J172,N184-Indus!J184,N196-Indus!J196,N208-Indus!J208,N220-Indus!J220,N232-Indus!J232,N244-Indus!J244,N256-Indus!J256,N268-Indus!J268,N280-Indus!J280,N292-Indus!J292,N304-Indus!J304,N316-Indus!J316,N328-Indus!J328,N340-Indus!J340)</f>
        <v>-0.39400179642857136</v>
      </c>
      <c r="P16" s="7">
        <f>Indus!J16-N16-O16-AVERAGE(Indus!$J$2:$J$349)</f>
        <v>9.5727439285715477E-3</v>
      </c>
      <c r="Q16" s="7">
        <f>AVERAGE(Indus!K10:K21)-AVERAGE(Indus!$K$2:$K$349)</f>
        <v>-6.456138959770108E-2</v>
      </c>
      <c r="R16" s="7">
        <f>-AVERAGE(Indus!$K$2:$K$349)-AVERAGE(Q16-Indus!K16,Q28-Indus!K28,Q40-Indus!K40,Q52-Indus!K52,Q64-Indus!K64,Q76-Indus!K76,Q88-Indus!K88,Q100-Indus!K100,Q112-Indus!K112,Q124-Indus!K124,Q136-Indus!K136,Q148-Indus!K148,Q160-Indus!K160,Q172-Indus!K172,Q184-Indus!K184,Q196-Indus!K196,Q208-Indus!K208,Q220-Indus!K220,Q232-Indus!K232,Q244-Indus!K244,Q256-Indus!K256,Q268-Indus!K268,Q280-Indus!K280,Q292-Indus!K292,Q304-Indus!K304,Q316-Indus!K316,Q328-Indus!K328,Q340-Indus!K340)</f>
        <v>-0.28105722928571436</v>
      </c>
      <c r="S16" s="7">
        <f>Indus!K16-Q16-R16-AVERAGE(Indus!$K$2:$K$349)</f>
        <v>1.0995128452381153E-2</v>
      </c>
      <c r="T16" s="7">
        <f>AVERAGE(Indus!L10:L21)-AVERAGE(Indus!$L$2:$L$349)</f>
        <v>0.95419874330460086</v>
      </c>
      <c r="U16" s="7">
        <f>-AVERAGE(Indus!$L$2:$L$349)-AVERAGE(T16-Indus!L16,T28-Indus!L28,T40-Indus!L40,T52-Indus!L52,T64-Indus!L64,T76-Indus!L76,T88-Indus!L88,T100-Indus!L100,T112-Indus!L112,T124-Indus!L124,T136-Indus!L136,T148-Indus!L148,T160-Indus!L160,T172-Indus!L172,T184-Indus!L184,T196-Indus!L196,T208-Indus!L208,T220-Indus!L220,T232-Indus!L232,T244-Indus!L244,T256-Indus!L256,T268-Indus!L268,T280-Indus!L280,T292-Indus!L292,T304-Indus!L304,T316-Indus!L316,T328-Indus!L328,T340-Indus!L340)</f>
        <v>-1.2460367708035722</v>
      </c>
      <c r="V16" s="7">
        <f>Indus!L16-T16-U16-AVERAGE(Indus!$L$2:$L$349)</f>
        <v>0.1020340141369056</v>
      </c>
      <c r="W16" s="7">
        <f>AVERAGE(Indus!M10:M21)-AVERAGE(Indus!$M$2:$M$349)</f>
        <v>-8.0964001436781147E-3</v>
      </c>
      <c r="X16" s="7">
        <f>-AVERAGE(Indus!$M$2:$M$349)-AVERAGE(W16-Indus!M16,W28-Indus!M28,W40-Indus!M40,W52-Indus!M52,W64-Indus!M64,W76-Indus!M76,W88-Indus!M88,W100-Indus!M100,W112-Indus!M112,W124-Indus!M124,W136-Indus!M136,W148-Indus!M148,W160-Indus!M160,W172-Indus!M172,W184-Indus!M184,W196-Indus!M196,W208-Indus!M208,W220-Indus!M220,W232-Indus!M232,W244-Indus!M244,W256-Indus!M256,W268-Indus!M268,W280-Indus!M280,W292-Indus!M292,W304-Indus!M304,W316-Indus!M316,W328-Indus!M328,W340-Indus!M340)</f>
        <v>-2.3312426726190473E-2</v>
      </c>
      <c r="Y16" s="7">
        <f>Indus!M16-W16-X16-AVERAGE(Indus!$M$2:$M$349)</f>
        <v>2.5375425595237922E-3</v>
      </c>
      <c r="Z16" s="7">
        <f>AVERAGE(Indus!N10:N21)-AVERAGE(Indus!$N$2:$N$349)</f>
        <v>1.4805580683620647</v>
      </c>
      <c r="AA16" s="7">
        <f>-AVERAGE(Indus!$N$2:$N$349)-AVERAGE(Z16-Indus!N16,Z28-Indus!N28,Z40-Indus!N40,Z52-Indus!N52,Z64-Indus!N64,Z76-Indus!N76,Z88-Indus!N88,Z100-Indus!N100,Z112-Indus!N112,Z124-Indus!N124,Z136-Indus!N136,Z148-Indus!N148,Z160-Indus!N160,Z172-Indus!N172,Z184-Indus!N184,Z196-Indus!N196,Z208-Indus!N208,Z220-Indus!N220,Z232-Indus!N232,Z244-Indus!N244,Z256-Indus!N256,Z268-Indus!N268,Z280-Indus!N280,Z292-Indus!N292,Z304-Indus!N304,Z316-Indus!N316,Z328-Indus!N328,Z340-Indus!N340)</f>
        <v>3.4705398341666633</v>
      </c>
      <c r="AB16" s="7">
        <f>Indus!N16-Z16-AA16-AVERAGE(Indus!$N$2:$N$349)</f>
        <v>1.4532258250000023</v>
      </c>
      <c r="AC16" s="7">
        <f>AVERAGE(Indus!O10:O21)-AVERAGE(Indus!$O$2:$O$349)</f>
        <v>-9.8553211379311723E-2</v>
      </c>
      <c r="AD16" s="7">
        <f>-AVERAGE(Indus!$O$2:$O$349)-AVERAGE(AC16-Indus!O16,AC28-Indus!O28,AC40-Indus!O40,AC52-Indus!O52,AC64-Indus!O64,AC76-Indus!O76,AC88-Indus!O88,AC100-Indus!O100,AC112-Indus!O112,AC124-Indus!O124,AC136-Indus!O136,AC148-Indus!O148,AC160-Indus!O160,AC172-Indus!O172,AC184-Indus!O184,AC196-Indus!O196,AC208-Indus!O208,AC220-Indus!O220,AC232-Indus!O232,AC244-Indus!O244,AC256-Indus!O256,AC268-Indus!O268,AC280-Indus!O280,AC292-Indus!O292,AC304-Indus!O304,AC316-Indus!O316,AC328-Indus!O328,AC340-Indus!O340)</f>
        <v>1.3288629910713556E-2</v>
      </c>
      <c r="AE16" s="7">
        <f>Indus!O16-AC16-AD16-AVERAGE(Indus!$O$2:$O$349)</f>
        <v>0.12471626092261934</v>
      </c>
      <c r="AF16" s="7">
        <f>AVERAGE(Indus!P10:P21)-AVERAGE(Indus!$P$2:$P$349)</f>
        <v>2.3584796350574713E-2</v>
      </c>
      <c r="AG16" s="7">
        <f>-AVERAGE(Indus!$P$2:$P$349)-AVERAGE(AF16-Indus!P16,AF28-Indus!P28,AF40-Indus!P40,AF52-Indus!P52,AF64-Indus!P64,AF76-Indus!P76,AF88-Indus!P88,AF100-Indus!P100,AF112-Indus!P112,AF124-Indus!P124,AF136-Indus!P136,AF148-Indus!P148,AF160-Indus!P160,AF172-Indus!P172,AF184-Indus!P184,AF196-Indus!P196,AF208-Indus!P208,AF220-Indus!P220,AF232-Indus!P232,AF244-Indus!P244,AF256-Indus!P256,AF268-Indus!P268,AF280-Indus!P280,AF292-Indus!P292,AF304-Indus!P304,AF316-Indus!P316,AF328-Indus!P328,AF340-Indus!P340)</f>
        <v>-2.2603289434523804E-2</v>
      </c>
      <c r="AH16" s="7">
        <f>Indus!P16-AF16-AG16-AVERAGE(Indus!$P$2:$P$349)</f>
        <v>-9.0576013988095117E-3</v>
      </c>
    </row>
    <row r="17" spans="1:34" x14ac:dyDescent="0.2">
      <c r="A17" s="3">
        <v>33343</v>
      </c>
      <c r="B17">
        <f t="shared" si="0"/>
        <v>1991</v>
      </c>
      <c r="C17">
        <f t="shared" si="1"/>
        <v>4</v>
      </c>
      <c r="D17" s="7">
        <f>AVERAGE(Indus!D11:D22)</f>
        <v>22.353595654166668</v>
      </c>
      <c r="E17" s="7">
        <f>-AVERAGE(D17-Indus!D17,D29-Indus!D29,D41-Indus!D41,D53-Indus!D53,D65-Indus!D65,D77-Indus!D77,D89-Indus!D89,D101-Indus!D101,D113-Indus!D113,D125-Indus!D125,D137-Indus!D137,D149-Indus!D149,D161-Indus!D161,D173-Indus!D173,D185-Indus!D185,D197-Indus!D197,D209-Indus!D209,D221-Indus!D221,D233-Indus!D233,D245-Indus!D245,D257-Indus!D257,D269-Indus!D269,D281-Indus!D281,D293-Indus!D293,D305-Indus!D305,D317-Indus!D317,D329-Indus!D329,D341-Indus!D341)</f>
        <v>3.1407904284523811</v>
      </c>
      <c r="F17" s="7">
        <f>Indus!D17-D17-E17</f>
        <v>3.2234026173809509</v>
      </c>
      <c r="G17" s="7">
        <f t="shared" si="12"/>
        <v>2.407671926921263</v>
      </c>
      <c r="H17" s="7">
        <f>AVERAGE(Indus!H11:H22)-AVERAGE(Indus!$H$2:$H$349)</f>
        <v>10.136139967182771</v>
      </c>
      <c r="I17" s="7">
        <f>-AVERAGE(Indus!$H$2:$H$349)-AVERAGE(H17-Indus!H17,H29-Indus!H29,H41-Indus!H41,H53-Indus!H53,H65-Indus!H65,H77-Indus!H77,H89-Indus!H89,H101-Indus!H101,H113-Indus!H113,H125-Indus!H125,H137-Indus!H137,H149-Indus!H149,H161-Indus!H161,H173-Indus!H173,H185-Indus!H185,H197-Indus!H197,H209-Indus!H209,H221-Indus!H221,H233-Indus!H233,H245-Indus!H245,H257-Indus!H257,H269-Indus!H269,H281-Indus!H281,H293-Indus!H293,H305-Indus!H305,H317-Indus!H317,H329-Indus!H329,H341-Indus!H341)</f>
        <v>-0.35107930526828568</v>
      </c>
      <c r="J17" s="7">
        <f>Indus!H17-H17-I17-AVERAGE(Indus!$H$2:$H$349)</f>
        <v>0.31464132026849256</v>
      </c>
      <c r="K17" s="7">
        <f>AVERAGE(Indus!I11:I22)-AVERAGE(Indus!$I$2:$I$349)</f>
        <v>2.7085372234194551</v>
      </c>
      <c r="L17" s="7">
        <f>-AVERAGE(Indus!$I$2:$I$349)-AVERAGE(K17-Indus!I17,K29-Indus!I29,K41-Indus!I41,K53-Indus!I53,K65-Indus!I65,K77-Indus!I77,K89-Indus!I89,K101-Indus!I101,K113-Indus!I113,K125-Indus!I125,K137-Indus!I137,K149-Indus!I149,K161-Indus!I161,K173-Indus!I173,K185-Indus!I185,K197-Indus!I197,K209-Indus!I209,K221-Indus!I221,K233-Indus!I233,K245-Indus!I245,K257-Indus!I257,K269-Indus!I269,K281-Indus!I281,K293-Indus!I293,K305-Indus!I305,K317-Indus!I317,K329-Indus!I329,K341-Indus!I341)</f>
        <v>0.63605862616071818</v>
      </c>
      <c r="M17" s="7">
        <f>Indus!I17-K17-L17-AVERAGE(Indus!$I$2:$I$349)</f>
        <v>-0.12206377116075373</v>
      </c>
      <c r="N17" s="7">
        <f>AVERAGE(Indus!J11:J22)-AVERAGE(Indus!$J$2:$J$349)</f>
        <v>0.24895344770114924</v>
      </c>
      <c r="O17" s="7">
        <f>-AVERAGE(Indus!$J$2:$J$349)-AVERAGE(N17-Indus!J17,N29-Indus!J29,N41-Indus!J41,N53-Indus!J53,N65-Indus!J65,N77-Indus!J77,N89-Indus!J89,N101-Indus!J101,N113-Indus!J113,N125-Indus!J125,N137-Indus!J137,N149-Indus!J149,N161-Indus!J161,N173-Indus!J173,N185-Indus!J185,N197-Indus!J197,N209-Indus!J209,N221-Indus!J221,N233-Indus!J233,N245-Indus!J245,N257-Indus!J257,N269-Indus!J269,N281-Indus!J281,N293-Indus!J293,N305-Indus!J305,N317-Indus!J317,N329-Indus!J329,N341-Indus!J341)</f>
        <v>-0.13855851791666673</v>
      </c>
      <c r="P17" s="7">
        <f>Indus!J17-N17-O17-AVERAGE(Indus!$J$2:$J$349)</f>
        <v>0.24211893791666661</v>
      </c>
      <c r="Q17" s="7">
        <f>AVERAGE(Indus!K11:K22)-AVERAGE(Indus!$K$2:$K$349)</f>
        <v>-4.8966822931034382E-2</v>
      </c>
      <c r="R17" s="7">
        <f>-AVERAGE(Indus!$K$2:$K$349)-AVERAGE(Q17-Indus!K17,Q29-Indus!K29,Q41-Indus!K41,Q53-Indus!K53,Q65-Indus!K65,Q77-Indus!K77,Q89-Indus!K89,Q101-Indus!K101,Q113-Indus!K113,Q125-Indus!K125,Q137-Indus!K137,Q149-Indus!K149,Q161-Indus!K161,Q173-Indus!K173,Q185-Indus!K185,Q197-Indus!K197,Q209-Indus!K209,Q221-Indus!K221,Q233-Indus!K233,Q245-Indus!K245,Q257-Indus!K257,Q269-Indus!K269,Q281-Indus!K281,Q293-Indus!K293,Q305-Indus!K305,Q317-Indus!K317,Q329-Indus!K329,Q341-Indus!K341)</f>
        <v>4.7137904732142966E-2</v>
      </c>
      <c r="S17" s="7">
        <f>Indus!K17-Q17-R17-AVERAGE(Indus!$K$2:$K$349)</f>
        <v>-0.16512949223214296</v>
      </c>
      <c r="T17" s="7">
        <f>AVERAGE(Indus!L11:L22)-AVERAGE(Indus!$L$2:$L$349)</f>
        <v>0.86265029997126863</v>
      </c>
      <c r="U17" s="7">
        <f>-AVERAGE(Indus!$L$2:$L$349)-AVERAGE(T17-Indus!L17,T29-Indus!L29,T41-Indus!L41,T53-Indus!L53,T65-Indus!L65,T77-Indus!L77,T89-Indus!L89,T101-Indus!L101,T113-Indus!L113,T125-Indus!L125,T137-Indus!L137,T149-Indus!L149,T161-Indus!L161,T173-Indus!L173,T185-Indus!L185,T197-Indus!L197,T209-Indus!L209,T221-Indus!L221,T233-Indus!L233,T245-Indus!L245,T257-Indus!L257,T269-Indus!L269,T281-Indus!L281,T293-Indus!L293,T305-Indus!L305,T317-Indus!L317,T329-Indus!L329,T341-Indus!L341)</f>
        <v>-1.2516972193154769</v>
      </c>
      <c r="V17" s="7">
        <f>Indus!L17-T17-U17-AVERAGE(Indus!$L$2:$L$349)</f>
        <v>1.010426835982142</v>
      </c>
      <c r="W17" s="7">
        <f>AVERAGE(Indus!M11:M22)-AVERAGE(Indus!$M$2:$M$349)</f>
        <v>-7.9562901436781297E-3</v>
      </c>
      <c r="X17" s="7">
        <f>-AVERAGE(Indus!$M$2:$M$349)-AVERAGE(W17-Indus!M17,W29-Indus!M29,W41-Indus!M41,W53-Indus!M53,W65-Indus!M65,W77-Indus!M77,W89-Indus!M89,W101-Indus!M101,W113-Indus!M113,W125-Indus!M125,W137-Indus!M137,W149-Indus!M149,W161-Indus!M161,W173-Indus!M173,W185-Indus!M185,W197-Indus!M197,W209-Indus!M209,W221-Indus!M221,W233-Indus!M233,W245-Indus!M245,W257-Indus!M257,W269-Indus!M269,W281-Indus!M281,W293-Indus!M293,W305-Indus!M305,W317-Indus!M317,W329-Indus!M329,W341-Indus!M341)</f>
        <v>-7.2630390416666663E-2</v>
      </c>
      <c r="Y17" s="7">
        <f>Indus!M17-W17-X17-AVERAGE(Indus!$M$2:$M$349)</f>
        <v>8.1679962500000036E-3</v>
      </c>
      <c r="Z17" s="7">
        <f>AVERAGE(Indus!N11:N22)-AVERAGE(Indus!$N$2:$N$349)</f>
        <v>1.5404458750287304</v>
      </c>
      <c r="AA17" s="7">
        <f>-AVERAGE(Indus!$N$2:$N$349)-AVERAGE(Z17-Indus!N17,Z29-Indus!N29,Z41-Indus!N41,Z53-Indus!N53,Z65-Indus!N65,Z77-Indus!N77,Z89-Indus!N89,Z101-Indus!N101,Z113-Indus!N113,Z125-Indus!N125,Z137-Indus!N137,Z149-Indus!N149,Z161-Indus!N161,Z173-Indus!N173,Z185-Indus!N185,Z197-Indus!N197,Z209-Indus!N209,Z221-Indus!N221,Z233-Indus!N233,Z245-Indus!N245,Z257-Indus!N257,Z269-Indus!N269,Z281-Indus!N281,Z293-Indus!N293,Z305-Indus!N305,Z317-Indus!N317,Z329-Indus!N329,Z341-Indus!N341)</f>
        <v>4.3501304162797645</v>
      </c>
      <c r="AB17" s="7">
        <f>Indus!N17-Z17-AA17-AVERAGE(Indus!$N$2:$N$349)</f>
        <v>1.7287037162202381</v>
      </c>
      <c r="AC17" s="7">
        <f>AVERAGE(Indus!O11:O22)-AVERAGE(Indus!$O$2:$O$349)</f>
        <v>-0.10222332721264538</v>
      </c>
      <c r="AD17" s="7">
        <f>-AVERAGE(Indus!$O$2:$O$349)-AVERAGE(AC17-Indus!O17,AC29-Indus!O29,AC41-Indus!O41,AC53-Indus!O53,AC65-Indus!O65,AC77-Indus!O77,AC89-Indus!O89,AC101-Indus!O101,AC113-Indus!O113,AC125-Indus!O125,AC137-Indus!O137,AC149-Indus!O149,AC161-Indus!O161,AC173-Indus!O173,AC185-Indus!O185,AC197-Indus!O197,AC209-Indus!O209,AC221-Indus!O221,AC233-Indus!O233,AC245-Indus!O245,AC257-Indus!O257,AC269-Indus!O269,AC281-Indus!O281,AC293-Indus!O293,AC305-Indus!O305,AC317-Indus!O317,AC329-Indus!O329,AC341-Indus!O341)</f>
        <v>-5.6000804821429107E-2</v>
      </c>
      <c r="AE17" s="7">
        <f>Indus!O17-AC17-AD17-AVERAGE(Indus!$O$2:$O$349)</f>
        <v>0.16552912148809584</v>
      </c>
      <c r="AF17" s="7">
        <f>AVERAGE(Indus!P11:P22)-AVERAGE(Indus!$P$2:$P$349)</f>
        <v>1.6018523850574728E-2</v>
      </c>
      <c r="AG17" s="7">
        <f>-AVERAGE(Indus!$P$2:$P$349)-AVERAGE(AF17-Indus!P17,AF29-Indus!P29,AF41-Indus!P41,AF53-Indus!P53,AF65-Indus!P65,AF77-Indus!P77,AF89-Indus!P89,AF101-Indus!P101,AF113-Indus!P113,AF125-Indus!P125,AF137-Indus!P137,AF149-Indus!P149,AF161-Indus!P161,AF173-Indus!P173,AF185-Indus!P185,AF197-Indus!P197,AF209-Indus!P209,AF221-Indus!P221,AF233-Indus!P233,AF245-Indus!P245,AF257-Indus!P257,AF269-Indus!P269,AF281-Indus!P281,AF293-Indus!P293,AF305-Indus!P305,AF317-Indus!P317,AF329-Indus!P329,AF341-Indus!P341)</f>
        <v>-2.2552960833333358E-2</v>
      </c>
      <c r="AH17" s="7">
        <f>Indus!P17-AF17-AG17-AVERAGE(Indus!$P$2:$P$349)</f>
        <v>4.1055172500000028E-2</v>
      </c>
    </row>
    <row r="18" spans="1:34" x14ac:dyDescent="0.2">
      <c r="A18" s="3">
        <v>33373</v>
      </c>
      <c r="B18">
        <f t="shared" si="0"/>
        <v>1991</v>
      </c>
      <c r="C18">
        <f t="shared" si="1"/>
        <v>5</v>
      </c>
      <c r="D18" s="7">
        <f>AVERAGE(Indus!D12:D23)</f>
        <v>22.434107780000001</v>
      </c>
      <c r="E18" s="7">
        <f>-AVERAGE(D18-Indus!D18,D30-Indus!D30,D42-Indus!D42,D54-Indus!D54,D66-Indus!D66,D78-Indus!D78,D90-Indus!D90,D102-Indus!D102,D114-Indus!D114,D126-Indus!D126,D138-Indus!D138,D150-Indus!D150,D162-Indus!D162,D174-Indus!D174,D186-Indus!D186,D198-Indus!D198,D210-Indus!D210,D222-Indus!D222,D234-Indus!D234,D246-Indus!D246,D258-Indus!D258,D270-Indus!D270,D282-Indus!D282,D294-Indus!D294,D306-Indus!D306,D318-Indus!D318,D330-Indus!D330,D342-Indus!D342)</f>
        <v>2.5263573912797606</v>
      </c>
      <c r="F18" s="7">
        <f>Indus!D18-D18-E18</f>
        <v>2.8726875987202396</v>
      </c>
      <c r="G18" s="7">
        <f t="shared" si="12"/>
        <v>3.180119153044787</v>
      </c>
      <c r="H18" s="7">
        <f>AVERAGE(Indus!H12:H23)-AVERAGE(Indus!$H$2:$H$349)</f>
        <v>10.085785963849503</v>
      </c>
      <c r="I18" s="7">
        <f>-AVERAGE(Indus!$H$2:$H$349)-AVERAGE(H18-Indus!H18,H30-Indus!H30,H42-Indus!H42,H54-Indus!H54,H66-Indus!H66,H78-Indus!H78,H90-Indus!H90,H102-Indus!H102,H114-Indus!H114,H126-Indus!H126,H138-Indus!H138,H150-Indus!H150,H162-Indus!H162,H174-Indus!H174,H186-Indus!H186,H198-Indus!H198,H210-Indus!H210,H222-Indus!H222,H234-Indus!H234,H246-Indus!H246,H258-Indus!H258,H270-Indus!H270,H282-Indus!H282,H294-Indus!H294,H306-Indus!H306,H318-Indus!H318,H330-Indus!H330,H342-Indus!H342)</f>
        <v>-0.45535786940445178</v>
      </c>
      <c r="J18" s="7">
        <f>Indus!H18-H18-I18-AVERAGE(Indus!$H$2:$H$349)</f>
        <v>0.40140278773787941</v>
      </c>
      <c r="K18" s="7">
        <f>AVERAGE(Indus!I12:I23)-AVERAGE(Indus!$I$2:$I$349)</f>
        <v>2.7989430050860733</v>
      </c>
      <c r="L18" s="7">
        <f>-AVERAGE(Indus!$I$2:$I$349)-AVERAGE(K18-Indus!I18,K30-Indus!I30,K42-Indus!I42,K54-Indus!I54,K66-Indus!I66,K78-Indus!I78,K90-Indus!I90,K102-Indus!I102,K114-Indus!I114,K126-Indus!I126,K138-Indus!I138,K150-Indus!I150,K162-Indus!I162,K174-Indus!I174,K186-Indus!I186,K198-Indus!I198,K210-Indus!I210,K222-Indus!I222,K234-Indus!I234,K246-Indus!I246,K258-Indus!I258,K270-Indus!I270,K282-Indus!I282,K294-Indus!I294,K306-Indus!I306,K318-Indus!I318,K330-Indus!I330,K342-Indus!I342)</f>
        <v>0.8001232152678881</v>
      </c>
      <c r="M18" s="7">
        <f>Indus!I18-K18-L18-AVERAGE(Indus!$I$2:$I$349)</f>
        <v>-0.1336447419345177</v>
      </c>
      <c r="N18" s="7">
        <f>AVERAGE(Indus!J12:J23)-AVERAGE(Indus!$J$2:$J$349)</f>
        <v>0.24773822770114928</v>
      </c>
      <c r="O18" s="7">
        <f>-AVERAGE(Indus!$J$2:$J$349)-AVERAGE(N18-Indus!J18,N30-Indus!J30,N42-Indus!J42,N54-Indus!J54,N66-Indus!J66,N78-Indus!J78,N90-Indus!J90,N102-Indus!J102,N114-Indus!J114,N126-Indus!J126,N138-Indus!J138,N150-Indus!J150,N162-Indus!J162,N174-Indus!J174,N186-Indus!J186,N198-Indus!J198,N210-Indus!J210,N222-Indus!J222,N234-Indus!J234,N246-Indus!J246,N258-Indus!J258,N270-Indus!J270,N282-Indus!J282,N294-Indus!J294,N306-Indus!J306,N318-Indus!J318,N330-Indus!J330,N342-Indus!J342)</f>
        <v>-0.10338196336309502</v>
      </c>
      <c r="P18" s="7">
        <f>Indus!J18-N18-O18-AVERAGE(Indus!$J$2:$J$349)</f>
        <v>0.20063585336309497</v>
      </c>
      <c r="Q18" s="7">
        <f>AVERAGE(Indus!K12:K23)-AVERAGE(Indus!$K$2:$K$349)</f>
        <v>-4.3041758764367666E-2</v>
      </c>
      <c r="R18" s="7">
        <f>-AVERAGE(Indus!$K$2:$K$349)-AVERAGE(Q18-Indus!K18,Q30-Indus!K30,Q42-Indus!K42,Q54-Indus!K54,Q66-Indus!K66,Q78-Indus!K78,Q90-Indus!K90,Q102-Indus!K102,Q114-Indus!K114,Q126-Indus!K126,Q138-Indus!K138,Q150-Indus!K150,Q162-Indus!K162,Q174-Indus!K174,Q186-Indus!K186,Q198-Indus!K198,Q210-Indus!K210,Q222-Indus!K222,Q234-Indus!K234,Q246-Indus!K246,Q258-Indus!K258,Q270-Indus!K270,Q282-Indus!K282,Q294-Indus!K294,Q306-Indus!K306,Q318-Indus!K318,Q330-Indus!K330,Q342-Indus!K342)</f>
        <v>0.13874429791666643</v>
      </c>
      <c r="S18" s="7">
        <f>Indus!K18-Q18-R18-AVERAGE(Indus!$K$2:$K$349)</f>
        <v>-0.11638005958333308</v>
      </c>
      <c r="T18" s="7">
        <f>AVERAGE(Indus!L12:L23)-AVERAGE(Indus!$L$2:$L$349)</f>
        <v>0.82662131913793413</v>
      </c>
      <c r="U18" s="7">
        <f>-AVERAGE(Indus!$L$2:$L$349)-AVERAGE(T18-Indus!L18,T30-Indus!L30,T42-Indus!L42,T54-Indus!L54,T66-Indus!L66,T78-Indus!L78,T90-Indus!L90,T102-Indus!L102,T114-Indus!L114,T126-Indus!L126,T138-Indus!L138,T150-Indus!L150,T162-Indus!L162,T174-Indus!L174,T186-Indus!L186,T198-Indus!L198,T210-Indus!L210,T222-Indus!L222,T234-Indus!L234,T246-Indus!L246,T258-Indus!L258,T270-Indus!L270,T282-Indus!L282,T294-Indus!L294,T306-Indus!L306,T318-Indus!L318,T330-Indus!L330,T342-Indus!L342)</f>
        <v>-1.5361059226785709</v>
      </c>
      <c r="V18" s="7">
        <f>Indus!L18-T18-U18-AVERAGE(Indus!$L$2:$L$349)</f>
        <v>0.50830183017857067</v>
      </c>
      <c r="W18" s="7">
        <f>AVERAGE(Indus!M12:M23)-AVERAGE(Indus!$M$2:$M$349)</f>
        <v>-7.8162509770114547E-3</v>
      </c>
      <c r="X18" s="7">
        <f>-AVERAGE(Indus!$M$2:$M$349)-AVERAGE(W18-Indus!M18,W30-Indus!M30,W42-Indus!M42,W54-Indus!M54,W66-Indus!M66,W78-Indus!M78,W90-Indus!M90,W102-Indus!M102,W114-Indus!M114,W126-Indus!M126,W138-Indus!M138,W150-Indus!M150,W162-Indus!M162,W174-Indus!M174,W186-Indus!M186,W198-Indus!M198,W210-Indus!M210,W222-Indus!M222,W234-Indus!M234,W246-Indus!M246,W258-Indus!M258,W270-Indus!M270,W282-Indus!M282,W294-Indus!M294,W306-Indus!M306,W318-Indus!M318,W330-Indus!M330,W342-Indus!M342)</f>
        <v>-3.9640604285714282E-2</v>
      </c>
      <c r="Y18" s="7">
        <f>Indus!M18-W18-X18-AVERAGE(Indus!$M$2:$M$349)</f>
        <v>3.5674509523809517E-3</v>
      </c>
      <c r="Z18" s="7">
        <f>AVERAGE(Indus!N12:N23)-AVERAGE(Indus!$N$2:$N$349)</f>
        <v>1.6142592333620644</v>
      </c>
      <c r="AA18" s="7">
        <f>-AVERAGE(Indus!$N$2:$N$349)-AVERAGE(Z18-Indus!N18,Z30-Indus!N30,Z42-Indus!N42,Z54-Indus!N54,Z66-Indus!N66,Z78-Indus!N78,Z90-Indus!N90,Z102-Indus!N102,Z114-Indus!N114,Z126-Indus!N126,Z138-Indus!N138,Z150-Indus!N150,Z162-Indus!N162,Z174-Indus!N174,Z186-Indus!N186,Z198-Indus!N198,Z210-Indus!N210,Z222-Indus!N222,Z234-Indus!N234,Z246-Indus!N246,Z258-Indus!N258,Z270-Indus!N270,Z282-Indus!N282,Z294-Indus!N294,Z306-Indus!N306,Z318-Indus!N318,Z330-Indus!N330,Z342-Indus!N342)</f>
        <v>3.7907389094047605</v>
      </c>
      <c r="AB18" s="7">
        <f>Indus!N18-Z18-AA18-AVERAGE(Indus!$N$2:$N$349)</f>
        <v>1.952044324761907</v>
      </c>
      <c r="AC18" s="7">
        <f>AVERAGE(Indus!O12:O23)-AVERAGE(Indus!$O$2:$O$349)</f>
        <v>-0.10432951637931209</v>
      </c>
      <c r="AD18" s="7">
        <f>-AVERAGE(Indus!$O$2:$O$349)-AVERAGE(AC18-Indus!O18,AC30-Indus!O30,AC42-Indus!O42,AC54-Indus!O54,AC66-Indus!O66,AC78-Indus!O78,AC90-Indus!O90,AC102-Indus!O102,AC114-Indus!O114,AC126-Indus!O126,AC138-Indus!O138,AC150-Indus!O150,AC162-Indus!O162,AC174-Indus!O174,AC186-Indus!O186,AC198-Indus!O198,AC210-Indus!O210,AC222-Indus!O222,AC234-Indus!O234,AC246-Indus!O246,AC258-Indus!O258,AC270-Indus!O270,AC282-Indus!O282,AC294-Indus!O294,AC306-Indus!O306,AC318-Indus!O318,AC330-Indus!O330,AC342-Indus!O342)</f>
        <v>-3.8706940357142727E-2</v>
      </c>
      <c r="AE18" s="7">
        <f>Indus!O18-AC18-AD18-AVERAGE(Indus!$O$2:$O$349)</f>
        <v>1.4949966190476172E-2</v>
      </c>
      <c r="AF18" s="7">
        <f>AVERAGE(Indus!P12:P23)-AVERAGE(Indus!$P$2:$P$349)</f>
        <v>1.5951387183908053E-2</v>
      </c>
      <c r="AG18" s="7">
        <f>-AVERAGE(Indus!$P$2:$P$349)-AVERAGE(AF18-Indus!P18,AF30-Indus!P30,AF42-Indus!P42,AF54-Indus!P54,AF66-Indus!P66,AF78-Indus!P78,AF90-Indus!P90,AF102-Indus!P102,AF114-Indus!P114,AF126-Indus!P126,AF138-Indus!P138,AF150-Indus!P150,AF162-Indus!P162,AF174-Indus!P174,AF186-Indus!P186,AF198-Indus!P198,AF210-Indus!P210,AF222-Indus!P222,AF234-Indus!P234,AF246-Indus!P246,AF258-Indus!P258,AF270-Indus!P270,AF282-Indus!P282,AF294-Indus!P294,AF306-Indus!P306,AF318-Indus!P318,AF330-Indus!P330,AF342-Indus!P342)</f>
        <v>-3.0040667202380952E-2</v>
      </c>
      <c r="AH18" s="7">
        <f>Indus!P18-AF18-AG18-AVERAGE(Indus!$P$2:$P$349)</f>
        <v>4.1921095535714284E-2</v>
      </c>
    </row>
    <row r="19" spans="1:34" x14ac:dyDescent="0.2">
      <c r="A19" s="3">
        <v>33404</v>
      </c>
      <c r="B19">
        <f t="shared" si="0"/>
        <v>1991</v>
      </c>
      <c r="C19">
        <f t="shared" si="1"/>
        <v>6</v>
      </c>
      <c r="D19" s="7">
        <f>AVERAGE(Indus!D13:D24)</f>
        <v>22.50379093416667</v>
      </c>
      <c r="E19" s="7">
        <f>-AVERAGE(D19-Indus!D19,D31-Indus!D31,D43-Indus!D43,D55-Indus!D55,D67-Indus!D67,D79-Indus!D79,D91-Indus!D91,D103-Indus!D103,D115-Indus!D115,D127-Indus!D127,D139-Indus!D139,D151-Indus!D151,D163-Indus!D163,D175-Indus!D175,D187-Indus!D187,D199-Indus!D199,D211-Indus!D211,D223-Indus!D223,D235-Indus!D235,D247-Indus!D247,D259-Indus!D259,D271-Indus!D271,D283-Indus!D283,D295-Indus!D295,D307-Indus!D307,D319-Indus!D319,D331-Indus!D331,D343-Indus!D343)</f>
        <v>1.4884468018154766</v>
      </c>
      <c r="F19" s="7">
        <f>Indus!D19-D19-E19</f>
        <v>2.2200082040178524</v>
      </c>
      <c r="G19" s="7">
        <f t="shared" si="12"/>
        <v>3.1004560202752152</v>
      </c>
      <c r="H19" s="7">
        <f>AVERAGE(Indus!H13:H24)-AVERAGE(Indus!$H$2:$H$349)</f>
        <v>10.037547844683104</v>
      </c>
      <c r="I19" s="7">
        <f>-AVERAGE(Indus!$H$2:$H$349)-AVERAGE(H19-Indus!H19,H31-Indus!H31,H43-Indus!H43,H55-Indus!H55,H67-Indus!H67,H79-Indus!H79,H91-Indus!H91,H103-Indus!H103,H115-Indus!H115,H127-Indus!H127,H139-Indus!H139,H151-Indus!H151,H163-Indus!H163,H175-Indus!H175,H187-Indus!H187,H199-Indus!H199,H211-Indus!H211,H223-Indus!H223,H235-Indus!H235,H247-Indus!H247,H259-Indus!H259,H271-Indus!H271,H283-Indus!H283,H295-Indus!H295,H307-Indus!H307,H319-Indus!H319,H331-Indus!H331,H343-Indus!H343)</f>
        <v>-0.44638061523755823</v>
      </c>
      <c r="J19" s="7">
        <f>Indus!H19-H19-I19-AVERAGE(Indus!$H$2:$H$349)</f>
        <v>0.36961873273730816</v>
      </c>
      <c r="K19" s="7">
        <f>AVERAGE(Indus!I13:I24)-AVERAGE(Indus!$I$2:$I$349)</f>
        <v>2.8895598675860583</v>
      </c>
      <c r="L19" s="7">
        <f>-AVERAGE(Indus!$I$2:$I$349)-AVERAGE(K19-Indus!I19,K31-Indus!I31,K43-Indus!I43,K55-Indus!I55,K67-Indus!I67,K79-Indus!I79,K91-Indus!I91,K103-Indus!I103,K115-Indus!I115,K127-Indus!I127,K139-Indus!I139,K151-Indus!I151,K163-Indus!I163,K175-Indus!I175,K187-Indus!I187,K199-Indus!I199,K211-Indus!I211,K223-Indus!I223,K235-Indus!I235,K247-Indus!I247,K259-Indus!I259,K271-Indus!I271,K283-Indus!I283,K295-Indus!I295,K307-Indus!I307,K319-Indus!I319,K331-Indus!I331,K343-Indus!I343)</f>
        <v>0.84019806285715504</v>
      </c>
      <c r="M19" s="7">
        <f>Indus!I19-K19-L19-AVERAGE(Indus!$I$2:$I$349)</f>
        <v>-0.23781667202376866</v>
      </c>
      <c r="N19" s="7">
        <f>AVERAGE(Indus!J13:J24)-AVERAGE(Indus!$J$2:$J$349)</f>
        <v>0.24415435936781571</v>
      </c>
      <c r="O19" s="7">
        <f>-AVERAGE(Indus!$J$2:$J$349)-AVERAGE(N19-Indus!J19,N31-Indus!J31,N43-Indus!J43,N55-Indus!J55,N67-Indus!J67,N79-Indus!J79,N91-Indus!J91,N103-Indus!J103,N115-Indus!J115,N127-Indus!J127,N139-Indus!J139,N151-Indus!J151,N163-Indus!J163,N175-Indus!J175,N187-Indus!J187,N199-Indus!J199,N211-Indus!J211,N223-Indus!J223,N235-Indus!J235,N247-Indus!J247,N259-Indus!J259,N271-Indus!J271,N283-Indus!J283,N295-Indus!J295,N307-Indus!J307,N319-Indus!J319,N331-Indus!J331,N343-Indus!J343)</f>
        <v>0.36573792788690507</v>
      </c>
      <c r="P19" s="7">
        <f>Indus!J19-N19-O19-AVERAGE(Indus!$J$2:$J$349)</f>
        <v>0.10147778044642841</v>
      </c>
      <c r="Q19" s="7">
        <f>AVERAGE(Indus!K13:K24)-AVERAGE(Indus!$K$2:$K$349)</f>
        <v>-4.0485469597701051E-2</v>
      </c>
      <c r="R19" s="7">
        <f>-AVERAGE(Indus!$K$2:$K$349)-AVERAGE(Q19-Indus!K19,Q31-Indus!K31,Q43-Indus!K43,Q55-Indus!K55,Q67-Indus!K67,Q79-Indus!K79,Q91-Indus!K91,Q103-Indus!K103,Q115-Indus!K115,Q127-Indus!K127,Q139-Indus!K139,Q151-Indus!K151,Q163-Indus!K163,Q175-Indus!K175,Q187-Indus!K187,Q199-Indus!K199,Q211-Indus!K211,Q223-Indus!K223,Q235-Indus!K235,Q247-Indus!K247,Q259-Indus!K259,Q271-Indus!K271,Q283-Indus!K283,Q295-Indus!K295,Q307-Indus!K307,Q319-Indus!K319,Q331-Indus!K331,Q343-Indus!K343)</f>
        <v>-9.3634842857143186E-3</v>
      </c>
      <c r="S19" s="7">
        <f>Indus!K19-Q19-R19-AVERAGE(Indus!$K$2:$K$349)</f>
        <v>-3.749305654761903E-2</v>
      </c>
      <c r="T19" s="7">
        <f>AVERAGE(Indus!L13:L24)-AVERAGE(Indus!$L$2:$L$349)</f>
        <v>0.80039444080460065</v>
      </c>
      <c r="U19" s="7">
        <f>-AVERAGE(Indus!$L$2:$L$349)-AVERAGE(T19-Indus!L19,T31-Indus!L31,T43-Indus!L43,T55-Indus!L55,T67-Indus!L67,T79-Indus!L79,T91-Indus!L91,T103-Indus!L103,T115-Indus!L115,T127-Indus!L127,T139-Indus!L139,T151-Indus!L151,T163-Indus!L163,T175-Indus!L175,T187-Indus!L187,T199-Indus!L199,T211-Indus!L211,T223-Indus!L223,T235-Indus!L235,T247-Indus!L247,T259-Indus!L259,T271-Indus!L271,T283-Indus!L283,T295-Indus!L295,T307-Indus!L307,T319-Indus!L319,T331-Indus!L331,T343-Indus!L343)</f>
        <v>-0.8371478433035735</v>
      </c>
      <c r="V19" s="7">
        <f>Indus!L19-T19-U19-AVERAGE(Indus!$L$2:$L$349)</f>
        <v>0.36568384913690721</v>
      </c>
      <c r="W19" s="7">
        <f>AVERAGE(Indus!M13:M24)-AVERAGE(Indus!$M$2:$M$349)</f>
        <v>-7.7269401436781265E-3</v>
      </c>
      <c r="X19" s="7">
        <f>-AVERAGE(Indus!$M$2:$M$349)-AVERAGE(W19-Indus!M19,W31-Indus!M31,W43-Indus!M43,W55-Indus!M55,W67-Indus!M67,W79-Indus!M79,W91-Indus!M91,W103-Indus!M103,W115-Indus!M115,W127-Indus!M127,W139-Indus!M139,W151-Indus!M151,W163-Indus!M163,W175-Indus!M175,W187-Indus!M187,W199-Indus!M199,W211-Indus!M211,W223-Indus!M223,W235-Indus!M235,W247-Indus!M247,W259-Indus!M259,W271-Indus!M271,W283-Indus!M283,W295-Indus!M295,W307-Indus!M307,W319-Indus!M319,W331-Indus!M331,W343-Indus!M343)</f>
        <v>-3.9679677708333333E-2</v>
      </c>
      <c r="Y19" s="7">
        <f>Indus!M19-W19-X19-AVERAGE(Indus!$M$2:$M$349)</f>
        <v>3.517213541666675E-3</v>
      </c>
      <c r="Z19" s="7">
        <f>AVERAGE(Indus!N13:N24)-AVERAGE(Indus!$N$2:$N$349)</f>
        <v>1.6767555375287326</v>
      </c>
      <c r="AA19" s="7">
        <f>-AVERAGE(Indus!$N$2:$N$349)-AVERAGE(Z19-Indus!N19,Z31-Indus!N31,Z43-Indus!N43,Z55-Indus!N55,Z67-Indus!N67,Z79-Indus!N79,Z91-Indus!N91,Z103-Indus!N103,Z115-Indus!N115,Z127-Indus!N127,Z139-Indus!N139,Z151-Indus!N151,Z163-Indus!N163,Z175-Indus!N175,Z187-Indus!N187,Z199-Indus!N199,Z211-Indus!N211,Z223-Indus!N223,Z235-Indus!N235,Z247-Indus!N247,Z259-Indus!N259,Z271-Indus!N271,Z283-Indus!N283,Z295-Indus!N295,Z307-Indus!N307,Z319-Indus!N319,Z331-Indus!N331,Z343-Indus!N343)</f>
        <v>1.7242862690476208</v>
      </c>
      <c r="AB19" s="7">
        <f>Indus!N19-Z19-AA19-AVERAGE(Indus!$N$2:$N$349)</f>
        <v>1.6789458709523775</v>
      </c>
      <c r="AC19" s="7">
        <f>AVERAGE(Indus!O13:O24)-AVERAGE(Indus!$O$2:$O$349)</f>
        <v>-0.11235620554597903</v>
      </c>
      <c r="AD19" s="7">
        <f>-AVERAGE(Indus!$O$2:$O$349)-AVERAGE(AC19-Indus!O19,AC31-Indus!O31,AC43-Indus!O43,AC55-Indus!O55,AC67-Indus!O67,AC79-Indus!O79,AC91-Indus!O91,AC103-Indus!O103,AC115-Indus!O115,AC127-Indus!O127,AC139-Indus!O139,AC151-Indus!O151,AC163-Indus!O163,AC175-Indus!O175,AC187-Indus!O187,AC199-Indus!O199,AC211-Indus!O211,AC223-Indus!O223,AC235-Indus!O235,AC247-Indus!O247,AC259-Indus!O259,AC271-Indus!O271,AC283-Indus!O283,AC295-Indus!O295,AC307-Indus!O307,AC319-Indus!O319,AC331-Indus!O331,AC343-Indus!O343)</f>
        <v>-0.14073229485119043</v>
      </c>
      <c r="AE19" s="7">
        <f>Indus!O19-AC19-AD19-AVERAGE(Indus!$O$2:$O$349)</f>
        <v>-1.4270440148809183E-2</v>
      </c>
      <c r="AF19" s="7">
        <f>AVERAGE(Indus!P13:P24)-AVERAGE(Indus!$P$2:$P$349)</f>
        <v>1.5944903850574704E-2</v>
      </c>
      <c r="AG19" s="7">
        <f>-AVERAGE(Indus!$P$2:$P$349)-AVERAGE(AF19-Indus!P19,AF31-Indus!P31,AF43-Indus!P43,AF55-Indus!P55,AF67-Indus!P67,AF79-Indus!P79,AF91-Indus!P91,AF103-Indus!P103,AF115-Indus!P115,AF127-Indus!P127,AF139-Indus!P139,AF151-Indus!P151,AF163-Indus!P163,AF175-Indus!P175,AF187-Indus!P187,AF199-Indus!P199,AF211-Indus!P211,AF223-Indus!P223,AF235-Indus!P235,AF247-Indus!P247,AF259-Indus!P259,AF271-Indus!P271,AF283-Indus!P283,AF295-Indus!P295,AF307-Indus!P307,AF319-Indus!P319,AF331-Indus!P331,AF343-Indus!P343)</f>
        <v>3.1537172827380958E-2</v>
      </c>
      <c r="AH19" s="7">
        <f>Indus!P19-AF19-AG19-AVERAGE(Indus!$P$2:$P$349)</f>
        <v>-9.7467111607142665E-3</v>
      </c>
    </row>
    <row r="20" spans="1:34" x14ac:dyDescent="0.2">
      <c r="A20" s="3">
        <v>33434</v>
      </c>
      <c r="B20">
        <f t="shared" si="0"/>
        <v>1991</v>
      </c>
      <c r="C20">
        <f t="shared" si="1"/>
        <v>7</v>
      </c>
      <c r="D20" s="7">
        <f>AVERAGE(Indus!D14:D25)</f>
        <v>22.554248411666666</v>
      </c>
      <c r="E20" s="7">
        <f>-AVERAGE(D20-Indus!D20,D32-Indus!D32,D44-Indus!D44,D56-Indus!D56,D68-Indus!D68,D80-Indus!D80,D92-Indus!D92,D104-Indus!D104,D116-Indus!D116,D128-Indus!D128,D140-Indus!D140,D152-Indus!D152,D164-Indus!D164,D176-Indus!D176,D188-Indus!D188,D200-Indus!D200,D212-Indus!D212,D224-Indus!D224,D236-Indus!D236,D248-Indus!D248,D260-Indus!D260,D272-Indus!D272,D284-Indus!D284,D296-Indus!D296,D308-Indus!D308,D320-Indus!D320,D332-Indus!D332,D344-Indus!D344)</f>
        <v>1.9669899127678572</v>
      </c>
      <c r="F20" s="7">
        <f>Indus!D20-D20-E20</f>
        <v>-0.54892349443452515</v>
      </c>
      <c r="G20" s="7">
        <f t="shared" si="12"/>
        <v>2.190028200704687</v>
      </c>
      <c r="H20" s="7">
        <f>AVERAGE(Indus!H14:H25)-AVERAGE(Indus!$H$2:$H$349)</f>
        <v>9.970368483016955</v>
      </c>
      <c r="I20" s="7">
        <f>-AVERAGE(Indus!$H$2:$H$349)-AVERAGE(H20-Indus!H20,H32-Indus!H32,H44-Indus!H44,H56-Indus!H56,H68-Indus!H68,H80-Indus!H80,H92-Indus!H92,H104-Indus!H104,H116-Indus!H116,H128-Indus!H128,H140-Indus!H140,H152-Indus!H152,H164-Indus!H164,H176-Indus!H176,H188-Indus!H188,H200-Indus!H200,H212-Indus!H212,H224-Indus!H224,H236-Indus!H236,H248-Indus!H248,H260-Indus!H260,H272-Indus!H272,H284-Indus!H284,H296-Indus!H296,H308-Indus!H308,H320-Indus!H320,H332-Indus!H332,H344-Indus!H344)</f>
        <v>-0.1231013713095308</v>
      </c>
      <c r="J20" s="7">
        <f>Indus!H20-H20-I20-AVERAGE(Indus!$H$2:$H$349)</f>
        <v>9.1057910475683457E-2</v>
      </c>
      <c r="K20" s="7">
        <f>AVERAGE(Indus!I14:I25)-AVERAGE(Indus!$I$2:$I$349)</f>
        <v>2.9689437175861144</v>
      </c>
      <c r="L20" s="7">
        <f>-AVERAGE(Indus!$I$2:$I$349)-AVERAGE(K20-Indus!I20,K32-Indus!I32,K44-Indus!I44,K56-Indus!I56,K68-Indus!I68,K80-Indus!I80,K92-Indus!I92,K104-Indus!I104,K116-Indus!I116,K128-Indus!I128,K140-Indus!I140,K152-Indus!I152,K164-Indus!I164,K176-Indus!I176,K188-Indus!I188,K200-Indus!I200,K212-Indus!I212,K224-Indus!I224,K236-Indus!I236,K248-Indus!I248,K260-Indus!I260,K272-Indus!I272,K284-Indus!I284,K296-Indus!I296,K308-Indus!I308,K320-Indus!I320,K332-Indus!I332,K344-Indus!I344)</f>
        <v>0.17507643994048294</v>
      </c>
      <c r="M20" s="7">
        <f>Indus!I20-K20-L20-AVERAGE(Indus!$I$2:$I$349)</f>
        <v>0.11501094089283015</v>
      </c>
      <c r="N20" s="7">
        <f>AVERAGE(Indus!J14:J25)-AVERAGE(Indus!$J$2:$J$349)</f>
        <v>0.24103263520114915</v>
      </c>
      <c r="O20" s="7">
        <f>-AVERAGE(Indus!$J$2:$J$349)-AVERAGE(N20-Indus!J20,N32-Indus!J32,N44-Indus!J44,N56-Indus!J56,N68-Indus!J68,N80-Indus!J80,N92-Indus!J92,N104-Indus!J104,N116-Indus!J116,N128-Indus!J128,N140-Indus!J140,N152-Indus!J152,N164-Indus!J164,N176-Indus!J176,N188-Indus!J188,N200-Indus!J200,N212-Indus!J212,N224-Indus!J224,N236-Indus!J236,N248-Indus!J248,N260-Indus!J260,N272-Indus!J272,N284-Indus!J284,N296-Indus!J296,N308-Indus!J308,N320-Indus!J320,N332-Indus!J332,N344-Indus!J344)</f>
        <v>0.82044285833333364</v>
      </c>
      <c r="P20" s="7">
        <f>Indus!J20-N20-O20-AVERAGE(Indus!$J$2:$J$349)</f>
        <v>-0.12901868583333376</v>
      </c>
      <c r="Q20" s="7">
        <f>AVERAGE(Indus!K14:K25)-AVERAGE(Indus!$K$2:$K$349)</f>
        <v>-3.3110919597700961E-2</v>
      </c>
      <c r="R20" s="7">
        <f>-AVERAGE(Indus!$K$2:$K$349)-AVERAGE(Q20-Indus!K20,Q32-Indus!K32,Q44-Indus!K44,Q56-Indus!K56,Q68-Indus!K68,Q80-Indus!K80,Q92-Indus!K92,Q104-Indus!K104,Q116-Indus!K116,Q128-Indus!K128,Q140-Indus!K140,Q152-Indus!K152,Q164-Indus!K164,Q176-Indus!K176,Q188-Indus!K188,Q200-Indus!K200,Q212-Indus!K212,Q224-Indus!K224,Q236-Indus!K236,Q248-Indus!K248,Q260-Indus!K260,Q272-Indus!K272,Q284-Indus!K284,Q296-Indus!K296,Q308-Indus!K308,Q320-Indus!K320,Q332-Indus!K332,Q344-Indus!K344)</f>
        <v>9.4670911398809454E-2</v>
      </c>
      <c r="S20" s="7">
        <f>Indus!K20-Q20-R20-AVERAGE(Indus!$K$2:$K$349)</f>
        <v>0.19587268776785716</v>
      </c>
      <c r="T20" s="7">
        <f>AVERAGE(Indus!L14:L25)-AVERAGE(Indus!$L$2:$L$349)</f>
        <v>0.78364648913793378</v>
      </c>
      <c r="U20" s="7">
        <f>-AVERAGE(Indus!$L$2:$L$349)-AVERAGE(T20-Indus!L20,T32-Indus!L32,T44-Indus!L44,T56-Indus!L56,T68-Indus!L68,T80-Indus!L80,T92-Indus!L92,T104-Indus!L104,T116-Indus!L116,T128-Indus!L128,T140-Indus!L140,T152-Indus!L152,T164-Indus!L164,T176-Indus!L176,T188-Indus!L188,T200-Indus!L200,T212-Indus!L212,T224-Indus!L224,T236-Indus!L236,T248-Indus!L248,T260-Indus!L260,T272-Indus!L272,T284-Indus!L284,T296-Indus!L296,T308-Indus!L308,T320-Indus!L320,T332-Indus!L332,T344-Indus!L344)</f>
        <v>1.7990590514880962</v>
      </c>
      <c r="V20" s="7">
        <f>Indus!L20-T20-U20-AVERAGE(Indus!$L$2:$L$349)</f>
        <v>-1.4387597839880959</v>
      </c>
      <c r="W20" s="7">
        <f>AVERAGE(Indus!M14:M25)-AVERAGE(Indus!$M$2:$M$349)</f>
        <v>-7.7269401436781265E-3</v>
      </c>
      <c r="X20" s="7">
        <f>-AVERAGE(Indus!$M$2:$M$349)-AVERAGE(W20-Indus!M20,W32-Indus!M32,W44-Indus!M44,W56-Indus!M56,W68-Indus!M68,W80-Indus!M80,W92-Indus!M92,W104-Indus!M104,W116-Indus!M116,W128-Indus!M128,W140-Indus!M140,W152-Indus!M152,W164-Indus!M164,W176-Indus!M176,W188-Indus!M188,W200-Indus!M200,W212-Indus!M212,W224-Indus!M224,W236-Indus!M236,W248-Indus!M248,W260-Indus!M260,W272-Indus!M272,W284-Indus!M284,W296-Indus!M296,W308-Indus!M308,W320-Indus!M320,W332-Indus!M332,W344-Indus!M344)</f>
        <v>6.3956218720238101E-2</v>
      </c>
      <c r="Y20" s="7">
        <f>Indus!M20-W20-X20-AVERAGE(Indus!$M$2:$M$349)</f>
        <v>-6.9026728869047427E-3</v>
      </c>
      <c r="Z20" s="7">
        <f>AVERAGE(Indus!N14:N25)-AVERAGE(Indus!$N$2:$N$349)</f>
        <v>1.7277640008620665</v>
      </c>
      <c r="AA20" s="7">
        <f>-AVERAGE(Indus!$N$2:$N$349)-AVERAGE(Z20-Indus!N20,Z32-Indus!N32,Z44-Indus!N44,Z56-Indus!N56,Z68-Indus!N68,Z80-Indus!N80,Z92-Indus!N92,Z104-Indus!N104,Z116-Indus!N116,Z128-Indus!N128,Z140-Indus!N140,Z152-Indus!N152,Z164-Indus!N164,Z176-Indus!N176,Z188-Indus!N188,Z200-Indus!N200,Z212-Indus!N212,Z224-Indus!N224,Z236-Indus!N236,Z248-Indus!N248,Z260-Indus!N260,Z272-Indus!N272,Z284-Indus!N284,Z296-Indus!N296,Z308-Indus!N308,Z320-Indus!N320,Z332-Indus!N332,Z344-Indus!N344)</f>
        <v>-1.4646424845833312</v>
      </c>
      <c r="AB20" s="7">
        <f>Indus!N20-Z20-AA20-AVERAGE(Indus!$N$2:$N$349)</f>
        <v>0.98538041124999687</v>
      </c>
      <c r="AC20" s="7">
        <f>AVERAGE(Indus!O14:O25)-AVERAGE(Indus!$O$2:$O$349)</f>
        <v>-0.11052072054597906</v>
      </c>
      <c r="AD20" s="7">
        <f>-AVERAGE(Indus!$O$2:$O$349)-AVERAGE(AC20-Indus!O20,AC32-Indus!O32,AC44-Indus!O44,AC56-Indus!O56,AC68-Indus!O68,AC80-Indus!O80,AC92-Indus!O92,AC104-Indus!O104,AC116-Indus!O116,AC128-Indus!O128,AC140-Indus!O140,AC152-Indus!O152,AC164-Indus!O164,AC176-Indus!O176,AC188-Indus!O188,AC200-Indus!O200,AC212-Indus!O212,AC224-Indus!O224,AC236-Indus!O236,AC248-Indus!O248,AC260-Indus!O260,AC272-Indus!O272,AC284-Indus!O284,AC296-Indus!O296,AC308-Indus!O308,AC320-Indus!O320,AC332-Indus!O332,AC344-Indus!O344)</f>
        <v>0.38190007651785818</v>
      </c>
      <c r="AE20" s="7">
        <f>Indus!O20-AC20-AD20-AVERAGE(Indus!$O$2:$O$349)</f>
        <v>-0.36690811651785804</v>
      </c>
      <c r="AF20" s="7">
        <f>AVERAGE(Indus!P14:P25)-AVERAGE(Indus!$P$2:$P$349)</f>
        <v>1.3851944683908046E-2</v>
      </c>
      <c r="AG20" s="7">
        <f>-AVERAGE(Indus!$P$2:$P$349)-AVERAGE(AF20-Indus!P20,AF32-Indus!P32,AF44-Indus!P44,AF56-Indus!P56,AF68-Indus!P68,AF80-Indus!P80,AF92-Indus!P92,AF104-Indus!P104,AF116-Indus!P116,AF128-Indus!P128,AF140-Indus!P140,AF152-Indus!P152,AF164-Indus!P164,AF176-Indus!P176,AF188-Indus!P188,AF200-Indus!P200,AF212-Indus!P212,AF224-Indus!P224,AF236-Indus!P236,AF248-Indus!P248,AF260-Indus!P260,AF272-Indus!P272,AF284-Indus!P284,AF296-Indus!P296,AF308-Indus!P308,AF320-Indus!P320,AF332-Indus!P332,AF344-Indus!P344)</f>
        <v>0.21962261613095235</v>
      </c>
      <c r="AH20" s="7">
        <f>Indus!P20-AF20-AG20-AVERAGE(Indus!$P$2:$P$349)</f>
        <v>5.3610747023809663E-3</v>
      </c>
    </row>
    <row r="21" spans="1:34" x14ac:dyDescent="0.2">
      <c r="A21" s="3">
        <v>33465</v>
      </c>
      <c r="B21">
        <f t="shared" si="0"/>
        <v>1991</v>
      </c>
      <c r="C21">
        <f t="shared" si="1"/>
        <v>8</v>
      </c>
      <c r="D21" s="7">
        <f>AVERAGE(Indus!D15:D26)</f>
        <v>22.441557803333335</v>
      </c>
      <c r="E21" s="7">
        <f>-AVERAGE(D9-Indus!D9,D21-Indus!D21,D33-Indus!D33,D45-Indus!D45,D57-Indus!D57,D69-Indus!D69,D81-Indus!D81,D93-Indus!D93,D105-Indus!D105,D117-Indus!D117,D129-Indus!D129,D141-Indus!D141,D153-Indus!D153,D165-Indus!D165,D177-Indus!D177,D189-Indus!D189,D201-Indus!D201,D213-Indus!D213,D225-Indus!D225,D237-Indus!D237,D249-Indus!D249,D261-Indus!D261,D273-Indus!D273,D285-Indus!D285,D297-Indus!D297,D309-Indus!D309,D321-Indus!D321,D333-Indus!D333)</f>
        <v>1.7473477882142856</v>
      </c>
      <c r="F21" s="7">
        <f>Indus!D21-D21-E21</f>
        <v>-1.2737025015476224</v>
      </c>
      <c r="G21" s="7">
        <f t="shared" si="12"/>
        <v>0.69278409335395374</v>
      </c>
      <c r="H21" s="7">
        <f>AVERAGE(Indus!H15:H26)-AVERAGE(Indus!$H$2:$H$349)</f>
        <v>9.9027618755162621</v>
      </c>
      <c r="I21" s="7">
        <f>-AVERAGE(Indus!$H$2:$H$349)-AVERAGE(H9-Indus!H9,H21-Indus!H21,H33-Indus!H33,H45-Indus!H45,H57-Indus!H57,H69-Indus!H69,H81-Indus!H81,H93-Indus!H93,H105-Indus!H105,H117-Indus!H117,H129-Indus!H129,H141-Indus!H141,H153-Indus!H153,H165-Indus!H165,H177-Indus!H177,H189-Indus!H189,H201-Indus!H201,H213-Indus!H213,H225-Indus!H225,H237-Indus!H237,H249-Indus!H249,H261-Indus!H261,H273-Indus!H273,H285-Indus!H285,H297-Indus!H297,H309-Indus!H309,H321-Indus!H321,H333-Indus!H333)</f>
        <v>0.30438886375077345</v>
      </c>
      <c r="J21" s="7">
        <f>Indus!H21-H21-I21-AVERAGE(Indus!$H$2:$H$349)</f>
        <v>-0.10354250708405743</v>
      </c>
      <c r="K21" s="7">
        <f>AVERAGE(Indus!I15:I26)-AVERAGE(Indus!$I$2:$I$349)</f>
        <v>3.0398462242527557</v>
      </c>
      <c r="L21" s="7">
        <f>-AVERAGE(Indus!$I$2:$I$349)-AVERAGE(K9-Indus!I9,K21-Indus!I21,K33-Indus!I33,K45-Indus!I45,K57-Indus!I57,K69-Indus!I69,K81-Indus!I81,K93-Indus!I93,K105-Indus!I105,K117-Indus!I117,K129-Indus!I129,K141-Indus!I141,K153-Indus!I153,K165-Indus!I165,K177-Indus!I177,K189-Indus!I189,K201-Indus!I201,K213-Indus!I213,K225-Indus!I225,K237-Indus!I237,K249-Indus!I249,K261-Indus!I261,K273-Indus!I273,K285-Indus!I285,K297-Indus!I297,K309-Indus!I309,K321-Indus!I321,K333-Indus!I333)</f>
        <v>-0.76863316086308942</v>
      </c>
      <c r="M21" s="7">
        <f>Indus!I21-K21-L21-AVERAGE(Indus!$I$2:$I$349)</f>
        <v>0.46215275502976283</v>
      </c>
      <c r="N21" s="7">
        <f>AVERAGE(Indus!J15:J26)-AVERAGE(Indus!$J$2:$J$349)</f>
        <v>0.23178808853448252</v>
      </c>
      <c r="O21" s="7">
        <f>-AVERAGE(Indus!$J$2:$J$349)-AVERAGE(N9-Indus!J9,N21-Indus!J21,N33-Indus!J33,N45-Indus!J45,N57-Indus!J57,N69-Indus!J69,N81-Indus!J81,N93-Indus!J93,N105-Indus!J105,N117-Indus!J117,N129-Indus!J129,N141-Indus!J141,N153-Indus!J153,N165-Indus!J165,N177-Indus!J177,N189-Indus!J189,N201-Indus!J201,N213-Indus!J213,N225-Indus!J225,N237-Indus!J237,N249-Indus!J249,N261-Indus!J261,N273-Indus!J273,N285-Indus!J285,N297-Indus!J297,N309-Indus!J309,N321-Indus!J321,N333-Indus!J333)</f>
        <v>0.9251789839880955</v>
      </c>
      <c r="P21" s="7">
        <f>Indus!J21-N21-O21-AVERAGE(Indus!$J$2:$J$349)</f>
        <v>-2.620108482142891E-2</v>
      </c>
      <c r="Q21" s="7">
        <f>AVERAGE(Indus!K15:K26)-AVERAGE(Indus!$K$2:$K$349)</f>
        <v>-3.4559267931034476E-2</v>
      </c>
      <c r="R21" s="7">
        <f>-AVERAGE(Indus!$K$2:$K$349)-AVERAGE(Q9-Indus!K9,Q21-Indus!K21,Q33-Indus!K33,Q45-Indus!K45,Q57-Indus!K57,Q69-Indus!K69,Q81-Indus!K81,Q93-Indus!K93,Q105-Indus!K105,Q117-Indus!K117,Q129-Indus!K129,Q141-Indus!K141,Q153-Indus!K153,Q165-Indus!K165,Q177-Indus!K177,Q189-Indus!K189,Q201-Indus!K201,Q213-Indus!K213,Q225-Indus!K225,Q237-Indus!K237,Q249-Indus!K249,Q261-Indus!K261,Q273-Indus!K273,Q285-Indus!K285,Q297-Indus!K297,Q309-Indus!K309,Q321-Indus!K321,Q333-Indus!K333)</f>
        <v>1.6816573690476178E-2</v>
      </c>
      <c r="S21" s="7">
        <f>Indus!K21-Q21-R21-AVERAGE(Indus!$K$2:$K$349)</f>
        <v>0.13877378380952399</v>
      </c>
      <c r="T21" s="7">
        <f>AVERAGE(Indus!L15:L26)-AVERAGE(Indus!$L$2:$L$349)</f>
        <v>0.72459191580460125</v>
      </c>
      <c r="U21" s="7">
        <f>-AVERAGE(Indus!$L$2:$L$349)-AVERAGE(T9-Indus!L9,T21-Indus!L21,T33-Indus!L33,T45-Indus!L45,T57-Indus!L57,T69-Indus!L69,T81-Indus!L81,T93-Indus!L93,T105-Indus!L105,T117-Indus!L117,T129-Indus!L129,T141-Indus!L141,T153-Indus!L153,T165-Indus!L165,T177-Indus!L177,T189-Indus!L189,T201-Indus!L201,T213-Indus!L213,T225-Indus!L225,T237-Indus!L237,T249-Indus!L249,T261-Indus!L261,T273-Indus!L273,T285-Indus!L285,T297-Indus!L297,T309-Indus!L309,T321-Indus!L321,T333-Indus!L333)</f>
        <v>3.6617751977976187</v>
      </c>
      <c r="V21" s="7">
        <f>Indus!L21-T21-U21-AVERAGE(Indus!$L$2:$L$349)</f>
        <v>-0.55756446696428696</v>
      </c>
      <c r="W21" s="7">
        <f>AVERAGE(Indus!M15:M26)-AVERAGE(Indus!$M$2:$M$349)</f>
        <v>-7.6769459770114484E-3</v>
      </c>
      <c r="X21" s="7">
        <f>-AVERAGE(Indus!$M$2:$M$349)-AVERAGE(W9-Indus!M9,W21-Indus!M21,W33-Indus!M33,W45-Indus!M45,W57-Indus!M57,W69-Indus!M69,W81-Indus!M81,W93-Indus!M93,W105-Indus!M105,W117-Indus!M117,W129-Indus!M129,W141-Indus!M141,W153-Indus!M153,W165-Indus!M165,W177-Indus!M177,W189-Indus!M189,W201-Indus!M201,W213-Indus!M213,W225-Indus!M225,W237-Indus!M237,W249-Indus!M249,W261-Indus!M261,W273-Indus!M273,W285-Indus!M285,W297-Indus!M297,W309-Indus!M309,W321-Indus!M321,W333-Indus!M333)</f>
        <v>3.3499074464285739E-2</v>
      </c>
      <c r="Y21" s="7">
        <f>Indus!M21-W21-X21-AVERAGE(Indus!$M$2:$M$349)</f>
        <v>-2.6446027976190778E-3</v>
      </c>
      <c r="Z21" s="7">
        <f>AVERAGE(Indus!N15:N26)-AVERAGE(Indus!$N$2:$N$349)</f>
        <v>1.6837394541953969</v>
      </c>
      <c r="AA21" s="7">
        <f>-AVERAGE(Indus!$N$2:$N$349)-AVERAGE(Z9-Indus!N9,Z21-Indus!N21,Z33-Indus!N33,Z45-Indus!N45,Z57-Indus!N57,Z69-Indus!N69,Z81-Indus!N81,Z93-Indus!N93,Z105-Indus!N105,Z117-Indus!N117,Z129-Indus!N129,Z141-Indus!N141,Z153-Indus!N153,Z165-Indus!N165,Z177-Indus!N177,Z189-Indus!N189,Z201-Indus!N201,Z213-Indus!N213,Z225-Indus!N225,Z237-Indus!N237,Z249-Indus!N249,Z261-Indus!N261,Z273-Indus!N273,Z285-Indus!N285,Z297-Indus!N297,Z309-Indus!N309,Z321-Indus!N321,Z333-Indus!N333)</f>
        <v>-3.1178156839880966</v>
      </c>
      <c r="AB21" s="7">
        <f>Indus!N21-Z21-AA21-AVERAGE(Indus!$N$2:$N$349)</f>
        <v>-0.96308558267856981</v>
      </c>
      <c r="AC21" s="7">
        <f>AVERAGE(Indus!O15:O26)-AVERAGE(Indus!$O$2:$O$349)</f>
        <v>-0.11459304887931188</v>
      </c>
      <c r="AD21" s="7">
        <f>-AVERAGE(Indus!$O$2:$O$349)-AVERAGE(AC9-Indus!O9,AC21-Indus!O21,AC33-Indus!O33,AC45-Indus!O45,AC57-Indus!O57,AC69-Indus!O69,AC81-Indus!O81,AC93-Indus!O93,AC105-Indus!O105,AC117-Indus!O117,AC129-Indus!O129,AC141-Indus!O141,AC153-Indus!O153,AC165-Indus!O165,AC177-Indus!O177,AC189-Indus!O189,AC201-Indus!O201,AC213-Indus!O213,AC225-Indus!O225,AC237-Indus!O237,AC249-Indus!O249,AC261-Indus!O261,AC273-Indus!O273,AC285-Indus!O285,AC297-Indus!O297,AC309-Indus!O309,AC321-Indus!O321,AC333-Indus!O333)</f>
        <v>0.54602282654761813</v>
      </c>
      <c r="AE21" s="7">
        <f>Indus!O21-AC21-AD21-AVERAGE(Indus!$O$2:$O$349)</f>
        <v>-0.2433446182142851</v>
      </c>
      <c r="AF21" s="7">
        <f>AVERAGE(Indus!P15:P26)-AVERAGE(Indus!$P$2:$P$349)</f>
        <v>1.5652680517241363E-2</v>
      </c>
      <c r="AG21" s="7">
        <f>-AVERAGE(Indus!$P$2:$P$349)-AVERAGE(AF9-Indus!P9,AF21-Indus!P21,AF33-Indus!P33,AF45-Indus!P45,AF57-Indus!P57,AF69-Indus!P69,AF81-Indus!P81,AF93-Indus!P93,AF105-Indus!P105,AF117-Indus!P117,AF129-Indus!P129,AF141-Indus!P141,AF153-Indus!P153,AF165-Indus!P165,AF177-Indus!P177,AF189-Indus!P189,AF201-Indus!P201,AF213-Indus!P213,AF225-Indus!P225,AF237-Indus!P237,AF249-Indus!P249,AF261-Indus!P261,AF273-Indus!P273,AF285-Indus!P285,AF297-Indus!P297,AF309-Indus!P309,AF321-Indus!P321,AF333-Indus!P333)</f>
        <v>0.14610215586309522</v>
      </c>
      <c r="AH21" s="7">
        <f>Indus!P21-AF21-AG21-AVERAGE(Indus!$P$2:$P$349)</f>
        <v>2.1750079136904757E-2</v>
      </c>
    </row>
    <row r="22" spans="1:34" x14ac:dyDescent="0.2">
      <c r="A22" s="3">
        <v>33496</v>
      </c>
      <c r="B22">
        <f t="shared" si="0"/>
        <v>1991</v>
      </c>
      <c r="C22">
        <f t="shared" si="1"/>
        <v>9</v>
      </c>
      <c r="D22" s="7">
        <f>AVERAGE(Indus!D16:D27)</f>
        <v>22.512368916666663</v>
      </c>
      <c r="E22" s="7">
        <f>-AVERAGE(D10-Indus!D10,D22-Indus!D22,D34-Indus!D34,D46-Indus!D46,D58-Indus!D58,D70-Indus!D70,D82-Indus!D82,D94-Indus!D94,D106-Indus!D106,D118-Indus!D118,D130-Indus!D130,D142-Indus!D142,D154-Indus!D154,D166-Indus!D166,D178-Indus!D178,D190-Indus!D190,D202-Indus!D202,D214-Indus!D214,D226-Indus!D226,D238-Indus!D238,D250-Indus!D250,D262-Indus!D262,D274-Indus!D274,D286-Indus!D286,D298-Indus!D298,D310-Indus!D310,D322-Indus!D322,D334-Indus!D334)</f>
        <v>-0.16994869681547603</v>
      </c>
      <c r="F22" s="7">
        <f>Indus!D22-D22-E22</f>
        <v>-1.5229049898511866</v>
      </c>
      <c r="G22" s="7">
        <f t="shared" si="12"/>
        <v>-0.99009095234010014</v>
      </c>
      <c r="H22" s="7">
        <f>AVERAGE(Indus!H16:H27)-AVERAGE(Indus!$H$2:$H$349)</f>
        <v>9.847423333849747</v>
      </c>
      <c r="I22" s="7">
        <f>-AVERAGE(Indus!$H$2:$H$349)-AVERAGE(H10-Indus!H10,H22-Indus!H22,H34-Indus!H34,H46-Indus!H46,H58-Indus!H58,H70-Indus!H70,H82-Indus!H82,H94-Indus!H94,H106-Indus!H106,H118-Indus!H118,H130-Indus!H130,H142-Indus!H142,H154-Indus!H154,H166-Indus!H166,H178-Indus!H178,H190-Indus!H190,H202-Indus!H202,H214-Indus!H214,H226-Indus!H226,H238-Indus!H238,H250-Indus!H250,H262-Indus!H262,H274-Indus!H274,H286-Indus!H286,H298-Indus!H298,H310-Indus!H310,H322-Indus!H322,H334-Indus!H334)</f>
        <v>0.56428019148734165</v>
      </c>
      <c r="J22" s="7">
        <f>Indus!H22-H22-I22-AVERAGE(Indus!$H$2:$H$349)</f>
        <v>-0.18504842315405767</v>
      </c>
      <c r="K22" s="7">
        <f>AVERAGE(Indus!I16:I27)-AVERAGE(Indus!$I$2:$I$349)</f>
        <v>3.1043654700861225</v>
      </c>
      <c r="L22" s="7">
        <f>-AVERAGE(Indus!$I$2:$I$349)-AVERAGE(K10-Indus!I10,K22-Indus!I22,K34-Indus!I34,K46-Indus!I46,K58-Indus!I58,K70-Indus!I70,K82-Indus!I82,K94-Indus!I94,K106-Indus!I106,K118-Indus!I118,K130-Indus!I130,K142-Indus!I142,K154-Indus!I154,K166-Indus!I166,K178-Indus!I178,K190-Indus!I190,K202-Indus!I202,K214-Indus!I214,K226-Indus!I226,K238-Indus!I238,K250-Indus!I250,K262-Indus!I262,K274-Indus!I274,K286-Indus!I286,K298-Indus!I298,K310-Indus!I310,K322-Indus!I322,K334-Indus!I334)</f>
        <v>-0.73743248026778474</v>
      </c>
      <c r="M22" s="7">
        <f>Indus!I22-K22-L22-AVERAGE(Indus!$I$2:$I$349)</f>
        <v>0.35916963860108808</v>
      </c>
      <c r="N22" s="7">
        <f>AVERAGE(Indus!J16:J27)-AVERAGE(Indus!$J$2:$J$349)</f>
        <v>0.23881842103448236</v>
      </c>
      <c r="O22" s="7">
        <f>-AVERAGE(Indus!$J$2:$J$349)-AVERAGE(N10-Indus!J10,N22-Indus!J22,N34-Indus!J34,N46-Indus!J46,N58-Indus!J58,N70-Indus!J70,N82-Indus!J82,N94-Indus!J94,N106-Indus!J106,N118-Indus!J118,N130-Indus!J130,N142-Indus!J142,N154-Indus!J154,N166-Indus!J166,N178-Indus!J178,N190-Indus!J190,N202-Indus!J202,N214-Indus!J214,N226-Indus!J226,N238-Indus!J238,N250-Indus!J250,N262-Indus!J262,N274-Indus!J274,N286-Indus!J286,N298-Indus!J298,N310-Indus!J310,N322-Indus!J322,N334-Indus!J334)</f>
        <v>0.52414154517857137</v>
      </c>
      <c r="P22" s="7">
        <f>Indus!J22-N22-O22-AVERAGE(Indus!$J$2:$J$349)</f>
        <v>-2.9793078511904492E-2</v>
      </c>
      <c r="Q22" s="7">
        <f>AVERAGE(Indus!K16:K27)-AVERAGE(Indus!$K$2:$K$349)</f>
        <v>-4.0782152097701085E-2</v>
      </c>
      <c r="R22" s="7">
        <f>-AVERAGE(Indus!$K$2:$K$349)-AVERAGE(Q10-Indus!K10,Q22-Indus!K22,Q34-Indus!K34,Q46-Indus!K46,Q58-Indus!K58,Q70-Indus!K70,Q82-Indus!K82,Q94-Indus!K94,Q106-Indus!K106,Q118-Indus!K118,Q130-Indus!K130,Q142-Indus!K142,Q154-Indus!K154,Q166-Indus!K166,Q178-Indus!K178,Q190-Indus!K190,Q202-Indus!K202,Q214-Indus!K214,Q226-Indus!K226,Q238-Indus!K238,Q250-Indus!K250,Q262-Indus!K262,Q274-Indus!K274,Q286-Indus!K286,Q298-Indus!K298,Q310-Indus!K310,Q322-Indus!K322,Q334-Indus!K334)</f>
        <v>0.24324861071428594</v>
      </c>
      <c r="S22" s="7">
        <f>Indus!K22-Q22-R22-AVERAGE(Indus!$K$2:$K$349)</f>
        <v>6.8120250952380834E-2</v>
      </c>
      <c r="T22" s="7">
        <f>AVERAGE(Indus!L16:L27)-AVERAGE(Indus!$L$2:$L$349)</f>
        <v>0.71802034497126765</v>
      </c>
      <c r="U22" s="7">
        <f>-AVERAGE(Indus!$L$2:$L$349)-AVERAGE(T10-Indus!L10,T22-Indus!L22,T34-Indus!L34,T46-Indus!L46,T58-Indus!L58,T70-Indus!L70,T82-Indus!L82,T94-Indus!L94,T106-Indus!L106,T118-Indus!L118,T130-Indus!L130,T142-Indus!L142,T154-Indus!L154,T166-Indus!L166,T178-Indus!L178,T190-Indus!L190,T202-Indus!L202,T214-Indus!L214,T226-Indus!L226,T238-Indus!L238,T250-Indus!L250,T262-Indus!L262,T274-Indus!L274,T286-Indus!L286,T298-Indus!L298,T310-Indus!L310,T322-Indus!L322,T334-Indus!L334)</f>
        <v>2.2162659018154773</v>
      </c>
      <c r="V22" s="7">
        <f>Indus!L22-T22-U22-AVERAGE(Indus!$L$2:$L$349)</f>
        <v>-0.14619214014881177</v>
      </c>
      <c r="W22" s="7">
        <f>AVERAGE(Indus!M16:M27)-AVERAGE(Indus!$M$2:$M$349)</f>
        <v>-7.6269518103447842E-3</v>
      </c>
      <c r="X22" s="7">
        <f>-AVERAGE(Indus!$M$2:$M$349)-AVERAGE(W10-Indus!M10,W22-Indus!M22,W34-Indus!M34,W46-Indus!M46,W58-Indus!M58,W70-Indus!M70,W82-Indus!M82,W94-Indus!M94,W106-Indus!M106,W118-Indus!M118,W130-Indus!M130,W142-Indus!M142,W154-Indus!M154,W166-Indus!M166,W178-Indus!M178,W190-Indus!M190,W202-Indus!M202,W214-Indus!M214,W226-Indus!M226,W238-Indus!M238,W250-Indus!M250,W262-Indus!M262,W274-Indus!M274,W286-Indus!M286,W298-Indus!M298,W310-Indus!M310,W322-Indus!M322,W334-Indus!M334)</f>
        <v>8.6521461220238155E-2</v>
      </c>
      <c r="Y22" s="7">
        <f>Indus!M22-W22-X22-AVERAGE(Indus!$M$2:$M$349)</f>
        <v>-8.3442237202381586E-3</v>
      </c>
      <c r="Z22" s="7">
        <f>AVERAGE(Indus!N16:N27)-AVERAGE(Indus!$N$2:$N$349)</f>
        <v>1.7259800741953981</v>
      </c>
      <c r="AA22" s="7">
        <f>-AVERAGE(Indus!$N$2:$N$349)-AVERAGE(Z10-Indus!N10,Z22-Indus!N22,Z34-Indus!N34,Z46-Indus!N46,Z58-Indus!N58,Z70-Indus!N70,Z82-Indus!N82,Z94-Indus!N94,Z106-Indus!N106,Z118-Indus!N118,Z130-Indus!N130,Z142-Indus!N142,Z154-Indus!N154,Z166-Indus!N166,Z178-Indus!N178,Z190-Indus!N190,Z202-Indus!N202,Z214-Indus!N214,Z226-Indus!N226,Z238-Indus!N238,Z250-Indus!N250,Z262-Indus!N262,Z274-Indus!N274,Z286-Indus!N286,Z298-Indus!N298,Z310-Indus!N310,Z322-Indus!N322,Z334-Indus!N334)</f>
        <v>-3.2922003180654746</v>
      </c>
      <c r="AB22" s="7">
        <f>Indus!N22-Z22-AA22-AVERAGE(Indus!$N$2:$N$349)</f>
        <v>-1.5194486486011911</v>
      </c>
      <c r="AC22" s="7">
        <f>AVERAGE(Indus!O16:O27)-AVERAGE(Indus!$O$2:$O$349)</f>
        <v>-9.0727726379312035E-2</v>
      </c>
      <c r="AD22" s="7">
        <f>-AVERAGE(Indus!$O$2:$O$349)-AVERAGE(AC10-Indus!O10,AC22-Indus!O22,AC34-Indus!O34,AC46-Indus!O46,AC58-Indus!O58,AC70-Indus!O70,AC82-Indus!O82,AC94-Indus!O94,AC106-Indus!O106,AC118-Indus!O118,AC130-Indus!O130,AC142-Indus!O142,AC154-Indus!O154,AC166-Indus!O166,AC178-Indus!O178,AC190-Indus!O190,AC202-Indus!O202,AC214-Indus!O214,AC226-Indus!O226,AC238-Indus!O238,AC250-Indus!O250,AC262-Indus!O262,AC274-Indus!O274,AC286-Indus!O286,AC298-Indus!O298,AC310-Indus!O310,AC322-Indus!O322,AC334-Indus!O334)</f>
        <v>0.22230336464285827</v>
      </c>
      <c r="AE22" s="7">
        <f>Indus!O22-AC22-AD22-AVERAGE(Indus!$O$2:$O$349)</f>
        <v>-1.5915128809524948E-2</v>
      </c>
      <c r="AF22" s="7">
        <f>AVERAGE(Indus!P16:P27)-AVERAGE(Indus!$P$2:$P$349)</f>
        <v>1.6900441350574696E-2</v>
      </c>
      <c r="AG22" s="7">
        <f>-AVERAGE(Indus!$P$2:$P$349)-AVERAGE(AF10-Indus!P10,AF22-Indus!P22,AF34-Indus!P34,AF46-Indus!P46,AF58-Indus!P58,AF70-Indus!P70,AF82-Indus!P82,AF94-Indus!P94,AF106-Indus!P106,AF118-Indus!P118,AF130-Indus!P130,AF142-Indus!P142,AF154-Indus!P154,AF166-Indus!P166,AF178-Indus!P178,AF190-Indus!P190,AF202-Indus!P202,AF214-Indus!P214,AF226-Indus!P226,AF238-Indus!P238,AF250-Indus!P250,AF262-Indus!P262,AF274-Indus!P274,AF286-Indus!P286,AF298-Indus!P298,AF310-Indus!P310,AF322-Indus!P322,AF334-Indus!P334)</f>
        <v>2.9234067857142887E-3</v>
      </c>
      <c r="AH22" s="7">
        <f>Indus!P22-AF22-AG22-AVERAGE(Indus!$P$2:$P$349)</f>
        <v>-4.5343682619047594E-2</v>
      </c>
    </row>
    <row r="23" spans="1:34" x14ac:dyDescent="0.2">
      <c r="A23" s="3">
        <v>33526</v>
      </c>
      <c r="B23">
        <f t="shared" si="0"/>
        <v>1991</v>
      </c>
      <c r="C23">
        <f t="shared" si="1"/>
        <v>10</v>
      </c>
      <c r="D23" s="7">
        <f>AVERAGE(Indus!D17:D28)</f>
        <v>22.520191589166668</v>
      </c>
      <c r="E23" s="7">
        <f>-AVERAGE(D11-Indus!D11,D23-Indus!D23,D35-Indus!D35,D47-Indus!D47,D59-Indus!D59,D71-Indus!D71,D83-Indus!D83,D95-Indus!D95,D107-Indus!D107,D119-Indus!D119,D131-Indus!D131,D143-Indus!D143,D155-Indus!D155,D167-Indus!D167,D179-Indus!D179,D191-Indus!D191,D203-Indus!D203,D215-Indus!D215,D227-Indus!D227,D239-Indus!D239,D251-Indus!D251,D263-Indus!D263,D275-Indus!D275,D287-Indus!D287,D299-Indus!D299,D311-Indus!D311,D323-Indus!D323,D335-Indus!D335)</f>
        <v>-2.9457578467261909</v>
      </c>
      <c r="F23" s="7">
        <f>Indus!D23-D23-E23</f>
        <v>-1.4951891324404771</v>
      </c>
      <c r="G23" s="7">
        <f t="shared" si="12"/>
        <v>-2.4076719269212616</v>
      </c>
      <c r="H23" s="7">
        <f>AVERAGE(Indus!H17:H28)-AVERAGE(Indus!$H$2:$H$349)</f>
        <v>9.7903961530164452</v>
      </c>
      <c r="I23" s="7">
        <f>-AVERAGE(Indus!$H$2:$H$349)-AVERAGE(H11-Indus!H11,H23-Indus!H23,H35-Indus!H35,H47-Indus!H47,H59-Indus!H59,H71-Indus!H71,H83-Indus!H83,H95-Indus!H95,H107-Indus!H107,H119-Indus!H119,H131-Indus!H131,H143-Indus!H143,H155-Indus!H155,H167-Indus!H167,H179-Indus!H179,H191-Indus!H191,H203-Indus!H203,H215-Indus!H215,H227-Indus!H227,H239-Indus!H239,H251-Indus!H251,H263-Indus!H263,H275-Indus!H275,H287-Indus!H287,H299-Indus!H299,H311-Indus!H311,H323-Indus!H323,H335-Indus!H335)</f>
        <v>0.67293512288642887</v>
      </c>
      <c r="J23" s="7">
        <f>Indus!H23-H23-I23-AVERAGE(Indus!$H$2:$H$349)</f>
        <v>-0.20054335371969501</v>
      </c>
      <c r="K23" s="7">
        <f>AVERAGE(Indus!I17:I28)-AVERAGE(Indus!$I$2:$I$349)</f>
        <v>3.1796370767527833</v>
      </c>
      <c r="L23" s="7">
        <f>-AVERAGE(Indus!$I$2:$I$349)-AVERAGE(K11-Indus!I11,K23-Indus!I23,K35-Indus!I35,K47-Indus!I47,K59-Indus!I59,K71-Indus!I71,K83-Indus!I83,K95-Indus!I95,K107-Indus!I107,K119-Indus!I119,K131-Indus!I131,K143-Indus!I143,K155-Indus!I155,K167-Indus!I167,K179-Indus!I179,K191-Indus!I191,K203-Indus!I203,K215-Indus!I215,K227-Indus!I227,K239-Indus!I239,K251-Indus!I251,K263-Indus!I263,K275-Indus!I275,K287-Indus!I287,K299-Indus!I299,K311-Indus!I311,K323-Indus!I323,K335-Indus!I335)</f>
        <v>-0.62443569854167436</v>
      </c>
      <c r="M23" s="7">
        <f>Indus!I23-K23-L23-AVERAGE(Indus!$I$2:$I$349)</f>
        <v>0.24237342020830965</v>
      </c>
      <c r="N23" s="7">
        <f>AVERAGE(Indus!J17:J28)-AVERAGE(Indus!$J$2:$J$349)</f>
        <v>0.23758861353448224</v>
      </c>
      <c r="O23" s="7">
        <f>-AVERAGE(Indus!$J$2:$J$349)-AVERAGE(N11-Indus!J11,N23-Indus!J23,N35-Indus!J35,N47-Indus!J47,N59-Indus!J59,N71-Indus!J71,N83-Indus!J83,N95-Indus!J95,N107-Indus!J107,N119-Indus!J119,N131-Indus!J131,N143-Indus!J143,N155-Indus!J155,N167-Indus!J167,N179-Indus!J179,N191-Indus!J191,N203-Indus!J203,N215-Indus!J215,N227-Indus!J227,N239-Indus!J239,N251-Indus!J251,N263-Indus!J263,N275-Indus!J275,N287-Indus!J287,N299-Indus!J299,N311-Indus!J311,N323-Indus!J323,N335-Indus!J335)</f>
        <v>-4.6015853988095268E-2</v>
      </c>
      <c r="P23" s="7">
        <f>Indus!J23-N23-O23-AVERAGE(Indus!$J$2:$J$349)</f>
        <v>-5.5269501845237823E-2</v>
      </c>
      <c r="Q23" s="7">
        <f>AVERAGE(Indus!K17:K28)-AVERAGE(Indus!$K$2:$K$349)</f>
        <v>-4.0589778764367646E-2</v>
      </c>
      <c r="R23" s="7">
        <f>-AVERAGE(Indus!$K$2:$K$349)-AVERAGE(Q11-Indus!K11,Q23-Indus!K23,Q35-Indus!K35,Q47-Indus!K47,Q59-Indus!K59,Q71-Indus!K71,Q83-Indus!K83,Q95-Indus!K95,Q107-Indus!K107,Q119-Indus!K119,Q131-Indus!K131,Q143-Indus!K143,Q155-Indus!K155,Q167-Indus!K167,Q179-Indus!K179,Q191-Indus!K191,Q203-Indus!K203,Q215-Indus!K215,Q227-Indus!K227,Q239-Indus!K239,Q251-Indus!K251,Q263-Indus!K263,Q275-Indus!K275,Q287-Indus!K287,Q299-Indus!K299,Q311-Indus!K311,Q323-Indus!K323,Q335-Indus!K335)</f>
        <v>0.14251123116071418</v>
      </c>
      <c r="S23" s="7">
        <f>Indus!K23-Q23-R23-AVERAGE(Indus!$K$2:$K$349)</f>
        <v>-1.5240342827380848E-2</v>
      </c>
      <c r="T23" s="7">
        <f>AVERAGE(Indus!L17:L28)-AVERAGE(Indus!$L$2:$L$349)</f>
        <v>0.68365024080460124</v>
      </c>
      <c r="U23" s="7">
        <f>-AVERAGE(Indus!$L$2:$L$349)-AVERAGE(T11-Indus!L11,T23-Indus!L23,T35-Indus!L35,T47-Indus!L47,T59-Indus!L59,T71-Indus!L71,T83-Indus!L83,T95-Indus!L95,T107-Indus!L107,T119-Indus!L119,T131-Indus!L131,T143-Indus!L143,T155-Indus!L155,T167-Indus!L167,T179-Indus!L179,T191-Indus!L191,T203-Indus!L203,T215-Indus!L215,T227-Indus!L227,T239-Indus!L239,T251-Indus!L251,T263-Indus!L263,T275-Indus!L275,T287-Indus!L287,T299-Indus!L299,T311-Indus!L311,T323-Indus!L323,T335-Indus!L335)</f>
        <v>7.3723279255951901E-2</v>
      </c>
      <c r="V23" s="7">
        <f>Indus!L23-T23-U23-AVERAGE(Indus!$L$2:$L$349)</f>
        <v>7.3331565773804286E-3</v>
      </c>
      <c r="W23" s="7">
        <f>AVERAGE(Indus!M17:M28)-AVERAGE(Indus!$M$2:$M$349)</f>
        <v>-7.57695764367812E-3</v>
      </c>
      <c r="X23" s="7">
        <f>-AVERAGE(Indus!$M$2:$M$349)-AVERAGE(W11-Indus!M11,W23-Indus!M23,W35-Indus!M35,W47-Indus!M47,W59-Indus!M59,W71-Indus!M71,W83-Indus!M83,W95-Indus!M95,W107-Indus!M107,W119-Indus!M119,W131-Indus!M131,W143-Indus!M143,W155-Indus!M155,W167-Indus!M167,W179-Indus!M179,W191-Indus!M191,W203-Indus!M203,W215-Indus!M215,W227-Indus!M227,W239-Indus!M239,W251-Indus!M251,W263-Indus!M263,W275-Indus!M275,W287-Indus!M287,W299-Indus!M299,W311-Indus!M311,W323-Indus!M323,W335-Indus!M335)</f>
        <v>8.6516122976190463E-2</v>
      </c>
      <c r="Y23" s="7">
        <f>Indus!M23-W23-X23-AVERAGE(Indus!$M$2:$M$349)</f>
        <v>-8.365819642857153E-3</v>
      </c>
      <c r="Z23" s="7">
        <f>AVERAGE(Indus!N17:N28)-AVERAGE(Indus!$N$2:$N$349)</f>
        <v>1.7445304700287299</v>
      </c>
      <c r="AA23" s="7">
        <f>-AVERAGE(Indus!$N$2:$N$349)-AVERAGE(Z11-Indus!N11,Z23-Indus!N23,Z35-Indus!N35,Z47-Indus!N47,Z59-Indus!N59,Z71-Indus!N71,Z83-Indus!N83,Z95-Indus!N95,Z107-Indus!N107,Z119-Indus!N119,Z131-Indus!N131,Z143-Indus!N143,Z155-Indus!N155,Z167-Indus!N167,Z179-Indus!N179,Z191-Indus!N191,Z203-Indus!N203,Z215-Indus!N215,Z227-Indus!N227,Z239-Indus!N239,Z251-Indus!N251,Z263-Indus!N263,Z275-Indus!N275,Z287-Indus!N287,Z299-Indus!N299,Z311-Indus!N311,Z323-Indus!N323,Z335-Indus!N335)</f>
        <v>-3.0015759469047625</v>
      </c>
      <c r="AB23" s="7">
        <f>Indus!N23-Z23-AA23-AVERAGE(Indus!$N$2:$N$349)</f>
        <v>-1.4190493855952369</v>
      </c>
      <c r="AC23" s="7">
        <f>AVERAGE(Indus!O17:O28)-AVERAGE(Indus!$O$2:$O$349)</f>
        <v>-8.6437622212645504E-2</v>
      </c>
      <c r="AD23" s="7">
        <f>-AVERAGE(Indus!$O$2:$O$349)-AVERAGE(AC11-Indus!O11,AC23-Indus!O23,AC35-Indus!O35,AC47-Indus!O47,AC59-Indus!O59,AC71-Indus!O71,AC83-Indus!O83,AC95-Indus!O95,AC107-Indus!O107,AC119-Indus!O119,AC131-Indus!O131,AC143-Indus!O143,AC155-Indus!O155,AC167-Indus!O167,AC179-Indus!O179,AC191-Indus!O191,AC203-Indus!O203,AC215-Indus!O215,AC227-Indus!O227,AC239-Indus!O239,AC251-Indus!O251,AC263-Indus!O263,AC275-Indus!O275,AC287-Indus!O287,AC299-Indus!O299,AC311-Indus!O311,AC323-Indus!O323,AC335-Indus!O335)</f>
        <v>-0.17453537592261892</v>
      </c>
      <c r="AE23" s="7">
        <f>Indus!O23-AC23-AD23-AVERAGE(Indus!$O$2:$O$349)</f>
        <v>-2.2454632410714215E-2</v>
      </c>
      <c r="AF23" s="7">
        <f>AVERAGE(Indus!P17:P28)-AVERAGE(Indus!$P$2:$P$349)</f>
        <v>1.9012224683908036E-2</v>
      </c>
      <c r="AG23" s="7">
        <f>-AVERAGE(Indus!$P$2:$P$349)-AVERAGE(AF11-Indus!P11,AF23-Indus!P23,AF35-Indus!P35,AF47-Indus!P47,AF59-Indus!P59,AF71-Indus!P71,AF83-Indus!P83,AF95-Indus!P95,AF107-Indus!P107,AF119-Indus!P119,AF131-Indus!P131,AF143-Indus!P143,AF155-Indus!P155,AF167-Indus!P167,AF179-Indus!P179,AF191-Indus!P191,AF203-Indus!P203,AF215-Indus!P215,AF227-Indus!P227,AF239-Indus!P239,AF251-Indus!P251,AF263-Indus!P263,AF275-Indus!P275,AF287-Indus!P287,AF299-Indus!P299,AF311-Indus!P311,AF323-Indus!P323,AF335-Indus!P335)</f>
        <v>-7.4909249077380946E-2</v>
      </c>
      <c r="AH23" s="7">
        <f>Indus!P23-AF23-AG23-AVERAGE(Indus!$P$2:$P$349)</f>
        <v>-2.4057100089285702E-2</v>
      </c>
    </row>
    <row r="24" spans="1:34" x14ac:dyDescent="0.2">
      <c r="A24" s="3">
        <v>33557</v>
      </c>
      <c r="B24">
        <f t="shared" si="0"/>
        <v>1991</v>
      </c>
      <c r="C24">
        <f t="shared" si="1"/>
        <v>11</v>
      </c>
      <c r="D24" s="7">
        <f>AVERAGE(Indus!D18:D29)</f>
        <v>22.536067246666672</v>
      </c>
      <c r="E24" s="7">
        <f>-AVERAGE(D12-Indus!D12,D24-Indus!D24,D36-Indus!D36,D48-Indus!D48,D60-Indus!D60,D72-Indus!D72,D84-Indus!D84,D96-Indus!D96,D108-Indus!D108,D120-Indus!D120,D132-Indus!D132,D144-Indus!D144,D156-Indus!D156,D168-Indus!D168,D180-Indus!D180,D192-Indus!D192,D204-Indus!D204,D216-Indus!D216,D228-Indus!D228,D240-Indus!D240,D252-Indus!D252,D264-Indus!D264,D276-Indus!D276,D288-Indus!D288,D300-Indus!D300,D312-Indus!D312,D324-Indus!D324,D336-Indus!D336)</f>
        <v>-3.5697580191071441</v>
      </c>
      <c r="F24" s="7">
        <f>Indus!D24-D24-E24</f>
        <v>-2.4306847275595271</v>
      </c>
      <c r="G24" s="7">
        <f t="shared" si="12"/>
        <v>-3.1801191530447865</v>
      </c>
      <c r="H24" s="7">
        <f>AVERAGE(Indus!H18:H29)-AVERAGE(Indus!$H$2:$H$349)</f>
        <v>9.7323313738497745</v>
      </c>
      <c r="I24" s="7">
        <f>-AVERAGE(Indus!$H$2:$H$349)-AVERAGE(H12-Indus!H12,H24-Indus!H24,H36-Indus!H36,H48-Indus!H48,H60-Indus!H60,H72-Indus!H72,H84-Indus!H84,H96-Indus!H96,H108-Indus!H108,H120-Indus!H120,H132-Indus!H132,H144-Indus!H144,H156-Indus!H156,H168-Indus!H168,H180-Indus!H180,H192-Indus!H192,H204-Indus!H204,H216-Indus!H216,H228-Indus!H228,H240-Indus!H240,H252-Indus!H252,H264-Indus!H264,H276-Indus!H276,H288-Indus!H288,H300-Indus!H300,H312-Indus!H312,H324-Indus!H324,H336-Indus!H336)</f>
        <v>0.72864568809472985</v>
      </c>
      <c r="J24" s="7">
        <f>Indus!H24-H24-I24-AVERAGE(Indus!$H$2:$H$349)</f>
        <v>-0.24140203976139674</v>
      </c>
      <c r="K24" s="7">
        <f>AVERAGE(Indus!I18:I29)-AVERAGE(Indus!$I$2:$I$349)</f>
        <v>3.2493493975861156</v>
      </c>
      <c r="L24" s="7">
        <f>-AVERAGE(Indus!$I$2:$I$349)-AVERAGE(K12-Indus!I12,K24-Indus!I24,K36-Indus!I36,K48-Indus!I48,K60-Indus!I60,K72-Indus!I72,K84-Indus!I84,K96-Indus!I96,K108-Indus!I108,K120-Indus!I120,K132-Indus!I132,K144-Indus!I144,K156-Indus!I156,K168-Indus!I168,K180-Indus!I180,K192-Indus!I192,K204-Indus!I204,K216-Indus!I216,K228-Indus!I228,K240-Indus!I240,K252-Indus!I252,K264-Indus!I264,K276-Indus!I276,K288-Indus!I288,K300-Indus!I300,K312-Indus!I312,K324-Indus!I324,K336-Indus!I336)</f>
        <v>-0.50716400184529675</v>
      </c>
      <c r="M24" s="7">
        <f>Indus!I24-K24-L24-AVERAGE(Indus!$I$2:$I$349)</f>
        <v>9.9060062678631766E-2</v>
      </c>
      <c r="N24" s="7">
        <f>AVERAGE(Indus!J18:J29)-AVERAGE(Indus!$J$2:$J$349)</f>
        <v>0.22409544270114901</v>
      </c>
      <c r="O24" s="7">
        <f>-AVERAGE(Indus!$J$2:$J$349)-AVERAGE(N12-Indus!J12,N24-Indus!J24,N36-Indus!J36,N48-Indus!J48,N60-Indus!J60,N72-Indus!J72,N84-Indus!J84,N96-Indus!J96,N108-Indus!J108,N120-Indus!J120,N132-Indus!J132,N144-Indus!J144,N156-Indus!J156,N168-Indus!J168,N180-Indus!J180,N192-Indus!J192,N204-Indus!J204,N216-Indus!J216,N228-Indus!J228,N240-Indus!J240,N252-Indus!J252,N264-Indus!J264,N276-Indus!J276,N288-Indus!J288,N300-Indus!J300,N312-Indus!J312,N324-Indus!J324,N336-Indus!J336)</f>
        <v>-0.27201306354166643</v>
      </c>
      <c r="P24" s="7">
        <f>Indus!J24-N24-O24-AVERAGE(Indus!$J$2:$J$349)</f>
        <v>-0.14275363145833342</v>
      </c>
      <c r="Q24" s="7">
        <f>AVERAGE(Indus!K18:K29)-AVERAGE(Indus!$K$2:$K$349)</f>
        <v>-3.7998059597700973E-2</v>
      </c>
      <c r="R24" s="7">
        <f>-AVERAGE(Indus!$K$2:$K$349)-AVERAGE(Q12-Indus!K12,Q24-Indus!K24,Q36-Indus!K36,Q48-Indus!K48,Q60-Indus!K60,Q72-Indus!K72,Q84-Indus!K84,Q96-Indus!K96,Q108-Indus!K108,Q120-Indus!K120,Q132-Indus!K132,Q144-Indus!K144,Q156-Indus!K156,Q168-Indus!K168,Q180-Indus!K180,Q192-Indus!K192,Q204-Indus!K204,Q216-Indus!K216,Q228-Indus!K228,Q240-Indus!K240,Q252-Indus!K252,Q264-Indus!K264,Q276-Indus!K276,Q288-Indus!K288,Q300-Indus!K300,Q312-Indus!K312,Q324-Indus!K324,Q336-Indus!K336)</f>
        <v>-3.8654924107142885E-2</v>
      </c>
      <c r="S24" s="7">
        <f>Indus!K24-Q24-R24-AVERAGE(Indus!$K$2:$K$349)</f>
        <v>-2.3746586726190566E-2</v>
      </c>
      <c r="T24" s="7">
        <f>AVERAGE(Indus!L18:L29)-AVERAGE(Indus!$L$2:$L$349)</f>
        <v>0.61661083080460077</v>
      </c>
      <c r="U24" s="7">
        <f>-AVERAGE(Indus!$L$2:$L$349)-AVERAGE(T12-Indus!L12,T24-Indus!L24,T36-Indus!L36,T48-Indus!L48,T60-Indus!L60,T72-Indus!L72,T84-Indus!L84,T96-Indus!L96,T108-Indus!L108,T120-Indus!L120,T132-Indus!L132,T144-Indus!L144,T156-Indus!L156,T168-Indus!L168,T180-Indus!L180,T192-Indus!L192,T204-Indus!L204,T216-Indus!L216,T228-Indus!L228,T240-Indus!L240,T252-Indus!L252,T264-Indus!L264,T276-Indus!L276,T288-Indus!L288,T300-Indus!L300,T312-Indus!L312,T324-Indus!L324,T336-Indus!L336)</f>
        <v>-0.51119059562499913</v>
      </c>
      <c r="V24" s="7">
        <f>Indus!L24-T24-U24-AVERAGE(Indus!$L$2:$L$349)</f>
        <v>-0.25216680854166729</v>
      </c>
      <c r="W24" s="7">
        <f>AVERAGE(Indus!M18:M29)-AVERAGE(Indus!$M$2:$M$349)</f>
        <v>-7.57695764367812E-3</v>
      </c>
      <c r="X24" s="7">
        <f>-AVERAGE(Indus!$M$2:$M$349)-AVERAGE(W12-Indus!M12,W24-Indus!M24,W36-Indus!M36,W48-Indus!M48,W60-Indus!M60,W72-Indus!M72,W84-Indus!M84,W96-Indus!M96,W108-Indus!M108,W120-Indus!M120,W132-Indus!M132,W144-Indus!M144,W156-Indus!M156,W168-Indus!M168,W180-Indus!M180,W192-Indus!M192,W204-Indus!M204,W216-Indus!M216,W228-Indus!M228,W240-Indus!M240,W252-Indus!M252,W264-Indus!M264,W276-Indus!M276,W288-Indus!M288,W300-Indus!M300,W312-Indus!M312,W324-Indus!M324,W336-Indus!M336)</f>
        <v>2.3683410833333321E-2</v>
      </c>
      <c r="Y24" s="7">
        <f>Indus!M24-W24-X24-AVERAGE(Indus!$M$2:$M$349)</f>
        <v>-3.2274674999999836E-3</v>
      </c>
      <c r="Z24" s="7">
        <f>AVERAGE(Indus!N18:N29)-AVERAGE(Indus!$N$2:$N$349)</f>
        <v>1.8338579650287326</v>
      </c>
      <c r="AA24" s="7">
        <f>-AVERAGE(Indus!$N$2:$N$349)-AVERAGE(Z12-Indus!N12,Z24-Indus!N24,Z36-Indus!N36,Z48-Indus!N48,Z60-Indus!N60,Z72-Indus!N72,Z84-Indus!N84,Z96-Indus!N96,Z108-Indus!N108,Z120-Indus!N120,Z132-Indus!N132,Z144-Indus!N144,Z156-Indus!N156,Z168-Indus!N168,Z180-Indus!N180,Z192-Indus!N192,Z204-Indus!N204,Z216-Indus!N216,Z228-Indus!N228,Z240-Indus!N240,Z252-Indus!N252,Z264-Indus!N264,Z276-Indus!N276,Z288-Indus!N288,Z300-Indus!N300,Z312-Indus!N312,Z324-Indus!N324,Z336-Indus!N336)</f>
        <v>-2.4656964049702372</v>
      </c>
      <c r="AB24" s="7">
        <f>Indus!N24-Z24-AA24-AVERAGE(Indus!$N$2:$N$349)</f>
        <v>-1.6814725125297638</v>
      </c>
      <c r="AC24" s="7">
        <f>AVERAGE(Indus!O18:O29)-AVERAGE(Indus!$O$2:$O$349)</f>
        <v>-9.0152143879312252E-2</v>
      </c>
      <c r="AD24" s="7">
        <f>-AVERAGE(Indus!$O$2:$O$349)-AVERAGE(AC12-Indus!O12,AC24-Indus!O24,AC36-Indus!O36,AC48-Indus!O48,AC60-Indus!O60,AC72-Indus!O72,AC84-Indus!O84,AC96-Indus!O96,AC108-Indus!O108,AC120-Indus!O120,AC132-Indus!O132,AC144-Indus!O144,AC156-Indus!O156,AC168-Indus!O168,AC180-Indus!O180,AC192-Indus!O192,AC204-Indus!O204,AC216-Indus!O216,AC228-Indus!O228,AC240-Indus!O240,AC252-Indus!O252,AC264-Indus!O264,AC276-Indus!O276,AC288-Indus!O288,AC300-Indus!O300,AC312-Indus!O312,AC324-Indus!O324,AC336-Indus!O336)</f>
        <v>-0.45004948389880894</v>
      </c>
      <c r="AE24" s="7">
        <f>Indus!O24-AC24-AD24-AVERAGE(Indus!$O$2:$O$349)</f>
        <v>-0.16603346276785746</v>
      </c>
      <c r="AF24" s="7">
        <f>AVERAGE(Indus!P18:P29)-AVERAGE(Indus!$P$2:$P$349)</f>
        <v>1.5571606350574724E-2</v>
      </c>
      <c r="AG24" s="7">
        <f>-AVERAGE(Indus!$P$2:$P$349)-AVERAGE(AF12-Indus!P12,AF24-Indus!P24,AF36-Indus!P36,AF48-Indus!P48,AF60-Indus!P60,AF72-Indus!P72,AF84-Indus!P84,AF96-Indus!P96,AF108-Indus!P108,AF120-Indus!P120,AF132-Indus!P132,AF144-Indus!P144,AF156-Indus!P156,AF168-Indus!P168,AF180-Indus!P180,AF192-Indus!P192,AF204-Indus!P204,AF216-Indus!P216,AF228-Indus!P228,AF240-Indus!P240,AF252-Indus!P252,AF264-Indus!P264,AF276-Indus!P276,AF288-Indus!P288,AF300-Indus!P300,AF312-Indus!P312,AF324-Indus!P324,AF336-Indus!P336)</f>
        <v>-7.7334496339285713E-2</v>
      </c>
      <c r="AH24" s="7">
        <f>Indus!P24-AF24-AG24-AVERAGE(Indus!$P$2:$P$349)</f>
        <v>-1.896399449404762E-2</v>
      </c>
    </row>
    <row r="25" spans="1:34" x14ac:dyDescent="0.2">
      <c r="A25" s="3">
        <v>33587</v>
      </c>
      <c r="B25">
        <f t="shared" si="0"/>
        <v>1991</v>
      </c>
      <c r="C25">
        <f t="shared" si="1"/>
        <v>12</v>
      </c>
      <c r="D25" s="7">
        <f>AVERAGE(Indus!D19:D30)</f>
        <v>22.556806802500002</v>
      </c>
      <c r="E25" s="7">
        <f>-AVERAGE(D13-Indus!D13,D25-Indus!D25,D37-Indus!D37,D49-Indus!D49,D61-Indus!D61,D73-Indus!D73,D85-Indus!D85,D97-Indus!D97,D109-Indus!D109,D121-Indus!D121,D133-Indus!D133,D145-Indus!D145,D157-Indus!D157,D169-Indus!D169,D181-Indus!D181,D193-Indus!D193,D205-Indus!D205,D217-Indus!D217,D229-Indus!D229,D241-Indus!D241,D253-Indus!D253,D265-Indus!D265,D277-Indus!D277,D289-Indus!D289,D301-Indus!D301,D313-Indus!D313,D325-Indus!D325,D337-Indus!D337)</f>
        <v>-3.4801343082440477</v>
      </c>
      <c r="F25" s="7">
        <f>Indus!D25-D25-E25</f>
        <v>-1.8282822942559553</v>
      </c>
      <c r="G25" s="7">
        <f t="shared" si="12"/>
        <v>-3.1004560202752156</v>
      </c>
      <c r="H25" s="7">
        <f>AVERAGE(Indus!H19:H30)-AVERAGE(Indus!$H$2:$H$349)</f>
        <v>9.6745717713488375</v>
      </c>
      <c r="I25" s="7">
        <f>-AVERAGE(Indus!$H$2:$H$349)-AVERAGE(H13-Indus!H13,H25-Indus!H25,H37-Indus!H37,H49-Indus!H49,H61-Indus!H61,H73-Indus!H73,H85-Indus!H85,H97-Indus!H97,H109-Indus!H109,H121-Indus!H121,H133-Indus!H133,H145-Indus!H145,H157-Indus!H157,H169-Indus!H169,H181-Indus!H181,H193-Indus!H193,H205-Indus!H205,H217-Indus!H217,H229-Indus!H229,H241-Indus!H241,H253-Indus!H253,H265-Indus!H265,H277-Indus!H277,H289-Indus!H289,H301-Indus!H301,H313-Indus!H313,H325-Indus!H325,H337-Indus!H337)</f>
        <v>-0.44556318029754038</v>
      </c>
      <c r="J25" s="7">
        <f>Indus!H25-H25-I25-AVERAGE(Indus!$H$2:$H$349)</f>
        <v>-0.22183590886834281</v>
      </c>
      <c r="K25" s="7">
        <f>AVERAGE(Indus!I19:I30)-AVERAGE(Indus!$I$2:$I$349)</f>
        <v>3.3129149700861262</v>
      </c>
      <c r="L25" s="7">
        <f>-AVERAGE(Indus!$I$2:$I$349)-AVERAGE(K13-Indus!I13,K25-Indus!I25,K37-Indus!I37,K49-Indus!I49,K61-Indus!I61,K73-Indus!I73,K85-Indus!I85,K97-Indus!I97,K109-Indus!I109,K121-Indus!I121,K133-Indus!I133,K145-Indus!I145,K157-Indus!I157,K169-Indus!I169,K181-Indus!I181,K193-Indus!I193,K205-Indus!I205,K217-Indus!I217,K229-Indus!I229,K241-Indus!I241,K253-Indus!I253,K265-Indus!I265,K277-Indus!I277,K289-Indus!I289,K301-Indus!I301,K313-Indus!I313,K325-Indus!I325,K337-Indus!I337)</f>
        <v>-0.34169206232144234</v>
      </c>
      <c r="M25" s="7">
        <f>Indus!I25-K25-L25-AVERAGE(Indus!$I$2:$I$349)</f>
        <v>8.9199790654731714E-2</v>
      </c>
      <c r="N25" s="7">
        <f>AVERAGE(Indus!J19:J30)-AVERAGE(Indus!$J$2:$J$349)</f>
        <v>0.21275811270114908</v>
      </c>
      <c r="O25" s="7">
        <f>-AVERAGE(Indus!$J$2:$J$349)-AVERAGE(N13-Indus!J13,N25-Indus!J25,N37-Indus!J37,N49-Indus!J49,N61-Indus!J61,N73-Indus!J73,N85-Indus!J85,N97-Indus!J97,N109-Indus!J109,N121-Indus!J121,N133-Indus!J133,N145-Indus!J145,N157-Indus!J157,N169-Indus!J169,N181-Indus!J181,N193-Indus!J193,N205-Indus!J205,N217-Indus!J217,N229-Indus!J229,N241-Indus!J241,N253-Indus!J253,N265-Indus!J265,N277-Indus!J277,N289-Indus!J289,N301-Indus!J301,N313-Indus!J313,N325-Indus!J325,N337-Indus!J337)</f>
        <v>-0.5169500352678571</v>
      </c>
      <c r="P25" s="7">
        <f>Indus!J25-N25-O25-AVERAGE(Indus!$J$2:$J$349)</f>
        <v>-0.14407468973214288</v>
      </c>
      <c r="Q25" s="7">
        <f>AVERAGE(Indus!K19:K30)-AVERAGE(Indus!$K$2:$K$349)</f>
        <v>-3.7872632097700976E-2</v>
      </c>
      <c r="R25" s="7">
        <f>-AVERAGE(Indus!$K$2:$K$349)-AVERAGE(Q13-Indus!K13,Q25-Indus!K25,Q37-Indus!K37,Q49-Indus!K49,Q61-Indus!K61,Q73-Indus!K73,Q85-Indus!K85,Q97-Indus!K97,Q109-Indus!K109,Q121-Indus!K121,Q133-Indus!K133,Q145-Indus!K145,Q157-Indus!K157,Q169-Indus!K169,Q181-Indus!K181,Q193-Indus!K193,Q205-Indus!K205,Q217-Indus!K217,Q229-Indus!K229,Q241-Indus!K241,Q253-Indus!K253,Q265-Indus!K265,Q277-Indus!K277,Q289-Indus!K289,Q301-Indus!K301,Q313-Indus!K313,Q325-Indus!K325,Q337-Indus!K337)</f>
        <v>0.2758142312202384</v>
      </c>
      <c r="S25" s="7">
        <f>Indus!K25-Q25-R25-AVERAGE(Indus!$K$2:$K$349)</f>
        <v>6.6788860446428178E-2</v>
      </c>
      <c r="T25" s="7">
        <f>AVERAGE(Indus!L19:L30)-AVERAGE(Indus!$L$2:$L$349)</f>
        <v>0.57949040830460152</v>
      </c>
      <c r="U25" s="7">
        <f>-AVERAGE(Indus!$L$2:$L$349)-AVERAGE(T13-Indus!L13,T25-Indus!L25,T37-Indus!L37,T49-Indus!L49,T61-Indus!L61,T73-Indus!L73,T85-Indus!L85,T97-Indus!L97,T109-Indus!L109,T121-Indus!L121,T133-Indus!L133,T145-Indus!L145,T157-Indus!L157,T169-Indus!L169,T181-Indus!L181,T193-Indus!L193,T205-Indus!L205,T217-Indus!L217,T229-Indus!L229,T241-Indus!L241,T253-Indus!L253,T265-Indus!L265,T277-Indus!L277,T289-Indus!L289,T301-Indus!L301,T313-Indus!L313,T325-Indus!L325,T337-Indus!L337)</f>
        <v>-0.50768902354166556</v>
      </c>
      <c r="V25" s="7">
        <f>Indus!L25-T25-U25-AVERAGE(Indus!$L$2:$L$349)</f>
        <v>-0.16035760812500222</v>
      </c>
      <c r="W25" s="7">
        <f>AVERAGE(Indus!M19:M30)-AVERAGE(Indus!$M$2:$M$349)</f>
        <v>-7.5343809770114373E-3</v>
      </c>
      <c r="X25" s="7">
        <f>-AVERAGE(Indus!$M$2:$M$349)-AVERAGE(W13-Indus!M13,W25-Indus!M25,W37-Indus!M37,W49-Indus!M49,W61-Indus!M61,W73-Indus!M73,W85-Indus!M85,W97-Indus!M97,W109-Indus!M109,W121-Indus!M121,W133-Indus!M133,W145-Indus!M145,W157-Indus!M157,W169-Indus!M169,W181-Indus!M181,W193-Indus!M193,W205-Indus!M205,W217-Indus!M217,W229-Indus!M229,W241-Indus!M241,W253-Indus!M253,W265-Indus!M265,W277-Indus!M277,W289-Indus!M289,W301-Indus!M301,W313-Indus!M313,W325-Indus!M325,W337-Indus!M337)</f>
        <v>-7.2473393809523806E-2</v>
      </c>
      <c r="Y25" s="7">
        <f>Indus!M25-W25-X25-AVERAGE(Indus!$M$2:$M$349)</f>
        <v>7.5890904761904548E-3</v>
      </c>
      <c r="Z25" s="7">
        <f>AVERAGE(Indus!N19:N30)-AVERAGE(Indus!$N$2:$N$349)</f>
        <v>1.900468619195399</v>
      </c>
      <c r="AA25" s="7">
        <f>-AVERAGE(Indus!$N$2:$N$349)-AVERAGE(Z13-Indus!N13,Z25-Indus!N25,Z37-Indus!N37,Z49-Indus!N49,Z61-Indus!N61,Z73-Indus!N73,Z85-Indus!N85,Z97-Indus!N97,Z109-Indus!N109,Z121-Indus!N121,Z133-Indus!N133,Z145-Indus!N145,Z157-Indus!N157,Z169-Indus!N169,Z181-Indus!N181,Z193-Indus!N193,Z205-Indus!N205,Z217-Indus!N217,Z229-Indus!N229,Z241-Indus!N241,Z253-Indus!N253,Z265-Indus!N265,Z277-Indus!N277,Z289-Indus!N289,Z301-Indus!N301,Z313-Indus!N313,Z325-Indus!N325,Z337-Indus!N337)</f>
        <v>-1.703961671160716</v>
      </c>
      <c r="AB25" s="7">
        <f>Indus!N25-Z25-AA25-AVERAGE(Indus!$N$2:$N$349)</f>
        <v>-1.5427029705059514</v>
      </c>
      <c r="AC25" s="7">
        <f>AVERAGE(Indus!O19:O30)-AVERAGE(Indus!$O$2:$O$349)</f>
        <v>-9.1082214712645548E-2</v>
      </c>
      <c r="AD25" s="7">
        <f>-AVERAGE(Indus!$O$2:$O$349)-AVERAGE(AC13-Indus!O13,AC25-Indus!O25,AC37-Indus!O37,AC49-Indus!O49,AC61-Indus!O61,AC73-Indus!O73,AC85-Indus!O85,AC97-Indus!O97,AC109-Indus!O109,AC121-Indus!O121,AC133-Indus!O133,AC145-Indus!O145,AC157-Indus!O157,AC169-Indus!O169,AC181-Indus!O181,AC193-Indus!O193,AC205-Indus!O205,AC217-Indus!O217,AC229-Indus!O229,AC241-Indus!O241,AC253-Indus!O253,AC265-Indus!O265,AC277-Indus!O277,AC289-Indus!O289,AC301-Indus!O301,AC313-Indus!O313,AC325-Indus!O325,AC337-Indus!O337)</f>
        <v>-9.3014441964285766E-2</v>
      </c>
      <c r="AE25" s="7">
        <f>Indus!O25-AC25-AD25-AVERAGE(Indus!$O$2:$O$349)</f>
        <v>9.413472613095264E-2</v>
      </c>
      <c r="AF25" s="7">
        <f>AVERAGE(Indus!P19:P30)-AVERAGE(Indus!$P$2:$P$349)</f>
        <v>1.3108530517241396E-2</v>
      </c>
      <c r="AG25" s="7">
        <f>-AVERAGE(Indus!$P$2:$P$349)-AVERAGE(AF13-Indus!P13,AF25-Indus!P25,AF37-Indus!P37,AF49-Indus!P49,AF61-Indus!P61,AF73-Indus!P73,AF85-Indus!P85,AF97-Indus!P97,AF109-Indus!P109,AF121-Indus!P121,AF133-Indus!P133,AF145-Indus!P145,AF157-Indus!P157,AF169-Indus!P169,AF181-Indus!P181,AF193-Indus!P193,AF205-Indus!P205,AF217-Indus!P217,AF229-Indus!P229,AF241-Indus!P241,AF253-Indus!P253,AF265-Indus!P265,AF277-Indus!P277,AF289-Indus!P289,AF301-Indus!P301,AF313-Indus!P313,AF325-Indus!P325,AF337-Indus!P337)</f>
        <v>-7.4602463452380946E-2</v>
      </c>
      <c r="AH25" s="7">
        <f>Indus!P25-AF25-AG25-AVERAGE(Indus!$P$2:$P$349)</f>
        <v>-1.7047651547619058E-2</v>
      </c>
    </row>
    <row r="26" spans="1:34" x14ac:dyDescent="0.2">
      <c r="A26" s="3">
        <v>33618</v>
      </c>
      <c r="B26">
        <f t="shared" si="0"/>
        <v>1992</v>
      </c>
      <c r="C26">
        <f t="shared" si="1"/>
        <v>1</v>
      </c>
      <c r="D26" s="7">
        <f>AVERAGE(Indus!D20:D31)</f>
        <v>22.548148075833335</v>
      </c>
      <c r="E26" s="7">
        <f>E14</f>
        <v>-2.9115972892857132</v>
      </c>
      <c r="F26" s="7">
        <f>Indus!D26-D26-E26</f>
        <v>-1.2338141265476201</v>
      </c>
      <c r="G26" s="7"/>
      <c r="H26" s="7">
        <f>AVERAGE(Indus!H20:H31)-AVERAGE(Indus!$H$2:$H$349)</f>
        <v>9.6205556580157463</v>
      </c>
      <c r="I26" s="7">
        <f>I14</f>
        <v>-0.39337085511897385</v>
      </c>
      <c r="J26" s="7">
        <f>Indus!H26-H26-I26-AVERAGE(Indus!$H$2:$H$349)</f>
        <v>-0.21464102071377056</v>
      </c>
      <c r="K26" s="7">
        <f>AVERAGE(Indus!I20:I31)-AVERAGE(Indus!$I$2:$I$349)</f>
        <v>3.3771264975861186</v>
      </c>
      <c r="L26" s="7">
        <f>L14</f>
        <v>-0.13915016446424033</v>
      </c>
      <c r="M26" s="7">
        <f>Indus!I26-K26-L26-AVERAGE(Indus!$I$2:$I$349)</f>
        <v>5.7349452975472559E-3</v>
      </c>
      <c r="N26" s="7">
        <f>AVERAGE(Indus!J20:J31)-AVERAGE(Indus!$J$2:$J$349)</f>
        <v>0.20205076436781577</v>
      </c>
      <c r="O26" s="7">
        <f>O14</f>
        <v>-0.63024716369047629</v>
      </c>
      <c r="P26" s="7">
        <f>Indus!J26-N26-O26-AVERAGE(Indus!$J$2:$J$349)</f>
        <v>-8.5947292976190304E-2</v>
      </c>
      <c r="Q26" s="7">
        <f>AVERAGE(Indus!K20:K31)-AVERAGE(Indus!$K$2:$K$349)</f>
        <v>-3.9501254597701041E-2</v>
      </c>
      <c r="R26" s="7">
        <f>R14</f>
        <v>-0.33677367514880951</v>
      </c>
      <c r="S26" s="7">
        <f>Indus!K26-Q26-R26-AVERAGE(Indus!$K$2:$K$349)</f>
        <v>-2.8064800684523772E-2</v>
      </c>
      <c r="T26" s="7">
        <f>AVERAGE(Indus!L20:L31)-AVERAGE(Indus!$L$2:$L$349)</f>
        <v>0.51314916663793486</v>
      </c>
      <c r="U26" s="7">
        <f>U14</f>
        <v>-0.83735311690476166</v>
      </c>
      <c r="V26" s="7">
        <f>Indus!L26-T26-U26-AVERAGE(Indus!$L$2:$L$349)</f>
        <v>2.4268676904760866E-2</v>
      </c>
      <c r="W26" s="7">
        <f>AVERAGE(Indus!M20:M31)-AVERAGE(Indus!$M$2:$M$349)</f>
        <v>-7.4918043103447823E-3</v>
      </c>
      <c r="X26" s="7">
        <f>X14</f>
        <v>-2.3229864166666676E-2</v>
      </c>
      <c r="Y26" s="7">
        <f>Indus!M26-W26-X26-AVERAGE(Indus!$M$2:$M$349)</f>
        <v>2.4503141666666617E-3</v>
      </c>
      <c r="Z26" s="7">
        <f>AVERAGE(Indus!N20:N31)-AVERAGE(Indus!$N$2:$N$349)</f>
        <v>1.9640979283620652</v>
      </c>
      <c r="AA26" s="7">
        <f>AA14</f>
        <v>-0.27041996994047501</v>
      </c>
      <c r="AB26" s="7">
        <f>Indus!N26-Z26-AA26-AVERAGE(Indus!$N$2:$N$349)</f>
        <v>-1.1222819308928589</v>
      </c>
      <c r="AC26" s="7">
        <f>AVERAGE(Indus!O20:O31)-AVERAGE(Indus!$O$2:$O$349)</f>
        <v>-9.6431691379312401E-2</v>
      </c>
      <c r="AD26" s="7">
        <f>AD14</f>
        <v>-0.21379957645833381</v>
      </c>
      <c r="AE26" s="7">
        <f>Indus!O26-AC26-AD26-AVERAGE(Indus!$O$2:$O$349)</f>
        <v>0.16568936729166728</v>
      </c>
      <c r="AF26" s="7">
        <f>AVERAGE(Indus!P20:P31)-AVERAGE(Indus!$P$2:$P$349)</f>
        <v>1.462303968390806E-2</v>
      </c>
      <c r="AG26" s="7">
        <f>AG14</f>
        <v>-6.7250286041666663E-2</v>
      </c>
      <c r="AH26" s="7">
        <f>Indus!P26-AF26-AG26-AVERAGE(Indus!$P$2:$P$349)</f>
        <v>1.8867101875E-2</v>
      </c>
    </row>
    <row r="27" spans="1:34" x14ac:dyDescent="0.2">
      <c r="A27" s="3">
        <v>33649</v>
      </c>
      <c r="B27">
        <f t="shared" si="0"/>
        <v>1992</v>
      </c>
      <c r="C27">
        <f t="shared" si="1"/>
        <v>2</v>
      </c>
      <c r="D27" s="7">
        <f>AVERAGE(Indus!D21:D32)</f>
        <v>22.655828714999998</v>
      </c>
      <c r="E27" s="7">
        <f>E15</f>
        <v>-0.42567143738095259</v>
      </c>
      <c r="F27" s="7">
        <f>Indus!D27-D27-E27</f>
        <v>1.406643492380955</v>
      </c>
      <c r="G27" s="7"/>
      <c r="H27" s="7">
        <f>AVERAGE(Indus!H21:H32)-AVERAGE(Indus!$H$2:$H$349)</f>
        <v>9.5810048771827496</v>
      </c>
      <c r="I27" s="7">
        <f>I15</f>
        <v>-0.27306910913694082</v>
      </c>
      <c r="J27" s="7">
        <f>Indus!H27-H27-I27-AVERAGE(Indus!$H$2:$H$349)</f>
        <v>-3.9532615862754028E-2</v>
      </c>
      <c r="K27" s="7">
        <f>AVERAGE(Indus!I21:I32)-AVERAGE(Indus!$I$2:$I$349)</f>
        <v>3.4332686684194869</v>
      </c>
      <c r="L27" s="7">
        <f>L15</f>
        <v>0.12104588446425169</v>
      </c>
      <c r="M27" s="7">
        <f>Indus!I27-K27-L27-AVERAGE(Indus!$I$2:$I$349)</f>
        <v>-0.12295069446429352</v>
      </c>
      <c r="N27" s="7">
        <f>AVERAGE(Indus!J21:J32)-AVERAGE(Indus!$J$2:$J$349)</f>
        <v>0.21994477436781579</v>
      </c>
      <c r="O27" s="7">
        <f>O15</f>
        <v>-0.54973218991071426</v>
      </c>
      <c r="P27" s="7">
        <f>Indus!J27-N27-O27-AVERAGE(Indus!$J$2:$J$349)</f>
        <v>0.13156425324404752</v>
      </c>
      <c r="Q27" s="7">
        <f>AVERAGE(Indus!K21:K32)-AVERAGE(Indus!$K$2:$K$349)</f>
        <v>-5.5313944597701115E-2</v>
      </c>
      <c r="R27" s="7">
        <f>R15</f>
        <v>-0.2936607723809524</v>
      </c>
      <c r="S27" s="7">
        <f>Indus!K27-Q27-R27-AVERAGE(Indus!$K$2:$K$349)</f>
        <v>-6.6532423452380862E-2</v>
      </c>
      <c r="T27" s="7">
        <f>AVERAGE(Indus!L21:L32)-AVERAGE(Indus!$L$2:$L$349)</f>
        <v>0.59247365080460135</v>
      </c>
      <c r="U27" s="7">
        <f>U15</f>
        <v>-1.1284273598214289</v>
      </c>
      <c r="V27" s="7">
        <f>Indus!L27-T27-U27-AVERAGE(Indus!$L$2:$L$349)</f>
        <v>0.60256315565476193</v>
      </c>
      <c r="W27" s="7">
        <f>AVERAGE(Indus!M21:M32)-AVERAGE(Indus!$M$2:$M$349)</f>
        <v>-7.3634284770114494E-3</v>
      </c>
      <c r="X27" s="7">
        <f>X15</f>
        <v>-2.3280202053571432E-2</v>
      </c>
      <c r="Y27" s="7">
        <f>Indus!M27-W27-X27-AVERAGE(Indus!$M$2:$M$349)</f>
        <v>2.3722762202380843E-3</v>
      </c>
      <c r="Z27" s="7">
        <f>AVERAGE(Indus!N21:N32)-AVERAGE(Indus!$N$2:$N$349)</f>
        <v>1.9335727208620668</v>
      </c>
      <c r="AA27" s="7">
        <f>AA15</f>
        <v>1.7558755634523777</v>
      </c>
      <c r="AB27" s="7">
        <f>Indus!N27-Z27-AA27-AVERAGE(Indus!$N$2:$N$349)</f>
        <v>0.56021331321428747</v>
      </c>
      <c r="AC27" s="7">
        <f>AVERAGE(Indus!O21:O32)-AVERAGE(Indus!$O$2:$O$349)</f>
        <v>-6.5020262212645452E-2</v>
      </c>
      <c r="AD27" s="7">
        <f>AD15</f>
        <v>3.5075825297621321E-3</v>
      </c>
      <c r="AE27" s="7">
        <f>Indus!O27-AC27-AD27-AVERAGE(Indus!$O$2:$O$349)</f>
        <v>0.33741836913690459</v>
      </c>
      <c r="AF27" s="7">
        <f>AVERAGE(Indus!P21:P32)-AVERAGE(Indus!$P$2:$P$349)</f>
        <v>2.3292338850574718E-2</v>
      </c>
      <c r="AG27" s="7">
        <f>AG15</f>
        <v>-3.7923187380952378E-2</v>
      </c>
      <c r="AH27" s="7">
        <f>Indus!P27-AF27-AG27-AVERAGE(Indus!$P$2:$P$349)</f>
        <v>1.586344047619051E-3</v>
      </c>
    </row>
    <row r="28" spans="1:34" x14ac:dyDescent="0.2">
      <c r="A28" s="3">
        <v>33678</v>
      </c>
      <c r="B28">
        <f t="shared" si="0"/>
        <v>1992</v>
      </c>
      <c r="C28">
        <f t="shared" si="1"/>
        <v>3</v>
      </c>
      <c r="D28" s="7">
        <f>AVERAGE(Indus!D22:D33)</f>
        <v>22.891258638333337</v>
      </c>
      <c r="E28" s="7">
        <f t="shared" ref="E28:E91" si="13">E16</f>
        <v>1.7726173383333335</v>
      </c>
      <c r="F28" s="7">
        <f>Indus!D28-D28-E28</f>
        <v>1.2054057933333302</v>
      </c>
      <c r="G28" s="7"/>
      <c r="H28" s="7">
        <f>AVERAGE(Indus!H22:H33)-AVERAGE(Indus!$H$2:$H$349)</f>
        <v>9.5626332946826551</v>
      </c>
      <c r="I28" s="7">
        <f t="shared" ref="I28:I91" si="14">I16</f>
        <v>-0.14866638139847055</v>
      </c>
      <c r="J28" s="7">
        <f>Indus!H28-H28-I28-AVERAGE(Indus!$H$2:$H$349)</f>
        <v>-6.060282110092885E-2</v>
      </c>
      <c r="K28" s="7">
        <f>AVERAGE(Indus!I22:I33)-AVERAGE(Indus!$I$2:$I$349)</f>
        <v>3.4611032425860913</v>
      </c>
      <c r="L28" s="7">
        <f t="shared" ref="L28:L91" si="15">L16</f>
        <v>0.40447307758932993</v>
      </c>
      <c r="M28" s="7">
        <f>Indus!I28-K28-L28-AVERAGE(Indus!$I$2:$I$349)</f>
        <v>1.7356148244004999E-2</v>
      </c>
      <c r="N28" s="7">
        <f>AVERAGE(Indus!J22:J33)-AVERAGE(Indus!$J$2:$J$349)</f>
        <v>0.2640483568678158</v>
      </c>
      <c r="O28" s="7">
        <f t="shared" ref="O28:O91" si="16">O16</f>
        <v>-0.39400179642857136</v>
      </c>
      <c r="P28" s="7">
        <f>Indus!J28-N28-O28-AVERAGE(Indus!$J$2:$J$349)</f>
        <v>-9.2474727380953414E-3</v>
      </c>
      <c r="Q28" s="7">
        <f>AVERAGE(Indus!K22:K33)-AVERAGE(Indus!$K$2:$K$349)</f>
        <v>-8.2324417931034399E-2</v>
      </c>
      <c r="R28" s="7">
        <f t="shared" ref="R28:R91" si="17">R16</f>
        <v>-0.28105722928571436</v>
      </c>
      <c r="S28" s="7">
        <f>Indus!K28-Q28-R28-AVERAGE(Indus!$K$2:$K$349)</f>
        <v>3.1066636785714308E-2</v>
      </c>
      <c r="T28" s="7">
        <f>AVERAGE(Indus!L22:L33)-AVERAGE(Indus!$L$2:$L$349)</f>
        <v>0.74841712413793449</v>
      </c>
      <c r="U28" s="7">
        <f t="shared" ref="U28:U91" si="18">U16</f>
        <v>-1.2460367708035722</v>
      </c>
      <c r="V28" s="7">
        <f>Indus!L28-T28-U28-AVERAGE(Indus!$L$2:$L$349)</f>
        <v>-0.10462561669642856</v>
      </c>
      <c r="W28" s="7">
        <f>AVERAGE(Indus!M22:M33)-AVERAGE(Indus!$M$2:$M$349)</f>
        <v>-7.2782468103447934E-3</v>
      </c>
      <c r="X28" s="7">
        <f t="shared" ref="X28:X91" si="19">X16</f>
        <v>-2.3312426726190473E-2</v>
      </c>
      <c r="Y28" s="7">
        <f>Indus!M28-W28-X28-AVERAGE(Indus!$M$2:$M$349)</f>
        <v>2.3193192261904694E-3</v>
      </c>
      <c r="Z28" s="7">
        <f>AVERAGE(Indus!N22:N33)-AVERAGE(Indus!$N$2:$N$349)</f>
        <v>1.9205549875287318</v>
      </c>
      <c r="AA28" s="7">
        <f t="shared" ref="AA28:AA91" si="20">AA16</f>
        <v>3.4705398341666633</v>
      </c>
      <c r="AB28" s="7">
        <f>Indus!N28-Z28-AA28-AVERAGE(Indus!$N$2:$N$349)</f>
        <v>1.2358336558333374</v>
      </c>
      <c r="AC28" s="7">
        <f>AVERAGE(Indus!O22:O33)-AVERAGE(Indus!$O$2:$O$349)</f>
        <v>-9.7519747126453282E-3</v>
      </c>
      <c r="AD28" s="7">
        <f t="shared" ref="AD28:AD91" si="21">AD16</f>
        <v>1.3288629910713556E-2</v>
      </c>
      <c r="AE28" s="7">
        <f>Indus!O28-AC28-AD28-AVERAGE(Indus!$O$2:$O$349)</f>
        <v>8.7396274255953088E-2</v>
      </c>
      <c r="AF28" s="7">
        <f>AVERAGE(Indus!P22:P33)-AVERAGE(Indus!$P$2:$P$349)</f>
        <v>3.3881458850574725E-2</v>
      </c>
      <c r="AG28" s="7">
        <f t="shared" ref="AG28:AG91" si="22">AG16</f>
        <v>-2.2603289434523804E-2</v>
      </c>
      <c r="AH28" s="7">
        <f>Indus!P28-AF28-AG28-AVERAGE(Indus!$P$2:$P$349)</f>
        <v>5.9871361011904767E-3</v>
      </c>
    </row>
    <row r="29" spans="1:34" x14ac:dyDescent="0.2">
      <c r="A29" s="3">
        <v>33709</v>
      </c>
      <c r="B29">
        <f t="shared" si="0"/>
        <v>1992</v>
      </c>
      <c r="C29">
        <f t="shared" si="1"/>
        <v>4</v>
      </c>
      <c r="D29" s="7">
        <f>AVERAGE(Indus!D23:D34)</f>
        <v>23.20517150666667</v>
      </c>
      <c r="E29" s="7">
        <f t="shared" si="13"/>
        <v>3.1407904284523811</v>
      </c>
      <c r="F29" s="7">
        <f>Indus!D29-D29-E29</f>
        <v>2.5623346548809485</v>
      </c>
      <c r="G29" s="7"/>
      <c r="H29" s="7">
        <f>AVERAGE(Indus!H23:H34)-AVERAGE(Indus!$H$2:$H$349)</f>
        <v>9.5652578063495639</v>
      </c>
      <c r="I29" s="7">
        <f t="shared" si="14"/>
        <v>-0.35107930526828568</v>
      </c>
      <c r="J29" s="7">
        <f>Indus!H29-H29-I29-AVERAGE(Indus!$H$2:$H$349)</f>
        <v>0.18874613110165228</v>
      </c>
      <c r="K29" s="7">
        <f>AVERAGE(Indus!I23:I34)-AVERAGE(Indus!$I$2:$I$349)</f>
        <v>3.5031412067527299</v>
      </c>
      <c r="L29" s="7">
        <f t="shared" si="15"/>
        <v>0.63605862616071818</v>
      </c>
      <c r="M29" s="7">
        <f>Indus!I29-K29-L29-AVERAGE(Indus!$I$2:$I$349)</f>
        <v>-8.011990449398354E-2</v>
      </c>
      <c r="N29" s="7">
        <f>AVERAGE(Indus!J23:J34)-AVERAGE(Indus!$J$2:$J$349)</f>
        <v>0.32542066686781546</v>
      </c>
      <c r="O29" s="7">
        <f t="shared" si="16"/>
        <v>-0.13855851791666673</v>
      </c>
      <c r="P29" s="7">
        <f>Indus!J29-N29-O29-AVERAGE(Indus!$J$2:$J$349)</f>
        <v>3.7336687500002519E-3</v>
      </c>
      <c r="Q29" s="7">
        <f>AVERAGE(Indus!K23:K34)-AVERAGE(Indus!$K$2:$K$349)</f>
        <v>-0.1112516887643677</v>
      </c>
      <c r="R29" s="7">
        <f t="shared" si="17"/>
        <v>4.7137904732142966E-2</v>
      </c>
      <c r="S29" s="7">
        <f>Indus!K29-Q29-R29-AVERAGE(Indus!$K$2:$K$349)</f>
        <v>-7.1743996398809684E-2</v>
      </c>
      <c r="T29" s="7">
        <f>AVERAGE(Indus!L23:L34)-AVERAGE(Indus!$L$2:$L$349)</f>
        <v>0.92944016580460076</v>
      </c>
      <c r="U29" s="7">
        <f t="shared" si="18"/>
        <v>-1.2516972193154769</v>
      </c>
      <c r="V29" s="7">
        <f>Indus!L29-T29-U29-AVERAGE(Indus!$L$2:$L$349)</f>
        <v>0.1391640501488105</v>
      </c>
      <c r="W29" s="7">
        <f>AVERAGE(Indus!M23:M34)-AVERAGE(Indus!$M$2:$M$349)</f>
        <v>-7.1384593103448052E-3</v>
      </c>
      <c r="X29" s="7">
        <f t="shared" si="19"/>
        <v>-7.2630390416666663E-2</v>
      </c>
      <c r="Y29" s="7">
        <f>Indus!M29-W29-X29-AVERAGE(Indus!$M$2:$M$349)</f>
        <v>7.3501654166666791E-3</v>
      </c>
      <c r="Z29" s="7">
        <f>AVERAGE(Indus!N23:N34)-AVERAGE(Indus!$N$2:$N$349)</f>
        <v>1.9291561766953986</v>
      </c>
      <c r="AA29" s="7">
        <f t="shared" si="20"/>
        <v>4.3501304162797645</v>
      </c>
      <c r="AB29" s="7">
        <f>Indus!N29-Z29-AA29-AVERAGE(Indus!$N$2:$N$349)</f>
        <v>2.4119233545535685</v>
      </c>
      <c r="AC29" s="7">
        <f>AVERAGE(Indus!O23:O34)-AVERAGE(Indus!$O$2:$O$349)</f>
        <v>2.1038512787354691E-2</v>
      </c>
      <c r="AD29" s="7">
        <f t="shared" si="21"/>
        <v>-5.6000804821429107E-2</v>
      </c>
      <c r="AE29" s="7">
        <f>Indus!O29-AC29-AD29-AVERAGE(Indus!$O$2:$O$349)</f>
        <v>-2.3069785119043118E-3</v>
      </c>
      <c r="AF29" s="7">
        <f>AVERAGE(Indus!P23:P34)-AVERAGE(Indus!$P$2:$P$349)</f>
        <v>5.0121958017241383E-2</v>
      </c>
      <c r="AG29" s="7">
        <f t="shared" si="22"/>
        <v>-2.2552960833333358E-2</v>
      </c>
      <c r="AH29" s="7">
        <f>Indus!P29-AF29-AG29-AVERAGE(Indus!$P$2:$P$349)</f>
        <v>-3.4335681666666631E-2</v>
      </c>
    </row>
    <row r="30" spans="1:34" x14ac:dyDescent="0.2">
      <c r="A30" s="3">
        <v>33739</v>
      </c>
      <c r="B30">
        <f t="shared" si="0"/>
        <v>1992</v>
      </c>
      <c r="C30">
        <f t="shared" si="1"/>
        <v>5</v>
      </c>
      <c r="D30" s="7">
        <f>AVERAGE(Indus!D24:D35)</f>
        <v>23.37989982083333</v>
      </c>
      <c r="E30" s="7">
        <f t="shared" si="13"/>
        <v>2.5263573912797606</v>
      </c>
      <c r="F30" s="7">
        <f>Indus!D30-D30-E30</f>
        <v>2.1757702278869102</v>
      </c>
      <c r="G30" s="7"/>
      <c r="H30" s="7">
        <f>AVERAGE(Indus!H24:H35)-AVERAGE(Indus!$H$2:$H$349)</f>
        <v>9.560069818016018</v>
      </c>
      <c r="I30" s="7">
        <f t="shared" si="14"/>
        <v>-0.45535786940445178</v>
      </c>
      <c r="J30" s="7">
        <f>Indus!H30-H30-I30-AVERAGE(Indus!$H$2:$H$349)</f>
        <v>0.23400370357148859</v>
      </c>
      <c r="K30" s="7">
        <f>AVERAGE(Indus!I24:I35)-AVERAGE(Indus!$I$2:$I$349)</f>
        <v>3.5484725259194079</v>
      </c>
      <c r="L30" s="7">
        <f t="shared" si="15"/>
        <v>0.8001232152678881</v>
      </c>
      <c r="M30" s="7">
        <f>Indus!I30-K30-L30-AVERAGE(Indus!$I$2:$I$349)</f>
        <v>-0.12038739276783872</v>
      </c>
      <c r="N30" s="7">
        <f>AVERAGE(Indus!J24:J35)-AVERAGE(Indus!$J$2:$J$349)</f>
        <v>0.35866767103448249</v>
      </c>
      <c r="O30" s="7">
        <f t="shared" si="16"/>
        <v>-0.10338196336309502</v>
      </c>
      <c r="P30" s="7">
        <f>Indus!J30-N30-O30-AVERAGE(Indus!$J$2:$J$349)</f>
        <v>-4.6341549970238427E-2</v>
      </c>
      <c r="Q30" s="7">
        <f>AVERAGE(Indus!K24:K35)-AVERAGE(Indus!$K$2:$K$349)</f>
        <v>-0.11609932959770103</v>
      </c>
      <c r="R30" s="7">
        <f t="shared" si="17"/>
        <v>0.13874429791666643</v>
      </c>
      <c r="S30" s="7">
        <f>Indus!K30-Q30-R30-AVERAGE(Indus!$K$2:$K$349)</f>
        <v>-4.1817358749999811E-2</v>
      </c>
      <c r="T30" s="7">
        <f>AVERAGE(Indus!L24:L35)-AVERAGE(Indus!$L$2:$L$349)</f>
        <v>1.0178241583046015</v>
      </c>
      <c r="U30" s="7">
        <f t="shared" si="18"/>
        <v>-1.5361059226785709</v>
      </c>
      <c r="V30" s="7">
        <f>Indus!L30-T30-U30-AVERAGE(Indus!$L$2:$L$349)</f>
        <v>-0.12834607898809658</v>
      </c>
      <c r="W30" s="7">
        <f>AVERAGE(Indus!M24:M35)-AVERAGE(Indus!$M$2:$M$349)</f>
        <v>-6.9987409770114473E-3</v>
      </c>
      <c r="X30" s="7">
        <f t="shared" si="19"/>
        <v>-3.9640604285714282E-2</v>
      </c>
      <c r="Y30" s="7">
        <f>Indus!M30-W30-X30-AVERAGE(Indus!$M$2:$M$349)</f>
        <v>3.2608609523809423E-3</v>
      </c>
      <c r="Z30" s="7">
        <f>AVERAGE(Indus!N24:N35)-AVERAGE(Indus!$N$2:$N$349)</f>
        <v>1.9344209358620645</v>
      </c>
      <c r="AA30" s="7">
        <f t="shared" si="20"/>
        <v>3.7907389094047605</v>
      </c>
      <c r="AB30" s="7">
        <f>Indus!N30-Z30-AA30-AVERAGE(Indus!$N$2:$N$349)</f>
        <v>2.4312104722619079</v>
      </c>
      <c r="AC30" s="7">
        <f>AVERAGE(Indus!O24:O35)-AVERAGE(Indus!$O$2:$O$349)</f>
        <v>3.3318936954021883E-2</v>
      </c>
      <c r="AD30" s="7">
        <f t="shared" si="21"/>
        <v>-3.8706940357142727E-2</v>
      </c>
      <c r="AE30" s="7">
        <f>Indus!O30-AC30-AD30-AVERAGE(Indus!$O$2:$O$349)</f>
        <v>-0.1338593371428578</v>
      </c>
      <c r="AF30" s="7">
        <f>AVERAGE(Indus!P24:P35)-AVERAGE(Indus!$P$2:$P$349)</f>
        <v>5.02454505172414E-2</v>
      </c>
      <c r="AG30" s="7">
        <f t="shared" si="22"/>
        <v>-3.0040667202380952E-2</v>
      </c>
      <c r="AH30" s="7">
        <f>Indus!P30-AF30-AG30-AVERAGE(Indus!$P$2:$P$349)</f>
        <v>-2.1929877797619055E-2</v>
      </c>
    </row>
    <row r="31" spans="1:34" x14ac:dyDescent="0.2">
      <c r="A31" s="3">
        <v>33770</v>
      </c>
      <c r="B31">
        <f t="shared" si="0"/>
        <v>1992</v>
      </c>
      <c r="C31">
        <f t="shared" si="1"/>
        <v>6</v>
      </c>
      <c r="D31" s="7">
        <f>AVERAGE(Indus!D25:D36)</f>
        <v>23.549360038333333</v>
      </c>
      <c r="E31" s="7">
        <f t="shared" si="13"/>
        <v>1.4884468018154766</v>
      </c>
      <c r="F31" s="7">
        <f>Indus!D31-D31-E31</f>
        <v>1.0705343798511902</v>
      </c>
      <c r="G31" s="7"/>
      <c r="H31" s="7">
        <f>AVERAGE(Indus!H25:H36)-AVERAGE(Indus!$H$2:$H$349)</f>
        <v>9.5540273380165672</v>
      </c>
      <c r="I31" s="7">
        <f t="shared" si="14"/>
        <v>-0.44638061523755823</v>
      </c>
      <c r="J31" s="7">
        <f>Indus!H31-H31-I31-AVERAGE(Indus!$H$2:$H$349)</f>
        <v>0.20494587940402198</v>
      </c>
      <c r="K31" s="7">
        <f>AVERAGE(Indus!I25:I36)-AVERAGE(Indus!$I$2:$I$349)</f>
        <v>3.5949813142527773</v>
      </c>
      <c r="L31" s="7">
        <f t="shared" si="15"/>
        <v>0.84019806285715504</v>
      </c>
      <c r="M31" s="7">
        <f>Indus!I31-K31-L31-AVERAGE(Indus!$I$2:$I$349)</f>
        <v>-0.17269978869046554</v>
      </c>
      <c r="N31" s="7">
        <f>AVERAGE(Indus!J25:J36)-AVERAGE(Indus!$J$2:$J$349)</f>
        <v>0.37825270436781566</v>
      </c>
      <c r="O31" s="7">
        <f t="shared" si="16"/>
        <v>0.36573792788690507</v>
      </c>
      <c r="P31" s="7">
        <f>Indus!J31-N31-O31-AVERAGE(Indus!$J$2:$J$349)</f>
        <v>-0.16110874455357149</v>
      </c>
      <c r="Q31" s="7">
        <f>AVERAGE(Indus!K25:K36)-AVERAGE(Indus!$K$2:$K$349)</f>
        <v>-0.11899556126436772</v>
      </c>
      <c r="R31" s="7">
        <f t="shared" si="17"/>
        <v>-9.3634842857143186E-3</v>
      </c>
      <c r="S31" s="7">
        <f>Indus!K31-Q31-R31-AVERAGE(Indus!$K$2:$K$349)</f>
        <v>2.1473565119047633E-2</v>
      </c>
      <c r="T31" s="7">
        <f>AVERAGE(Indus!L25:L36)-AVERAGE(Indus!$L$2:$L$349)</f>
        <v>1.0999417158046016</v>
      </c>
      <c r="U31" s="7">
        <f t="shared" si="18"/>
        <v>-0.8371478433035735</v>
      </c>
      <c r="V31" s="7">
        <f>Indus!L31-T31-U31-AVERAGE(Indus!$L$2:$L$349)</f>
        <v>-0.72995832586309373</v>
      </c>
      <c r="W31" s="7">
        <f>AVERAGE(Indus!M25:M36)-AVERAGE(Indus!$M$2:$M$349)</f>
        <v>-6.9090451436781136E-3</v>
      </c>
      <c r="X31" s="7">
        <f t="shared" si="19"/>
        <v>-3.9679677708333333E-2</v>
      </c>
      <c r="Y31" s="7">
        <f>Indus!M31-W31-X31-AVERAGE(Indus!$M$2:$M$349)</f>
        <v>3.2102385416666601E-3</v>
      </c>
      <c r="Z31" s="7">
        <f>AVERAGE(Indus!N25:N36)-AVERAGE(Indus!$N$2:$N$349)</f>
        <v>1.9433713283620637</v>
      </c>
      <c r="AA31" s="7">
        <f t="shared" si="20"/>
        <v>1.7242862690476208</v>
      </c>
      <c r="AB31" s="7">
        <f>Indus!N31-Z31-AA31-AVERAGE(Indus!$N$2:$N$349)</f>
        <v>2.1758817901190461</v>
      </c>
      <c r="AC31" s="7">
        <f>AVERAGE(Indus!O25:O36)-AVERAGE(Indus!$O$2:$O$349)</f>
        <v>5.4365536120688507E-2</v>
      </c>
      <c r="AD31" s="7">
        <f t="shared" si="21"/>
        <v>-0.14073229485119043</v>
      </c>
      <c r="AE31" s="7">
        <f>Indus!O31-AC31-AD31-AVERAGE(Indus!$O$2:$O$349)</f>
        <v>-0.24518590181547673</v>
      </c>
      <c r="AF31" s="7">
        <f>AVERAGE(Indus!P25:P36)-AVERAGE(Indus!$P$2:$P$349)</f>
        <v>5.0352783017241401E-2</v>
      </c>
      <c r="AG31" s="7">
        <f t="shared" si="22"/>
        <v>3.1537172827380958E-2</v>
      </c>
      <c r="AH31" s="7">
        <f>Indus!P31-AF31-AG31-AVERAGE(Indus!$P$2:$P$349)</f>
        <v>-2.598048032738097E-2</v>
      </c>
    </row>
    <row r="32" spans="1:34" x14ac:dyDescent="0.2">
      <c r="A32" s="3">
        <v>33800</v>
      </c>
      <c r="B32">
        <f t="shared" si="0"/>
        <v>1992</v>
      </c>
      <c r="C32">
        <f t="shared" si="1"/>
        <v>7</v>
      </c>
      <c r="D32" s="7">
        <f>AVERAGE(Indus!D26:D37)</f>
        <v>23.663648049999995</v>
      </c>
      <c r="E32" s="7">
        <f t="shared" si="13"/>
        <v>1.9669899127678572</v>
      </c>
      <c r="F32" s="7">
        <f>Indus!D32-D32-E32</f>
        <v>-0.36615546276785294</v>
      </c>
      <c r="G32" s="7"/>
      <c r="H32" s="7">
        <f>AVERAGE(Indus!H26:H37)-AVERAGE(Indus!$H$2:$H$349)</f>
        <v>9.5721751246828717</v>
      </c>
      <c r="I32" s="7">
        <f t="shared" si="14"/>
        <v>-0.1231013713095308</v>
      </c>
      <c r="J32" s="7">
        <f>Indus!H32-H32-I32-AVERAGE(Indus!$H$2:$H$349)</f>
        <v>1.4641898809713894E-2</v>
      </c>
      <c r="K32" s="7">
        <f>AVERAGE(Indus!I26:I37)-AVERAGE(Indus!$I$2:$I$349)</f>
        <v>3.6360020259194243</v>
      </c>
      <c r="L32" s="7">
        <f t="shared" si="15"/>
        <v>0.17507643994048294</v>
      </c>
      <c r="M32" s="7">
        <f>Indus!I32-K32-L32-AVERAGE(Indus!$I$2:$I$349)</f>
        <v>0.12165868255954138</v>
      </c>
      <c r="N32" s="7">
        <f>AVERAGE(Indus!J26:J37)-AVERAGE(Indus!$J$2:$J$349)</f>
        <v>0.38822998603448244</v>
      </c>
      <c r="O32" s="7">
        <f t="shared" si="16"/>
        <v>0.82044285833333364</v>
      </c>
      <c r="P32" s="7">
        <f>Indus!J32-N32-O32-AVERAGE(Indus!$J$2:$J$349)</f>
        <v>-6.1487916666667086E-2</v>
      </c>
      <c r="Q32" s="7">
        <f>AVERAGE(Indus!K26:K37)-AVERAGE(Indus!$K$2:$K$349)</f>
        <v>-0.12903295876436777</v>
      </c>
      <c r="R32" s="7">
        <f t="shared" si="17"/>
        <v>9.4670911398809454E-2</v>
      </c>
      <c r="S32" s="7">
        <f>Indus!K32-Q32-R32-AVERAGE(Indus!$K$2:$K$349)</f>
        <v>0.10204244693452402</v>
      </c>
      <c r="T32" s="7">
        <f>AVERAGE(Indus!L26:L37)-AVERAGE(Indus!$L$2:$L$349)</f>
        <v>1.1645914966379349</v>
      </c>
      <c r="U32" s="7">
        <f t="shared" si="18"/>
        <v>1.7990590514880962</v>
      </c>
      <c r="V32" s="7">
        <f>Indus!L32-T32-U32-AVERAGE(Indus!$L$2:$L$349)</f>
        <v>-0.86781098148809743</v>
      </c>
      <c r="W32" s="7">
        <f>AVERAGE(Indus!M26:M37)-AVERAGE(Indus!$M$2:$M$349)</f>
        <v>-6.9090451436781136E-3</v>
      </c>
      <c r="X32" s="7">
        <f t="shared" si="19"/>
        <v>6.3956218720238101E-2</v>
      </c>
      <c r="Y32" s="7">
        <f>Indus!M32-W32-X32-AVERAGE(Indus!$M$2:$M$349)</f>
        <v>-6.1800578869047607E-3</v>
      </c>
      <c r="Z32" s="7">
        <f>AVERAGE(Indus!N26:N37)-AVERAGE(Indus!$N$2:$N$349)</f>
        <v>1.9398365341954005</v>
      </c>
      <c r="AA32" s="7">
        <f t="shared" si="20"/>
        <v>-1.4646424845833312</v>
      </c>
      <c r="AB32" s="7">
        <f>Indus!N32-Z32-AA32-AVERAGE(Indus!$N$2:$N$349)</f>
        <v>0.40700538791666219</v>
      </c>
      <c r="AC32" s="7">
        <f>AVERAGE(Indus!O26:O37)-AVERAGE(Indus!$O$2:$O$349)</f>
        <v>4.8512400287354929E-2</v>
      </c>
      <c r="AD32" s="7">
        <f t="shared" si="21"/>
        <v>0.38190007651785818</v>
      </c>
      <c r="AE32" s="7">
        <f>Indus!O32-AC32-AD32-AVERAGE(Indus!$O$2:$O$349)</f>
        <v>-0.14900408735119175</v>
      </c>
      <c r="AF32" s="7">
        <f>AVERAGE(Indus!P26:P37)-AVERAGE(Indus!$P$2:$P$349)</f>
        <v>5.0265543017241385E-2</v>
      </c>
      <c r="AG32" s="7">
        <f t="shared" si="22"/>
        <v>0.21962261613095235</v>
      </c>
      <c r="AH32" s="7">
        <f>Indus!P32-AF32-AG32-AVERAGE(Indus!$P$2:$P$349)</f>
        <v>7.2979066369047621E-2</v>
      </c>
    </row>
    <row r="33" spans="1:34" x14ac:dyDescent="0.2">
      <c r="A33" s="3">
        <v>33831</v>
      </c>
      <c r="B33">
        <f t="shared" si="0"/>
        <v>1992</v>
      </c>
      <c r="C33">
        <f t="shared" si="1"/>
        <v>8</v>
      </c>
      <c r="D33" s="7">
        <f>AVERAGE(Indus!D27:D38)</f>
        <v>23.845915954999999</v>
      </c>
      <c r="E33" s="7">
        <f t="shared" si="13"/>
        <v>1.7473477882142856</v>
      </c>
      <c r="F33" s="7">
        <f>Indus!D33-D33-E33</f>
        <v>0.1470984267857165</v>
      </c>
      <c r="G33" s="7"/>
      <c r="H33" s="7">
        <f>AVERAGE(Indus!H27:H38)-AVERAGE(Indus!$H$2:$H$349)</f>
        <v>9.5876983988500797</v>
      </c>
      <c r="I33" s="7">
        <f t="shared" si="14"/>
        <v>0.30438886375077345</v>
      </c>
      <c r="J33" s="7">
        <f>Indus!H33-H33-I33-AVERAGE(Indus!$H$2:$H$349)</f>
        <v>-8.9380204176450206E-3</v>
      </c>
      <c r="K33" s="7">
        <f>AVERAGE(Indus!I27:I38)-AVERAGE(Indus!$I$2:$I$349)</f>
        <v>3.6918085034194519</v>
      </c>
      <c r="L33" s="7">
        <f t="shared" si="15"/>
        <v>-0.76863316086308942</v>
      </c>
      <c r="M33" s="7">
        <f>Indus!I33-K33-L33-AVERAGE(Indus!$I$2:$I$349)</f>
        <v>0.14420536586305843</v>
      </c>
      <c r="N33" s="7">
        <f>AVERAGE(Indus!J27:J38)-AVERAGE(Indus!$J$2:$J$349)</f>
        <v>0.39304602186781579</v>
      </c>
      <c r="O33" s="7">
        <f t="shared" si="16"/>
        <v>0.9251789839880955</v>
      </c>
      <c r="P33" s="7">
        <f>Indus!J33-N33-O33-AVERAGE(Indus!$J$2:$J$349)</f>
        <v>0.34178397184523823</v>
      </c>
      <c r="Q33" s="7">
        <f>AVERAGE(Indus!K27:K38)-AVERAGE(Indus!$K$2:$K$349)</f>
        <v>-0.12574765043103436</v>
      </c>
      <c r="R33" s="7">
        <f t="shared" si="17"/>
        <v>1.6816573690476178E-2</v>
      </c>
      <c r="S33" s="7">
        <f>Indus!K33-Q33-R33-AVERAGE(Indus!$K$2:$K$349)</f>
        <v>-9.4163513690476153E-2</v>
      </c>
      <c r="T33" s="7">
        <f>AVERAGE(Indus!L27:L38)-AVERAGE(Indus!$L$2:$L$349)</f>
        <v>1.2432827799712678</v>
      </c>
      <c r="U33" s="7">
        <f t="shared" si="18"/>
        <v>3.6617751977976187</v>
      </c>
      <c r="V33" s="7">
        <f>Indus!L33-T33-U33-AVERAGE(Indus!$L$2:$L$349)</f>
        <v>0.79506634886904592</v>
      </c>
      <c r="W33" s="7">
        <f>AVERAGE(Indus!M27:M38)-AVERAGE(Indus!$M$2:$M$349)</f>
        <v>-6.8593459770114468E-3</v>
      </c>
      <c r="X33" s="7">
        <f t="shared" si="19"/>
        <v>3.3499074464285739E-2</v>
      </c>
      <c r="Y33" s="7">
        <f>Indus!M33-W33-X33-AVERAGE(Indus!$M$2:$M$349)</f>
        <v>-2.4400227976190819E-3</v>
      </c>
      <c r="Z33" s="7">
        <f>AVERAGE(Indus!N27:N38)-AVERAGE(Indus!$N$2:$N$349)</f>
        <v>1.9631398041954</v>
      </c>
      <c r="AA33" s="7">
        <f t="shared" si="20"/>
        <v>-3.1178156839880966</v>
      </c>
      <c r="AB33" s="7">
        <f>Indus!N33-Z33-AA33-AVERAGE(Indus!$N$2:$N$349)</f>
        <v>-1.3986987326785716</v>
      </c>
      <c r="AC33" s="7">
        <f>AVERAGE(Indus!O27:O38)-AVERAGE(Indus!$O$2:$O$349)</f>
        <v>5.2464824454021564E-2</v>
      </c>
      <c r="AD33" s="7">
        <f t="shared" si="21"/>
        <v>0.54602282654761813</v>
      </c>
      <c r="AE33" s="7">
        <f>Indus!O33-AC33-AD33-AVERAGE(Indus!$O$2:$O$349)</f>
        <v>0.25281695845238161</v>
      </c>
      <c r="AF33" s="7">
        <f>AVERAGE(Indus!P27:P38)-AVERAGE(Indus!$P$2:$P$349)</f>
        <v>4.7104364683908037E-2</v>
      </c>
      <c r="AG33" s="7">
        <f t="shared" si="22"/>
        <v>0.14610215586309522</v>
      </c>
      <c r="AH33" s="7">
        <f>Indus!P33-AF33-AG33-AVERAGE(Indus!$P$2:$P$349)</f>
        <v>0.11736783497023813</v>
      </c>
    </row>
    <row r="34" spans="1:34" x14ac:dyDescent="0.2">
      <c r="A34" s="3">
        <v>33862</v>
      </c>
      <c r="B34">
        <f t="shared" si="0"/>
        <v>1992</v>
      </c>
      <c r="C34">
        <f t="shared" si="1"/>
        <v>9</v>
      </c>
      <c r="D34" s="7">
        <f>AVERAGE(Indus!D28:D39)</f>
        <v>23.562354565833331</v>
      </c>
      <c r="E34" s="7">
        <f t="shared" si="13"/>
        <v>-0.16994869681547603</v>
      </c>
      <c r="F34" s="7">
        <f>Indus!D34-D34-E34</f>
        <v>1.1940637809821462</v>
      </c>
      <c r="G34" s="7"/>
      <c r="H34" s="7">
        <f>AVERAGE(Indus!H28:H39)-AVERAGE(Indus!$H$2:$H$349)</f>
        <v>9.5769562113500797</v>
      </c>
      <c r="I34" s="7">
        <f t="shared" si="14"/>
        <v>0.56428019148734165</v>
      </c>
      <c r="J34" s="7">
        <f>Indus!H34-H34-I34-AVERAGE(Indus!$H$2:$H$349)</f>
        <v>0.11691283934578678</v>
      </c>
      <c r="K34" s="7">
        <f>AVERAGE(Indus!I28:I39)-AVERAGE(Indus!$I$2:$I$349)</f>
        <v>3.7476276975860969</v>
      </c>
      <c r="L34" s="7">
        <f t="shared" si="15"/>
        <v>-0.73743248026778474</v>
      </c>
      <c r="M34" s="7">
        <f>Indus!I34-K34-L34-AVERAGE(Indus!$I$2:$I$349)</f>
        <v>0.22036298110111829</v>
      </c>
      <c r="N34" s="7">
        <f>AVERAGE(Indus!J28:J39)-AVERAGE(Indus!$J$2:$J$349)</f>
        <v>0.36383873770114916</v>
      </c>
      <c r="O34" s="7">
        <f t="shared" si="16"/>
        <v>0.52414154517857137</v>
      </c>
      <c r="P34" s="7">
        <f>Indus!J34-N34-O34-AVERAGE(Indus!$J$2:$J$349)</f>
        <v>0.58165432482142831</v>
      </c>
      <c r="Q34" s="7">
        <f>AVERAGE(Indus!K28:K39)-AVERAGE(Indus!$K$2:$K$349)</f>
        <v>-0.10863126376436771</v>
      </c>
      <c r="R34" s="7">
        <f t="shared" si="17"/>
        <v>0.24324861071428594</v>
      </c>
      <c r="S34" s="7">
        <f>Indus!K34-Q34-R34-AVERAGE(Indus!$K$2:$K$349)</f>
        <v>-0.21115788738095254</v>
      </c>
      <c r="T34" s="7">
        <f>AVERAGE(Indus!L28:L39)-AVERAGE(Indus!$L$2:$L$349)</f>
        <v>1.1866175983045997</v>
      </c>
      <c r="U34" s="7">
        <f t="shared" si="18"/>
        <v>2.2162659018154773</v>
      </c>
      <c r="V34" s="7">
        <f>Indus!L34-T34-U34-AVERAGE(Indus!$L$2:$L$349)</f>
        <v>1.5574871065178577</v>
      </c>
      <c r="W34" s="7">
        <f>AVERAGE(Indus!M28:M39)-AVERAGE(Indus!$M$2:$M$349)</f>
        <v>-6.8096468103447799E-3</v>
      </c>
      <c r="X34" s="7">
        <f t="shared" si="19"/>
        <v>8.6521461220238155E-2</v>
      </c>
      <c r="Y34" s="7">
        <f>Indus!M34-W34-X34-AVERAGE(Indus!$M$2:$M$349)</f>
        <v>-7.484078720238152E-3</v>
      </c>
      <c r="Z34" s="7">
        <f>AVERAGE(Indus!N28:N39)-AVERAGE(Indus!$N$2:$N$349)</f>
        <v>1.7438655216953993</v>
      </c>
      <c r="AA34" s="7">
        <f t="shared" si="20"/>
        <v>-3.2922003180654746</v>
      </c>
      <c r="AB34" s="7">
        <f>Indus!N34-Z34-AA34-AVERAGE(Indus!$N$2:$N$349)</f>
        <v>-1.4341198261011936</v>
      </c>
      <c r="AC34" s="7">
        <f>AVERAGE(Indus!O28:O39)-AVERAGE(Indus!$O$2:$O$349)</f>
        <v>1.6227186954021811E-2</v>
      </c>
      <c r="AD34" s="7">
        <f t="shared" si="21"/>
        <v>0.22230336464285827</v>
      </c>
      <c r="AE34" s="7">
        <f>Indus!O34-AC34-AD34-AVERAGE(Indus!$O$2:$O$349)</f>
        <v>0.24661580785714099</v>
      </c>
      <c r="AF34" s="7">
        <f>AVERAGE(Indus!P28:P39)-AVERAGE(Indus!$P$2:$P$349)</f>
        <v>4.2671813017241392E-2</v>
      </c>
      <c r="AG34" s="7">
        <f t="shared" si="22"/>
        <v>2.9234067857142887E-3</v>
      </c>
      <c r="AH34" s="7">
        <f>Indus!P34-AF34-AG34-AVERAGE(Indus!$P$2:$P$349)</f>
        <v>0.12377093571428573</v>
      </c>
    </row>
    <row r="35" spans="1:34" x14ac:dyDescent="0.2">
      <c r="A35" s="3">
        <v>33892</v>
      </c>
      <c r="B35">
        <f t="shared" si="0"/>
        <v>1992</v>
      </c>
      <c r="C35">
        <f t="shared" si="1"/>
        <v>10</v>
      </c>
      <c r="D35" s="7">
        <f>AVERAGE(Indus!D29:D40)</f>
        <v>23.362556617500001</v>
      </c>
      <c r="E35" s="7">
        <f t="shared" si="13"/>
        <v>-2.9457578467261909</v>
      </c>
      <c r="F35" s="7">
        <f>Indus!D35-D35-E35</f>
        <v>-0.24081439077381095</v>
      </c>
      <c r="G35" s="7"/>
      <c r="H35" s="7">
        <f>AVERAGE(Indus!H29:H40)-AVERAGE(Indus!$H$2:$H$349)</f>
        <v>9.5667836855168389</v>
      </c>
      <c r="I35" s="7">
        <f t="shared" si="14"/>
        <v>0.67293512288642887</v>
      </c>
      <c r="J35" s="7">
        <f>Indus!H35-H35-I35-AVERAGE(Indus!$H$2:$H$349)</f>
        <v>-3.9186746220366331E-2</v>
      </c>
      <c r="K35" s="7">
        <f>AVERAGE(Indus!I29:I40)-AVERAGE(Indus!$I$2:$I$349)</f>
        <v>3.7938465692527643</v>
      </c>
      <c r="L35" s="7">
        <f t="shared" si="15"/>
        <v>-0.62443569854167436</v>
      </c>
      <c r="M35" s="7">
        <f>Indus!I35-K35-L35-AVERAGE(Indus!$I$2:$I$349)</f>
        <v>0.17213975770835077</v>
      </c>
      <c r="N35" s="7">
        <f>AVERAGE(Indus!J29:J40)-AVERAGE(Indus!$J$2:$J$349)</f>
        <v>0.34538786186781567</v>
      </c>
      <c r="O35" s="7">
        <f t="shared" si="16"/>
        <v>-4.6015853988095268E-2</v>
      </c>
      <c r="P35" s="7">
        <f>Indus!J35-N35-O35-AVERAGE(Indus!$J$2:$J$349)</f>
        <v>0.23589529982142876</v>
      </c>
      <c r="Q35" s="7">
        <f>AVERAGE(Indus!K29:K40)-AVERAGE(Indus!$K$2:$K$349)</f>
        <v>-0.10905413543103432</v>
      </c>
      <c r="R35" s="7">
        <f t="shared" si="17"/>
        <v>0.14251123116071418</v>
      </c>
      <c r="S35" s="7">
        <f>Indus!K35-Q35-R35-AVERAGE(Indus!$K$2:$K$349)</f>
        <v>-4.9476761607142317E-3</v>
      </c>
      <c r="T35" s="7">
        <f>AVERAGE(Indus!L29:L40)-AVERAGE(Indus!$L$2:$L$349)</f>
        <v>1.1975413808046005</v>
      </c>
      <c r="U35" s="7">
        <f t="shared" si="18"/>
        <v>7.3723279255951901E-2</v>
      </c>
      <c r="V35" s="7">
        <f>Indus!L35-T35-U35-AVERAGE(Indus!$L$2:$L$349)</f>
        <v>0.55404992657738195</v>
      </c>
      <c r="W35" s="7">
        <f>AVERAGE(Indus!M29:M40)-AVERAGE(Indus!$M$2:$M$349)</f>
        <v>-6.7599476436781131E-3</v>
      </c>
      <c r="X35" s="7">
        <f t="shared" si="19"/>
        <v>8.6516122976190463E-2</v>
      </c>
      <c r="Y35" s="7">
        <f>Indus!M35-W35-X35-AVERAGE(Indus!$M$2:$M$349)</f>
        <v>-7.5062096428571423E-3</v>
      </c>
      <c r="Z35" s="7">
        <f>AVERAGE(Indus!N29:N40)-AVERAGE(Indus!$N$2:$N$349)</f>
        <v>1.5272053400287291</v>
      </c>
      <c r="AA35" s="7">
        <f t="shared" si="20"/>
        <v>-3.0015759469047625</v>
      </c>
      <c r="AB35" s="7">
        <f>Indus!N35-Z35-AA35-AVERAGE(Indus!$N$2:$N$349)</f>
        <v>-1.1385471455952363</v>
      </c>
      <c r="AC35" s="7">
        <f>AVERAGE(Indus!O29:O40)-AVERAGE(Indus!$O$2:$O$349)</f>
        <v>5.2361102873548226E-3</v>
      </c>
      <c r="AD35" s="7">
        <f t="shared" si="21"/>
        <v>-0.17453537592261892</v>
      </c>
      <c r="AE35" s="7">
        <f>Indus!O35-AC35-AD35-AVERAGE(Indus!$O$2:$O$349)</f>
        <v>3.3236725089285546E-2</v>
      </c>
      <c r="AF35" s="7">
        <f>AVERAGE(Indus!P29:P40)-AVERAGE(Indus!$P$2:$P$349)</f>
        <v>4.2377685517241373E-2</v>
      </c>
      <c r="AG35" s="7">
        <f t="shared" si="22"/>
        <v>-7.4909249077380946E-2</v>
      </c>
      <c r="AH35" s="7">
        <f>Indus!P35-AF35-AG35-AVERAGE(Indus!$P$2:$P$349)</f>
        <v>-4.5940650922619036E-2</v>
      </c>
    </row>
    <row r="36" spans="1:34" x14ac:dyDescent="0.2">
      <c r="A36" s="3">
        <v>33923</v>
      </c>
      <c r="B36">
        <f t="shared" si="0"/>
        <v>1992</v>
      </c>
      <c r="C36">
        <f t="shared" si="1"/>
        <v>11</v>
      </c>
      <c r="D36" s="7">
        <f>AVERAGE(Indus!D30:D41)</f>
        <v>22.995761871666662</v>
      </c>
      <c r="E36" s="7">
        <f t="shared" si="13"/>
        <v>-3.5697580191071441</v>
      </c>
      <c r="F36" s="7">
        <f>Indus!D36-D36-E36</f>
        <v>-0.85685674255951882</v>
      </c>
      <c r="G36" s="7"/>
      <c r="H36" s="7">
        <f>AVERAGE(Indus!H30:H41)-AVERAGE(Indus!$H$2:$H$349)</f>
        <v>9.5427358346832989</v>
      </c>
      <c r="I36" s="7">
        <f t="shared" si="14"/>
        <v>0.72864568809472985</v>
      </c>
      <c r="J36" s="7">
        <f>Indus!H36-H36-I36-AVERAGE(Indus!$H$2:$H$349)</f>
        <v>-0.12431626059515111</v>
      </c>
      <c r="K36" s="7">
        <f>AVERAGE(Indus!I30:I41)-AVERAGE(Indus!$I$2:$I$349)</f>
        <v>3.8314594842528322</v>
      </c>
      <c r="L36" s="7">
        <f t="shared" si="15"/>
        <v>-0.50716400184529675</v>
      </c>
      <c r="M36" s="7">
        <f>Indus!I36-K36-L36-AVERAGE(Indus!$I$2:$I$349)</f>
        <v>7.5055436011894017E-2</v>
      </c>
      <c r="N36" s="7">
        <f>AVERAGE(Indus!J30:J41)-AVERAGE(Indus!$J$2:$J$349)</f>
        <v>0.31456845103448217</v>
      </c>
      <c r="O36" s="7">
        <f t="shared" si="16"/>
        <v>-0.27201306354166643</v>
      </c>
      <c r="P36" s="7">
        <f>Indus!J36-N36-O36-AVERAGE(Indus!$J$2:$J$349)</f>
        <v>1.7937602083333282E-3</v>
      </c>
      <c r="Q36" s="7">
        <f>AVERAGE(Indus!K30:K41)-AVERAGE(Indus!$K$2:$K$349)</f>
        <v>-0.10167929209770088</v>
      </c>
      <c r="R36" s="7">
        <f t="shared" si="17"/>
        <v>-3.8654924107142885E-2</v>
      </c>
      <c r="S36" s="7">
        <f>Indus!K36-Q36-R36-AVERAGE(Indus!$K$2:$K$349)</f>
        <v>5.1798657738093556E-3</v>
      </c>
      <c r="T36" s="7">
        <f>AVERAGE(Indus!L30:L41)-AVERAGE(Indus!$L$2:$L$349)</f>
        <v>1.1385752608046014</v>
      </c>
      <c r="U36" s="7">
        <f t="shared" si="18"/>
        <v>-0.51119059562499913</v>
      </c>
      <c r="V36" s="7">
        <f>Indus!L36-T36-U36-AVERAGE(Indus!$L$2:$L$349)</f>
        <v>0.21127945145833138</v>
      </c>
      <c r="W36" s="7">
        <f>AVERAGE(Indus!M30:M41)-AVERAGE(Indus!$M$2:$M$349)</f>
        <v>-6.7599476436781131E-3</v>
      </c>
      <c r="X36" s="7">
        <f t="shared" si="19"/>
        <v>2.3683410833333321E-2</v>
      </c>
      <c r="Y36" s="7">
        <f>Indus!M36-W36-X36-AVERAGE(Indus!$M$2:$M$349)</f>
        <v>-2.9681275000000007E-3</v>
      </c>
      <c r="Z36" s="7">
        <f>AVERAGE(Indus!N30:N41)-AVERAGE(Indus!$N$2:$N$349)</f>
        <v>1.2394671758620621</v>
      </c>
      <c r="AA36" s="7">
        <f t="shared" si="20"/>
        <v>-2.4656964049702372</v>
      </c>
      <c r="AB36" s="7">
        <f>Indus!N36-Z36-AA36-AVERAGE(Indus!$N$2:$N$349)</f>
        <v>-0.97967701336309432</v>
      </c>
      <c r="AC36" s="7">
        <f>AVERAGE(Indus!O30:O41)-AVERAGE(Indus!$O$2:$O$349)</f>
        <v>-2.4595255459782805E-3</v>
      </c>
      <c r="AD36" s="7">
        <f t="shared" si="21"/>
        <v>-0.45004948389880894</v>
      </c>
      <c r="AE36" s="7">
        <f>Indus!O36-AC36-AD36-AVERAGE(Indus!$O$2:$O$349)</f>
        <v>-1.1668911011915029E-3</v>
      </c>
      <c r="AF36" s="7">
        <f>AVERAGE(Indus!P30:P41)-AVERAGE(Indus!$P$2:$P$349)</f>
        <v>3.9863926350574716E-2</v>
      </c>
      <c r="AG36" s="7">
        <f t="shared" si="22"/>
        <v>-7.7334496339285713E-2</v>
      </c>
      <c r="AH36" s="7">
        <f>Indus!P36-AF36-AG36-AVERAGE(Indus!$P$2:$P$349)</f>
        <v>-4.196832449404761E-2</v>
      </c>
    </row>
    <row r="37" spans="1:34" x14ac:dyDescent="0.2">
      <c r="A37" s="3">
        <v>33953</v>
      </c>
      <c r="B37">
        <f t="shared" si="0"/>
        <v>1992</v>
      </c>
      <c r="C37">
        <f t="shared" si="1"/>
        <v>12</v>
      </c>
      <c r="D37" s="7">
        <f>AVERAGE(Indus!D31:D42)</f>
        <v>22.594165165833331</v>
      </c>
      <c r="E37" s="7">
        <f t="shared" si="13"/>
        <v>-3.4801343082440477</v>
      </c>
      <c r="F37" s="7">
        <f>Indus!D37-D37-E37</f>
        <v>-0.49418451758928139</v>
      </c>
      <c r="G37" s="22" t="str">
        <f>$E$350</f>
        <v>Aquifers</v>
      </c>
      <c r="H37" s="7">
        <f>AVERAGE(Indus!H31:H42)-AVERAGE(Indus!$H$2:$H$349)</f>
        <v>9.5135203396830548</v>
      </c>
      <c r="I37" s="7">
        <f t="shared" si="14"/>
        <v>-0.44556318029754038</v>
      </c>
      <c r="J37" s="7">
        <f>Indus!H37-H37-I37-AVERAGE(Indus!$H$2:$H$349)</f>
        <v>0.15698896279764085</v>
      </c>
      <c r="K37" s="7">
        <f>AVERAGE(Indus!I31:I42)-AVERAGE(Indus!$I$2:$I$349)</f>
        <v>3.8745452175861033</v>
      </c>
      <c r="L37" s="7">
        <f t="shared" si="15"/>
        <v>-0.34169206232144234</v>
      </c>
      <c r="M37" s="7">
        <f>Indus!I37-K37-L37-AVERAGE(Indus!$I$2:$I$349)</f>
        <v>1.9818083154802935E-2</v>
      </c>
      <c r="N37" s="7">
        <f>AVERAGE(Indus!J31:J42)-AVERAGE(Indus!$J$2:$J$349)</f>
        <v>0.29748087186781569</v>
      </c>
      <c r="O37" s="7">
        <f t="shared" si="16"/>
        <v>-0.5169500352678571</v>
      </c>
      <c r="P37" s="7">
        <f>Indus!J37-N37-O37-AVERAGE(Indus!$J$2:$J$349)</f>
        <v>-0.10907006889880944</v>
      </c>
      <c r="Q37" s="7">
        <f>AVERAGE(Indus!K31:K42)-AVERAGE(Indus!$K$2:$K$349)</f>
        <v>-8.966718709770094E-2</v>
      </c>
      <c r="R37" s="7">
        <f t="shared" si="17"/>
        <v>0.2758142312202384</v>
      </c>
      <c r="S37" s="7">
        <f>Indus!K37-Q37-R37-AVERAGE(Indus!$K$2:$K$349)</f>
        <v>-1.8653545535718408E-3</v>
      </c>
      <c r="T37" s="7">
        <f>AVERAGE(Indus!L31:L42)-AVERAGE(Indus!$L$2:$L$349)</f>
        <v>1.0944667116379341</v>
      </c>
      <c r="U37" s="7">
        <f t="shared" si="18"/>
        <v>-0.50768902354166556</v>
      </c>
      <c r="V37" s="7">
        <f>Indus!L37-T37-U37-AVERAGE(Indus!$L$2:$L$349)</f>
        <v>0.1004634585416655</v>
      </c>
      <c r="W37" s="7">
        <f>AVERAGE(Indus!M31:M42)-AVERAGE(Indus!$M$2:$M$349)</f>
        <v>-6.7173634770114482E-3</v>
      </c>
      <c r="X37" s="7">
        <f t="shared" si="19"/>
        <v>-7.2473393809523806E-2</v>
      </c>
      <c r="Y37" s="7">
        <f>Indus!M37-W37-X37-AVERAGE(Indus!$M$2:$M$349)</f>
        <v>6.7720729761904658E-3</v>
      </c>
      <c r="Z37" s="7">
        <f>AVERAGE(Indus!N31:N42)-AVERAGE(Indus!$N$2:$N$349)</f>
        <v>0.86363263086206388</v>
      </c>
      <c r="AA37" s="7">
        <f t="shared" si="20"/>
        <v>-1.703961671160716</v>
      </c>
      <c r="AB37" s="7">
        <f>Indus!N37-Z37-AA37-AVERAGE(Indus!$N$2:$N$349)</f>
        <v>-0.54828451217261609</v>
      </c>
      <c r="AC37" s="7">
        <f>AVERAGE(Indus!O31:O42)-AVERAGE(Indus!$O$2:$O$349)</f>
        <v>5.1005094540212959E-3</v>
      </c>
      <c r="AD37" s="7">
        <f t="shared" si="21"/>
        <v>-9.3014441964285766E-2</v>
      </c>
      <c r="AE37" s="7">
        <f>Indus!O37-AC37-AD37-AVERAGE(Indus!$O$2:$O$349)</f>
        <v>-7.2285628035714478E-2</v>
      </c>
      <c r="AF37" s="7">
        <f>AVERAGE(Indus!P31:P42)-AVERAGE(Indus!$P$2:$P$349)</f>
        <v>4.1816263850574728E-2</v>
      </c>
      <c r="AG37" s="7">
        <f t="shared" si="22"/>
        <v>-7.4602463452380946E-2</v>
      </c>
      <c r="AH37" s="7">
        <f>Indus!P37-AF37-AG37-AVERAGE(Indus!$P$2:$P$349)</f>
        <v>-4.6802264880952391E-2</v>
      </c>
    </row>
    <row r="38" spans="1:34" x14ac:dyDescent="0.2">
      <c r="A38" s="3">
        <v>33984</v>
      </c>
      <c r="B38">
        <f t="shared" si="0"/>
        <v>1993</v>
      </c>
      <c r="C38">
        <f t="shared" si="1"/>
        <v>1</v>
      </c>
      <c r="D38" s="7">
        <f>AVERAGE(Indus!D32:D43)</f>
        <v>22.261757373333328</v>
      </c>
      <c r="E38" s="7">
        <f t="shared" si="13"/>
        <v>-2.9115972892857132</v>
      </c>
      <c r="F38" s="7">
        <f>Indus!D38-D38-E38</f>
        <v>1.2397914359523847</v>
      </c>
      <c r="G38" s="7">
        <f>$Q$351*SIN(PI()/6*(C38+$Q$352))</f>
        <v>-8.9021160663140614E-2</v>
      </c>
      <c r="H38" s="7">
        <f>AVERAGE(Indus!H32:H43)-AVERAGE(Indus!$H$2:$H$349)</f>
        <v>9.484772781349875</v>
      </c>
      <c r="I38" s="7">
        <f t="shared" si="14"/>
        <v>-0.39337085511897385</v>
      </c>
      <c r="J38" s="7">
        <f>Indus!H38-H38-I38-AVERAGE(Indus!$H$2:$H$349)</f>
        <v>0.10742114595223029</v>
      </c>
      <c r="K38" s="7">
        <f>AVERAGE(Indus!I32:I43)-AVERAGE(Indus!$I$2:$I$349)</f>
        <v>3.9181116034194474</v>
      </c>
      <c r="L38" s="7">
        <f t="shared" si="15"/>
        <v>-0.13915016446424033</v>
      </c>
      <c r="M38" s="7">
        <f>Indus!I38-K38-L38-AVERAGE(Indus!$I$2:$I$349)</f>
        <v>0.13442756946420786</v>
      </c>
      <c r="N38" s="7">
        <f>AVERAGE(Indus!J32:J43)-AVERAGE(Indus!$J$2:$J$349)</f>
        <v>0.28762314770114905</v>
      </c>
      <c r="O38" s="7">
        <f t="shared" si="16"/>
        <v>-0.63024716369047629</v>
      </c>
      <c r="P38" s="7">
        <f>Indus!J38-N38-O38-AVERAGE(Indus!$J$2:$J$349)</f>
        <v>-0.11372724630952358</v>
      </c>
      <c r="Q38" s="7">
        <f>AVERAGE(Indus!K32:K43)-AVERAGE(Indus!$K$2:$K$349)</f>
        <v>-8.8944743764367673E-2</v>
      </c>
      <c r="R38" s="7">
        <f t="shared" si="17"/>
        <v>-0.33677367514880951</v>
      </c>
      <c r="S38" s="7">
        <f>Indus!K38-Q38-R38-AVERAGE(Indus!$K$2:$K$349)</f>
        <v>6.0802388482142811E-2</v>
      </c>
      <c r="T38" s="7">
        <f>AVERAGE(Indus!L32:L43)-AVERAGE(Indus!$L$2:$L$349)</f>
        <v>1.1111844633046006</v>
      </c>
      <c r="U38" s="7">
        <f t="shared" si="18"/>
        <v>-0.83735311690476166</v>
      </c>
      <c r="V38" s="7">
        <f>Indus!L38-T38-U38-AVERAGE(Indus!$L$2:$L$349)</f>
        <v>0.37052878023809477</v>
      </c>
      <c r="W38" s="7">
        <f>AVERAGE(Indus!M32:M43)-AVERAGE(Indus!$M$2:$M$349)</f>
        <v>-6.6747793103447556E-3</v>
      </c>
      <c r="X38" s="7">
        <f t="shared" si="19"/>
        <v>-2.3229864166666676E-2</v>
      </c>
      <c r="Y38" s="7">
        <f>Indus!M38-W38-X38-AVERAGE(Indus!$M$2:$M$349)</f>
        <v>2.2296791666666371E-3</v>
      </c>
      <c r="Z38" s="7">
        <f>AVERAGE(Indus!N32:N43)-AVERAGE(Indus!$N$2:$N$349)</f>
        <v>0.49960060086206326</v>
      </c>
      <c r="AA38" s="7">
        <f t="shared" si="20"/>
        <v>-0.27041996994047501</v>
      </c>
      <c r="AB38" s="7">
        <f>Indus!N38-Z38-AA38-AVERAGE(Indus!$N$2:$N$349)</f>
        <v>0.62185463660714291</v>
      </c>
      <c r="AC38" s="7">
        <f>AVERAGE(Indus!O32:O43)-AVERAGE(Indus!$O$2:$O$349)</f>
        <v>1.5020391120688092E-2</v>
      </c>
      <c r="AD38" s="7">
        <f t="shared" si="21"/>
        <v>-0.21379957645833381</v>
      </c>
      <c r="AE38" s="7">
        <f>Indus!O38-AC38-AD38-AVERAGE(Indus!$O$2:$O$349)</f>
        <v>0.10166637479166685</v>
      </c>
      <c r="AF38" s="7">
        <f>AVERAGE(Indus!P32:P43)-AVERAGE(Indus!$P$2:$P$349)</f>
        <v>4.1071988850574712E-2</v>
      </c>
      <c r="AG38" s="7">
        <f t="shared" si="22"/>
        <v>-6.7250286041666663E-2</v>
      </c>
      <c r="AH38" s="7">
        <f>Indus!P38-AF38-AG38-AVERAGE(Indus!$P$2:$P$349)</f>
        <v>-4.5515987291666657E-2</v>
      </c>
    </row>
    <row r="39" spans="1:34" x14ac:dyDescent="0.2">
      <c r="A39" s="3">
        <v>34015</v>
      </c>
      <c r="B39">
        <f t="shared" si="0"/>
        <v>1993</v>
      </c>
      <c r="C39">
        <f t="shared" si="1"/>
        <v>2</v>
      </c>
      <c r="D39" s="7">
        <f>AVERAGE(Indus!D33:D44)</f>
        <v>22.338428179166666</v>
      </c>
      <c r="E39" s="7">
        <f t="shared" si="13"/>
        <v>-0.42567143738095259</v>
      </c>
      <c r="F39" s="7">
        <f>Indus!D39-D39-E39</f>
        <v>-1.6786926417857155</v>
      </c>
      <c r="G39" s="7">
        <f t="shared" ref="G39:G49" si="23">$Q$351*SIN(PI()/6*(C39+$Q$352))</f>
        <v>-0.32342450166325348</v>
      </c>
      <c r="H39" s="7">
        <f>AVERAGE(Indus!H33:H44)-AVERAGE(Indus!$H$2:$H$349)</f>
        <v>9.4884755805164787</v>
      </c>
      <c r="I39" s="7">
        <f t="shared" si="14"/>
        <v>-0.27306910913694082</v>
      </c>
      <c r="J39" s="7">
        <f>Indus!H39-H39-I39-AVERAGE(Indus!$H$2:$H$349)</f>
        <v>-7.5909569196483062E-2</v>
      </c>
      <c r="K39" s="7">
        <f>AVERAGE(Indus!I33:I44)-AVERAGE(Indus!$I$2:$I$349)</f>
        <v>3.9751387850861306</v>
      </c>
      <c r="L39" s="7">
        <f t="shared" si="15"/>
        <v>0.12104588446425169</v>
      </c>
      <c r="M39" s="7">
        <f>Indus!I39-K39-L39-AVERAGE(Indus!$I$2:$I$349)</f>
        <v>5.0095188690306713E-3</v>
      </c>
      <c r="N39" s="7">
        <f>AVERAGE(Indus!J33:J44)-AVERAGE(Indus!$J$2:$J$349)</f>
        <v>0.31188623103448254</v>
      </c>
      <c r="O39" s="7">
        <f t="shared" si="16"/>
        <v>-0.54973218991071426</v>
      </c>
      <c r="P39" s="7">
        <f>Indus!J39-N39-O39-AVERAGE(Indus!$J$2:$J$349)</f>
        <v>-0.31086461342261917</v>
      </c>
      <c r="Q39" s="7">
        <f>AVERAGE(Indus!K33:K44)-AVERAGE(Indus!$K$2:$K$349)</f>
        <v>-9.2963755431034412E-2</v>
      </c>
      <c r="R39" s="7">
        <f t="shared" si="17"/>
        <v>-0.2936607723809524</v>
      </c>
      <c r="S39" s="7">
        <f>Indus!K39-Q39-R39-AVERAGE(Indus!$K$2:$K$349)</f>
        <v>0.17651402738095245</v>
      </c>
      <c r="T39" s="7">
        <f>AVERAGE(Indus!L33:L44)-AVERAGE(Indus!$L$2:$L$349)</f>
        <v>1.2200203591379353</v>
      </c>
      <c r="U39" s="7">
        <f t="shared" si="18"/>
        <v>-1.1284273598214289</v>
      </c>
      <c r="V39" s="7">
        <f>Indus!L39-T39-U39-AVERAGE(Indus!$L$2:$L$349)</f>
        <v>-0.70496573267857254</v>
      </c>
      <c r="W39" s="7">
        <f>AVERAGE(Indus!M33:M44)-AVERAGE(Indus!$M$2:$M$349)</f>
        <v>-6.5469659770114458E-3</v>
      </c>
      <c r="X39" s="7">
        <f t="shared" si="19"/>
        <v>-2.3280202053571432E-2</v>
      </c>
      <c r="Y39" s="7">
        <f>Indus!M39-W39-X39-AVERAGE(Indus!$M$2:$M$349)</f>
        <v>2.1522037202380828E-3</v>
      </c>
      <c r="Z39" s="7">
        <f>AVERAGE(Indus!N33:N44)-AVERAGE(Indus!$N$2:$N$349)</f>
        <v>0.33576491669539799</v>
      </c>
      <c r="AA39" s="7">
        <f t="shared" si="20"/>
        <v>1.7558755634523777</v>
      </c>
      <c r="AB39" s="7">
        <f>Indus!N39-Z39-AA39-AVERAGE(Indus!$N$2:$N$349)</f>
        <v>-0.47327027261904497</v>
      </c>
      <c r="AC39" s="7">
        <f>AVERAGE(Indus!O33:O44)-AVERAGE(Indus!$O$2:$O$349)</f>
        <v>3.8033923620687915E-2</v>
      </c>
      <c r="AD39" s="7">
        <f t="shared" si="21"/>
        <v>3.5075825297621321E-3</v>
      </c>
      <c r="AE39" s="7">
        <f>Indus!O39-AC39-AD39-AVERAGE(Indus!$O$2:$O$349)</f>
        <v>-0.20048746669642892</v>
      </c>
      <c r="AF39" s="7">
        <f>AVERAGE(Indus!P33:P44)-AVERAGE(Indus!$P$2:$P$349)</f>
        <v>6.8622376350574735E-2</v>
      </c>
      <c r="AG39" s="7">
        <f t="shared" si="22"/>
        <v>-3.7923187380952378E-2</v>
      </c>
      <c r="AH39" s="7">
        <f>Indus!P39-AF39-AG39-AVERAGE(Indus!$P$2:$P$349)</f>
        <v>-9.693431345238096E-2</v>
      </c>
    </row>
    <row r="40" spans="1:34" x14ac:dyDescent="0.2">
      <c r="A40" s="3">
        <v>34043</v>
      </c>
      <c r="B40">
        <f t="shared" si="0"/>
        <v>1993</v>
      </c>
      <c r="C40">
        <f t="shared" si="1"/>
        <v>3</v>
      </c>
      <c r="D40" s="7">
        <f>AVERAGE(Indus!D34:D45)</f>
        <v>22.11465517666667</v>
      </c>
      <c r="E40" s="7">
        <f t="shared" si="13"/>
        <v>1.7726173383333335</v>
      </c>
      <c r="F40" s="7">
        <f>Indus!D40-D40-E40</f>
        <v>-0.41556612500000178</v>
      </c>
      <c r="G40" s="7">
        <f t="shared" si="23"/>
        <v>-0.47116650863025927</v>
      </c>
      <c r="H40" s="7">
        <f>AVERAGE(Indus!H34:H45)-AVERAGE(Indus!$H$2:$H$349)</f>
        <v>9.4666860296829327</v>
      </c>
      <c r="I40" s="7">
        <f t="shared" si="14"/>
        <v>-0.14866638139847055</v>
      </c>
      <c r="J40" s="7">
        <f>Indus!H40-H40-I40-AVERAGE(Indus!$H$2:$H$349)</f>
        <v>-8.6725866101460269E-2</v>
      </c>
      <c r="K40" s="7">
        <f>AVERAGE(Indus!I34:I45)-AVERAGE(Indus!$I$2:$I$349)</f>
        <v>4.0649393017527586</v>
      </c>
      <c r="L40" s="7">
        <f t="shared" si="15"/>
        <v>0.40447307758932993</v>
      </c>
      <c r="M40" s="7">
        <f>Indus!I40-K40-L40-AVERAGE(Indus!$I$2:$I$349)</f>
        <v>-3.1853450922653792E-2</v>
      </c>
      <c r="N40" s="7">
        <f>AVERAGE(Indus!J34:J45)-AVERAGE(Indus!$J$2:$J$349)</f>
        <v>0.25429306436781585</v>
      </c>
      <c r="O40" s="7">
        <f t="shared" si="16"/>
        <v>-0.39400179642857136</v>
      </c>
      <c r="P40" s="7">
        <f>Indus!J40-N40-O40-AVERAGE(Indus!$J$2:$J$349)</f>
        <v>-0.22090269023809539</v>
      </c>
      <c r="Q40" s="7">
        <f>AVERAGE(Indus!K34:K45)-AVERAGE(Indus!$K$2:$K$349)</f>
        <v>-5.9756549597701047E-2</v>
      </c>
      <c r="R40" s="7">
        <f t="shared" si="17"/>
        <v>-0.28105722928571436</v>
      </c>
      <c r="S40" s="7">
        <f>Indus!K40-Q40-R40-AVERAGE(Indus!$K$2:$K$349)</f>
        <v>3.424308452380953E-3</v>
      </c>
      <c r="T40" s="7">
        <f>AVERAGE(Indus!L34:L45)-AVERAGE(Indus!$L$2:$L$349)</f>
        <v>1.0251219924712673</v>
      </c>
      <c r="U40" s="7">
        <f t="shared" si="18"/>
        <v>-1.2460367708035722</v>
      </c>
      <c r="V40" s="7">
        <f>Indus!L40-T40-U40-AVERAGE(Indus!$L$2:$L$349)</f>
        <v>-0.25024509502976144</v>
      </c>
      <c r="W40" s="7">
        <f>AVERAGE(Indus!M34:M45)-AVERAGE(Indus!$M$2:$M$349)</f>
        <v>-6.4617426436781172E-3</v>
      </c>
      <c r="X40" s="7">
        <f t="shared" si="19"/>
        <v>-2.3312426726190473E-2</v>
      </c>
      <c r="Y40" s="7">
        <f>Indus!M40-W40-X40-AVERAGE(Indus!$M$2:$M$349)</f>
        <v>2.0992050595237954E-3</v>
      </c>
      <c r="Z40" s="7">
        <f>AVERAGE(Indus!N34:N45)-AVERAGE(Indus!$N$2:$N$349)</f>
        <v>0.36175770752873149</v>
      </c>
      <c r="AA40" s="7">
        <f t="shared" si="20"/>
        <v>3.4705398341666633</v>
      </c>
      <c r="AB40" s="7">
        <f>Indus!N40-Z40-AA40-AVERAGE(Indus!$N$2:$N$349)</f>
        <v>0.1947087558333358</v>
      </c>
      <c r="AC40" s="7">
        <f>AVERAGE(Indus!O34:O45)-AVERAGE(Indus!$O$2:$O$349)</f>
        <v>-3.6052822212645719E-2</v>
      </c>
      <c r="AD40" s="7">
        <f t="shared" si="21"/>
        <v>1.3288629910713556E-2</v>
      </c>
      <c r="AE40" s="7">
        <f>Indus!O40-AC40-AD40-AVERAGE(Indus!$O$2:$O$349)</f>
        <v>-1.8195798244046379E-2</v>
      </c>
      <c r="AF40" s="7">
        <f>AVERAGE(Indus!P34:P45)-AVERAGE(Indus!$P$2:$P$349)</f>
        <v>4.4130585517241402E-2</v>
      </c>
      <c r="AG40" s="7">
        <f t="shared" si="22"/>
        <v>-2.2603289434523804E-2</v>
      </c>
      <c r="AH40" s="7">
        <f>Indus!P40-AF40-AG40-AVERAGE(Indus!$P$2:$P$349)</f>
        <v>-7.7915205654762038E-3</v>
      </c>
    </row>
    <row r="41" spans="1:34" x14ac:dyDescent="0.2">
      <c r="A41" s="3">
        <v>34074</v>
      </c>
      <c r="B41">
        <f t="shared" si="0"/>
        <v>1993</v>
      </c>
      <c r="C41">
        <f t="shared" si="1"/>
        <v>4</v>
      </c>
      <c r="D41" s="7">
        <f>AVERAGE(Indus!D35:D46)</f>
        <v>21.774610678333332</v>
      </c>
      <c r="E41" s="7">
        <f t="shared" si="13"/>
        <v>3.1407904284523811</v>
      </c>
      <c r="F41" s="7">
        <f>Indus!D41-D41-E41</f>
        <v>-0.40864146678571434</v>
      </c>
      <c r="G41" s="7">
        <f t="shared" si="23"/>
        <v>-0.49265983010919556</v>
      </c>
      <c r="H41" s="7">
        <f>AVERAGE(Indus!H35:H46)-AVERAGE(Indus!$H$2:$H$349)</f>
        <v>9.4140330355162405</v>
      </c>
      <c r="I41" s="7">
        <f t="shared" si="14"/>
        <v>-0.35107930526828568</v>
      </c>
      <c r="J41" s="7">
        <f>Indus!H41-H41-I41-AVERAGE(Indus!$H$2:$H$349)</f>
        <v>5.1396691935224226E-2</v>
      </c>
      <c r="K41" s="7">
        <f>AVERAGE(Indus!I35:I46)-AVERAGE(Indus!$I$2:$I$349)</f>
        <v>4.1401753042527503</v>
      </c>
      <c r="L41" s="7">
        <f t="shared" si="15"/>
        <v>0.63605862616071818</v>
      </c>
      <c r="M41" s="7">
        <f>Indus!I41-K41-L41-AVERAGE(Indus!$I$2:$I$349)</f>
        <v>-0.2657990219940416</v>
      </c>
      <c r="N41" s="7">
        <f>AVERAGE(Indus!J35:J46)-AVERAGE(Indus!$J$2:$J$349)</f>
        <v>0.1626268327011493</v>
      </c>
      <c r="O41" s="7">
        <f t="shared" si="16"/>
        <v>-0.13855851791666673</v>
      </c>
      <c r="P41" s="7">
        <f>Indus!J41-N41-O41-AVERAGE(Indus!$J$2:$J$349)</f>
        <v>-0.20330542708333343</v>
      </c>
      <c r="Q41" s="7">
        <f>AVERAGE(Indus!K35:K46)-AVERAGE(Indus!$K$2:$K$349)</f>
        <v>-2.7643524597701141E-2</v>
      </c>
      <c r="R41" s="7">
        <f t="shared" si="17"/>
        <v>4.7137904732142966E-2</v>
      </c>
      <c r="S41" s="7">
        <f>Indus!K41-Q41-R41-AVERAGE(Indus!$K$2:$K$349)</f>
        <v>-6.6854040565476169E-2</v>
      </c>
      <c r="T41" s="7">
        <f>AVERAGE(Indus!L35:L46)-AVERAGE(Indus!$L$2:$L$349)</f>
        <v>0.75572195163793321</v>
      </c>
      <c r="U41" s="7">
        <f t="shared" si="18"/>
        <v>-1.2516972193154769</v>
      </c>
      <c r="V41" s="7">
        <f>Indus!L41-T41-U41-AVERAGE(Indus!$L$2:$L$349)</f>
        <v>-0.39471117568452208</v>
      </c>
      <c r="W41" s="7">
        <f>AVERAGE(Indus!M35:M46)-AVERAGE(Indus!$M$2:$M$349)</f>
        <v>-6.3222934770114508E-3</v>
      </c>
      <c r="X41" s="7">
        <f t="shared" si="19"/>
        <v>-7.2630390416666663E-2</v>
      </c>
      <c r="Y41" s="7">
        <f>Indus!M41-W41-X41-AVERAGE(Indus!$M$2:$M$349)</f>
        <v>6.5339995833333248E-3</v>
      </c>
      <c r="Z41" s="7">
        <f>AVERAGE(Indus!N35:N46)-AVERAGE(Indus!$N$2:$N$349)</f>
        <v>0.39209305419539753</v>
      </c>
      <c r="AA41" s="7">
        <f t="shared" si="20"/>
        <v>4.3501304162797645</v>
      </c>
      <c r="AB41" s="7">
        <f>Indus!N41-Z41-AA41-AVERAGE(Indus!$N$2:$N$349)</f>
        <v>0.49612850705356948</v>
      </c>
      <c r="AC41" s="7">
        <f>AVERAGE(Indus!O35:O46)-AVERAGE(Indus!$O$2:$O$349)</f>
        <v>-8.1420360545978898E-2</v>
      </c>
      <c r="AD41" s="7">
        <f t="shared" si="21"/>
        <v>-5.6000804821429107E-2</v>
      </c>
      <c r="AE41" s="7">
        <f>Indus!O41-AC41-AD41-AVERAGE(Indus!$O$2:$O$349)</f>
        <v>7.8042648214293742E-3</v>
      </c>
      <c r="AF41" s="7">
        <f>AVERAGE(Indus!P35:P46)-AVERAGE(Indus!$P$2:$P$349)</f>
        <v>2.5349832183908072E-2</v>
      </c>
      <c r="AG41" s="7">
        <f t="shared" si="22"/>
        <v>-2.2552960833333358E-2</v>
      </c>
      <c r="AH41" s="7">
        <f>Indus!P41-AF41-AG41-AVERAGE(Indus!$P$2:$P$349)</f>
        <v>-3.9728665833333322E-2</v>
      </c>
    </row>
    <row r="42" spans="1:34" x14ac:dyDescent="0.2">
      <c r="A42" s="3">
        <v>34104</v>
      </c>
      <c r="B42">
        <f t="shared" si="0"/>
        <v>1993</v>
      </c>
      <c r="C42">
        <f t="shared" si="1"/>
        <v>5</v>
      </c>
      <c r="D42" s="7">
        <f>AVERAGE(Indus!D36:D47)</f>
        <v>21.577260574166669</v>
      </c>
      <c r="E42" s="7">
        <f t="shared" si="13"/>
        <v>2.5263573912797606</v>
      </c>
      <c r="F42" s="7">
        <f>Indus!D42-D42-E42</f>
        <v>-0.84075099544642828</v>
      </c>
      <c r="G42" s="7">
        <f t="shared" si="23"/>
        <v>-0.38214534796711885</v>
      </c>
      <c r="H42" s="7">
        <f>AVERAGE(Indus!H36:H47)-AVERAGE(Indus!$H$2:$H$349)</f>
        <v>9.3680939071828107</v>
      </c>
      <c r="I42" s="7">
        <f t="shared" si="14"/>
        <v>-0.45535786940445178</v>
      </c>
      <c r="J42" s="7">
        <f>Indus!H42-H42-I42-AVERAGE(Indus!$H$2:$H$349)</f>
        <v>7.5393674404494959E-2</v>
      </c>
      <c r="K42" s="7">
        <f>AVERAGE(Indus!I36:I47)-AVERAGE(Indus!$I$2:$I$349)</f>
        <v>4.2126494659194691</v>
      </c>
      <c r="L42" s="7">
        <f t="shared" si="15"/>
        <v>0.8001232152678881</v>
      </c>
      <c r="M42" s="7">
        <f>Indus!I42-K42-L42-AVERAGE(Indus!$I$2:$I$349)</f>
        <v>-0.26753553276790853</v>
      </c>
      <c r="N42" s="7">
        <f>AVERAGE(Indus!J36:J47)-AVERAGE(Indus!$J$2:$J$349)</f>
        <v>0.10732392936781587</v>
      </c>
      <c r="O42" s="7">
        <f t="shared" si="16"/>
        <v>-0.10338196336309502</v>
      </c>
      <c r="P42" s="7">
        <f>Indus!J42-N42-O42-AVERAGE(Indus!$J$2:$J$349)</f>
        <v>-4.8758303571760919E-5</v>
      </c>
      <c r="Q42" s="7">
        <f>AVERAGE(Indus!K36:K47)-AVERAGE(Indus!$K$2:$K$349)</f>
        <v>-1.8288347097700997E-2</v>
      </c>
      <c r="R42" s="7">
        <f t="shared" si="17"/>
        <v>0.13874429791666643</v>
      </c>
      <c r="S42" s="7">
        <f>Indus!K42-Q42-R42-AVERAGE(Indus!$K$2:$K$349)</f>
        <v>4.516918750000154E-3</v>
      </c>
      <c r="T42" s="7">
        <f>AVERAGE(Indus!L36:L47)-AVERAGE(Indus!$L$2:$L$349)</f>
        <v>0.57491205663793288</v>
      </c>
      <c r="U42" s="7">
        <f t="shared" si="18"/>
        <v>-1.5361059226785709</v>
      </c>
      <c r="V42" s="7">
        <f>Indus!L42-T42-U42-AVERAGE(Indus!$L$2:$L$349)</f>
        <v>-0.21473656732142832</v>
      </c>
      <c r="W42" s="7">
        <f>AVERAGE(Indus!M36:M47)-AVERAGE(Indus!$M$2:$M$349)</f>
        <v>-6.1829168103447879E-3</v>
      </c>
      <c r="X42" s="7">
        <f t="shared" si="19"/>
        <v>-3.9640604285714282E-2</v>
      </c>
      <c r="Y42" s="7">
        <f>Indus!M42-W42-X42-AVERAGE(Indus!$M$2:$M$349)</f>
        <v>2.9560467857142891E-3</v>
      </c>
      <c r="Z42" s="7">
        <f>AVERAGE(Indus!N36:N47)-AVERAGE(Indus!$N$2:$N$349)</f>
        <v>0.41237393252873211</v>
      </c>
      <c r="AA42" s="7">
        <f t="shared" si="20"/>
        <v>3.7907389094047605</v>
      </c>
      <c r="AB42" s="7">
        <f>Indus!N42-Z42-AA42-AVERAGE(Indus!$N$2:$N$349)</f>
        <v>-0.55675706440476169</v>
      </c>
      <c r="AC42" s="7">
        <f>AVERAGE(Indus!O36:O47)-AVERAGE(Indus!$O$2:$O$349)</f>
        <v>-9.8849653045978592E-2</v>
      </c>
      <c r="AD42" s="7">
        <f t="shared" si="21"/>
        <v>-3.8706940357142727E-2</v>
      </c>
      <c r="AE42" s="7">
        <f>Indus!O42-AC42-AD42-AVERAGE(Indus!$O$2:$O$349)</f>
        <v>8.9029672857142472E-2</v>
      </c>
      <c r="AF42" s="7">
        <f>AVERAGE(Indus!P36:P47)-AVERAGE(Indus!$P$2:$P$349)</f>
        <v>2.5231311350574728E-2</v>
      </c>
      <c r="AG42" s="7">
        <f t="shared" si="22"/>
        <v>-3.0040667202380952E-2</v>
      </c>
      <c r="AH42" s="7">
        <f>Indus!P42-AF42-AG42-AVERAGE(Indus!$P$2:$P$349)</f>
        <v>2.6512311369047623E-2</v>
      </c>
    </row>
    <row r="43" spans="1:34" x14ac:dyDescent="0.2">
      <c r="A43" s="3">
        <v>34135</v>
      </c>
      <c r="B43">
        <f t="shared" si="0"/>
        <v>1993</v>
      </c>
      <c r="C43">
        <f t="shared" si="1"/>
        <v>6</v>
      </c>
      <c r="D43" s="7">
        <f>AVERAGE(Indus!D37:D48)</f>
        <v>21.481317759166661</v>
      </c>
      <c r="E43" s="7">
        <f t="shared" si="13"/>
        <v>1.4884468018154766</v>
      </c>
      <c r="F43" s="7">
        <f>Indus!D43-D43-E43</f>
        <v>-0.85031685098213816</v>
      </c>
      <c r="G43" s="7">
        <f t="shared" si="23"/>
        <v>-0.16923532844594236</v>
      </c>
      <c r="H43" s="7">
        <f>AVERAGE(Indus!H37:H48)-AVERAGE(Indus!$H$2:$H$349)</f>
        <v>9.3251861921830823</v>
      </c>
      <c r="I43" s="7">
        <f t="shared" si="14"/>
        <v>-0.44638061523755823</v>
      </c>
      <c r="J43" s="7">
        <f>Indus!H43-H43-I43-AVERAGE(Indus!$H$2:$H$349)</f>
        <v>8.8816325237530691E-2</v>
      </c>
      <c r="K43" s="7">
        <f>AVERAGE(Indus!I37:I48)-AVERAGE(Indus!$I$2:$I$349)</f>
        <v>4.295985342586107</v>
      </c>
      <c r="L43" s="7">
        <f t="shared" si="15"/>
        <v>0.84019806285715504</v>
      </c>
      <c r="M43" s="7">
        <f>Indus!I43-K43-L43-AVERAGE(Indus!$I$2:$I$349)</f>
        <v>-0.35090718702383583</v>
      </c>
      <c r="N43" s="7">
        <f>AVERAGE(Indus!J37:J48)-AVERAGE(Indus!$J$2:$J$349)</f>
        <v>7.5809622701149104E-2</v>
      </c>
      <c r="O43" s="7">
        <f t="shared" si="16"/>
        <v>0.36573792788690507</v>
      </c>
      <c r="P43" s="7">
        <f>Indus!J43-N43-O43-AVERAGE(Indus!$J$2:$J$349)</f>
        <v>2.3041647113094976E-2</v>
      </c>
      <c r="Q43" s="7">
        <f>AVERAGE(Indus!K37:K48)-AVERAGE(Indus!$K$2:$K$349)</f>
        <v>-1.1801292931034379E-2</v>
      </c>
      <c r="R43" s="7">
        <f t="shared" si="17"/>
        <v>-9.3634842857143186E-3</v>
      </c>
      <c r="S43" s="7">
        <f>Indus!K43-Q43-R43-AVERAGE(Indus!$K$2:$K$349)</f>
        <v>-7.7051383214285729E-2</v>
      </c>
      <c r="T43" s="7">
        <f>AVERAGE(Indus!L37:L48)-AVERAGE(Indus!$L$2:$L$349)</f>
        <v>0.4208585274712684</v>
      </c>
      <c r="U43" s="7">
        <f t="shared" si="18"/>
        <v>-0.8371478433035735</v>
      </c>
      <c r="V43" s="7">
        <f>Indus!L43-T43-U43-AVERAGE(Indus!$L$2:$L$349)</f>
        <v>0.14973788247023911</v>
      </c>
      <c r="W43" s="7">
        <f>AVERAGE(Indus!M37:M48)-AVERAGE(Indus!$M$2:$M$349)</f>
        <v>-6.0927993103447875E-3</v>
      </c>
      <c r="X43" s="7">
        <f t="shared" si="19"/>
        <v>-3.9679677708333333E-2</v>
      </c>
      <c r="Y43" s="7">
        <f>Indus!M43-W43-X43-AVERAGE(Indus!$M$2:$M$349)</f>
        <v>2.9050027083333263E-3</v>
      </c>
      <c r="Z43" s="7">
        <f>AVERAGE(Indus!N37:N48)-AVERAGE(Indus!$N$2:$N$349)</f>
        <v>0.45994157836206462</v>
      </c>
      <c r="AA43" s="7">
        <f t="shared" si="20"/>
        <v>1.7242862690476208</v>
      </c>
      <c r="AB43" s="7">
        <f>Indus!N43-Z43-AA43-AVERAGE(Indus!$N$2:$N$349)</f>
        <v>-0.70907281988095328</v>
      </c>
      <c r="AC43" s="7">
        <f>AVERAGE(Indus!O37:O48)-AVERAGE(Indus!$O$2:$O$349)</f>
        <v>-0.10413475721264565</v>
      </c>
      <c r="AD43" s="7">
        <f t="shared" si="21"/>
        <v>-0.14073229485119043</v>
      </c>
      <c r="AE43" s="7">
        <f>Indus!O43-AC43-AD43-AVERAGE(Indus!$O$2:$O$349)</f>
        <v>3.235297151785721E-2</v>
      </c>
      <c r="AF43" s="7">
        <f>AVERAGE(Indus!P37:P48)-AVERAGE(Indus!$P$2:$P$349)</f>
        <v>2.5568523017241399E-2</v>
      </c>
      <c r="AG43" s="7">
        <f t="shared" si="22"/>
        <v>3.1537172827380958E-2</v>
      </c>
      <c r="AH43" s="7">
        <f>Indus!P43-AF43-AG43-AVERAGE(Indus!$P$2:$P$349)</f>
        <v>-1.0127520327380971E-2</v>
      </c>
    </row>
    <row r="44" spans="1:34" x14ac:dyDescent="0.2">
      <c r="A44" s="3">
        <v>34165</v>
      </c>
      <c r="B44">
        <f t="shared" si="0"/>
        <v>1993</v>
      </c>
      <c r="C44">
        <f t="shared" si="1"/>
        <v>7</v>
      </c>
      <c r="D44" s="7">
        <f>AVERAGE(Indus!D38:D49)</f>
        <v>21.381670396666664</v>
      </c>
      <c r="E44" s="7">
        <f t="shared" si="13"/>
        <v>1.9669899127678572</v>
      </c>
      <c r="F44" s="7">
        <f>Indus!D44-D44-E44</f>
        <v>2.8358718605654798</v>
      </c>
      <c r="G44" s="7">
        <f t="shared" si="23"/>
        <v>8.902116066314042E-2</v>
      </c>
      <c r="H44" s="7">
        <f>AVERAGE(Indus!H38:H49)-AVERAGE(Indus!$H$2:$H$349)</f>
        <v>9.256338535516079</v>
      </c>
      <c r="I44" s="7">
        <f t="shared" si="14"/>
        <v>-0.1231013713095308</v>
      </c>
      <c r="J44" s="7">
        <f>Indus!H44-H44-I44-AVERAGE(Indus!$H$2:$H$349)</f>
        <v>0.37491207797665993</v>
      </c>
      <c r="K44" s="7">
        <f>AVERAGE(Indus!I38:I49)-AVERAGE(Indus!$I$2:$I$349)</f>
        <v>4.3756158759194363</v>
      </c>
      <c r="L44" s="7">
        <f t="shared" si="15"/>
        <v>0.17507643994048294</v>
      </c>
      <c r="M44" s="7">
        <f>Indus!I44-K44-L44-AVERAGE(Indus!$I$2:$I$349)</f>
        <v>6.6371012559500286E-2</v>
      </c>
      <c r="N44" s="7">
        <f>AVERAGE(Indus!J38:J49)-AVERAGE(Indus!$J$2:$J$349)</f>
        <v>5.6118462701149285E-2</v>
      </c>
      <c r="O44" s="7">
        <f t="shared" si="16"/>
        <v>0.82044285833333364</v>
      </c>
      <c r="P44" s="7">
        <f>Indus!J44-N44-O44-AVERAGE(Indus!$J$2:$J$349)</f>
        <v>0.5617806066666664</v>
      </c>
      <c r="Q44" s="7">
        <f>AVERAGE(Indus!K38:K49)-AVERAGE(Indus!$K$2:$K$349)</f>
        <v>-2.3839429310342775E-3</v>
      </c>
      <c r="R44" s="7">
        <f t="shared" si="17"/>
        <v>9.4670911398809454E-2</v>
      </c>
      <c r="S44" s="7">
        <f>Indus!K44-Q44-R44-AVERAGE(Indus!$K$2:$K$349)</f>
        <v>-7.2834708898809497E-2</v>
      </c>
      <c r="T44" s="7">
        <f>AVERAGE(Indus!L38:L49)-AVERAGE(Indus!$L$2:$L$349)</f>
        <v>0.27659315330460021</v>
      </c>
      <c r="U44" s="7">
        <f t="shared" si="18"/>
        <v>1.7990590514880962</v>
      </c>
      <c r="V44" s="7">
        <f>Indus!L44-T44-U44-AVERAGE(Indus!$L$2:$L$349)</f>
        <v>1.3262181118452387</v>
      </c>
      <c r="W44" s="7">
        <f>AVERAGE(Indus!M38:M49)-AVERAGE(Indus!$M$2:$M$349)</f>
        <v>-6.0927993103447875E-3</v>
      </c>
      <c r="X44" s="7">
        <f t="shared" si="19"/>
        <v>6.3956218720238101E-2</v>
      </c>
      <c r="Y44" s="7">
        <f>Indus!M44-W44-X44-AVERAGE(Indus!$M$2:$M$349)</f>
        <v>-5.4625437202381055E-3</v>
      </c>
      <c r="Z44" s="7">
        <f>AVERAGE(Indus!N38:N49)-AVERAGE(Indus!$N$2:$N$349)</f>
        <v>0.50755718586206378</v>
      </c>
      <c r="AA44" s="7">
        <f t="shared" si="20"/>
        <v>-1.4646424845833312</v>
      </c>
      <c r="AB44" s="7">
        <f>Indus!N44-Z44-AA44-AVERAGE(Indus!$N$2:$N$349)</f>
        <v>-0.12674347375000039</v>
      </c>
      <c r="AC44" s="7">
        <f>AVERAGE(Indus!O38:O49)-AVERAGE(Indus!$O$2:$O$349)</f>
        <v>-0.10755874637931218</v>
      </c>
      <c r="AD44" s="7">
        <f t="shared" si="21"/>
        <v>0.38190007651785818</v>
      </c>
      <c r="AE44" s="7">
        <f>Indus!O44-AC44-AD44-AVERAGE(Indus!$O$2:$O$349)</f>
        <v>0.28322944931547545</v>
      </c>
      <c r="AF44" s="7">
        <f>AVERAGE(Indus!P38:P49)-AVERAGE(Indus!$P$2:$P$349)</f>
        <v>2.5485709683908064E-2</v>
      </c>
      <c r="AG44" s="7">
        <f t="shared" si="22"/>
        <v>0.21962261613095235</v>
      </c>
      <c r="AH44" s="7">
        <f>Indus!P44-AF44-AG44-AVERAGE(Indus!$P$2:$P$349)</f>
        <v>0.42836354970238094</v>
      </c>
    </row>
    <row r="45" spans="1:34" x14ac:dyDescent="0.2">
      <c r="A45" s="3">
        <v>34196</v>
      </c>
      <c r="B45">
        <f t="shared" si="0"/>
        <v>1993</v>
      </c>
      <c r="C45">
        <f t="shared" si="1"/>
        <v>8</v>
      </c>
      <c r="D45" s="7">
        <f>AVERAGE(Indus!D39:D50)</f>
        <v>21.133384466666666</v>
      </c>
      <c r="E45" s="7">
        <f t="shared" si="13"/>
        <v>1.7473477882142856</v>
      </c>
      <c r="F45" s="7">
        <f>Indus!D45-D45-E45</f>
        <v>0.17435388511904892</v>
      </c>
      <c r="G45" s="7">
        <f t="shared" si="23"/>
        <v>0.32342450166325326</v>
      </c>
      <c r="H45" s="7">
        <f>AVERAGE(Indus!H39:H50)-AVERAGE(Indus!$H$2:$H$349)</f>
        <v>9.1837880796833815</v>
      </c>
      <c r="I45" s="7">
        <f t="shared" si="14"/>
        <v>0.30438886375077345</v>
      </c>
      <c r="J45" s="7">
        <f>Indus!H45-H45-I45-AVERAGE(Indus!$H$2:$H$349)</f>
        <v>0.13349768874877554</v>
      </c>
      <c r="K45" s="7">
        <f>AVERAGE(Indus!I39:I50)-AVERAGE(Indus!$I$2:$I$349)</f>
        <v>4.439346751752737</v>
      </c>
      <c r="L45" s="7">
        <f t="shared" si="15"/>
        <v>-0.76863316086308942</v>
      </c>
      <c r="M45" s="7">
        <f>Indus!I45-K45-L45-AVERAGE(Indus!$I$2:$I$349)</f>
        <v>0.47427331752976443</v>
      </c>
      <c r="N45" s="7">
        <f>AVERAGE(Indus!J39:J50)-AVERAGE(Indus!$J$2:$J$349)</f>
        <v>3.4620047701149126E-2</v>
      </c>
      <c r="O45" s="7">
        <f t="shared" si="16"/>
        <v>0.9251789839880955</v>
      </c>
      <c r="P45" s="7">
        <f>Indus!J45-N45-O45-AVERAGE(Indus!$J$2:$J$349)</f>
        <v>9.0919460119043283E-3</v>
      </c>
      <c r="Q45" s="7">
        <f>AVERAGE(Indus!K39:K50)-AVERAGE(Indus!$K$2:$K$349)</f>
        <v>1.9457795689656887E-3</v>
      </c>
      <c r="R45" s="7">
        <f t="shared" si="17"/>
        <v>1.6816573690476178E-2</v>
      </c>
      <c r="S45" s="7">
        <f>Indus!K45-Q45-R45-AVERAGE(Indus!$K$2:$K$349)</f>
        <v>0.17662952630952378</v>
      </c>
      <c r="T45" s="7">
        <f>AVERAGE(Indus!L39:L50)-AVERAGE(Indus!$L$2:$L$349)</f>
        <v>9.3449875804600957E-2</v>
      </c>
      <c r="U45" s="7">
        <f t="shared" si="18"/>
        <v>3.6617751977976187</v>
      </c>
      <c r="V45" s="7">
        <f>Indus!L45-T45-U45-AVERAGE(Indus!$L$2:$L$349)</f>
        <v>-0.39388114696428644</v>
      </c>
      <c r="W45" s="7">
        <f>AVERAGE(Indus!M39:M50)-AVERAGE(Indus!$M$2:$M$349)</f>
        <v>-6.0434109770114569E-3</v>
      </c>
      <c r="X45" s="7">
        <f t="shared" si="19"/>
        <v>3.3499074464285739E-2</v>
      </c>
      <c r="Y45" s="7">
        <f>Indus!M45-W45-X45-AVERAGE(Indus!$M$2:$M$349)</f>
        <v>-2.2332777976190737E-3</v>
      </c>
      <c r="Z45" s="7">
        <f>AVERAGE(Indus!N39:N50)-AVERAGE(Indus!$N$2:$N$349)</f>
        <v>0.49219555919539992</v>
      </c>
      <c r="AA45" s="7">
        <f t="shared" si="20"/>
        <v>-3.1178156839880966</v>
      </c>
      <c r="AB45" s="7">
        <f>Indus!N45-Z45-AA45-AVERAGE(Indus!$N$2:$N$349)</f>
        <v>0.38415900232142874</v>
      </c>
      <c r="AC45" s="7">
        <f>AVERAGE(Indus!O39:O50)-AVERAGE(Indus!$O$2:$O$349)</f>
        <v>-0.13130245554597852</v>
      </c>
      <c r="AD45" s="7">
        <f t="shared" si="21"/>
        <v>0.54602282654761813</v>
      </c>
      <c r="AE45" s="7">
        <f>Indus!O45-AC45-AD45-AVERAGE(Indus!$O$2:$O$349)</f>
        <v>-0.45245671154761835</v>
      </c>
      <c r="AF45" s="7">
        <f>AVERAGE(Indus!P39:P50)-AVERAGE(Indus!$P$2:$P$349)</f>
        <v>2.5394862183908073E-2</v>
      </c>
      <c r="AG45" s="7">
        <f t="shared" si="22"/>
        <v>0.14610215586309522</v>
      </c>
      <c r="AH45" s="7">
        <f>Indus!P45-AF45-AG45-AVERAGE(Indus!$P$2:$P$349)</f>
        <v>-0.15482415252976189</v>
      </c>
    </row>
    <row r="46" spans="1:34" x14ac:dyDescent="0.2">
      <c r="A46" s="3">
        <v>34227</v>
      </c>
      <c r="B46">
        <f t="shared" si="0"/>
        <v>1993</v>
      </c>
      <c r="C46">
        <f t="shared" si="1"/>
        <v>9</v>
      </c>
      <c r="D46" s="7">
        <f>AVERAGE(Indus!D40:D51)</f>
        <v>21.17402339083333</v>
      </c>
      <c r="E46" s="7">
        <f t="shared" si="13"/>
        <v>-0.16994869681547603</v>
      </c>
      <c r="F46" s="7">
        <f>Indus!D46-D46-E46</f>
        <v>-0.49813902401785465</v>
      </c>
      <c r="G46" s="7">
        <f t="shared" si="23"/>
        <v>0.47116650863025927</v>
      </c>
      <c r="H46" s="7">
        <f>AVERAGE(Indus!H40:H51)-AVERAGE(Indus!$H$2:$H$349)</f>
        <v>9.1158356055161676</v>
      </c>
      <c r="I46" s="7">
        <f t="shared" si="14"/>
        <v>0.56428019148734165</v>
      </c>
      <c r="J46" s="7">
        <f>Indus!H46-H46-I46-AVERAGE(Indus!$H$2:$H$349)</f>
        <v>-5.3802484820607788E-2</v>
      </c>
      <c r="K46" s="7">
        <f>AVERAGE(Indus!I40:I51)-AVERAGE(Indus!$I$2:$I$349)</f>
        <v>4.5074899600861045</v>
      </c>
      <c r="L46" s="7">
        <f t="shared" si="15"/>
        <v>-0.73743248026778474</v>
      </c>
      <c r="M46" s="7">
        <f>Indus!I46-K46-L46-AVERAGE(Indus!$I$2:$I$349)</f>
        <v>0.36333274860112397</v>
      </c>
      <c r="N46" s="7">
        <f>AVERAGE(Indus!J40:J51)-AVERAGE(Indus!$J$2:$J$349)</f>
        <v>2.705832186781576E-2</v>
      </c>
      <c r="O46" s="7">
        <f t="shared" si="16"/>
        <v>0.52414154517857137</v>
      </c>
      <c r="P46" s="7">
        <f>Indus!J46-N46-O46-AVERAGE(Indus!$J$2:$J$349)</f>
        <v>-0.1815600393452379</v>
      </c>
      <c r="Q46" s="7">
        <f>AVERAGE(Indus!K40:K51)-AVERAGE(Indus!$K$2:$K$349)</f>
        <v>-6.6777087643676847E-3</v>
      </c>
      <c r="R46" s="7">
        <f t="shared" si="17"/>
        <v>0.24324861071428594</v>
      </c>
      <c r="S46" s="7">
        <f>Indus!K46-Q46-R46-AVERAGE(Indus!$K$2:$K$349)</f>
        <v>7.224485761904742E-2</v>
      </c>
      <c r="T46" s="7">
        <f>AVERAGE(Indus!L40:L51)-AVERAGE(Indus!$L$2:$L$349)</f>
        <v>-1.6784027528733425E-2</v>
      </c>
      <c r="U46" s="7">
        <f t="shared" si="18"/>
        <v>2.2162659018154773</v>
      </c>
      <c r="V46" s="7">
        <f>Indus!L46-T46-U46-AVERAGE(Indus!$L$2:$L$349)</f>
        <v>-0.47191175764880988</v>
      </c>
      <c r="W46" s="7">
        <f>AVERAGE(Indus!M40:M51)-AVERAGE(Indus!$M$2:$M$349)</f>
        <v>-5.9940226436781402E-3</v>
      </c>
      <c r="X46" s="7">
        <f t="shared" si="19"/>
        <v>8.6521461220238155E-2</v>
      </c>
      <c r="Y46" s="7">
        <f>Indus!M46-W46-X46-AVERAGE(Indus!$M$2:$M$349)</f>
        <v>-6.6263128869047949E-3</v>
      </c>
      <c r="Z46" s="7">
        <f>AVERAGE(Indus!N40:N51)-AVERAGE(Indus!$N$2:$N$349)</f>
        <v>0.65067246836206571</v>
      </c>
      <c r="AA46" s="7">
        <f t="shared" si="20"/>
        <v>-3.2922003180654746</v>
      </c>
      <c r="AB46" s="7">
        <f>Indus!N46-Z46-AA46-AVERAGE(Indus!$N$2:$N$349)</f>
        <v>2.3097387232141386E-2</v>
      </c>
      <c r="AC46" s="7">
        <f>AVERAGE(Indus!O40:O51)-AVERAGE(Indus!$O$2:$O$349)</f>
        <v>-0.12318160054597849</v>
      </c>
      <c r="AD46" s="7">
        <f t="shared" si="21"/>
        <v>0.22230336464285827</v>
      </c>
      <c r="AE46" s="7">
        <f>Indus!O46-AC46-AD46-AVERAGE(Indus!$O$2:$O$349)</f>
        <v>-0.15838586464285864</v>
      </c>
      <c r="AF46" s="7">
        <f>AVERAGE(Indus!P40:P51)-AVERAGE(Indus!$P$2:$P$349)</f>
        <v>2.5618747183908067E-2</v>
      </c>
      <c r="AG46" s="7">
        <f t="shared" si="22"/>
        <v>2.9234067857142887E-3</v>
      </c>
      <c r="AH46" s="7">
        <f>Indus!P46-AF46-AG46-AVERAGE(Indus!$P$2:$P$349)</f>
        <v>-8.4545038452380955E-2</v>
      </c>
    </row>
    <row r="47" spans="1:34" x14ac:dyDescent="0.2">
      <c r="A47" s="3">
        <v>34257</v>
      </c>
      <c r="B47">
        <f t="shared" si="0"/>
        <v>1993</v>
      </c>
      <c r="C47">
        <f t="shared" si="1"/>
        <v>10</v>
      </c>
      <c r="D47" s="7">
        <f>AVERAGE(Indus!D41:D52)</f>
        <v>21.043802183333337</v>
      </c>
      <c r="E47" s="7">
        <f t="shared" si="13"/>
        <v>-2.9457578467261909</v>
      </c>
      <c r="F47" s="7">
        <f>Indus!D47-D47-E47</f>
        <v>-0.29026120660714572</v>
      </c>
      <c r="G47" s="7">
        <f t="shared" si="23"/>
        <v>0.49265983010919556</v>
      </c>
      <c r="H47" s="7">
        <f>AVERAGE(Indus!H41:H52)-AVERAGE(Indus!$H$2:$H$349)</f>
        <v>9.0396433846831314</v>
      </c>
      <c r="I47" s="7">
        <f t="shared" si="14"/>
        <v>0.67293512288642887</v>
      </c>
      <c r="J47" s="7">
        <f>Indus!H47-H47-I47-AVERAGE(Indus!$H$2:$H$349)</f>
        <v>-6.3315985386452667E-2</v>
      </c>
      <c r="K47" s="7">
        <f>AVERAGE(Indus!I41:I52)-AVERAGE(Indus!$I$2:$I$349)</f>
        <v>4.5662719017527706</v>
      </c>
      <c r="L47" s="7">
        <f t="shared" si="15"/>
        <v>-0.62443569854167436</v>
      </c>
      <c r="M47" s="7">
        <f>Indus!I47-K47-L47-AVERAGE(Indus!$I$2:$I$349)</f>
        <v>0.2694043652083451</v>
      </c>
      <c r="N47" s="7">
        <f>AVERAGE(Indus!J41:J52)-AVERAGE(Indus!$J$2:$J$349)</f>
        <v>1.3013028534482496E-2</v>
      </c>
      <c r="O47" s="7">
        <f t="shared" si="16"/>
        <v>-4.6015853988095268E-2</v>
      </c>
      <c r="P47" s="7">
        <f>Indus!J47-N47-O47-AVERAGE(Indus!$J$2:$J$349)</f>
        <v>-9.5364706845238123E-2</v>
      </c>
      <c r="Q47" s="7">
        <f>AVERAGE(Indus!K41:K52)-AVERAGE(Indus!$K$2:$K$349)</f>
        <v>6.5585956896563324E-4</v>
      </c>
      <c r="R47" s="7">
        <f t="shared" si="17"/>
        <v>0.14251123116071418</v>
      </c>
      <c r="S47" s="7">
        <f>Indus!K47-Q47-R47-AVERAGE(Indus!$K$2:$K$349)</f>
        <v>-2.3955411607141652E-3</v>
      </c>
      <c r="T47" s="7">
        <f>AVERAGE(Indus!L41:L52)-AVERAGE(Indus!$L$2:$L$349)</f>
        <v>-0.18818004419539935</v>
      </c>
      <c r="U47" s="7">
        <f t="shared" si="18"/>
        <v>7.3723279255951901E-2</v>
      </c>
      <c r="V47" s="7">
        <f>Indus!L47-T47-U47-AVERAGE(Indus!$L$2:$L$349)</f>
        <v>-0.22994738842261864</v>
      </c>
      <c r="W47" s="7">
        <f>AVERAGE(Indus!M41:M52)-AVERAGE(Indus!$M$2:$M$349)</f>
        <v>-5.9446343103447957E-3</v>
      </c>
      <c r="X47" s="7">
        <f t="shared" si="19"/>
        <v>8.6516122976190463E-2</v>
      </c>
      <c r="Y47" s="7">
        <f>Indus!M47-W47-X47-AVERAGE(Indus!$M$2:$M$349)</f>
        <v>-6.6490029761904768E-3</v>
      </c>
      <c r="Z47" s="7">
        <f>AVERAGE(Indus!N41:N52)-AVERAGE(Indus!$N$2:$N$349)</f>
        <v>0.73120732419539713</v>
      </c>
      <c r="AA47" s="7">
        <f t="shared" si="20"/>
        <v>-3.0015759469047625</v>
      </c>
      <c r="AB47" s="7">
        <f>Indus!N47-Z47-AA47-AVERAGE(Indus!$N$2:$N$349)</f>
        <v>-9.9178589761903524E-2</v>
      </c>
      <c r="AC47" s="7">
        <f>AVERAGE(Indus!O41:O52)-AVERAGE(Indus!$O$2:$O$349)</f>
        <v>-0.13304501721264517</v>
      </c>
      <c r="AD47" s="7">
        <f t="shared" si="21"/>
        <v>-0.17453537592261892</v>
      </c>
      <c r="AE47" s="7">
        <f>Indus!O47-AC47-AD47-AVERAGE(Indus!$O$2:$O$349)</f>
        <v>-3.7633657410714783E-2</v>
      </c>
      <c r="AF47" s="7">
        <f>AVERAGE(Indus!P41:P52)-AVERAGE(Indus!$P$2:$P$349)</f>
        <v>2.0192902183908068E-2</v>
      </c>
      <c r="AG47" s="7">
        <f t="shared" si="22"/>
        <v>-7.4909249077380946E-2</v>
      </c>
      <c r="AH47" s="7">
        <f>Indus!P47-AF47-AG47-AVERAGE(Indus!$P$2:$P$349)</f>
        <v>-2.5178117589285731E-2</v>
      </c>
    </row>
    <row r="48" spans="1:34" x14ac:dyDescent="0.2">
      <c r="A48" s="3">
        <v>34288</v>
      </c>
      <c r="B48">
        <f t="shared" si="0"/>
        <v>1993</v>
      </c>
      <c r="C48">
        <f t="shared" si="1"/>
        <v>11</v>
      </c>
      <c r="D48" s="7">
        <f>AVERAGE(Indus!D42:D53)</f>
        <v>21.065664372500006</v>
      </c>
      <c r="E48" s="7">
        <f t="shared" si="13"/>
        <v>-3.5697580191071441</v>
      </c>
      <c r="F48" s="7">
        <f>Indus!D48-D48-E48</f>
        <v>-7.8073023392861263E-2</v>
      </c>
      <c r="G48" s="7">
        <f t="shared" si="23"/>
        <v>0.38214534796711885</v>
      </c>
      <c r="H48" s="7">
        <f>AVERAGE(Indus!H42:H53)-AVERAGE(Indus!$H$2:$H$349)</f>
        <v>8.9551096930163112</v>
      </c>
      <c r="I48" s="7">
        <f t="shared" si="14"/>
        <v>0.72864568809472985</v>
      </c>
      <c r="J48" s="7">
        <f>Indus!H48-H48-I48-AVERAGE(Indus!$H$2:$H$349)</f>
        <v>-5.1582698928086756E-2</v>
      </c>
      <c r="K48" s="7">
        <f>AVERAGE(Indus!I42:I53)-AVERAGE(Indus!$I$2:$I$349)</f>
        <v>4.6476190492527962</v>
      </c>
      <c r="L48" s="7">
        <f t="shared" si="15"/>
        <v>-0.50716400184529675</v>
      </c>
      <c r="M48" s="7">
        <f>Indus!I48-K48-L48-AVERAGE(Indus!$I$2:$I$349)</f>
        <v>0.25892639101192572</v>
      </c>
      <c r="N48" s="7">
        <f>AVERAGE(Indus!J42:J53)-AVERAGE(Indus!$J$2:$J$349)</f>
        <v>1.3202695201149028E-2</v>
      </c>
      <c r="O48" s="7">
        <f t="shared" si="16"/>
        <v>-0.27201306354166643</v>
      </c>
      <c r="P48" s="7">
        <f>Indus!J48-N48-O48-AVERAGE(Indus!$J$2:$J$349)</f>
        <v>-7.5012163958333433E-2</v>
      </c>
      <c r="Q48" s="7">
        <f>AVERAGE(Indus!K42:K53)-AVERAGE(Indus!$K$2:$K$349)</f>
        <v>2.9828145689656527E-3</v>
      </c>
      <c r="R48" s="7">
        <f t="shared" si="17"/>
        <v>-3.8654924107142885E-2</v>
      </c>
      <c r="S48" s="7">
        <f>Indus!K48-Q48-R48-AVERAGE(Indus!$K$2:$K$349)</f>
        <v>-2.1637590892857106E-2</v>
      </c>
      <c r="T48" s="7">
        <f>AVERAGE(Indus!L42:L53)-AVERAGE(Indus!$L$2:$L$349)</f>
        <v>-0.28544342086206687</v>
      </c>
      <c r="U48" s="7">
        <f t="shared" si="18"/>
        <v>-0.51119059562499913</v>
      </c>
      <c r="V48" s="7">
        <f>Indus!L48-T48-U48-AVERAGE(Indus!$L$2:$L$349)</f>
        <v>-0.21334421687499994</v>
      </c>
      <c r="W48" s="7">
        <f>AVERAGE(Indus!M42:M53)-AVERAGE(Indus!$M$2:$M$349)</f>
        <v>-5.9446343103447957E-3</v>
      </c>
      <c r="X48" s="7">
        <f t="shared" si="19"/>
        <v>2.3683410833333321E-2</v>
      </c>
      <c r="Y48" s="7">
        <f>Indus!M48-W48-X48-AVERAGE(Indus!$M$2:$M$349)</f>
        <v>-2.7020308333333132E-3</v>
      </c>
      <c r="Z48" s="7">
        <f>AVERAGE(Indus!N42:N53)-AVERAGE(Indus!$N$2:$N$349)</f>
        <v>0.84847127669539901</v>
      </c>
      <c r="AA48" s="7">
        <f t="shared" si="20"/>
        <v>-2.4656964049702372</v>
      </c>
      <c r="AB48" s="7">
        <f>Indus!N48-Z48-AA48-AVERAGE(Indus!$N$2:$N$349)</f>
        <v>-1.7869364196428705E-2</v>
      </c>
      <c r="AC48" s="7">
        <f>AVERAGE(Indus!O42:O53)-AVERAGE(Indus!$O$2:$O$349)</f>
        <v>-0.133121191379312</v>
      </c>
      <c r="AD48" s="7">
        <f t="shared" si="21"/>
        <v>-0.45004948389880894</v>
      </c>
      <c r="AE48" s="7">
        <f>Indus!O48-AC48-AD48-AVERAGE(Indus!$O$2:$O$349)</f>
        <v>6.6073524732142008E-2</v>
      </c>
      <c r="AF48" s="7">
        <f>AVERAGE(Indus!P42:P53)-AVERAGE(Indus!$P$2:$P$349)</f>
        <v>2.2787104683908058E-2</v>
      </c>
      <c r="AG48" s="7">
        <f t="shared" si="22"/>
        <v>-7.7334496339285713E-2</v>
      </c>
      <c r="AH48" s="7">
        <f>Indus!P48-AF48-AG48-AVERAGE(Indus!$P$2:$P$349)</f>
        <v>-2.084496282738095E-2</v>
      </c>
    </row>
    <row r="49" spans="1:34" x14ac:dyDescent="0.2">
      <c r="A49" s="3">
        <v>34318</v>
      </c>
      <c r="B49">
        <f t="shared" si="0"/>
        <v>1993</v>
      </c>
      <c r="C49">
        <f t="shared" si="1"/>
        <v>12</v>
      </c>
      <c r="D49" s="7">
        <f>AVERAGE(Indus!D43:D54)</f>
        <v>21.196545523333338</v>
      </c>
      <c r="E49" s="7">
        <f t="shared" si="13"/>
        <v>-3.4801343082440477</v>
      </c>
      <c r="F49" s="7">
        <f>Indus!D49-D49-E49</f>
        <v>-0.29233322508928961</v>
      </c>
      <c r="G49" s="7">
        <f t="shared" si="23"/>
        <v>0.16923532844594219</v>
      </c>
      <c r="H49" s="7">
        <f>AVERAGE(Indus!H43:H54)-AVERAGE(Indus!$H$2:$H$349)</f>
        <v>8.8707997971828263</v>
      </c>
      <c r="I49" s="7">
        <f t="shared" si="14"/>
        <v>-0.44556318029754038</v>
      </c>
      <c r="J49" s="7">
        <f>Indus!H49-H49-I49-AVERAGE(Indus!$H$2:$H$349)</f>
        <v>-2.6462374702077796E-2</v>
      </c>
      <c r="K49" s="7">
        <f>AVERAGE(Indus!I43:I54)-AVERAGE(Indus!$I$2:$I$349)</f>
        <v>4.7183689684194405</v>
      </c>
      <c r="L49" s="7">
        <f t="shared" si="15"/>
        <v>-0.34169206232144234</v>
      </c>
      <c r="M49" s="7">
        <f>Indus!I49-K49-L49-AVERAGE(Indus!$I$2:$I$349)</f>
        <v>0.13156073232141807</v>
      </c>
      <c r="N49" s="7">
        <f>AVERAGE(Indus!J43:J54)-AVERAGE(Indus!$J$2:$J$349)</f>
        <v>5.6583568678156837E-3</v>
      </c>
      <c r="O49" s="7">
        <f t="shared" si="16"/>
        <v>-0.5169500352678571</v>
      </c>
      <c r="P49" s="7">
        <f>Indus!J49-N49-O49-AVERAGE(Indus!$J$2:$J$349)</f>
        <v>-5.3541473898809366E-2</v>
      </c>
      <c r="Q49" s="7">
        <f>AVERAGE(Indus!K43:K54)-AVERAGE(Indus!$K$2:$K$349)</f>
        <v>-2.9310295977009737E-3</v>
      </c>
      <c r="R49" s="7">
        <f t="shared" si="17"/>
        <v>0.2758142312202384</v>
      </c>
      <c r="S49" s="7">
        <f>Indus!K49-Q49-R49-AVERAGE(Indus!$K$2:$K$349)</f>
        <v>2.4406687946428196E-2</v>
      </c>
      <c r="T49" s="7">
        <f>AVERAGE(Indus!L43:L54)-AVERAGE(Indus!$L$2:$L$349)</f>
        <v>-0.35448002419540003</v>
      </c>
      <c r="U49" s="7">
        <f t="shared" si="18"/>
        <v>-0.50768902354166556</v>
      </c>
      <c r="V49" s="7">
        <f>Indus!L49-T49-U49-AVERAGE(Indus!$L$2:$L$349)</f>
        <v>-0.1817742956250008</v>
      </c>
      <c r="W49" s="7">
        <f>AVERAGE(Indus!M43:M54)-AVERAGE(Indus!$M$2:$M$349)</f>
        <v>-5.9020418103448019E-3</v>
      </c>
      <c r="X49" s="7">
        <f t="shared" si="19"/>
        <v>-7.2473393809523806E-2</v>
      </c>
      <c r="Y49" s="7">
        <f>Indus!M49-W49-X49-AVERAGE(Indus!$M$2:$M$349)</f>
        <v>5.9567513095238195E-3</v>
      </c>
      <c r="Z49" s="7">
        <f>AVERAGE(Indus!N43:N54)-AVERAGE(Indus!$N$2:$N$349)</f>
        <v>1.086720181695398</v>
      </c>
      <c r="AA49" s="7">
        <f t="shared" si="20"/>
        <v>-1.703961671160716</v>
      </c>
      <c r="AB49" s="7">
        <f>Indus!N49-Z49-AA49-AVERAGE(Indus!$N$2:$N$349)</f>
        <v>-0.19998477300595141</v>
      </c>
      <c r="AC49" s="7">
        <f>AVERAGE(Indus!O43:O54)-AVERAGE(Indus!$O$2:$O$349)</f>
        <v>-0.14099262054597839</v>
      </c>
      <c r="AD49" s="7">
        <f t="shared" si="21"/>
        <v>-9.3014441964285766E-2</v>
      </c>
      <c r="AE49" s="7">
        <f>Indus!O49-AC49-AD49-AVERAGE(Indus!$O$2:$O$349)</f>
        <v>3.2719631964285512E-2</v>
      </c>
      <c r="AF49" s="7">
        <f>AVERAGE(Indus!P43:P54)-AVERAGE(Indus!$P$2:$P$349)</f>
        <v>1.9291127183908047E-2</v>
      </c>
      <c r="AG49" s="7">
        <f t="shared" si="22"/>
        <v>-7.4602463452380946E-2</v>
      </c>
      <c r="AH49" s="7">
        <f>Indus!P49-AF49-AG49-AVERAGE(Indus!$P$2:$P$349)</f>
        <v>-2.5270888214285706E-2</v>
      </c>
    </row>
    <row r="50" spans="1:34" x14ac:dyDescent="0.2">
      <c r="A50" s="3">
        <v>34349</v>
      </c>
      <c r="B50">
        <f t="shared" si="0"/>
        <v>1994</v>
      </c>
      <c r="C50">
        <f t="shared" si="1"/>
        <v>1</v>
      </c>
      <c r="D50" s="7">
        <f>AVERAGE(Indus!D44:D55)</f>
        <v>21.284643254166667</v>
      </c>
      <c r="E50" s="7">
        <f t="shared" si="13"/>
        <v>-2.9115972892857132</v>
      </c>
      <c r="F50" s="7">
        <f>Indus!D50-D50-E50</f>
        <v>-0.76252560488095167</v>
      </c>
      <c r="G50" s="7"/>
      <c r="H50" s="7">
        <f>AVERAGE(Indus!H44:H55)-AVERAGE(Indus!$H$2:$H$349)</f>
        <v>8.7783518805163112</v>
      </c>
      <c r="I50" s="7">
        <f t="shared" si="14"/>
        <v>-0.39337085511897385</v>
      </c>
      <c r="J50" s="7">
        <f>Indus!H50-H50-I50-AVERAGE(Indus!$H$2:$H$349)</f>
        <v>-5.6763423214306385E-2</v>
      </c>
      <c r="K50" s="7">
        <f>AVERAGE(Indus!I44:I55)-AVERAGE(Indus!$I$2:$I$349)</f>
        <v>4.7874607650861662</v>
      </c>
      <c r="L50" s="7">
        <f t="shared" si="15"/>
        <v>-0.13915016446424033</v>
      </c>
      <c r="M50" s="7">
        <f>Indus!I50-K50-L50-AVERAGE(Indus!$I$2:$I$349)</f>
        <v>2.9848917797494323E-2</v>
      </c>
      <c r="N50" s="7">
        <f>AVERAGE(Indus!J44:J55)-AVERAGE(Indus!$J$2:$J$349)</f>
        <v>2.7816677011489599E-3</v>
      </c>
      <c r="O50" s="7">
        <f t="shared" si="16"/>
        <v>-0.63024716369047629</v>
      </c>
      <c r="P50" s="7">
        <f>Indus!J50-N50-O50-AVERAGE(Indus!$J$2:$J$349)</f>
        <v>-8.6866746309523513E-2</v>
      </c>
      <c r="Q50" s="7">
        <f>AVERAGE(Indus!K44:K55)-AVERAGE(Indus!$K$2:$K$349)</f>
        <v>8.0151970689656959E-3</v>
      </c>
      <c r="R50" s="7">
        <f t="shared" si="17"/>
        <v>-0.33677367514880951</v>
      </c>
      <c r="S50" s="7">
        <f>Indus!K50-Q50-R50-AVERAGE(Indus!$K$2:$K$349)</f>
        <v>1.579911764880948E-2</v>
      </c>
      <c r="T50" s="7">
        <f>AVERAGE(Indus!L44:L55)-AVERAGE(Indus!$L$2:$L$349)</f>
        <v>-0.4618462875287328</v>
      </c>
      <c r="U50" s="7">
        <f t="shared" si="18"/>
        <v>-0.83735311690476166</v>
      </c>
      <c r="V50" s="7">
        <f>Indus!L50-T50-U50-AVERAGE(Indus!$L$2:$L$349)</f>
        <v>-0.25415979892857088</v>
      </c>
      <c r="W50" s="7">
        <f>AVERAGE(Indus!M44:M55)-AVERAGE(Indus!$M$2:$M$349)</f>
        <v>-5.8594493103448081E-3</v>
      </c>
      <c r="X50" s="7">
        <f t="shared" si="19"/>
        <v>-2.3229864166666676E-2</v>
      </c>
      <c r="Y50" s="7">
        <f>Indus!M50-W50-X50-AVERAGE(Indus!$M$2:$M$349)</f>
        <v>2.0070091666666984E-3</v>
      </c>
      <c r="Z50" s="7">
        <f>AVERAGE(Indus!N44:N55)-AVERAGE(Indus!$N$2:$N$349)</f>
        <v>1.2973874741953981</v>
      </c>
      <c r="AA50" s="7">
        <f t="shared" si="20"/>
        <v>-0.27041996994047501</v>
      </c>
      <c r="AB50" s="7">
        <f>Indus!N50-Z50-AA50-AVERAGE(Indus!$N$2:$N$349)</f>
        <v>-0.36027175672619194</v>
      </c>
      <c r="AC50" s="7">
        <f>AVERAGE(Indus!O44:O55)-AVERAGE(Indus!$O$2:$O$349)</f>
        <v>-0.14442402054597814</v>
      </c>
      <c r="AD50" s="7">
        <f t="shared" si="21"/>
        <v>-0.21379957645833381</v>
      </c>
      <c r="AE50" s="7">
        <f>Indus!O50-AC50-AD50-AVERAGE(Indus!$O$2:$O$349)</f>
        <v>-2.3813723541666665E-2</v>
      </c>
      <c r="AF50" s="7">
        <f>AVERAGE(Indus!P44:P55)-AVERAGE(Indus!$P$2:$P$349)</f>
        <v>2.275910468390803E-2</v>
      </c>
      <c r="AG50" s="7">
        <f t="shared" si="22"/>
        <v>-6.7250286041666663E-2</v>
      </c>
      <c r="AH50" s="7">
        <f>Indus!P50-AF50-AG50-AVERAGE(Indus!$P$2:$P$349)</f>
        <v>-2.8293273124999976E-2</v>
      </c>
    </row>
    <row r="51" spans="1:34" x14ac:dyDescent="0.2">
      <c r="A51" s="3">
        <v>34380</v>
      </c>
      <c r="B51">
        <f t="shared" si="0"/>
        <v>1994</v>
      </c>
      <c r="C51">
        <f t="shared" si="1"/>
        <v>2</v>
      </c>
      <c r="D51" s="7">
        <f>AVERAGE(Indus!D45:D56)</f>
        <v>21.300098976666664</v>
      </c>
      <c r="E51" s="7">
        <f t="shared" si="13"/>
        <v>-0.42567143738095259</v>
      </c>
      <c r="F51" s="7">
        <f>Indus!D51-D51-E51</f>
        <v>-0.15269634928571174</v>
      </c>
      <c r="G51" s="7"/>
      <c r="H51" s="7">
        <f>AVERAGE(Indus!H45:H56)-AVERAGE(Indus!$H$2:$H$349)</f>
        <v>8.6973175380162502</v>
      </c>
      <c r="I51" s="7">
        <f t="shared" si="14"/>
        <v>-0.27306910913694082</v>
      </c>
      <c r="J51" s="7">
        <f>Indus!H51-H51-I51-AVERAGE(Indus!$H$2:$H$349)</f>
        <v>-0.10018121669645552</v>
      </c>
      <c r="K51" s="7">
        <f>AVERAGE(Indus!I45:I56)-AVERAGE(Indus!$I$2:$I$349)</f>
        <v>4.7743229475861426</v>
      </c>
      <c r="L51" s="7">
        <f t="shared" si="15"/>
        <v>0.12104588446425169</v>
      </c>
      <c r="M51" s="7">
        <f>Indus!I51-K51-L51-AVERAGE(Indus!$I$2:$I$349)</f>
        <v>2.3543856369030891E-2</v>
      </c>
      <c r="N51" s="7">
        <f>AVERAGE(Indus!J45:J56)-AVERAGE(Indus!$J$2:$J$349)</f>
        <v>3.2810885201149054E-2</v>
      </c>
      <c r="O51" s="7">
        <f t="shared" si="16"/>
        <v>-0.54973218991071426</v>
      </c>
      <c r="P51" s="7">
        <f>Indus!J51-N51-O51-AVERAGE(Indus!$J$2:$J$349)</f>
        <v>-0.12252997758928563</v>
      </c>
      <c r="Q51" s="7">
        <f>AVERAGE(Indus!K45:K56)-AVERAGE(Indus!$K$2:$K$349)</f>
        <v>-9.7725670977010237E-3</v>
      </c>
      <c r="R51" s="7">
        <f t="shared" si="17"/>
        <v>-0.2936607723809524</v>
      </c>
      <c r="S51" s="7">
        <f>Indus!K51-Q51-R51-AVERAGE(Indus!$K$2:$K$349)</f>
        <v>-1.015902095238097E-2</v>
      </c>
      <c r="T51" s="7">
        <f>AVERAGE(Indus!L45:L56)-AVERAGE(Indus!$L$2:$L$349)</f>
        <v>-0.40393020252873324</v>
      </c>
      <c r="U51" s="7">
        <f t="shared" si="18"/>
        <v>-1.1284273598214289</v>
      </c>
      <c r="V51" s="7">
        <f>Indus!L51-T51-U51-AVERAGE(Indus!$L$2:$L$349)</f>
        <v>-0.40382201101190418</v>
      </c>
      <c r="W51" s="7">
        <f>AVERAGE(Indus!M45:M56)-AVERAGE(Indus!$M$2:$M$349)</f>
        <v>-5.731930143678135E-3</v>
      </c>
      <c r="X51" s="7">
        <f t="shared" si="19"/>
        <v>-2.3280202053571432E-2</v>
      </c>
      <c r="Y51" s="7">
        <f>Indus!M51-W51-X51-AVERAGE(Indus!$M$2:$M$349)</f>
        <v>1.9298278869047808E-3</v>
      </c>
      <c r="Z51" s="7">
        <f>AVERAGE(Indus!N45:N56)-AVERAGE(Indus!$N$2:$N$349)</f>
        <v>1.2939346958620632</v>
      </c>
      <c r="AA51" s="7">
        <f t="shared" si="20"/>
        <v>1.7558755634523777</v>
      </c>
      <c r="AB51" s="7">
        <f>Indus!N51-Z51-AA51-AVERAGE(Indus!$N$2:$N$349)</f>
        <v>0.47028285821428994</v>
      </c>
      <c r="AC51" s="7">
        <f>AVERAGE(Indus!O45:O56)-AVERAGE(Indus!$O$2:$O$349)</f>
        <v>-9.6832235545978751E-2</v>
      </c>
      <c r="AD51" s="7">
        <f t="shared" si="21"/>
        <v>3.5075825297621321E-3</v>
      </c>
      <c r="AE51" s="7">
        <f>Indus!O51-AC51-AD51-AVERAGE(Indus!$O$2:$O$349)</f>
        <v>3.1828952470237759E-2</v>
      </c>
      <c r="AF51" s="7">
        <f>AVERAGE(Indus!P45:P56)-AVERAGE(Indus!$P$2:$P$349)</f>
        <v>1.7958968850574714E-2</v>
      </c>
      <c r="AG51" s="7">
        <f t="shared" si="22"/>
        <v>-3.7923187380952378E-2</v>
      </c>
      <c r="AH51" s="7">
        <f>Indus!P51-AF51-AG51-AVERAGE(Indus!$P$2:$P$349)</f>
        <v>-4.3584285952380938E-2</v>
      </c>
    </row>
    <row r="52" spans="1:34" x14ac:dyDescent="0.2">
      <c r="A52" s="3">
        <v>34408</v>
      </c>
      <c r="B52">
        <f t="shared" si="0"/>
        <v>1994</v>
      </c>
      <c r="C52">
        <f t="shared" si="1"/>
        <v>3</v>
      </c>
      <c r="D52" s="7">
        <f>AVERAGE(Indus!D46:D57)</f>
        <v>21.517459314166668</v>
      </c>
      <c r="E52" s="7">
        <f t="shared" si="13"/>
        <v>1.7726173383333335</v>
      </c>
      <c r="F52" s="7">
        <f>Indus!D52-D52-E52</f>
        <v>-1.3810247525000003</v>
      </c>
      <c r="G52" s="7"/>
      <c r="H52" s="7">
        <f>AVERAGE(Indus!H46:H57)-AVERAGE(Indus!$H$2:$H$349)</f>
        <v>8.6469431896830429</v>
      </c>
      <c r="I52" s="7">
        <f t="shared" si="14"/>
        <v>-0.14866638139847055</v>
      </c>
      <c r="J52" s="7">
        <f>Indus!H52-H52-I52-AVERAGE(Indus!$H$2:$H$349)</f>
        <v>-0.18128967610164182</v>
      </c>
      <c r="K52" s="7">
        <f>AVERAGE(Indus!I46:I57)-AVERAGE(Indus!$I$2:$I$349)</f>
        <v>4.6801482450861158</v>
      </c>
      <c r="L52" s="7">
        <f t="shared" si="15"/>
        <v>0.40447307758932993</v>
      </c>
      <c r="M52" s="7">
        <f>Indus!I52-K52-L52-AVERAGE(Indus!$I$2:$I$349)</f>
        <v>5.8320905743983076E-2</v>
      </c>
      <c r="N52" s="7">
        <f>AVERAGE(Indus!J46:J57)-AVERAGE(Indus!$J$2:$J$349)</f>
        <v>0.11445518186781589</v>
      </c>
      <c r="O52" s="7">
        <f t="shared" si="16"/>
        <v>-0.39400179642857136</v>
      </c>
      <c r="P52" s="7">
        <f>Indus!J52-N52-O52-AVERAGE(Indus!$J$2:$J$349)</f>
        <v>-0.24960832773809538</v>
      </c>
      <c r="Q52" s="7">
        <f>AVERAGE(Indus!K46:K57)-AVERAGE(Indus!$K$2:$K$349)</f>
        <v>-4.249818959770113E-2</v>
      </c>
      <c r="R52" s="7">
        <f t="shared" si="17"/>
        <v>-0.28105722928571436</v>
      </c>
      <c r="S52" s="7">
        <f>Indus!K52-Q52-R52-AVERAGE(Indus!$K$2:$K$349)</f>
        <v>7.4168768452381184E-2</v>
      </c>
      <c r="T52" s="7">
        <f>AVERAGE(Indus!L46:L57)-AVERAGE(Indus!$L$2:$L$349)</f>
        <v>-0.14772535919539997</v>
      </c>
      <c r="U52" s="7">
        <f t="shared" si="18"/>
        <v>-1.2460367708035722</v>
      </c>
      <c r="V52" s="7">
        <f>Indus!L52-T52-U52-AVERAGE(Indus!$L$2:$L$349)</f>
        <v>-1.1341499433630933</v>
      </c>
      <c r="W52" s="7">
        <f>AVERAGE(Indus!M46:M57)-AVERAGE(Indus!$M$2:$M$349)</f>
        <v>-5.6470193103447947E-3</v>
      </c>
      <c r="X52" s="7">
        <f t="shared" si="19"/>
        <v>-2.3312426726190473E-2</v>
      </c>
      <c r="Y52" s="7">
        <f>Indus!M52-W52-X52-AVERAGE(Indus!$M$2:$M$349)</f>
        <v>1.8771417261904816E-3</v>
      </c>
      <c r="Z52" s="7">
        <f>AVERAGE(Indus!N46:N57)-AVERAGE(Indus!$N$2:$N$349)</f>
        <v>1.2401934791953977</v>
      </c>
      <c r="AA52" s="7">
        <f t="shared" si="20"/>
        <v>3.4705398341666633</v>
      </c>
      <c r="AB52" s="7">
        <f>Indus!N52-Z52-AA52-AVERAGE(Indus!$N$2:$N$349)</f>
        <v>0.28269125416666974</v>
      </c>
      <c r="AC52" s="7">
        <f>AVERAGE(Indus!O46:O57)-AVERAGE(Indus!$O$2:$O$349)</f>
        <v>-8.1938897126447863E-3</v>
      </c>
      <c r="AD52" s="7">
        <f t="shared" si="21"/>
        <v>1.3288629910713556E-2</v>
      </c>
      <c r="AE52" s="7">
        <f>Indus!O52-AC52-AD52-AVERAGE(Indus!$O$2:$O$349)</f>
        <v>-0.16441573074404747</v>
      </c>
      <c r="AF52" s="7">
        <f>AVERAGE(Indus!P46:P57)-AVERAGE(Indus!$P$2:$P$349)</f>
        <v>3.9770118017241382E-2</v>
      </c>
      <c r="AG52" s="7">
        <f t="shared" si="22"/>
        <v>-2.2603289434523804E-2</v>
      </c>
      <c r="AH52" s="7">
        <f>Indus!P52-AF52-AG52-AVERAGE(Indus!$P$2:$P$349)</f>
        <v>-6.854119306547618E-2</v>
      </c>
    </row>
    <row r="53" spans="1:34" x14ac:dyDescent="0.2">
      <c r="A53" s="3">
        <v>34439</v>
      </c>
      <c r="B53">
        <f t="shared" si="0"/>
        <v>1994</v>
      </c>
      <c r="C53">
        <f t="shared" si="1"/>
        <v>4</v>
      </c>
      <c r="D53" s="7">
        <f>AVERAGE(Indus!D47:D58)</f>
        <v>21.760229190833332</v>
      </c>
      <c r="E53" s="7">
        <f t="shared" si="13"/>
        <v>3.1407904284523811</v>
      </c>
      <c r="F53" s="7">
        <f>Indus!D53-D53-E53</f>
        <v>-0.13191370928571278</v>
      </c>
      <c r="G53" s="7"/>
      <c r="H53" s="7">
        <f>AVERAGE(Indus!H47:H58)-AVERAGE(Indus!$H$2:$H$349)</f>
        <v>8.6248484630164057</v>
      </c>
      <c r="I53" s="7">
        <f t="shared" si="14"/>
        <v>-0.35107930526828568</v>
      </c>
      <c r="J53" s="7">
        <f>Indus!H53-H53-I53-AVERAGE(Indus!$H$2:$H$349)</f>
        <v>-0.17382303556496481</v>
      </c>
      <c r="K53" s="7">
        <f>AVERAGE(Indus!I47:I58)-AVERAGE(Indus!$I$2:$I$349)</f>
        <v>4.5926136584193955</v>
      </c>
      <c r="L53" s="7">
        <f t="shared" si="15"/>
        <v>0.63605862616071818</v>
      </c>
      <c r="M53" s="7">
        <f>Indus!I53-K53-L53-AVERAGE(Indus!$I$2:$I$349)</f>
        <v>0.25792839383933597</v>
      </c>
      <c r="N53" s="7">
        <f>AVERAGE(Indus!J47:J58)-AVERAGE(Indus!$J$2:$J$349)</f>
        <v>0.2056570535344826</v>
      </c>
      <c r="O53" s="7">
        <f t="shared" si="16"/>
        <v>-0.13855851791666673</v>
      </c>
      <c r="P53" s="7">
        <f>Indus!J53-N53-O53-AVERAGE(Indus!$J$2:$J$349)</f>
        <v>-0.24405964791666668</v>
      </c>
      <c r="Q53" s="7">
        <f>AVERAGE(Indus!K47:K58)-AVERAGE(Indus!$K$2:$K$349)</f>
        <v>-7.4132922097700948E-2</v>
      </c>
      <c r="R53" s="7">
        <f t="shared" si="17"/>
        <v>4.7137904732142966E-2</v>
      </c>
      <c r="S53" s="7">
        <f>Indus!K53-Q53-R53-AVERAGE(Indus!$K$2:$K$349)</f>
        <v>7.5588169345236489E-3</v>
      </c>
      <c r="T53" s="7">
        <f>AVERAGE(Indus!L47:L58)-AVERAGE(Indus!$L$2:$L$349)</f>
        <v>0.11896322663793324</v>
      </c>
      <c r="U53" s="7">
        <f t="shared" si="18"/>
        <v>-1.2516972193154769</v>
      </c>
      <c r="V53" s="7">
        <f>Indus!L53-T53-U53-AVERAGE(Indus!$L$2:$L$349)</f>
        <v>-0.92511297068452247</v>
      </c>
      <c r="W53" s="7">
        <f>AVERAGE(Indus!M47:M58)-AVERAGE(Indus!$M$2:$M$349)</f>
        <v>-5.5084559770114533E-3</v>
      </c>
      <c r="X53" s="7">
        <f t="shared" si="19"/>
        <v>-7.2630390416666663E-2</v>
      </c>
      <c r="Y53" s="7">
        <f>Indus!M53-W53-X53-AVERAGE(Indus!$M$2:$M$349)</f>
        <v>5.7201620833333272E-3</v>
      </c>
      <c r="Z53" s="7">
        <f>AVERAGE(Indus!N47:N58)-AVERAGE(Indus!$N$2:$N$349)</f>
        <v>1.1990851491953975</v>
      </c>
      <c r="AA53" s="7">
        <f t="shared" si="20"/>
        <v>4.3501304162797645</v>
      </c>
      <c r="AB53" s="7">
        <f>Indus!N53-Z53-AA53-AVERAGE(Indus!$N$2:$N$349)</f>
        <v>1.0963038420535689</v>
      </c>
      <c r="AC53" s="7">
        <f>AVERAGE(Indus!O47:O58)-AVERAGE(Indus!$O$2:$O$349)</f>
        <v>5.1078936120688478E-2</v>
      </c>
      <c r="AD53" s="7">
        <f t="shared" si="21"/>
        <v>-5.6000804821429107E-2</v>
      </c>
      <c r="AE53" s="7">
        <f>Indus!O53-AC53-AD53-AVERAGE(Indus!$O$2:$O$349)</f>
        <v>-0.1256091218452382</v>
      </c>
      <c r="AF53" s="7">
        <f>AVERAGE(Indus!P47:P58)-AVERAGE(Indus!$P$2:$P$349)</f>
        <v>4.761210135057474E-2</v>
      </c>
      <c r="AG53" s="7">
        <f t="shared" si="22"/>
        <v>-2.2552960833333358E-2</v>
      </c>
      <c r="AH53" s="7">
        <f>Indus!P53-AF53-AG53-AVERAGE(Indus!$P$2:$P$349)</f>
        <v>-3.0860504999999996E-2</v>
      </c>
    </row>
    <row r="54" spans="1:34" x14ac:dyDescent="0.2">
      <c r="A54" s="3">
        <v>34469</v>
      </c>
      <c r="B54">
        <f t="shared" si="0"/>
        <v>1994</v>
      </c>
      <c r="C54">
        <f t="shared" si="1"/>
        <v>5</v>
      </c>
      <c r="D54" s="7">
        <f>AVERAGE(Indus!D48:D59)</f>
        <v>21.794324398333334</v>
      </c>
      <c r="E54" s="7">
        <f t="shared" si="13"/>
        <v>2.5263573912797606</v>
      </c>
      <c r="F54" s="7">
        <f>Indus!D54-D54-E54</f>
        <v>0.51275899038690564</v>
      </c>
      <c r="G54" s="7"/>
      <c r="H54" s="7">
        <f>AVERAGE(Indus!H48:H59)-AVERAGE(Indus!$H$2:$H$349)</f>
        <v>8.5942088146830429</v>
      </c>
      <c r="I54" s="7">
        <f t="shared" si="14"/>
        <v>-0.45535786940445178</v>
      </c>
      <c r="J54" s="7">
        <f>Indus!H54-H54-I54-AVERAGE(Indus!$H$2:$H$349)</f>
        <v>-0.16243998309573726</v>
      </c>
      <c r="K54" s="7">
        <f>AVERAGE(Indus!I48:I59)-AVERAGE(Indus!$I$2:$I$349)</f>
        <v>4.5070728867527237</v>
      </c>
      <c r="L54" s="7">
        <f t="shared" si="15"/>
        <v>0.8001232152678881</v>
      </c>
      <c r="M54" s="7">
        <f>Indus!I54-K54-L54-AVERAGE(Indus!$I$2:$I$349)</f>
        <v>0.28704007639885276</v>
      </c>
      <c r="N54" s="7">
        <f>AVERAGE(Indus!J48:J59)-AVERAGE(Indus!$J$2:$J$349)</f>
        <v>0.25343505936781585</v>
      </c>
      <c r="O54" s="7">
        <f t="shared" si="16"/>
        <v>-0.10338196336309502</v>
      </c>
      <c r="P54" s="7">
        <f>Indus!J54-N54-O54-AVERAGE(Indus!$J$2:$J$349)</f>
        <v>-0.23669194830357165</v>
      </c>
      <c r="Q54" s="7">
        <f>AVERAGE(Indus!K48:K59)-AVERAGE(Indus!$K$2:$K$349)</f>
        <v>-8.0757784597701054E-2</v>
      </c>
      <c r="R54" s="7">
        <f t="shared" si="17"/>
        <v>0.13874429791666643</v>
      </c>
      <c r="S54" s="7">
        <f>Indus!K54-Q54-R54-AVERAGE(Indus!$K$2:$K$349)</f>
        <v>-3.9797737499996932E-3</v>
      </c>
      <c r="T54" s="7">
        <f>AVERAGE(Indus!L48:L59)-AVERAGE(Indus!$L$2:$L$349)</f>
        <v>0.24537911497126697</v>
      </c>
      <c r="U54" s="7">
        <f t="shared" si="18"/>
        <v>-1.5361059226785709</v>
      </c>
      <c r="V54" s="7">
        <f>Indus!L54-T54-U54-AVERAGE(Indus!$L$2:$L$349)</f>
        <v>-0.7136428656547622</v>
      </c>
      <c r="W54" s="7">
        <f>AVERAGE(Indus!M48:M59)-AVERAGE(Indus!$M$2:$M$349)</f>
        <v>-5.3699626436781306E-3</v>
      </c>
      <c r="X54" s="7">
        <f t="shared" si="19"/>
        <v>-3.9640604285714282E-2</v>
      </c>
      <c r="Y54" s="7">
        <f>Indus!M54-W54-X54-AVERAGE(Indus!$M$2:$M$349)</f>
        <v>2.654202619047627E-3</v>
      </c>
      <c r="Z54" s="7">
        <f>AVERAGE(Indus!N48:N59)-AVERAGE(Indus!$N$2:$N$349)</f>
        <v>1.1676978991953959</v>
      </c>
      <c r="AA54" s="7">
        <f t="shared" si="20"/>
        <v>3.7907389094047605</v>
      </c>
      <c r="AB54" s="7">
        <f>Indus!N54-Z54-AA54-AVERAGE(Indus!$N$2:$N$349)</f>
        <v>1.5469058289285744</v>
      </c>
      <c r="AC54" s="7">
        <f>AVERAGE(Indus!O48:O59)-AVERAGE(Indus!$O$2:$O$349)</f>
        <v>6.4920684454021327E-2</v>
      </c>
      <c r="AD54" s="7">
        <f t="shared" si="21"/>
        <v>-3.8706940357142727E-2</v>
      </c>
      <c r="AE54" s="7">
        <f>Indus!O54-AC54-AD54-AVERAGE(Indus!$O$2:$O$349)</f>
        <v>-0.16919781464285721</v>
      </c>
      <c r="AF54" s="7">
        <f>AVERAGE(Indus!P48:P59)-AVERAGE(Indus!$P$2:$P$349)</f>
        <v>4.7727742183908059E-2</v>
      </c>
      <c r="AG54" s="7">
        <f t="shared" si="22"/>
        <v>-3.0040667202380952E-2</v>
      </c>
      <c r="AH54" s="7">
        <f>Indus!P54-AF54-AG54-AVERAGE(Indus!$P$2:$P$349)</f>
        <v>-3.7935849464285715E-2</v>
      </c>
    </row>
    <row r="55" spans="1:34" x14ac:dyDescent="0.2">
      <c r="A55" s="3">
        <v>34500</v>
      </c>
      <c r="B55">
        <f t="shared" si="0"/>
        <v>1994</v>
      </c>
      <c r="C55">
        <f t="shared" si="1"/>
        <v>6</v>
      </c>
      <c r="D55" s="7">
        <f>AVERAGE(Indus!D49:D60)</f>
        <v>21.761796951666668</v>
      </c>
      <c r="E55" s="7">
        <f t="shared" si="13"/>
        <v>1.4884468018154766</v>
      </c>
      <c r="F55" s="7">
        <f>Indus!D55-D55-E55</f>
        <v>-7.3623273482143814E-2</v>
      </c>
      <c r="G55" s="7"/>
      <c r="H55" s="7">
        <f>AVERAGE(Indus!H49:H60)-AVERAGE(Indus!$H$2:$H$349)</f>
        <v>8.5603139580157404</v>
      </c>
      <c r="I55" s="7">
        <f t="shared" si="14"/>
        <v>-0.44638061523755823</v>
      </c>
      <c r="J55" s="7">
        <f>Indus!H55-H55-I55-AVERAGE(Indus!$H$2:$H$349)</f>
        <v>-0.25568644059512735</v>
      </c>
      <c r="K55" s="7">
        <f>AVERAGE(Indus!I49:I60)-AVERAGE(Indus!$I$2:$I$349)</f>
        <v>4.4082722275861101</v>
      </c>
      <c r="L55" s="7">
        <f t="shared" si="15"/>
        <v>0.84019806285715504</v>
      </c>
      <c r="M55" s="7">
        <f>Indus!I55-K55-L55-AVERAGE(Indus!$I$2:$I$349)</f>
        <v>0.36590748797618744</v>
      </c>
      <c r="N55" s="7">
        <f>AVERAGE(Indus!J49:J60)-AVERAGE(Indus!$J$2:$J$349)</f>
        <v>0.28059101520114926</v>
      </c>
      <c r="O55" s="7">
        <f t="shared" si="16"/>
        <v>0.36573792788690507</v>
      </c>
      <c r="P55" s="7">
        <f>Indus!J55-N55-O55-AVERAGE(Indus!$J$2:$J$349)</f>
        <v>-0.2162600153869052</v>
      </c>
      <c r="Q55" s="7">
        <f>AVERAGE(Indus!K49:K60)-AVERAGE(Indus!$K$2:$K$349)</f>
        <v>-8.7203890431034325E-2</v>
      </c>
      <c r="R55" s="7">
        <f t="shared" si="17"/>
        <v>-9.3634842857143186E-3</v>
      </c>
      <c r="S55" s="7">
        <f>Indus!K55-Q55-R55-AVERAGE(Indus!$K$2:$K$349)</f>
        <v>0.12970593428571431</v>
      </c>
      <c r="T55" s="7">
        <f>AVERAGE(Indus!L49:L60)-AVERAGE(Indus!$L$2:$L$349)</f>
        <v>0.37118961913793402</v>
      </c>
      <c r="U55" s="7">
        <f t="shared" si="18"/>
        <v>-0.8371478433035735</v>
      </c>
      <c r="V55" s="7">
        <f>Indus!L55-T55-U55-AVERAGE(Indus!$L$2:$L$349)</f>
        <v>-1.0889883691964268</v>
      </c>
      <c r="W55" s="7">
        <f>AVERAGE(Indus!M49:M60)-AVERAGE(Indus!$M$2:$M$349)</f>
        <v>-5.2794068103447916E-3</v>
      </c>
      <c r="X55" s="7">
        <f t="shared" si="19"/>
        <v>-3.9679677708333333E-2</v>
      </c>
      <c r="Y55" s="7">
        <f>Indus!M55-W55-X55-AVERAGE(Indus!$M$2:$M$349)</f>
        <v>2.6027202083333395E-3</v>
      </c>
      <c r="Z55" s="7">
        <f>AVERAGE(Indus!N49:N60)-AVERAGE(Indus!$N$2:$N$349)</f>
        <v>1.1176550316953975</v>
      </c>
      <c r="AA55" s="7">
        <f t="shared" si="20"/>
        <v>1.7242862690476208</v>
      </c>
      <c r="AB55" s="7">
        <f>Indus!N55-Z55-AA55-AVERAGE(Indus!$N$2:$N$349)</f>
        <v>1.1612212367857122</v>
      </c>
      <c r="AC55" s="7">
        <f>AVERAGE(Indus!O49:O60)-AVERAGE(Indus!$O$2:$O$349)</f>
        <v>6.8949521120687862E-2</v>
      </c>
      <c r="AD55" s="7">
        <f t="shared" si="21"/>
        <v>-0.14073229485119043</v>
      </c>
      <c r="AE55" s="7">
        <f>Indus!O55-AC55-AD55-AVERAGE(Indus!$O$2:$O$349)</f>
        <v>-0.18190810681547598</v>
      </c>
      <c r="AF55" s="7">
        <f>AVERAGE(Indus!P49:P60)-AVERAGE(Indus!$P$2:$P$349)</f>
        <v>4.7284558850574712E-2</v>
      </c>
      <c r="AG55" s="7">
        <f t="shared" si="22"/>
        <v>3.1537172827380958E-2</v>
      </c>
      <c r="AH55" s="7">
        <f>Indus!P55-AF55-AG55-AVERAGE(Indus!$P$2:$P$349)</f>
        <v>9.7721738392857471E-3</v>
      </c>
    </row>
    <row r="56" spans="1:34" x14ac:dyDescent="0.2">
      <c r="A56" s="3">
        <v>34530</v>
      </c>
      <c r="B56">
        <f t="shared" si="0"/>
        <v>1994</v>
      </c>
      <c r="C56">
        <f t="shared" si="1"/>
        <v>7</v>
      </c>
      <c r="D56" s="7">
        <f>AVERAGE(Indus!D50:D61)</f>
        <v>21.8101813</v>
      </c>
      <c r="E56" s="7">
        <f t="shared" si="13"/>
        <v>1.9669899127678572</v>
      </c>
      <c r="F56" s="7">
        <f>Indus!D56-D56-E56</f>
        <v>2.5928296272321423</v>
      </c>
      <c r="G56" s="7"/>
      <c r="H56" s="7">
        <f>AVERAGE(Indus!H50:H61)-AVERAGE(Indus!$H$2:$H$349)</f>
        <v>8.543163079682472</v>
      </c>
      <c r="I56" s="7">
        <f t="shared" si="14"/>
        <v>-0.1231013713095308</v>
      </c>
      <c r="J56" s="7">
        <f>Indus!H56-H56-I56-AVERAGE(Indus!$H$2:$H$349)</f>
        <v>0.1156754238099893</v>
      </c>
      <c r="K56" s="7">
        <f>AVERAGE(Indus!I50:I61)-AVERAGE(Indus!$I$2:$I$349)</f>
        <v>4.3217777817527576</v>
      </c>
      <c r="L56" s="7">
        <f t="shared" si="15"/>
        <v>0.17507643994048294</v>
      </c>
      <c r="M56" s="7">
        <f>Indus!I56-K56-L56-AVERAGE(Indus!$I$2:$I$349)</f>
        <v>-3.7444703273820323E-2</v>
      </c>
      <c r="N56" s="7">
        <f>AVERAGE(Indus!J50:J61)-AVERAGE(Indus!$J$2:$J$349)</f>
        <v>0.30367280520114903</v>
      </c>
      <c r="O56" s="7">
        <f t="shared" si="16"/>
        <v>0.82044285833333364</v>
      </c>
      <c r="P56" s="7">
        <f>Indus!J56-N56-O56-AVERAGE(Indus!$J$2:$J$349)</f>
        <v>0.67457687416666667</v>
      </c>
      <c r="Q56" s="7">
        <f>AVERAGE(Indus!K50:K61)-AVERAGE(Indus!$K$2:$K$349)</f>
        <v>-9.4164818764367664E-2</v>
      </c>
      <c r="R56" s="7">
        <f t="shared" si="17"/>
        <v>9.4670911398809454E-2</v>
      </c>
      <c r="S56" s="7">
        <f>Indus!K56-Q56-R56-AVERAGE(Indus!$K$2:$K$349)</f>
        <v>-0.19450700306547614</v>
      </c>
      <c r="T56" s="7">
        <f>AVERAGE(Indus!L50:L61)-AVERAGE(Indus!$L$2:$L$349)</f>
        <v>0.50790717747126646</v>
      </c>
      <c r="U56" s="7">
        <f t="shared" si="18"/>
        <v>1.7990590514880962</v>
      </c>
      <c r="V56" s="7">
        <f>Indus!L56-T56-U56-AVERAGE(Indus!$L$2:$L$349)</f>
        <v>1.7898971076785726</v>
      </c>
      <c r="W56" s="7">
        <f>AVERAGE(Indus!M50:M61)-AVERAGE(Indus!$M$2:$M$349)</f>
        <v>-5.2794068103447916E-3</v>
      </c>
      <c r="X56" s="7">
        <f t="shared" si="19"/>
        <v>6.3956218720238101E-2</v>
      </c>
      <c r="Y56" s="7">
        <f>Indus!M56-W56-X56-AVERAGE(Indus!$M$2:$M$349)</f>
        <v>-4.745706220238094E-3</v>
      </c>
      <c r="Z56" s="7">
        <f>AVERAGE(Indus!N50:N61)-AVERAGE(Indus!$N$2:$N$349)</f>
        <v>1.1009557975287318</v>
      </c>
      <c r="AA56" s="7">
        <f t="shared" si="20"/>
        <v>-1.4646424845833312</v>
      </c>
      <c r="AB56" s="7">
        <f>Indus!N56-Z56-AA56-AVERAGE(Indus!$N$2:$N$349)</f>
        <v>-0.76157542541666956</v>
      </c>
      <c r="AC56" s="7">
        <f>AVERAGE(Indus!O50:O61)-AVERAGE(Indus!$O$2:$O$349)</f>
        <v>8.3302776954021329E-2</v>
      </c>
      <c r="AD56" s="7">
        <f t="shared" si="21"/>
        <v>0.38190007651785818</v>
      </c>
      <c r="AE56" s="7">
        <f>Indus!O56-AC56-AD56-AVERAGE(Indus!$O$2:$O$349)</f>
        <v>0.66346934598214169</v>
      </c>
      <c r="AF56" s="7">
        <f>AVERAGE(Indus!P50:P61)-AVERAGE(Indus!$P$2:$P$349)</f>
        <v>4.8825766350574715E-2</v>
      </c>
      <c r="AG56" s="7">
        <f t="shared" si="22"/>
        <v>0.21962261613095235</v>
      </c>
      <c r="AH56" s="7">
        <f>Indus!P56-AF56-AG56-AVERAGE(Indus!$P$2:$P$349)</f>
        <v>0.34742186303571437</v>
      </c>
    </row>
    <row r="57" spans="1:34" x14ac:dyDescent="0.2">
      <c r="A57" s="3">
        <v>34561</v>
      </c>
      <c r="B57">
        <f t="shared" si="0"/>
        <v>1994</v>
      </c>
      <c r="C57">
        <f t="shared" si="1"/>
        <v>8</v>
      </c>
      <c r="D57" s="7">
        <f>AVERAGE(Indus!D51:D62)</f>
        <v>21.953854322500003</v>
      </c>
      <c r="E57" s="7">
        <f t="shared" si="13"/>
        <v>1.7473477882142856</v>
      </c>
      <c r="F57" s="7">
        <f>Indus!D57-D57-E57</f>
        <v>1.9622080792857115</v>
      </c>
      <c r="G57" s="7"/>
      <c r="H57" s="7">
        <f>AVERAGE(Indus!H51:H62)-AVERAGE(Indus!$H$2:$H$349)</f>
        <v>8.5282908471826886</v>
      </c>
      <c r="I57" s="7">
        <f t="shared" si="14"/>
        <v>0.30438886375077345</v>
      </c>
      <c r="J57" s="7">
        <f>Indus!H57-H57-I57-AVERAGE(Indus!$H$2:$H$349)</f>
        <v>0.18450274124961652</v>
      </c>
      <c r="K57" s="7">
        <f>AVERAGE(Indus!I51:I62)-AVERAGE(Indus!$I$2:$I$349)</f>
        <v>4.2391616117527633</v>
      </c>
      <c r="L57" s="7">
        <f t="shared" si="15"/>
        <v>-0.76863316086308942</v>
      </c>
      <c r="M57" s="7">
        <f>Indus!I57-K57-L57-AVERAGE(Indus!$I$2:$I$349)</f>
        <v>-0.4556379724702424</v>
      </c>
      <c r="N57" s="7">
        <f>AVERAGE(Indus!J51:J62)-AVERAGE(Indus!$J$2:$J$349)</f>
        <v>0.32542299520114892</v>
      </c>
      <c r="O57" s="7">
        <f t="shared" si="16"/>
        <v>0.9251789839880955</v>
      </c>
      <c r="P57" s="7">
        <f>Indus!J57-N57-O57-AVERAGE(Indus!$J$2:$J$349)</f>
        <v>0.69802055851190459</v>
      </c>
      <c r="Q57" s="7">
        <f>AVERAGE(Indus!K51:K62)-AVERAGE(Indus!$K$2:$K$349)</f>
        <v>-0.10257510459770092</v>
      </c>
      <c r="R57" s="7">
        <f t="shared" si="17"/>
        <v>1.6816573690476178E-2</v>
      </c>
      <c r="S57" s="7">
        <f>Indus!K57-Q57-R57-AVERAGE(Indus!$K$2:$K$349)</f>
        <v>-0.11155705952380962</v>
      </c>
      <c r="T57" s="7">
        <f>AVERAGE(Indus!L51:L62)-AVERAGE(Indus!$L$2:$L$349)</f>
        <v>0.6731414049712674</v>
      </c>
      <c r="U57" s="7">
        <f t="shared" si="18"/>
        <v>3.6617751977976187</v>
      </c>
      <c r="V57" s="7">
        <f>Indus!L57-T57-U57-AVERAGE(Indus!$L$2:$L$349)</f>
        <v>2.1008854438690463</v>
      </c>
      <c r="W57" s="7">
        <f>AVERAGE(Indus!M51:M62)-AVERAGE(Indus!$M$2:$M$349)</f>
        <v>-5.2326859770114587E-3</v>
      </c>
      <c r="X57" s="7">
        <f t="shared" si="19"/>
        <v>3.3499074464285739E-2</v>
      </c>
      <c r="Y57" s="7">
        <f>Indus!M57-W57-X57-AVERAGE(Indus!$M$2:$M$349)</f>
        <v>-2.0250727976190708E-3</v>
      </c>
      <c r="Z57" s="7">
        <f>AVERAGE(Indus!N51:N62)-AVERAGE(Indus!$N$2:$N$349)</f>
        <v>1.1382443833620641</v>
      </c>
      <c r="AA57" s="7">
        <f t="shared" si="20"/>
        <v>-3.1178156839880966</v>
      </c>
      <c r="AB57" s="7">
        <f>Indus!N57-Z57-AA57-AVERAGE(Indus!$N$2:$N$349)</f>
        <v>-0.90678442184523611</v>
      </c>
      <c r="AC57" s="7">
        <f>AVERAGE(Indus!O51:O62)-AVERAGE(Indus!$O$2:$O$349)</f>
        <v>0.10881491612068794</v>
      </c>
      <c r="AD57" s="7">
        <f t="shared" si="21"/>
        <v>0.54602282654761813</v>
      </c>
      <c r="AE57" s="7">
        <f>Indus!O57-AC57-AD57-AVERAGE(Indus!$O$2:$O$349)</f>
        <v>0.37108606678571521</v>
      </c>
      <c r="AF57" s="7">
        <f>AVERAGE(Indus!P51:P62)-AVERAGE(Indus!$P$2:$P$349)</f>
        <v>4.8557330517241384E-2</v>
      </c>
      <c r="AG57" s="7">
        <f t="shared" si="22"/>
        <v>0.14610215586309522</v>
      </c>
      <c r="AH57" s="7">
        <f>Indus!P57-AF57-AG57-AVERAGE(Indus!$P$2:$P$349)</f>
        <v>8.3747169136904789E-2</v>
      </c>
    </row>
    <row r="58" spans="1:34" x14ac:dyDescent="0.2">
      <c r="A58" s="3">
        <v>34592</v>
      </c>
      <c r="B58">
        <f t="shared" si="0"/>
        <v>1994</v>
      </c>
      <c r="C58">
        <f t="shared" si="1"/>
        <v>9</v>
      </c>
      <c r="D58" s="7">
        <f>AVERAGE(Indus!D52:D63)</f>
        <v>21.899643818333331</v>
      </c>
      <c r="E58" s="7">
        <f t="shared" si="13"/>
        <v>-0.16994869681547603</v>
      </c>
      <c r="F58" s="7">
        <f>Indus!D58-D58-E58</f>
        <v>1.6894790684821446</v>
      </c>
      <c r="G58" s="7"/>
      <c r="H58" s="7">
        <f>AVERAGE(Indus!H52:H63)-AVERAGE(Indus!$H$2:$H$349)</f>
        <v>8.5154938096829937</v>
      </c>
      <c r="I58" s="7">
        <f t="shared" si="14"/>
        <v>0.56428019148734165</v>
      </c>
      <c r="J58" s="7">
        <f>Indus!H58-H58-I58-AVERAGE(Indus!$H$2:$H$349)</f>
        <v>0.28140259101292031</v>
      </c>
      <c r="K58" s="7">
        <f>AVERAGE(Indus!I52:I63)-AVERAGE(Indus!$I$2:$I$349)</f>
        <v>4.152064444252801</v>
      </c>
      <c r="L58" s="7">
        <f t="shared" si="15"/>
        <v>-0.73743248026778474</v>
      </c>
      <c r="M58" s="7">
        <f>Indus!I58-K58-L58-AVERAGE(Indus!$I$2:$I$349)</f>
        <v>-0.33165677556559103</v>
      </c>
      <c r="N58" s="7">
        <f>AVERAGE(Indus!J52:J63)-AVERAGE(Indus!$J$2:$J$349)</f>
        <v>0.33626369186781613</v>
      </c>
      <c r="O58" s="7">
        <f t="shared" si="16"/>
        <v>0.52414154517857137</v>
      </c>
      <c r="P58" s="7">
        <f>Indus!J58-N58-O58-AVERAGE(Indus!$J$2:$J$349)</f>
        <v>0.60365705065476183</v>
      </c>
      <c r="Q58" s="7">
        <f>AVERAGE(Indus!K52:K63)-AVERAGE(Indus!$K$2:$K$349)</f>
        <v>-9.9719279597700994E-2</v>
      </c>
      <c r="R58" s="7">
        <f t="shared" si="17"/>
        <v>0.24324861071428594</v>
      </c>
      <c r="S58" s="7">
        <f>Indus!K58-Q58-R58-AVERAGE(Indus!$K$2:$K$349)</f>
        <v>-0.21433036154761931</v>
      </c>
      <c r="T58" s="7">
        <f>AVERAGE(Indus!L52:L63)-AVERAGE(Indus!$L$2:$L$349)</f>
        <v>0.78944011997126662</v>
      </c>
      <c r="U58" s="7">
        <f t="shared" si="18"/>
        <v>2.2162659018154773</v>
      </c>
      <c r="V58" s="7">
        <f>Indus!L58-T58-U58-AVERAGE(Indus!$L$2:$L$349)</f>
        <v>1.9221271248511904</v>
      </c>
      <c r="W58" s="7">
        <f>AVERAGE(Indus!M52:M63)-AVERAGE(Indus!$M$2:$M$349)</f>
        <v>-5.1859651436781257E-3</v>
      </c>
      <c r="X58" s="7">
        <f t="shared" si="19"/>
        <v>8.6521461220238155E-2</v>
      </c>
      <c r="Y58" s="7">
        <f>Indus!M58-W58-X58-AVERAGE(Indus!$M$2:$M$349)</f>
        <v>-5.7716103869048241E-3</v>
      </c>
      <c r="Z58" s="7">
        <f>AVERAGE(Indus!N52:N63)-AVERAGE(Indus!$N$2:$N$349)</f>
        <v>1.0483353066953995</v>
      </c>
      <c r="AA58" s="7">
        <f t="shared" si="20"/>
        <v>-3.2922003180654746</v>
      </c>
      <c r="AB58" s="7">
        <f>Indus!N58-Z58-AA58-AVERAGE(Indus!$N$2:$N$349)</f>
        <v>-0.86786541110119231</v>
      </c>
      <c r="AC58" s="7">
        <f>AVERAGE(Indus!O52:O63)-AVERAGE(Indus!$O$2:$O$349)</f>
        <v>0.11269217862068803</v>
      </c>
      <c r="AD58" s="7">
        <f t="shared" si="21"/>
        <v>0.22230336464285827</v>
      </c>
      <c r="AE58" s="7">
        <f>Indus!O58-AC58-AD58-AVERAGE(Indus!$O$2:$O$349)</f>
        <v>0.3170142661904749</v>
      </c>
      <c r="AF58" s="7">
        <f>AVERAGE(Indus!P52:P63)-AVERAGE(Indus!$P$2:$P$349)</f>
        <v>5.0234310517241379E-2</v>
      </c>
      <c r="AG58" s="7">
        <f t="shared" si="22"/>
        <v>2.9234067857142887E-3</v>
      </c>
      <c r="AH58" s="7">
        <f>Indus!P58-AF58-AG58-AVERAGE(Indus!$P$2:$P$349)</f>
        <v>-1.505680178571428E-2</v>
      </c>
    </row>
    <row r="59" spans="1:34" x14ac:dyDescent="0.2">
      <c r="A59" s="3">
        <v>34622</v>
      </c>
      <c r="B59">
        <f t="shared" si="0"/>
        <v>1994</v>
      </c>
      <c r="C59">
        <f t="shared" si="1"/>
        <v>10</v>
      </c>
      <c r="D59" s="7">
        <f>AVERAGE(Indus!D53:D64)</f>
        <v>21.860030491666663</v>
      </c>
      <c r="E59" s="7">
        <f t="shared" si="13"/>
        <v>-2.9457578467261909</v>
      </c>
      <c r="F59" s="7">
        <f>Indus!D59-D59-E59</f>
        <v>-0.69734702494047429</v>
      </c>
      <c r="G59" s="7"/>
      <c r="H59" s="7">
        <f>AVERAGE(Indus!H53:H64)-AVERAGE(Indus!$H$2:$H$349)</f>
        <v>8.5056874946831158</v>
      </c>
      <c r="I59" s="7">
        <f t="shared" si="14"/>
        <v>0.67293512288642887</v>
      </c>
      <c r="J59" s="7">
        <f>Indus!H59-H59-I59-AVERAGE(Indus!$H$2:$H$349)</f>
        <v>0.10296412461366344</v>
      </c>
      <c r="K59" s="7">
        <f>AVERAGE(Indus!I53:I64)-AVERAGE(Indus!$I$2:$I$349)</f>
        <v>4.0698958650860959</v>
      </c>
      <c r="L59" s="7">
        <f t="shared" si="15"/>
        <v>-0.62443569854167436</v>
      </c>
      <c r="M59" s="7">
        <f>Indus!I59-K59-L59-AVERAGE(Indus!$I$2:$I$349)</f>
        <v>-0.26070885812498545</v>
      </c>
      <c r="N59" s="7">
        <f>AVERAGE(Indus!J53:J64)-AVERAGE(Indus!$J$2:$J$349)</f>
        <v>0.34440609853448279</v>
      </c>
      <c r="O59" s="7">
        <f t="shared" si="16"/>
        <v>-4.6015853988095268E-2</v>
      </c>
      <c r="P59" s="7">
        <f>Indus!J59-N59-O59-AVERAGE(Indus!$J$2:$J$349)</f>
        <v>0.14657829315476167</v>
      </c>
      <c r="Q59" s="7">
        <f>AVERAGE(Indus!K53:K64)-AVERAGE(Indus!$K$2:$K$349)</f>
        <v>-0.10551738876436773</v>
      </c>
      <c r="R59" s="7">
        <f t="shared" si="17"/>
        <v>0.14251123116071418</v>
      </c>
      <c r="S59" s="7">
        <f>Indus!K59-Q59-R59-AVERAGE(Indus!$K$2:$K$349)</f>
        <v>2.4279357172619087E-2</v>
      </c>
      <c r="T59" s="7">
        <f>AVERAGE(Indus!L53:L64)-AVERAGE(Indus!$L$2:$L$349)</f>
        <v>0.92586183997126703</v>
      </c>
      <c r="U59" s="7">
        <f t="shared" si="18"/>
        <v>7.3723279255951901E-2</v>
      </c>
      <c r="V59" s="7">
        <f>Indus!L59-T59-U59-AVERAGE(Indus!$L$2:$L$349)</f>
        <v>0.17300138741071525</v>
      </c>
      <c r="W59" s="7">
        <f>AVERAGE(Indus!M53:M64)-AVERAGE(Indus!$M$2:$M$349)</f>
        <v>-5.1392443103447927E-3</v>
      </c>
      <c r="X59" s="7">
        <f t="shared" si="19"/>
        <v>8.6516122976190463E-2</v>
      </c>
      <c r="Y59" s="7">
        <f>Indus!M59-W59-X59-AVERAGE(Indus!$M$2:$M$349)</f>
        <v>-5.7924729761904548E-3</v>
      </c>
      <c r="Z59" s="7">
        <f>AVERAGE(Indus!N53:N64)-AVERAGE(Indus!$N$2:$N$349)</f>
        <v>0.94493332752873194</v>
      </c>
      <c r="AA59" s="7">
        <f t="shared" si="20"/>
        <v>-3.0015759469047625</v>
      </c>
      <c r="AB59" s="7">
        <f>Indus!N59-Z59-AA59-AVERAGE(Indus!$N$2:$N$349)</f>
        <v>-0.6895515930952385</v>
      </c>
      <c r="AC59" s="7">
        <f>AVERAGE(Indus!O53:O64)-AVERAGE(Indus!$O$2:$O$349)</f>
        <v>0.12493964195402141</v>
      </c>
      <c r="AD59" s="7">
        <f t="shared" si="21"/>
        <v>-0.17453537592261892</v>
      </c>
      <c r="AE59" s="7">
        <f>Indus!O59-AC59-AD59-AVERAGE(Indus!$O$2:$O$349)</f>
        <v>-0.1295173365773814</v>
      </c>
      <c r="AF59" s="7">
        <f>AVERAGE(Indus!P53:P64)-AVERAGE(Indus!$P$2:$P$349)</f>
        <v>5.4924423850574736E-2</v>
      </c>
      <c r="AG59" s="7">
        <f t="shared" si="22"/>
        <v>-7.4909249077380946E-2</v>
      </c>
      <c r="AH59" s="7">
        <f>Indus!P59-AF59-AG59-AVERAGE(Indus!$P$2:$P$349)</f>
        <v>-5.8521949255952395E-2</v>
      </c>
    </row>
    <row r="60" spans="1:34" x14ac:dyDescent="0.2">
      <c r="A60" s="3">
        <v>34653</v>
      </c>
      <c r="B60">
        <f t="shared" si="0"/>
        <v>1994</v>
      </c>
      <c r="C60">
        <f t="shared" si="1"/>
        <v>11</v>
      </c>
      <c r="D60" s="7">
        <f>AVERAGE(Indus!D54:D65)</f>
        <v>21.864161014166669</v>
      </c>
      <c r="E60" s="7">
        <f t="shared" si="13"/>
        <v>-3.5697580191071441</v>
      </c>
      <c r="F60" s="7">
        <f>Indus!D60-D60-E60</f>
        <v>-1.2668990250595269</v>
      </c>
      <c r="G60" s="7"/>
      <c r="H60" s="7">
        <f>AVERAGE(Indus!H54:H65)-AVERAGE(Indus!$H$2:$H$349)</f>
        <v>8.5106109971829937</v>
      </c>
      <c r="I60" s="7">
        <f t="shared" si="14"/>
        <v>0.72864568809472985</v>
      </c>
      <c r="J60" s="7">
        <f>Indus!H60-H60-I60-AVERAGE(Indus!$H$2:$H$349)</f>
        <v>-1.3822283094668819E-2</v>
      </c>
      <c r="K60" s="7">
        <f>AVERAGE(Indus!I54:I65)-AVERAGE(Indus!$I$2:$I$349)</f>
        <v>3.9822264925861646</v>
      </c>
      <c r="L60" s="7">
        <f t="shared" si="15"/>
        <v>-0.50716400184529675</v>
      </c>
      <c r="M60" s="7">
        <f>Indus!I60-K60-L60-AVERAGE(Indus!$I$2:$I$349)</f>
        <v>-0.26128896232143006</v>
      </c>
      <c r="N60" s="7">
        <f>AVERAGE(Indus!J54:J65)-AVERAGE(Indus!$J$2:$J$349)</f>
        <v>0.36967370020114942</v>
      </c>
      <c r="O60" s="7">
        <f t="shared" si="16"/>
        <v>-0.27201306354166643</v>
      </c>
      <c r="P60" s="7">
        <f>Indus!J60-N60-O60-AVERAGE(Indus!$J$2:$J$349)</f>
        <v>-0.10561169895833378</v>
      </c>
      <c r="Q60" s="7">
        <f>AVERAGE(Indus!K54:K65)-AVERAGE(Indus!$K$2:$K$349)</f>
        <v>-0.11508396376436775</v>
      </c>
      <c r="R60" s="7">
        <f t="shared" si="17"/>
        <v>-3.8654924107142885E-2</v>
      </c>
      <c r="S60" s="7">
        <f>Indus!K60-Q60-R60-AVERAGE(Indus!$K$2:$K$349)</f>
        <v>1.9075917440476209E-2</v>
      </c>
      <c r="T60" s="7">
        <f>AVERAGE(Indus!L54:L65)-AVERAGE(Indus!$L$2:$L$349)</f>
        <v>1.1086386091379348</v>
      </c>
      <c r="U60" s="7">
        <f t="shared" si="18"/>
        <v>-0.51119059562499913</v>
      </c>
      <c r="V60" s="7">
        <f>Indus!L60-T60-U60-AVERAGE(Indus!$L$2:$L$349)</f>
        <v>-9.7700196875001311E-2</v>
      </c>
      <c r="W60" s="7">
        <f>AVERAGE(Indus!M54:M65)-AVERAGE(Indus!$M$2:$M$349)</f>
        <v>-5.1392443103447927E-3</v>
      </c>
      <c r="X60" s="7">
        <f t="shared" si="19"/>
        <v>2.3683410833333321E-2</v>
      </c>
      <c r="Y60" s="7">
        <f>Indus!M60-W60-X60-AVERAGE(Indus!$M$2:$M$349)</f>
        <v>-2.4207508333333183E-3</v>
      </c>
      <c r="Z60" s="7">
        <f>AVERAGE(Indus!N54:N65)-AVERAGE(Indus!$N$2:$N$349)</f>
        <v>0.81507411836206423</v>
      </c>
      <c r="AA60" s="7">
        <f t="shared" si="20"/>
        <v>-2.4656964049702372</v>
      </c>
      <c r="AB60" s="7">
        <f>Indus!N60-Z60-AA60-AVERAGE(Indus!$N$2:$N$349)</f>
        <v>-0.58498661586309453</v>
      </c>
      <c r="AC60" s="7">
        <f>AVERAGE(Indus!O54:O65)-AVERAGE(Indus!$O$2:$O$349)</f>
        <v>0.14000614612068762</v>
      </c>
      <c r="AD60" s="7">
        <f t="shared" si="21"/>
        <v>-0.45004948389880894</v>
      </c>
      <c r="AE60" s="7">
        <f>Indus!O60-AC60-AD60-AVERAGE(Indus!$O$2:$O$349)</f>
        <v>-0.15870777276785741</v>
      </c>
      <c r="AF60" s="7">
        <f>AVERAGE(Indus!P54:P65)-AVERAGE(Indus!$P$2:$P$349)</f>
        <v>5.8127821350574718E-2</v>
      </c>
      <c r="AG60" s="7">
        <f t="shared" si="22"/>
        <v>-7.7334496339285713E-2</v>
      </c>
      <c r="AH60" s="7">
        <f>Indus!P60-AF60-AG60-AVERAGE(Indus!$P$2:$P$349)</f>
        <v>-6.1503879494047613E-2</v>
      </c>
    </row>
    <row r="61" spans="1:34" x14ac:dyDescent="0.2">
      <c r="A61" s="3">
        <v>34683</v>
      </c>
      <c r="B61">
        <f t="shared" si="0"/>
        <v>1994</v>
      </c>
      <c r="C61">
        <f t="shared" si="1"/>
        <v>12</v>
      </c>
      <c r="D61" s="7">
        <f>AVERAGE(Indus!D55:D66)</f>
        <v>21.784762540833327</v>
      </c>
      <c r="E61" s="7">
        <f t="shared" si="13"/>
        <v>-3.4801343082440477</v>
      </c>
      <c r="F61" s="7">
        <f>Indus!D61-D61-E61</f>
        <v>-0.29993806258927957</v>
      </c>
      <c r="G61" s="22" t="str">
        <f>$F$350</f>
        <v>Glaciers</v>
      </c>
      <c r="H61" s="7">
        <f>AVERAGE(Indus!H55:H66)-AVERAGE(Indus!$H$2:$H$349)</f>
        <v>8.5165720980162405</v>
      </c>
      <c r="I61" s="7">
        <f t="shared" si="14"/>
        <v>-0.44556318029754038</v>
      </c>
      <c r="J61" s="7">
        <f>Indus!H61-H61-I61-AVERAGE(Indus!$H$2:$H$349)</f>
        <v>0.12195478446437846</v>
      </c>
      <c r="K61" s="7">
        <f>AVERAGE(Indus!I55:I66)-AVERAGE(Indus!$I$2:$I$349)</f>
        <v>3.9015812492527857</v>
      </c>
      <c r="L61" s="7">
        <f t="shared" si="15"/>
        <v>-0.34169206232144234</v>
      </c>
      <c r="M61" s="7">
        <f>Indus!I61-K61-L61-AVERAGE(Indus!$I$2:$I$349)</f>
        <v>-8.9584898511930078E-2</v>
      </c>
      <c r="N61" s="7">
        <f>AVERAGE(Indus!J55:J66)-AVERAGE(Indus!$J$2:$J$349)</f>
        <v>0.395958831867816</v>
      </c>
      <c r="O61" s="7">
        <f t="shared" si="16"/>
        <v>-0.5169500352678571</v>
      </c>
      <c r="P61" s="7">
        <f>Indus!J61-N61-O61-AVERAGE(Indus!$J$2:$J$349)</f>
        <v>-0.16686046889880979</v>
      </c>
      <c r="Q61" s="7">
        <f>AVERAGE(Indus!K55:K66)-AVERAGE(Indus!$K$2:$K$349)</f>
        <v>-0.11304863376436775</v>
      </c>
      <c r="R61" s="7">
        <f t="shared" si="17"/>
        <v>0.2758142312202384</v>
      </c>
      <c r="S61" s="7">
        <f>Indus!K61-Q61-R61-AVERAGE(Indus!$K$2:$K$349)</f>
        <v>5.0993152113095075E-2</v>
      </c>
      <c r="T61" s="7">
        <f>AVERAGE(Indus!L55:L66)-AVERAGE(Indus!$L$2:$L$349)</f>
        <v>1.2342425233046006</v>
      </c>
      <c r="U61" s="7">
        <f t="shared" si="18"/>
        <v>-0.50768902354166556</v>
      </c>
      <c r="V61" s="7">
        <f>Indus!L61-T61-U61-AVERAGE(Indus!$L$2:$L$349)</f>
        <v>-0.12988614312500069</v>
      </c>
      <c r="W61" s="7">
        <f>AVERAGE(Indus!M55:M66)-AVERAGE(Indus!$M$2:$M$349)</f>
        <v>-5.0966426436781231E-3</v>
      </c>
      <c r="X61" s="7">
        <f t="shared" si="19"/>
        <v>-7.2473393809523806E-2</v>
      </c>
      <c r="Y61" s="7">
        <f>Indus!M61-W61-X61-AVERAGE(Indus!$M$2:$M$349)</f>
        <v>5.1513521428571407E-3</v>
      </c>
      <c r="Z61" s="7">
        <f>AVERAGE(Indus!N55:N66)-AVERAGE(Indus!$N$2:$N$349)</f>
        <v>0.64638900002873179</v>
      </c>
      <c r="AA61" s="7">
        <f t="shared" si="20"/>
        <v>-1.703961671160716</v>
      </c>
      <c r="AB61" s="7">
        <f>Indus!N61-Z61-AA61-AVERAGE(Indus!$N$2:$N$349)</f>
        <v>3.9955598660714742E-2</v>
      </c>
      <c r="AC61" s="7">
        <f>AVERAGE(Indus!O55:O66)-AVERAGE(Indus!$O$2:$O$349)</f>
        <v>0.15006540362068765</v>
      </c>
      <c r="AD61" s="7">
        <f t="shared" si="21"/>
        <v>-9.3014441964285766E-2</v>
      </c>
      <c r="AE61" s="7">
        <f>Indus!O61-AC61-AD61-AVERAGE(Indus!$O$2:$O$349)</f>
        <v>-8.6099322202380701E-2</v>
      </c>
      <c r="AF61" s="7">
        <f>AVERAGE(Indus!P55:P66)-AVERAGE(Indus!$P$2:$P$349)</f>
        <v>5.8085880517241381E-2</v>
      </c>
      <c r="AG61" s="7">
        <f t="shared" si="22"/>
        <v>-7.4602463452380946E-2</v>
      </c>
      <c r="AH61" s="7">
        <f>Indus!P61-AF61-AG61-AVERAGE(Indus!$P$2:$P$349)</f>
        <v>-4.5571151547619038E-2</v>
      </c>
    </row>
    <row r="62" spans="1:34" x14ac:dyDescent="0.2">
      <c r="A62" s="3">
        <v>34714</v>
      </c>
      <c r="B62">
        <f t="shared" si="0"/>
        <v>1995</v>
      </c>
      <c r="C62">
        <f t="shared" si="1"/>
        <v>1</v>
      </c>
      <c r="D62" s="7">
        <f>AVERAGE(Indus!D56:D67)</f>
        <v>21.712590932499996</v>
      </c>
      <c r="E62" s="7">
        <f t="shared" si="13"/>
        <v>-2.9115972892857132</v>
      </c>
      <c r="F62" s="7">
        <f>Indus!D62-D62-E62</f>
        <v>0.53360298678571727</v>
      </c>
      <c r="G62" s="7">
        <f>$R$351*SIN(PI()/6*(C62+$R$352))</f>
        <v>-0.10832994194600656</v>
      </c>
      <c r="H62" s="7">
        <f>AVERAGE(Indus!H56:H67)-AVERAGE(Indus!$H$2:$H$349)</f>
        <v>8.523814936349936</v>
      </c>
      <c r="I62" s="7">
        <f t="shared" si="14"/>
        <v>-0.39337085511897385</v>
      </c>
      <c r="J62" s="7">
        <f>Indus!H62-H62-I62-AVERAGE(Indus!$H$2:$H$349)</f>
        <v>1.9306730951939244E-2</v>
      </c>
      <c r="K62" s="7">
        <f>AVERAGE(Indus!I56:I67)-AVERAGE(Indus!$I$2:$I$349)</f>
        <v>3.8235986642528133</v>
      </c>
      <c r="L62" s="7">
        <f t="shared" si="15"/>
        <v>-0.13915016446424033</v>
      </c>
      <c r="M62" s="7">
        <f>Indus!I62-K62-L62-AVERAGE(Indus!$I$2:$I$349)</f>
        <v>2.3169786308585572E-3</v>
      </c>
      <c r="N62" s="7">
        <f>AVERAGE(Indus!J56:J67)-AVERAGE(Indus!$J$2:$J$349)</f>
        <v>0.41273104270114924</v>
      </c>
      <c r="O62" s="7">
        <f t="shared" si="16"/>
        <v>-0.63024716369047629</v>
      </c>
      <c r="P62" s="7">
        <f>Indus!J62-N62-O62-AVERAGE(Indus!$J$2:$J$349)</f>
        <v>-0.23581384130952376</v>
      </c>
      <c r="Q62" s="7">
        <f>AVERAGE(Indus!K56:K67)-AVERAGE(Indus!$K$2:$K$349)</f>
        <v>-0.11343504543103433</v>
      </c>
      <c r="R62" s="7">
        <f t="shared" si="17"/>
        <v>-0.33677367514880951</v>
      </c>
      <c r="S62" s="7">
        <f>Indus!K62-Q62-R62-AVERAGE(Indus!$K$2:$K$349)</f>
        <v>3.6325930148809471E-2</v>
      </c>
      <c r="T62" s="7">
        <f>AVERAGE(Indus!L56:L67)-AVERAGE(Indus!$L$2:$L$349)</f>
        <v>1.3542639258045996</v>
      </c>
      <c r="U62" s="7">
        <f t="shared" si="18"/>
        <v>-0.83735311690476166</v>
      </c>
      <c r="V62" s="7">
        <f>Indus!L62-T62-U62-AVERAGE(Indus!$L$2:$L$349)</f>
        <v>-8.7459282261903581E-2</v>
      </c>
      <c r="W62" s="7">
        <f>AVERAGE(Indus!M56:M67)-AVERAGE(Indus!$M$2:$M$349)</f>
        <v>-5.0540409770114536E-3</v>
      </c>
      <c r="X62" s="7">
        <f t="shared" si="19"/>
        <v>-2.3229864166666676E-2</v>
      </c>
      <c r="Y62" s="7">
        <f>Indus!M62-W62-X62-AVERAGE(Indus!$M$2:$M$349)</f>
        <v>1.7622508333333398E-3</v>
      </c>
      <c r="Z62" s="7">
        <f>AVERAGE(Indus!N56:N67)-AVERAGE(Indus!$N$2:$N$349)</f>
        <v>0.50743912836206384</v>
      </c>
      <c r="AA62" s="7">
        <f t="shared" si="20"/>
        <v>-0.27041996994047501</v>
      </c>
      <c r="AB62" s="7">
        <f>Indus!N62-Z62-AA62-AVERAGE(Indus!$N$2:$N$349)</f>
        <v>0.87713961910714211</v>
      </c>
      <c r="AC62" s="7">
        <f>AVERAGE(Indus!O56:O67)-AVERAGE(Indus!$O$2:$O$349)</f>
        <v>0.15445025945402069</v>
      </c>
      <c r="AD62" s="7">
        <f t="shared" si="21"/>
        <v>-0.21379957645833381</v>
      </c>
      <c r="AE62" s="7">
        <f>Indus!O62-AC62-AD62-AVERAGE(Indus!$O$2:$O$349)</f>
        <v>-1.6542333541665677E-2</v>
      </c>
      <c r="AF62" s="7">
        <f>AVERAGE(Indus!P56:P67)-AVERAGE(Indus!$P$2:$P$349)</f>
        <v>5.4781056350574717E-2</v>
      </c>
      <c r="AG62" s="7">
        <f t="shared" si="22"/>
        <v>-6.7250286041666663E-2</v>
      </c>
      <c r="AH62" s="7">
        <f>Indus!P62-AF62-AG62-AVERAGE(Indus!$P$2:$P$349)</f>
        <v>-6.3536454791666669E-2</v>
      </c>
    </row>
    <row r="63" spans="1:34" x14ac:dyDescent="0.2">
      <c r="A63" s="3">
        <v>34745</v>
      </c>
      <c r="B63">
        <f t="shared" si="0"/>
        <v>1995</v>
      </c>
      <c r="C63">
        <f t="shared" si="1"/>
        <v>2</v>
      </c>
      <c r="D63" s="7">
        <f>AVERAGE(Indus!D57:D68)</f>
        <v>21.510437249999999</v>
      </c>
      <c r="E63" s="7">
        <f t="shared" si="13"/>
        <v>-0.42567143738095259</v>
      </c>
      <c r="F63" s="7">
        <f>Indus!D63-D63-E63</f>
        <v>-1.0135606726190463</v>
      </c>
      <c r="G63" s="7">
        <f t="shared" ref="G63:G73" si="24">$R$351*SIN(PI()/6*(C63+$R$352))</f>
        <v>0.27429535761348628</v>
      </c>
      <c r="H63" s="7">
        <f>AVERAGE(Indus!H57:H68)-AVERAGE(Indus!$H$2:$H$349)</f>
        <v>8.5105703080166677</v>
      </c>
      <c r="I63" s="7">
        <f t="shared" si="14"/>
        <v>-0.27306910913694082</v>
      </c>
      <c r="J63" s="7">
        <f>Indus!H63-H63-I63-AVERAGE(Indus!$H$2:$H$349)</f>
        <v>-6.699843669684924E-2</v>
      </c>
      <c r="K63" s="7">
        <f>AVERAGE(Indus!I57:I68)-AVERAGE(Indus!$I$2:$I$349)</f>
        <v>3.7930887150861281</v>
      </c>
      <c r="L63" s="7">
        <f t="shared" si="15"/>
        <v>0.12104588446425169</v>
      </c>
      <c r="M63" s="7">
        <f>Indus!I63-K63-L63-AVERAGE(Indus!$I$2:$I$349)</f>
        <v>-4.0387921130957238E-2</v>
      </c>
      <c r="N63" s="7">
        <f>AVERAGE(Indus!J57:J68)-AVERAGE(Indus!$J$2:$J$349)</f>
        <v>0.37767645853448251</v>
      </c>
      <c r="O63" s="7">
        <f t="shared" si="16"/>
        <v>-0.54973218991071426</v>
      </c>
      <c r="P63" s="7">
        <f>Indus!J63-N63-O63-AVERAGE(Indus!$J$2:$J$349)</f>
        <v>-0.33730719092261907</v>
      </c>
      <c r="Q63" s="7">
        <f>AVERAGE(Indus!K57:K68)-AVERAGE(Indus!$K$2:$K$349)</f>
        <v>-9.2089862931034328E-2</v>
      </c>
      <c r="R63" s="7">
        <f t="shared" si="17"/>
        <v>-0.2936607723809524</v>
      </c>
      <c r="S63" s="7">
        <f>Indus!K63-Q63-R63-AVERAGE(Indus!$K$2:$K$349)</f>
        <v>0.10642817488095235</v>
      </c>
      <c r="T63" s="7">
        <f>AVERAGE(Indus!L57:L68)-AVERAGE(Indus!$L$2:$L$349)</f>
        <v>1.2648764291379342</v>
      </c>
      <c r="U63" s="7">
        <f t="shared" si="18"/>
        <v>-1.1284273598214289</v>
      </c>
      <c r="V63" s="7">
        <f>Indus!L63-T63-U63-AVERAGE(Indus!$L$2:$L$349)</f>
        <v>-0.6770440626785712</v>
      </c>
      <c r="W63" s="7">
        <f>AVERAGE(Indus!M57:M68)-AVERAGE(Indus!$M$2:$M$349)</f>
        <v>-4.9285751436781294E-3</v>
      </c>
      <c r="X63" s="7">
        <f t="shared" si="19"/>
        <v>-2.3280202053571432E-2</v>
      </c>
      <c r="Y63" s="7">
        <f>Indus!M63-W63-X63-AVERAGE(Indus!$M$2:$M$349)</f>
        <v>1.6871228869047711E-3</v>
      </c>
      <c r="Z63" s="7">
        <f>AVERAGE(Indus!N57:N68)-AVERAGE(Indus!$N$2:$N$349)</f>
        <v>0.50139919086206497</v>
      </c>
      <c r="AA63" s="7">
        <f t="shared" si="20"/>
        <v>1.7558755634523777</v>
      </c>
      <c r="AB63" s="7">
        <f>Indus!N63-Z63-AA63-AVERAGE(Indus!$N$2:$N$349)</f>
        <v>0.18390944321428826</v>
      </c>
      <c r="AC63" s="7">
        <f>AVERAGE(Indus!O57:O68)-AVERAGE(Indus!$O$2:$O$349)</f>
        <v>0.10838733362068798</v>
      </c>
      <c r="AD63" s="7">
        <f t="shared" si="21"/>
        <v>3.5075825297621321E-3</v>
      </c>
      <c r="AE63" s="7">
        <f>Indus!O63-AC63-AD63-AVERAGE(Indus!$O$2:$O$349)</f>
        <v>-0.12686346669642878</v>
      </c>
      <c r="AF63" s="7">
        <f>AVERAGE(Indus!P57:P68)-AVERAGE(Indus!$P$2:$P$349)</f>
        <v>5.1459065517241373E-2</v>
      </c>
      <c r="AG63" s="7">
        <f t="shared" si="22"/>
        <v>-3.7923187380952378E-2</v>
      </c>
      <c r="AH63" s="7">
        <f>Indus!P63-AF63-AG63-AVERAGE(Indus!$P$2:$P$349)</f>
        <v>-5.69606226190476E-2</v>
      </c>
    </row>
    <row r="64" spans="1:34" x14ac:dyDescent="0.2">
      <c r="A64" s="3">
        <v>34773</v>
      </c>
      <c r="B64">
        <f t="shared" si="0"/>
        <v>1995</v>
      </c>
      <c r="C64">
        <f t="shared" si="1"/>
        <v>3</v>
      </c>
      <c r="D64" s="7">
        <f>AVERAGE(Indus!D58:D69)</f>
        <v>21.640145380833332</v>
      </c>
      <c r="E64" s="7">
        <f t="shared" si="13"/>
        <v>1.7726173383333335</v>
      </c>
      <c r="F64" s="7">
        <f>Indus!D64-D64-E64</f>
        <v>-1.979070739166666</v>
      </c>
      <c r="G64" s="7">
        <f t="shared" si="24"/>
        <v>0.58342343761283955</v>
      </c>
      <c r="H64" s="7">
        <f>AVERAGE(Indus!H58:H69)-AVERAGE(Indus!$H$2:$H$349)</f>
        <v>8.5203766230165456</v>
      </c>
      <c r="I64" s="7">
        <f t="shared" si="14"/>
        <v>-0.14866638139847055</v>
      </c>
      <c r="J64" s="7">
        <f>Indus!H64-H64-I64-AVERAGE(Indus!$H$2:$H$349)</f>
        <v>-0.17239888943504411</v>
      </c>
      <c r="K64" s="7">
        <f>AVERAGE(Indus!I58:I69)-AVERAGE(Indus!$I$2:$I$349)</f>
        <v>3.8059773050861168</v>
      </c>
      <c r="L64" s="7">
        <f t="shared" si="15"/>
        <v>0.40447307758932993</v>
      </c>
      <c r="M64" s="7">
        <f>Indus!I64-K64-L64-AVERAGE(Indus!$I$2:$I$349)</f>
        <v>-5.3531104256023809E-2</v>
      </c>
      <c r="N64" s="7">
        <f>AVERAGE(Indus!J58:J69)-AVERAGE(Indus!$J$2:$J$349)</f>
        <v>0.40098481520114881</v>
      </c>
      <c r="O64" s="7">
        <f t="shared" si="16"/>
        <v>-0.39400179642857136</v>
      </c>
      <c r="P64" s="7">
        <f>Indus!J64-N64-O64-AVERAGE(Indus!$J$2:$J$349)</f>
        <v>-0.43842908107142831</v>
      </c>
      <c r="Q64" s="7">
        <f>AVERAGE(Indus!K58:K69)-AVERAGE(Indus!$K$2:$K$349)</f>
        <v>-0.1007245862643677</v>
      </c>
      <c r="R64" s="7">
        <f t="shared" si="17"/>
        <v>-0.28105722928571436</v>
      </c>
      <c r="S64" s="7">
        <f>Indus!K64-Q64-R64-AVERAGE(Indus!$K$2:$K$349)</f>
        <v>6.2817855119047694E-2</v>
      </c>
      <c r="T64" s="7">
        <f>AVERAGE(Indus!L58:L69)-AVERAGE(Indus!$L$2:$L$349)</f>
        <v>1.3242070516379352</v>
      </c>
      <c r="U64" s="7">
        <f t="shared" si="18"/>
        <v>-1.2460367708035722</v>
      </c>
      <c r="V64" s="7">
        <f>Indus!L64-T64-U64-AVERAGE(Indus!$L$2:$L$349)</f>
        <v>-0.9690217141964288</v>
      </c>
      <c r="W64" s="7">
        <f>AVERAGE(Indus!M58:M69)-AVERAGE(Indus!$M$2:$M$349)</f>
        <v>-4.8457359770114478E-3</v>
      </c>
      <c r="X64" s="7">
        <f t="shared" si="19"/>
        <v>-2.3312426726190473E-2</v>
      </c>
      <c r="Y64" s="7">
        <f>Indus!M64-W64-X64-AVERAGE(Indus!$M$2:$M$349)</f>
        <v>1.6365083928571306E-3</v>
      </c>
      <c r="Z64" s="7">
        <f>AVERAGE(Indus!N58:N69)-AVERAGE(Indus!$N$2:$N$349)</f>
        <v>0.50249559836206359</v>
      </c>
      <c r="AA64" s="7">
        <f t="shared" si="20"/>
        <v>3.4705398341666633</v>
      </c>
      <c r="AB64" s="7">
        <f>Indus!N64-Z64-AA64-AVERAGE(Indus!$N$2:$N$349)</f>
        <v>-0.22043461499999495</v>
      </c>
      <c r="AC64" s="7">
        <f>AVERAGE(Indus!O58:O69)-AVERAGE(Indus!$O$2:$O$349)</f>
        <v>0.12015299278735458</v>
      </c>
      <c r="AD64" s="7">
        <f t="shared" si="21"/>
        <v>1.3288629910713556E-2</v>
      </c>
      <c r="AE64" s="7">
        <f>Indus!O64-AC64-AD64-AVERAGE(Indus!$O$2:$O$349)</f>
        <v>-0.14579305324404679</v>
      </c>
      <c r="AF64" s="7">
        <f>AVERAGE(Indus!P58:P69)-AVERAGE(Indus!$P$2:$P$349)</f>
        <v>7.1522840517241379E-2</v>
      </c>
      <c r="AG64" s="7">
        <f t="shared" si="22"/>
        <v>-2.2603289434523804E-2</v>
      </c>
      <c r="AH64" s="7">
        <f>Indus!P64-AF64-AG64-AVERAGE(Indus!$P$2:$P$349)</f>
        <v>-4.4012555565476189E-2</v>
      </c>
    </row>
    <row r="65" spans="1:34" x14ac:dyDescent="0.2">
      <c r="A65" s="3">
        <v>34804</v>
      </c>
      <c r="B65">
        <f t="shared" si="0"/>
        <v>1995</v>
      </c>
      <c r="C65">
        <f t="shared" si="1"/>
        <v>4</v>
      </c>
      <c r="D65" s="7">
        <f>AVERAGE(Indus!D59:D70)</f>
        <v>21.622525453333335</v>
      </c>
      <c r="E65" s="7">
        <f t="shared" si="13"/>
        <v>3.1407904284523811</v>
      </c>
      <c r="F65" s="7">
        <f>Indus!D65-D65-E65</f>
        <v>5.5356298214284116E-2</v>
      </c>
      <c r="G65" s="7">
        <f t="shared" si="24"/>
        <v>0.73622367865844285</v>
      </c>
      <c r="H65" s="7">
        <f>AVERAGE(Indus!H59:H70)-AVERAGE(Indus!$H$2:$H$349)</f>
        <v>8.519908686349936</v>
      </c>
      <c r="I65" s="7">
        <f t="shared" si="14"/>
        <v>-0.35107930526828568</v>
      </c>
      <c r="J65" s="7">
        <f>Indus!H65-H65-I65-AVERAGE(Indus!$H$2:$H$349)</f>
        <v>-9.801228898595582E-3</v>
      </c>
      <c r="K65" s="7">
        <f>AVERAGE(Indus!I59:I70)-AVERAGE(Indus!$I$2:$I$349)</f>
        <v>3.8224898584194875</v>
      </c>
      <c r="L65" s="7">
        <f t="shared" si="15"/>
        <v>0.63605862616071818</v>
      </c>
      <c r="M65" s="7">
        <f>Indus!I65-K65-L65-AVERAGE(Indus!$I$2:$I$349)</f>
        <v>-2.3980276160784797E-2</v>
      </c>
      <c r="N65" s="7">
        <f>AVERAGE(Indus!J59:J70)-AVERAGE(Indus!$J$2:$J$349)</f>
        <v>0.39815444936781574</v>
      </c>
      <c r="O65" s="7">
        <f t="shared" si="16"/>
        <v>-0.13855851791666673</v>
      </c>
      <c r="P65" s="7">
        <f>Indus!J65-N65-O65-AVERAGE(Indus!$J$2:$J$349)</f>
        <v>-0.13334582374999993</v>
      </c>
      <c r="Q65" s="7">
        <f>AVERAGE(Indus!K59:K70)-AVERAGE(Indus!$K$2:$K$349)</f>
        <v>-8.4150203764367826E-2</v>
      </c>
      <c r="R65" s="7">
        <f t="shared" si="17"/>
        <v>4.7137904732142966E-2</v>
      </c>
      <c r="S65" s="7">
        <f>Indus!K65-Q65-R65-AVERAGE(Indus!$K$2:$K$349)</f>
        <v>-9.7222801398809566E-2</v>
      </c>
      <c r="T65" s="7">
        <f>AVERAGE(Indus!L59:L70)-AVERAGE(Indus!$L$2:$L$349)</f>
        <v>1.2779180841379354</v>
      </c>
      <c r="U65" s="7">
        <f t="shared" si="18"/>
        <v>-1.2516972193154769</v>
      </c>
      <c r="V65" s="7">
        <f>Indus!L65-T65-U65-AVERAGE(Indus!$L$2:$L$349)</f>
        <v>0.10925340181547583</v>
      </c>
      <c r="W65" s="7">
        <f>AVERAGE(Indus!M59:M70)-AVERAGE(Indus!$M$2:$M$349)</f>
        <v>-4.7100051436781143E-3</v>
      </c>
      <c r="X65" s="7">
        <f t="shared" si="19"/>
        <v>-7.2630390416666663E-2</v>
      </c>
      <c r="Y65" s="7">
        <f>Indus!M65-W65-X65-AVERAGE(Indus!$M$2:$M$349)</f>
        <v>4.9217112499999882E-3</v>
      </c>
      <c r="Z65" s="7">
        <f>AVERAGE(Indus!N59:N70)-AVERAGE(Indus!$N$2:$N$349)</f>
        <v>0.51531695502873021</v>
      </c>
      <c r="AA65" s="7">
        <f t="shared" si="20"/>
        <v>4.3501304162797645</v>
      </c>
      <c r="AB65" s="7">
        <f>Indus!N65-Z65-AA65-AVERAGE(Indus!$N$2:$N$349)</f>
        <v>0.22176152622023615</v>
      </c>
      <c r="AC65" s="7">
        <f>AVERAGE(Indus!O59:O70)-AVERAGE(Indus!$O$2:$O$349)</f>
        <v>0.10269548778735382</v>
      </c>
      <c r="AD65" s="7">
        <f t="shared" si="21"/>
        <v>-5.6000804821429107E-2</v>
      </c>
      <c r="AE65" s="7">
        <f>Indus!O65-AC65-AD65-AVERAGE(Indus!$O$2:$O$349)</f>
        <v>3.5723764880963849E-3</v>
      </c>
      <c r="AF65" s="7">
        <f>AVERAGE(Indus!P59:P70)-AVERAGE(Indus!$P$2:$P$349)</f>
        <v>7.4905788850574737E-2</v>
      </c>
      <c r="AG65" s="7">
        <f t="shared" si="22"/>
        <v>-2.2552960833333358E-2</v>
      </c>
      <c r="AH65" s="7">
        <f>Indus!P65-AF65-AG65-AVERAGE(Indus!$P$2:$P$349)</f>
        <v>-1.971342249999998E-2</v>
      </c>
    </row>
    <row r="66" spans="1:34" x14ac:dyDescent="0.2">
      <c r="A66" s="3">
        <v>34834</v>
      </c>
      <c r="B66">
        <f t="shared" si="0"/>
        <v>1995</v>
      </c>
      <c r="C66">
        <f t="shared" si="1"/>
        <v>5</v>
      </c>
      <c r="D66" s="7">
        <f>AVERAGE(Indus!D60:D71)</f>
        <v>21.660604953333333</v>
      </c>
      <c r="E66" s="7">
        <f t="shared" si="13"/>
        <v>2.5263573912797606</v>
      </c>
      <c r="F66" s="7">
        <f>Indus!D66-D66-E66</f>
        <v>-0.30630324461309488</v>
      </c>
      <c r="G66" s="7">
        <f t="shared" si="24"/>
        <v>0.69175337955884608</v>
      </c>
      <c r="H66" s="7">
        <f>AVERAGE(Indus!H60:H71)-AVERAGE(Indus!$H$2:$H$349)</f>
        <v>8.5227569938497254</v>
      </c>
      <c r="I66" s="7">
        <f t="shared" si="14"/>
        <v>-0.45535786940445178</v>
      </c>
      <c r="J66" s="7">
        <f>Indus!H66-H66-I66-AVERAGE(Indus!$H$2:$H$349)</f>
        <v>-1.9454952262094594E-2</v>
      </c>
      <c r="K66" s="7">
        <f>AVERAGE(Indus!I60:I71)-AVERAGE(Indus!$I$2:$I$349)</f>
        <v>3.8413649809194794</v>
      </c>
      <c r="L66" s="7">
        <f t="shared" si="15"/>
        <v>0.8001232152678881</v>
      </c>
      <c r="M66" s="7">
        <f>Indus!I66-K66-L66-AVERAGE(Indus!$I$2:$I$349)</f>
        <v>-1.4994937767937699E-2</v>
      </c>
      <c r="N66" s="7">
        <f>AVERAGE(Indus!J60:J71)-AVERAGE(Indus!$J$2:$J$349)</f>
        <v>0.39546196853448268</v>
      </c>
      <c r="O66" s="7">
        <f t="shared" si="16"/>
        <v>-0.10338196336309502</v>
      </c>
      <c r="P66" s="7">
        <f>Indus!J66-N66-O66-AVERAGE(Indus!$J$2:$J$349)</f>
        <v>-6.32972774702385E-2</v>
      </c>
      <c r="Q66" s="7">
        <f>AVERAGE(Indus!K60:K71)-AVERAGE(Indus!$K$2:$K$349)</f>
        <v>-8.0245483764367742E-2</v>
      </c>
      <c r="R66" s="7">
        <f t="shared" si="17"/>
        <v>0.13874429791666643</v>
      </c>
      <c r="S66" s="7">
        <f>Indus!K66-Q66-R66-AVERAGE(Indus!$K$2:$K$349)</f>
        <v>1.9931885416666906E-2</v>
      </c>
      <c r="T66" s="7">
        <f>AVERAGE(Indus!L60:L71)-AVERAGE(Indus!$L$2:$L$349)</f>
        <v>1.2803245224712692</v>
      </c>
      <c r="U66" s="7">
        <f t="shared" si="18"/>
        <v>-1.5361059226785709</v>
      </c>
      <c r="V66" s="7">
        <f>Indus!L66-T66-U66-AVERAGE(Indus!$L$2:$L$349)</f>
        <v>-0.24134130315476465</v>
      </c>
      <c r="W66" s="7">
        <f>AVERAGE(Indus!M60:M71)-AVERAGE(Indus!$M$2:$M$349)</f>
        <v>-4.5743451436781185E-3</v>
      </c>
      <c r="X66" s="7">
        <f t="shared" si="19"/>
        <v>-3.9640604285714282E-2</v>
      </c>
      <c r="Y66" s="7">
        <f>Indus!M66-W66-X66-AVERAGE(Indus!$M$2:$M$349)</f>
        <v>2.3698051190476077E-3</v>
      </c>
      <c r="Z66" s="7">
        <f>AVERAGE(Indus!N60:N71)-AVERAGE(Indus!$N$2:$N$349)</f>
        <v>0.52712491336206391</v>
      </c>
      <c r="AA66" s="7">
        <f t="shared" si="20"/>
        <v>3.7907389094047605</v>
      </c>
      <c r="AB66" s="7">
        <f>Indus!N66-Z66-AA66-AVERAGE(Indus!$N$2:$N$349)</f>
        <v>0.16325739476190648</v>
      </c>
      <c r="AC66" s="7">
        <f>AVERAGE(Indus!O60:O71)-AVERAGE(Indus!$O$2:$O$349)</f>
        <v>0.10323930112068824</v>
      </c>
      <c r="AD66" s="7">
        <f t="shared" si="21"/>
        <v>-3.8706940357142727E-2</v>
      </c>
      <c r="AE66" s="7">
        <f>Indus!O66-AC66-AD66-AVERAGE(Indus!$O$2:$O$349)</f>
        <v>-8.680534130952422E-2</v>
      </c>
      <c r="AF66" s="7">
        <f>AVERAGE(Indus!P60:P71)-AVERAGE(Indus!$P$2:$P$349)</f>
        <v>7.5161817183908061E-2</v>
      </c>
      <c r="AG66" s="7">
        <f t="shared" si="22"/>
        <v>-3.0040667202380952E-2</v>
      </c>
      <c r="AH66" s="7">
        <f>Indus!P66-AF66-AG66-AVERAGE(Indus!$P$2:$P$349)</f>
        <v>-6.587321446428572E-2</v>
      </c>
    </row>
    <row r="67" spans="1:34" x14ac:dyDescent="0.2">
      <c r="A67" s="3">
        <v>34865</v>
      </c>
      <c r="B67">
        <f t="shared" ref="B67:B130" si="25">YEAR(A67)</f>
        <v>1995</v>
      </c>
      <c r="C67">
        <f t="shared" ref="C67:C130" si="26">MONTH(A67)</f>
        <v>6</v>
      </c>
      <c r="D67" s="7">
        <f>AVERAGE(Indus!D61:D72)</f>
        <v>21.679458300000004</v>
      </c>
      <c r="E67" s="7">
        <f t="shared" si="13"/>
        <v>1.4884468018154766</v>
      </c>
      <c r="F67" s="7">
        <f>Indus!D67-D67-E67</f>
        <v>-0.85734392181547991</v>
      </c>
      <c r="G67" s="7">
        <f t="shared" si="24"/>
        <v>0.46192832104495674</v>
      </c>
      <c r="H67" s="7">
        <f>AVERAGE(Indus!H61:H72)-AVERAGE(Indus!$H$2:$H$349)</f>
        <v>8.5226145788496979</v>
      </c>
      <c r="I67" s="7">
        <f t="shared" si="14"/>
        <v>-0.44638061523755823</v>
      </c>
      <c r="J67" s="7">
        <f>Indus!H67-H67-I67-AVERAGE(Indus!$H$2:$H$349)</f>
        <v>-0.1310730014292858</v>
      </c>
      <c r="K67" s="7">
        <f>AVERAGE(Indus!I61:I72)-AVERAGE(Indus!$I$2:$I$349)</f>
        <v>3.8618295600861643</v>
      </c>
      <c r="L67" s="7">
        <f t="shared" si="15"/>
        <v>0.84019806285715504</v>
      </c>
      <c r="M67" s="7">
        <f>Indus!I67-K67-L67-AVERAGE(Indus!$I$2:$I$349)</f>
        <v>-2.3440864523877281E-2</v>
      </c>
      <c r="N67" s="7">
        <f>AVERAGE(Indus!J61:J72)-AVERAGE(Indus!$J$2:$J$349)</f>
        <v>0.39158341436781563</v>
      </c>
      <c r="O67" s="7">
        <f t="shared" si="16"/>
        <v>0.36573792788690507</v>
      </c>
      <c r="P67" s="7">
        <f>Indus!J67-N67-O67-AVERAGE(Indus!$J$2:$J$349)</f>
        <v>-0.12598588455357151</v>
      </c>
      <c r="Q67" s="7">
        <f>AVERAGE(Indus!K61:K72)-AVERAGE(Indus!$K$2:$K$349)</f>
        <v>-7.5505607931034335E-2</v>
      </c>
      <c r="R67" s="7">
        <f t="shared" si="17"/>
        <v>-9.3634842857143186E-3</v>
      </c>
      <c r="S67" s="7">
        <f>Indus!K67-Q67-R67-AVERAGE(Indus!$K$2:$K$349)</f>
        <v>0.11337071178571434</v>
      </c>
      <c r="T67" s="7">
        <f>AVERAGE(Indus!L61:L72)-AVERAGE(Indus!$L$2:$L$349)</f>
        <v>1.2691969708046011</v>
      </c>
      <c r="U67" s="7">
        <f t="shared" si="18"/>
        <v>-0.8371478433035735</v>
      </c>
      <c r="V67" s="7">
        <f>Indus!L67-T67-U67-AVERAGE(Indus!$L$2:$L$349)</f>
        <v>-0.54673889086309391</v>
      </c>
      <c r="W67" s="7">
        <f>AVERAGE(Indus!M61:M72)-AVERAGE(Indus!$M$2:$M$349)</f>
        <v>-4.4836293103447805E-3</v>
      </c>
      <c r="X67" s="7">
        <f t="shared" si="19"/>
        <v>-3.9679677708333333E-2</v>
      </c>
      <c r="Y67" s="7">
        <f>Indus!M67-W67-X67-AVERAGE(Indus!$M$2:$M$349)</f>
        <v>2.3181627083333212E-3</v>
      </c>
      <c r="Z67" s="7">
        <f>AVERAGE(Indus!N61:N72)-AVERAGE(Indus!$N$2:$N$349)</f>
        <v>0.53529039169539772</v>
      </c>
      <c r="AA67" s="7">
        <f t="shared" si="20"/>
        <v>1.7242862690476208</v>
      </c>
      <c r="AB67" s="7">
        <f>Indus!N67-Z67-AA67-AVERAGE(Indus!$N$2:$N$349)</f>
        <v>7.6187416785712614E-2</v>
      </c>
      <c r="AC67" s="7">
        <f>AVERAGE(Indus!O61:O72)-AVERAGE(Indus!$O$2:$O$349)</f>
        <v>0.10370167445402156</v>
      </c>
      <c r="AD67" s="7">
        <f t="shared" si="21"/>
        <v>-0.14073229485119043</v>
      </c>
      <c r="AE67" s="7">
        <f>Indus!O67-AC67-AD67-AVERAGE(Indus!$O$2:$O$349)</f>
        <v>-0.16404199014880971</v>
      </c>
      <c r="AF67" s="7">
        <f>AVERAGE(Indus!P61:P72)-AVERAGE(Indus!$P$2:$P$349)</f>
        <v>7.5244585517241377E-2</v>
      </c>
      <c r="AG67" s="7">
        <f t="shared" si="22"/>
        <v>3.1537172827380958E-2</v>
      </c>
      <c r="AH67" s="7">
        <f>Indus!P67-AF67-AG67-AVERAGE(Indus!$P$2:$P$349)</f>
        <v>-5.7845742827380933E-2</v>
      </c>
    </row>
    <row r="68" spans="1:34" x14ac:dyDescent="0.2">
      <c r="A68" s="3">
        <v>34895</v>
      </c>
      <c r="B68">
        <f t="shared" si="25"/>
        <v>1995</v>
      </c>
      <c r="C68">
        <f t="shared" si="26"/>
        <v>7</v>
      </c>
      <c r="D68" s="7">
        <f>AVERAGE(Indus!D62:D73)</f>
        <v>21.668494224166668</v>
      </c>
      <c r="E68" s="7">
        <f t="shared" si="13"/>
        <v>1.9669899127678572</v>
      </c>
      <c r="F68" s="7">
        <f>Indus!D68-D68-E68</f>
        <v>0.30867251306547461</v>
      </c>
      <c r="G68" s="7">
        <f t="shared" si="24"/>
        <v>0.10832994194600687</v>
      </c>
      <c r="H68" s="7">
        <f>AVERAGE(Indus!H62:H73)-AVERAGE(Indus!$H$2:$H$349)</f>
        <v>8.5304881138495148</v>
      </c>
      <c r="I68" s="7">
        <f t="shared" si="14"/>
        <v>-0.1231013713095308</v>
      </c>
      <c r="J68" s="7">
        <f>Indus!H68-H68-I68-AVERAGE(Indus!$H$2:$H$349)</f>
        <v>-3.0585150356728263E-2</v>
      </c>
      <c r="K68" s="7">
        <f>AVERAGE(Indus!I62:I73)-AVERAGE(Indus!$I$2:$I$349)</f>
        <v>3.8734364125861021</v>
      </c>
      <c r="L68" s="7">
        <f t="shared" si="15"/>
        <v>0.17507643994048294</v>
      </c>
      <c r="M68" s="7">
        <f>Indus!I68-K68-L68-AVERAGE(Indus!$I$2:$I$349)</f>
        <v>4.4777275892840862E-2</v>
      </c>
      <c r="N68" s="7">
        <f>AVERAGE(Indus!J62:J73)-AVERAGE(Indus!$J$2:$J$349)</f>
        <v>0.38388459520114915</v>
      </c>
      <c r="O68" s="7">
        <f t="shared" si="16"/>
        <v>0.82044285833333364</v>
      </c>
      <c r="P68" s="7">
        <f>Indus!J68-N68-O68-AVERAGE(Indus!$J$2:$J$349)</f>
        <v>0.17371007416666595</v>
      </c>
      <c r="Q68" s="7">
        <f>AVERAGE(Indus!K62:K73)-AVERAGE(Indus!$K$2:$K$349)</f>
        <v>-7.467009959770099E-2</v>
      </c>
      <c r="R68" s="7">
        <f t="shared" si="17"/>
        <v>9.4670911398809454E-2</v>
      </c>
      <c r="S68" s="7">
        <f>Indus!K68-Q68-R68-AVERAGE(Indus!$K$2:$K$349)</f>
        <v>4.2140467767857182E-2</v>
      </c>
      <c r="T68" s="7">
        <f>AVERAGE(Indus!L62:L73)-AVERAGE(Indus!$L$2:$L$349)</f>
        <v>1.2392120591379348</v>
      </c>
      <c r="U68" s="7">
        <f t="shared" si="18"/>
        <v>1.7990590514880962</v>
      </c>
      <c r="V68" s="7">
        <f>Indus!L68-T68-U68-AVERAGE(Indus!$L$2:$L$349)</f>
        <v>-1.4057733988096288E-2</v>
      </c>
      <c r="W68" s="7">
        <f>AVERAGE(Indus!M62:M73)-AVERAGE(Indus!$M$2:$M$349)</f>
        <v>-4.4836293103447805E-3</v>
      </c>
      <c r="X68" s="7">
        <f t="shared" si="19"/>
        <v>6.3956218720238101E-2</v>
      </c>
      <c r="Y68" s="7">
        <f>Indus!M68-W68-X68-AVERAGE(Indus!$M$2:$M$349)</f>
        <v>-4.0358937202381318E-3</v>
      </c>
      <c r="Z68" s="7">
        <f>AVERAGE(Indus!N62:N73)-AVERAGE(Indus!$N$2:$N$349)</f>
        <v>0.54370823586206463</v>
      </c>
      <c r="AA68" s="7">
        <f t="shared" si="20"/>
        <v>-1.4646424845833312</v>
      </c>
      <c r="AB68" s="7">
        <f>Indus!N68-Z68-AA68-AVERAGE(Indus!$N$2:$N$349)</f>
        <v>-0.27680711375000122</v>
      </c>
      <c r="AC68" s="7">
        <f>AVERAGE(Indus!O62:O73)-AVERAGE(Indus!$O$2:$O$349)</f>
        <v>0.10297398112068823</v>
      </c>
      <c r="AD68" s="7">
        <f t="shared" si="21"/>
        <v>0.38190007651785818</v>
      </c>
      <c r="AE68" s="7">
        <f>Indus!O68-AC68-AD68-AVERAGE(Indus!$O$2:$O$349)</f>
        <v>9.1043031815474684E-2</v>
      </c>
      <c r="AF68" s="7">
        <f>AVERAGE(Indus!P62:P73)-AVERAGE(Indus!$P$2:$P$349)</f>
        <v>7.3967968850574703E-2</v>
      </c>
      <c r="AG68" s="7">
        <f t="shared" si="22"/>
        <v>0.21962261613095235</v>
      </c>
      <c r="AH68" s="7">
        <f>Indus!P68-AF68-AG68-AVERAGE(Indus!$P$2:$P$349)</f>
        <v>0.28241577053571437</v>
      </c>
    </row>
    <row r="69" spans="1:34" x14ac:dyDescent="0.2">
      <c r="A69" s="3">
        <v>34926</v>
      </c>
      <c r="B69">
        <f t="shared" si="25"/>
        <v>1995</v>
      </c>
      <c r="C69">
        <f t="shared" si="26"/>
        <v>8</v>
      </c>
      <c r="D69" s="7">
        <f>AVERAGE(Indus!D63:D74)</f>
        <v>21.583840370000004</v>
      </c>
      <c r="E69" s="7">
        <f t="shared" si="13"/>
        <v>1.7473477882142856</v>
      </c>
      <c r="F69" s="7">
        <f>Indus!D69-D69-E69</f>
        <v>3.888719601785712</v>
      </c>
      <c r="G69" s="7">
        <f t="shared" si="24"/>
        <v>-0.27429535761348622</v>
      </c>
      <c r="H69" s="7">
        <f>AVERAGE(Indus!H63:H74)-AVERAGE(Indus!$H$2:$H$349)</f>
        <v>8.5358185171830883</v>
      </c>
      <c r="I69" s="7">
        <f t="shared" si="14"/>
        <v>0.30438886375077345</v>
      </c>
      <c r="J69" s="7">
        <f>Indus!H69-H69-I69-AVERAGE(Indus!$H$2:$H$349)</f>
        <v>0.29465085124911639</v>
      </c>
      <c r="K69" s="7">
        <f>AVERAGE(Indus!I63:I74)-AVERAGE(Indus!$I$2:$I$349)</f>
        <v>3.8741205142528088</v>
      </c>
      <c r="L69" s="7">
        <f t="shared" si="15"/>
        <v>-0.76863316086308942</v>
      </c>
      <c r="M69" s="7">
        <f>Indus!I69-K69-L69-AVERAGE(Indus!$I$2:$I$349)</f>
        <v>6.406620502974647E-2</v>
      </c>
      <c r="N69" s="7">
        <f>AVERAGE(Indus!J63:J74)-AVERAGE(Indus!$J$2:$J$349)</f>
        <v>0.3756382377011489</v>
      </c>
      <c r="O69" s="7">
        <f t="shared" si="16"/>
        <v>0.9251789839880955</v>
      </c>
      <c r="P69" s="7">
        <f>Indus!J69-N69-O69-AVERAGE(Indus!$J$2:$J$349)</f>
        <v>0.92750559601190452</v>
      </c>
      <c r="Q69" s="7">
        <f>AVERAGE(Indus!K63:K74)-AVERAGE(Indus!$K$2:$K$349)</f>
        <v>-7.0815824597700971E-2</v>
      </c>
      <c r="R69" s="7">
        <f t="shared" si="17"/>
        <v>1.6816573690476178E-2</v>
      </c>
      <c r="S69" s="7">
        <f>Indus!K69-Q69-R69-AVERAGE(Indus!$K$2:$K$349)</f>
        <v>-0.24693301952380958</v>
      </c>
      <c r="T69" s="7">
        <f>AVERAGE(Indus!L63:L74)-AVERAGE(Indus!$L$2:$L$349)</f>
        <v>1.1964555416379339</v>
      </c>
      <c r="U69" s="7">
        <f t="shared" si="18"/>
        <v>3.6617751977976187</v>
      </c>
      <c r="V69" s="7">
        <f>Indus!L69-T69-U69-AVERAGE(Indus!$L$2:$L$349)</f>
        <v>2.289538777202381</v>
      </c>
      <c r="W69" s="7">
        <f>AVERAGE(Indus!M63:M74)-AVERAGE(Indus!$M$2:$M$349)</f>
        <v>-4.4375559770114537E-3</v>
      </c>
      <c r="X69" s="7">
        <f t="shared" si="19"/>
        <v>3.3499074464285739E-2</v>
      </c>
      <c r="Y69" s="7">
        <f>Indus!M69-W69-X69-AVERAGE(Indus!$M$2:$M$349)</f>
        <v>-1.8261327976190761E-3</v>
      </c>
      <c r="Z69" s="7">
        <f>AVERAGE(Indus!N63:N74)-AVERAGE(Indus!$N$2:$N$349)</f>
        <v>0.5055200166953977</v>
      </c>
      <c r="AA69" s="7">
        <f t="shared" si="20"/>
        <v>-3.1178156839880966</v>
      </c>
      <c r="AB69" s="7">
        <f>Indus!N69-Z69-AA69-AVERAGE(Indus!$N$2:$N$349)</f>
        <v>-0.26090316517856849</v>
      </c>
      <c r="AC69" s="7">
        <f>AVERAGE(Indus!O63:O74)-AVERAGE(Indus!$O$2:$O$349)</f>
        <v>9.7266418620688189E-2</v>
      </c>
      <c r="AD69" s="7">
        <f t="shared" si="21"/>
        <v>0.54602282654761813</v>
      </c>
      <c r="AE69" s="7">
        <f>Indus!O69-AC69-AD69-AVERAGE(Indus!$O$2:$O$349)</f>
        <v>0.52382247428571471</v>
      </c>
      <c r="AF69" s="7">
        <f>AVERAGE(Indus!P63:P74)-AVERAGE(Indus!$P$2:$P$349)</f>
        <v>7.4302060517241378E-2</v>
      </c>
      <c r="AG69" s="7">
        <f t="shared" si="22"/>
        <v>0.14610215586309522</v>
      </c>
      <c r="AH69" s="7">
        <f>Indus!P69-AF69-AG69-AVERAGE(Indus!$P$2:$P$349)</f>
        <v>0.29876773913690469</v>
      </c>
    </row>
    <row r="70" spans="1:34" x14ac:dyDescent="0.2">
      <c r="A70" s="3">
        <v>34957</v>
      </c>
      <c r="B70">
        <f t="shared" si="25"/>
        <v>1995</v>
      </c>
      <c r="C70">
        <f t="shared" si="26"/>
        <v>9</v>
      </c>
      <c r="D70" s="7">
        <f>AVERAGE(Indus!D64:D75)</f>
        <v>21.607322215833335</v>
      </c>
      <c r="E70" s="7">
        <f t="shared" si="13"/>
        <v>-0.16994869681547603</v>
      </c>
      <c r="F70" s="7">
        <f>Indus!D70-D70-E70</f>
        <v>1.7703615409821418</v>
      </c>
      <c r="G70" s="7">
        <f t="shared" si="24"/>
        <v>-0.58342343761283932</v>
      </c>
      <c r="H70" s="7">
        <f>AVERAGE(Indus!H64:H75)-AVERAGE(Indus!$H$2:$H$349)</f>
        <v>8.5418609971829937</v>
      </c>
      <c r="I70" s="7">
        <f t="shared" si="14"/>
        <v>0.56428019148734165</v>
      </c>
      <c r="J70" s="7">
        <f>Indus!H70-H70-I70-AVERAGE(Indus!$H$2:$H$349)</f>
        <v>0.24942016351269558</v>
      </c>
      <c r="K70" s="7">
        <f>AVERAGE(Indus!I64:I75)-AVERAGE(Indus!$I$2:$I$349)</f>
        <v>3.8781717225861598</v>
      </c>
      <c r="L70" s="7">
        <f t="shared" si="15"/>
        <v>-0.73743248026778474</v>
      </c>
      <c r="M70" s="7">
        <f>Indus!I70-K70-L70-AVERAGE(Indus!$I$2:$I$349)</f>
        <v>0.14038658610104449</v>
      </c>
      <c r="N70" s="7">
        <f>AVERAGE(Indus!J64:J75)-AVERAGE(Indus!$J$2:$J$349)</f>
        <v>0.37550292020114906</v>
      </c>
      <c r="O70" s="7">
        <f t="shared" si="16"/>
        <v>0.52414154517857137</v>
      </c>
      <c r="P70" s="7">
        <f>Indus!J70-N70-O70-AVERAGE(Indus!$J$2:$J$349)</f>
        <v>0.5304534323214285</v>
      </c>
      <c r="Q70" s="7">
        <f>AVERAGE(Indus!K64:K75)-AVERAGE(Indus!$K$2:$K$349)</f>
        <v>-7.2220711264367687E-2</v>
      </c>
      <c r="R70" s="7">
        <f t="shared" si="17"/>
        <v>0.24324861071428594</v>
      </c>
      <c r="S70" s="7">
        <f>Indus!K70-Q70-R70-AVERAGE(Indus!$K$2:$K$349)</f>
        <v>-4.2936339880952579E-2</v>
      </c>
      <c r="T70" s="7">
        <f>AVERAGE(Indus!L64:L75)-AVERAGE(Indus!$L$2:$L$349)</f>
        <v>1.1894633608046012</v>
      </c>
      <c r="U70" s="7">
        <f t="shared" si="18"/>
        <v>2.2162659018154773</v>
      </c>
      <c r="V70" s="7">
        <f>Indus!L70-T70-U70-AVERAGE(Indus!$L$2:$L$349)</f>
        <v>0.9666362740178549</v>
      </c>
      <c r="W70" s="7">
        <f>AVERAGE(Indus!M64:M75)-AVERAGE(Indus!$M$2:$M$349)</f>
        <v>-4.3914826436781268E-3</v>
      </c>
      <c r="X70" s="7">
        <f t="shared" si="19"/>
        <v>8.6521461220238155E-2</v>
      </c>
      <c r="Y70" s="7">
        <f>Indus!M70-W70-X70-AVERAGE(Indus!$M$2:$M$349)</f>
        <v>-4.9373228869047936E-3</v>
      </c>
      <c r="Z70" s="7">
        <f>AVERAGE(Indus!N64:N75)-AVERAGE(Indus!$N$2:$N$349)</f>
        <v>0.51991573002873004</v>
      </c>
      <c r="AA70" s="7">
        <f t="shared" si="20"/>
        <v>-3.2922003180654746</v>
      </c>
      <c r="AB70" s="7">
        <f>Indus!N70-Z70-AA70-AVERAGE(Indus!$N$2:$N$349)</f>
        <v>-0.18558955443452518</v>
      </c>
      <c r="AC70" s="7">
        <f>AVERAGE(Indus!O64:O75)-AVERAGE(Indus!$O$2:$O$349)</f>
        <v>0.10495819945402163</v>
      </c>
      <c r="AD70" s="7">
        <f t="shared" si="21"/>
        <v>0.22230336464285827</v>
      </c>
      <c r="AE70" s="7">
        <f>Indus!O70-AC70-AD70-AVERAGE(Indus!$O$2:$O$349)</f>
        <v>0.1152581853571415</v>
      </c>
      <c r="AF70" s="7">
        <f>AVERAGE(Indus!P64:P75)-AVERAGE(Indus!$P$2:$P$349)</f>
        <v>7.408292135057469E-2</v>
      </c>
      <c r="AG70" s="7">
        <f t="shared" si="22"/>
        <v>2.9234067857142887E-3</v>
      </c>
      <c r="AH70" s="7">
        <f>Indus!P70-AF70-AG70-AVERAGE(Indus!$P$2:$P$349)</f>
        <v>1.6899673809524229E-3</v>
      </c>
    </row>
    <row r="71" spans="1:34" x14ac:dyDescent="0.2">
      <c r="A71" s="3">
        <v>34987</v>
      </c>
      <c r="B71">
        <f t="shared" si="25"/>
        <v>1995</v>
      </c>
      <c r="C71">
        <f t="shared" si="26"/>
        <v>10</v>
      </c>
      <c r="D71" s="7">
        <f>AVERAGE(Indus!D65:D76)</f>
        <v>21.875262339166667</v>
      </c>
      <c r="E71" s="7">
        <f t="shared" si="13"/>
        <v>-2.9457578467261909</v>
      </c>
      <c r="F71" s="7">
        <f>Indus!D71-D71-E71</f>
        <v>-0.25562487244047549</v>
      </c>
      <c r="G71" s="7">
        <f t="shared" si="24"/>
        <v>-0.73622367865844274</v>
      </c>
      <c r="H71" s="7">
        <f>AVERAGE(Indus!H65:H76)-AVERAGE(Indus!$H$2:$H$349)</f>
        <v>8.5572418571832713</v>
      </c>
      <c r="I71" s="7">
        <f t="shared" si="14"/>
        <v>0.67293512288642887</v>
      </c>
      <c r="J71" s="7">
        <f>Indus!H71-H71-I71-AVERAGE(Indus!$H$2:$H$349)</f>
        <v>8.5589452113254083E-2</v>
      </c>
      <c r="K71" s="7">
        <f>AVERAGE(Indus!I65:I76)-AVERAGE(Indus!$I$2:$I$349)</f>
        <v>3.8991551009194723</v>
      </c>
      <c r="L71" s="7">
        <f t="shared" si="15"/>
        <v>-0.62443569854167436</v>
      </c>
      <c r="M71" s="7">
        <f>Indus!I71-K71-L71-AVERAGE(Indus!$I$2:$I$349)</f>
        <v>0.13653337604165472</v>
      </c>
      <c r="N71" s="7">
        <f>AVERAGE(Indus!J65:J76)-AVERAGE(Indus!$J$2:$J$349)</f>
        <v>0.39785700686781555</v>
      </c>
      <c r="O71" s="7">
        <f t="shared" si="16"/>
        <v>-4.6015853988095268E-2</v>
      </c>
      <c r="P71" s="7">
        <f>Indus!J71-N71-O71-AVERAGE(Indus!$J$2:$J$349)</f>
        <v>6.0817614821428778E-2</v>
      </c>
      <c r="Q71" s="7">
        <f>AVERAGE(Indus!K65:K76)-AVERAGE(Indus!$K$2:$K$349)</f>
        <v>-7.1853273764367676E-2</v>
      </c>
      <c r="R71" s="7">
        <f t="shared" si="17"/>
        <v>0.14251123116071418</v>
      </c>
      <c r="S71" s="7">
        <f>Indus!K71-Q71-R71-AVERAGE(Indus!$K$2:$K$349)</f>
        <v>3.7471882172619098E-2</v>
      </c>
      <c r="T71" s="7">
        <f>AVERAGE(Indus!L65:L76)-AVERAGE(Indus!$L$2:$L$349)</f>
        <v>1.2475808699712676</v>
      </c>
      <c r="U71" s="7">
        <f t="shared" si="18"/>
        <v>7.3723279255951901E-2</v>
      </c>
      <c r="V71" s="7">
        <f>Indus!L71-T71-U71-AVERAGE(Indus!$L$2:$L$349)</f>
        <v>-0.11984038258928553</v>
      </c>
      <c r="W71" s="7">
        <f>AVERAGE(Indus!M65:M76)-AVERAGE(Indus!$M$2:$M$349)</f>
        <v>-4.3454093103447861E-3</v>
      </c>
      <c r="X71" s="7">
        <f t="shared" si="19"/>
        <v>8.6516122976190463E-2</v>
      </c>
      <c r="Y71" s="7">
        <f>Indus!M71-W71-X71-AVERAGE(Indus!$M$2:$M$349)</f>
        <v>-4.9583879761904703E-3</v>
      </c>
      <c r="Z71" s="7">
        <f>AVERAGE(Indus!N65:N76)-AVERAGE(Indus!$N$2:$N$349)</f>
        <v>0.65228294419539701</v>
      </c>
      <c r="AA71" s="7">
        <f t="shared" si="20"/>
        <v>-3.0015759469047625</v>
      </c>
      <c r="AB71" s="7">
        <f>Indus!N71-Z71-AA71-AVERAGE(Indus!$N$2:$N$349)</f>
        <v>-0.25520570976190271</v>
      </c>
      <c r="AC71" s="7">
        <f>AVERAGE(Indus!O65:O76)-AVERAGE(Indus!$O$2:$O$349)</f>
        <v>0.1210021402873549</v>
      </c>
      <c r="AD71" s="7">
        <f t="shared" si="21"/>
        <v>-0.17453537592261892</v>
      </c>
      <c r="AE71" s="7">
        <f>Indus!O71-AC71-AD71-AVERAGE(Indus!$O$2:$O$349)</f>
        <v>-0.11905407491071474</v>
      </c>
      <c r="AF71" s="7">
        <f>AVERAGE(Indus!P65:P76)-AVERAGE(Indus!$P$2:$P$349)</f>
        <v>7.6377569683908061E-2</v>
      </c>
      <c r="AG71" s="7">
        <f t="shared" si="22"/>
        <v>-7.4909249077380946E-2</v>
      </c>
      <c r="AH71" s="7">
        <f>Indus!P71-AF71-AG71-AVERAGE(Indus!$P$2:$P$349)</f>
        <v>-7.6902755089285721E-2</v>
      </c>
    </row>
    <row r="72" spans="1:34" x14ac:dyDescent="0.2">
      <c r="A72" s="3">
        <v>35018</v>
      </c>
      <c r="B72">
        <f t="shared" si="25"/>
        <v>1995</v>
      </c>
      <c r="C72">
        <f t="shared" si="26"/>
        <v>11</v>
      </c>
      <c r="D72" s="7">
        <f>AVERAGE(Indus!D66:D77)</f>
        <v>22.050113120833334</v>
      </c>
      <c r="E72" s="7">
        <f t="shared" si="13"/>
        <v>-3.5697580191071441</v>
      </c>
      <c r="F72" s="7">
        <f>Indus!D72-D72-E72</f>
        <v>-1.2266109717261888</v>
      </c>
      <c r="G72" s="7">
        <f t="shared" si="24"/>
        <v>-0.69175337955884619</v>
      </c>
      <c r="H72" s="7">
        <f>AVERAGE(Indus!H66:H77)-AVERAGE(Indus!$H$2:$H$349)</f>
        <v>8.5502024688507845</v>
      </c>
      <c r="I72" s="7">
        <f t="shared" si="14"/>
        <v>0.72864568809472985</v>
      </c>
      <c r="J72" s="7">
        <f>Indus!H72-H72-I72-AVERAGE(Indus!$H$2:$H$349)</f>
        <v>-5.5122734762335313E-2</v>
      </c>
      <c r="K72" s="7">
        <f>AVERAGE(Indus!I66:I77)-AVERAGE(Indus!$I$2:$I$349)</f>
        <v>3.9191771750860767</v>
      </c>
      <c r="L72" s="7">
        <f t="shared" si="15"/>
        <v>-0.50716400184529675</v>
      </c>
      <c r="M72" s="7">
        <f>Indus!I72-K72-L72-AVERAGE(Indus!$I$2:$I$349)</f>
        <v>4.7335305178648923E-2</v>
      </c>
      <c r="N72" s="7">
        <f>AVERAGE(Indus!J66:J77)-AVERAGE(Indus!$J$2:$J$349)</f>
        <v>0.38789535186781543</v>
      </c>
      <c r="O72" s="7">
        <f t="shared" si="16"/>
        <v>-0.27201306354166643</v>
      </c>
      <c r="P72" s="7">
        <f>Indus!J72-N72-O72-AVERAGE(Indus!$J$2:$J$349)</f>
        <v>-0.17037600062499991</v>
      </c>
      <c r="Q72" s="7">
        <f>AVERAGE(Indus!K66:K77)-AVERAGE(Indus!$K$2:$K$349)</f>
        <v>-5.4413138764367819E-2</v>
      </c>
      <c r="R72" s="7">
        <f t="shared" si="17"/>
        <v>-3.8654924107142885E-2</v>
      </c>
      <c r="S72" s="7">
        <f>Indus!K72-Q72-R72-AVERAGE(Indus!$K$2:$K$349)</f>
        <v>1.5283602440476329E-2</v>
      </c>
      <c r="T72" s="7">
        <f>AVERAGE(Indus!L66:L77)-AVERAGE(Indus!$L$2:$L$349)</f>
        <v>1.1920698724712668</v>
      </c>
      <c r="U72" s="7">
        <f t="shared" si="18"/>
        <v>-0.51119059562499913</v>
      </c>
      <c r="V72" s="7">
        <f>Indus!L72-T72-U72-AVERAGE(Indus!$L$2:$L$349)</f>
        <v>-0.31466208020833353</v>
      </c>
      <c r="W72" s="7">
        <f>AVERAGE(Indus!M66:M77)-AVERAGE(Indus!$M$2:$M$349)</f>
        <v>-4.3454093103447861E-3</v>
      </c>
      <c r="X72" s="7">
        <f t="shared" si="19"/>
        <v>2.3683410833333321E-2</v>
      </c>
      <c r="Y72" s="7">
        <f>Indus!M72-W72-X72-AVERAGE(Indus!$M$2:$M$349)</f>
        <v>-2.1259958333333245E-3</v>
      </c>
      <c r="Z72" s="7">
        <f>AVERAGE(Indus!N66:N77)-AVERAGE(Indus!$N$2:$N$349)</f>
        <v>0.87793269836206456</v>
      </c>
      <c r="AA72" s="7">
        <f t="shared" si="20"/>
        <v>-2.4656964049702372</v>
      </c>
      <c r="AB72" s="7">
        <f>Indus!N72-Z72-AA72-AVERAGE(Indus!$N$2:$N$349)</f>
        <v>-0.54985945586309626</v>
      </c>
      <c r="AC72" s="7">
        <f>AVERAGE(Indus!O66:O77)-AVERAGE(Indus!$O$2:$O$349)</f>
        <v>0.11006516528735499</v>
      </c>
      <c r="AD72" s="7">
        <f t="shared" si="21"/>
        <v>-0.45004948389880894</v>
      </c>
      <c r="AE72" s="7">
        <f>Indus!O72-AC72-AD72-AVERAGE(Indus!$O$2:$O$349)</f>
        <v>-0.12321831193452493</v>
      </c>
      <c r="AF72" s="7">
        <f>AVERAGE(Indus!P66:P77)-AVERAGE(Indus!$P$2:$P$349)</f>
        <v>7.1553657183908034E-2</v>
      </c>
      <c r="AG72" s="7">
        <f t="shared" si="22"/>
        <v>-7.7334496339285713E-2</v>
      </c>
      <c r="AH72" s="7">
        <f>Indus!P72-AF72-AG72-AVERAGE(Indus!$P$2:$P$349)</f>
        <v>-7.3936495327380933E-2</v>
      </c>
    </row>
    <row r="73" spans="1:34" x14ac:dyDescent="0.2">
      <c r="A73" s="3">
        <v>35048</v>
      </c>
      <c r="B73">
        <f t="shared" si="25"/>
        <v>1995</v>
      </c>
      <c r="C73">
        <f t="shared" si="26"/>
        <v>12</v>
      </c>
      <c r="D73" s="7">
        <f>AVERAGE(Indus!D67:D78)</f>
        <v>22.264617045000005</v>
      </c>
      <c r="E73" s="7">
        <f t="shared" si="13"/>
        <v>-3.4801343082440477</v>
      </c>
      <c r="F73" s="7">
        <f>Indus!D73-D73-E73</f>
        <v>-0.91136147675595947</v>
      </c>
      <c r="G73" s="7">
        <f t="shared" si="24"/>
        <v>-0.46192832104495729</v>
      </c>
      <c r="H73" s="7">
        <f>AVERAGE(Indus!H67:H78)-AVERAGE(Indus!$H$2:$H$349)</f>
        <v>8.5401927030170555</v>
      </c>
      <c r="I73" s="7">
        <f t="shared" si="14"/>
        <v>-0.44556318029754038</v>
      </c>
      <c r="J73" s="7">
        <f>Indus!H73-H73-I73-AVERAGE(Indus!$H$2:$H$349)</f>
        <v>0.19281659946364016</v>
      </c>
      <c r="K73" s="7">
        <f>AVERAGE(Indus!I67:I78)-AVERAGE(Indus!$I$2:$I$349)</f>
        <v>3.9444330142526951</v>
      </c>
      <c r="L73" s="7">
        <f t="shared" si="15"/>
        <v>-0.34169206232144234</v>
      </c>
      <c r="M73" s="7">
        <f>Indus!I73-K73-L73-AVERAGE(Indus!$I$2:$I$349)</f>
        <v>6.8455664882094425E-3</v>
      </c>
      <c r="N73" s="7">
        <f>AVERAGE(Indus!J67:J78)-AVERAGE(Indus!$J$2:$J$349)</f>
        <v>0.36604997186781563</v>
      </c>
      <c r="O73" s="7">
        <f t="shared" si="16"/>
        <v>-0.5169500352678571</v>
      </c>
      <c r="P73" s="7">
        <f>Indus!J73-N73-O73-AVERAGE(Indus!$J$2:$J$349)</f>
        <v>-0.22933743889880942</v>
      </c>
      <c r="Q73" s="7">
        <f>AVERAGE(Indus!K67:K78)-AVERAGE(Indus!$K$2:$K$349)</f>
        <v>-5.4812256264367587E-2</v>
      </c>
      <c r="R73" s="7">
        <f t="shared" si="17"/>
        <v>0.2758142312202384</v>
      </c>
      <c r="S73" s="7">
        <f>Indus!K73-Q73-R73-AVERAGE(Indus!$K$2:$K$349)</f>
        <v>2.7828746130947879E-3</v>
      </c>
      <c r="T73" s="7">
        <f>AVERAGE(Indus!L67:L78)-AVERAGE(Indus!$L$2:$L$349)</f>
        <v>1.1460670874712671</v>
      </c>
      <c r="U73" s="7">
        <f t="shared" si="18"/>
        <v>-0.50768902354166556</v>
      </c>
      <c r="V73" s="7">
        <f>Indus!L73-T73-U73-AVERAGE(Indus!$L$2:$L$349)</f>
        <v>-0.4015296472916674</v>
      </c>
      <c r="W73" s="7">
        <f>AVERAGE(Indus!M67:M78)-AVERAGE(Indus!$M$2:$M$349)</f>
        <v>-4.3028001436781205E-3</v>
      </c>
      <c r="X73" s="7">
        <f t="shared" si="19"/>
        <v>-7.2473393809523806E-2</v>
      </c>
      <c r="Y73" s="7">
        <f>Indus!M73-W73-X73-AVERAGE(Indus!$M$2:$M$349)</f>
        <v>4.357509642857138E-3</v>
      </c>
      <c r="Z73" s="7">
        <f>AVERAGE(Indus!N67:N78)-AVERAGE(Indus!$N$2:$N$349)</f>
        <v>1.1544998391953971</v>
      </c>
      <c r="AA73" s="7">
        <f t="shared" si="20"/>
        <v>-1.703961671160716</v>
      </c>
      <c r="AB73" s="7">
        <f>Indus!N73-Z73-AA73-AVERAGE(Indus!$N$2:$N$349)</f>
        <v>-0.36714111050594944</v>
      </c>
      <c r="AC73" s="7">
        <f>AVERAGE(Indus!O67:O78)-AVERAGE(Indus!$O$2:$O$349)</f>
        <v>0.10048236695402135</v>
      </c>
      <c r="AD73" s="7">
        <f t="shared" si="21"/>
        <v>-9.3014441964285766E-2</v>
      </c>
      <c r="AE73" s="7">
        <f>Indus!O73-AC73-AD73-AVERAGE(Indus!$O$2:$O$349)</f>
        <v>-4.5248605535714415E-2</v>
      </c>
      <c r="AF73" s="7">
        <f>AVERAGE(Indus!P67:P78)-AVERAGE(Indus!$P$2:$P$349)</f>
        <v>7.2026123850574705E-2</v>
      </c>
      <c r="AG73" s="7">
        <f t="shared" si="22"/>
        <v>-7.4602463452380946E-2</v>
      </c>
      <c r="AH73" s="7">
        <f>Indus!P73-AF73-AG73-AVERAGE(Indus!$P$2:$P$349)</f>
        <v>-7.4830794880952373E-2</v>
      </c>
    </row>
    <row r="74" spans="1:34" x14ac:dyDescent="0.2">
      <c r="A74" s="3">
        <v>35079</v>
      </c>
      <c r="B74">
        <f t="shared" si="25"/>
        <v>1996</v>
      </c>
      <c r="C74">
        <f t="shared" si="26"/>
        <v>1</v>
      </c>
      <c r="D74" s="7">
        <f>AVERAGE(Indus!D68:D79)</f>
        <v>22.628433862500003</v>
      </c>
      <c r="E74" s="7">
        <f t="shared" si="13"/>
        <v>-2.9115972892857132</v>
      </c>
      <c r="F74" s="7">
        <f>Indus!D74-D74-E74</f>
        <v>-1.3980861932142892</v>
      </c>
      <c r="G74" s="7"/>
      <c r="H74" s="7">
        <f>AVERAGE(Indus!H68:H79)-AVERAGE(Indus!$H$2:$H$349)</f>
        <v>8.5488393505161184</v>
      </c>
      <c r="I74" s="7">
        <f t="shared" si="14"/>
        <v>-0.39337085511897385</v>
      </c>
      <c r="J74" s="7">
        <f>Indus!H74-H74-I74-AVERAGE(Indus!$H$2:$H$349)</f>
        <v>5.8247156785910192E-2</v>
      </c>
      <c r="K74" s="7">
        <f>AVERAGE(Indus!I68:I79)-AVERAGE(Indus!$I$2:$I$349)</f>
        <v>3.9734984642527706</v>
      </c>
      <c r="L74" s="7">
        <f t="shared" si="15"/>
        <v>-0.13915016446424033</v>
      </c>
      <c r="M74" s="7">
        <f>Indus!I74-K74-L74-AVERAGE(Indus!$I$2:$I$349)</f>
        <v>-0.13937360136907273</v>
      </c>
      <c r="N74" s="7">
        <f>AVERAGE(Indus!J68:J79)-AVERAGE(Indus!$J$2:$J$349)</f>
        <v>0.3747982243678154</v>
      </c>
      <c r="O74" s="7">
        <f t="shared" si="16"/>
        <v>-0.63024716369047629</v>
      </c>
      <c r="P74" s="7">
        <f>Indus!J74-N74-O74-AVERAGE(Indus!$J$2:$J$349)</f>
        <v>-0.29683731297618998</v>
      </c>
      <c r="Q74" s="7">
        <f>AVERAGE(Indus!K68:K79)-AVERAGE(Indus!$K$2:$K$349)</f>
        <v>-6.8464765431034302E-2</v>
      </c>
      <c r="R74" s="7">
        <f t="shared" si="17"/>
        <v>-0.33677367514880951</v>
      </c>
      <c r="S74" s="7">
        <f>Indus!K74-Q74-R74-AVERAGE(Indus!$K$2:$K$349)</f>
        <v>3.7606950148809437E-2</v>
      </c>
      <c r="T74" s="7">
        <f>AVERAGE(Indus!L68:L79)-AVERAGE(Indus!$L$2:$L$349)</f>
        <v>1.207794214137933</v>
      </c>
      <c r="U74" s="7">
        <f t="shared" si="18"/>
        <v>-0.83735311690476166</v>
      </c>
      <c r="V74" s="7">
        <f>Indus!L74-T74-U74-AVERAGE(Indus!$L$2:$L$349)</f>
        <v>-0.45406778059523756</v>
      </c>
      <c r="W74" s="7">
        <f>AVERAGE(Indus!M68:M79)-AVERAGE(Indus!$M$2:$M$349)</f>
        <v>-4.2601909770114549E-3</v>
      </c>
      <c r="X74" s="7">
        <f t="shared" si="19"/>
        <v>-2.3229864166666676E-2</v>
      </c>
      <c r="Y74" s="7">
        <f>Indus!M74-W74-X74-AVERAGE(Indus!$M$2:$M$349)</f>
        <v>1.5212808333333327E-3</v>
      </c>
      <c r="Z74" s="7">
        <f>AVERAGE(Indus!N68:N79)-AVERAGE(Indus!$N$2:$N$349)</f>
        <v>1.3965481033620648</v>
      </c>
      <c r="AA74" s="7">
        <f t="shared" si="20"/>
        <v>-0.27041996994047501</v>
      </c>
      <c r="AB74" s="7">
        <f>Indus!N74-Z74-AA74-AVERAGE(Indus!$N$2:$N$349)</f>
        <v>-0.47022798589285841</v>
      </c>
      <c r="AC74" s="7">
        <f>AVERAGE(Indus!O68:O79)-AVERAGE(Indus!$O$2:$O$349)</f>
        <v>0.11589455862068787</v>
      </c>
      <c r="AD74" s="7">
        <f t="shared" si="21"/>
        <v>-0.21379957645833381</v>
      </c>
      <c r="AE74" s="7">
        <f>Indus!O74-AC74-AD74-AVERAGE(Indus!$O$2:$O$349)</f>
        <v>-4.6477382708332904E-2</v>
      </c>
      <c r="AF74" s="7">
        <f>AVERAGE(Indus!P68:P79)-AVERAGE(Indus!$P$2:$P$349)</f>
        <v>8.3790593017241385E-2</v>
      </c>
      <c r="AG74" s="7">
        <f t="shared" si="22"/>
        <v>-6.7250286041666663E-2</v>
      </c>
      <c r="AH74" s="7">
        <f>Indus!P74-AF74-AG74-AVERAGE(Indus!$P$2:$P$349)</f>
        <v>-8.8536891458333336E-2</v>
      </c>
    </row>
    <row r="75" spans="1:34" x14ac:dyDescent="0.2">
      <c r="A75" s="3">
        <v>35110</v>
      </c>
      <c r="B75">
        <f t="shared" si="25"/>
        <v>1996</v>
      </c>
      <c r="C75">
        <f t="shared" si="26"/>
        <v>2</v>
      </c>
      <c r="D75" s="7">
        <f>AVERAGE(Indus!D69:D80)</f>
        <v>22.898279506666668</v>
      </c>
      <c r="E75" s="7">
        <f t="shared" si="13"/>
        <v>-0.42567143738095259</v>
      </c>
      <c r="F75" s="7">
        <f>Indus!D75-D75-E75</f>
        <v>-2.119620779285714</v>
      </c>
      <c r="G75" s="7"/>
      <c r="H75" s="7">
        <f>AVERAGE(Indus!H69:H80)-AVERAGE(Indus!$H$2:$H$349)</f>
        <v>8.5496734971829937</v>
      </c>
      <c r="I75" s="7">
        <f t="shared" si="14"/>
        <v>-0.27306910913694082</v>
      </c>
      <c r="J75" s="7">
        <f>Indus!H75-H75-I75-AVERAGE(Indus!$H$2:$H$349)</f>
        <v>-3.3591865862945269E-2</v>
      </c>
      <c r="K75" s="7">
        <f>AVERAGE(Indus!I69:I80)-AVERAGE(Indus!$I$2:$I$349)</f>
        <v>4.0213958034194093</v>
      </c>
      <c r="L75" s="7">
        <f t="shared" si="15"/>
        <v>0.12104588446425169</v>
      </c>
      <c r="M75" s="7">
        <f>Indus!I75-K75-L75-AVERAGE(Indus!$I$2:$I$349)</f>
        <v>-0.22008050946419644</v>
      </c>
      <c r="N75" s="7">
        <f>AVERAGE(Indus!J69:J80)-AVERAGE(Indus!$J$2:$J$349)</f>
        <v>0.37271613520114921</v>
      </c>
      <c r="O75" s="7">
        <f t="shared" si="16"/>
        <v>-0.54973218991071426</v>
      </c>
      <c r="P75" s="7">
        <f>Indus!J75-N75-O75-AVERAGE(Indus!$J$2:$J$349)</f>
        <v>-0.33397067758928578</v>
      </c>
      <c r="Q75" s="7">
        <f>AVERAGE(Indus!K69:K80)-AVERAGE(Indus!$K$2:$K$349)</f>
        <v>-7.0019313764367652E-2</v>
      </c>
      <c r="R75" s="7">
        <f t="shared" si="17"/>
        <v>-0.2936607723809524</v>
      </c>
      <c r="S75" s="7">
        <f>Indus!K75-Q75-R75-AVERAGE(Indus!$K$2:$K$349)</f>
        <v>6.7498985714285697E-2</v>
      </c>
      <c r="T75" s="7">
        <f>AVERAGE(Indus!L69:L80)-AVERAGE(Indus!$L$2:$L$349)</f>
        <v>1.3090548766379344</v>
      </c>
      <c r="U75" s="7">
        <f t="shared" si="18"/>
        <v>-1.1284273598214289</v>
      </c>
      <c r="V75" s="7">
        <f>Indus!L75-T75-U75-AVERAGE(Indus!$L$2:$L$349)</f>
        <v>-0.80512868017857109</v>
      </c>
      <c r="W75" s="7">
        <f>AVERAGE(Indus!M69:M80)-AVERAGE(Indus!$M$2:$M$349)</f>
        <v>-4.1345834770114415E-3</v>
      </c>
      <c r="X75" s="7">
        <f t="shared" si="19"/>
        <v>-2.3280202053571432E-2</v>
      </c>
      <c r="Y75" s="7">
        <f>Indus!M75-W75-X75-AVERAGE(Indus!$M$2:$M$349)</f>
        <v>1.4460112202380748E-3</v>
      </c>
      <c r="Z75" s="7">
        <f>AVERAGE(Indus!N69:N80)-AVERAGE(Indus!$N$2:$N$349)</f>
        <v>1.5580173250287306</v>
      </c>
      <c r="AA75" s="7">
        <f t="shared" si="20"/>
        <v>1.7558755634523777</v>
      </c>
      <c r="AB75" s="7">
        <f>Indus!N75-Z75-AA75-AVERAGE(Indus!$N$2:$N$349)</f>
        <v>-0.69996013095237686</v>
      </c>
      <c r="AC75" s="7">
        <f>AVERAGE(Indus!O69:O80)-AVERAGE(Indus!$O$2:$O$349)</f>
        <v>9.8065060287354733E-2</v>
      </c>
      <c r="AD75" s="7">
        <f t="shared" si="21"/>
        <v>3.5075825297621321E-3</v>
      </c>
      <c r="AE75" s="7">
        <f>Indus!O75-AC75-AD75-AVERAGE(Indus!$O$2:$O$349)</f>
        <v>-2.4239823363095603E-2</v>
      </c>
      <c r="AF75" s="7">
        <f>AVERAGE(Indus!P69:P80)-AVERAGE(Indus!$P$2:$P$349)</f>
        <v>6.3522828017241392E-2</v>
      </c>
      <c r="AG75" s="7">
        <f t="shared" si="22"/>
        <v>-3.7923187380952378E-2</v>
      </c>
      <c r="AH75" s="7">
        <f>Indus!P75-AF75-AG75-AVERAGE(Indus!$P$2:$P$349)</f>
        <v>-7.1654055119047627E-2</v>
      </c>
    </row>
    <row r="76" spans="1:34" x14ac:dyDescent="0.2">
      <c r="A76" s="3">
        <v>35139</v>
      </c>
      <c r="B76">
        <f t="shared" si="25"/>
        <v>1996</v>
      </c>
      <c r="C76">
        <f t="shared" si="26"/>
        <v>3</v>
      </c>
      <c r="D76" s="7">
        <f>AVERAGE(Indus!D70:D81)</f>
        <v>22.875462371666668</v>
      </c>
      <c r="E76" s="7">
        <f t="shared" si="13"/>
        <v>1.7726173383333335</v>
      </c>
      <c r="F76" s="7">
        <f>Indus!D76-D76-E76</f>
        <v>8.9374999999924931E-4</v>
      </c>
      <c r="G76" s="7"/>
      <c r="H76" s="7">
        <f>AVERAGE(Indus!H70:H81)-AVERAGE(Indus!$H$2:$H$349)</f>
        <v>8.5258290963492982</v>
      </c>
      <c r="I76" s="7">
        <f t="shared" si="14"/>
        <v>-0.14866638139847055</v>
      </c>
      <c r="J76" s="7">
        <f>Indus!H76-H76-I76-AVERAGE(Indus!$H$2:$H$349)</f>
        <v>6.7189572323513858E-3</v>
      </c>
      <c r="K76" s="7">
        <f>AVERAGE(Indus!I70:I81)-AVERAGE(Indus!$I$2:$I$349)</f>
        <v>4.0753864850860282</v>
      </c>
      <c r="L76" s="7">
        <f t="shared" si="15"/>
        <v>0.40447307758932993</v>
      </c>
      <c r="M76" s="7">
        <f>Indus!I76-K76-L76-AVERAGE(Indus!$I$2:$I$349)</f>
        <v>-7.113974425590186E-2</v>
      </c>
      <c r="N76" s="7">
        <f>AVERAGE(Indus!J70:J81)-AVERAGE(Indus!$J$2:$J$349)</f>
        <v>0.32947101853448246</v>
      </c>
      <c r="O76" s="7">
        <f t="shared" si="16"/>
        <v>-0.39400179642857136</v>
      </c>
      <c r="P76" s="7">
        <f>Indus!J76-N76-O76-AVERAGE(Indus!$J$2:$J$349)</f>
        <v>-9.8666244404762016E-2</v>
      </c>
      <c r="Q76" s="7">
        <f>AVERAGE(Indus!K70:K81)-AVERAGE(Indus!$K$2:$K$349)</f>
        <v>-5.3779872097700965E-2</v>
      </c>
      <c r="R76" s="7">
        <f t="shared" si="17"/>
        <v>-0.28105722928571436</v>
      </c>
      <c r="S76" s="7">
        <f>Indus!K76-Q76-R76-AVERAGE(Indus!$K$2:$K$349)</f>
        <v>2.0282390952380935E-2</v>
      </c>
      <c r="T76" s="7">
        <f>AVERAGE(Indus!L70:L81)-AVERAGE(Indus!$L$2:$L$349)</f>
        <v>1.2650765033046012</v>
      </c>
      <c r="U76" s="7">
        <f t="shared" si="18"/>
        <v>-1.2460367708035722</v>
      </c>
      <c r="V76" s="7">
        <f>Indus!L76-T76-U76-AVERAGE(Indus!$L$2:$L$349)</f>
        <v>-0.21248105586309496</v>
      </c>
      <c r="W76" s="7">
        <f>AVERAGE(Indus!M70:M81)-AVERAGE(Indus!$M$2:$M$349)</f>
        <v>-4.0516201436781168E-3</v>
      </c>
      <c r="X76" s="7">
        <f t="shared" si="19"/>
        <v>-2.3312426726190473E-2</v>
      </c>
      <c r="Y76" s="7">
        <f>Indus!M76-W76-X76-AVERAGE(Indus!$M$2:$M$349)</f>
        <v>1.3952725595237914E-3</v>
      </c>
      <c r="Z76" s="7">
        <f>AVERAGE(Indus!N70:N81)-AVERAGE(Indus!$N$2:$N$349)</f>
        <v>1.6149336408620627</v>
      </c>
      <c r="AA76" s="7">
        <f t="shared" si="20"/>
        <v>3.4705398341666633</v>
      </c>
      <c r="AB76" s="7">
        <f>Indus!N76-Z76-AA76-AVERAGE(Indus!$N$2:$N$349)</f>
        <v>0.25553391250000601</v>
      </c>
      <c r="AC76" s="7">
        <f>AVERAGE(Indus!O70:O81)-AVERAGE(Indus!$O$2:$O$349)</f>
        <v>6.4712287787354494E-2</v>
      </c>
      <c r="AD76" s="7">
        <f t="shared" si="21"/>
        <v>1.3288629910713556E-2</v>
      </c>
      <c r="AE76" s="7">
        <f>Indus!O76-AC76-AD76-AVERAGE(Indus!$O$2:$O$349)</f>
        <v>0.10217494175595299</v>
      </c>
      <c r="AF76" s="7">
        <f>AVERAGE(Indus!P70:P81)-AVERAGE(Indus!$P$2:$P$349)</f>
        <v>5.789048718390806E-2</v>
      </c>
      <c r="AG76" s="7">
        <f t="shared" si="22"/>
        <v>-2.2603289434523804E-2</v>
      </c>
      <c r="AH76" s="7">
        <f>Indus!P76-AF76-AG76-AVERAGE(Indus!$P$2:$P$349)</f>
        <v>-2.8444222321428597E-3</v>
      </c>
    </row>
    <row r="77" spans="1:34" x14ac:dyDescent="0.2">
      <c r="A77" s="3">
        <v>35170</v>
      </c>
      <c r="B77">
        <f t="shared" si="25"/>
        <v>1996</v>
      </c>
      <c r="C77">
        <f t="shared" si="26"/>
        <v>4</v>
      </c>
      <c r="D77" s="7">
        <f>AVERAGE(Indus!D71:D82)</f>
        <v>22.839840649166664</v>
      </c>
      <c r="E77" s="7">
        <f t="shared" si="13"/>
        <v>3.1407904284523811</v>
      </c>
      <c r="F77" s="7">
        <f>Indus!D77-D77-E77</f>
        <v>0.93625048238095498</v>
      </c>
      <c r="G77" s="7"/>
      <c r="H77" s="7">
        <f>AVERAGE(Indus!H71:H82)-AVERAGE(Indus!$H$2:$H$349)</f>
        <v>8.4958201446829662</v>
      </c>
      <c r="I77" s="7">
        <f t="shared" si="14"/>
        <v>-0.35107930526828568</v>
      </c>
      <c r="J77" s="7">
        <f>Indus!H77-H77-I77-AVERAGE(Indus!$H$2:$H$349)</f>
        <v>-7.0185347231472406E-2</v>
      </c>
      <c r="K77" s="7">
        <f>AVERAGE(Indus!I71:I82)-AVERAGE(Indus!$I$2:$I$349)</f>
        <v>4.1101027734194417</v>
      </c>
      <c r="L77" s="7">
        <f t="shared" si="15"/>
        <v>0.63605862616071818</v>
      </c>
      <c r="M77" s="7">
        <f>Indus!I77-K77-L77-AVERAGE(Indus!$I$2:$I$349)</f>
        <v>-7.1328301160747287E-2</v>
      </c>
      <c r="N77" s="7">
        <f>AVERAGE(Indus!J71:J82)-AVERAGE(Indus!$J$2:$J$349)</f>
        <v>0.30429151270114918</v>
      </c>
      <c r="O77" s="7">
        <f t="shared" si="16"/>
        <v>-0.13855851791666673</v>
      </c>
      <c r="P77" s="7">
        <f>Indus!J77-N77-O77-AVERAGE(Indus!$J$2:$J$349)</f>
        <v>-0.1590227470833333</v>
      </c>
      <c r="Q77" s="7">
        <f>AVERAGE(Indus!K71:K82)-AVERAGE(Indus!$K$2:$K$349)</f>
        <v>-5.5192313764367618E-2</v>
      </c>
      <c r="R77" s="7">
        <f t="shared" si="17"/>
        <v>4.7137904732142966E-2</v>
      </c>
      <c r="S77" s="7">
        <f>Indus!K77-Q77-R77-AVERAGE(Indus!$K$2:$K$349)</f>
        <v>8.3100928601190338E-2</v>
      </c>
      <c r="T77" s="7">
        <f>AVERAGE(Indus!L71:L82)-AVERAGE(Indus!$L$2:$L$349)</f>
        <v>1.2491034916379347</v>
      </c>
      <c r="U77" s="7">
        <f t="shared" si="18"/>
        <v>-1.2516972193154769</v>
      </c>
      <c r="V77" s="7">
        <f>Indus!L77-T77-U77-AVERAGE(Indus!$L$2:$L$349)</f>
        <v>-0.52806397568452379</v>
      </c>
      <c r="W77" s="7">
        <f>AVERAGE(Indus!M71:M82)-AVERAGE(Indus!$M$2:$M$349)</f>
        <v>-3.9160609770114568E-3</v>
      </c>
      <c r="X77" s="7">
        <f t="shared" si="19"/>
        <v>-7.2630390416666663E-2</v>
      </c>
      <c r="Y77" s="7">
        <f>Indus!M77-W77-X77-AVERAGE(Indus!$M$2:$M$349)</f>
        <v>4.1277670833333308E-3</v>
      </c>
      <c r="Z77" s="7">
        <f>AVERAGE(Indus!N71:N82)-AVERAGE(Indus!$N$2:$N$349)</f>
        <v>1.6362703950287312</v>
      </c>
      <c r="AA77" s="7">
        <f t="shared" si="20"/>
        <v>4.3501304162797645</v>
      </c>
      <c r="AB77" s="7">
        <f>Indus!N77-Z77-AA77-AVERAGE(Indus!$N$2:$N$349)</f>
        <v>1.8086051362202369</v>
      </c>
      <c r="AC77" s="7">
        <f>AVERAGE(Indus!O71:O82)-AVERAGE(Indus!$O$2:$O$349)</f>
        <v>5.311133612068808E-2</v>
      </c>
      <c r="AD77" s="7">
        <f t="shared" si="21"/>
        <v>-5.6000804821429107E-2</v>
      </c>
      <c r="AE77" s="7">
        <f>Indus!O77-AC77-AD77-AVERAGE(Indus!$O$2:$O$349)</f>
        <v>-7.8087171845237613E-2</v>
      </c>
      <c r="AF77" s="7">
        <f>AVERAGE(Indus!P71:P82)-AVERAGE(Indus!$P$2:$P$349)</f>
        <v>5.0243681350574734E-2</v>
      </c>
      <c r="AG77" s="7">
        <f t="shared" si="22"/>
        <v>-2.2552960833333358E-2</v>
      </c>
      <c r="AH77" s="7">
        <f>Indus!P77-AF77-AG77-AVERAGE(Indus!$P$2:$P$349)</f>
        <v>-5.2938264999999984E-2</v>
      </c>
    </row>
    <row r="78" spans="1:34" x14ac:dyDescent="0.2">
      <c r="A78" s="3">
        <v>35200</v>
      </c>
      <c r="B78">
        <f t="shared" si="25"/>
        <v>1996</v>
      </c>
      <c r="C78">
        <f t="shared" si="26"/>
        <v>5</v>
      </c>
      <c r="D78" s="7">
        <f>AVERAGE(Indus!D72:D83)</f>
        <v>22.893011886666667</v>
      </c>
      <c r="E78" s="7">
        <f t="shared" si="13"/>
        <v>2.5263573912797606</v>
      </c>
      <c r="F78" s="7">
        <f>Indus!D78-D78-E78</f>
        <v>1.0353369120535723</v>
      </c>
      <c r="G78" s="7"/>
      <c r="H78" s="7">
        <f>AVERAGE(Indus!H72:H83)-AVERAGE(Indus!$H$2:$H$349)</f>
        <v>8.4687612255156637</v>
      </c>
      <c r="I78" s="7">
        <f t="shared" si="14"/>
        <v>-0.45535786940445178</v>
      </c>
      <c r="J78" s="7">
        <f>Indus!H78-H78-I78-AVERAGE(Indus!$H$2:$H$349)</f>
        <v>-8.5576373928233807E-2</v>
      </c>
      <c r="K78" s="7">
        <f>AVERAGE(Indus!I72:I83)-AVERAGE(Indus!$I$2:$I$349)</f>
        <v>4.1464746400861259</v>
      </c>
      <c r="L78" s="7">
        <f t="shared" si="15"/>
        <v>0.8001232152678881</v>
      </c>
      <c r="M78" s="7">
        <f>Indus!I78-K78-L78-AVERAGE(Indus!$I$2:$I$349)</f>
        <v>-1.7034526934594396E-2</v>
      </c>
      <c r="N78" s="7">
        <f>AVERAGE(Indus!J72:J83)-AVERAGE(Indus!$J$2:$J$349)</f>
        <v>0.29675413770114911</v>
      </c>
      <c r="O78" s="7">
        <f t="shared" si="16"/>
        <v>-0.10338196336309502</v>
      </c>
      <c r="P78" s="7">
        <f>Indus!J78-N78-O78-AVERAGE(Indus!$J$2:$J$349)</f>
        <v>-0.22673400663690502</v>
      </c>
      <c r="Q78" s="7">
        <f>AVERAGE(Indus!K72:K83)-AVERAGE(Indus!$K$2:$K$349)</f>
        <v>-5.5752154597700998E-2</v>
      </c>
      <c r="R78" s="7">
        <f t="shared" si="17"/>
        <v>0.13874429791666643</v>
      </c>
      <c r="S78" s="7">
        <f>Indus!K78-Q78-R78-AVERAGE(Indus!$K$2:$K$349)</f>
        <v>-9.3508537499997768E-3</v>
      </c>
      <c r="T78" s="7">
        <f>AVERAGE(Indus!L72:L83)-AVERAGE(Indus!$L$2:$L$349)</f>
        <v>1.2613542724712676</v>
      </c>
      <c r="U78" s="7">
        <f t="shared" si="18"/>
        <v>-1.5361059226785709</v>
      </c>
      <c r="V78" s="7">
        <f>Indus!L78-T78-U78-AVERAGE(Indus!$L$2:$L$349)</f>
        <v>-0.77440447315476302</v>
      </c>
      <c r="W78" s="7">
        <f>AVERAGE(Indus!M72:M83)-AVERAGE(Indus!$M$2:$M$349)</f>
        <v>-3.7805734770114535E-3</v>
      </c>
      <c r="X78" s="7">
        <f t="shared" si="19"/>
        <v>-3.9640604285714282E-2</v>
      </c>
      <c r="Y78" s="7">
        <f>Indus!M78-W78-X78-AVERAGE(Indus!$M$2:$M$349)</f>
        <v>2.0873434523809437E-3</v>
      </c>
      <c r="Z78" s="7">
        <f>AVERAGE(Indus!N72:N83)-AVERAGE(Indus!$N$2:$N$349)</f>
        <v>1.6667672708620653</v>
      </c>
      <c r="AA78" s="7">
        <f t="shared" si="20"/>
        <v>3.7907389094047605</v>
      </c>
      <c r="AB78" s="7">
        <f>Indus!N78-Z78-AA78-AVERAGE(Indus!$N$2:$N$349)</f>
        <v>2.3424207272619082</v>
      </c>
      <c r="AC78" s="7">
        <f>AVERAGE(Indus!O72:O83)-AVERAGE(Indus!$O$2:$O$349)</f>
        <v>6.2167903620687692E-2</v>
      </c>
      <c r="AD78" s="7">
        <f t="shared" si="21"/>
        <v>-3.8706940357142727E-2</v>
      </c>
      <c r="AE78" s="7">
        <f>Indus!O78-AC78-AD78-AVERAGE(Indus!$O$2:$O$349)</f>
        <v>-0.16072752380952382</v>
      </c>
      <c r="AF78" s="7">
        <f>AVERAGE(Indus!P72:P83)-AVERAGE(Indus!$P$2:$P$349)</f>
        <v>5.0259085517241384E-2</v>
      </c>
      <c r="AG78" s="7">
        <f t="shared" si="22"/>
        <v>-3.0040667202380952E-2</v>
      </c>
      <c r="AH78" s="7">
        <f>Indus!P78-AF78-AG78-AVERAGE(Indus!$P$2:$P$349)</f>
        <v>-3.5300882797619032E-2</v>
      </c>
    </row>
    <row r="79" spans="1:34" x14ac:dyDescent="0.2">
      <c r="A79" s="3">
        <v>35231</v>
      </c>
      <c r="B79">
        <f t="shared" si="25"/>
        <v>1996</v>
      </c>
      <c r="C79">
        <f t="shared" si="26"/>
        <v>6</v>
      </c>
      <c r="D79" s="7">
        <f>AVERAGE(Indus!D73:D84)</f>
        <v>22.951099791666667</v>
      </c>
      <c r="E79" s="7">
        <f t="shared" si="13"/>
        <v>1.4884468018154766</v>
      </c>
      <c r="F79" s="7">
        <f>Indus!D79-D79-E79</f>
        <v>2.2368163965178569</v>
      </c>
      <c r="G79" s="7"/>
      <c r="H79" s="7">
        <f>AVERAGE(Indus!H73:H84)-AVERAGE(Indus!$H$2:$H$349)</f>
        <v>8.4422719671829327</v>
      </c>
      <c r="I79" s="7">
        <f t="shared" si="14"/>
        <v>-0.44638061523755823</v>
      </c>
      <c r="J79" s="7">
        <f>Indus!H79-H79-I79-AVERAGE(Indus!$H$2:$H$349)</f>
        <v>5.3029380237603618E-2</v>
      </c>
      <c r="K79" s="7">
        <f>AVERAGE(Indus!I73:I84)-AVERAGE(Indus!$I$2:$I$349)</f>
        <v>4.1854048975861247</v>
      </c>
      <c r="L79" s="7">
        <f t="shared" si="15"/>
        <v>0.84019806285715504</v>
      </c>
      <c r="M79" s="7">
        <f>Indus!I79-K79-L79-AVERAGE(Indus!$I$2:$I$349)</f>
        <v>1.7691979761593757E-3</v>
      </c>
      <c r="N79" s="7">
        <f>AVERAGE(Indus!J73:J84)-AVERAGE(Indus!$J$2:$J$349)</f>
        <v>0.2973526877011492</v>
      </c>
      <c r="O79" s="7">
        <f t="shared" si="16"/>
        <v>0.36573792788690507</v>
      </c>
      <c r="P79" s="7">
        <f>Indus!J79-N79-O79-AVERAGE(Indus!$J$2:$J$349)</f>
        <v>7.322387211309489E-2</v>
      </c>
      <c r="Q79" s="7">
        <f>AVERAGE(Indus!K73:K84)-AVERAGE(Indus!$K$2:$K$349)</f>
        <v>-5.333097209770099E-2</v>
      </c>
      <c r="R79" s="7">
        <f t="shared" si="17"/>
        <v>-9.3634842857143186E-3</v>
      </c>
      <c r="S79" s="7">
        <f>Indus!K79-Q79-R79-AVERAGE(Indus!$K$2:$K$349)</f>
        <v>-7.2634034047619034E-2</v>
      </c>
      <c r="T79" s="7">
        <f>AVERAGE(Indus!L73:L84)-AVERAGE(Indus!$L$2:$L$349)</f>
        <v>1.2681595733046001</v>
      </c>
      <c r="U79" s="7">
        <f t="shared" si="18"/>
        <v>-0.8371478433035735</v>
      </c>
      <c r="V79" s="7">
        <f>Indus!L79-T79-U79-AVERAGE(Indus!$L$2:$L$349)</f>
        <v>0.19502402663690788</v>
      </c>
      <c r="W79" s="7">
        <f>AVERAGE(Indus!M73:M84)-AVERAGE(Indus!$M$2:$M$349)</f>
        <v>-3.6893368103447927E-3</v>
      </c>
      <c r="X79" s="7">
        <f t="shared" si="19"/>
        <v>-3.9679677708333333E-2</v>
      </c>
      <c r="Y79" s="7">
        <f>Indus!M79-W79-X79-AVERAGE(Indus!$M$2:$M$349)</f>
        <v>2.0351802083333342E-3</v>
      </c>
      <c r="Z79" s="7">
        <f>AVERAGE(Indus!N73:N84)-AVERAGE(Indus!$N$2:$N$349)</f>
        <v>1.7068667725287323</v>
      </c>
      <c r="AA79" s="7">
        <f t="shared" si="20"/>
        <v>1.7242862690476208</v>
      </c>
      <c r="AB79" s="7">
        <f>Indus!N79-Z79-AA79-AVERAGE(Indus!$N$2:$N$349)</f>
        <v>1.8091902059523779</v>
      </c>
      <c r="AC79" s="7">
        <f>AVERAGE(Indus!O73:O84)-AVERAGE(Indus!$O$2:$O$349)</f>
        <v>5.782743362068743E-2</v>
      </c>
      <c r="AD79" s="7">
        <f t="shared" si="21"/>
        <v>-0.14073229485119043</v>
      </c>
      <c r="AE79" s="7">
        <f>Indus!O79-AC79-AD79-AVERAGE(Indus!$O$2:$O$349)</f>
        <v>6.6778550684524429E-2</v>
      </c>
      <c r="AF79" s="7">
        <f>AVERAGE(Indus!P73:P84)-AVERAGE(Indus!$P$2:$P$349)</f>
        <v>5.0240111350574726E-2</v>
      </c>
      <c r="AG79" s="7">
        <f t="shared" si="22"/>
        <v>3.1537172827380958E-2</v>
      </c>
      <c r="AH79" s="7">
        <f>Indus!P79-AF79-AG79-AVERAGE(Indus!$P$2:$P$349)</f>
        <v>0.10833236133928571</v>
      </c>
    </row>
    <row r="80" spans="1:34" x14ac:dyDescent="0.2">
      <c r="A80" s="3">
        <v>35261</v>
      </c>
      <c r="B80">
        <f t="shared" si="25"/>
        <v>1996</v>
      </c>
      <c r="C80">
        <f t="shared" si="26"/>
        <v>7</v>
      </c>
      <c r="D80" s="7">
        <f>AVERAGE(Indus!D74:D85)</f>
        <v>22.934726316666666</v>
      </c>
      <c r="E80" s="7">
        <f t="shared" si="13"/>
        <v>1.9669899127678572</v>
      </c>
      <c r="F80" s="7">
        <f>Indus!D80-D80-E80</f>
        <v>2.2805881505654786</v>
      </c>
      <c r="G80" s="7"/>
      <c r="H80" s="7">
        <f>AVERAGE(Indus!H74:H85)-AVERAGE(Indus!$H$2:$H$349)</f>
        <v>8.3990590763501132</v>
      </c>
      <c r="I80" s="7">
        <f t="shared" si="14"/>
        <v>-0.1231013713095308</v>
      </c>
      <c r="J80" s="7">
        <f>Indus!H80-H80-I80-AVERAGE(Indus!$H$2:$H$349)</f>
        <v>0.11085364714244861</v>
      </c>
      <c r="K80" s="7">
        <f>AVERAGE(Indus!I74:I85)-AVERAGE(Indus!$I$2:$I$349)</f>
        <v>4.2164387317528167</v>
      </c>
      <c r="L80" s="7">
        <f t="shared" si="15"/>
        <v>0.17507643994048294</v>
      </c>
      <c r="M80" s="7">
        <f>Indus!I80-K80-L80-AVERAGE(Indus!$I$2:$I$349)</f>
        <v>0.27654302672613085</v>
      </c>
      <c r="N80" s="7">
        <f>AVERAGE(Indus!J74:J85)-AVERAGE(Indus!$J$2:$J$349)</f>
        <v>0.2941543518678158</v>
      </c>
      <c r="O80" s="7">
        <f t="shared" si="16"/>
        <v>0.82044285833333364</v>
      </c>
      <c r="P80" s="7">
        <f>Indus!J80-N80-O80-AVERAGE(Indus!$J$2:$J$349)</f>
        <v>0.23845524749999969</v>
      </c>
      <c r="Q80" s="7">
        <f>AVERAGE(Indus!K74:K85)-AVERAGE(Indus!$K$2:$K$349)</f>
        <v>-4.6702215431034366E-2</v>
      </c>
      <c r="R80" s="7">
        <f t="shared" si="17"/>
        <v>9.4670911398809454E-2</v>
      </c>
      <c r="S80" s="7">
        <f>Indus!K80-Q80-R80-AVERAGE(Indus!$K$2:$K$349)</f>
        <v>-4.481996398809418E-3</v>
      </c>
      <c r="T80" s="7">
        <f>AVERAGE(Indus!L74:L85)-AVERAGE(Indus!$L$2:$L$349)</f>
        <v>1.2813193249712667</v>
      </c>
      <c r="U80" s="7">
        <f t="shared" si="18"/>
        <v>1.7990590514880962</v>
      </c>
      <c r="V80" s="7">
        <f>Indus!L80-T80-U80-AVERAGE(Indus!$L$2:$L$349)</f>
        <v>1.1589629501785721</v>
      </c>
      <c r="W80" s="7">
        <f>AVERAGE(Indus!M74:M85)-AVERAGE(Indus!$M$2:$M$349)</f>
        <v>-3.6893368103447927E-3</v>
      </c>
      <c r="X80" s="7">
        <f t="shared" si="19"/>
        <v>6.3956218720238101E-2</v>
      </c>
      <c r="Y80" s="7">
        <f>Indus!M80-W80-X80-AVERAGE(Indus!$M$2:$M$349)</f>
        <v>-3.3228962202380974E-3</v>
      </c>
      <c r="Z80" s="7">
        <f>AVERAGE(Indus!N74:N85)-AVERAGE(Indus!$N$2:$N$349)</f>
        <v>1.6955985541953993</v>
      </c>
      <c r="AA80" s="7">
        <f t="shared" si="20"/>
        <v>-1.4646424845833312</v>
      </c>
      <c r="AB80" s="7">
        <f>Indus!N80-Z80-AA80-AVERAGE(Indus!$N$2:$N$349)</f>
        <v>0.50893322791666407</v>
      </c>
      <c r="AC80" s="7">
        <f>AVERAGE(Indus!O74:O85)-AVERAGE(Indus!$O$2:$O$349)</f>
        <v>4.8507750287354323E-2</v>
      </c>
      <c r="AD80" s="7">
        <f t="shared" si="21"/>
        <v>0.38190007651785818</v>
      </c>
      <c r="AE80" s="7">
        <f>Indus!O80-AC80-AD80-AVERAGE(Indus!$O$2:$O$349)</f>
        <v>-6.8444717351191287E-2</v>
      </c>
      <c r="AF80" s="7">
        <f>AVERAGE(Indus!P74:P85)-AVERAGE(Indus!$P$2:$P$349)</f>
        <v>5.003253968390807E-2</v>
      </c>
      <c r="AG80" s="7">
        <f t="shared" si="22"/>
        <v>0.21962261613095235</v>
      </c>
      <c r="AH80" s="7">
        <f>Indus!P80-AF80-AG80-AVERAGE(Indus!$P$2:$P$349)</f>
        <v>6.3138019702380935E-2</v>
      </c>
    </row>
    <row r="81" spans="1:34" x14ac:dyDescent="0.2">
      <c r="A81" s="3">
        <v>35292</v>
      </c>
      <c r="B81">
        <f t="shared" si="25"/>
        <v>1996</v>
      </c>
      <c r="C81">
        <f t="shared" si="26"/>
        <v>8</v>
      </c>
      <c r="D81" s="7">
        <f>AVERAGE(Indus!D75:D86)</f>
        <v>22.828647930833331</v>
      </c>
      <c r="E81" s="7">
        <f t="shared" si="13"/>
        <v>1.7473477882142856</v>
      </c>
      <c r="F81" s="7">
        <f>Indus!D81-D81-E81</f>
        <v>2.3701064209523848</v>
      </c>
      <c r="G81" s="7"/>
      <c r="H81" s="7">
        <f>AVERAGE(Indus!H75:H86)-AVERAGE(Indus!$H$2:$H$349)</f>
        <v>8.3550323838503573</v>
      </c>
      <c r="I81" s="7">
        <f t="shared" si="14"/>
        <v>0.30438886375077345</v>
      </c>
      <c r="J81" s="7">
        <f>Indus!H81-H81-I81-AVERAGE(Indus!$H$2:$H$349)</f>
        <v>0.18930417458204829</v>
      </c>
      <c r="K81" s="7">
        <f>AVERAGE(Indus!I75:I86)-AVERAGE(Indus!$I$2:$I$349)</f>
        <v>4.2554529125861222</v>
      </c>
      <c r="L81" s="7">
        <f t="shared" si="15"/>
        <v>-0.76863316086308942</v>
      </c>
      <c r="M81" s="7">
        <f>Indus!I81-K81-L81-AVERAGE(Indus!$I$2:$I$349)</f>
        <v>0.33062198669642839</v>
      </c>
      <c r="N81" s="7">
        <f>AVERAGE(Indus!J75:J86)-AVERAGE(Indus!$J$2:$J$349)</f>
        <v>0.28711690103448273</v>
      </c>
      <c r="O81" s="7">
        <f t="shared" si="16"/>
        <v>0.9251789839880955</v>
      </c>
      <c r="P81" s="7">
        <f>Indus!J81-N81-O81-AVERAGE(Indus!$J$2:$J$349)</f>
        <v>0.49708553267857103</v>
      </c>
      <c r="Q81" s="7">
        <f>AVERAGE(Indus!K75:K86)-AVERAGE(Indus!$K$2:$K$349)</f>
        <v>-4.5299802097701125E-2</v>
      </c>
      <c r="R81" s="7">
        <f t="shared" si="17"/>
        <v>1.6816573690476178E-2</v>
      </c>
      <c r="S81" s="7">
        <f>Indus!K81-Q81-R81-AVERAGE(Indus!$K$2:$K$349)</f>
        <v>-7.7575742023809346E-2</v>
      </c>
      <c r="T81" s="7">
        <f>AVERAGE(Indus!L75:L86)-AVERAGE(Indus!$L$2:$L$349)</f>
        <v>1.2770207174712676</v>
      </c>
      <c r="U81" s="7">
        <f t="shared" si="18"/>
        <v>3.6617751977976187</v>
      </c>
      <c r="V81" s="7">
        <f>Indus!L81-T81-U81-AVERAGE(Indus!$L$2:$L$349)</f>
        <v>1.681233121369047</v>
      </c>
      <c r="W81" s="7">
        <f>AVERAGE(Indus!M75:M86)-AVERAGE(Indus!$M$2:$M$349)</f>
        <v>-3.643675143678124E-3</v>
      </c>
      <c r="X81" s="7">
        <f t="shared" si="19"/>
        <v>3.3499074464285739E-2</v>
      </c>
      <c r="Y81" s="7">
        <f>Indus!M81-W81-X81-AVERAGE(Indus!$M$2:$M$349)</f>
        <v>-1.6244536309523994E-3</v>
      </c>
      <c r="Z81" s="7">
        <f>AVERAGE(Indus!N75:N86)-AVERAGE(Indus!$N$2:$N$349)</f>
        <v>1.6211168291953992</v>
      </c>
      <c r="AA81" s="7">
        <f t="shared" si="20"/>
        <v>-3.1178156839880966</v>
      </c>
      <c r="AB81" s="7">
        <f>Indus!N81-Z81-AA81-AVERAGE(Indus!$N$2:$N$349)</f>
        <v>-0.69350418767857036</v>
      </c>
      <c r="AC81" s="7">
        <f>AVERAGE(Indus!O75:O86)-AVERAGE(Indus!$O$2:$O$349)</f>
        <v>3.2283127787354093E-2</v>
      </c>
      <c r="AD81" s="7">
        <f t="shared" si="21"/>
        <v>0.54602282654761813</v>
      </c>
      <c r="AE81" s="7">
        <f>Indus!O81-AC81-AD81-AVERAGE(Indus!$O$2:$O$349)</f>
        <v>0.18857249511904906</v>
      </c>
      <c r="AF81" s="7">
        <f>AVERAGE(Indus!P75:P86)-AVERAGE(Indus!$P$2:$P$349)</f>
        <v>4.9560328850574722E-2</v>
      </c>
      <c r="AG81" s="7">
        <f t="shared" si="22"/>
        <v>0.14610215586309522</v>
      </c>
      <c r="AH81" s="7">
        <f>Indus!P81-AF81-AG81-AVERAGE(Indus!$P$2:$P$349)</f>
        <v>0.25592138080357141</v>
      </c>
    </row>
    <row r="82" spans="1:34" x14ac:dyDescent="0.2">
      <c r="A82" s="3">
        <v>35323</v>
      </c>
      <c r="B82">
        <f t="shared" si="25"/>
        <v>1996</v>
      </c>
      <c r="C82">
        <f t="shared" si="26"/>
        <v>9</v>
      </c>
      <c r="D82" s="7">
        <f>AVERAGE(Indus!D76:D87)</f>
        <v>22.594646374166668</v>
      </c>
      <c r="E82" s="7">
        <f t="shared" si="13"/>
        <v>-0.16994869681547603</v>
      </c>
      <c r="F82" s="7">
        <f>Indus!D82-D82-E82</f>
        <v>0.35557671264881013</v>
      </c>
      <c r="G82" s="7"/>
      <c r="H82" s="7">
        <f>AVERAGE(Indus!H76:H87)-AVERAGE(Indus!$H$2:$H$349)</f>
        <v>8.3049428663498475</v>
      </c>
      <c r="I82" s="7">
        <f t="shared" si="14"/>
        <v>0.56428019148734165</v>
      </c>
      <c r="J82" s="7">
        <f>Indus!H82-H82-I82-AVERAGE(Indus!$H$2:$H$349)</f>
        <v>0.12623087434576519</v>
      </c>
      <c r="K82" s="7">
        <f>AVERAGE(Indus!I76:I87)-AVERAGE(Indus!$I$2:$I$349)</f>
        <v>4.284007193419427</v>
      </c>
      <c r="L82" s="7">
        <f t="shared" si="15"/>
        <v>-0.73743248026778474</v>
      </c>
      <c r="M82" s="7">
        <f>Indus!I82-K82-L82-AVERAGE(Indus!$I$2:$I$349)</f>
        <v>0.15114657526777364</v>
      </c>
      <c r="N82" s="7">
        <f>AVERAGE(Indus!J76:J87)-AVERAGE(Indus!$J$2:$J$349)</f>
        <v>0.26974136770114931</v>
      </c>
      <c r="O82" s="7">
        <f t="shared" si="16"/>
        <v>0.52414154517857137</v>
      </c>
      <c r="P82" s="7">
        <f>Indus!J82-N82-O82-AVERAGE(Indus!$J$2:$J$349)</f>
        <v>0.33406091482142841</v>
      </c>
      <c r="Q82" s="7">
        <f>AVERAGE(Indus!K76:K87)-AVERAGE(Indus!$K$2:$K$349)</f>
        <v>-4.1441670431034416E-2</v>
      </c>
      <c r="R82" s="7">
        <f t="shared" si="17"/>
        <v>0.24324861071428594</v>
      </c>
      <c r="S82" s="7">
        <f>Indus!K82-Q82-R82-AVERAGE(Indus!$K$2:$K$349)</f>
        <v>-9.0664680714285906E-2</v>
      </c>
      <c r="T82" s="7">
        <f>AVERAGE(Indus!L76:L87)-AVERAGE(Indus!$L$2:$L$349)</f>
        <v>1.2304530783045999</v>
      </c>
      <c r="U82" s="7">
        <f t="shared" si="18"/>
        <v>2.2162659018154773</v>
      </c>
      <c r="V82" s="7">
        <f>Indus!L82-T82-U82-AVERAGE(Indus!$L$2:$L$349)</f>
        <v>0.73397041651785599</v>
      </c>
      <c r="W82" s="7">
        <f>AVERAGE(Indus!M76:M87)-AVERAGE(Indus!$M$2:$M$349)</f>
        <v>-3.5980134770114552E-3</v>
      </c>
      <c r="X82" s="7">
        <f t="shared" si="19"/>
        <v>8.6521461220238155E-2</v>
      </c>
      <c r="Y82" s="7">
        <f>Indus!M82-W82-X82-AVERAGE(Indus!$M$2:$M$349)</f>
        <v>-4.1040820535714895E-3</v>
      </c>
      <c r="Z82" s="7">
        <f>AVERAGE(Indus!N76:N87)-AVERAGE(Indus!$N$2:$N$349)</f>
        <v>1.4910661700287324</v>
      </c>
      <c r="AA82" s="7">
        <f t="shared" si="20"/>
        <v>-3.2922003180654746</v>
      </c>
      <c r="AB82" s="7">
        <f>Indus!N82-Z82-AA82-AVERAGE(Indus!$N$2:$N$349)</f>
        <v>-0.90069894443452725</v>
      </c>
      <c r="AC82" s="7">
        <f>AVERAGE(Indus!O76:O87)-AVERAGE(Indus!$O$2:$O$349)</f>
        <v>1.2393792787354307E-2</v>
      </c>
      <c r="AD82" s="7">
        <f t="shared" si="21"/>
        <v>0.22230336464285827</v>
      </c>
      <c r="AE82" s="7">
        <f>Indus!O82-AC82-AD82-AVERAGE(Indus!$O$2:$O$349)</f>
        <v>6.8611172023808731E-2</v>
      </c>
      <c r="AF82" s="7">
        <f>AVERAGE(Indus!P76:P87)-AVERAGE(Indus!$P$2:$P$349)</f>
        <v>4.708658885057472E-2</v>
      </c>
      <c r="AG82" s="7">
        <f t="shared" si="22"/>
        <v>2.9234067857142887E-3</v>
      </c>
      <c r="AH82" s="7">
        <f>Indus!P82-AF82-AG82-AVERAGE(Indus!$P$2:$P$349)</f>
        <v>-6.3075370119047611E-2</v>
      </c>
    </row>
    <row r="83" spans="1:34" x14ac:dyDescent="0.2">
      <c r="A83" s="3">
        <v>35353</v>
      </c>
      <c r="B83">
        <f t="shared" si="25"/>
        <v>1996</v>
      </c>
      <c r="C83">
        <f t="shared" si="26"/>
        <v>10</v>
      </c>
      <c r="D83" s="7">
        <f>AVERAGE(Indus!D77:D88)</f>
        <v>22.158634424166667</v>
      </c>
      <c r="E83" s="7">
        <f t="shared" si="13"/>
        <v>-2.9457578467261909</v>
      </c>
      <c r="F83" s="7">
        <f>Indus!D83-D83-E83</f>
        <v>9.9057892559524241E-2</v>
      </c>
      <c r="G83" s="7"/>
      <c r="H83" s="7">
        <f>AVERAGE(Indus!H77:H88)-AVERAGE(Indus!$H$2:$H$349)</f>
        <v>8.2467763621830272</v>
      </c>
      <c r="I83" s="7">
        <f t="shared" si="14"/>
        <v>0.67293512288642887</v>
      </c>
      <c r="J83" s="7">
        <f>Indus!H83-H83-I83-AVERAGE(Indus!$H$2:$H$349)</f>
        <v>7.1347917113598669E-2</v>
      </c>
      <c r="K83" s="7">
        <f>AVERAGE(Indus!I77:I88)-AVERAGE(Indus!$I$2:$I$349)</f>
        <v>4.2973866084194015</v>
      </c>
      <c r="L83" s="7">
        <f t="shared" si="15"/>
        <v>-0.62443569854167436</v>
      </c>
      <c r="M83" s="7">
        <f>Indus!I83-K83-L83-AVERAGE(Indus!$I$2:$I$349)</f>
        <v>0.17476426854170768</v>
      </c>
      <c r="N83" s="7">
        <f>AVERAGE(Indus!J77:J88)-AVERAGE(Indus!$J$2:$J$349)</f>
        <v>0.23578227436781596</v>
      </c>
      <c r="O83" s="7">
        <f t="shared" si="16"/>
        <v>-4.6015853988095268E-2</v>
      </c>
      <c r="P83" s="7">
        <f>Indus!J83-N83-O83-AVERAGE(Indus!$J$2:$J$349)</f>
        <v>0.13244384732142844</v>
      </c>
      <c r="Q83" s="7">
        <f>AVERAGE(Indus!K77:K88)-AVERAGE(Indus!$K$2:$K$349)</f>
        <v>-3.9825497931034293E-2</v>
      </c>
      <c r="R83" s="7">
        <f t="shared" si="17"/>
        <v>0.14251123116071418</v>
      </c>
      <c r="S83" s="7">
        <f>Indus!K83-Q83-R83-AVERAGE(Indus!$K$2:$K$349)</f>
        <v>-1.2739836607142951E-3</v>
      </c>
      <c r="T83" s="7">
        <f>AVERAGE(Indus!L77:L88)-AVERAGE(Indus!$L$2:$L$349)</f>
        <v>1.1118942741379332</v>
      </c>
      <c r="U83" s="7">
        <f t="shared" si="18"/>
        <v>7.3723279255951901E-2</v>
      </c>
      <c r="V83" s="7">
        <f>Indus!L83-T83-U83-AVERAGE(Indus!$L$2:$L$349)</f>
        <v>0.16285558324404903</v>
      </c>
      <c r="W83" s="7">
        <f>AVERAGE(Indus!M77:M88)-AVERAGE(Indus!$M$2:$M$349)</f>
        <v>-3.5523518103447865E-3</v>
      </c>
      <c r="X83" s="7">
        <f t="shared" si="19"/>
        <v>8.6516122976190463E-2</v>
      </c>
      <c r="Y83" s="7">
        <f>Indus!M83-W83-X83-AVERAGE(Indus!$M$2:$M$349)</f>
        <v>-4.1255954761904579E-3</v>
      </c>
      <c r="Z83" s="7">
        <f>AVERAGE(Indus!N77:N88)-AVERAGE(Indus!$N$2:$N$349)</f>
        <v>1.2753025216953997</v>
      </c>
      <c r="AA83" s="7">
        <f t="shared" si="20"/>
        <v>-3.0015759469047625</v>
      </c>
      <c r="AB83" s="7">
        <f>Indus!N83-Z83-AA83-AVERAGE(Indus!$N$2:$N$349)</f>
        <v>-0.51226277726190617</v>
      </c>
      <c r="AC83" s="7">
        <f>AVERAGE(Indus!O77:O88)-AVERAGE(Indus!$O$2:$O$349)</f>
        <v>-5.4910972126456237E-3</v>
      </c>
      <c r="AD83" s="7">
        <f t="shared" si="21"/>
        <v>-0.17453537592261892</v>
      </c>
      <c r="AE83" s="7">
        <f>Indus!O83-AC83-AD83-AVERAGE(Indus!$O$2:$O$349)</f>
        <v>0.11611797258928558</v>
      </c>
      <c r="AF83" s="7">
        <f>AVERAGE(Indus!P77:P88)-AVERAGE(Indus!$P$2:$P$349)</f>
        <v>4.035429468390804E-2</v>
      </c>
      <c r="AG83" s="7">
        <f t="shared" si="22"/>
        <v>-7.4909249077380946E-2</v>
      </c>
      <c r="AH83" s="7">
        <f>Indus!P83-AF83-AG83-AVERAGE(Indus!$P$2:$P$349)</f>
        <v>-4.0694630089285699E-2</v>
      </c>
    </row>
    <row r="84" spans="1:34" x14ac:dyDescent="0.2">
      <c r="A84" s="3">
        <v>35384</v>
      </c>
      <c r="B84">
        <f t="shared" si="25"/>
        <v>1996</v>
      </c>
      <c r="C84">
        <f t="shared" si="26"/>
        <v>11</v>
      </c>
      <c r="D84" s="7">
        <f>AVERAGE(Indus!D78:D89)</f>
        <v>21.73990074833333</v>
      </c>
      <c r="E84" s="7">
        <f t="shared" si="13"/>
        <v>-3.5697580191071441</v>
      </c>
      <c r="F84" s="7">
        <f>Indus!D84-D84-E84</f>
        <v>-0.21934373922618677</v>
      </c>
      <c r="G84" s="7"/>
      <c r="H84" s="7">
        <f>AVERAGE(Indus!H78:H89)-AVERAGE(Indus!$H$2:$H$349)</f>
        <v>8.2117625280166067</v>
      </c>
      <c r="I84" s="7">
        <f t="shared" si="14"/>
        <v>0.72864568809472985</v>
      </c>
      <c r="J84" s="7">
        <f>Indus!H84-H84-I84-AVERAGE(Indus!$H$2:$H$349)</f>
        <v>-3.4553893928205071E-2</v>
      </c>
      <c r="K84" s="7">
        <f>AVERAGE(Indus!I78:I89)-AVERAGE(Indus!$I$2:$I$349)</f>
        <v>4.2983784300860748</v>
      </c>
      <c r="L84" s="7">
        <f t="shared" si="15"/>
        <v>-0.50716400184529675</v>
      </c>
      <c r="M84" s="7">
        <f>Indus!I84-K84-L84-AVERAGE(Indus!$I$2:$I$349)</f>
        <v>0.13529714017863625</v>
      </c>
      <c r="N84" s="7">
        <f>AVERAGE(Indus!J78:J89)-AVERAGE(Indus!$J$2:$J$349)</f>
        <v>0.2236456410344827</v>
      </c>
      <c r="O84" s="7">
        <f t="shared" si="16"/>
        <v>-0.27201306354166643</v>
      </c>
      <c r="P84" s="7">
        <f>Indus!J84-N84-O84-AVERAGE(Indus!$J$2:$J$349)</f>
        <v>1.0563102083329667E-3</v>
      </c>
      <c r="Q84" s="7">
        <f>AVERAGE(Indus!K78:K89)-AVERAGE(Indus!$K$2:$K$349)</f>
        <v>-5.5282285431034417E-2</v>
      </c>
      <c r="R84" s="7">
        <f t="shared" si="17"/>
        <v>-3.8654924107142885E-2</v>
      </c>
      <c r="S84" s="7">
        <f>Indus!K84-Q84-R84-AVERAGE(Indus!$K$2:$K$349)</f>
        <v>4.5206939107142907E-2</v>
      </c>
      <c r="T84" s="7">
        <f>AVERAGE(Indus!L78:L89)-AVERAGE(Indus!$L$2:$L$349)</f>
        <v>1.0545654141379339</v>
      </c>
      <c r="U84" s="7">
        <f t="shared" si="18"/>
        <v>-0.51119059562499913</v>
      </c>
      <c r="V84" s="7">
        <f>Indus!L84-T84-U84-AVERAGE(Indus!$L$2:$L$349)</f>
        <v>-9.549401187500095E-2</v>
      </c>
      <c r="W84" s="7">
        <f>AVERAGE(Indus!M78:M89)-AVERAGE(Indus!$M$2:$M$349)</f>
        <v>-3.5523518103447865E-3</v>
      </c>
      <c r="X84" s="7">
        <f t="shared" si="19"/>
        <v>2.3683410833333321E-2</v>
      </c>
      <c r="Y84" s="7">
        <f>Indus!M84-W84-X84-AVERAGE(Indus!$M$2:$M$349)</f>
        <v>-1.8242133333333244E-3</v>
      </c>
      <c r="Z84" s="7">
        <f>AVERAGE(Indus!N78:N89)-AVERAGE(Indus!$N$2:$N$349)</f>
        <v>0.96708602919539821</v>
      </c>
      <c r="AA84" s="7">
        <f t="shared" si="20"/>
        <v>-2.4656964049702372</v>
      </c>
      <c r="AB84" s="7">
        <f>Indus!N84-Z84-AA84-AVERAGE(Indus!$N$2:$N$349)</f>
        <v>-0.15781876669642969</v>
      </c>
      <c r="AC84" s="7">
        <f>AVERAGE(Indus!O78:O89)-AVERAGE(Indus!$O$2:$O$349)</f>
        <v>1.8676127873544779E-3</v>
      </c>
      <c r="AD84" s="7">
        <f t="shared" si="21"/>
        <v>-0.45004948389880894</v>
      </c>
      <c r="AE84" s="7">
        <f>Indus!O84-AC84-AD84-AVERAGE(Indus!$O$2:$O$349)</f>
        <v>-6.7106399434524455E-2</v>
      </c>
      <c r="AF84" s="7">
        <f>AVERAGE(Indus!P78:P89)-AVERAGE(Indus!$P$2:$P$349)</f>
        <v>4.1416468017241373E-2</v>
      </c>
      <c r="AG84" s="7">
        <f t="shared" si="22"/>
        <v>-7.7334496339285713E-2</v>
      </c>
      <c r="AH84" s="7">
        <f>Indus!P84-AF84-AG84-AVERAGE(Indus!$P$2:$P$349)</f>
        <v>-4.4026996160714267E-2</v>
      </c>
    </row>
    <row r="85" spans="1:34" x14ac:dyDescent="0.2">
      <c r="A85" s="3">
        <v>35414</v>
      </c>
      <c r="B85">
        <f t="shared" si="25"/>
        <v>1996</v>
      </c>
      <c r="C85">
        <f t="shared" si="26"/>
        <v>12</v>
      </c>
      <c r="D85" s="7">
        <f>AVERAGE(Indus!D79:D90)</f>
        <v>21.378456195833333</v>
      </c>
      <c r="E85" s="7">
        <f t="shared" si="13"/>
        <v>-3.4801343082440477</v>
      </c>
      <c r="F85" s="7">
        <f>Indus!D85-D85-E85</f>
        <v>-0.22168232758928763</v>
      </c>
      <c r="G85" s="7" t="str">
        <f>$G$350</f>
        <v>Ground Water</v>
      </c>
      <c r="H85" s="7">
        <f>AVERAGE(Indus!H79:H90)-AVERAGE(Indus!$H$2:$H$349)</f>
        <v>8.1869822546827891</v>
      </c>
      <c r="I85" s="7">
        <f t="shared" si="14"/>
        <v>-0.44556318029754038</v>
      </c>
      <c r="J85" s="7">
        <f>Indus!H85-H85-I85-AVERAGE(Indus!$H$2:$H$349)</f>
        <v>2.7472357797705627E-2</v>
      </c>
      <c r="K85" s="7">
        <f>AVERAGE(Indus!I79:I90)-AVERAGE(Indus!$I$2:$I$349)</f>
        <v>4.2910974442527277</v>
      </c>
      <c r="L85" s="7">
        <f t="shared" si="15"/>
        <v>-0.34169206232144234</v>
      </c>
      <c r="M85" s="7">
        <f>Indus!I85-K85-L85-AVERAGE(Indus!$I$2:$I$349)</f>
        <v>3.2587146488140206E-2</v>
      </c>
      <c r="N85" s="7">
        <f>AVERAGE(Indus!J79:J90)-AVERAGE(Indus!$J$2:$J$349)</f>
        <v>0.22855945770114938</v>
      </c>
      <c r="O85" s="7">
        <f t="shared" si="16"/>
        <v>-0.5169500352678571</v>
      </c>
      <c r="P85" s="7">
        <f>Indus!J85-N85-O85-AVERAGE(Indus!$J$2:$J$349)</f>
        <v>-0.13022695473214319</v>
      </c>
      <c r="Q85" s="7">
        <f>AVERAGE(Indus!K79:K90)-AVERAGE(Indus!$K$2:$K$349)</f>
        <v>-7.0139582931034283E-2</v>
      </c>
      <c r="R85" s="7">
        <f t="shared" si="17"/>
        <v>0.2758142312202384</v>
      </c>
      <c r="S85" s="7">
        <f>Indus!K85-Q85-R85-AVERAGE(Indus!$K$2:$K$349)</f>
        <v>9.765528127976153E-2</v>
      </c>
      <c r="T85" s="7">
        <f>AVERAGE(Indus!L79:L90)-AVERAGE(Indus!$L$2:$L$349)</f>
        <v>1.0469622458046013</v>
      </c>
      <c r="U85" s="7">
        <f t="shared" si="18"/>
        <v>-0.50768902354166556</v>
      </c>
      <c r="V85" s="7">
        <f>Indus!L85-T85-U85-AVERAGE(Indus!$L$2:$L$349)</f>
        <v>-0.14450778562500144</v>
      </c>
      <c r="W85" s="7">
        <f>AVERAGE(Indus!M79:M90)-AVERAGE(Indus!$M$2:$M$349)</f>
        <v>-3.5097343103447781E-3</v>
      </c>
      <c r="X85" s="7">
        <f t="shared" si="19"/>
        <v>-7.2473393809523806E-2</v>
      </c>
      <c r="Y85" s="7">
        <f>Indus!M85-W85-X85-AVERAGE(Indus!$M$2:$M$349)</f>
        <v>3.5644438095237957E-3</v>
      </c>
      <c r="Z85" s="7">
        <f>AVERAGE(Indus!N79:N90)-AVERAGE(Indus!$N$2:$N$349)</f>
        <v>0.64325423252873115</v>
      </c>
      <c r="AA85" s="7">
        <f t="shared" si="20"/>
        <v>-1.703961671160716</v>
      </c>
      <c r="AB85" s="7">
        <f>Indus!N85-Z85-AA85-AVERAGE(Indus!$N$2:$N$349)</f>
        <v>8.885876160716677E-3</v>
      </c>
      <c r="AC85" s="7">
        <f>AVERAGE(Indus!O79:O90)-AVERAGE(Indus!$O$2:$O$349)</f>
        <v>1.5641730287355049E-2</v>
      </c>
      <c r="AD85" s="7">
        <f t="shared" si="21"/>
        <v>-9.3014441964285766E-2</v>
      </c>
      <c r="AE85" s="7">
        <f>Indus!O85-AC85-AD85-AVERAGE(Indus!$O$2:$O$349)</f>
        <v>-7.2244168869048053E-2</v>
      </c>
      <c r="AF85" s="7">
        <f>AVERAGE(Indus!P79:P90)-AVERAGE(Indus!$P$2:$P$349)</f>
        <v>3.9588253017241379E-2</v>
      </c>
      <c r="AG85" s="7">
        <f t="shared" si="22"/>
        <v>-7.4602463452380946E-2</v>
      </c>
      <c r="AH85" s="7">
        <f>Indus!P85-AF85-AG85-AVERAGE(Indus!$P$2:$P$349)</f>
        <v>-4.4883784047619044E-2</v>
      </c>
    </row>
    <row r="86" spans="1:34" x14ac:dyDescent="0.2">
      <c r="A86" s="3">
        <v>35445</v>
      </c>
      <c r="B86">
        <f t="shared" si="25"/>
        <v>1997</v>
      </c>
      <c r="C86">
        <f t="shared" si="26"/>
        <v>1</v>
      </c>
      <c r="D86" s="7">
        <f>AVERAGE(Indus!D80:D91)</f>
        <v>20.913716873333332</v>
      </c>
      <c r="E86" s="7">
        <f t="shared" si="13"/>
        <v>-2.9115972892857132</v>
      </c>
      <c r="F86" s="7">
        <f>Indus!D86-D86-E86</f>
        <v>-0.9563098340476186</v>
      </c>
      <c r="G86" s="7">
        <f>$S$351*SIN(PI()/6*(C86+$S$352))</f>
        <v>-0.67263633740726114</v>
      </c>
      <c r="H86" s="7">
        <f>AVERAGE(Indus!H80:H91)-AVERAGE(Indus!$H$2:$H$349)</f>
        <v>8.157970210516396</v>
      </c>
      <c r="I86" s="7">
        <f t="shared" si="14"/>
        <v>-0.39337085511897385</v>
      </c>
      <c r="J86" s="7">
        <f>Indus!H86-H86-I86-AVERAGE(Indus!$H$2:$H$349)</f>
        <v>-7.920401321416648E-2</v>
      </c>
      <c r="K86" s="7">
        <f>AVERAGE(Indus!I80:I91)-AVERAGE(Indus!$I$2:$I$349)</f>
        <v>4.2802662475860416</v>
      </c>
      <c r="L86" s="7">
        <f t="shared" si="15"/>
        <v>-0.13915016446424033</v>
      </c>
      <c r="M86" s="7">
        <f>Indus!I86-K86-L86-AVERAGE(Indus!$I$2:$I$349)</f>
        <v>2.2028785297663944E-2</v>
      </c>
      <c r="N86" s="7">
        <f>AVERAGE(Indus!J80:J91)-AVERAGE(Indus!$J$2:$J$349)</f>
        <v>0.21268915520114917</v>
      </c>
      <c r="O86" s="7">
        <f t="shared" si="16"/>
        <v>-0.63024716369047629</v>
      </c>
      <c r="P86" s="7">
        <f>Indus!J86-N86-O86-AVERAGE(Indus!$J$2:$J$349)</f>
        <v>-0.21917765380952381</v>
      </c>
      <c r="Q86" s="7">
        <f>AVERAGE(Indus!K80:K91)-AVERAGE(Indus!$K$2:$K$349)</f>
        <v>-7.3901303764367654E-2</v>
      </c>
      <c r="R86" s="7">
        <f t="shared" si="17"/>
        <v>-0.33677367514880951</v>
      </c>
      <c r="S86" s="7">
        <f>Indus!K86-Q86-R86-AVERAGE(Indus!$K$2:$K$349)</f>
        <v>5.9872448482142793E-2</v>
      </c>
      <c r="T86" s="7">
        <f>AVERAGE(Indus!L80:L91)-AVERAGE(Indus!$L$2:$L$349)</f>
        <v>0.93331049330460125</v>
      </c>
      <c r="U86" s="7">
        <f t="shared" si="18"/>
        <v>-0.83735311690476166</v>
      </c>
      <c r="V86" s="7">
        <f>Indus!L86-T86-U86-AVERAGE(Indus!$L$2:$L$349)</f>
        <v>-0.23116734976190578</v>
      </c>
      <c r="W86" s="7">
        <f>AVERAGE(Indus!M80:M91)-AVERAGE(Indus!$M$2:$M$349)</f>
        <v>-3.4671168103447836E-3</v>
      </c>
      <c r="X86" s="7">
        <f t="shared" si="19"/>
        <v>-2.3229864166666676E-2</v>
      </c>
      <c r="Y86" s="7">
        <f>Indus!M86-W86-X86-AVERAGE(Indus!$M$2:$M$349)</f>
        <v>1.2761466666666721E-3</v>
      </c>
      <c r="Z86" s="7">
        <f>AVERAGE(Indus!N80:N91)-AVERAGE(Indus!$N$2:$N$349)</f>
        <v>0.35077082336206544</v>
      </c>
      <c r="AA86" s="7">
        <f t="shared" si="20"/>
        <v>-0.27041996994047501</v>
      </c>
      <c r="AB86" s="7">
        <f>Indus!N86-Z86-AA86-AVERAGE(Indus!$N$2:$N$349)</f>
        <v>-0.3182314058928597</v>
      </c>
      <c r="AC86" s="7">
        <f>AVERAGE(Indus!O80:O91)-AVERAGE(Indus!$O$2:$O$349)</f>
        <v>2.7943452787355216E-2</v>
      </c>
      <c r="AD86" s="7">
        <f t="shared" si="21"/>
        <v>-0.21379957645833381</v>
      </c>
      <c r="AE86" s="7">
        <f>Indus!O86-AC86-AD86-AVERAGE(Indus!$O$2:$O$349)</f>
        <v>-0.15322174687500034</v>
      </c>
      <c r="AF86" s="7">
        <f>AVERAGE(Indus!P80:P91)-AVERAGE(Indus!$P$2:$P$349)</f>
        <v>2.8124648017241377E-2</v>
      </c>
      <c r="AG86" s="7">
        <f t="shared" si="22"/>
        <v>-6.7250286041666663E-2</v>
      </c>
      <c r="AH86" s="7">
        <f>Indus!P86-AF86-AG86-AVERAGE(Indus!$P$2:$P$349)</f>
        <v>-3.8537476458333324E-2</v>
      </c>
    </row>
    <row r="87" spans="1:34" x14ac:dyDescent="0.2">
      <c r="A87" s="3">
        <v>35476</v>
      </c>
      <c r="B87">
        <f t="shared" si="25"/>
        <v>1997</v>
      </c>
      <c r="C87">
        <f t="shared" si="26"/>
        <v>2</v>
      </c>
      <c r="D87" s="7">
        <f>AVERAGE(Indus!D81:D92)</f>
        <v>20.343215625833334</v>
      </c>
      <c r="E87" s="7">
        <f t="shared" si="13"/>
        <v>-0.42567143738095259</v>
      </c>
      <c r="F87" s="7">
        <f>Indus!D87-D87-E87</f>
        <v>-2.3725755784523836</v>
      </c>
      <c r="G87" s="7">
        <f t="shared" ref="G87:G97" si="27">$S$351*SIN(PI()/6*(C87+$S$352))</f>
        <v>-0.66899938975710949</v>
      </c>
      <c r="H87" s="7">
        <f>AVERAGE(Indus!H81:H92)-AVERAGE(Indus!$H$2:$H$349)</f>
        <v>8.1157949180164906</v>
      </c>
      <c r="I87" s="7">
        <f t="shared" si="14"/>
        <v>-0.27306910913694082</v>
      </c>
      <c r="J87" s="7">
        <f>Indus!H87-H87-I87-AVERAGE(Indus!$H$2:$H$349)</f>
        <v>-0.2007874966966483</v>
      </c>
      <c r="K87" s="7">
        <f>AVERAGE(Indus!I81:I92)-AVERAGE(Indus!$I$2:$I$349)</f>
        <v>4.1976348184193739</v>
      </c>
      <c r="L87" s="7">
        <f t="shared" si="15"/>
        <v>0.12104588446425169</v>
      </c>
      <c r="M87" s="7">
        <f>Indus!I87-K87-L87-AVERAGE(Indus!$I$2:$I$349)</f>
        <v>-5.3668154464162399E-2</v>
      </c>
      <c r="N87" s="7">
        <f>AVERAGE(Indus!J81:J92)-AVERAGE(Indus!$J$2:$J$349)</f>
        <v>0.18249850853448257</v>
      </c>
      <c r="O87" s="7">
        <f t="shared" si="16"/>
        <v>-0.54973218991071426</v>
      </c>
      <c r="P87" s="7">
        <f>Indus!J87-N87-O87-AVERAGE(Indus!$J$2:$J$349)</f>
        <v>-0.35225945092261912</v>
      </c>
      <c r="Q87" s="7">
        <f>AVERAGE(Indus!K81:K92)-AVERAGE(Indus!$K$2:$K$349)</f>
        <v>-6.989049709770101E-2</v>
      </c>
      <c r="R87" s="7">
        <f t="shared" si="17"/>
        <v>-0.2936607723809524</v>
      </c>
      <c r="S87" s="7">
        <f>Indus!K87-Q87-R87-AVERAGE(Indus!$K$2:$K$349)</f>
        <v>0.11366774904761912</v>
      </c>
      <c r="T87" s="7">
        <f>AVERAGE(Indus!L81:L92)-AVERAGE(Indus!$L$2:$L$349)</f>
        <v>0.73254512163793439</v>
      </c>
      <c r="U87" s="7">
        <f t="shared" si="18"/>
        <v>-1.1284273598214289</v>
      </c>
      <c r="V87" s="7">
        <f>Indus!L87-T87-U87-AVERAGE(Indus!$L$2:$L$349)</f>
        <v>-0.78743059517857183</v>
      </c>
      <c r="W87" s="7">
        <f>AVERAGE(Indus!M81:M92)-AVERAGE(Indus!$M$2:$M$349)</f>
        <v>-3.3421084770114545E-3</v>
      </c>
      <c r="X87" s="7">
        <f t="shared" si="19"/>
        <v>-2.3280202053571432E-2</v>
      </c>
      <c r="Y87" s="7">
        <f>Indus!M87-W87-X87-AVERAGE(Indus!$M$2:$M$349)</f>
        <v>1.2014762202380985E-3</v>
      </c>
      <c r="Z87" s="7">
        <f>AVERAGE(Indus!N81:N92)-AVERAGE(Indus!$N$2:$N$349)</f>
        <v>0.13328889252873211</v>
      </c>
      <c r="AA87" s="7">
        <f t="shared" si="20"/>
        <v>1.7558755634523777</v>
      </c>
      <c r="AB87" s="7">
        <f>Indus!N87-Z87-AA87-AVERAGE(Indus!$N$2:$N$349)</f>
        <v>-0.83583960845237826</v>
      </c>
      <c r="AC87" s="7">
        <f>AVERAGE(Indus!O81:O92)-AVERAGE(Indus!$O$2:$O$349)</f>
        <v>3.1825463620687611E-2</v>
      </c>
      <c r="AD87" s="7">
        <f t="shared" si="21"/>
        <v>3.5075825297621321E-3</v>
      </c>
      <c r="AE87" s="7">
        <f>Indus!O87-AC87-AD87-AVERAGE(Indus!$O$2:$O$349)</f>
        <v>-0.19667224669642858</v>
      </c>
      <c r="AF87" s="7">
        <f>AVERAGE(Indus!P81:P92)-AVERAGE(Indus!$P$2:$P$349)</f>
        <v>2.2843893017241393E-2</v>
      </c>
      <c r="AG87" s="7">
        <f t="shared" si="22"/>
        <v>-3.7923187380952378E-2</v>
      </c>
      <c r="AH87" s="7">
        <f>Indus!P87-AF87-AG87-AVERAGE(Indus!$P$2:$P$349)</f>
        <v>-6.0660000119047625E-2</v>
      </c>
    </row>
    <row r="88" spans="1:34" x14ac:dyDescent="0.2">
      <c r="A88" s="3">
        <v>35504</v>
      </c>
      <c r="B88">
        <f t="shared" si="25"/>
        <v>1997</v>
      </c>
      <c r="C88">
        <f t="shared" si="26"/>
        <v>3</v>
      </c>
      <c r="D88" s="7">
        <f>AVERAGE(Indus!D82:D93)</f>
        <v>19.918200732500001</v>
      </c>
      <c r="E88" s="7">
        <f t="shared" si="13"/>
        <v>1.7726173383333335</v>
      </c>
      <c r="F88" s="7">
        <f>Indus!D88-D88-E88</f>
        <v>-2.2739880108333317</v>
      </c>
      <c r="G88" s="7">
        <f t="shared" si="27"/>
        <v>-0.4861045958846264</v>
      </c>
      <c r="H88" s="7">
        <f>AVERAGE(Indus!H82:H93)-AVERAGE(Indus!$H$2:$H$349)</f>
        <v>8.079580724682728</v>
      </c>
      <c r="I88" s="7">
        <f t="shared" si="14"/>
        <v>-0.14866638139847055</v>
      </c>
      <c r="J88" s="7">
        <f>Indus!H88-H88-I88-AVERAGE(Indus!$H$2:$H$349)</f>
        <v>-0.24503072110110224</v>
      </c>
      <c r="K88" s="7">
        <f>AVERAGE(Indus!I82:I93)-AVERAGE(Indus!$I$2:$I$349)</f>
        <v>4.1340311000860765</v>
      </c>
      <c r="L88" s="7">
        <f t="shared" si="15"/>
        <v>0.40447307758932993</v>
      </c>
      <c r="M88" s="7">
        <f>Indus!I88-K88-L88-AVERAGE(Indus!$I$2:$I$349)</f>
        <v>3.0768620744026975E-2</v>
      </c>
      <c r="N88" s="7">
        <f>AVERAGE(Indus!J82:J93)-AVERAGE(Indus!$J$2:$J$349)</f>
        <v>0.14925447520114932</v>
      </c>
      <c r="O88" s="7">
        <f t="shared" si="16"/>
        <v>-0.39400179642857136</v>
      </c>
      <c r="P88" s="7">
        <f>Indus!J88-N88-O88-AVERAGE(Indus!$J$2:$J$349)</f>
        <v>-0.32595882107142882</v>
      </c>
      <c r="Q88" s="7">
        <f>AVERAGE(Indus!K82:K93)-AVERAGE(Indus!$K$2:$K$349)</f>
        <v>-7.044995376436769E-2</v>
      </c>
      <c r="R88" s="7">
        <f t="shared" si="17"/>
        <v>-0.28105722928571436</v>
      </c>
      <c r="S88" s="7">
        <f>Indus!K88-Q88-R88-AVERAGE(Indus!$K$2:$K$349)</f>
        <v>5.6346542619047701E-2</v>
      </c>
      <c r="T88" s="7">
        <f>AVERAGE(Indus!L82:L93)-AVERAGE(Indus!$L$2:$L$349)</f>
        <v>0.53095863663793441</v>
      </c>
      <c r="U88" s="7">
        <f t="shared" si="18"/>
        <v>-1.2460367708035722</v>
      </c>
      <c r="V88" s="7">
        <f>Indus!L88-T88-U88-AVERAGE(Indus!$L$2:$L$349)</f>
        <v>-0.90106883919642833</v>
      </c>
      <c r="W88" s="7">
        <f>AVERAGE(Indus!M82:M93)-AVERAGE(Indus!$M$2:$M$349)</f>
        <v>-3.2597634770114431E-3</v>
      </c>
      <c r="X88" s="7">
        <f t="shared" si="19"/>
        <v>-2.3312426726190473E-2</v>
      </c>
      <c r="Y88" s="7">
        <f>Indus!M88-W88-X88-AVERAGE(Indus!$M$2:$M$349)</f>
        <v>1.1513558928571282E-3</v>
      </c>
      <c r="Z88" s="7">
        <f>AVERAGE(Indus!N82:N93)-AVERAGE(Indus!$N$2:$N$349)</f>
        <v>6.2564008362064882E-2</v>
      </c>
      <c r="AA88" s="7">
        <f t="shared" si="20"/>
        <v>3.4705398341666633</v>
      </c>
      <c r="AB88" s="7">
        <f>Indus!N88-Z88-AA88-AVERAGE(Indus!$N$2:$N$349)</f>
        <v>-0.78126023499999597</v>
      </c>
      <c r="AC88" s="7">
        <f>AVERAGE(Indus!O82:O93)-AVERAGE(Indus!$O$2:$O$349)</f>
        <v>1.85669661206882E-2</v>
      </c>
      <c r="AD88" s="7">
        <f t="shared" si="21"/>
        <v>1.3288629910713556E-2</v>
      </c>
      <c r="AE88" s="7">
        <f>Indus!O88-AC88-AD88-AVERAGE(Indus!$O$2:$O$349)</f>
        <v>-6.6298416577380337E-2</v>
      </c>
      <c r="AF88" s="7">
        <f>AVERAGE(Indus!P82:P93)-AVERAGE(Indus!$P$2:$P$349)</f>
        <v>1.6954517183908058E-2</v>
      </c>
      <c r="AG88" s="7">
        <f t="shared" si="22"/>
        <v>-2.2603289434523804E-2</v>
      </c>
      <c r="AH88" s="7">
        <f>Indus!P88-AF88-AG88-AVERAGE(Indus!$P$2:$P$349)</f>
        <v>-4.2695982232142861E-2</v>
      </c>
    </row>
    <row r="89" spans="1:34" x14ac:dyDescent="0.2">
      <c r="A89" s="3">
        <v>35535</v>
      </c>
      <c r="B89">
        <f t="shared" si="25"/>
        <v>1997</v>
      </c>
      <c r="C89">
        <f t="shared" si="26"/>
        <v>4</v>
      </c>
      <c r="D89" s="7">
        <f>AVERAGE(Indus!D83:D94)</f>
        <v>19.692618848333336</v>
      </c>
      <c r="E89" s="7">
        <f t="shared" si="13"/>
        <v>3.1407904284523811</v>
      </c>
      <c r="F89" s="7">
        <f>Indus!D89-D89-E89</f>
        <v>-0.94133182678571448</v>
      </c>
      <c r="G89" s="7">
        <f t="shared" si="27"/>
        <v>-0.17295846810780044</v>
      </c>
      <c r="H89" s="7">
        <f>AVERAGE(Indus!H83:H94)-AVERAGE(Indus!$H$2:$H$349)</f>
        <v>8.0486562455162129</v>
      </c>
      <c r="I89" s="7">
        <f t="shared" si="14"/>
        <v>-0.35107930526828568</v>
      </c>
      <c r="J89" s="7">
        <f>Indus!H89-H89-I89-AVERAGE(Indus!$H$2:$H$349)</f>
        <v>-4.3187458064949169E-2</v>
      </c>
      <c r="K89" s="7">
        <f>AVERAGE(Indus!I83:I94)-AVERAGE(Indus!$I$2:$I$349)</f>
        <v>4.0768615034194227</v>
      </c>
      <c r="L89" s="7">
        <f t="shared" si="15"/>
        <v>0.63605862616071818</v>
      </c>
      <c r="M89" s="7">
        <f>Indus!I89-K89-L89-AVERAGE(Indus!$I$2:$I$349)</f>
        <v>-2.6185171160705067E-2</v>
      </c>
      <c r="N89" s="7">
        <f>AVERAGE(Indus!J83:J94)-AVERAGE(Indus!$J$2:$J$349)</f>
        <v>0.13276356853448235</v>
      </c>
      <c r="O89" s="7">
        <f t="shared" si="16"/>
        <v>-0.13855851791666673</v>
      </c>
      <c r="P89" s="7">
        <f>Indus!J89-N89-O89-AVERAGE(Indus!$J$2:$J$349)</f>
        <v>-0.13313440291666645</v>
      </c>
      <c r="Q89" s="7">
        <f>AVERAGE(Indus!K83:K94)-AVERAGE(Indus!$K$2:$K$349)</f>
        <v>-6.1402917097701071E-2</v>
      </c>
      <c r="R89" s="7">
        <f t="shared" si="17"/>
        <v>4.7137904732142966E-2</v>
      </c>
      <c r="S89" s="7">
        <f>Indus!K89-Q89-R89-AVERAGE(Indus!$K$2:$K$349)</f>
        <v>-9.6169918065476256E-2</v>
      </c>
      <c r="T89" s="7">
        <f>AVERAGE(Indus!L83:L94)-AVERAGE(Indus!$L$2:$L$349)</f>
        <v>0.44361438747126858</v>
      </c>
      <c r="U89" s="7">
        <f t="shared" si="18"/>
        <v>-1.2516972193154769</v>
      </c>
      <c r="V89" s="7">
        <f>Indus!L89-T89-U89-AVERAGE(Indus!$L$2:$L$349)</f>
        <v>-0.41052119151785771</v>
      </c>
      <c r="W89" s="7">
        <f>AVERAGE(Indus!M83:M94)-AVERAGE(Indus!$M$2:$M$349)</f>
        <v>-3.1249709770114625E-3</v>
      </c>
      <c r="X89" s="7">
        <f t="shared" si="19"/>
        <v>-7.2630390416666663E-2</v>
      </c>
      <c r="Y89" s="7">
        <f>Indus!M89-W89-X89-AVERAGE(Indus!$M$2:$M$349)</f>
        <v>3.3366770833333365E-3</v>
      </c>
      <c r="Z89" s="7">
        <f>AVERAGE(Indus!N83:N94)-AVERAGE(Indus!$N$2:$N$349)</f>
        <v>2.5376670028730786E-2</v>
      </c>
      <c r="AA89" s="7">
        <f t="shared" si="20"/>
        <v>4.3501304162797645</v>
      </c>
      <c r="AB89" s="7">
        <f>Indus!N89-Z89-AA89-AVERAGE(Indus!$N$2:$N$349)</f>
        <v>-0.27909904877976466</v>
      </c>
      <c r="AC89" s="7">
        <f>AVERAGE(Indus!O83:O94)-AVERAGE(Indus!$O$2:$O$349)</f>
        <v>9.7811419540212441E-3</v>
      </c>
      <c r="AD89" s="7">
        <f t="shared" si="21"/>
        <v>-5.6000804821429107E-2</v>
      </c>
      <c r="AE89" s="7">
        <f>Indus!O89-AC89-AD89-AVERAGE(Indus!$O$2:$O$349)</f>
        <v>5.3547542321429109E-2</v>
      </c>
      <c r="AF89" s="7">
        <f>AVERAGE(Indus!P83:P94)-AVERAGE(Indus!$P$2:$P$349)</f>
        <v>2.0105626350574737E-2</v>
      </c>
      <c r="AG89" s="7">
        <f t="shared" si="22"/>
        <v>-2.2552960833333358E-2</v>
      </c>
      <c r="AH89" s="7">
        <f>Indus!P89-AF89-AG89-AVERAGE(Indus!$P$2:$P$349)</f>
        <v>-1.0054129999999981E-2</v>
      </c>
    </row>
    <row r="90" spans="1:34" x14ac:dyDescent="0.2">
      <c r="A90" s="3">
        <v>35565</v>
      </c>
      <c r="B90">
        <f t="shared" si="25"/>
        <v>1997</v>
      </c>
      <c r="C90">
        <f t="shared" si="26"/>
        <v>5</v>
      </c>
      <c r="D90" s="7">
        <f>AVERAGE(Indus!D84:D95)</f>
        <v>19.518330257500001</v>
      </c>
      <c r="E90" s="7">
        <f t="shared" si="13"/>
        <v>2.5263573912797606</v>
      </c>
      <c r="F90" s="7">
        <f>Indus!D90-D90-E90</f>
        <v>7.2683911220241093E-2</v>
      </c>
      <c r="G90" s="7">
        <f t="shared" si="27"/>
        <v>0.18653174152263469</v>
      </c>
      <c r="H90" s="7">
        <f>AVERAGE(Indus!H84:H95)-AVERAGE(Indus!$H$2:$H$349)</f>
        <v>8.020274898016396</v>
      </c>
      <c r="I90" s="7">
        <f t="shared" si="14"/>
        <v>-0.45535786940445178</v>
      </c>
      <c r="J90" s="7">
        <f>Indus!H90-H90-I90-AVERAGE(Indus!$H$2:$H$349)</f>
        <v>6.5546673571134306E-2</v>
      </c>
      <c r="K90" s="7">
        <f>AVERAGE(Indus!I84:I95)-AVERAGE(Indus!$I$2:$I$349)</f>
        <v>4.0142877525860854</v>
      </c>
      <c r="L90" s="7">
        <f t="shared" si="15"/>
        <v>0.8001232152678881</v>
      </c>
      <c r="M90" s="7">
        <f>Indus!I90-K90-L90-AVERAGE(Indus!$I$2:$I$349)</f>
        <v>2.7780530565451045E-2</v>
      </c>
      <c r="N90" s="7">
        <f>AVERAGE(Indus!J84:J95)-AVERAGE(Indus!$J$2:$J$349)</f>
        <v>0.12278717186781574</v>
      </c>
      <c r="O90" s="7">
        <f t="shared" si="16"/>
        <v>-0.10338196336309502</v>
      </c>
      <c r="P90" s="7">
        <f>Indus!J90-N90-O90-AVERAGE(Indus!$J$2:$J$349)</f>
        <v>6.1987591964283162E-3</v>
      </c>
      <c r="Q90" s="7">
        <f>AVERAGE(Indus!K84:K95)-AVERAGE(Indus!$K$2:$K$349)</f>
        <v>-7.2872609597701032E-2</v>
      </c>
      <c r="R90" s="7">
        <f t="shared" si="17"/>
        <v>0.13874429791666643</v>
      </c>
      <c r="S90" s="7">
        <f>Indus!K90-Q90-R90-AVERAGE(Indus!$K$2:$K$349)</f>
        <v>-0.17051796874999969</v>
      </c>
      <c r="T90" s="7">
        <f>AVERAGE(Indus!L84:L95)-AVERAGE(Indus!$L$2:$L$349)</f>
        <v>0.40967272080460138</v>
      </c>
      <c r="U90" s="7">
        <f t="shared" si="18"/>
        <v>-1.5361059226785709</v>
      </c>
      <c r="V90" s="7">
        <f>Indus!L90-T90-U90-AVERAGE(Indus!$L$2:$L$349)</f>
        <v>-1.3960941488096346E-2</v>
      </c>
      <c r="W90" s="7">
        <f>AVERAGE(Indus!M84:M95)-AVERAGE(Indus!$M$2:$M$349)</f>
        <v>-2.9902509770114577E-3</v>
      </c>
      <c r="X90" s="7">
        <f t="shared" si="19"/>
        <v>-3.9640604285714282E-2</v>
      </c>
      <c r="Y90" s="7">
        <f>Indus!M90-W90-X90-AVERAGE(Indus!$M$2:$M$349)</f>
        <v>1.8084309523809516E-3</v>
      </c>
      <c r="Z90" s="7">
        <f>AVERAGE(Indus!N84:N95)-AVERAGE(Indus!$N$2:$N$349)</f>
        <v>-9.7696466379346703E-3</v>
      </c>
      <c r="AA90" s="7">
        <f t="shared" si="20"/>
        <v>3.7907389094047605</v>
      </c>
      <c r="AB90" s="7">
        <f>Indus!N90-Z90-AA90-AVERAGE(Indus!$N$2:$N$349)</f>
        <v>0.13297608476190526</v>
      </c>
      <c r="AC90" s="7">
        <f>AVERAGE(Indus!O84:O95)-AVERAGE(Indus!$O$2:$O$349)</f>
        <v>1.6866942787354677E-2</v>
      </c>
      <c r="AD90" s="7">
        <f t="shared" si="21"/>
        <v>-3.8706940357142727E-2</v>
      </c>
      <c r="AE90" s="7">
        <f>Indus!O90-AC90-AD90-AVERAGE(Indus!$O$2:$O$349)</f>
        <v>4.9862847023809387E-2</v>
      </c>
      <c r="AF90" s="7">
        <f>AVERAGE(Indus!P84:P95)-AVERAGE(Indus!$P$2:$P$349)</f>
        <v>2.00724130172414E-2</v>
      </c>
      <c r="AG90" s="7">
        <f t="shared" si="22"/>
        <v>-3.0040667202380952E-2</v>
      </c>
      <c r="AH90" s="7">
        <f>Indus!P90-AF90-AG90-AVERAGE(Indus!$P$2:$P$349)</f>
        <v>-2.7052790297619055E-2</v>
      </c>
    </row>
    <row r="91" spans="1:34" x14ac:dyDescent="0.2">
      <c r="A91" s="3">
        <v>35596</v>
      </c>
      <c r="B91">
        <f t="shared" si="25"/>
        <v>1997</v>
      </c>
      <c r="C91">
        <f t="shared" si="26"/>
        <v>6</v>
      </c>
      <c r="D91" s="7">
        <f>AVERAGE(Indus!D85:D96)</f>
        <v>19.413661163333334</v>
      </c>
      <c r="E91" s="7">
        <f t="shared" si="13"/>
        <v>1.4884468018154766</v>
      </c>
      <c r="F91" s="7">
        <f>Indus!D91-D91-E91</f>
        <v>0.19738315485118929</v>
      </c>
      <c r="G91" s="7">
        <f t="shared" si="27"/>
        <v>0.49604092164930896</v>
      </c>
      <c r="H91" s="7">
        <f>AVERAGE(Indus!H85:H96)-AVERAGE(Indus!$H$2:$H$349)</f>
        <v>7.9971832638489104</v>
      </c>
      <c r="I91" s="7">
        <f t="shared" si="14"/>
        <v>-0.44638061523755823</v>
      </c>
      <c r="J91" s="7">
        <f>Indus!H91-H91-I91-AVERAGE(Indus!$H$2:$H$349)</f>
        <v>0.14997355357172637</v>
      </c>
      <c r="K91" s="7">
        <f>AVERAGE(Indus!I85:I96)-AVERAGE(Indus!$I$2:$I$349)</f>
        <v>3.9579701050860763</v>
      </c>
      <c r="L91" s="7">
        <f t="shared" si="15"/>
        <v>0.84019806285715504</v>
      </c>
      <c r="M91" s="7">
        <f>Indus!I91-K91-L91-AVERAGE(Indus!$I$2:$I$349)</f>
        <v>9.9229630476202146E-2</v>
      </c>
      <c r="N91" s="7">
        <f>AVERAGE(Indus!J85:J96)-AVERAGE(Indus!$J$2:$J$349)</f>
        <v>0.12859518770114886</v>
      </c>
      <c r="O91" s="7">
        <f t="shared" si="16"/>
        <v>0.36573792788690507</v>
      </c>
      <c r="P91" s="7">
        <f>Indus!J91-N91-O91-AVERAGE(Indus!$J$2:$J$349)</f>
        <v>5.1537742113095142E-2</v>
      </c>
      <c r="Q91" s="7">
        <f>AVERAGE(Indus!K85:K96)-AVERAGE(Indus!$K$2:$K$349)</f>
        <v>-8.6224114597701074E-2</v>
      </c>
      <c r="R91" s="7">
        <f t="shared" si="17"/>
        <v>-9.3634842857143186E-3</v>
      </c>
      <c r="S91" s="7">
        <f>Indus!K91-Q91-R91-AVERAGE(Indus!$K$2:$K$349)</f>
        <v>-8.4881541547618955E-2</v>
      </c>
      <c r="T91" s="7">
        <f>AVERAGE(Indus!L85:L96)-AVERAGE(Indus!$L$2:$L$349)</f>
        <v>0.37880597913793412</v>
      </c>
      <c r="U91" s="7">
        <f t="shared" si="18"/>
        <v>-0.8371478433035735</v>
      </c>
      <c r="V91" s="7">
        <f>Indus!L91-T91-U91-AVERAGE(Indus!$L$2:$L$349)</f>
        <v>-0.27944340919642663</v>
      </c>
      <c r="W91" s="7">
        <f>AVERAGE(Indus!M85:M96)-AVERAGE(Indus!$M$2:$M$349)</f>
        <v>-2.8984434770114448E-3</v>
      </c>
      <c r="X91" s="7">
        <f t="shared" si="19"/>
        <v>-3.9679677708333333E-2</v>
      </c>
      <c r="Y91" s="7">
        <f>Indus!M91-W91-X91-AVERAGE(Indus!$M$2:$M$349)</f>
        <v>1.7556968749999902E-3</v>
      </c>
      <c r="Z91" s="7">
        <f>AVERAGE(Indus!N85:N96)-AVERAGE(Indus!$N$2:$N$349)</f>
        <v>-1.9720124971266628E-2</v>
      </c>
      <c r="AA91" s="7">
        <f t="shared" si="20"/>
        <v>1.7242862690476208</v>
      </c>
      <c r="AB91" s="7">
        <f>Indus!N91-Z91-AA91-AVERAGE(Indus!$N$2:$N$349)</f>
        <v>2.5976193452377672E-2</v>
      </c>
      <c r="AC91" s="7">
        <f>AVERAGE(Indus!O85:O96)-AVERAGE(Indus!$O$2:$O$349)</f>
        <v>3.9660593620687745E-2</v>
      </c>
      <c r="AD91" s="7">
        <f t="shared" si="21"/>
        <v>-0.14073229485119043</v>
      </c>
      <c r="AE91" s="7">
        <f>Indus!O91-AC91-AD91-AVERAGE(Indus!$O$2:$O$349)</f>
        <v>0.2325660606845239</v>
      </c>
      <c r="AF91" s="7">
        <f>AVERAGE(Indus!P85:P96)-AVERAGE(Indus!$P$2:$P$349)</f>
        <v>2.0288578850574737E-2</v>
      </c>
      <c r="AG91" s="7">
        <f t="shared" si="22"/>
        <v>3.1537172827380958E-2</v>
      </c>
      <c r="AH91" s="7">
        <f>Indus!P91-AF91-AG91-AVERAGE(Indus!$P$2:$P$349)</f>
        <v>7.2063383928570868E-4</v>
      </c>
    </row>
    <row r="92" spans="1:34" x14ac:dyDescent="0.2">
      <c r="A92" s="3">
        <v>35626</v>
      </c>
      <c r="B92">
        <f t="shared" si="25"/>
        <v>1997</v>
      </c>
      <c r="C92">
        <f t="shared" si="26"/>
        <v>7</v>
      </c>
      <c r="D92" s="7">
        <f>AVERAGE(Indus!D86:D97)</f>
        <v>19.397886356666667</v>
      </c>
      <c r="E92" s="7">
        <f t="shared" ref="E92:E155" si="28">E80</f>
        <v>1.9669899127678572</v>
      </c>
      <c r="F92" s="7">
        <f>Indus!D92-D92-E92</f>
        <v>-1.0285868594345255</v>
      </c>
      <c r="G92" s="7">
        <f t="shared" si="27"/>
        <v>0.67263633740726114</v>
      </c>
      <c r="H92" s="7">
        <f>AVERAGE(Indus!H86:H97)-AVERAGE(Indus!$H$2:$H$349)</f>
        <v>8.0097361613493376</v>
      </c>
      <c r="I92" s="7">
        <f t="shared" ref="I92:I155" si="29">I80</f>
        <v>-0.1231013713095308</v>
      </c>
      <c r="J92" s="7">
        <f>Indus!H92-H92-I92-AVERAGE(Indus!$H$2:$H$349)</f>
        <v>-5.9269478565511236E-3</v>
      </c>
      <c r="K92" s="7">
        <f>AVERAGE(Indus!I86:I97)-AVERAGE(Indus!$I$2:$I$349)</f>
        <v>3.9085799475861336</v>
      </c>
      <c r="L92" s="7">
        <f t="shared" ref="L92:L155" si="30">L80</f>
        <v>0.17507643994048294</v>
      </c>
      <c r="M92" s="7">
        <f>Indus!I92-K92-L92-AVERAGE(Indus!$I$2:$I$349)</f>
        <v>-0.40717533910719794</v>
      </c>
      <c r="N92" s="7">
        <f>AVERAGE(Indus!J86:J97)-AVERAGE(Indus!$J$2:$J$349)</f>
        <v>0.13414375436781567</v>
      </c>
      <c r="O92" s="7">
        <f t="shared" ref="O92:O155" si="31">O80</f>
        <v>0.82044285833333364</v>
      </c>
      <c r="P92" s="7">
        <f>Indus!J92-N92-O92-AVERAGE(Indus!$J$2:$J$349)</f>
        <v>3.6178084999999971E-2</v>
      </c>
      <c r="Q92" s="7">
        <f>AVERAGE(Indus!K86:K97)-AVERAGE(Indus!$K$2:$K$349)</f>
        <v>-9.8829940431034324E-2</v>
      </c>
      <c r="R92" s="7">
        <f t="shared" ref="R92:R155" si="32">R80</f>
        <v>9.4670911398809454E-2</v>
      </c>
      <c r="S92" s="7">
        <f>Indus!K92-Q92-R92-AVERAGE(Indus!$K$2:$K$349)</f>
        <v>9.5775408601190493E-2</v>
      </c>
      <c r="T92" s="7">
        <f>AVERAGE(Indus!L86:L97)-AVERAGE(Indus!$L$2:$L$349)</f>
        <v>0.32472616913793395</v>
      </c>
      <c r="U92" s="7">
        <f t="shared" ref="U92:U155" si="33">U80</f>
        <v>1.7990590514880962</v>
      </c>
      <c r="V92" s="7">
        <f>Indus!L92-T92-U92-AVERAGE(Indus!$L$2:$L$349)</f>
        <v>-0.29362835398809572</v>
      </c>
      <c r="W92" s="7">
        <f>AVERAGE(Indus!M86:M97)-AVERAGE(Indus!$M$2:$M$349)</f>
        <v>-2.8984434770114448E-3</v>
      </c>
      <c r="X92" s="7">
        <f t="shared" ref="X92:X155" si="34">X80</f>
        <v>6.3956218720238101E-2</v>
      </c>
      <c r="Y92" s="7">
        <f>Indus!M92-W92-X92-AVERAGE(Indus!$M$2:$M$349)</f>
        <v>-2.6136895535714688E-3</v>
      </c>
      <c r="Z92" s="7">
        <f>AVERAGE(Indus!N86:N97)-AVERAGE(Indus!$N$2:$N$349)</f>
        <v>4.0042194195399006E-2</v>
      </c>
      <c r="AA92" s="7">
        <f t="shared" ref="AA92:AA155" si="35">AA80</f>
        <v>-1.4646424845833312</v>
      </c>
      <c r="AB92" s="7">
        <f>Indus!N92-Z92-AA92-AVERAGE(Indus!$N$2:$N$349)</f>
        <v>-0.44529358208333569</v>
      </c>
      <c r="AC92" s="7">
        <f>AVERAGE(Indus!O86:O97)-AVERAGE(Indus!$O$2:$O$349)</f>
        <v>6.2014242787354679E-2</v>
      </c>
      <c r="AD92" s="7">
        <f t="shared" ref="AD92:AD155" si="36">AD80</f>
        <v>0.38190007651785818</v>
      </c>
      <c r="AE92" s="7">
        <f>Indus!O92-AC92-AD92-AVERAGE(Indus!$O$2:$O$349)</f>
        <v>-3.5367079851191807E-2</v>
      </c>
      <c r="AF92" s="7">
        <f>AVERAGE(Indus!P86:P97)-AVERAGE(Indus!$P$2:$P$349)</f>
        <v>2.0372338017241393E-2</v>
      </c>
      <c r="AG92" s="7">
        <f t="shared" ref="AG92:AG155" si="37">AG80</f>
        <v>0.21962261613095235</v>
      </c>
      <c r="AH92" s="7">
        <f>Indus!P92-AF92-AG92-AVERAGE(Indus!$P$2:$P$349)</f>
        <v>2.9429161369047677E-2</v>
      </c>
    </row>
    <row r="93" spans="1:34" x14ac:dyDescent="0.2">
      <c r="A93" s="3">
        <v>35657</v>
      </c>
      <c r="B93">
        <f t="shared" si="25"/>
        <v>1997</v>
      </c>
      <c r="C93">
        <f t="shared" si="26"/>
        <v>8</v>
      </c>
      <c r="D93" s="7">
        <f>AVERAGE(Indus!D87:D98)</f>
        <v>19.463209629999998</v>
      </c>
      <c r="E93" s="7">
        <f t="shared" si="28"/>
        <v>1.7473477882142856</v>
      </c>
      <c r="F93" s="7">
        <f>Indus!D93-D93-E93</f>
        <v>0.63536600178571478</v>
      </c>
      <c r="G93" s="7">
        <f t="shared" si="27"/>
        <v>0.66899938975710949</v>
      </c>
      <c r="H93" s="7">
        <f>AVERAGE(Indus!H87:H98)-AVERAGE(Indus!$H$2:$H$349)</f>
        <v>8.0216176713497589</v>
      </c>
      <c r="I93" s="7">
        <f t="shared" si="29"/>
        <v>0.30438886375077345</v>
      </c>
      <c r="J93" s="7">
        <f>Indus!H93-H93-I93-AVERAGE(Indus!$H$2:$H$349)</f>
        <v>8.814856708249863E-2</v>
      </c>
      <c r="K93" s="7">
        <f>AVERAGE(Indus!I87:I98)-AVERAGE(Indus!$I$2:$I$349)</f>
        <v>3.8521224284194204</v>
      </c>
      <c r="L93" s="7">
        <f t="shared" si="30"/>
        <v>-0.76863316086308942</v>
      </c>
      <c r="M93" s="7">
        <f>Indus!I93-K93-L93-AVERAGE(Indus!$I$2:$I$349)</f>
        <v>-2.9292149136892931E-2</v>
      </c>
      <c r="N93" s="7">
        <f>AVERAGE(Indus!J87:J98)-AVERAGE(Indus!$J$2:$J$349)</f>
        <v>0.13979465936781588</v>
      </c>
      <c r="O93" s="7">
        <f t="shared" si="31"/>
        <v>0.9251789839880955</v>
      </c>
      <c r="P93" s="7">
        <f>Indus!J93-N93-O93-AVERAGE(Indus!$J$2:$J$349)</f>
        <v>0.2454793743452377</v>
      </c>
      <c r="Q93" s="7">
        <f>AVERAGE(Indus!K87:K98)-AVERAGE(Indus!$K$2:$K$349)</f>
        <v>-9.8039885431034368E-2</v>
      </c>
      <c r="R93" s="7">
        <f t="shared" si="32"/>
        <v>1.6816573690476178E-2</v>
      </c>
      <c r="S93" s="7">
        <f>Indus!K93-Q93-R93-AVERAGE(Indus!$K$2:$K$349)</f>
        <v>-3.1549138690476153E-2</v>
      </c>
      <c r="T93" s="7">
        <f>AVERAGE(Indus!L87:L98)-AVERAGE(Indus!$L$2:$L$349)</f>
        <v>0.28229298663793312</v>
      </c>
      <c r="U93" s="7">
        <f t="shared" si="33"/>
        <v>3.6617751977976187</v>
      </c>
      <c r="V93" s="7">
        <f>Indus!L93-T93-U93-AVERAGE(Indus!$L$2:$L$349)</f>
        <v>0.25692303220238344</v>
      </c>
      <c r="W93" s="7">
        <f>AVERAGE(Indus!M87:M98)-AVERAGE(Indus!$M$2:$M$349)</f>
        <v>-2.8531668103447955E-3</v>
      </c>
      <c r="X93" s="7">
        <f t="shared" si="34"/>
        <v>3.3499074464285739E-2</v>
      </c>
      <c r="Y93" s="7">
        <f>Indus!M93-W93-X93-AVERAGE(Indus!$M$2:$M$349)</f>
        <v>-1.4268219642857294E-3</v>
      </c>
      <c r="Z93" s="7">
        <f>AVERAGE(Indus!N87:N98)-AVERAGE(Indus!$N$2:$N$349)</f>
        <v>0.17132945086206597</v>
      </c>
      <c r="AA93" s="7">
        <f t="shared" si="35"/>
        <v>-3.1178156839880966</v>
      </c>
      <c r="AB93" s="7">
        <f>Indus!N93-Z93-AA93-AVERAGE(Indus!$N$2:$N$349)</f>
        <v>-9.2415419345236671E-2</v>
      </c>
      <c r="AC93" s="7">
        <f>AVERAGE(Indus!O87:O98)-AVERAGE(Indus!$O$2:$O$349)</f>
        <v>7.643600362068792E-2</v>
      </c>
      <c r="AD93" s="7">
        <f t="shared" si="36"/>
        <v>0.54602282654761813</v>
      </c>
      <c r="AE93" s="7">
        <f>Indus!O93-AC93-AD93-AVERAGE(Indus!$O$2:$O$349)</f>
        <v>-1.4682350714284809E-2</v>
      </c>
      <c r="AF93" s="7">
        <f>AVERAGE(Indus!P87:P98)-AVERAGE(Indus!$P$2:$P$349)</f>
        <v>2.0524228017241408E-2</v>
      </c>
      <c r="AG93" s="7">
        <f t="shared" si="37"/>
        <v>0.14610215586309522</v>
      </c>
      <c r="AH93" s="7">
        <f>Indus!P93-AF93-AG93-AVERAGE(Indus!$P$2:$P$349)</f>
        <v>0.21428497163690474</v>
      </c>
    </row>
    <row r="94" spans="1:34" x14ac:dyDescent="0.2">
      <c r="A94" s="3">
        <v>35688</v>
      </c>
      <c r="B94">
        <f t="shared" si="25"/>
        <v>1997</v>
      </c>
      <c r="C94">
        <f t="shared" si="26"/>
        <v>9</v>
      </c>
      <c r="D94" s="7">
        <f>AVERAGE(Indus!D88:D99)</f>
        <v>19.709876696666665</v>
      </c>
      <c r="E94" s="7">
        <f t="shared" si="28"/>
        <v>-0.16994869681547603</v>
      </c>
      <c r="F94" s="7">
        <f>Indus!D94-D94-E94</f>
        <v>0.53336378014880892</v>
      </c>
      <c r="G94" s="7">
        <f t="shared" si="27"/>
        <v>0.48610459588462662</v>
      </c>
      <c r="H94" s="7">
        <f>AVERAGE(Indus!H88:H99)-AVERAGE(Indus!$H$2:$H$349)</f>
        <v>8.0428375605160909</v>
      </c>
      <c r="I94" s="7">
        <f t="shared" si="29"/>
        <v>0.56428019148734165</v>
      </c>
      <c r="J94" s="7">
        <f>Indus!H94-H94-I94-AVERAGE(Indus!$H$2:$H$349)</f>
        <v>1.7242430179521762E-2</v>
      </c>
      <c r="K94" s="7">
        <f>AVERAGE(Indus!I88:I99)-AVERAGE(Indus!$I$2:$I$349)</f>
        <v>3.8118036209194202</v>
      </c>
      <c r="L94" s="7">
        <f t="shared" si="30"/>
        <v>-0.73743248026778474</v>
      </c>
      <c r="M94" s="7">
        <f>Indus!I94-K94-L94-AVERAGE(Indus!$I$2:$I$349)</f>
        <v>-6.2685012232179815E-2</v>
      </c>
      <c r="N94" s="7">
        <f>AVERAGE(Indus!J88:J99)-AVERAGE(Indus!$J$2:$J$349)</f>
        <v>0.16326104270114894</v>
      </c>
      <c r="O94" s="7">
        <f t="shared" si="31"/>
        <v>0.52414154517857137</v>
      </c>
      <c r="P94" s="7">
        <f>Indus!J94-N94-O94-AVERAGE(Indus!$J$2:$J$349)</f>
        <v>0.24265035982142891</v>
      </c>
      <c r="Q94" s="7">
        <f>AVERAGE(Indus!K88:K99)-AVERAGE(Indus!$K$2:$K$349)</f>
        <v>-0.10204560043103433</v>
      </c>
      <c r="R94" s="7">
        <f t="shared" si="32"/>
        <v>0.24324861071428594</v>
      </c>
      <c r="S94" s="7">
        <f>Indus!K94-Q94-R94-AVERAGE(Indus!$K$2:$K$349)</f>
        <v>7.850368928571394E-2</v>
      </c>
      <c r="T94" s="7">
        <f>AVERAGE(Indus!L88:L99)-AVERAGE(Indus!$L$2:$L$349)</f>
        <v>0.29526812330460128</v>
      </c>
      <c r="U94" s="7">
        <f t="shared" si="33"/>
        <v>2.2162659018154773</v>
      </c>
      <c r="V94" s="7">
        <f>Indus!L94-T94-U94-AVERAGE(Indus!$L$2:$L$349)</f>
        <v>0.62102438151785577</v>
      </c>
      <c r="W94" s="7">
        <f>AVERAGE(Indus!M88:M99)-AVERAGE(Indus!$M$2:$M$349)</f>
        <v>-2.8078901436781184E-3</v>
      </c>
      <c r="X94" s="7">
        <f t="shared" si="34"/>
        <v>8.6521461220238155E-2</v>
      </c>
      <c r="Y94" s="7">
        <f>Indus!M94-W94-X94-AVERAGE(Indus!$M$2:$M$349)</f>
        <v>-3.2766953869048376E-3</v>
      </c>
      <c r="Z94" s="7">
        <f>AVERAGE(Indus!N88:N99)-AVERAGE(Indus!$N$2:$N$349)</f>
        <v>0.38352953669539858</v>
      </c>
      <c r="AA94" s="7">
        <f t="shared" si="35"/>
        <v>-3.2922003180654746</v>
      </c>
      <c r="AB94" s="7">
        <f>Indus!N94-Z94-AA94-AVERAGE(Indus!$N$2:$N$349)</f>
        <v>-0.23941037110119368</v>
      </c>
      <c r="AC94" s="7">
        <f>AVERAGE(Indus!O88:O99)-AVERAGE(Indus!$O$2:$O$349)</f>
        <v>9.0903143620688187E-2</v>
      </c>
      <c r="AD94" s="7">
        <f t="shared" si="36"/>
        <v>0.22230336464285827</v>
      </c>
      <c r="AE94" s="7">
        <f>Indus!O94-AC94-AD94-AVERAGE(Indus!$O$2:$O$349)</f>
        <v>-0.11532806880952506</v>
      </c>
      <c r="AF94" s="7">
        <f>AVERAGE(Indus!P88:P99)-AVERAGE(Indus!$P$2:$P$349)</f>
        <v>2.7142174683908074E-2</v>
      </c>
      <c r="AG94" s="7">
        <f t="shared" si="37"/>
        <v>2.9234067857142887E-3</v>
      </c>
      <c r="AH94" s="7">
        <f>Indus!P94-AF94-AG94-AVERAGE(Indus!$P$2:$P$349)</f>
        <v>-5.3176459523809755E-3</v>
      </c>
    </row>
    <row r="95" spans="1:34" x14ac:dyDescent="0.2">
      <c r="A95" s="3">
        <v>35718</v>
      </c>
      <c r="B95">
        <f t="shared" si="25"/>
        <v>1997</v>
      </c>
      <c r="C95">
        <f t="shared" si="26"/>
        <v>10</v>
      </c>
      <c r="D95" s="7">
        <f>AVERAGE(Indus!D89:D100)</f>
        <v>20.077106476666668</v>
      </c>
      <c r="E95" s="7">
        <f t="shared" si="28"/>
        <v>-2.9457578467261909</v>
      </c>
      <c r="F95" s="7">
        <f>Indus!D95-D95-E95</f>
        <v>8.9122750059522637E-2</v>
      </c>
      <c r="G95" s="7">
        <f t="shared" si="27"/>
        <v>0.17295846810780055</v>
      </c>
      <c r="H95" s="7">
        <f>AVERAGE(Indus!H89:H100)-AVERAGE(Indus!$H$2:$H$349)</f>
        <v>8.070120275516274</v>
      </c>
      <c r="I95" s="7">
        <f t="shared" si="29"/>
        <v>0.67293512288642887</v>
      </c>
      <c r="J95" s="7">
        <f>Indus!H95-H95-I95-AVERAGE(Indus!$H$2:$H$349)</f>
        <v>-9.257216621972475E-2</v>
      </c>
      <c r="K95" s="7">
        <f>AVERAGE(Indus!I89:I100)-AVERAGE(Indus!$I$2:$I$349)</f>
        <v>3.7646056434194293</v>
      </c>
      <c r="L95" s="7">
        <f t="shared" si="30"/>
        <v>-0.62443569854167436</v>
      </c>
      <c r="M95" s="7">
        <f>Indus!I95-K95-L95-AVERAGE(Indus!$I$2:$I$349)</f>
        <v>-4.3339776458310553E-2</v>
      </c>
      <c r="N95" s="7">
        <f>AVERAGE(Indus!J89:J100)-AVERAGE(Indus!$J$2:$J$349)</f>
        <v>0.19218119353448215</v>
      </c>
      <c r="O95" s="7">
        <f t="shared" si="31"/>
        <v>-4.6015853988095268E-2</v>
      </c>
      <c r="P95" s="7">
        <f>Indus!J95-N95-O95-AVERAGE(Indus!$J$2:$J$349)</f>
        <v>5.632816815476227E-2</v>
      </c>
      <c r="Q95" s="7">
        <f>AVERAGE(Indus!K89:K100)-AVERAGE(Indus!$K$2:$K$349)</f>
        <v>-0.10602001293103436</v>
      </c>
      <c r="R95" s="7">
        <f t="shared" si="32"/>
        <v>0.14251123116071418</v>
      </c>
      <c r="S95" s="7">
        <f>Indus!K95-Q95-R95-AVERAGE(Indus!$K$2:$K$349)</f>
        <v>-7.2715778660714214E-2</v>
      </c>
      <c r="T95" s="7">
        <f>AVERAGE(Indus!L89:L100)-AVERAGE(Indus!$L$2:$L$349)</f>
        <v>0.36679019997126794</v>
      </c>
      <c r="U95" s="7">
        <f t="shared" si="33"/>
        <v>7.3723279255951901E-2</v>
      </c>
      <c r="V95" s="7">
        <f>Indus!L95-T95-U95-AVERAGE(Indus!$L$2:$L$349)</f>
        <v>0.50065965741071405</v>
      </c>
      <c r="W95" s="7">
        <f>AVERAGE(Indus!M89:M100)-AVERAGE(Indus!$M$2:$M$349)</f>
        <v>-2.7626134770114413E-3</v>
      </c>
      <c r="X95" s="7">
        <f t="shared" si="34"/>
        <v>8.6516122976190463E-2</v>
      </c>
      <c r="Y95" s="7">
        <f>Indus!M95-W95-X95-AVERAGE(Indus!$M$2:$M$349)</f>
        <v>-3.2986938095238005E-3</v>
      </c>
      <c r="Z95" s="7">
        <f>AVERAGE(Indus!N89:N100)-AVERAGE(Indus!$N$2:$N$349)</f>
        <v>0.66261604669539764</v>
      </c>
      <c r="AA95" s="7">
        <f t="shared" si="35"/>
        <v>-3.0015759469047625</v>
      </c>
      <c r="AB95" s="7">
        <f>Indus!N95-Z95-AA95-AVERAGE(Indus!$N$2:$N$349)</f>
        <v>-0.32133210226190378</v>
      </c>
      <c r="AC95" s="7">
        <f>AVERAGE(Indus!O89:O100)-AVERAGE(Indus!$O$2:$O$349)</f>
        <v>0.1012358469540211</v>
      </c>
      <c r="AD95" s="7">
        <f t="shared" si="36"/>
        <v>-0.17453537592261892</v>
      </c>
      <c r="AE95" s="7">
        <f>Indus!O95-AC95-AD95-AVERAGE(Indus!$O$2:$O$349)</f>
        <v>9.4420638422619163E-2</v>
      </c>
      <c r="AF95" s="7">
        <f>AVERAGE(Indus!P89:P100)-AVERAGE(Indus!$P$2:$P$349)</f>
        <v>2.8360176350574723E-2</v>
      </c>
      <c r="AG95" s="7">
        <f t="shared" si="37"/>
        <v>-7.4909249077380946E-2</v>
      </c>
      <c r="AH95" s="7">
        <f>Indus!P95-AF95-AG95-AVERAGE(Indus!$P$2:$P$349)</f>
        <v>-2.9099071755952388E-2</v>
      </c>
    </row>
    <row r="96" spans="1:34" x14ac:dyDescent="0.2">
      <c r="A96" s="3">
        <v>35749</v>
      </c>
      <c r="B96">
        <f t="shared" si="25"/>
        <v>1997</v>
      </c>
      <c r="C96">
        <f t="shared" si="26"/>
        <v>11</v>
      </c>
      <c r="D96" s="7">
        <f>AVERAGE(Indus!D90:D101)</f>
        <v>20.238307079166663</v>
      </c>
      <c r="E96" s="7">
        <f t="shared" si="28"/>
        <v>-3.5697580191071441</v>
      </c>
      <c r="F96" s="7">
        <f>Indus!D96-D96-E96</f>
        <v>2.6220799940481765E-2</v>
      </c>
      <c r="G96" s="7">
        <f t="shared" si="27"/>
        <v>-0.18653174152263449</v>
      </c>
      <c r="H96" s="7">
        <f>AVERAGE(Indus!H90:H101)-AVERAGE(Indus!$H$2:$H$349)</f>
        <v>8.0843414671830942</v>
      </c>
      <c r="I96" s="7">
        <f t="shared" si="29"/>
        <v>0.72864568809472985</v>
      </c>
      <c r="J96" s="7">
        <f>Indus!H96-H96-I96-AVERAGE(Indus!$H$2:$H$349)</f>
        <v>-0.18423244309497022</v>
      </c>
      <c r="K96" s="7">
        <f>AVERAGE(Indus!I90:I101)-AVERAGE(Indus!$I$2:$I$349)</f>
        <v>3.7240808425860905</v>
      </c>
      <c r="L96" s="7">
        <f t="shared" si="30"/>
        <v>-0.50716400184529675</v>
      </c>
      <c r="M96" s="7">
        <f>Indus!I96-K96-L96-AVERAGE(Indus!$I$2:$I$349)</f>
        <v>3.3782957678624825E-2</v>
      </c>
      <c r="N96" s="7">
        <f>AVERAGE(Indus!J90:J101)-AVERAGE(Indus!$J$2:$J$349)</f>
        <v>0.20606955770114888</v>
      </c>
      <c r="O96" s="7">
        <f t="shared" si="31"/>
        <v>-0.27201306354166643</v>
      </c>
      <c r="P96" s="7">
        <f>Indus!J96-N96-O96-AVERAGE(Indus!$J$2:$J$349)</f>
        <v>8.8328583541666728E-2</v>
      </c>
      <c r="Q96" s="7">
        <f>AVERAGE(Indus!K90:K101)-AVERAGE(Indus!$K$2:$K$349)</f>
        <v>-9.4767492931034369E-2</v>
      </c>
      <c r="R96" s="7">
        <f t="shared" si="32"/>
        <v>-3.8654924107142885E-2</v>
      </c>
      <c r="S96" s="7">
        <f>Indus!K96-Q96-R96-AVERAGE(Indus!$K$2:$K$349)</f>
        <v>-7.552591339285708E-2</v>
      </c>
      <c r="T96" s="7">
        <f>AVERAGE(Indus!L90:L101)-AVERAGE(Indus!$L$2:$L$349)</f>
        <v>0.36286320747126855</v>
      </c>
      <c r="U96" s="7">
        <f t="shared" si="33"/>
        <v>-0.51119059562499913</v>
      </c>
      <c r="V96" s="7">
        <f>Indus!L96-T96-U96-AVERAGE(Indus!$L$2:$L$349)</f>
        <v>0.2258072947916645</v>
      </c>
      <c r="W96" s="7">
        <f>AVERAGE(Indus!M90:M101)-AVERAGE(Indus!$M$2:$M$349)</f>
        <v>-2.7626134770114413E-3</v>
      </c>
      <c r="X96" s="7">
        <f t="shared" si="34"/>
        <v>2.3683410833333321E-2</v>
      </c>
      <c r="Y96" s="7">
        <f>Indus!M96-W96-X96-AVERAGE(Indus!$M$2:$M$349)</f>
        <v>-1.5122616666666672E-3</v>
      </c>
      <c r="Z96" s="7">
        <f>AVERAGE(Indus!N90:N101)-AVERAGE(Indus!$N$2:$N$349)</f>
        <v>0.82872902586206543</v>
      </c>
      <c r="AA96" s="7">
        <f t="shared" si="35"/>
        <v>-2.4656964049702372</v>
      </c>
      <c r="AB96" s="7">
        <f>Indus!N96-Z96-AA96-AVERAGE(Indus!$N$2:$N$349)</f>
        <v>-0.13886750336309817</v>
      </c>
      <c r="AC96" s="7">
        <f>AVERAGE(Indus!O90:O101)-AVERAGE(Indus!$O$2:$O$349)</f>
        <v>9.8241071120687362E-2</v>
      </c>
      <c r="AD96" s="7">
        <f t="shared" si="36"/>
        <v>-0.45004948389880894</v>
      </c>
      <c r="AE96" s="7">
        <f>Indus!O96-AC96-AD96-AVERAGE(Indus!$O$2:$O$349)</f>
        <v>0.11004395223214303</v>
      </c>
      <c r="AF96" s="7">
        <f>AVERAGE(Indus!P90:P101)-AVERAGE(Indus!$P$2:$P$349)</f>
        <v>3.1534796350574726E-2</v>
      </c>
      <c r="AG96" s="7">
        <f t="shared" si="37"/>
        <v>-7.7334496339285713E-2</v>
      </c>
      <c r="AH96" s="7">
        <f>Indus!P96-AF96-AG96-AVERAGE(Indus!$P$2:$P$349)</f>
        <v>-3.1551334494047623E-2</v>
      </c>
    </row>
    <row r="97" spans="1:34" x14ac:dyDescent="0.2">
      <c r="A97" s="3">
        <v>35779</v>
      </c>
      <c r="B97">
        <f t="shared" si="25"/>
        <v>1997</v>
      </c>
      <c r="C97">
        <f t="shared" si="26"/>
        <v>12</v>
      </c>
      <c r="D97" s="7">
        <f>AVERAGE(Indus!D91:D102)</f>
        <v>20.369366645833335</v>
      </c>
      <c r="E97" s="7">
        <f t="shared" si="28"/>
        <v>-3.4801343082440477</v>
      </c>
      <c r="F97" s="7">
        <f>Indus!D97-D97-E97</f>
        <v>0.59810954241071546</v>
      </c>
      <c r="G97" s="7">
        <f t="shared" si="27"/>
        <v>-0.49604092164930874</v>
      </c>
      <c r="H97" s="7">
        <f>AVERAGE(Indus!H91:H102)-AVERAGE(Indus!$H$2:$H$349)</f>
        <v>8.0901804971827005</v>
      </c>
      <c r="I97" s="7">
        <f t="shared" si="29"/>
        <v>-0.44556318029754038</v>
      </c>
      <c r="J97" s="7">
        <f>Indus!H97-H97-I97-AVERAGE(Indus!$H$2:$H$349)</f>
        <v>0.27490888529791846</v>
      </c>
      <c r="K97" s="7">
        <f>AVERAGE(Indus!I91:I102)-AVERAGE(Indus!$I$2:$I$349)</f>
        <v>3.6883447584194187</v>
      </c>
      <c r="L97" s="7">
        <f t="shared" si="30"/>
        <v>-0.34169206232144234</v>
      </c>
      <c r="M97" s="7">
        <f>Indus!I97-K97-L97-AVERAGE(Indus!$I$2:$I$349)</f>
        <v>4.2657942321454811E-2</v>
      </c>
      <c r="N97" s="7">
        <f>AVERAGE(Indus!J91:J102)-AVERAGE(Indus!$J$2:$J$349)</f>
        <v>0.2201825268678157</v>
      </c>
      <c r="O97" s="7">
        <f t="shared" si="31"/>
        <v>-0.5169500352678571</v>
      </c>
      <c r="P97" s="7">
        <f>Indus!J97-N97-O97-AVERAGE(Indus!$J$2:$J$349)</f>
        <v>-5.5267223898809448E-2</v>
      </c>
      <c r="Q97" s="7">
        <f>AVERAGE(Indus!K91:K102)-AVERAGE(Indus!$K$2:$K$349)</f>
        <v>-7.6979802931034347E-2</v>
      </c>
      <c r="R97" s="7">
        <f t="shared" si="32"/>
        <v>0.2758142312202384</v>
      </c>
      <c r="S97" s="7">
        <f>Indus!K97-Q97-R97-AVERAGE(Indus!$K$2:$K$349)</f>
        <v>-4.6774408720238414E-2</v>
      </c>
      <c r="T97" s="7">
        <f>AVERAGE(Indus!L91:L102)-AVERAGE(Indus!$L$2:$L$349)</f>
        <v>0.38590691913793496</v>
      </c>
      <c r="U97" s="7">
        <f t="shared" si="33"/>
        <v>-0.50768902354166556</v>
      </c>
      <c r="V97" s="7">
        <f>Indus!L97-T97-U97-AVERAGE(Indus!$L$2:$L$349)</f>
        <v>-0.1324101789583354</v>
      </c>
      <c r="W97" s="7">
        <f>AVERAGE(Indus!M91:M102)-AVERAGE(Indus!$M$2:$M$349)</f>
        <v>-2.7199876436781179E-3</v>
      </c>
      <c r="X97" s="7">
        <f t="shared" si="34"/>
        <v>-7.2473393809523806E-2</v>
      </c>
      <c r="Y97" s="7">
        <f>Indus!M97-W97-X97-AVERAGE(Indus!$M$2:$M$349)</f>
        <v>2.7746971428571354E-3</v>
      </c>
      <c r="Z97" s="7">
        <f>AVERAGE(Indus!N91:N102)-AVERAGE(Indus!$N$2:$N$349)</f>
        <v>0.93167316169539838</v>
      </c>
      <c r="AA97" s="7">
        <f t="shared" si="35"/>
        <v>-1.703961671160716</v>
      </c>
      <c r="AB97" s="7">
        <f>Indus!N97-Z97-AA97-AVERAGE(Indus!$N$2:$N$349)</f>
        <v>0.43761477699404949</v>
      </c>
      <c r="AC97" s="7">
        <f>AVERAGE(Indus!O91:O102)-AVERAGE(Indus!$O$2:$O$349)</f>
        <v>9.6975147787353944E-2</v>
      </c>
      <c r="AD97" s="7">
        <f t="shared" si="36"/>
        <v>-9.3014441964285766E-2</v>
      </c>
      <c r="AE97" s="7">
        <f>Indus!O97-AC97-AD97-AVERAGE(Indus!$O$2:$O$349)</f>
        <v>0.11466620363095315</v>
      </c>
      <c r="AF97" s="7">
        <f>AVERAGE(Indus!P91:P102)-AVERAGE(Indus!$P$2:$P$349)</f>
        <v>3.5828531350574733E-2</v>
      </c>
      <c r="AG97" s="7">
        <f t="shared" si="37"/>
        <v>-7.4602463452380946E-2</v>
      </c>
      <c r="AH97" s="7">
        <f>Indus!P97-AF97-AG97-AVERAGE(Indus!$P$2:$P$349)</f>
        <v>-4.0118952380952394E-2</v>
      </c>
    </row>
    <row r="98" spans="1:34" x14ac:dyDescent="0.2">
      <c r="A98" s="3">
        <v>35810</v>
      </c>
      <c r="B98">
        <f t="shared" si="25"/>
        <v>1998</v>
      </c>
      <c r="C98">
        <f t="shared" si="26"/>
        <v>1</v>
      </c>
      <c r="D98" s="7">
        <f>AVERAGE(Indus!D92:D103)</f>
        <v>20.439031839166667</v>
      </c>
      <c r="E98" s="7">
        <f t="shared" si="28"/>
        <v>-2.9115972892857132</v>
      </c>
      <c r="F98" s="7">
        <f>Indus!D98-D98-E98</f>
        <v>0.30225448011904721</v>
      </c>
      <c r="G98" s="7"/>
      <c r="H98" s="7">
        <f>AVERAGE(Indus!H92:H103)-AVERAGE(Indus!$H$2:$H$349)</f>
        <v>8.0763662063495758</v>
      </c>
      <c r="I98" s="7">
        <f t="shared" si="29"/>
        <v>-0.39337085511897385</v>
      </c>
      <c r="J98" s="7">
        <f>Indus!H98-H98-I98-AVERAGE(Indus!$H$2:$H$349)</f>
        <v>0.14497811095225188</v>
      </c>
      <c r="K98" s="7">
        <f>AVERAGE(Indus!I92:I103)-AVERAGE(Indus!$I$2:$I$349)</f>
        <v>3.6565174675860703</v>
      </c>
      <c r="L98" s="7">
        <f t="shared" si="30"/>
        <v>-0.13915016446424033</v>
      </c>
      <c r="M98" s="7">
        <f>Indus!I98-K98-L98-AVERAGE(Indus!$I$2:$I$349)</f>
        <v>-3.1712664702411075E-2</v>
      </c>
      <c r="N98" s="7">
        <f>AVERAGE(Indus!J92:J103)-AVERAGE(Indus!$J$2:$J$349)</f>
        <v>0.21830839770114907</v>
      </c>
      <c r="O98" s="7">
        <f t="shared" si="31"/>
        <v>-0.63024716369047629</v>
      </c>
      <c r="P98" s="7">
        <f>Indus!J98-N98-O98-AVERAGE(Indus!$J$2:$J$349)</f>
        <v>-0.15698603630952368</v>
      </c>
      <c r="Q98" s="7">
        <f>AVERAGE(Indus!K92:K103)-AVERAGE(Indus!$K$2:$K$349)</f>
        <v>-5.9050703764367718E-2</v>
      </c>
      <c r="R98" s="7">
        <f t="shared" si="32"/>
        <v>-0.33677367514880951</v>
      </c>
      <c r="S98" s="7">
        <f>Indus!K98-Q98-R98-AVERAGE(Indus!$K$2:$K$349)</f>
        <v>5.4502508482142886E-2</v>
      </c>
      <c r="T98" s="7">
        <f>AVERAGE(Indus!L92:L103)-AVERAGE(Indus!$L$2:$L$349)</f>
        <v>0.39030633747126853</v>
      </c>
      <c r="U98" s="7">
        <f t="shared" si="33"/>
        <v>-0.83735311690476166</v>
      </c>
      <c r="V98" s="7">
        <f>Indus!L98-T98-U98-AVERAGE(Indus!$L$2:$L$349)</f>
        <v>-0.19736138392857328</v>
      </c>
      <c r="W98" s="7">
        <f>AVERAGE(Indus!M92:M103)-AVERAGE(Indus!$M$2:$M$349)</f>
        <v>-2.6773618103447944E-3</v>
      </c>
      <c r="X98" s="7">
        <f t="shared" si="34"/>
        <v>-2.3229864166666676E-2</v>
      </c>
      <c r="Y98" s="7">
        <f>Indus!M98-W98-X98-AVERAGE(Indus!$M$2:$M$349)</f>
        <v>1.0297116666666828E-3</v>
      </c>
      <c r="Z98" s="7">
        <f>AVERAGE(Indus!N92:N103)-AVERAGE(Indus!$N$2:$N$349)</f>
        <v>1.0534157275287299</v>
      </c>
      <c r="AA98" s="7">
        <f t="shared" si="35"/>
        <v>-0.27041996994047501</v>
      </c>
      <c r="AB98" s="7">
        <f>Indus!N98-Z98-AA98-AVERAGE(Indus!$N$2:$N$349)</f>
        <v>0.55457076994047583</v>
      </c>
      <c r="AC98" s="7">
        <f>AVERAGE(Indus!O92:O103)-AVERAGE(Indus!$O$2:$O$349)</f>
        <v>7.3111316120687331E-2</v>
      </c>
      <c r="AD98" s="7">
        <f t="shared" si="36"/>
        <v>-0.21379957645833381</v>
      </c>
      <c r="AE98" s="7">
        <f>Indus!O98-AC98-AD98-AVERAGE(Indus!$O$2:$O$349)</f>
        <v>-2.5328480208332227E-2</v>
      </c>
      <c r="AF98" s="7">
        <f>AVERAGE(Indus!P92:P103)-AVERAGE(Indus!$P$2:$P$349)</f>
        <v>3.2749928850574719E-2</v>
      </c>
      <c r="AG98" s="7">
        <f t="shared" si="37"/>
        <v>-6.7250286041666663E-2</v>
      </c>
      <c r="AH98" s="7">
        <f>Indus!P98-AF98-AG98-AVERAGE(Indus!$P$2:$P$349)</f>
        <v>-4.1340077291666666E-2</v>
      </c>
    </row>
    <row r="99" spans="1:34" x14ac:dyDescent="0.2">
      <c r="A99" s="3">
        <v>35841</v>
      </c>
      <c r="B99">
        <f t="shared" si="25"/>
        <v>1998</v>
      </c>
      <c r="C99">
        <f t="shared" si="26"/>
        <v>2</v>
      </c>
      <c r="D99" s="7">
        <f>AVERAGE(Indus!D93:D104)</f>
        <v>20.577605246666668</v>
      </c>
      <c r="E99" s="7">
        <f t="shared" si="28"/>
        <v>-0.42567143738095259</v>
      </c>
      <c r="F99" s="7">
        <f>Indus!D99-D99-E99</f>
        <v>0.35303960071428298</v>
      </c>
      <c r="G99" s="7"/>
      <c r="H99" s="7">
        <f>AVERAGE(Indus!H93:H104)-AVERAGE(Indus!$H$2:$H$349)</f>
        <v>8.074616531349875</v>
      </c>
      <c r="I99" s="7">
        <f t="shared" si="29"/>
        <v>-0.27306910913694082</v>
      </c>
      <c r="J99" s="7">
        <f>Indus!H99-H99-I99-AVERAGE(Indus!$H$2:$H$349)</f>
        <v>9.502955997004392E-2</v>
      </c>
      <c r="K99" s="7">
        <f>AVERAGE(Indus!I93:I104)-AVERAGE(Indus!$I$2:$I$349)</f>
        <v>3.6640832842527971</v>
      </c>
      <c r="L99" s="7">
        <f t="shared" si="30"/>
        <v>0.12104588446425169</v>
      </c>
      <c r="M99" s="7">
        <f>Indus!I99-K99-L99-AVERAGE(Indus!$I$2:$I$349)</f>
        <v>-3.9423102975888469E-3</v>
      </c>
      <c r="N99" s="7">
        <f>AVERAGE(Indus!J93:J104)-AVERAGE(Indus!$J$2:$J$349)</f>
        <v>0.23386556686781579</v>
      </c>
      <c r="O99" s="7">
        <f t="shared" si="31"/>
        <v>-0.54973218991071426</v>
      </c>
      <c r="P99" s="7">
        <f>Indus!J99-N99-O99-AVERAGE(Indus!$J$2:$J$349)</f>
        <v>-0.12202990925595236</v>
      </c>
      <c r="Q99" s="7">
        <f>AVERAGE(Indus!K93:K104)-AVERAGE(Indus!$K$2:$K$349)</f>
        <v>-6.5456862097701185E-2</v>
      </c>
      <c r="R99" s="7">
        <f t="shared" si="32"/>
        <v>-0.2936607723809524</v>
      </c>
      <c r="S99" s="7">
        <f>Indus!K99-Q99-R99-AVERAGE(Indus!$K$2:$K$349)</f>
        <v>6.1165534047619263E-2</v>
      </c>
      <c r="T99" s="7">
        <f>AVERAGE(Indus!L93:L104)-AVERAGE(Indus!$L$2:$L$349)</f>
        <v>0.44488476080460071</v>
      </c>
      <c r="U99" s="7">
        <f t="shared" si="33"/>
        <v>-1.1284273598214289</v>
      </c>
      <c r="V99" s="7">
        <f>Indus!L99-T99-U99-AVERAGE(Indus!$L$2:$L$349)</f>
        <v>-0.34406859434523795</v>
      </c>
      <c r="W99" s="7">
        <f>AVERAGE(Indus!M93:M104)-AVERAGE(Indus!$M$2:$M$349)</f>
        <v>-2.552295143678121E-3</v>
      </c>
      <c r="X99" s="7">
        <f t="shared" si="34"/>
        <v>-2.3280202053571432E-2</v>
      </c>
      <c r="Y99" s="7">
        <f>Indus!M99-W99-X99-AVERAGE(Indus!$M$2:$M$349)</f>
        <v>9.5498288690476496E-4</v>
      </c>
      <c r="Z99" s="7">
        <f>AVERAGE(Indus!N93:N104)-AVERAGE(Indus!$N$2:$N$349)</f>
        <v>1.1125181825287314</v>
      </c>
      <c r="AA99" s="7">
        <f t="shared" si="35"/>
        <v>1.7558755634523777</v>
      </c>
      <c r="AB99" s="7">
        <f>Indus!N99-Z99-AA99-AVERAGE(Indus!$N$2:$N$349)</f>
        <v>0.73133213154762267</v>
      </c>
      <c r="AC99" s="7">
        <f>AVERAGE(Indus!O93:O104)-AVERAGE(Indus!$O$2:$O$349)</f>
        <v>7.795188945402165E-2</v>
      </c>
      <c r="AD99" s="7">
        <f t="shared" si="36"/>
        <v>3.5075825297621321E-3</v>
      </c>
      <c r="AE99" s="7">
        <f>Indus!O99-AC99-AD99-AVERAGE(Indus!$O$2:$O$349)</f>
        <v>-6.919299252976252E-2</v>
      </c>
      <c r="AF99" s="7">
        <f>AVERAGE(Indus!P93:P104)-AVERAGE(Indus!$P$2:$P$349)</f>
        <v>3.7712231350574721E-2</v>
      </c>
      <c r="AG99" s="7">
        <f t="shared" si="37"/>
        <v>-3.7923187380952378E-2</v>
      </c>
      <c r="AH99" s="7">
        <f>Indus!P99-AF99-AG99-AVERAGE(Indus!$P$2:$P$349)</f>
        <v>3.8870215476190517E-3</v>
      </c>
    </row>
    <row r="100" spans="1:34" x14ac:dyDescent="0.2">
      <c r="A100" s="3">
        <v>35869</v>
      </c>
      <c r="B100">
        <f t="shared" si="25"/>
        <v>1998</v>
      </c>
      <c r="C100">
        <f t="shared" si="26"/>
        <v>3</v>
      </c>
      <c r="D100" s="7">
        <f>AVERAGE(Indus!D94:D105)</f>
        <v>20.276242494166667</v>
      </c>
      <c r="E100" s="7">
        <f t="shared" si="28"/>
        <v>1.7726173383333335</v>
      </c>
      <c r="F100" s="7">
        <f>Indus!D100-D100-E100</f>
        <v>1.774727587499999</v>
      </c>
      <c r="G100" s="7"/>
      <c r="H100" s="7">
        <f>AVERAGE(Indus!H94:H105)-AVERAGE(Indus!$H$2:$H$349)</f>
        <v>8.0299998321829662</v>
      </c>
      <c r="I100" s="7">
        <f t="shared" si="29"/>
        <v>-0.14866638139847055</v>
      </c>
      <c r="J100" s="7">
        <f>Indus!H100-H100-I100-AVERAGE(Indus!$H$2:$H$349)</f>
        <v>0.13194275139858291</v>
      </c>
      <c r="K100" s="7">
        <f>AVERAGE(Indus!I94:I105)-AVERAGE(Indus!$I$2:$I$349)</f>
        <v>3.6162749542527877</v>
      </c>
      <c r="L100" s="7">
        <f t="shared" si="30"/>
        <v>0.40447307758932993</v>
      </c>
      <c r="M100" s="7">
        <f>Indus!I100-K100-L100-AVERAGE(Indus!$I$2:$I$349)</f>
        <v>-1.7850963422688437E-2</v>
      </c>
      <c r="N100" s="7">
        <f>AVERAGE(Indus!J94:J105)-AVERAGE(Indus!$J$2:$J$349)</f>
        <v>0.18867038436781591</v>
      </c>
      <c r="O100" s="7">
        <f t="shared" si="31"/>
        <v>-0.39400179642857136</v>
      </c>
      <c r="P100" s="7">
        <f>Indus!J100-N100-O100-AVERAGE(Indus!$J$2:$J$349)</f>
        <v>-1.8332920238095518E-2</v>
      </c>
      <c r="Q100" s="7">
        <f>AVERAGE(Indus!K94:K105)-AVERAGE(Indus!$K$2:$K$349)</f>
        <v>-4.0223034597701157E-2</v>
      </c>
      <c r="R100" s="7">
        <f t="shared" si="32"/>
        <v>-0.28105722928571436</v>
      </c>
      <c r="S100" s="7">
        <f>Indus!K100-Q100-R100-AVERAGE(Indus!$K$2:$K$349)</f>
        <v>-2.1573326547618898E-2</v>
      </c>
      <c r="T100" s="7">
        <f>AVERAGE(Indus!L94:L105)-AVERAGE(Indus!$L$2:$L$349)</f>
        <v>0.32073647163793417</v>
      </c>
      <c r="U100" s="7">
        <f t="shared" si="33"/>
        <v>-1.2460367708035722</v>
      </c>
      <c r="V100" s="7">
        <f>Indus!L100-T100-U100-AVERAGE(Indus!$L$2:$L$349)</f>
        <v>0.16741824580357179</v>
      </c>
      <c r="W100" s="7">
        <f>AVERAGE(Indus!M94:M105)-AVERAGE(Indus!$M$2:$M$349)</f>
        <v>-2.4699109770114497E-3</v>
      </c>
      <c r="X100" s="7">
        <f t="shared" si="34"/>
        <v>-2.3312426726190473E-2</v>
      </c>
      <c r="Y100" s="7">
        <f>Indus!M100-W100-X100-AVERAGE(Indus!$M$2:$M$349)</f>
        <v>9.0482339285713476E-4</v>
      </c>
      <c r="Z100" s="7">
        <f>AVERAGE(Indus!N94:N105)-AVERAGE(Indus!$N$2:$N$349)</f>
        <v>1.1153860400287314</v>
      </c>
      <c r="AA100" s="7">
        <f t="shared" si="35"/>
        <v>3.4705398341666633</v>
      </c>
      <c r="AB100" s="7">
        <f>Indus!N100-Z100-AA100-AVERAGE(Indus!$N$2:$N$349)</f>
        <v>1.5149558533333352</v>
      </c>
      <c r="AC100" s="7">
        <f>AVERAGE(Indus!O94:O105)-AVERAGE(Indus!$O$2:$O$349)</f>
        <v>4.223084612068817E-2</v>
      </c>
      <c r="AD100" s="7">
        <f t="shared" si="36"/>
        <v>1.3288629910713556E-2</v>
      </c>
      <c r="AE100" s="7">
        <f>Indus!O100-AC100-AD100-AVERAGE(Indus!$O$2:$O$349)</f>
        <v>3.4030143422619563E-2</v>
      </c>
      <c r="AF100" s="7">
        <f>AVERAGE(Indus!P94:P105)-AVERAGE(Indus!$P$2:$P$349)</f>
        <v>5.6429671839080681E-3</v>
      </c>
      <c r="AG100" s="7">
        <f t="shared" si="37"/>
        <v>-2.2603289434523804E-2</v>
      </c>
      <c r="AH100" s="7">
        <f>Indus!P100-AF100-AG100-AVERAGE(Indus!$P$2:$P$349)</f>
        <v>-1.6768412232142871E-2</v>
      </c>
    </row>
    <row r="101" spans="1:34" x14ac:dyDescent="0.2">
      <c r="A101" s="3">
        <v>35900</v>
      </c>
      <c r="B101">
        <f t="shared" si="25"/>
        <v>1998</v>
      </c>
      <c r="C101">
        <f t="shared" si="26"/>
        <v>4</v>
      </c>
      <c r="D101" s="7">
        <f>AVERAGE(Indus!D95:D106)</f>
        <v>19.919555504166667</v>
      </c>
      <c r="E101" s="7">
        <f t="shared" si="28"/>
        <v>3.1407904284523811</v>
      </c>
      <c r="F101" s="7">
        <f>Indus!D101-D101-E101</f>
        <v>0.76613874738095245</v>
      </c>
      <c r="G101" s="7"/>
      <c r="H101" s="7">
        <f>AVERAGE(Indus!H95:H106)-AVERAGE(Indus!$H$2:$H$349)</f>
        <v>7.9753326771829052</v>
      </c>
      <c r="I101" s="7">
        <f t="shared" si="29"/>
        <v>-0.35107930526828568</v>
      </c>
      <c r="J101" s="7">
        <f>Indus!H101-H101-I101-AVERAGE(Indus!$H$2:$H$349)</f>
        <v>0.2007904102683824</v>
      </c>
      <c r="K101" s="7">
        <f>AVERAGE(Indus!I95:I106)-AVERAGE(Indus!$I$2:$I$349)</f>
        <v>3.5724720567527584</v>
      </c>
      <c r="L101" s="7">
        <f t="shared" si="30"/>
        <v>0.63605862616071818</v>
      </c>
      <c r="M101" s="7">
        <f>Indus!I101-K101-L101-AVERAGE(Indus!$I$2:$I$349)</f>
        <v>-8.0933344940490315E-3</v>
      </c>
      <c r="N101" s="7">
        <f>AVERAGE(Indus!J95:J106)-AVERAGE(Indus!$J$2:$J$349)</f>
        <v>0.13241513353448253</v>
      </c>
      <c r="O101" s="7">
        <f t="shared" si="31"/>
        <v>-0.13855851791666673</v>
      </c>
      <c r="P101" s="7">
        <f>Indus!J101-N101-O101-AVERAGE(Indus!$J$2:$J$349)</f>
        <v>3.3874402083333255E-2</v>
      </c>
      <c r="Q101" s="7">
        <f>AVERAGE(Indus!K95:K106)-AVERAGE(Indus!$K$2:$K$349)</f>
        <v>-2.996441959770102E-2</v>
      </c>
      <c r="R101" s="7">
        <f t="shared" si="32"/>
        <v>4.7137904732142966E-2</v>
      </c>
      <c r="S101" s="7">
        <f>Indus!K101-Q101-R101-AVERAGE(Indus!$K$2:$K$349)</f>
        <v>7.4218244345236606E-3</v>
      </c>
      <c r="T101" s="7">
        <f>AVERAGE(Indus!L95:L106)-AVERAGE(Indus!$L$2:$L$349)</f>
        <v>0.13388556663793416</v>
      </c>
      <c r="U101" s="7">
        <f t="shared" si="33"/>
        <v>-1.2516972193154769</v>
      </c>
      <c r="V101" s="7">
        <f>Indus!L101-T101-U101-AVERAGE(Indus!$L$2:$L$349)</f>
        <v>-0.14791628068452312</v>
      </c>
      <c r="W101" s="7">
        <f>AVERAGE(Indus!M95:M106)-AVERAGE(Indus!$M$2:$M$349)</f>
        <v>-2.335135143678127E-3</v>
      </c>
      <c r="X101" s="7">
        <f t="shared" si="34"/>
        <v>-7.2630390416666663E-2</v>
      </c>
      <c r="Y101" s="7">
        <f>Indus!M101-W101-X101-AVERAGE(Indus!$M$2:$M$349)</f>
        <v>2.5468412500000009E-3</v>
      </c>
      <c r="Z101" s="7">
        <f>AVERAGE(Indus!N95:N106)-AVERAGE(Indus!$N$2:$N$349)</f>
        <v>1.1117544083620654</v>
      </c>
      <c r="AA101" s="7">
        <f t="shared" si="35"/>
        <v>4.3501304162797645</v>
      </c>
      <c r="AB101" s="7">
        <f>Indus!N101-Z101-AA101-AVERAGE(Indus!$N$2:$N$349)</f>
        <v>0.6278789628869017</v>
      </c>
      <c r="AC101" s="7">
        <f>AVERAGE(Indus!O95:O106)-AVERAGE(Indus!$O$2:$O$349)</f>
        <v>2.8070391954021279E-2</v>
      </c>
      <c r="AD101" s="7">
        <f t="shared" si="36"/>
        <v>-5.6000804821429107E-2</v>
      </c>
      <c r="AE101" s="7">
        <f>Indus!O101-AC101-AD101-AVERAGE(Indus!$O$2:$O$349)</f>
        <v>-6.7901767857092565E-4</v>
      </c>
      <c r="AF101" s="7">
        <f>AVERAGE(Indus!P95:P106)-AVERAGE(Indus!$P$2:$P$349)</f>
        <v>-2.0814328160919382E-3</v>
      </c>
      <c r="AG101" s="7">
        <f t="shared" si="37"/>
        <v>-2.2552960833333358E-2</v>
      </c>
      <c r="AH101" s="7">
        <f>Indus!P101-AF101-AG101-AVERAGE(Indus!$P$2:$P$349)</f>
        <v>5.0228369166666689E-2</v>
      </c>
    </row>
    <row r="102" spans="1:34" x14ac:dyDescent="0.2">
      <c r="A102" s="3">
        <v>35930</v>
      </c>
      <c r="B102">
        <f t="shared" si="25"/>
        <v>1998</v>
      </c>
      <c r="C102">
        <f t="shared" si="26"/>
        <v>5</v>
      </c>
      <c r="D102" s="7">
        <f>AVERAGE(Indus!D96:D107)</f>
        <v>19.592862843333332</v>
      </c>
      <c r="E102" s="7">
        <f t="shared" si="28"/>
        <v>2.5263573912797606</v>
      </c>
      <c r="F102" s="7">
        <f>Indus!D102-D102-E102</f>
        <v>1.5708661253869058</v>
      </c>
      <c r="G102" s="7"/>
      <c r="H102" s="7">
        <f>AVERAGE(Indus!H96:H107)-AVERAGE(Indus!$H$2:$H$349)</f>
        <v>7.9242665963497529</v>
      </c>
      <c r="I102" s="7">
        <f t="shared" si="29"/>
        <v>-0.45535786940445178</v>
      </c>
      <c r="J102" s="7">
        <f>Indus!H102-H102-I102-AVERAGE(Indus!$H$2:$H$349)</f>
        <v>0.23162333523760026</v>
      </c>
      <c r="K102" s="7">
        <f>AVERAGE(Indus!I96:I107)-AVERAGE(Indus!$I$2:$I$349)</f>
        <v>3.5327356267528103</v>
      </c>
      <c r="L102" s="7">
        <f t="shared" si="30"/>
        <v>0.8001232152678881</v>
      </c>
      <c r="M102" s="7">
        <f>Indus!I102-K102-L102-AVERAGE(Indus!$I$2:$I$349)</f>
        <v>8.049964639872087E-2</v>
      </c>
      <c r="N102" s="7">
        <f>AVERAGE(Indus!J96:J107)-AVERAGE(Indus!$J$2:$J$349)</f>
        <v>9.9840335201149211E-2</v>
      </c>
      <c r="O102" s="7">
        <f t="shared" si="31"/>
        <v>-0.10338196336309502</v>
      </c>
      <c r="P102" s="7">
        <f>Indus!J102-N102-O102-AVERAGE(Indus!$J$2:$J$349)</f>
        <v>0.19850122586309493</v>
      </c>
      <c r="Q102" s="7">
        <f>AVERAGE(Indus!K96:K107)-AVERAGE(Indus!$K$2:$K$349)</f>
        <v>-2.2949961264367769E-2</v>
      </c>
      <c r="R102" s="7">
        <f t="shared" si="32"/>
        <v>0.13874429791666643</v>
      </c>
      <c r="S102" s="7">
        <f>Indus!K102-Q102-R102-AVERAGE(Indus!$K$2:$K$349)</f>
        <v>-6.9883370833330183E-3</v>
      </c>
      <c r="T102" s="7">
        <f>AVERAGE(Indus!L96:L107)-AVERAGE(Indus!$L$2:$L$349)</f>
        <v>-5.5352146695399007E-2</v>
      </c>
      <c r="U102" s="7">
        <f t="shared" si="33"/>
        <v>-1.5361059226785709</v>
      </c>
      <c r="V102" s="7">
        <f>Indus!L102-T102-U102-AVERAGE(Indus!$L$2:$L$349)</f>
        <v>0.72758846601190363</v>
      </c>
      <c r="W102" s="7">
        <f>AVERAGE(Indus!M96:M107)-AVERAGE(Indus!$M$2:$M$349)</f>
        <v>-2.2004309770114611E-3</v>
      </c>
      <c r="X102" s="7">
        <f t="shared" si="34"/>
        <v>-3.9640604285714282E-2</v>
      </c>
      <c r="Y102" s="7">
        <f>Indus!M102-W102-X102-AVERAGE(Indus!$M$2:$M$349)</f>
        <v>1.5301209523809478E-3</v>
      </c>
      <c r="Z102" s="7">
        <f>AVERAGE(Indus!N96:N107)-AVERAGE(Indus!$N$2:$N$349)</f>
        <v>1.1102779616954006</v>
      </c>
      <c r="AA102" s="7">
        <f t="shared" si="35"/>
        <v>3.7907389094047605</v>
      </c>
      <c r="AB102" s="7">
        <f>Indus!N102-Z102-AA102-AVERAGE(Indus!$N$2:$N$349)</f>
        <v>0.24825810642857071</v>
      </c>
      <c r="AC102" s="7">
        <f>AVERAGE(Indus!O96:O107)-AVERAGE(Indus!$O$2:$O$349)</f>
        <v>8.1231411206883486E-3</v>
      </c>
      <c r="AD102" s="7">
        <f t="shared" si="36"/>
        <v>-3.8706940357142727E-2</v>
      </c>
      <c r="AE102" s="7">
        <f>Indus!O102-AC102-AD102-AVERAGE(Indus!$O$2:$O$349)</f>
        <v>4.3415568690475581E-2</v>
      </c>
      <c r="AF102" s="7">
        <f>AVERAGE(Indus!P96:P107)-AVERAGE(Indus!$P$2:$P$349)</f>
        <v>-1.8767453160919295E-3</v>
      </c>
      <c r="AG102" s="7">
        <f t="shared" si="37"/>
        <v>-3.0040667202380952E-2</v>
      </c>
      <c r="AH102" s="7">
        <f>Indus!P102-AF102-AG102-AVERAGE(Indus!$P$2:$P$349)</f>
        <v>4.6421188035714281E-2</v>
      </c>
    </row>
    <row r="103" spans="1:34" x14ac:dyDescent="0.2">
      <c r="A103" s="3">
        <v>35961</v>
      </c>
      <c r="B103">
        <f t="shared" si="25"/>
        <v>1998</v>
      </c>
      <c r="C103">
        <f t="shared" si="26"/>
        <v>6</v>
      </c>
      <c r="D103" s="7">
        <f>AVERAGE(Indus!D97:D108)</f>
        <v>19.221951284999999</v>
      </c>
      <c r="E103" s="7">
        <f t="shared" si="28"/>
        <v>1.4884468018154766</v>
      </c>
      <c r="F103" s="7">
        <f>Indus!D103-D103-E103</f>
        <v>1.2250753531845266</v>
      </c>
      <c r="G103" s="7"/>
      <c r="H103" s="7">
        <f>AVERAGE(Indus!H97:H108)-AVERAGE(Indus!$H$2:$H$349)</f>
        <v>7.8717356721831493</v>
      </c>
      <c r="I103" s="7">
        <f t="shared" si="29"/>
        <v>-0.44638061523755823</v>
      </c>
      <c r="J103" s="7">
        <f>Indus!H103-H103-I103-AVERAGE(Indus!$H$2:$H$349)</f>
        <v>0.10964965523726278</v>
      </c>
      <c r="K103" s="7">
        <f>AVERAGE(Indus!I97:I108)-AVERAGE(Indus!$I$2:$I$349)</f>
        <v>3.4812194117527611</v>
      </c>
      <c r="L103" s="7">
        <f t="shared" si="30"/>
        <v>0.84019806285715504</v>
      </c>
      <c r="M103" s="7">
        <f>Indus!I103-K103-L103-AVERAGE(Indus!$I$2:$I$349)</f>
        <v>0.19405283380950777</v>
      </c>
      <c r="N103" s="7">
        <f>AVERAGE(Indus!J97:J108)-AVERAGE(Indus!$J$2:$J$349)</f>
        <v>6.4797801034482516E-2</v>
      </c>
      <c r="O103" s="7">
        <f t="shared" si="31"/>
        <v>0.36573792788690507</v>
      </c>
      <c r="P103" s="7">
        <f>Indus!J103-N103-O103-AVERAGE(Indus!$J$2:$J$349)</f>
        <v>9.2845578779761517E-2</v>
      </c>
      <c r="Q103" s="7">
        <f>AVERAGE(Indus!K97:K108)-AVERAGE(Indus!$K$2:$K$349)</f>
        <v>-1.0192565431034417E-2</v>
      </c>
      <c r="R103" s="7">
        <f t="shared" si="32"/>
        <v>-9.3634842857143186E-3</v>
      </c>
      <c r="S103" s="7">
        <f>Indus!K103-Q103-R103-AVERAGE(Indus!$K$2:$K$349)</f>
        <v>5.4236099285714379E-2</v>
      </c>
      <c r="T103" s="7">
        <f>AVERAGE(Indus!L97:L108)-AVERAGE(Indus!$L$2:$L$349)</f>
        <v>-0.25010360836206491</v>
      </c>
      <c r="U103" s="7">
        <f t="shared" si="33"/>
        <v>-0.8371478433035735</v>
      </c>
      <c r="V103" s="7">
        <f>Indus!L103-T103-U103-AVERAGE(Indus!$L$2:$L$349)</f>
        <v>0.4022591983035726</v>
      </c>
      <c r="W103" s="7">
        <f>AVERAGE(Indus!M97:M108)-AVERAGE(Indus!$M$2:$M$349)</f>
        <v>-2.1079993103447908E-3</v>
      </c>
      <c r="X103" s="7">
        <f t="shared" si="34"/>
        <v>-3.9679677708333333E-2</v>
      </c>
      <c r="Y103" s="7">
        <f>Indus!M103-W103-X103-AVERAGE(Indus!$M$2:$M$349)</f>
        <v>1.476762708333329E-3</v>
      </c>
      <c r="Z103" s="7">
        <f>AVERAGE(Indus!N97:N108)-AVERAGE(Indus!$N$2:$N$349)</f>
        <v>1.0825530200287332</v>
      </c>
      <c r="AA103" s="7">
        <f t="shared" si="35"/>
        <v>1.7242862690476208</v>
      </c>
      <c r="AB103" s="7">
        <f>Indus!N103-Z103-AA103-AVERAGE(Indus!$N$2:$N$349)</f>
        <v>0.38461383845237762</v>
      </c>
      <c r="AC103" s="7">
        <f>AVERAGE(Indus!O97:O108)-AVERAGE(Indus!$O$2:$O$349)</f>
        <v>-1.3850846379311665E-2</v>
      </c>
      <c r="AD103" s="7">
        <f t="shared" si="36"/>
        <v>-0.14073229485119043</v>
      </c>
      <c r="AE103" s="7">
        <f>Indus!O103-AC103-AD103-AVERAGE(Indus!$O$2:$O$349)</f>
        <v>-2.8847931547648642E-4</v>
      </c>
      <c r="AF103" s="7">
        <f>AVERAGE(Indus!P97:P108)-AVERAGE(Indus!$P$2:$P$349)</f>
        <v>-2.1019036494252796E-3</v>
      </c>
      <c r="AG103" s="7">
        <f t="shared" si="37"/>
        <v>3.1537172827380958E-2</v>
      </c>
      <c r="AH103" s="7">
        <f>Indus!P103-AF103-AG103-AVERAGE(Indus!$P$2:$P$349)</f>
        <v>-1.3832113660714282E-2</v>
      </c>
    </row>
    <row r="104" spans="1:34" x14ac:dyDescent="0.2">
      <c r="A104" s="3">
        <v>35991</v>
      </c>
      <c r="B104">
        <f t="shared" si="25"/>
        <v>1998</v>
      </c>
      <c r="C104">
        <f t="shared" si="26"/>
        <v>7</v>
      </c>
      <c r="D104" s="7">
        <f>AVERAGE(Indus!D98:D109)</f>
        <v>18.703728794166668</v>
      </c>
      <c r="E104" s="7">
        <f t="shared" si="28"/>
        <v>1.9669899127678572</v>
      </c>
      <c r="F104" s="7">
        <f>Indus!D104-D104-E104</f>
        <v>1.3284515930654739</v>
      </c>
      <c r="G104" s="7"/>
      <c r="H104" s="7">
        <f>AVERAGE(Indus!H98:H109)-AVERAGE(Indus!$H$2:$H$349)</f>
        <v>7.7585154571834209</v>
      </c>
      <c r="I104" s="7">
        <f t="shared" si="29"/>
        <v>-0.1231013713095308</v>
      </c>
      <c r="J104" s="7">
        <f>Indus!H104-H104-I104-AVERAGE(Indus!$H$2:$H$349)</f>
        <v>0.22429765630931797</v>
      </c>
      <c r="K104" s="7">
        <f>AVERAGE(Indus!I98:I109)-AVERAGE(Indus!$I$2:$I$349)</f>
        <v>3.4211150417527278</v>
      </c>
      <c r="L104" s="7">
        <f t="shared" si="30"/>
        <v>0.17507643994048294</v>
      </c>
      <c r="M104" s="7">
        <f>Indus!I104-K104-L104-AVERAGE(Indus!$I$2:$I$349)</f>
        <v>0.17107936672624646</v>
      </c>
      <c r="N104" s="7">
        <f>AVERAGE(Indus!J98:J109)-AVERAGE(Indus!$J$2:$J$349)</f>
        <v>4.2293617701149033E-2</v>
      </c>
      <c r="O104" s="7">
        <f t="shared" si="31"/>
        <v>0.82044285833333364</v>
      </c>
      <c r="P104" s="7">
        <f>Indus!J104-N104-O104-AVERAGE(Indus!$J$2:$J$349)</f>
        <v>0.31471425166666611</v>
      </c>
      <c r="Q104" s="7">
        <f>AVERAGE(Indus!K98:K109)-AVERAGE(Indus!$K$2:$K$349)</f>
        <v>3.8877504022989395E-3</v>
      </c>
      <c r="R104" s="7">
        <f t="shared" si="32"/>
        <v>9.4670911398809454E-2</v>
      </c>
      <c r="S104" s="7">
        <f>Indus!K104-Q104-R104-AVERAGE(Indus!$K$2:$K$349)</f>
        <v>-8.3816182232142711E-2</v>
      </c>
      <c r="T104" s="7">
        <f>AVERAGE(Indus!L98:L109)-AVERAGE(Indus!$L$2:$L$349)</f>
        <v>-0.42296152919539853</v>
      </c>
      <c r="U104" s="7">
        <f t="shared" si="33"/>
        <v>1.7990590514880962</v>
      </c>
      <c r="V104" s="7">
        <f>Indus!L104-T104-U104-AVERAGE(Indus!$L$2:$L$349)</f>
        <v>1.1090004243452354</v>
      </c>
      <c r="W104" s="7">
        <f>AVERAGE(Indus!M98:M109)-AVERAGE(Indus!$M$2:$M$349)</f>
        <v>-2.1079993103447908E-3</v>
      </c>
      <c r="X104" s="7">
        <f t="shared" si="34"/>
        <v>6.3956218720238101E-2</v>
      </c>
      <c r="Y104" s="7">
        <f>Indus!M104-W104-X104-AVERAGE(Indus!$M$2:$M$349)</f>
        <v>-1.9033337202380707E-3</v>
      </c>
      <c r="Z104" s="7">
        <f>AVERAGE(Indus!N98:N109)-AVERAGE(Indus!$N$2:$N$349)</f>
        <v>0.9487723025287309</v>
      </c>
      <c r="AA104" s="7">
        <f t="shared" si="35"/>
        <v>-1.4646424845833312</v>
      </c>
      <c r="AB104" s="7">
        <f>Indus!N104-Z104-AA104-AVERAGE(Indus!$N$2:$N$349)</f>
        <v>-0.64479423041666806</v>
      </c>
      <c r="AC104" s="7">
        <f>AVERAGE(Indus!O98:O109)-AVERAGE(Indus!$O$2:$O$349)</f>
        <v>-4.3596504712645423E-2</v>
      </c>
      <c r="AD104" s="7">
        <f t="shared" si="36"/>
        <v>0.38190007651785818</v>
      </c>
      <c r="AE104" s="7">
        <f>Indus!O104-AC104-AD104-AVERAGE(Indus!$O$2:$O$349)</f>
        <v>0.12833054764880858</v>
      </c>
      <c r="AF104" s="7">
        <f>AVERAGE(Indus!P98:P109)-AVERAGE(Indus!$P$2:$P$349)</f>
        <v>-2.1853653160919528E-3</v>
      </c>
      <c r="AG104" s="7">
        <f t="shared" si="37"/>
        <v>0.21962261613095235</v>
      </c>
      <c r="AH104" s="7">
        <f>Indus!P104-AF104-AG104-AVERAGE(Indus!$P$2:$P$349)</f>
        <v>0.11153449470238104</v>
      </c>
    </row>
    <row r="105" spans="1:34" x14ac:dyDescent="0.2">
      <c r="A105" s="3">
        <v>36022</v>
      </c>
      <c r="B105">
        <f t="shared" si="25"/>
        <v>1998</v>
      </c>
      <c r="C105">
        <f t="shared" si="26"/>
        <v>8</v>
      </c>
      <c r="D105" s="7">
        <f>AVERAGE(Indus!D99:D110)</f>
        <v>18.253864605</v>
      </c>
      <c r="E105" s="7">
        <f t="shared" si="28"/>
        <v>1.7473477882142856</v>
      </c>
      <c r="F105" s="7">
        <f>Indus!D105-D105-E105</f>
        <v>-1.7716420032142868</v>
      </c>
      <c r="G105" s="7"/>
      <c r="H105" s="7">
        <f>AVERAGE(Indus!H99:H110)-AVERAGE(Indus!$H$2:$H$349)</f>
        <v>7.655935704683543</v>
      </c>
      <c r="I105" s="7">
        <f t="shared" si="29"/>
        <v>0.30438886375077345</v>
      </c>
      <c r="J105" s="7">
        <f>Indus!H105-H105-I105-AVERAGE(Indus!$H$2:$H$349)</f>
        <v>-8.1569856251462625E-2</v>
      </c>
      <c r="K105" s="7">
        <f>AVERAGE(Indus!I99:I110)-AVERAGE(Indus!$I$2:$I$349)</f>
        <v>3.368726532586038</v>
      </c>
      <c r="L105" s="7">
        <f t="shared" si="30"/>
        <v>-0.76863316086308942</v>
      </c>
      <c r="M105" s="7">
        <f>Indus!I105-K105-L105-AVERAGE(Indus!$I$2:$I$349)</f>
        <v>-0.11959621330350956</v>
      </c>
      <c r="N105" s="7">
        <f>AVERAGE(Indus!J99:J110)-AVERAGE(Indus!$J$2:$J$349)</f>
        <v>3.7013898534482559E-2</v>
      </c>
      <c r="O105" s="7">
        <f t="shared" si="31"/>
        <v>0.9251789839880955</v>
      </c>
      <c r="P105" s="7">
        <f>Indus!J105-N105-O105-AVERAGE(Indus!$J$2:$J$349)</f>
        <v>-0.19408205482142882</v>
      </c>
      <c r="Q105" s="7">
        <f>AVERAGE(Indus!K99:K110)-AVERAGE(Indus!$K$2:$K$349)</f>
        <v>1.39288456896558E-3</v>
      </c>
      <c r="R105" s="7">
        <f t="shared" si="32"/>
        <v>1.6816573690476178E-2</v>
      </c>
      <c r="S105" s="7">
        <f>Indus!K105-Q105-R105-AVERAGE(Indus!$K$2:$K$349)</f>
        <v>0.1718240213095239</v>
      </c>
      <c r="T105" s="7">
        <f>AVERAGE(Indus!L99:L110)-AVERAGE(Indus!$L$2:$L$349)</f>
        <v>-0.563651260028732</v>
      </c>
      <c r="U105" s="7">
        <f t="shared" si="33"/>
        <v>3.6617751977976187</v>
      </c>
      <c r="V105" s="7">
        <f>Indus!L105-T105-U105-AVERAGE(Indus!$L$2:$L$349)</f>
        <v>-0.38691219113095343</v>
      </c>
      <c r="W105" s="7">
        <f>AVERAGE(Indus!M99:M110)-AVERAGE(Indus!$M$2:$M$349)</f>
        <v>-2.0630851436781172E-3</v>
      </c>
      <c r="X105" s="7">
        <f t="shared" si="34"/>
        <v>3.3499074464285739E-2</v>
      </c>
      <c r="Y105" s="7">
        <f>Indus!M105-W105-X105-AVERAGE(Indus!$M$2:$M$349)</f>
        <v>-1.2282936309524067E-3</v>
      </c>
      <c r="Z105" s="7">
        <f>AVERAGE(Indus!N99:N110)-AVERAGE(Indus!$N$2:$N$349)</f>
        <v>0.79859371086206465</v>
      </c>
      <c r="AA105" s="7">
        <f t="shared" si="35"/>
        <v>-3.1178156839880966</v>
      </c>
      <c r="AB105" s="7">
        <f>Indus!N105-Z105-AA105-AVERAGE(Indus!$N$2:$N$349)</f>
        <v>-0.68526538934523629</v>
      </c>
      <c r="AC105" s="7">
        <f>AVERAGE(Indus!O99:O110)-AVERAGE(Indus!$O$2:$O$349)</f>
        <v>-4.1472453045978686E-2</v>
      </c>
      <c r="AD105" s="7">
        <f t="shared" si="36"/>
        <v>0.54602282654761813</v>
      </c>
      <c r="AE105" s="7">
        <f>Indus!O105-AC105-AD105-AVERAGE(Indus!$O$2:$O$349)</f>
        <v>-0.32542641404761818</v>
      </c>
      <c r="AF105" s="7">
        <f>AVERAGE(Indus!P99:P110)-AVERAGE(Indus!$P$2:$P$349)</f>
        <v>-6.1715114942526017E-4</v>
      </c>
      <c r="AG105" s="7">
        <f t="shared" si="37"/>
        <v>0.14610215586309522</v>
      </c>
      <c r="AH105" s="7">
        <f>Indus!P105-AF105-AG105-AVERAGE(Indus!$P$2:$P$349)</f>
        <v>-0.14940481919642856</v>
      </c>
    </row>
    <row r="106" spans="1:34" x14ac:dyDescent="0.2">
      <c r="A106" s="3">
        <v>36053</v>
      </c>
      <c r="B106">
        <f t="shared" si="25"/>
        <v>1998</v>
      </c>
      <c r="C106">
        <f t="shared" si="26"/>
        <v>9</v>
      </c>
      <c r="D106" s="7">
        <f>AVERAGE(Indus!D100:D111)</f>
        <v>17.747298398333335</v>
      </c>
      <c r="E106" s="7">
        <f t="shared" si="28"/>
        <v>-0.16994869681547603</v>
      </c>
      <c r="F106" s="7">
        <f>Indus!D106-D106-E106</f>
        <v>-1.7843018015178596</v>
      </c>
      <c r="G106" s="7"/>
      <c r="H106" s="7">
        <f>AVERAGE(Indus!H100:H111)-AVERAGE(Indus!$H$2:$H$349)</f>
        <v>7.5544952746831768</v>
      </c>
      <c r="I106" s="7">
        <f t="shared" si="29"/>
        <v>0.56428019148734165</v>
      </c>
      <c r="J106" s="7">
        <f>Indus!H106-H106-I106-AVERAGE(Indus!$H$2:$H$349)</f>
        <v>-0.15042114398738704</v>
      </c>
      <c r="K106" s="7">
        <f>AVERAGE(Indus!I100:I111)-AVERAGE(Indus!$I$2:$I$349)</f>
        <v>3.3089171659194108</v>
      </c>
      <c r="L106" s="7">
        <f t="shared" si="30"/>
        <v>-0.73743248026778474</v>
      </c>
      <c r="M106" s="7">
        <f>Indus!I106-K106-L106-AVERAGE(Indus!$I$2:$I$349)</f>
        <v>-8.5433327232181E-2</v>
      </c>
      <c r="N106" s="7">
        <f>AVERAGE(Indus!J100:J111)-AVERAGE(Indus!$J$2:$J$349)</f>
        <v>2.7014046867815722E-2</v>
      </c>
      <c r="O106" s="7">
        <f t="shared" si="31"/>
        <v>0.52414154517857137</v>
      </c>
      <c r="P106" s="7">
        <f>Indus!J106-N106-O106-AVERAGE(Indus!$J$2:$J$349)</f>
        <v>-0.29616565434523801</v>
      </c>
      <c r="Q106" s="7">
        <f>AVERAGE(Indus!K100:K111)-AVERAGE(Indus!$K$2:$K$349)</f>
        <v>-1.5783787643677272E-3</v>
      </c>
      <c r="R106" s="7">
        <f t="shared" si="32"/>
        <v>0.24324861071428594</v>
      </c>
      <c r="S106" s="7">
        <f>Indus!K106-Q106-R106-AVERAGE(Indus!$K$2:$K$349)</f>
        <v>0.10113984761904737</v>
      </c>
      <c r="T106" s="7">
        <f>AVERAGE(Indus!L100:L111)-AVERAGE(Indus!$L$2:$L$349)</f>
        <v>-0.70255986502873213</v>
      </c>
      <c r="U106" s="7">
        <f t="shared" si="33"/>
        <v>2.2162659018154773</v>
      </c>
      <c r="V106" s="7">
        <f>Indus!L106-T106-U106-AVERAGE(Indus!$L$2:$L$349)</f>
        <v>-0.62335849014881095</v>
      </c>
      <c r="W106" s="7">
        <f>AVERAGE(Indus!M100:M111)-AVERAGE(Indus!$M$2:$M$349)</f>
        <v>-2.0181709770114437E-3</v>
      </c>
      <c r="X106" s="7">
        <f t="shared" si="34"/>
        <v>8.6521461220238155E-2</v>
      </c>
      <c r="Y106" s="7">
        <f>Indus!M106-W106-X106-AVERAGE(Indus!$M$2:$M$349)</f>
        <v>-2.4491045535715017E-3</v>
      </c>
      <c r="Z106" s="7">
        <f>AVERAGE(Indus!N100:N111)-AVERAGE(Indus!$N$2:$N$349)</f>
        <v>0.61767883169539672</v>
      </c>
      <c r="AA106" s="7">
        <f t="shared" si="35"/>
        <v>-3.2922003180654746</v>
      </c>
      <c r="AB106" s="7">
        <f>Indus!N106-Z106-AA106-AVERAGE(Indus!$N$2:$N$349)</f>
        <v>-0.51713924610119122</v>
      </c>
      <c r="AC106" s="7">
        <f>AVERAGE(Indus!O100:O111)-AVERAGE(Indus!$O$2:$O$349)</f>
        <v>-4.799479054597855E-2</v>
      </c>
      <c r="AD106" s="7">
        <f t="shared" si="36"/>
        <v>0.22230336464285827</v>
      </c>
      <c r="AE106" s="7">
        <f>Indus!O106-AC106-AD106-AVERAGE(Indus!$O$2:$O$349)</f>
        <v>-0.14635558464285836</v>
      </c>
      <c r="AF106" s="7">
        <f>AVERAGE(Indus!P100:P111)-AVERAGE(Indus!$P$2:$P$349)</f>
        <v>-6.6660528160919219E-3</v>
      </c>
      <c r="AG106" s="7">
        <f t="shared" si="37"/>
        <v>2.9234067857142887E-3</v>
      </c>
      <c r="AH106" s="7">
        <f>Indus!P106-AF106-AG106-AVERAGE(Indus!$P$2:$P$349)</f>
        <v>-6.4202218452380971E-2</v>
      </c>
    </row>
    <row r="107" spans="1:34" x14ac:dyDescent="0.2">
      <c r="A107" s="3">
        <v>36083</v>
      </c>
      <c r="B107">
        <f t="shared" si="25"/>
        <v>1998</v>
      </c>
      <c r="C107">
        <f t="shared" si="26"/>
        <v>10</v>
      </c>
      <c r="D107" s="7">
        <f>AVERAGE(Indus!D101:D112)</f>
        <v>17.174776790833331</v>
      </c>
      <c r="E107" s="7">
        <f t="shared" si="28"/>
        <v>-2.9457578467261909</v>
      </c>
      <c r="F107" s="7">
        <f>Indus!D107-D107-E107</f>
        <v>-0.92885949410714108</v>
      </c>
      <c r="G107" s="7"/>
      <c r="H107" s="7">
        <f>AVERAGE(Indus!H101:H112)-AVERAGE(Indus!$H$2:$H$349)</f>
        <v>7.4472565046830823</v>
      </c>
      <c r="I107" s="7">
        <f t="shared" si="29"/>
        <v>0.67293512288642887</v>
      </c>
      <c r="J107" s="7">
        <f>Indus!H107-H107-I107-AVERAGE(Indus!$H$2:$H$349)</f>
        <v>-8.2501365386633552E-2</v>
      </c>
      <c r="K107" s="7">
        <f>AVERAGE(Indus!I101:I112)-AVERAGE(Indus!$I$2:$I$349)</f>
        <v>3.2625787667527675</v>
      </c>
      <c r="L107" s="7">
        <f t="shared" si="30"/>
        <v>-0.62443569854167436</v>
      </c>
      <c r="M107" s="7">
        <f>Indus!I107-K107-L107-AVERAGE(Indus!$I$2:$I$349)</f>
        <v>-1.8150059791651074E-2</v>
      </c>
      <c r="N107" s="7">
        <f>AVERAGE(Indus!J101:J112)-AVERAGE(Indus!$J$2:$J$349)</f>
        <v>1.1597251034482392E-2</v>
      </c>
      <c r="O107" s="7">
        <f t="shared" si="31"/>
        <v>-4.6015853988095268E-2</v>
      </c>
      <c r="P107" s="7">
        <f>Indus!J107-N107-O107-AVERAGE(Indus!$J$2:$J$349)</f>
        <v>-0.15398546934523794</v>
      </c>
      <c r="Q107" s="7">
        <f>AVERAGE(Indus!K101:K112)-AVERAGE(Indus!$K$2:$K$349)</f>
        <v>8.0059212356322629E-3</v>
      </c>
      <c r="R107" s="7">
        <f t="shared" si="32"/>
        <v>0.14251123116071418</v>
      </c>
      <c r="S107" s="7">
        <f>Indus!K107-Q107-R107-AVERAGE(Indus!$K$2:$K$349)</f>
        <v>-0.10256821282738082</v>
      </c>
      <c r="T107" s="7">
        <f>AVERAGE(Indus!L101:L112)-AVERAGE(Indus!$L$2:$L$349)</f>
        <v>-0.88138611752873164</v>
      </c>
      <c r="U107" s="7">
        <f t="shared" si="33"/>
        <v>7.3723279255951901E-2</v>
      </c>
      <c r="V107" s="7">
        <f>Indus!L107-T107-U107-AVERAGE(Indus!$L$2:$L$349)</f>
        <v>-0.52201658508928617</v>
      </c>
      <c r="W107" s="7">
        <f>AVERAGE(Indus!M101:M112)-AVERAGE(Indus!$M$2:$M$349)</f>
        <v>-1.9732568103447701E-3</v>
      </c>
      <c r="X107" s="7">
        <f t="shared" si="34"/>
        <v>8.6516122976190463E-2</v>
      </c>
      <c r="Y107" s="7">
        <f>Indus!M107-W107-X107-AVERAGE(Indus!$M$2:$M$349)</f>
        <v>-2.4716004761904942E-3</v>
      </c>
      <c r="Z107" s="7">
        <f>AVERAGE(Indus!N101:N112)-AVERAGE(Indus!$N$2:$N$349)</f>
        <v>0.40141688836206413</v>
      </c>
      <c r="AA107" s="7">
        <f t="shared" si="35"/>
        <v>-3.0015759469047625</v>
      </c>
      <c r="AB107" s="7">
        <f>Indus!N107-Z107-AA107-AVERAGE(Indus!$N$2:$N$349)</f>
        <v>-7.7850303928570952E-2</v>
      </c>
      <c r="AC107" s="7">
        <f>AVERAGE(Indus!O101:O112)-AVERAGE(Indus!$O$2:$O$349)</f>
        <v>-6.4856805545978613E-2</v>
      </c>
      <c r="AD107" s="7">
        <f t="shared" si="36"/>
        <v>-0.17453537592261892</v>
      </c>
      <c r="AE107" s="7">
        <f>Indus!O107-AC107-AD107-AVERAGE(Indus!$O$2:$O$349)</f>
        <v>2.1146280922618832E-2</v>
      </c>
      <c r="AF107" s="7">
        <f>AVERAGE(Indus!P101:P112)-AVERAGE(Indus!$P$2:$P$349)</f>
        <v>-7.8793111494252499E-3</v>
      </c>
      <c r="AG107" s="7">
        <f t="shared" si="37"/>
        <v>-7.4909249077380946E-2</v>
      </c>
      <c r="AH107" s="7">
        <f>Indus!P107-AF107-AG107-AVERAGE(Indus!$P$2:$P$349)</f>
        <v>9.5966657440475917E-3</v>
      </c>
    </row>
    <row r="108" spans="1:34" x14ac:dyDescent="0.2">
      <c r="A108" s="3">
        <v>36114</v>
      </c>
      <c r="B108">
        <f t="shared" si="25"/>
        <v>1998</v>
      </c>
      <c r="C108">
        <f t="shared" si="26"/>
        <v>11</v>
      </c>
      <c r="D108" s="7">
        <f>AVERAGE(Indus!D102:D113)</f>
        <v>16.671302316666665</v>
      </c>
      <c r="E108" s="7">
        <f t="shared" si="28"/>
        <v>-3.5697580191071441</v>
      </c>
      <c r="F108" s="7">
        <f>Indus!D108-D108-E108</f>
        <v>-0.85771313755952194</v>
      </c>
      <c r="G108" s="7"/>
      <c r="H108" s="7">
        <f>AVERAGE(Indus!H102:H113)-AVERAGE(Indus!$H$2:$H$349)</f>
        <v>7.3147288346835921</v>
      </c>
      <c r="I108" s="7">
        <f t="shared" si="29"/>
        <v>0.72864568809472985</v>
      </c>
      <c r="J108" s="7">
        <f>Indus!H108-H108-I108-AVERAGE(Indus!$H$2:$H$349)</f>
        <v>-4.499090059516675E-2</v>
      </c>
      <c r="K108" s="7">
        <f>AVERAGE(Indus!I102:I113)-AVERAGE(Indus!$I$2:$I$349)</f>
        <v>3.2236001900861311</v>
      </c>
      <c r="L108" s="7">
        <f t="shared" si="30"/>
        <v>-0.50716400184529675</v>
      </c>
      <c r="M108" s="7">
        <f>Indus!I108-K108-L108-AVERAGE(Indus!$I$2:$I$349)</f>
        <v>-8.3930969821381041E-2</v>
      </c>
      <c r="N108" s="7">
        <f>AVERAGE(Indus!J102:J113)-AVERAGE(Indus!$J$2:$J$349)</f>
        <v>-1.6439616465517615E-2</v>
      </c>
      <c r="O108" s="7">
        <f t="shared" si="31"/>
        <v>-0.27201306354166643</v>
      </c>
      <c r="P108" s="7">
        <f>Indus!J108-N108-O108-AVERAGE(Indus!$J$2:$J$349)</f>
        <v>-0.10967265229166678</v>
      </c>
      <c r="Q108" s="7">
        <f>AVERAGE(Indus!K102:K113)-AVERAGE(Indus!$K$2:$K$349)</f>
        <v>2.2652312068965674E-2</v>
      </c>
      <c r="R108" s="7">
        <f t="shared" si="32"/>
        <v>-3.8654924107142885E-2</v>
      </c>
      <c r="S108" s="7">
        <f>Indus!K108-Q108-R108-AVERAGE(Indus!$K$2:$K$349)</f>
        <v>-3.9856968392857128E-2</v>
      </c>
      <c r="T108" s="7">
        <f>AVERAGE(Indus!L102:L113)-AVERAGE(Indus!$L$2:$L$349)</f>
        <v>-1.0675121808620656</v>
      </c>
      <c r="U108" s="7">
        <f t="shared" si="33"/>
        <v>-0.51119059562499913</v>
      </c>
      <c r="V108" s="7">
        <f>Indus!L108-T108-U108-AVERAGE(Indus!$L$2:$L$349)</f>
        <v>-0.68083485687500112</v>
      </c>
      <c r="W108" s="7">
        <f>AVERAGE(Indus!M102:M113)-AVERAGE(Indus!$M$2:$M$349)</f>
        <v>-1.9732568103447701E-3</v>
      </c>
      <c r="X108" s="7">
        <f t="shared" si="34"/>
        <v>2.3683410833333321E-2</v>
      </c>
      <c r="Y108" s="7">
        <f>Indus!M108-W108-X108-AVERAGE(Indus!$M$2:$M$349)</f>
        <v>-1.1924383333333372E-3</v>
      </c>
      <c r="Z108" s="7">
        <f>AVERAGE(Indus!N102:N113)-AVERAGE(Indus!$N$2:$N$349)</f>
        <v>0.29222022586206187</v>
      </c>
      <c r="AA108" s="7">
        <f t="shared" si="35"/>
        <v>-2.4656964049702372</v>
      </c>
      <c r="AB108" s="7">
        <f>Indus!N108-Z108-AA108-AVERAGE(Indus!$N$2:$N$349)</f>
        <v>6.4941996636907362E-2</v>
      </c>
      <c r="AC108" s="7">
        <f>AVERAGE(Indus!O102:O113)-AVERAGE(Indus!$O$2:$O$349)</f>
        <v>-8.2713701379311999E-2</v>
      </c>
      <c r="AD108" s="7">
        <f t="shared" si="36"/>
        <v>-0.45004948389880894</v>
      </c>
      <c r="AE108" s="7">
        <f>Indus!O108-AC108-AD108-AVERAGE(Indus!$O$2:$O$349)</f>
        <v>2.7310874732142221E-2</v>
      </c>
      <c r="AF108" s="7">
        <f>AVERAGE(Indus!P102:P113)-AVERAGE(Indus!$P$2:$P$349)</f>
        <v>-1.3274604482758592E-2</v>
      </c>
      <c r="AG108" s="7">
        <f t="shared" si="37"/>
        <v>-7.7334496339285713E-2</v>
      </c>
      <c r="AH108" s="7">
        <f>Indus!P108-AF108-AG108-AVERAGE(Indus!$P$2:$P$349)</f>
        <v>1.0556166339285702E-2</v>
      </c>
    </row>
    <row r="109" spans="1:34" x14ac:dyDescent="0.2">
      <c r="A109" s="3">
        <v>36144</v>
      </c>
      <c r="B109">
        <f t="shared" si="25"/>
        <v>1998</v>
      </c>
      <c r="C109">
        <f t="shared" si="26"/>
        <v>12</v>
      </c>
      <c r="D109" s="7">
        <f>AVERAGE(Indus!D103:D114)</f>
        <v>16.146453219999998</v>
      </c>
      <c r="E109" s="7">
        <f t="shared" si="28"/>
        <v>-3.4801343082440477</v>
      </c>
      <c r="F109" s="7">
        <f>Indus!D109-D109-E109</f>
        <v>-1.3976469217559506</v>
      </c>
      <c r="G109" s="7" t="str">
        <f>$H$350</f>
        <v>Irr Runoff Storage</v>
      </c>
      <c r="H109" s="7">
        <f>AVERAGE(Indus!H103:H114)-AVERAGE(Indus!$H$2:$H$349)</f>
        <v>7.164134758849741</v>
      </c>
      <c r="I109" s="7">
        <f t="shared" si="29"/>
        <v>-0.44556318029754038</v>
      </c>
      <c r="J109" s="7">
        <f>Indus!H109-H109-I109-AVERAGE(Indus!$H$2:$H$349)</f>
        <v>-0.15768795636904542</v>
      </c>
      <c r="K109" s="7">
        <f>AVERAGE(Indus!I103:I114)-AVERAGE(Indus!$I$2:$I$349)</f>
        <v>3.1779713250861619</v>
      </c>
      <c r="L109" s="7">
        <f t="shared" si="30"/>
        <v>-0.34169206232144234</v>
      </c>
      <c r="M109" s="7">
        <f>Indus!I109-K109-L109-AVERAGE(Indus!$I$2:$I$349)</f>
        <v>-0.16822106434528905</v>
      </c>
      <c r="N109" s="7">
        <f>AVERAGE(Indus!J103:J114)-AVERAGE(Indus!$J$2:$J$349)</f>
        <v>-5.6437993965517519E-2</v>
      </c>
      <c r="O109" s="7">
        <f t="shared" si="31"/>
        <v>-0.5169500352678571</v>
      </c>
      <c r="P109" s="7">
        <f>Indus!J109-N109-O109-AVERAGE(Indus!$J$2:$J$349)</f>
        <v>-4.8696903065476249E-2</v>
      </c>
      <c r="Q109" s="7">
        <f>AVERAGE(Indus!K103:K114)-AVERAGE(Indus!$K$2:$K$349)</f>
        <v>3.1904949568965613E-2</v>
      </c>
      <c r="R109" s="7">
        <f t="shared" si="32"/>
        <v>0.2758142312202384</v>
      </c>
      <c r="S109" s="7">
        <f>Indus!K109-Q109-R109-AVERAGE(Indus!$K$2:$K$349)</f>
        <v>1.3304628779761574E-2</v>
      </c>
      <c r="T109" s="7">
        <f>AVERAGE(Indus!L103:L114)-AVERAGE(Indus!$L$2:$L$349)</f>
        <v>-1.2757340041953986</v>
      </c>
      <c r="U109" s="7">
        <f t="shared" si="33"/>
        <v>-0.50768902354166556</v>
      </c>
      <c r="V109" s="7">
        <f>Indus!L109-T109-U109-AVERAGE(Indus!$L$2:$L$349)</f>
        <v>-0.54506430562500174</v>
      </c>
      <c r="W109" s="7">
        <f>AVERAGE(Indus!M103:M114)-AVERAGE(Indus!$M$2:$M$349)</f>
        <v>-1.9307834770114357E-3</v>
      </c>
      <c r="X109" s="7">
        <f t="shared" si="34"/>
        <v>-7.2473393809523806E-2</v>
      </c>
      <c r="Y109" s="7">
        <f>Indus!M109-W109-X109-AVERAGE(Indus!$M$2:$M$349)</f>
        <v>1.9854929761904533E-3</v>
      </c>
      <c r="Z109" s="7">
        <f>AVERAGE(Indus!N103:N114)-AVERAGE(Indus!$N$2:$N$349)</f>
        <v>0.2170810208620626</v>
      </c>
      <c r="AA109" s="7">
        <f t="shared" si="35"/>
        <v>-1.703961671160716</v>
      </c>
      <c r="AB109" s="7">
        <f>Indus!N109-Z109-AA109-AVERAGE(Indus!$N$2:$N$349)</f>
        <v>-0.45316169217261582</v>
      </c>
      <c r="AC109" s="7">
        <f>AVERAGE(Indus!O103:O114)-AVERAGE(Indus!$O$2:$O$349)</f>
        <v>-9.2361786379311805E-2</v>
      </c>
      <c r="AD109" s="7">
        <f t="shared" si="36"/>
        <v>-9.3014441964285766E-2</v>
      </c>
      <c r="AE109" s="7">
        <f>Indus!O109-AC109-AD109-AVERAGE(Indus!$O$2:$O$349)</f>
        <v>-5.2944762202381312E-2</v>
      </c>
      <c r="AF109" s="7">
        <f>AVERAGE(Indus!P103:P114)-AVERAGE(Indus!$P$2:$P$349)</f>
        <v>-1.8181486149425261E-2</v>
      </c>
      <c r="AG109" s="7">
        <f t="shared" si="37"/>
        <v>-7.4602463452380946E-2</v>
      </c>
      <c r="AH109" s="7">
        <f>Indus!P109-AF109-AG109-AVERAGE(Indus!$P$2:$P$349)</f>
        <v>1.2889525119047604E-2</v>
      </c>
    </row>
    <row r="110" spans="1:34" x14ac:dyDescent="0.2">
      <c r="A110" s="3">
        <v>36175</v>
      </c>
      <c r="B110">
        <f t="shared" si="25"/>
        <v>1999</v>
      </c>
      <c r="C110">
        <f t="shared" si="26"/>
        <v>1</v>
      </c>
      <c r="D110" s="7">
        <f>AVERAGE(Indus!D104:D115)</f>
        <v>15.671215294166664</v>
      </c>
      <c r="E110" s="7">
        <f t="shared" si="28"/>
        <v>-2.9115972892857132</v>
      </c>
      <c r="F110" s="7">
        <f>Indus!D110-D110-E110</f>
        <v>-0.32829924488095141</v>
      </c>
      <c r="G110" s="7">
        <f>$T$351*SIN(PI()/6*(C110+$T$352))</f>
        <v>-0.13403454011578383</v>
      </c>
      <c r="H110" s="7">
        <f>AVERAGE(Indus!H104:H115)-AVERAGE(Indus!$H$2:$H$349)</f>
        <v>7.0228790621827102</v>
      </c>
      <c r="I110" s="7">
        <f t="shared" si="29"/>
        <v>-0.39337085511897385</v>
      </c>
      <c r="J110" s="7">
        <f>Indus!H110-H110-I110-AVERAGE(Indus!$H$2:$H$349)</f>
        <v>-3.2491774880782032E-2</v>
      </c>
      <c r="K110" s="7">
        <f>AVERAGE(Indus!I104:I115)-AVERAGE(Indus!$I$2:$I$349)</f>
        <v>3.1257455759194954</v>
      </c>
      <c r="L110" s="7">
        <f t="shared" si="30"/>
        <v>-0.13915016446424033</v>
      </c>
      <c r="M110" s="7">
        <f>Indus!I110-K110-L110-AVERAGE(Indus!$I$2:$I$349)</f>
        <v>-0.12960288303582956</v>
      </c>
      <c r="N110" s="7">
        <f>AVERAGE(Indus!J104:J115)-AVERAGE(Indus!$J$2:$J$349)</f>
        <v>-8.3657279798850959E-2</v>
      </c>
      <c r="O110" s="7">
        <f t="shared" si="31"/>
        <v>-0.63024716369047629</v>
      </c>
      <c r="P110" s="7">
        <f>Indus!J110-N110-O110-AVERAGE(Indus!$J$2:$J$349)</f>
        <v>8.1623011190476324E-2</v>
      </c>
      <c r="Q110" s="7">
        <f>AVERAGE(Indus!K104:K115)-AVERAGE(Indus!$K$2:$K$349)</f>
        <v>2.7356032902298932E-2</v>
      </c>
      <c r="R110" s="7">
        <f t="shared" si="32"/>
        <v>-0.33677367514880951</v>
      </c>
      <c r="S110" s="7">
        <f>Indus!K110-Q110-R110-AVERAGE(Indus!$K$2:$K$349)</f>
        <v>-6.1842618184523745E-2</v>
      </c>
      <c r="T110" s="7">
        <f>AVERAGE(Indus!L104:L115)-AVERAGE(Indus!$L$2:$L$349)</f>
        <v>-1.4317152666953987</v>
      </c>
      <c r="U110" s="7">
        <f t="shared" si="33"/>
        <v>-0.83735311690476166</v>
      </c>
      <c r="V110" s="7">
        <f>Indus!L110-T110-U110-AVERAGE(Indus!$L$2:$L$349)</f>
        <v>-6.3616549761905006E-2</v>
      </c>
      <c r="W110" s="7">
        <f>AVERAGE(Indus!M104:M115)-AVERAGE(Indus!$M$2:$M$349)</f>
        <v>-1.8881493103447694E-3</v>
      </c>
      <c r="X110" s="7">
        <f t="shared" si="34"/>
        <v>-2.3229864166666676E-2</v>
      </c>
      <c r="Y110" s="7">
        <f>Indus!M110-W110-X110-AVERAGE(Indus!$M$2:$M$349)</f>
        <v>7.7946916666665755E-4</v>
      </c>
      <c r="Z110" s="7">
        <f>AVERAGE(Indus!N104:N115)-AVERAGE(Indus!$N$2:$N$349)</f>
        <v>0.13425448586206556</v>
      </c>
      <c r="AA110" s="7">
        <f t="shared" si="35"/>
        <v>-0.27041996994047501</v>
      </c>
      <c r="AB110" s="7">
        <f>Indus!N110-Z110-AA110-AVERAGE(Indus!$N$2:$N$349)</f>
        <v>-0.32841108839285837</v>
      </c>
      <c r="AC110" s="7">
        <f>AVERAGE(Indus!O104:O115)-AVERAGE(Indus!$O$2:$O$349)</f>
        <v>-0.10379965971264493</v>
      </c>
      <c r="AD110" s="7">
        <f t="shared" si="36"/>
        <v>-0.21379957645833381</v>
      </c>
      <c r="AE110" s="7">
        <f>Indus!O110-AC110-AD110-AVERAGE(Indus!$O$2:$O$349)</f>
        <v>0.177071115625</v>
      </c>
      <c r="AF110" s="7">
        <f>AVERAGE(Indus!P104:P115)-AVERAGE(Indus!$P$2:$P$349)</f>
        <v>-1.7971662816091916E-2</v>
      </c>
      <c r="AG110" s="7">
        <f t="shared" si="37"/>
        <v>-6.7250286041666663E-2</v>
      </c>
      <c r="AH110" s="7">
        <f>Indus!P110-AF110-AG110-AVERAGE(Indus!$P$2:$P$349)</f>
        <v>2.8200084374999976E-2</v>
      </c>
    </row>
    <row r="111" spans="1:34" x14ac:dyDescent="0.2">
      <c r="A111" s="3">
        <v>36206</v>
      </c>
      <c r="B111">
        <f t="shared" si="25"/>
        <v>1999</v>
      </c>
      <c r="C111">
        <f t="shared" si="26"/>
        <v>2</v>
      </c>
      <c r="D111" s="7">
        <f>AVERAGE(Indus!D105:D116)</f>
        <v>15.200281777499997</v>
      </c>
      <c r="E111" s="7">
        <f t="shared" si="28"/>
        <v>-0.42567143738095259</v>
      </c>
      <c r="F111" s="7">
        <f>Indus!D111-D111-E111</f>
        <v>-0.34843141011904566</v>
      </c>
      <c r="G111" s="7">
        <f t="shared" ref="G111:G121" si="38">$T$351*SIN(PI()/6*(C111+$T$352))</f>
        <v>-0.17387988345612537</v>
      </c>
      <c r="H111" s="7">
        <f>AVERAGE(Indus!H105:H116)-AVERAGE(Indus!$H$2:$H$349)</f>
        <v>6.8641062763495029</v>
      </c>
      <c r="I111" s="7">
        <f t="shared" si="29"/>
        <v>-0.27306910913694082</v>
      </c>
      <c r="J111" s="7">
        <f>Indus!H111-H111-I111-AVERAGE(Indus!$H$2:$H$349)</f>
        <v>8.8254654970569391E-2</v>
      </c>
      <c r="K111" s="7">
        <f>AVERAGE(Indus!I105:I116)-AVERAGE(Indus!$I$2:$I$349)</f>
        <v>3.0899077667528445</v>
      </c>
      <c r="L111" s="7">
        <f t="shared" si="30"/>
        <v>0.12104588446425169</v>
      </c>
      <c r="M111" s="7">
        <f>Indus!I111-K111-L111-AVERAGE(Indus!$I$2:$I$349)</f>
        <v>-0.1474791927976753</v>
      </c>
      <c r="N111" s="7">
        <f>AVERAGE(Indus!J105:J116)-AVERAGE(Indus!$J$2:$J$349)</f>
        <v>-0.12709464146551752</v>
      </c>
      <c r="O111" s="7">
        <f t="shared" si="31"/>
        <v>-0.54973218991071426</v>
      </c>
      <c r="P111" s="7">
        <f>Indus!J111-N111-O111-AVERAGE(Indus!$J$2:$J$349)</f>
        <v>0.1189320790773809</v>
      </c>
      <c r="Q111" s="7">
        <f>AVERAGE(Indus!K105:K116)-AVERAGE(Indus!$K$2:$K$349)</f>
        <v>4.2389064568965629E-2</v>
      </c>
      <c r="R111" s="7">
        <f t="shared" si="32"/>
        <v>-0.2936607723809524</v>
      </c>
      <c r="S111" s="7">
        <f>Indus!K111-Q111-R111-AVERAGE(Indus!$K$2:$K$349)</f>
        <v>-8.233555261904757E-2</v>
      </c>
      <c r="T111" s="7">
        <f>AVERAGE(Indus!L105:L116)-AVERAGE(Indus!$L$2:$L$349)</f>
        <v>-1.6149235733620659</v>
      </c>
      <c r="U111" s="7">
        <f t="shared" si="33"/>
        <v>-1.1284273598214289</v>
      </c>
      <c r="V111" s="7">
        <f>Indus!L111-T111-U111-AVERAGE(Indus!$L$2:$L$349)</f>
        <v>4.8836479821429357E-2</v>
      </c>
      <c r="W111" s="7">
        <f>AVERAGE(Indus!M105:M116)-AVERAGE(Indus!$M$2:$M$349)</f>
        <v>-1.7629318103447728E-3</v>
      </c>
      <c r="X111" s="7">
        <f t="shared" si="34"/>
        <v>-2.3280202053571432E-2</v>
      </c>
      <c r="Y111" s="7">
        <f>Indus!M111-W111-X111-AVERAGE(Indus!$M$2:$M$349)</f>
        <v>7.0458955357141639E-4</v>
      </c>
      <c r="Z111" s="7">
        <f>AVERAGE(Indus!N105:N116)-AVERAGE(Indus!$N$2:$N$349)</f>
        <v>0.11112406919539808</v>
      </c>
      <c r="AA111" s="7">
        <f t="shared" si="35"/>
        <v>1.7558755634523777</v>
      </c>
      <c r="AB111" s="7">
        <f>Indus!N111-Z111-AA111-AVERAGE(Indus!$N$2:$N$349)</f>
        <v>-0.438252305119045</v>
      </c>
      <c r="AC111" s="7">
        <f>AVERAGE(Indus!O105:O116)-AVERAGE(Indus!$O$2:$O$349)</f>
        <v>-0.13372466887931145</v>
      </c>
      <c r="AD111" s="7">
        <f t="shared" si="36"/>
        <v>3.5075825297621321E-3</v>
      </c>
      <c r="AE111" s="7">
        <f>Indus!O111-AC111-AD111-AVERAGE(Indus!$O$2:$O$349)</f>
        <v>6.4215515803570433E-2</v>
      </c>
      <c r="AF111" s="7">
        <f>AVERAGE(Indus!P105:P116)-AVERAGE(Indus!$P$2:$P$349)</f>
        <v>-2.97541969827586E-2</v>
      </c>
      <c r="AG111" s="7">
        <f t="shared" si="37"/>
        <v>-3.7923187380952378E-2</v>
      </c>
      <c r="AH111" s="7">
        <f>Indus!P111-AF111-AG111-AVERAGE(Indus!$P$2:$P$349)</f>
        <v>-1.2333701190476304E-3</v>
      </c>
    </row>
    <row r="112" spans="1:34" x14ac:dyDescent="0.2">
      <c r="A112" s="3">
        <v>36234</v>
      </c>
      <c r="B112">
        <f t="shared" si="25"/>
        <v>1999</v>
      </c>
      <c r="C112">
        <f t="shared" si="26"/>
        <v>3</v>
      </c>
      <c r="D112" s="7">
        <f>AVERAGE(Indus!D106:D117)</f>
        <v>15.034094093333332</v>
      </c>
      <c r="E112" s="7">
        <f t="shared" si="28"/>
        <v>1.7726173383333335</v>
      </c>
      <c r="F112" s="7">
        <f>Indus!D112-D112-E112</f>
        <v>0.14661669833333391</v>
      </c>
      <c r="G112" s="7">
        <f t="shared" si="38"/>
        <v>-0.1671342524443804</v>
      </c>
      <c r="H112" s="7">
        <f>AVERAGE(Indus!H106:H117)-AVERAGE(Indus!$H$2:$H$349)</f>
        <v>6.7244171488500797</v>
      </c>
      <c r="I112" s="7">
        <f t="shared" si="29"/>
        <v>-0.14866638139847055</v>
      </c>
      <c r="J112" s="7">
        <f>Indus!H112-H112-I112-AVERAGE(Indus!$H$2:$H$349)</f>
        <v>0.1506601947312447</v>
      </c>
      <c r="K112" s="7">
        <f>AVERAGE(Indus!I106:I117)-AVERAGE(Indus!$I$2:$I$349)</f>
        <v>3.087351920086121</v>
      </c>
      <c r="L112" s="7">
        <f t="shared" si="30"/>
        <v>0.40447307758932993</v>
      </c>
      <c r="M112" s="7">
        <f>Indus!I112-K112-L112-AVERAGE(Indus!$I$2:$I$349)</f>
        <v>-4.4988719256025433E-2</v>
      </c>
      <c r="N112" s="7">
        <f>AVERAGE(Indus!J106:J117)-AVERAGE(Indus!$J$2:$J$349)</f>
        <v>-0.13111060396551755</v>
      </c>
      <c r="O112" s="7">
        <f t="shared" si="31"/>
        <v>-0.39400179642857136</v>
      </c>
      <c r="P112" s="7">
        <f>Indus!J112-N112-O112-AVERAGE(Indus!$J$2:$J$349)</f>
        <v>0.11644651809523809</v>
      </c>
      <c r="Q112" s="7">
        <f>AVERAGE(Indus!K106:K117)-AVERAGE(Indus!$K$2:$K$349)</f>
        <v>3.0768076235632269E-2</v>
      </c>
      <c r="R112" s="7">
        <f t="shared" si="32"/>
        <v>-0.28105722928571436</v>
      </c>
      <c r="S112" s="7">
        <f>Indus!K112-Q112-R112-AVERAGE(Indus!$K$2:$K$349)</f>
        <v>2.2447162619047778E-2</v>
      </c>
      <c r="T112" s="7">
        <f>AVERAGE(Indus!L106:L117)-AVERAGE(Indus!$L$2:$L$349)</f>
        <v>-1.6469553483620665</v>
      </c>
      <c r="U112" s="7">
        <f t="shared" si="33"/>
        <v>-1.2460367708035722</v>
      </c>
      <c r="V112" s="7">
        <f>Indus!L112-T112-U112-AVERAGE(Indus!$L$2:$L$349)</f>
        <v>-1.0804964196427846E-2</v>
      </c>
      <c r="W112" s="7">
        <f>AVERAGE(Indus!M106:M117)-AVERAGE(Indus!$M$2:$M$349)</f>
        <v>-1.6804151436781295E-3</v>
      </c>
      <c r="X112" s="7">
        <f t="shared" si="34"/>
        <v>-2.3312426726190473E-2</v>
      </c>
      <c r="Y112" s="7">
        <f>Indus!M112-W112-X112-AVERAGE(Indus!$M$2:$M$349)</f>
        <v>6.542975595238143E-4</v>
      </c>
      <c r="Z112" s="7">
        <f>AVERAGE(Indus!N106:N117)-AVERAGE(Indus!$N$2:$N$349)</f>
        <v>0.10667533752873126</v>
      </c>
      <c r="AA112" s="7">
        <f t="shared" si="35"/>
        <v>3.4705398341666633</v>
      </c>
      <c r="AB112" s="7">
        <f>Indus!N112-Z112-AA112-AVERAGE(Indus!$N$2:$N$349)</f>
        <v>-7.1476764166662932E-2</v>
      </c>
      <c r="AC112" s="7">
        <f>AVERAGE(Indus!O106:O117)-AVERAGE(Indus!$O$2:$O$349)</f>
        <v>-0.10843229221264528</v>
      </c>
      <c r="AD112" s="7">
        <f t="shared" si="36"/>
        <v>1.3288629910713556E-2</v>
      </c>
      <c r="AE112" s="7">
        <f>Indus!O112-AC112-AD112-AVERAGE(Indus!$O$2:$O$349)</f>
        <v>-1.7650898244046864E-2</v>
      </c>
      <c r="AF112" s="7">
        <f>AVERAGE(Indus!P106:P117)-AVERAGE(Indus!$P$2:$P$349)</f>
        <v>-2.6956437816091937E-2</v>
      </c>
      <c r="AG112" s="7">
        <f t="shared" si="37"/>
        <v>-2.2603289434523804E-2</v>
      </c>
      <c r="AH112" s="7">
        <f>Indus!P112-AF112-AG112-AVERAGE(Indus!$P$2:$P$349)</f>
        <v>1.2718927678571357E-3</v>
      </c>
    </row>
    <row r="113" spans="1:34" x14ac:dyDescent="0.2">
      <c r="A113" s="3">
        <v>36265</v>
      </c>
      <c r="B113">
        <f t="shared" si="25"/>
        <v>1999</v>
      </c>
      <c r="C113">
        <f t="shared" si="26"/>
        <v>4</v>
      </c>
      <c r="D113" s="7">
        <f>AVERAGE(Indus!D107:D118)</f>
        <v>14.790168005833332</v>
      </c>
      <c r="E113" s="7">
        <f t="shared" si="28"/>
        <v>3.1407904284523811</v>
      </c>
      <c r="F113" s="7">
        <f>Indus!D113-D113-E113</f>
        <v>-0.14616744428571504</v>
      </c>
      <c r="G113" s="7">
        <f t="shared" si="38"/>
        <v>-0.1156051334625843</v>
      </c>
      <c r="H113" s="7">
        <f>AVERAGE(Indus!H107:H118)-AVERAGE(Indus!$H$2:$H$349)</f>
        <v>6.5752472271828992</v>
      </c>
      <c r="I113" s="7">
        <f t="shared" si="29"/>
        <v>-0.35107930526828568</v>
      </c>
      <c r="J113" s="7">
        <f>Indus!H113-H113-I113-AVERAGE(Indus!$H$2:$H$349)</f>
        <v>1.0543820268594573E-2</v>
      </c>
      <c r="K113" s="7">
        <f>AVERAGE(Indus!I107:I118)-AVERAGE(Indus!$I$2:$I$349)</f>
        <v>3.0725839559194128</v>
      </c>
      <c r="L113" s="7">
        <f t="shared" si="30"/>
        <v>0.63605862616071818</v>
      </c>
      <c r="M113" s="7">
        <f>Indus!I113-K113-L113-AVERAGE(Indus!$I$2:$I$349)</f>
        <v>2.4051846339318672E-2</v>
      </c>
      <c r="N113" s="7">
        <f>AVERAGE(Indus!J107:J118)-AVERAGE(Indus!$J$2:$J$349)</f>
        <v>-0.13711028813218418</v>
      </c>
      <c r="O113" s="7">
        <f t="shared" si="31"/>
        <v>-0.13855851791666673</v>
      </c>
      <c r="P113" s="7">
        <f>Indus!J113-N113-O113-AVERAGE(Indus!$J$2:$J$349)</f>
        <v>-3.3042586250000117E-2</v>
      </c>
      <c r="Q113" s="7">
        <f>AVERAGE(Indus!K107:K118)-AVERAGE(Indus!$K$2:$K$349)</f>
        <v>4.0717844568965544E-2</v>
      </c>
      <c r="R113" s="7">
        <f t="shared" si="32"/>
        <v>4.7137904732142966E-2</v>
      </c>
      <c r="S113" s="7">
        <f>Indus!K113-Q113-R113-AVERAGE(Indus!$K$2:$K$349)</f>
        <v>0.11249625026785715</v>
      </c>
      <c r="T113" s="7">
        <f>AVERAGE(Indus!L107:L118)-AVERAGE(Indus!$L$2:$L$349)</f>
        <v>-1.7276299566953992</v>
      </c>
      <c r="U113" s="7">
        <f t="shared" si="33"/>
        <v>-1.2516972193154769</v>
      </c>
      <c r="V113" s="7">
        <f>Indus!L113-T113-U113-AVERAGE(Indus!$L$2:$L$349)</f>
        <v>-0.51991351735119018</v>
      </c>
      <c r="W113" s="7">
        <f>AVERAGE(Indus!M107:M118)-AVERAGE(Indus!$M$2:$M$349)</f>
        <v>-1.5476443103447923E-3</v>
      </c>
      <c r="X113" s="7">
        <f t="shared" si="34"/>
        <v>-7.2630390416666663E-2</v>
      </c>
      <c r="Y113" s="7">
        <f>Indus!M113-W113-X113-AVERAGE(Indus!$M$2:$M$349)</f>
        <v>1.7593504166666663E-3</v>
      </c>
      <c r="Z113" s="7">
        <f>AVERAGE(Indus!N107:N118)-AVERAGE(Indus!$N$2:$N$349)</f>
        <v>0.10434511419539838</v>
      </c>
      <c r="AA113" s="7">
        <f t="shared" si="35"/>
        <v>4.3501304162797645</v>
      </c>
      <c r="AB113" s="7">
        <f>Indus!N113-Z113-AA113-AVERAGE(Indus!$N$2:$N$349)</f>
        <v>0.32492830705356823</v>
      </c>
      <c r="AC113" s="7">
        <f>AVERAGE(Indus!O107:O118)-AVERAGE(Indus!$O$2:$O$349)</f>
        <v>-0.10928614887931198</v>
      </c>
      <c r="AD113" s="7">
        <f t="shared" si="36"/>
        <v>-5.6000804821429107E-2</v>
      </c>
      <c r="AE113" s="7">
        <f>Indus!O113-AC113-AD113-AVERAGE(Indus!$O$2:$O$349)</f>
        <v>-7.7605226845237851E-2</v>
      </c>
      <c r="AF113" s="7">
        <f>AVERAGE(Indus!P107:P118)-AVERAGE(Indus!$P$2:$P$349)</f>
        <v>-2.7150626982758615E-2</v>
      </c>
      <c r="AG113" s="7">
        <f t="shared" si="37"/>
        <v>-2.2552960833333358E-2</v>
      </c>
      <c r="AH113" s="7">
        <f>Indus!P113-AF113-AG113-AVERAGE(Indus!$P$2:$P$349)</f>
        <v>1.055404333333336E-2</v>
      </c>
    </row>
    <row r="114" spans="1:34" x14ac:dyDescent="0.2">
      <c r="A114" s="3">
        <v>36295</v>
      </c>
      <c r="B114">
        <f t="shared" si="25"/>
        <v>1999</v>
      </c>
      <c r="C114">
        <f t="shared" si="26"/>
        <v>5</v>
      </c>
      <c r="D114" s="7">
        <f>AVERAGE(Indus!D108:D119)</f>
        <v>14.578135210833333</v>
      </c>
      <c r="E114" s="7">
        <f t="shared" si="28"/>
        <v>2.5263573912797606</v>
      </c>
      <c r="F114" s="7">
        <f>Indus!D114-D114-E114</f>
        <v>0.28740459788690931</v>
      </c>
      <c r="G114" s="7">
        <f t="shared" si="38"/>
        <v>-3.3099712328596612E-2</v>
      </c>
      <c r="H114" s="7">
        <f>AVERAGE(Indus!H108:H119)-AVERAGE(Indus!$H$2:$H$349)</f>
        <v>6.4294138938498691</v>
      </c>
      <c r="I114" s="7">
        <f t="shared" si="29"/>
        <v>-0.45535786940445178</v>
      </c>
      <c r="J114" s="7">
        <f>Indus!H114-H114-I114-AVERAGE(Indus!$H$2:$H$349)</f>
        <v>-8.0652872262362507E-2</v>
      </c>
      <c r="K114" s="7">
        <f>AVERAGE(Indus!I108:I119)-AVERAGE(Indus!$I$2:$I$349)</f>
        <v>3.0499144817527508</v>
      </c>
      <c r="L114" s="7">
        <f t="shared" si="30"/>
        <v>0.8001232152678881</v>
      </c>
      <c r="M114" s="7">
        <f>Indus!I114-K114-L114-AVERAGE(Indus!$I$2:$I$349)</f>
        <v>1.5774411398808752E-2</v>
      </c>
      <c r="N114" s="7">
        <f>AVERAGE(Indus!J108:J119)-AVERAGE(Indus!$J$2:$J$349)</f>
        <v>-0.13848671313218419</v>
      </c>
      <c r="O114" s="7">
        <f t="shared" si="31"/>
        <v>-0.10338196336309502</v>
      </c>
      <c r="P114" s="7">
        <f>Indus!J114-N114-O114-AVERAGE(Indus!$J$2:$J$349)</f>
        <v>-4.3152255803571737E-2</v>
      </c>
      <c r="Q114" s="7">
        <f>AVERAGE(Indus!K108:K119)-AVERAGE(Indus!$K$2:$K$349)</f>
        <v>5.3967227068965617E-2</v>
      </c>
      <c r="R114" s="7">
        <f t="shared" si="32"/>
        <v>0.13874429791666643</v>
      </c>
      <c r="S114" s="7">
        <f>Indus!K114-Q114-R114-AVERAGE(Indus!$K$2:$K$349)</f>
        <v>2.7126124583333633E-2</v>
      </c>
      <c r="T114" s="7">
        <f>AVERAGE(Indus!L108:L119)-AVERAGE(Indus!$L$2:$L$349)</f>
        <v>-1.7492805091953993</v>
      </c>
      <c r="U114" s="7">
        <f t="shared" si="33"/>
        <v>-1.5361059226785709</v>
      </c>
      <c r="V114" s="7">
        <f>Indus!L114-T114-U114-AVERAGE(Indus!$L$2:$L$349)</f>
        <v>-7.7145051488095362E-2</v>
      </c>
      <c r="W114" s="7">
        <f>AVERAGE(Indus!M108:M119)-AVERAGE(Indus!$M$2:$M$349)</f>
        <v>-1.4149484770114573E-3</v>
      </c>
      <c r="X114" s="7">
        <f t="shared" si="34"/>
        <v>-3.9640604285714282E-2</v>
      </c>
      <c r="Y114" s="7">
        <f>Indus!M114-W114-X114-AVERAGE(Indus!$M$2:$M$349)</f>
        <v>1.2543184523809425E-3</v>
      </c>
      <c r="Z114" s="7">
        <f>AVERAGE(Indus!N108:N119)-AVERAGE(Indus!$N$2:$N$349)</f>
        <v>7.5456451695398385E-2</v>
      </c>
      <c r="AA114" s="7">
        <f t="shared" si="35"/>
        <v>3.7907389094047605</v>
      </c>
      <c r="AB114" s="7">
        <f>Indus!N114-Z114-AA114-AVERAGE(Indus!$N$2:$N$349)</f>
        <v>0.38140915642857287</v>
      </c>
      <c r="AC114" s="7">
        <f>AVERAGE(Indus!O108:O119)-AVERAGE(Indus!$O$2:$O$349)</f>
        <v>-0.11380255221264557</v>
      </c>
      <c r="AD114" s="7">
        <f t="shared" si="36"/>
        <v>-3.8706940357142727E-2</v>
      </c>
      <c r="AE114" s="7">
        <f>Indus!O114-AC114-AD114-AVERAGE(Indus!$O$2:$O$349)</f>
        <v>4.9564242023809602E-2</v>
      </c>
      <c r="AF114" s="7">
        <f>AVERAGE(Indus!P108:P119)-AVERAGE(Indus!$P$2:$P$349)</f>
        <v>-2.7640130316091929E-2</v>
      </c>
      <c r="AG114" s="7">
        <f t="shared" si="37"/>
        <v>-3.0040667202380952E-2</v>
      </c>
      <c r="AH114" s="7">
        <f>Indus!P114-AF114-AG114-AVERAGE(Indus!$P$2:$P$349)</f>
        <v>1.3301993035714277E-2</v>
      </c>
    </row>
    <row r="115" spans="1:34" x14ac:dyDescent="0.2">
      <c r="A115" s="3">
        <v>36326</v>
      </c>
      <c r="B115">
        <f t="shared" si="25"/>
        <v>1999</v>
      </c>
      <c r="C115">
        <f t="shared" si="26"/>
        <v>6</v>
      </c>
      <c r="D115" s="7">
        <f>AVERAGE(Indus!D109:D120)</f>
        <v>14.435672996666668</v>
      </c>
      <c r="E115" s="7">
        <f t="shared" si="28"/>
        <v>1.4884468018154766</v>
      </c>
      <c r="F115" s="7">
        <f>Indus!D115-D115-E115</f>
        <v>0.30849853151785678</v>
      </c>
      <c r="G115" s="7">
        <f t="shared" si="38"/>
        <v>5.8274749993541028E-2</v>
      </c>
      <c r="H115" s="7">
        <f>AVERAGE(Indus!H109:H120)-AVERAGE(Indus!$H$2:$H$349)</f>
        <v>6.2885244080162011</v>
      </c>
      <c r="I115" s="7">
        <f t="shared" si="29"/>
        <v>-0.44638061523755823</v>
      </c>
      <c r="J115" s="7">
        <f>Indus!H115-H115-I115-AVERAGE(Indus!$H$2:$H$349)</f>
        <v>-2.2074405956118426E-3</v>
      </c>
      <c r="K115" s="7">
        <f>AVERAGE(Indus!I109:I120)-AVERAGE(Indus!$I$2:$I$349)</f>
        <v>3.041679821752723</v>
      </c>
      <c r="L115" s="7">
        <f t="shared" si="30"/>
        <v>0.84019806285715504</v>
      </c>
      <c r="M115" s="7">
        <f>Indus!I115-K115-L115-AVERAGE(Indus!$I$2:$I$349)</f>
        <v>6.8834338095484782E-3</v>
      </c>
      <c r="N115" s="7">
        <f>AVERAGE(Indus!J109:J120)-AVERAGE(Indus!$J$2:$J$349)</f>
        <v>-0.13326977729885081</v>
      </c>
      <c r="O115" s="7">
        <f t="shared" si="31"/>
        <v>0.36573792788690507</v>
      </c>
      <c r="P115" s="7">
        <f>Indus!J115-N115-O115-AVERAGE(Indus!$J$2:$J$349)</f>
        <v>-3.5718272886904989E-2</v>
      </c>
      <c r="Q115" s="7">
        <f>AVERAGE(Indus!K109:K120)-AVERAGE(Indus!$K$2:$K$349)</f>
        <v>5.9947922068965598E-2</v>
      </c>
      <c r="R115" s="7">
        <f t="shared" si="32"/>
        <v>-9.3634842857143186E-3</v>
      </c>
      <c r="S115" s="7">
        <f>Indus!K115-Q115-R115-AVERAGE(Indus!$K$2:$K$349)</f>
        <v>-7.0491388214285688E-2</v>
      </c>
      <c r="T115" s="7">
        <f>AVERAGE(Indus!L109:L120)-AVERAGE(Indus!$L$2:$L$349)</f>
        <v>-1.7433164883620655</v>
      </c>
      <c r="U115" s="7">
        <f t="shared" si="33"/>
        <v>-0.8371478433035735</v>
      </c>
      <c r="V115" s="7">
        <f>Indus!L115-T115-U115-AVERAGE(Indus!$L$2:$L$349)</f>
        <v>2.369692830357284E-2</v>
      </c>
      <c r="W115" s="7">
        <f>AVERAGE(Indus!M109:M120)-AVERAGE(Indus!$M$2:$M$349)</f>
        <v>-1.3240109770114444E-3</v>
      </c>
      <c r="X115" s="7">
        <f t="shared" si="34"/>
        <v>-3.9679677708333333E-2</v>
      </c>
      <c r="Y115" s="7">
        <f>Indus!M115-W115-X115-AVERAGE(Indus!$M$2:$M$349)</f>
        <v>1.2043843749999922E-3</v>
      </c>
      <c r="Z115" s="7">
        <f>AVERAGE(Indus!N109:N120)-AVERAGE(Indus!$N$2:$N$349)</f>
        <v>6.8110060028731212E-2</v>
      </c>
      <c r="AA115" s="7">
        <f t="shared" si="35"/>
        <v>1.7242862690476208</v>
      </c>
      <c r="AB115" s="7">
        <f>Indus!N115-Z115-AA115-AVERAGE(Indus!$N$2:$N$349)</f>
        <v>0.40513837845237965</v>
      </c>
      <c r="AC115" s="7">
        <f>AVERAGE(Indus!O109:O120)-AVERAGE(Indus!$O$2:$O$349)</f>
        <v>-0.11747503304597862</v>
      </c>
      <c r="AD115" s="7">
        <f t="shared" si="36"/>
        <v>-0.14073229485119043</v>
      </c>
      <c r="AE115" s="7">
        <f>Indus!O115-AC115-AD115-AVERAGE(Indus!$O$2:$O$349)</f>
        <v>-3.3918772648809714E-2</v>
      </c>
      <c r="AF115" s="7">
        <f>AVERAGE(Indus!P109:P120)-AVERAGE(Indus!$P$2:$P$349)</f>
        <v>-2.7222781982758605E-2</v>
      </c>
      <c r="AG115" s="7">
        <f t="shared" si="37"/>
        <v>3.1537172827380958E-2</v>
      </c>
      <c r="AH115" s="7">
        <f>Indus!P115-AF115-AG115-AVERAGE(Indus!$P$2:$P$349)</f>
        <v>1.3806644672619051E-2</v>
      </c>
    </row>
    <row r="116" spans="1:34" x14ac:dyDescent="0.2">
      <c r="A116" s="3">
        <v>36356</v>
      </c>
      <c r="B116">
        <f t="shared" si="25"/>
        <v>1999</v>
      </c>
      <c r="C116">
        <f t="shared" si="26"/>
        <v>7</v>
      </c>
      <c r="D116" s="7">
        <f>AVERAGE(Indus!D110:D121)</f>
        <v>14.326248604166667</v>
      </c>
      <c r="E116" s="7">
        <f t="shared" si="28"/>
        <v>1.9669899127678572</v>
      </c>
      <c r="F116" s="7">
        <f>Indus!D116-D116-E116</f>
        <v>5.4729583065475484E-2</v>
      </c>
      <c r="G116" s="7">
        <f t="shared" si="38"/>
        <v>0.13403454011578378</v>
      </c>
      <c r="H116" s="7">
        <f>AVERAGE(Indus!H110:H121)-AVERAGE(Indus!$H$2:$H$349)</f>
        <v>6.1451121355162286</v>
      </c>
      <c r="I116" s="7">
        <f t="shared" si="29"/>
        <v>-0.1231013713095308</v>
      </c>
      <c r="J116" s="7">
        <f>Indus!H116-H116-I116-AVERAGE(Indus!$H$2:$H$349)</f>
        <v>-6.7572452023796359E-2</v>
      </c>
      <c r="K116" s="7">
        <f>AVERAGE(Indus!I110:I121)-AVERAGE(Indus!$I$2:$I$349)</f>
        <v>3.0315988484194349</v>
      </c>
      <c r="L116" s="7">
        <f t="shared" si="30"/>
        <v>0.17507643994048294</v>
      </c>
      <c r="M116" s="7">
        <f>Indus!I116-K116-L116-AVERAGE(Indus!$I$2:$I$349)</f>
        <v>0.13054185005950103</v>
      </c>
      <c r="N116" s="7">
        <f>AVERAGE(Indus!J110:J121)-AVERAGE(Indus!$J$2:$J$349)</f>
        <v>-0.12988553479885079</v>
      </c>
      <c r="O116" s="7">
        <f t="shared" si="31"/>
        <v>0.82044285833333364</v>
      </c>
      <c r="P116" s="7">
        <f>Indus!J116-N116-O116-AVERAGE(Indus!$J$2:$J$349)</f>
        <v>-3.4354935833333711E-2</v>
      </c>
      <c r="Q116" s="7">
        <f>AVERAGE(Indus!K110:K121)-AVERAGE(Indus!$K$2:$K$349)</f>
        <v>6.3577482068965629E-2</v>
      </c>
      <c r="R116" s="7">
        <f t="shared" si="32"/>
        <v>9.4670911398809454E-2</v>
      </c>
      <c r="S116" s="7">
        <f>Indus!K116-Q116-R116-AVERAGE(Indus!$K$2:$K$349)</f>
        <v>3.6890466101190511E-2</v>
      </c>
      <c r="T116" s="7">
        <f>AVERAGE(Indus!L110:L121)-AVERAGE(Indus!$L$2:$L$349)</f>
        <v>-1.7283133033620661</v>
      </c>
      <c r="U116" s="7">
        <f t="shared" si="33"/>
        <v>1.7990590514880962</v>
      </c>
      <c r="V116" s="7">
        <f>Indus!L116-T116-U116-AVERAGE(Indus!$L$2:$L$349)</f>
        <v>0.21585251851190357</v>
      </c>
      <c r="W116" s="7">
        <f>AVERAGE(Indus!M110:M121)-AVERAGE(Indus!$M$2:$M$349)</f>
        <v>-1.3240109770114444E-3</v>
      </c>
      <c r="X116" s="7">
        <f t="shared" si="34"/>
        <v>6.3956218720238101E-2</v>
      </c>
      <c r="Y116" s="7">
        <f>Indus!M116-W116-X116-AVERAGE(Indus!$M$2:$M$349)</f>
        <v>-1.1847120535714295E-3</v>
      </c>
      <c r="Z116" s="7">
        <f>AVERAGE(Indus!N110:N121)-AVERAGE(Indus!$N$2:$N$349)</f>
        <v>8.8025322528730854E-2</v>
      </c>
      <c r="AA116" s="7">
        <f t="shared" si="35"/>
        <v>-1.4646424845833312</v>
      </c>
      <c r="AB116" s="7">
        <f>Indus!N116-Z116-AA116-AVERAGE(Indus!$N$2:$N$349)</f>
        <v>-6.1612250416668957E-2</v>
      </c>
      <c r="AC116" s="7">
        <f>AVERAGE(Indus!O110:O121)-AVERAGE(Indus!$O$2:$O$349)</f>
        <v>-0.11533707387931225</v>
      </c>
      <c r="AD116" s="7">
        <f t="shared" si="36"/>
        <v>0.38190007651785818</v>
      </c>
      <c r="AE116" s="7">
        <f>Indus!O116-AC116-AD116-AVERAGE(Indus!$O$2:$O$349)</f>
        <v>-0.15902899318452457</v>
      </c>
      <c r="AF116" s="7">
        <f>AVERAGE(Indus!P110:P121)-AVERAGE(Indus!$P$2:$P$349)</f>
        <v>-2.7222143649425282E-2</v>
      </c>
      <c r="AG116" s="7">
        <f t="shared" si="37"/>
        <v>0.21962261613095235</v>
      </c>
      <c r="AH116" s="7">
        <f>Indus!P116-AF116-AG116-AVERAGE(Indus!$P$2:$P$349)</f>
        <v>-4.8191369642856946E-3</v>
      </c>
    </row>
    <row r="117" spans="1:34" x14ac:dyDescent="0.2">
      <c r="A117" s="3">
        <v>36387</v>
      </c>
      <c r="B117">
        <f t="shared" si="25"/>
        <v>1999</v>
      </c>
      <c r="C117">
        <f t="shared" si="26"/>
        <v>8</v>
      </c>
      <c r="D117" s="7">
        <f>AVERAGE(Indus!D111:D122)</f>
        <v>14.132430313333336</v>
      </c>
      <c r="E117" s="7">
        <f t="shared" si="28"/>
        <v>1.7473477882142856</v>
      </c>
      <c r="F117" s="7">
        <f>Indus!D117-D117-E117</f>
        <v>0.355540078452379</v>
      </c>
      <c r="G117" s="7">
        <f t="shared" si="38"/>
        <v>0.17387988345612537</v>
      </c>
      <c r="H117" s="7">
        <f>AVERAGE(Indus!H111:H122)-AVERAGE(Indus!$H$2:$H$349)</f>
        <v>6.0006419205160455</v>
      </c>
      <c r="I117" s="7">
        <f t="shared" si="29"/>
        <v>0.30438886375077345</v>
      </c>
      <c r="J117" s="7">
        <f>Indus!H117-H117-I117-AVERAGE(Indus!$H$2:$H$349)</f>
        <v>-0.10254560208386465</v>
      </c>
      <c r="K117" s="7">
        <f>AVERAGE(Indus!I111:I122)-AVERAGE(Indus!$I$2:$I$349)</f>
        <v>3.0243636392527833</v>
      </c>
      <c r="L117" s="7">
        <f t="shared" si="30"/>
        <v>-0.76863316086308942</v>
      </c>
      <c r="M117" s="7">
        <f>Indus!I117-K117-L117-AVERAGE(Indus!$I$2:$I$349)</f>
        <v>0.19409652002974553</v>
      </c>
      <c r="N117" s="7">
        <f>AVERAGE(Indus!J111:J122)-AVERAGE(Indus!$J$2:$J$349)</f>
        <v>-0.13400919813218415</v>
      </c>
      <c r="O117" s="7">
        <f t="shared" si="31"/>
        <v>0.9251789839880955</v>
      </c>
      <c r="P117" s="7">
        <f>Indus!J117-N117-O117-AVERAGE(Indus!$J$2:$J$349)</f>
        <v>-7.1250508154762082E-2</v>
      </c>
      <c r="Q117" s="7">
        <f>AVERAGE(Indus!K111:K122)-AVERAGE(Indus!$K$2:$K$349)</f>
        <v>6.6660357902298961E-2</v>
      </c>
      <c r="R117" s="7">
        <f t="shared" si="32"/>
        <v>1.6816573690476178E-2</v>
      </c>
      <c r="S117" s="7">
        <f>Indus!K117-Q117-R117-AVERAGE(Indus!$K$2:$K$349)</f>
        <v>-3.2895312023809464E-2</v>
      </c>
      <c r="T117" s="7">
        <f>AVERAGE(Indus!L111:L122)-AVERAGE(Indus!$L$2:$L$349)</f>
        <v>-1.7448127033620664</v>
      </c>
      <c r="U117" s="7">
        <f t="shared" si="33"/>
        <v>3.6617751977976187</v>
      </c>
      <c r="V117" s="7">
        <f>Indus!L117-T117-U117-AVERAGE(Indus!$L$2:$L$349)</f>
        <v>0.40986795220238115</v>
      </c>
      <c r="W117" s="7">
        <f>AVERAGE(Indus!M111:M122)-AVERAGE(Indus!$M$2:$M$349)</f>
        <v>-1.279438477011452E-3</v>
      </c>
      <c r="X117" s="7">
        <f t="shared" si="34"/>
        <v>3.3499074464285739E-2</v>
      </c>
      <c r="Y117" s="7">
        <f>Indus!M117-W117-X117-AVERAGE(Indus!$M$2:$M$349)</f>
        <v>-1.0217402976190754E-3</v>
      </c>
      <c r="Z117" s="7">
        <f>AVERAGE(Indus!N111:N122)-AVERAGE(Indus!$N$2:$N$349)</f>
        <v>7.6976449195397478E-2</v>
      </c>
      <c r="AA117" s="7">
        <f t="shared" si="35"/>
        <v>-3.1178156839880966</v>
      </c>
      <c r="AB117" s="7">
        <f>Indus!N117-Z117-AA117-AVERAGE(Indus!$N$2:$N$349)</f>
        <v>-1.7032907678569131E-2</v>
      </c>
      <c r="AC117" s="7">
        <f>AVERAGE(Indus!O111:O122)-AVERAGE(Indus!$O$2:$O$349)</f>
        <v>-0.12781796887931218</v>
      </c>
      <c r="AD117" s="7">
        <f t="shared" si="36"/>
        <v>0.54602282654761813</v>
      </c>
      <c r="AE117" s="7">
        <f>Indus!O117-AC117-AD117-AVERAGE(Indus!$O$2:$O$349)</f>
        <v>6.442762178571515E-2</v>
      </c>
      <c r="AF117" s="7">
        <f>AVERAGE(Indus!P111:P122)-AVERAGE(Indus!$P$2:$P$349)</f>
        <v>-2.8304650316091938E-2</v>
      </c>
      <c r="AG117" s="7">
        <f t="shared" si="37"/>
        <v>0.14610215586309522</v>
      </c>
      <c r="AH117" s="7">
        <f>Indus!P117-AF117-AG117-AVERAGE(Indus!$P$2:$P$349)</f>
        <v>-8.8144210029761874E-2</v>
      </c>
    </row>
    <row r="118" spans="1:34" x14ac:dyDescent="0.2">
      <c r="A118" s="3">
        <v>36418</v>
      </c>
      <c r="B118">
        <f t="shared" si="25"/>
        <v>1999</v>
      </c>
      <c r="C118">
        <f t="shared" si="26"/>
        <v>9</v>
      </c>
      <c r="D118" s="7">
        <f>AVERAGE(Indus!D112:D123)</f>
        <v>13.894608575833333</v>
      </c>
      <c r="E118" s="7">
        <f t="shared" si="28"/>
        <v>-0.16994869681547603</v>
      </c>
      <c r="F118" s="7">
        <f>Indus!D118-D118-E118</f>
        <v>-0.85872502901785652</v>
      </c>
      <c r="G118" s="7">
        <f t="shared" si="38"/>
        <v>0.1671342524443804</v>
      </c>
      <c r="H118" s="7">
        <f>AVERAGE(Indus!H112:H123)-AVERAGE(Indus!$H$2:$H$349)</f>
        <v>5.8519806255162621</v>
      </c>
      <c r="I118" s="7">
        <f t="shared" si="29"/>
        <v>0.56428019148734165</v>
      </c>
      <c r="J118" s="7">
        <f>Indus!H118-H118-I118-AVERAGE(Indus!$H$2:$H$349)</f>
        <v>-0.2379455548207261</v>
      </c>
      <c r="K118" s="7">
        <f>AVERAGE(Indus!I112:I123)-AVERAGE(Indus!$I$2:$I$349)</f>
        <v>3.0087335525860794</v>
      </c>
      <c r="L118" s="7">
        <f t="shared" si="30"/>
        <v>-0.73743248026778474</v>
      </c>
      <c r="M118" s="7">
        <f>Indus!I118-K118-L118-AVERAGE(Indus!$I$2:$I$349)</f>
        <v>3.7534716101163212E-2</v>
      </c>
      <c r="N118" s="7">
        <f>AVERAGE(Indus!J112:J123)-AVERAGE(Indus!$J$2:$J$349)</f>
        <v>-0.14744148979885086</v>
      </c>
      <c r="O118" s="7">
        <f t="shared" si="31"/>
        <v>0.52414154517857137</v>
      </c>
      <c r="P118" s="7">
        <f>Indus!J118-N118-O118-AVERAGE(Indus!$J$2:$J$349)</f>
        <v>-0.19370632767857154</v>
      </c>
      <c r="Q118" s="7">
        <f>AVERAGE(Indus!K112:K123)-AVERAGE(Indus!$K$2:$K$349)</f>
        <v>6.6626072902299049E-2</v>
      </c>
      <c r="R118" s="7">
        <f t="shared" si="32"/>
        <v>0.24324861071428594</v>
      </c>
      <c r="S118" s="7">
        <f>Indus!K118-Q118-R118-AVERAGE(Indus!$K$2:$K$349)</f>
        <v>0.15233261595238057</v>
      </c>
      <c r="T118" s="7">
        <f>AVERAGE(Indus!L112:L123)-AVERAGE(Indus!$L$2:$L$349)</f>
        <v>-1.782143628362066</v>
      </c>
      <c r="U118" s="7">
        <f t="shared" si="33"/>
        <v>2.2162659018154773</v>
      </c>
      <c r="V118" s="7">
        <f>Indus!L118-T118-U118-AVERAGE(Indus!$L$2:$L$349)</f>
        <v>-0.511870026815477</v>
      </c>
      <c r="W118" s="7">
        <f>AVERAGE(Indus!M112:M123)-AVERAGE(Indus!$M$2:$M$349)</f>
        <v>-1.2348659770114456E-3</v>
      </c>
      <c r="X118" s="7">
        <f t="shared" si="34"/>
        <v>8.6521461220238155E-2</v>
      </c>
      <c r="Y118" s="7">
        <f>Indus!M118-W118-X118-AVERAGE(Indus!$M$2:$M$349)</f>
        <v>-1.6391595535714953E-3</v>
      </c>
      <c r="Z118" s="7">
        <f>AVERAGE(Indus!N112:N123)-AVERAGE(Indus!$N$2:$N$349)</f>
        <v>5.7401886695398474E-2</v>
      </c>
      <c r="AA118" s="7">
        <f t="shared" si="35"/>
        <v>-3.2922003180654746</v>
      </c>
      <c r="AB118" s="7">
        <f>Indus!N118-Z118-AA118-AVERAGE(Indus!$N$2:$N$349)</f>
        <v>1.5175018898807124E-2</v>
      </c>
      <c r="AC118" s="7">
        <f>AVERAGE(Indus!O112:O123)-AVERAGE(Indus!$O$2:$O$349)</f>
        <v>-0.13040550637931236</v>
      </c>
      <c r="AD118" s="7">
        <f t="shared" si="36"/>
        <v>0.22230336464285827</v>
      </c>
      <c r="AE118" s="7">
        <f>Indus!O118-AC118-AD118-AVERAGE(Indus!$O$2:$O$349)</f>
        <v>-7.4191148809524599E-2</v>
      </c>
      <c r="AF118" s="7">
        <f>AVERAGE(Indus!P112:P123)-AVERAGE(Indus!$P$2:$P$349)</f>
        <v>-2.8928876149425277E-2</v>
      </c>
      <c r="AG118" s="7">
        <f t="shared" si="37"/>
        <v>2.9234067857142887E-3</v>
      </c>
      <c r="AH118" s="7">
        <f>Indus!P118-AF118-AG118-AVERAGE(Indus!$P$2:$P$349)</f>
        <v>-4.4269665119047619E-2</v>
      </c>
    </row>
    <row r="119" spans="1:34" x14ac:dyDescent="0.2">
      <c r="A119" s="3">
        <v>36448</v>
      </c>
      <c r="B119">
        <f t="shared" si="25"/>
        <v>1999</v>
      </c>
      <c r="C119">
        <f t="shared" si="26"/>
        <v>10</v>
      </c>
      <c r="D119" s="7">
        <f>AVERAGE(Indus!D113:D124)</f>
        <v>13.4716697525</v>
      </c>
      <c r="E119" s="7">
        <f t="shared" si="28"/>
        <v>-2.9457578467261909</v>
      </c>
      <c r="F119" s="7">
        <f>Indus!D119-D119-E119</f>
        <v>0.2298540042261914</v>
      </c>
      <c r="G119" s="7">
        <f t="shared" si="38"/>
        <v>0.11560513346258437</v>
      </c>
      <c r="H119" s="7">
        <f>AVERAGE(Indus!H113:H124)-AVERAGE(Indus!$H$2:$H$349)</f>
        <v>5.6942657821828107</v>
      </c>
      <c r="I119" s="7">
        <f t="shared" si="29"/>
        <v>0.67293512288642887</v>
      </c>
      <c r="J119" s="7">
        <f>Indus!H119-H119-I119-AVERAGE(Indus!$H$2:$H$349)</f>
        <v>-7.9510642886361893E-2</v>
      </c>
      <c r="K119" s="7">
        <f>AVERAGE(Indus!I113:I124)-AVERAGE(Indus!$I$2:$I$349)</f>
        <v>2.9775420442527434</v>
      </c>
      <c r="L119" s="7">
        <f t="shared" si="30"/>
        <v>-0.62443569854167436</v>
      </c>
      <c r="M119" s="7">
        <f>Indus!I119-K119-L119-AVERAGE(Indus!$I$2:$I$349)</f>
        <v>-5.1470272916276372E-3</v>
      </c>
      <c r="N119" s="7">
        <f>AVERAGE(Indus!J113:J124)-AVERAGE(Indus!$J$2:$J$349)</f>
        <v>-0.17605747813218431</v>
      </c>
      <c r="O119" s="7">
        <f t="shared" si="31"/>
        <v>-4.6015853988095268E-2</v>
      </c>
      <c r="P119" s="7">
        <f>Indus!J119-N119-O119-AVERAGE(Indus!$J$2:$J$349)</f>
        <v>1.7152159821428592E-2</v>
      </c>
      <c r="Q119" s="7">
        <f>AVERAGE(Indus!K113:K124)-AVERAGE(Indus!$K$2:$K$349)</f>
        <v>6.7315172068965756E-2</v>
      </c>
      <c r="R119" s="7">
        <f t="shared" si="32"/>
        <v>0.14251123116071418</v>
      </c>
      <c r="S119" s="7">
        <f>Indus!K119-Q119-R119-AVERAGE(Indus!$K$2:$K$349)</f>
        <v>-2.8848736607143266E-3</v>
      </c>
      <c r="T119" s="7">
        <f>AVERAGE(Indus!L113:L124)-AVERAGE(Indus!$L$2:$L$349)</f>
        <v>-1.8662980358620671</v>
      </c>
      <c r="U119" s="7">
        <f t="shared" si="33"/>
        <v>7.3723279255951901E-2</v>
      </c>
      <c r="V119" s="7">
        <f>Indus!L119-T119-U119-AVERAGE(Indus!$L$2:$L$349)</f>
        <v>0.20308870324404982</v>
      </c>
      <c r="W119" s="7">
        <f>AVERAGE(Indus!M113:M124)-AVERAGE(Indus!$M$2:$M$349)</f>
        <v>-1.1902934770114532E-3</v>
      </c>
      <c r="X119" s="7">
        <f t="shared" si="34"/>
        <v>8.6516122976190463E-2</v>
      </c>
      <c r="Y119" s="7">
        <f>Indus!M119-W119-X119-AVERAGE(Indus!$M$2:$M$349)</f>
        <v>-1.6622138095238048E-3</v>
      </c>
      <c r="Z119" s="7">
        <f>AVERAGE(Indus!N113:N124)-AVERAGE(Indus!$N$2:$N$349)</f>
        <v>-5.584232913793663E-2</v>
      </c>
      <c r="AA119" s="7">
        <f t="shared" si="35"/>
        <v>-3.0015759469047625</v>
      </c>
      <c r="AB119" s="7">
        <f>Indus!N119-Z119-AA119-AVERAGE(Indus!$N$2:$N$349)</f>
        <v>3.274496357143164E-2</v>
      </c>
      <c r="AC119" s="7">
        <f>AVERAGE(Indus!O113:O124)-AVERAGE(Indus!$O$2:$O$349)</f>
        <v>-0.13807795471264583</v>
      </c>
      <c r="AD119" s="7">
        <f t="shared" si="36"/>
        <v>-0.17453537592261892</v>
      </c>
      <c r="AE119" s="7">
        <f>Indus!O119-AC119-AD119-AVERAGE(Indus!$O$2:$O$349)</f>
        <v>4.017059008928614E-2</v>
      </c>
      <c r="AF119" s="7">
        <f>AVERAGE(Indus!P113:P124)-AVERAGE(Indus!$P$2:$P$349)</f>
        <v>-3.0005406982758602E-2</v>
      </c>
      <c r="AG119" s="7">
        <f t="shared" si="37"/>
        <v>-7.4909249077380946E-2</v>
      </c>
      <c r="AH119" s="7">
        <f>Indus!P119-AF119-AG119-AVERAGE(Indus!$P$2:$P$349)</f>
        <v>2.584872157738094E-2</v>
      </c>
    </row>
    <row r="120" spans="1:34" x14ac:dyDescent="0.2">
      <c r="A120" s="3">
        <v>36479</v>
      </c>
      <c r="B120">
        <f t="shared" si="25"/>
        <v>1999</v>
      </c>
      <c r="C120">
        <f t="shared" si="26"/>
        <v>11</v>
      </c>
      <c r="D120" s="7">
        <f>AVERAGE(Indus!D114:D125)</f>
        <v>12.985406715833335</v>
      </c>
      <c r="E120" s="7">
        <f t="shared" si="28"/>
        <v>-3.5697580191071441</v>
      </c>
      <c r="F120" s="7">
        <f>Indus!D120-D120-E120</f>
        <v>1.1186358932738094</v>
      </c>
      <c r="G120" s="7">
        <f t="shared" si="38"/>
        <v>3.3099712328596639E-2</v>
      </c>
      <c r="H120" s="7">
        <f>AVERAGE(Indus!H114:H125)-AVERAGE(Indus!$H$2:$H$349)</f>
        <v>5.5243439071828107</v>
      </c>
      <c r="I120" s="7">
        <f t="shared" si="29"/>
        <v>0.72864568809472985</v>
      </c>
      <c r="J120" s="7">
        <f>Indus!H120-H120-I120-AVERAGE(Indus!$H$2:$H$349)</f>
        <v>5.4720196905691409E-2</v>
      </c>
      <c r="K120" s="7">
        <f>AVERAGE(Indus!I114:I125)-AVERAGE(Indus!$I$2:$I$349)</f>
        <v>2.9280730500861409</v>
      </c>
      <c r="L120" s="7">
        <f t="shared" si="30"/>
        <v>-0.50716400184529675</v>
      </c>
      <c r="M120" s="7">
        <f>Indus!I120-K120-L120-AVERAGE(Indus!$I$2:$I$349)</f>
        <v>0.11278025017861637</v>
      </c>
      <c r="N120" s="7">
        <f>AVERAGE(Indus!J114:J125)-AVERAGE(Indus!$J$2:$J$349)</f>
        <v>-0.19418212313218441</v>
      </c>
      <c r="O120" s="7">
        <f t="shared" si="31"/>
        <v>-0.27201306354166643</v>
      </c>
      <c r="P120" s="7">
        <f>Indus!J120-N120-O120-AVERAGE(Indus!$J$2:$J$349)</f>
        <v>0.13067308437500014</v>
      </c>
      <c r="Q120" s="7">
        <f>AVERAGE(Indus!K114:K125)-AVERAGE(Indus!$K$2:$K$349)</f>
        <v>6.83392937356323E-2</v>
      </c>
      <c r="R120" s="7">
        <f t="shared" si="32"/>
        <v>-3.8654924107142885E-2</v>
      </c>
      <c r="S120" s="7">
        <f>Indus!K120-Q120-R120-AVERAGE(Indus!$K$2:$K$349)</f>
        <v>-1.3775610059523768E-2</v>
      </c>
      <c r="T120" s="7">
        <f>AVERAGE(Indus!L114:L125)-AVERAGE(Indus!$L$2:$L$349)</f>
        <v>-1.903411245028733</v>
      </c>
      <c r="U120" s="7">
        <f t="shared" si="33"/>
        <v>-0.51119059562499913</v>
      </c>
      <c r="V120" s="7">
        <f>Indus!L120-T120-U120-AVERAGE(Indus!$L$2:$L$349)</f>
        <v>0.22663245729166626</v>
      </c>
      <c r="W120" s="7">
        <f>AVERAGE(Indus!M114:M125)-AVERAGE(Indus!$M$2:$M$349)</f>
        <v>-1.1902934770114532E-3</v>
      </c>
      <c r="X120" s="7">
        <f t="shared" si="34"/>
        <v>2.3683410833333321E-2</v>
      </c>
      <c r="Y120" s="7">
        <f>Indus!M120-W120-X120-AVERAGE(Indus!$M$2:$M$349)</f>
        <v>-8.8415166666665213E-4</v>
      </c>
      <c r="Z120" s="7">
        <f>AVERAGE(Indus!N114:N125)-AVERAGE(Indus!$N$2:$N$349)</f>
        <v>-0.26661555913793578</v>
      </c>
      <c r="AA120" s="7">
        <f t="shared" si="35"/>
        <v>-2.4656964049702372</v>
      </c>
      <c r="AB120" s="7">
        <f>Indus!N120-Z120-AA120-AVERAGE(Indus!$N$2:$N$349)</f>
        <v>0.53562108163690425</v>
      </c>
      <c r="AC120" s="7">
        <f>AVERAGE(Indus!O114:O125)-AVERAGE(Indus!$O$2:$O$349)</f>
        <v>-0.13877550804597893</v>
      </c>
      <c r="AD120" s="7">
        <f t="shared" si="36"/>
        <v>-0.45004948389880894</v>
      </c>
      <c r="AE120" s="7">
        <f>Indus!O120-AC120-AD120-AVERAGE(Indus!$O$2:$O$349)</f>
        <v>3.9302911398809037E-2</v>
      </c>
      <c r="AF120" s="7">
        <f>AVERAGE(Indus!P114:P125)-AVERAGE(Indus!$P$2:$P$349)</f>
        <v>-3.1182782816091943E-2</v>
      </c>
      <c r="AG120" s="7">
        <f t="shared" si="37"/>
        <v>-7.7334496339285713E-2</v>
      </c>
      <c r="AH120" s="7">
        <f>Indus!P120-AF120-AG120-AVERAGE(Indus!$P$2:$P$349)</f>
        <v>3.3472524672619047E-2</v>
      </c>
    </row>
    <row r="121" spans="1:34" x14ac:dyDescent="0.2">
      <c r="A121" s="3">
        <v>36509</v>
      </c>
      <c r="B121">
        <f t="shared" si="25"/>
        <v>1999</v>
      </c>
      <c r="C121">
        <f t="shared" si="26"/>
        <v>12</v>
      </c>
      <c r="D121" s="7">
        <f>AVERAGE(Indus!D115:D126)</f>
        <v>12.434543470000001</v>
      </c>
      <c r="E121" s="7">
        <f t="shared" si="28"/>
        <v>-3.4801343082440477</v>
      </c>
      <c r="F121" s="7">
        <f>Indus!D121-D121-E121</f>
        <v>1.0011701182440467</v>
      </c>
      <c r="G121" s="7">
        <f t="shared" si="38"/>
        <v>-5.8274749993540979E-2</v>
      </c>
      <c r="H121" s="7">
        <f>AVERAGE(Indus!H115:H126)-AVERAGE(Indus!$H$2:$H$349)</f>
        <v>5.3614817655166007</v>
      </c>
      <c r="I121" s="7">
        <f t="shared" si="29"/>
        <v>-0.44556318029754038</v>
      </c>
      <c r="J121" s="7">
        <f>Indus!H121-H121-I121-AVERAGE(Indus!$H$2:$H$349)</f>
        <v>-7.5982233036029356E-2</v>
      </c>
      <c r="K121" s="7">
        <f>AVERAGE(Indus!I115:I126)-AVERAGE(Indus!$I$2:$I$349)</f>
        <v>2.8719893709194366</v>
      </c>
      <c r="L121" s="7">
        <f t="shared" si="30"/>
        <v>-0.34169206232144234</v>
      </c>
      <c r="M121" s="7">
        <f>Indus!I121-K121-L121-AVERAGE(Indus!$I$2:$I$349)</f>
        <v>1.6789209821467921E-2</v>
      </c>
      <c r="N121" s="7">
        <f>AVERAGE(Indus!J115:J126)-AVERAGE(Indus!$J$2:$J$349)</f>
        <v>-0.20328165146551758</v>
      </c>
      <c r="O121" s="7">
        <f t="shared" si="31"/>
        <v>-0.5169500352678571</v>
      </c>
      <c r="P121" s="7">
        <f>Indus!J121-N121-O121-AVERAGE(Indus!$J$2:$J$349)</f>
        <v>0.13875766443452386</v>
      </c>
      <c r="Q121" s="7">
        <f>AVERAGE(Indus!K115:K126)-AVERAGE(Indus!$K$2:$K$349)</f>
        <v>7.3432858735632323E-2</v>
      </c>
      <c r="R121" s="7">
        <f t="shared" si="32"/>
        <v>0.2758142312202384</v>
      </c>
      <c r="S121" s="7">
        <f>Indus!K121-Q121-R121-AVERAGE(Indus!$K$2:$K$349)</f>
        <v>1.533143961309491E-2</v>
      </c>
      <c r="T121" s="7">
        <f>AVERAGE(Indus!L115:L126)-AVERAGE(Indus!$L$2:$L$349)</f>
        <v>-1.9361540625287326</v>
      </c>
      <c r="U121" s="7">
        <f t="shared" si="33"/>
        <v>-0.50768902354166556</v>
      </c>
      <c r="V121" s="7">
        <f>Indus!L121-T121-U121-AVERAGE(Indus!$L$2:$L$349)</f>
        <v>0.29539397270833234</v>
      </c>
      <c r="W121" s="7">
        <f>AVERAGE(Indus!M115:M126)-AVERAGE(Indus!$M$2:$M$349)</f>
        <v>-1.1474909770114589E-3</v>
      </c>
      <c r="X121" s="7">
        <f t="shared" si="34"/>
        <v>-7.2473393809523806E-2</v>
      </c>
      <c r="Y121" s="7">
        <f>Indus!M121-W121-X121-AVERAGE(Indus!$M$2:$M$349)</f>
        <v>1.2022004761904764E-3</v>
      </c>
      <c r="Z121" s="7">
        <f>AVERAGE(Indus!N115:N126)-AVERAGE(Indus!$N$2:$N$349)</f>
        <v>-0.56925790413793642</v>
      </c>
      <c r="AA121" s="7">
        <f t="shared" si="35"/>
        <v>-1.703961671160716</v>
      </c>
      <c r="AB121" s="7">
        <f>Indus!N121-Z121-AA121-AVERAGE(Indus!$N$2:$N$349)</f>
        <v>0.57216038282738424</v>
      </c>
      <c r="AC121" s="7">
        <f>AVERAGE(Indus!O115:O126)-AVERAGE(Indus!$O$2:$O$349)</f>
        <v>-0.13214256387931211</v>
      </c>
      <c r="AD121" s="7">
        <f t="shared" si="36"/>
        <v>-9.3014441964285766E-2</v>
      </c>
      <c r="AE121" s="7">
        <f>Indus!O121-AC121-AD121-AVERAGE(Indus!$O$2:$O$349)</f>
        <v>1.2491525297618988E-2</v>
      </c>
      <c r="AF121" s="7">
        <f>AVERAGE(Indus!P115:P126)-AVERAGE(Indus!$P$2:$P$349)</f>
        <v>-3.0383742816091942E-2</v>
      </c>
      <c r="AG121" s="7">
        <f t="shared" si="37"/>
        <v>-7.4602463452380946E-2</v>
      </c>
      <c r="AH121" s="7">
        <f>Indus!P121-AF121-AG121-AVERAGE(Indus!$P$2:$P$349)</f>
        <v>2.5099441785714285E-2</v>
      </c>
    </row>
    <row r="122" spans="1:34" x14ac:dyDescent="0.2">
      <c r="A122" s="3">
        <v>36540</v>
      </c>
      <c r="B122">
        <f t="shared" si="25"/>
        <v>2000</v>
      </c>
      <c r="C122">
        <f t="shared" si="26"/>
        <v>1</v>
      </c>
      <c r="D122" s="7">
        <f>AVERAGE(Indus!D116:D127)</f>
        <v>11.94644171</v>
      </c>
      <c r="E122" s="7">
        <f t="shared" si="28"/>
        <v>-2.9115972892857132</v>
      </c>
      <c r="F122" s="7">
        <f>Indus!D122-D122-E122</f>
        <v>1.0706548492857122</v>
      </c>
      <c r="G122" s="7"/>
      <c r="H122" s="7">
        <f>AVERAGE(Indus!H116:H127)-AVERAGE(Indus!$H$2:$H$349)</f>
        <v>5.1957102813494203</v>
      </c>
      <c r="I122" s="7">
        <f t="shared" si="29"/>
        <v>-0.39337085511897385</v>
      </c>
      <c r="J122" s="7">
        <f>Indus!H122-H122-I122-AVERAGE(Indus!$H$2:$H$349)</f>
        <v>6.103442595258457E-2</v>
      </c>
      <c r="K122" s="7">
        <f>AVERAGE(Indus!I116:I127)-AVERAGE(Indus!$I$2:$I$349)</f>
        <v>2.813209972586094</v>
      </c>
      <c r="L122" s="7">
        <f t="shared" si="30"/>
        <v>-0.13915016446424033</v>
      </c>
      <c r="M122" s="7">
        <f>Indus!I122-K122-L122-AVERAGE(Indus!$I$2:$I$349)</f>
        <v>9.6110210297581489E-2</v>
      </c>
      <c r="N122" s="7">
        <f>AVERAGE(Indus!J116:J127)-AVERAGE(Indus!$J$2:$J$349)</f>
        <v>-0.20437339979885072</v>
      </c>
      <c r="O122" s="7">
        <f t="shared" si="31"/>
        <v>-0.63024716369047629</v>
      </c>
      <c r="P122" s="7">
        <f>Indus!J122-N122-O122-AVERAGE(Indus!$J$2:$J$349)</f>
        <v>0.1528551711904762</v>
      </c>
      <c r="Q122" s="7">
        <f>AVERAGE(Indus!K116:K127)-AVERAGE(Indus!$K$2:$K$349)</f>
        <v>8.3800192068965607E-2</v>
      </c>
      <c r="R122" s="7">
        <f t="shared" si="32"/>
        <v>-0.33677367514880951</v>
      </c>
      <c r="S122" s="7">
        <f>Indus!K122-Q122-R122-AVERAGE(Indus!$K$2:$K$349)</f>
        <v>-8.1292267351190439E-2</v>
      </c>
      <c r="T122" s="7">
        <f>AVERAGE(Indus!L116:L127)-AVERAGE(Indus!$L$2:$L$349)</f>
        <v>-1.9337654058620664</v>
      </c>
      <c r="U122" s="7">
        <f t="shared" si="33"/>
        <v>-0.83735311690476166</v>
      </c>
      <c r="V122" s="7">
        <f>Indus!L122-T122-U122-AVERAGE(Indus!$L$2:$L$349)</f>
        <v>0.24044078940476155</v>
      </c>
      <c r="W122" s="7">
        <f>AVERAGE(Indus!M116:M127)-AVERAGE(Indus!$M$2:$M$349)</f>
        <v>-1.1048493103447826E-3</v>
      </c>
      <c r="X122" s="7">
        <f t="shared" si="34"/>
        <v>-2.3229864166666676E-2</v>
      </c>
      <c r="Y122" s="7">
        <f>Indus!M122-W122-X122-AVERAGE(Indus!$M$2:$M$349)</f>
        <v>5.3103916666666362E-4</v>
      </c>
      <c r="Z122" s="7">
        <f>AVERAGE(Indus!N116:N127)-AVERAGE(Indus!$N$2:$N$349)</f>
        <v>-0.84966064330460256</v>
      </c>
      <c r="AA122" s="7">
        <f t="shared" si="35"/>
        <v>-0.27041996994047501</v>
      </c>
      <c r="AB122" s="7">
        <f>Indus!N122-Z122-AA122-AVERAGE(Indus!$N$2:$N$349)</f>
        <v>0.52291756077380924</v>
      </c>
      <c r="AC122" s="7">
        <f>AVERAGE(Indus!O116:O127)-AVERAGE(Indus!$O$2:$O$349)</f>
        <v>-0.12496211137931246</v>
      </c>
      <c r="AD122" s="7">
        <f t="shared" si="36"/>
        <v>-0.21379957645833381</v>
      </c>
      <c r="AE122" s="7">
        <f>Indus!O122-AC122-AD122-AVERAGE(Indus!$O$2:$O$349)</f>
        <v>4.8462827291667399E-2</v>
      </c>
      <c r="AF122" s="7">
        <f>AVERAGE(Indus!P116:P127)-AVERAGE(Indus!$P$2:$P$349)</f>
        <v>-3.2411276982758599E-2</v>
      </c>
      <c r="AG122" s="7">
        <f t="shared" si="37"/>
        <v>-6.7250286041666663E-2</v>
      </c>
      <c r="AH122" s="7">
        <f>Indus!P122-AF122-AG122-AVERAGE(Indus!$P$2:$P$349)</f>
        <v>2.9649618541666659E-2</v>
      </c>
    </row>
    <row r="123" spans="1:34" x14ac:dyDescent="0.2">
      <c r="A123" s="3">
        <v>36571</v>
      </c>
      <c r="B123">
        <f t="shared" si="25"/>
        <v>2000</v>
      </c>
      <c r="C123">
        <f t="shared" si="26"/>
        <v>2</v>
      </c>
      <c r="D123" s="7">
        <f>AVERAGE(Indus!D117:D128)</f>
        <v>11.498077710833334</v>
      </c>
      <c r="E123" s="7">
        <f t="shared" si="28"/>
        <v>-0.42567143738095259</v>
      </c>
      <c r="F123" s="7">
        <f>Indus!D123-D123-E123</f>
        <v>0.49991180654761747</v>
      </c>
      <c r="G123" s="7"/>
      <c r="H123" s="7">
        <f>AVERAGE(Indus!H117:H128)-AVERAGE(Indus!$H$2:$H$349)</f>
        <v>5.0419830671826276</v>
      </c>
      <c r="I123" s="7">
        <f t="shared" si="29"/>
        <v>-0.27306910913694082</v>
      </c>
      <c r="J123" s="7">
        <f>Indus!H123-H123-I123-AVERAGE(Indus!$H$2:$H$349)</f>
        <v>0.12644232413731515</v>
      </c>
      <c r="K123" s="7">
        <f>AVERAGE(Indus!I117:I128)-AVERAGE(Indus!$I$2:$I$349)</f>
        <v>2.705676199252764</v>
      </c>
      <c r="L123" s="7">
        <f t="shared" si="30"/>
        <v>0.12104588446425169</v>
      </c>
      <c r="M123" s="7">
        <f>Indus!I123-K123-L123-AVERAGE(Indus!$I$2:$I$349)</f>
        <v>4.9191334702413769E-2</v>
      </c>
      <c r="N123" s="7">
        <f>AVERAGE(Indus!J117:J128)-AVERAGE(Indus!$J$2:$J$349)</f>
        <v>-0.22882405896551739</v>
      </c>
      <c r="O123" s="7">
        <f t="shared" si="31"/>
        <v>-0.54973218991071426</v>
      </c>
      <c r="P123" s="7">
        <f>Indus!J123-N123-O123-AVERAGE(Indus!$J$2:$J$349)</f>
        <v>5.9473996577380728E-2</v>
      </c>
      <c r="Q123" s="7">
        <f>AVERAGE(Indus!K117:K128)-AVERAGE(Indus!$K$2:$K$349)</f>
        <v>7.3792790402298913E-2</v>
      </c>
      <c r="R123" s="7">
        <f t="shared" si="32"/>
        <v>-0.2936607723809524</v>
      </c>
      <c r="S123" s="7">
        <f>Indus!K123-Q123-R123-AVERAGE(Indus!$K$2:$K$349)</f>
        <v>-0.11415069845238091</v>
      </c>
      <c r="T123" s="7">
        <f>AVERAGE(Indus!L117:L128)-AVERAGE(Indus!$L$2:$L$349)</f>
        <v>-1.961488082528732</v>
      </c>
      <c r="U123" s="7">
        <f t="shared" si="33"/>
        <v>-1.1284273598214289</v>
      </c>
      <c r="V123" s="7">
        <f>Indus!L123-T123-U123-AVERAGE(Indus!$L$2:$L$349)</f>
        <v>-5.2570111011905674E-2</v>
      </c>
      <c r="W123" s="7">
        <f>AVERAGE(Indus!M117:M128)-AVERAGE(Indus!$M$2:$M$349)</f>
        <v>-9.8099347701145756E-4</v>
      </c>
      <c r="X123" s="7">
        <f t="shared" si="34"/>
        <v>-2.3280202053571432E-2</v>
      </c>
      <c r="Y123" s="7">
        <f>Indus!M123-W123-X123-AVERAGE(Indus!$M$2:$M$349)</f>
        <v>4.5752122023809405E-4</v>
      </c>
      <c r="Z123" s="7">
        <f>AVERAGE(Indus!N117:N128)-AVERAGE(Indus!$N$2:$N$349)</f>
        <v>-0.97566724663793458</v>
      </c>
      <c r="AA123" s="7">
        <f t="shared" si="35"/>
        <v>1.7558755634523777</v>
      </c>
      <c r="AB123" s="7">
        <f>Indus!N123-Z123-AA123-AVERAGE(Indus!$N$2:$N$349)</f>
        <v>0.41364426071428895</v>
      </c>
      <c r="AC123" s="7">
        <f>AVERAGE(Indus!O117:O128)-AVERAGE(Indus!$O$2:$O$349)</f>
        <v>-0.11001012721264525</v>
      </c>
      <c r="AD123" s="7">
        <f t="shared" si="36"/>
        <v>3.5075825297621321E-3</v>
      </c>
      <c r="AE123" s="7">
        <f>Indus!O123-AC123-AD123-AVERAGE(Indus!$O$2:$O$349)</f>
        <v>9.4505241369042814E-3</v>
      </c>
      <c r="AF123" s="7">
        <f>AVERAGE(Indus!P117:P128)-AVERAGE(Indus!$P$2:$P$349)</f>
        <v>-4.6396022816091939E-2</v>
      </c>
      <c r="AG123" s="7">
        <f t="shared" si="37"/>
        <v>-3.7923187380952378E-2</v>
      </c>
      <c r="AH123" s="7">
        <f>Indus!P123-AF123-AG123-AVERAGE(Indus!$P$2:$P$349)</f>
        <v>7.9177457142857038E-3</v>
      </c>
    </row>
    <row r="124" spans="1:34" x14ac:dyDescent="0.2">
      <c r="A124" s="3">
        <v>36600</v>
      </c>
      <c r="B124">
        <f t="shared" si="25"/>
        <v>2000</v>
      </c>
      <c r="C124">
        <f t="shared" si="26"/>
        <v>3</v>
      </c>
      <c r="D124" s="7">
        <f>AVERAGE(Indus!D118:D129)</f>
        <v>11.0470495825</v>
      </c>
      <c r="E124" s="7">
        <f t="shared" si="28"/>
        <v>1.7726173383333335</v>
      </c>
      <c r="F124" s="7">
        <f>Indus!D124-D124-E124</f>
        <v>-0.94160467083333388</v>
      </c>
      <c r="G124" s="7"/>
      <c r="H124" s="7">
        <f>AVERAGE(Indus!H118:H129)-AVERAGE(Indus!$H$2:$H$349)</f>
        <v>4.884532708849747</v>
      </c>
      <c r="I124" s="7">
        <f t="shared" si="29"/>
        <v>-0.14866638139847055</v>
      </c>
      <c r="J124" s="7">
        <f>Indus!H124-H124-I124-AVERAGE(Indus!$H$2:$H$349)</f>
        <v>9.796651473197926E-2</v>
      </c>
      <c r="K124" s="7">
        <f>AVERAGE(Indus!I118:I129)-AVERAGE(Indus!$I$2:$I$349)</f>
        <v>2.6071934317527621</v>
      </c>
      <c r="L124" s="7">
        <f t="shared" si="30"/>
        <v>0.40447307758932993</v>
      </c>
      <c r="M124" s="7">
        <f>Indus!I124-K124-L124-AVERAGE(Indus!$I$2:$I$349)</f>
        <v>6.0871669077357637E-2</v>
      </c>
      <c r="N124" s="7">
        <f>AVERAGE(Indus!J118:J129)-AVERAGE(Indus!$J$2:$J$349)</f>
        <v>-0.26571317479885082</v>
      </c>
      <c r="O124" s="7">
        <f t="shared" si="31"/>
        <v>-0.39400179642857136</v>
      </c>
      <c r="P124" s="7">
        <f>Indus!J124-N124-O124-AVERAGE(Indus!$J$2:$J$349)</f>
        <v>-9.2342771071428631E-2</v>
      </c>
      <c r="Q124" s="7">
        <f>AVERAGE(Indus!K118:K129)-AVERAGE(Indus!$K$2:$K$349)</f>
        <v>7.966317206896556E-2</v>
      </c>
      <c r="R124" s="7">
        <f t="shared" si="32"/>
        <v>-0.28105722928571436</v>
      </c>
      <c r="S124" s="7">
        <f>Indus!K124-Q124-R124-AVERAGE(Indus!$K$2:$K$349)</f>
        <v>-1.8178743214285586E-2</v>
      </c>
      <c r="T124" s="7">
        <f>AVERAGE(Indus!L118:L129)-AVERAGE(Indus!$L$2:$L$349)</f>
        <v>-2.0786310375287322</v>
      </c>
      <c r="U124" s="7">
        <f t="shared" si="33"/>
        <v>-1.2460367708035722</v>
      </c>
      <c r="V124" s="7">
        <f>Indus!L124-T124-U124-AVERAGE(Indus!$L$2:$L$349)</f>
        <v>-0.58898216502976197</v>
      </c>
      <c r="W124" s="7">
        <f>AVERAGE(Indus!M118:M129)-AVERAGE(Indus!$M$2:$M$349)</f>
        <v>-8.9985847701146149E-4</v>
      </c>
      <c r="X124" s="7">
        <f t="shared" si="34"/>
        <v>-2.3312426726190473E-2</v>
      </c>
      <c r="Y124" s="7">
        <f>Indus!M124-W124-X124-AVERAGE(Indus!$M$2:$M$349)</f>
        <v>4.0861089285715302E-4</v>
      </c>
      <c r="Z124" s="7">
        <f>AVERAGE(Indus!N118:N129)-AVERAGE(Indus!$N$2:$N$349)</f>
        <v>-1.0054514491379347</v>
      </c>
      <c r="AA124" s="7">
        <f t="shared" si="35"/>
        <v>3.4705398341666633</v>
      </c>
      <c r="AB124" s="7">
        <f>Indus!N124-Z124-AA124-AVERAGE(Indus!$N$2:$N$349)</f>
        <v>-0.31828056749999689</v>
      </c>
      <c r="AC124" s="7">
        <f>AVERAGE(Indus!O118:O129)-AVERAGE(Indus!$O$2:$O$349)</f>
        <v>-0.12143305971264517</v>
      </c>
      <c r="AD124" s="7">
        <f t="shared" si="36"/>
        <v>1.3288629910713556E-2</v>
      </c>
      <c r="AE124" s="7">
        <f>Indus!O124-AC124-AD124-AVERAGE(Indus!$O$2:$O$349)</f>
        <v>-9.6719510744047277E-2</v>
      </c>
      <c r="AF124" s="7">
        <f>AVERAGE(Indus!P118:P129)-AVERAGE(Indus!$P$2:$P$349)</f>
        <v>-5.2189892816091946E-2</v>
      </c>
      <c r="AG124" s="7">
        <f t="shared" si="37"/>
        <v>-2.2603289434523804E-2</v>
      </c>
      <c r="AH124" s="7">
        <f>Indus!P124-AF124-AG124-AVERAGE(Indus!$P$2:$P$349)</f>
        <v>1.3586977767857139E-2</v>
      </c>
    </row>
    <row r="125" spans="1:34" x14ac:dyDescent="0.2">
      <c r="A125" s="3">
        <v>36631</v>
      </c>
      <c r="B125">
        <f t="shared" si="25"/>
        <v>2000</v>
      </c>
      <c r="C125">
        <f t="shared" si="26"/>
        <v>4</v>
      </c>
      <c r="D125" s="7">
        <f>AVERAGE(Indus!D119:D130)</f>
        <v>10.706317117499999</v>
      </c>
      <c r="E125" s="7">
        <f t="shared" si="28"/>
        <v>3.1407904284523811</v>
      </c>
      <c r="F125" s="7">
        <f>Indus!D125-D125-E125</f>
        <v>-1.8974729959523815</v>
      </c>
      <c r="G125" s="7"/>
      <c r="H125" s="7">
        <f>AVERAGE(Indus!H119:H130)-AVERAGE(Indus!$H$2:$H$349)</f>
        <v>4.7371531513495029</v>
      </c>
      <c r="I125" s="7">
        <f t="shared" si="29"/>
        <v>-0.35107930526828568</v>
      </c>
      <c r="J125" s="7">
        <f>Indus!H125-H125-I125-AVERAGE(Indus!$H$2:$H$349)</f>
        <v>-0.19042460389800908</v>
      </c>
      <c r="K125" s="7">
        <f>AVERAGE(Indus!I119:I130)-AVERAGE(Indus!$I$2:$I$349)</f>
        <v>2.5221002509194363</v>
      </c>
      <c r="L125" s="7">
        <f t="shared" si="30"/>
        <v>0.63605862616071818</v>
      </c>
      <c r="M125" s="7">
        <f>Indus!I125-K125-L125-AVERAGE(Indus!$I$2:$I$349)</f>
        <v>-1.9092378660729992E-2</v>
      </c>
      <c r="N125" s="7">
        <f>AVERAGE(Indus!J119:J130)-AVERAGE(Indus!$J$2:$J$349)</f>
        <v>-0.29052888813218425</v>
      </c>
      <c r="O125" s="7">
        <f t="shared" si="31"/>
        <v>-0.13855851791666673</v>
      </c>
      <c r="P125" s="7">
        <f>Indus!J125-N125-O125-AVERAGE(Indus!$J$2:$J$349)</f>
        <v>-9.7119726249999871E-2</v>
      </c>
      <c r="Q125" s="7">
        <f>AVERAGE(Indus!K119:K130)-AVERAGE(Indus!$K$2:$K$349)</f>
        <v>7.7033435402299011E-2</v>
      </c>
      <c r="R125" s="7">
        <f t="shared" si="32"/>
        <v>4.7137904732142966E-2</v>
      </c>
      <c r="S125" s="7">
        <f>Indus!K125-Q125-R125-AVERAGE(Indus!$K$2:$K$349)</f>
        <v>8.8470119434523653E-2</v>
      </c>
      <c r="T125" s="7">
        <f>AVERAGE(Indus!L119:L130)-AVERAGE(Indus!$L$2:$L$349)</f>
        <v>-2.136630092528732</v>
      </c>
      <c r="U125" s="7">
        <f t="shared" si="33"/>
        <v>-1.2516972193154769</v>
      </c>
      <c r="V125" s="7">
        <f>Indus!L125-T125-U125-AVERAGE(Indus!$L$2:$L$349)</f>
        <v>-0.5562718915178575</v>
      </c>
      <c r="W125" s="7">
        <f>AVERAGE(Indus!M119:M130)-AVERAGE(Indus!$M$2:$M$349)</f>
        <v>-7.7253431034478293E-4</v>
      </c>
      <c r="X125" s="7">
        <f t="shared" si="34"/>
        <v>-7.2630390416666663E-2</v>
      </c>
      <c r="Y125" s="7">
        <f>Indus!M125-W125-X125-AVERAGE(Indus!$M$2:$M$349)</f>
        <v>9.8424041666665685E-4</v>
      </c>
      <c r="Z125" s="7">
        <f>AVERAGE(Indus!N119:N130)-AVERAGE(Indus!$N$2:$N$349)</f>
        <v>-1.0241438233046019</v>
      </c>
      <c r="AA125" s="7">
        <f t="shared" si="35"/>
        <v>4.3501304162797645</v>
      </c>
      <c r="AB125" s="7">
        <f>Indus!N125-Z125-AA125-AVERAGE(Indus!$N$2:$N$349)</f>
        <v>-1.0758615154464319</v>
      </c>
      <c r="AC125" s="7">
        <f>AVERAGE(Indus!O119:O130)-AVERAGE(Indus!$O$2:$O$349)</f>
        <v>-0.12600994137931165</v>
      </c>
      <c r="AD125" s="7">
        <f t="shared" si="36"/>
        <v>-5.6000804821429107E-2</v>
      </c>
      <c r="AE125" s="7">
        <f>Indus!O125-AC125-AD125-AVERAGE(Indus!$O$2:$O$349)</f>
        <v>-6.9252074345238057E-2</v>
      </c>
      <c r="AF125" s="7">
        <f>AVERAGE(Indus!P119:P130)-AVERAGE(Indus!$P$2:$P$349)</f>
        <v>-5.1869801149425278E-2</v>
      </c>
      <c r="AG125" s="7">
        <f t="shared" si="37"/>
        <v>-2.2552960833333358E-2</v>
      </c>
      <c r="AH125" s="7">
        <f>Indus!P125-AF125-AG125-AVERAGE(Indus!$P$2:$P$349)</f>
        <v>2.1144707500000026E-2</v>
      </c>
    </row>
    <row r="126" spans="1:34" x14ac:dyDescent="0.2">
      <c r="A126" s="3">
        <v>36661</v>
      </c>
      <c r="B126">
        <f t="shared" si="25"/>
        <v>2000</v>
      </c>
      <c r="C126">
        <f t="shared" si="26"/>
        <v>5</v>
      </c>
      <c r="D126" s="7">
        <f>AVERAGE(Indus!D120:D131)</f>
        <v>10.385534944166668</v>
      </c>
      <c r="E126" s="7">
        <f t="shared" si="28"/>
        <v>2.5263573912797606</v>
      </c>
      <c r="F126" s="7">
        <f>Indus!D126-D126-E126</f>
        <v>-2.1303540854464282</v>
      </c>
      <c r="G126" s="7"/>
      <c r="H126" s="7">
        <f>AVERAGE(Indus!H120:H131)-AVERAGE(Indus!$H$2:$H$349)</f>
        <v>4.5910756771831984</v>
      </c>
      <c r="I126" s="7">
        <f t="shared" si="29"/>
        <v>-0.45535786940445178</v>
      </c>
      <c r="J126" s="7">
        <f>Indus!H126-H126-I126-AVERAGE(Indus!$H$2:$H$349)</f>
        <v>-0.19666035559566808</v>
      </c>
      <c r="K126" s="7">
        <f>AVERAGE(Indus!I120:I131)-AVERAGE(Indus!$I$2:$I$349)</f>
        <v>2.4404046942527771</v>
      </c>
      <c r="L126" s="7">
        <f t="shared" si="30"/>
        <v>0.8001232152678881</v>
      </c>
      <c r="M126" s="7">
        <f>Indus!I126-K126-L126-AVERAGE(Indus!$I$2:$I$349)</f>
        <v>-4.7719951101214519E-2</v>
      </c>
      <c r="N126" s="7">
        <f>AVERAGE(Indus!J120:J131)-AVERAGE(Indus!$J$2:$J$349)</f>
        <v>-0.30524322813218419</v>
      </c>
      <c r="O126" s="7">
        <f t="shared" si="31"/>
        <v>-0.10338196336309502</v>
      </c>
      <c r="P126" s="7">
        <f>Indus!J126-N126-O126-AVERAGE(Indus!$J$2:$J$349)</f>
        <v>1.4409919196428422E-2</v>
      </c>
      <c r="Q126" s="7">
        <f>AVERAGE(Indus!K120:K131)-AVERAGE(Indus!$K$2:$K$349)</f>
        <v>7.7776487068965672E-2</v>
      </c>
      <c r="R126" s="7">
        <f t="shared" si="32"/>
        <v>0.13874429791666643</v>
      </c>
      <c r="S126" s="7">
        <f>Indus!K126-Q126-R126-AVERAGE(Indus!$K$2:$K$349)</f>
        <v>6.4439644583333511E-2</v>
      </c>
      <c r="T126" s="7">
        <f>AVERAGE(Indus!L120:L131)-AVERAGE(Indus!$L$2:$L$349)</f>
        <v>-2.1989424575287333</v>
      </c>
      <c r="U126" s="7">
        <f t="shared" si="33"/>
        <v>-1.5361059226785709</v>
      </c>
      <c r="V126" s="7">
        <f>Indus!L126-T126-U126-AVERAGE(Indus!$L$2:$L$349)</f>
        <v>-2.0396913154761442E-2</v>
      </c>
      <c r="W126" s="7">
        <f>AVERAGE(Indus!M120:M131)-AVERAGE(Indus!$M$2:$M$349)</f>
        <v>-6.4528347701145461E-4</v>
      </c>
      <c r="X126" s="7">
        <f t="shared" si="34"/>
        <v>-3.9640604285714282E-2</v>
      </c>
      <c r="Y126" s="7">
        <f>Indus!M126-W126-X126-AVERAGE(Indus!$M$2:$M$349)</f>
        <v>9.9828345238095473E-4</v>
      </c>
      <c r="Z126" s="7">
        <f>AVERAGE(Indus!N120:N131)-AVERAGE(Indus!$N$2:$N$349)</f>
        <v>-1.0329248591379336</v>
      </c>
      <c r="AA126" s="7">
        <f t="shared" si="35"/>
        <v>3.7907389094047605</v>
      </c>
      <c r="AB126" s="7">
        <f>Indus!N126-Z126-AA126-AVERAGE(Indus!$N$2:$N$349)</f>
        <v>-2.1419176727380957</v>
      </c>
      <c r="AC126" s="7">
        <f>AVERAGE(Indus!O120:O131)-AVERAGE(Indus!$O$2:$O$349)</f>
        <v>-0.13424849554597884</v>
      </c>
      <c r="AD126" s="7">
        <f t="shared" si="36"/>
        <v>-3.8706940357142727E-2</v>
      </c>
      <c r="AE126" s="7">
        <f>Indus!O126-AC126-AD126-AVERAGE(Indus!$O$2:$O$349)</f>
        <v>0.14960551535714295</v>
      </c>
      <c r="AF126" s="7">
        <f>AVERAGE(Indus!P120:P131)-AVERAGE(Indus!$P$2:$P$349)</f>
        <v>-5.1700663649425278E-2</v>
      </c>
      <c r="AG126" s="7">
        <f t="shared" si="37"/>
        <v>-3.0040667202380952E-2</v>
      </c>
      <c r="AH126" s="7">
        <f>Indus!P126-AF126-AG126-AVERAGE(Indus!$P$2:$P$349)</f>
        <v>4.6951006369047601E-2</v>
      </c>
    </row>
    <row r="127" spans="1:34" x14ac:dyDescent="0.2">
      <c r="A127" s="3">
        <v>36692</v>
      </c>
      <c r="B127">
        <f t="shared" si="25"/>
        <v>2000</v>
      </c>
      <c r="C127">
        <f t="shared" si="26"/>
        <v>6</v>
      </c>
      <c r="D127" s="7">
        <f>AVERAGE(Indus!D121:D132)</f>
        <v>10.020067420833334</v>
      </c>
      <c r="E127" s="7">
        <f t="shared" si="28"/>
        <v>1.4884468018154766</v>
      </c>
      <c r="F127" s="7">
        <f>Indus!D127-D127-E127</f>
        <v>-1.133117012648811</v>
      </c>
      <c r="G127" s="7"/>
      <c r="H127" s="7">
        <f>AVERAGE(Indus!H121:H132)-AVERAGE(Indus!$H$2:$H$349)</f>
        <v>4.4442657813497135</v>
      </c>
      <c r="I127" s="7">
        <f t="shared" si="29"/>
        <v>-0.44638061523755823</v>
      </c>
      <c r="J127" s="7">
        <f>Indus!H127-H127-I127-AVERAGE(Indus!$H$2:$H$349)</f>
        <v>-0.14720662392892336</v>
      </c>
      <c r="K127" s="7">
        <f>AVERAGE(Indus!I121:I132)-AVERAGE(Indus!$I$2:$I$349)</f>
        <v>2.3543171500861035</v>
      </c>
      <c r="L127" s="7">
        <f t="shared" si="30"/>
        <v>0.84019806285715504</v>
      </c>
      <c r="M127" s="7">
        <f>Indus!I127-K127-L127-AVERAGE(Indus!$I$2:$I$349)</f>
        <v>-1.1106674523830407E-2</v>
      </c>
      <c r="N127" s="7">
        <f>AVERAGE(Indus!J121:J132)-AVERAGE(Indus!$J$2:$J$349)</f>
        <v>-0.31920205979885097</v>
      </c>
      <c r="O127" s="7">
        <f t="shared" si="31"/>
        <v>0.36573792788690507</v>
      </c>
      <c r="P127" s="7">
        <f>Indus!J127-N127-O127-AVERAGE(Indus!$J$2:$J$349)</f>
        <v>0.13711302961309513</v>
      </c>
      <c r="Q127" s="7">
        <f>AVERAGE(Indus!K121:K132)-AVERAGE(Indus!$K$2:$K$349)</f>
        <v>7.8459010402299079E-2</v>
      </c>
      <c r="R127" s="7">
        <f t="shared" si="32"/>
        <v>-9.3634842857143186E-3</v>
      </c>
      <c r="S127" s="7">
        <f>Indus!K127-Q127-R127-AVERAGE(Indus!$K$2:$K$349)</f>
        <v>3.5405523452380905E-2</v>
      </c>
      <c r="T127" s="7">
        <f>AVERAGE(Indus!L121:L132)-AVERAGE(Indus!$L$2:$L$349)</f>
        <v>-2.2694322808620662</v>
      </c>
      <c r="U127" s="7">
        <f t="shared" si="33"/>
        <v>-0.8371478433035735</v>
      </c>
      <c r="V127" s="7">
        <f>Indus!L127-T127-U127-AVERAGE(Indus!$L$2:$L$349)</f>
        <v>0.57847660080357333</v>
      </c>
      <c r="W127" s="7">
        <f>AVERAGE(Indus!M121:M132)-AVERAGE(Indus!$M$2:$M$349)</f>
        <v>-5.5779847701144247E-4</v>
      </c>
      <c r="X127" s="7">
        <f t="shared" si="34"/>
        <v>-3.9679677708333333E-2</v>
      </c>
      <c r="Y127" s="7">
        <f>Indus!M127-W127-X127-AVERAGE(Indus!$M$2:$M$349)</f>
        <v>9.4987187499998016E-4</v>
      </c>
      <c r="Z127" s="7">
        <f>AVERAGE(Indus!N121:N132)-AVERAGE(Indus!$N$2:$N$349)</f>
        <v>-1.0706542416379339</v>
      </c>
      <c r="AA127" s="7">
        <f t="shared" si="35"/>
        <v>1.7242862690476208</v>
      </c>
      <c r="AB127" s="7">
        <f>Indus!N127-Z127-AA127-AVERAGE(Indus!$N$2:$N$349)</f>
        <v>-1.820930189880956</v>
      </c>
      <c r="AC127" s="7">
        <f>AVERAGE(Indus!O121:O132)-AVERAGE(Indus!$O$2:$O$349)</f>
        <v>-0.14511025971264546</v>
      </c>
      <c r="AD127" s="7">
        <f t="shared" si="36"/>
        <v>-0.14073229485119043</v>
      </c>
      <c r="AE127" s="7">
        <f>Indus!O127-AC127-AD127-AVERAGE(Indus!$O$2:$O$349)</f>
        <v>7.9881884017857008E-2</v>
      </c>
      <c r="AF127" s="7">
        <f>AVERAGE(Indus!P121:P132)-AVERAGE(Indus!$P$2:$P$349)</f>
        <v>-5.1983153649425275E-2</v>
      </c>
      <c r="AG127" s="7">
        <f t="shared" si="37"/>
        <v>3.1537172827380958E-2</v>
      </c>
      <c r="AH127" s="7">
        <f>Indus!P127-AF127-AG127-AVERAGE(Indus!$P$2:$P$349)</f>
        <v>1.4236606339285723E-2</v>
      </c>
    </row>
    <row r="128" spans="1:34" x14ac:dyDescent="0.2">
      <c r="A128" s="3">
        <v>36722</v>
      </c>
      <c r="B128">
        <f t="shared" si="25"/>
        <v>2000</v>
      </c>
      <c r="C128">
        <f t="shared" si="26"/>
        <v>7</v>
      </c>
      <c r="D128" s="7">
        <f>AVERAGE(Indus!D122:D133)</f>
        <v>9.7266612625000004</v>
      </c>
      <c r="E128" s="7">
        <f t="shared" si="28"/>
        <v>1.9669899127678572</v>
      </c>
      <c r="F128" s="7">
        <f>Indus!D128-D128-E128</f>
        <v>-0.72605106526785823</v>
      </c>
      <c r="G128" s="7"/>
      <c r="H128" s="7">
        <f>AVERAGE(Indus!H122:H133)-AVERAGE(Indus!$H$2:$H$349)</f>
        <v>4.2973745055164727</v>
      </c>
      <c r="I128" s="7">
        <f t="shared" si="29"/>
        <v>-0.1231013713095308</v>
      </c>
      <c r="J128" s="7">
        <f>Indus!H128-H128-I128-AVERAGE(Indus!$H$2:$H$349)</f>
        <v>-6.4561392023733788E-2</v>
      </c>
      <c r="K128" s="7">
        <f>AVERAGE(Indus!I122:I133)-AVERAGE(Indus!$I$2:$I$349)</f>
        <v>2.2768381050860853</v>
      </c>
      <c r="L128" s="7">
        <f t="shared" si="30"/>
        <v>0.17507643994048294</v>
      </c>
      <c r="M128" s="7">
        <f>Indus!I128-K128-L128-AVERAGE(Indus!$I$2:$I$349)</f>
        <v>-0.40510268660710835</v>
      </c>
      <c r="N128" s="7">
        <f>AVERAGE(Indus!J122:J133)-AVERAGE(Indus!$J$2:$J$349)</f>
        <v>-0.32553741229885091</v>
      </c>
      <c r="O128" s="7">
        <f t="shared" si="31"/>
        <v>0.82044285833333364</v>
      </c>
      <c r="P128" s="7">
        <f>Indus!J128-N128-O128-AVERAGE(Indus!$J$2:$J$349)</f>
        <v>-0.13211096833333347</v>
      </c>
      <c r="Q128" s="7">
        <f>AVERAGE(Indus!K122:K133)-AVERAGE(Indus!$K$2:$K$349)</f>
        <v>7.7960671235632217E-2</v>
      </c>
      <c r="R128" s="7">
        <f t="shared" si="32"/>
        <v>9.4670911398809454E-2</v>
      </c>
      <c r="S128" s="7">
        <f>Indus!K128-Q128-R128-AVERAGE(Indus!$K$2:$K$349)</f>
        <v>-9.7581543065476062E-2</v>
      </c>
      <c r="T128" s="7">
        <f>AVERAGE(Indus!L122:L133)-AVERAGE(Indus!$L$2:$L$349)</f>
        <v>-2.3232111083620661</v>
      </c>
      <c r="U128" s="7">
        <f t="shared" si="33"/>
        <v>1.7990590514880962</v>
      </c>
      <c r="V128" s="7">
        <f>Indus!L128-T128-U128-AVERAGE(Indus!$L$2:$L$349)</f>
        <v>0.47807820351190333</v>
      </c>
      <c r="W128" s="7">
        <f>AVERAGE(Indus!M122:M133)-AVERAGE(Indus!$M$2:$M$349)</f>
        <v>-5.5779847701144247E-4</v>
      </c>
      <c r="X128" s="7">
        <f t="shared" si="34"/>
        <v>6.3956218720238101E-2</v>
      </c>
      <c r="Y128" s="7">
        <f>Indus!M128-W128-X128-AVERAGE(Indus!$M$2:$M$349)</f>
        <v>-4.6465455357144747E-4</v>
      </c>
      <c r="Z128" s="7">
        <f>AVERAGE(Indus!N122:N133)-AVERAGE(Indus!$N$2:$N$349)</f>
        <v>-1.0794252633046</v>
      </c>
      <c r="AA128" s="7">
        <f t="shared" si="35"/>
        <v>-1.4646424845833312</v>
      </c>
      <c r="AB128" s="7">
        <f>Indus!N128-Z128-AA128-AVERAGE(Indus!$N$2:$N$349)</f>
        <v>-0.40624090458333662</v>
      </c>
      <c r="AC128" s="7">
        <f>AVERAGE(Indus!O122:O133)-AVERAGE(Indus!$O$2:$O$349)</f>
        <v>-0.14496112887931245</v>
      </c>
      <c r="AD128" s="7">
        <f t="shared" si="36"/>
        <v>0.38190007651785818</v>
      </c>
      <c r="AE128" s="7">
        <f>Indus!O128-AC128-AD128-AVERAGE(Indus!$O$2:$O$349)</f>
        <v>5.0018871815475485E-2</v>
      </c>
      <c r="AF128" s="7">
        <f>AVERAGE(Indus!P122:P133)-AVERAGE(Indus!$P$2:$P$349)</f>
        <v>-5.1795533649425275E-2</v>
      </c>
      <c r="AG128" s="7">
        <f t="shared" si="37"/>
        <v>0.21962261613095235</v>
      </c>
      <c r="AH128" s="7">
        <f>Indus!P128-AF128-AG128-AVERAGE(Indus!$P$2:$P$349)</f>
        <v>-0.1480626969642857</v>
      </c>
    </row>
    <row r="129" spans="1:34" x14ac:dyDescent="0.2">
      <c r="A129" s="3">
        <v>36753</v>
      </c>
      <c r="B129">
        <f t="shared" si="25"/>
        <v>2000</v>
      </c>
      <c r="C129">
        <f t="shared" si="26"/>
        <v>8</v>
      </c>
      <c r="D129" s="7">
        <f>AVERAGE(Indus!D123:D134)</f>
        <v>9.3800620608333336</v>
      </c>
      <c r="E129" s="7">
        <f t="shared" si="28"/>
        <v>1.7473477882142856</v>
      </c>
      <c r="F129" s="7">
        <f>Indus!D129-D129-E129</f>
        <v>-0.30442920904761839</v>
      </c>
      <c r="G129" s="7"/>
      <c r="H129" s="7">
        <f>AVERAGE(Indus!H123:H134)-AVERAGE(Indus!$H$2:$H$349)</f>
        <v>4.1475942321826551</v>
      </c>
      <c r="I129" s="7">
        <f t="shared" si="29"/>
        <v>0.30438886375077345</v>
      </c>
      <c r="J129" s="7">
        <f>Indus!H129-H129-I129-AVERAGE(Indus!$H$2:$H$349)</f>
        <v>-0.13890221375049805</v>
      </c>
      <c r="K129" s="7">
        <f>AVERAGE(Indus!I123:I134)-AVERAGE(Indus!$I$2:$I$349)</f>
        <v>2.1943567200860912</v>
      </c>
      <c r="L129" s="7">
        <f t="shared" si="30"/>
        <v>-0.76863316086308942</v>
      </c>
      <c r="M129" s="7">
        <f>Indus!I129-K129-L129-AVERAGE(Indus!$I$2:$I$349)</f>
        <v>-0.15768977080358582</v>
      </c>
      <c r="N129" s="7">
        <f>AVERAGE(Indus!J123:J134)-AVERAGE(Indus!$J$2:$J$349)</f>
        <v>-0.33451657646551747</v>
      </c>
      <c r="O129" s="7">
        <f t="shared" si="31"/>
        <v>0.9251789839880955</v>
      </c>
      <c r="P129" s="7">
        <f>Indus!J129-N129-O129-AVERAGE(Indus!$J$2:$J$349)</f>
        <v>-0.31341251982142881</v>
      </c>
      <c r="Q129" s="7">
        <f>AVERAGE(Indus!K123:K134)-AVERAGE(Indus!$K$2:$K$349)</f>
        <v>8.0366857902298916E-2</v>
      </c>
      <c r="R129" s="7">
        <f t="shared" si="32"/>
        <v>1.6816573690476178E-2</v>
      </c>
      <c r="S129" s="7">
        <f>Indus!K129-Q129-R129-AVERAGE(Indus!$K$2:$K$349)</f>
        <v>2.384276797619056E-2</v>
      </c>
      <c r="T129" s="7">
        <f>AVERAGE(Indus!L123:L134)-AVERAGE(Indus!$L$2:$L$349)</f>
        <v>-2.3876973733620659</v>
      </c>
      <c r="U129" s="7">
        <f t="shared" si="33"/>
        <v>3.6617751977976187</v>
      </c>
      <c r="V129" s="7">
        <f>Indus!L129-T129-U129-AVERAGE(Indus!$L$2:$L$349)</f>
        <v>-0.3529628377976195</v>
      </c>
      <c r="W129" s="7">
        <f>AVERAGE(Indus!M123:M134)-AVERAGE(Indus!$M$2:$M$349)</f>
        <v>-6.6063014367810646E-4</v>
      </c>
      <c r="X129" s="7">
        <f t="shared" si="34"/>
        <v>3.3499074464285739E-2</v>
      </c>
      <c r="Y129" s="7">
        <f>Indus!M129-W129-X129-AVERAGE(Indus!$M$2:$M$349)</f>
        <v>-6.6692863095242638E-4</v>
      </c>
      <c r="Z129" s="7">
        <f>AVERAGE(Indus!N123:N134)-AVERAGE(Indus!$N$2:$N$349)</f>
        <v>-1.1093701599712684</v>
      </c>
      <c r="AA129" s="7">
        <f t="shared" si="35"/>
        <v>-3.1178156839880966</v>
      </c>
      <c r="AB129" s="7">
        <f>Indus!N129-Z129-AA129-AVERAGE(Indus!$N$2:$N$349)</f>
        <v>0.81190327148809516</v>
      </c>
      <c r="AC129" s="7">
        <f>AVERAGE(Indus!O123:O134)-AVERAGE(Indus!$O$2:$O$349)</f>
        <v>-0.15745614971264521</v>
      </c>
      <c r="AD129" s="7">
        <f t="shared" si="36"/>
        <v>0.54602282654761813</v>
      </c>
      <c r="AE129" s="7">
        <f>Indus!O129-AC129-AD129-AVERAGE(Indus!$O$2:$O$349)</f>
        <v>-4.3009387380951836E-2</v>
      </c>
      <c r="AF129" s="7">
        <f>AVERAGE(Indus!P123:P134)-AVERAGE(Indus!$P$2:$P$349)</f>
        <v>-5.2536966149425275E-2</v>
      </c>
      <c r="AG129" s="7">
        <f t="shared" si="37"/>
        <v>0.14610215586309522</v>
      </c>
      <c r="AH129" s="7">
        <f>Indus!P129-AF129-AG129-AVERAGE(Indus!$P$2:$P$349)</f>
        <v>-0.13343833419642853</v>
      </c>
    </row>
    <row r="130" spans="1:34" x14ac:dyDescent="0.2">
      <c r="A130" s="3">
        <v>36784</v>
      </c>
      <c r="B130">
        <f t="shared" si="25"/>
        <v>2000</v>
      </c>
      <c r="C130">
        <f t="shared" si="26"/>
        <v>9</v>
      </c>
      <c r="D130" s="7">
        <f>AVERAGE(Indus!D124:D135)</f>
        <v>8.9078848133333342</v>
      </c>
      <c r="E130" s="7">
        <f t="shared" si="28"/>
        <v>-0.16994869681547603</v>
      </c>
      <c r="F130" s="7">
        <f>Indus!D130-D130-E130</f>
        <v>3.920915348214199E-2</v>
      </c>
      <c r="G130" s="7"/>
      <c r="H130" s="7">
        <f>AVERAGE(Indus!H124:H135)-AVERAGE(Indus!$H$2:$H$349)</f>
        <v>3.9837148371834701</v>
      </c>
      <c r="I130" s="7">
        <f t="shared" si="29"/>
        <v>0.56428019148734165</v>
      </c>
      <c r="J130" s="7">
        <f>Indus!H130-H130-I130-AVERAGE(Indus!$H$2:$H$349)</f>
        <v>-0.13823445648768029</v>
      </c>
      <c r="K130" s="7">
        <f>AVERAGE(Indus!I124:I135)-AVERAGE(Indus!$I$2:$I$349)</f>
        <v>2.1132486275861311</v>
      </c>
      <c r="L130" s="7">
        <f t="shared" si="30"/>
        <v>-0.73743248026778474</v>
      </c>
      <c r="M130" s="7">
        <f>Indus!I130-K130-L130-AVERAGE(Indus!$I$2:$I$349)</f>
        <v>-8.8098528898910899E-2</v>
      </c>
      <c r="N130" s="7">
        <f>AVERAGE(Indus!J124:J135)-AVERAGE(Indus!$J$2:$J$349)</f>
        <v>-0.34658808813218434</v>
      </c>
      <c r="O130" s="7">
        <f t="shared" si="31"/>
        <v>0.52414154517857137</v>
      </c>
      <c r="P130" s="7">
        <f>Indus!J130-N130-O130-AVERAGE(Indus!$J$2:$J$349)</f>
        <v>-0.29234828934523804</v>
      </c>
      <c r="Q130" s="7">
        <f>AVERAGE(Indus!K124:K135)-AVERAGE(Indus!$K$2:$K$349)</f>
        <v>9.3597123735632448E-2</v>
      </c>
      <c r="R130" s="7">
        <f t="shared" si="32"/>
        <v>0.24324861071428594</v>
      </c>
      <c r="S130" s="7">
        <f>Indus!K130-Q130-R130-AVERAGE(Indus!$K$2:$K$349)</f>
        <v>9.380472511904725E-2</v>
      </c>
      <c r="T130" s="7">
        <f>AVERAGE(Indus!L124:L135)-AVERAGE(Indus!$L$2:$L$349)</f>
        <v>-2.4724435158620657</v>
      </c>
      <c r="U130" s="7">
        <f t="shared" si="33"/>
        <v>2.2162659018154773</v>
      </c>
      <c r="V130" s="7">
        <f>Indus!L130-T130-U130-AVERAGE(Indus!$L$2:$L$349)</f>
        <v>-0.5175587993154771</v>
      </c>
      <c r="W130" s="7">
        <f>AVERAGE(Indus!M124:M135)-AVERAGE(Indus!$M$2:$M$349)</f>
        <v>-7.6346181034477045E-4</v>
      </c>
      <c r="X130" s="7">
        <f t="shared" si="34"/>
        <v>8.6521461220238155E-2</v>
      </c>
      <c r="Y130" s="7">
        <f>Indus!M130-W130-X130-AVERAGE(Indus!$M$2:$M$349)</f>
        <v>-5.8267372023818043E-4</v>
      </c>
      <c r="Z130" s="7">
        <f>AVERAGE(Indus!N124:N135)-AVERAGE(Indus!$N$2:$N$349)</f>
        <v>-1.2281947216379354</v>
      </c>
      <c r="AA130" s="7">
        <f t="shared" si="35"/>
        <v>-3.2922003180654746</v>
      </c>
      <c r="AB130" s="7">
        <f>Indus!N130-Z130-AA130-AVERAGE(Indus!$N$2:$N$349)</f>
        <v>1.0764631372321425</v>
      </c>
      <c r="AC130" s="7">
        <f>AVERAGE(Indus!O124:O135)-AVERAGE(Indus!$O$2:$O$349)</f>
        <v>-0.1819592613793124</v>
      </c>
      <c r="AD130" s="7">
        <f t="shared" si="36"/>
        <v>0.22230336464285827</v>
      </c>
      <c r="AE130" s="7">
        <f>Indus!O130-AC130-AD130-AVERAGE(Indus!$O$2:$O$349)</f>
        <v>-7.7559973809524507E-2</v>
      </c>
      <c r="AF130" s="7">
        <f>AVERAGE(Indus!P124:P135)-AVERAGE(Indus!$P$2:$P$349)</f>
        <v>-5.2710202816091942E-2</v>
      </c>
      <c r="AG130" s="7">
        <f t="shared" si="37"/>
        <v>2.9234067857142887E-3</v>
      </c>
      <c r="AH130" s="7">
        <f>Indus!P130-AF130-AG130-AVERAGE(Indus!$P$2:$P$349)</f>
        <v>-1.6647238452380961E-2</v>
      </c>
    </row>
    <row r="131" spans="1:34" x14ac:dyDescent="0.2">
      <c r="A131" s="3">
        <v>36814</v>
      </c>
      <c r="B131">
        <f t="shared" ref="B131:B194" si="39">YEAR(A131)</f>
        <v>2000</v>
      </c>
      <c r="C131">
        <f t="shared" ref="C131:C194" si="40">MONTH(A131)</f>
        <v>10</v>
      </c>
      <c r="D131" s="7">
        <f>AVERAGE(Indus!D125:D136)</f>
        <v>8.4499152324999987</v>
      </c>
      <c r="E131" s="7">
        <f t="shared" si="28"/>
        <v>-2.9457578467261909</v>
      </c>
      <c r="F131" s="7">
        <f>Indus!D131-D131-E131</f>
        <v>1.4022224442261919</v>
      </c>
      <c r="G131" s="7"/>
      <c r="H131" s="7">
        <f>AVERAGE(Indus!H125:H136)-AVERAGE(Indus!$H$2:$H$349)</f>
        <v>3.8104563738497745</v>
      </c>
      <c r="I131" s="7">
        <f t="shared" si="29"/>
        <v>0.67293512288642887</v>
      </c>
      <c r="J131" s="7">
        <f>Indus!H131-H131-I131-AVERAGE(Indus!$H$2:$H$349)</f>
        <v>5.1369075446928036E-2</v>
      </c>
      <c r="K131" s="7">
        <f>AVERAGE(Indus!I125:I136)-AVERAGE(Indus!$I$2:$I$349)</f>
        <v>2.0268279325861158</v>
      </c>
      <c r="L131" s="7">
        <f t="shared" si="30"/>
        <v>-0.62443569854167436</v>
      </c>
      <c r="M131" s="7">
        <f>Indus!I131-K131-L131-AVERAGE(Indus!$I$2:$I$349)</f>
        <v>-3.4779595625025195E-2</v>
      </c>
      <c r="N131" s="7">
        <f>AVERAGE(Indus!J125:J136)-AVERAGE(Indus!$J$2:$J$349)</f>
        <v>-0.35489249813218426</v>
      </c>
      <c r="O131" s="7">
        <f t="shared" si="31"/>
        <v>-4.6015853988095268E-2</v>
      </c>
      <c r="P131" s="7">
        <f>Indus!J131-N131-O131-AVERAGE(Indus!$J$2:$J$349)</f>
        <v>1.9415099821428639E-2</v>
      </c>
      <c r="Q131" s="7">
        <f>AVERAGE(Indus!K125:K136)-AVERAGE(Indus!$K$2:$K$349)</f>
        <v>9.7895542902299071E-2</v>
      </c>
      <c r="R131" s="7">
        <f t="shared" si="32"/>
        <v>0.14251123116071418</v>
      </c>
      <c r="S131" s="7">
        <f>Indus!K131-Q131-R131-AVERAGE(Indus!$K$2:$K$349)</f>
        <v>-2.4548624494047599E-2</v>
      </c>
      <c r="T131" s="7">
        <f>AVERAGE(Indus!L125:L136)-AVERAGE(Indus!$L$2:$L$349)</f>
        <v>-2.5216631441953994</v>
      </c>
      <c r="U131" s="7">
        <f t="shared" si="33"/>
        <v>7.3723279255951901E-2</v>
      </c>
      <c r="V131" s="7">
        <f>Indus!L131-T131-U131-AVERAGE(Indus!$L$2:$L$349)</f>
        <v>0.11070543157738211</v>
      </c>
      <c r="W131" s="7">
        <f>AVERAGE(Indus!M125:M136)-AVERAGE(Indus!$M$2:$M$349)</f>
        <v>-8.6629347701143444E-4</v>
      </c>
      <c r="X131" s="7">
        <f t="shared" si="34"/>
        <v>8.6516122976190463E-2</v>
      </c>
      <c r="Y131" s="7">
        <f>Indus!M131-W131-X131-AVERAGE(Indus!$M$2:$M$349)</f>
        <v>-4.5920380952380047E-4</v>
      </c>
      <c r="Z131" s="7">
        <f>AVERAGE(Indus!N125:N136)-AVERAGE(Indus!$N$2:$N$349)</f>
        <v>-1.3602310891379368</v>
      </c>
      <c r="AA131" s="7">
        <f t="shared" si="35"/>
        <v>-3.0015759469047625</v>
      </c>
      <c r="AB131" s="7">
        <f>Indus!N131-Z131-AA131-AVERAGE(Indus!$N$2:$N$349)</f>
        <v>1.2317612935714308</v>
      </c>
      <c r="AC131" s="7">
        <f>AVERAGE(Indus!O125:O136)-AVERAGE(Indus!$O$2:$O$349)</f>
        <v>-0.19387421054597898</v>
      </c>
      <c r="AD131" s="7">
        <f t="shared" si="36"/>
        <v>-0.17453537592261892</v>
      </c>
      <c r="AE131" s="7">
        <f>Indus!O131-AC131-AD131-AVERAGE(Indus!$O$2:$O$349)</f>
        <v>-2.8958040773807703E-3</v>
      </c>
      <c r="AF131" s="7">
        <f>AVERAGE(Indus!P125:P136)-AVERAGE(Indus!$P$2:$P$349)</f>
        <v>-5.3713448649425274E-2</v>
      </c>
      <c r="AG131" s="7">
        <f t="shared" si="37"/>
        <v>-7.4909249077380946E-2</v>
      </c>
      <c r="AH131" s="7">
        <f>Indus!P131-AF131-AG131-AVERAGE(Indus!$P$2:$P$349)</f>
        <v>5.1586413244047627E-2</v>
      </c>
    </row>
    <row r="132" spans="1:34" x14ac:dyDescent="0.2">
      <c r="A132" s="3">
        <v>36845</v>
      </c>
      <c r="B132">
        <f t="shared" si="39"/>
        <v>2000</v>
      </c>
      <c r="C132">
        <f t="shared" si="40"/>
        <v>11</v>
      </c>
      <c r="D132" s="7">
        <f>AVERAGE(Indus!D126:D137)</f>
        <v>8.0979834616666668</v>
      </c>
      <c r="E132" s="7">
        <f t="shared" si="28"/>
        <v>-3.5697580191071441</v>
      </c>
      <c r="F132" s="7">
        <f>Indus!D132-D132-E132</f>
        <v>1.6204488674404769</v>
      </c>
      <c r="G132" s="7"/>
      <c r="H132" s="7">
        <f>AVERAGE(Indus!H126:H137)-AVERAGE(Indus!$H$2:$H$349)</f>
        <v>3.6553660421827772</v>
      </c>
      <c r="I132" s="7">
        <f t="shared" si="29"/>
        <v>0.72864568809472985</v>
      </c>
      <c r="J132" s="7">
        <f>Indus!H132-H132-I132-AVERAGE(Indus!$H$2:$H$349)</f>
        <v>0.1619793119057249</v>
      </c>
      <c r="K132" s="7">
        <f>AVERAGE(Indus!I126:I137)-AVERAGE(Indus!$I$2:$I$349)</f>
        <v>1.9440133984194858</v>
      </c>
      <c r="L132" s="7">
        <f t="shared" si="30"/>
        <v>-0.50716400184529675</v>
      </c>
      <c r="M132" s="7">
        <f>Indus!I132-K132-L132-AVERAGE(Indus!$I$2:$I$349)</f>
        <v>6.3789371845246023E-2</v>
      </c>
      <c r="N132" s="7">
        <f>AVERAGE(Indus!J126:J137)-AVERAGE(Indus!$J$2:$J$349)</f>
        <v>-0.35983430729885091</v>
      </c>
      <c r="O132" s="7">
        <f t="shared" si="31"/>
        <v>-0.27201306354166643</v>
      </c>
      <c r="P132" s="7">
        <f>Indus!J132-N132-O132-AVERAGE(Indus!$J$2:$J$349)</f>
        <v>0.12881928854166658</v>
      </c>
      <c r="Q132" s="7">
        <f>AVERAGE(Indus!K126:K137)-AVERAGE(Indus!$K$2:$K$349)</f>
        <v>7.9973986235632344E-2</v>
      </c>
      <c r="R132" s="7">
        <f t="shared" si="32"/>
        <v>-3.8654924107142885E-2</v>
      </c>
      <c r="S132" s="7">
        <f>Indus!K132-Q132-R132-AVERAGE(Indus!$K$2:$K$349)</f>
        <v>-1.7220022559523818E-2</v>
      </c>
      <c r="T132" s="7">
        <f>AVERAGE(Indus!L126:L137)-AVERAGE(Indus!$L$2:$L$349)</f>
        <v>-2.5264284658620659</v>
      </c>
      <c r="U132" s="7">
        <f t="shared" si="33"/>
        <v>-0.51119059562499913</v>
      </c>
      <c r="V132" s="7">
        <f>Indus!L132-T132-U132-AVERAGE(Indus!$L$2:$L$349)</f>
        <v>3.7717981249993926E-3</v>
      </c>
      <c r="W132" s="7">
        <f>AVERAGE(Indus!M126:M137)-AVERAGE(Indus!$M$2:$M$349)</f>
        <v>-8.6629347701143444E-4</v>
      </c>
      <c r="X132" s="7">
        <f t="shared" si="34"/>
        <v>2.3683410833333321E-2</v>
      </c>
      <c r="Y132" s="7">
        <f>Indus!M132-W132-X132-AVERAGE(Indus!$M$2:$M$349)</f>
        <v>-1.5833166666667786E-4</v>
      </c>
      <c r="Z132" s="7">
        <f>AVERAGE(Indus!N126:N137)-AVERAGE(Indus!$N$2:$N$349)</f>
        <v>-1.451132463304603</v>
      </c>
      <c r="AA132" s="7">
        <f t="shared" si="35"/>
        <v>-2.4656964049702372</v>
      </c>
      <c r="AB132" s="7">
        <f>Indus!N132-Z132-AA132-AVERAGE(Indus!$N$2:$N$349)</f>
        <v>1.2673853958035721</v>
      </c>
      <c r="AC132" s="7">
        <f>AVERAGE(Indus!O126:O137)-AVERAGE(Indus!$O$2:$O$349)</f>
        <v>-0.1883185013793125</v>
      </c>
      <c r="AD132" s="7">
        <f t="shared" si="36"/>
        <v>-0.45004948389880894</v>
      </c>
      <c r="AE132" s="7">
        <f>Indus!O132-AC132-AD132-AVERAGE(Indus!$O$2:$O$349)</f>
        <v>-4.1495265267857295E-2</v>
      </c>
      <c r="AF132" s="7">
        <f>AVERAGE(Indus!P126:P137)-AVERAGE(Indus!$P$2:$P$349)</f>
        <v>-5.4778713649425277E-2</v>
      </c>
      <c r="AG132" s="7">
        <f t="shared" si="37"/>
        <v>-7.7334496339285713E-2</v>
      </c>
      <c r="AH132" s="7">
        <f>Indus!P132-AF132-AG132-AVERAGE(Indus!$P$2:$P$349)</f>
        <v>5.3678575505952383E-2</v>
      </c>
    </row>
    <row r="133" spans="1:34" x14ac:dyDescent="0.2">
      <c r="A133" s="3">
        <v>36875</v>
      </c>
      <c r="B133">
        <f t="shared" si="39"/>
        <v>2000</v>
      </c>
      <c r="C133">
        <f t="shared" si="40"/>
        <v>12</v>
      </c>
      <c r="D133" s="7">
        <f>AVERAGE(Indus!D127:D138)</f>
        <v>7.7785051824999982</v>
      </c>
      <c r="E133" s="7">
        <f t="shared" si="28"/>
        <v>-3.4801343082440477</v>
      </c>
      <c r="F133" s="7">
        <f>Indus!D133-D133-E133</f>
        <v>2.1363345057440499</v>
      </c>
      <c r="G133" s="7" t="str">
        <f>$I$350</f>
        <v>Reservoirs+</v>
      </c>
      <c r="H133" s="7">
        <f>AVERAGE(Indus!H127:H138)-AVERAGE(Indus!$H$2:$H$349)</f>
        <v>3.4931752863494694</v>
      </c>
      <c r="I133" s="7">
        <f t="shared" si="29"/>
        <v>-0.44556318029754038</v>
      </c>
      <c r="J133" s="7">
        <f>Indus!H133-H133-I133-AVERAGE(Indus!$H$2:$H$349)</f>
        <v>2.9628936131302908E-2</v>
      </c>
      <c r="K133" s="7">
        <f>AVERAGE(Indus!I127:I138)-AVERAGE(Indus!$I$2:$I$349)</f>
        <v>1.8605147609194432</v>
      </c>
      <c r="L133" s="7">
        <f t="shared" si="30"/>
        <v>-0.34169206232144234</v>
      </c>
      <c r="M133" s="7">
        <f>Indus!I133-K133-L133-AVERAGE(Indus!$I$2:$I$349)</f>
        <v>9.851527982141306E-2</v>
      </c>
      <c r="N133" s="7">
        <f>AVERAGE(Indus!J127:J138)-AVERAGE(Indus!$J$2:$J$349)</f>
        <v>-0.36925351979885079</v>
      </c>
      <c r="O133" s="7">
        <f t="shared" si="31"/>
        <v>-0.5169500352678571</v>
      </c>
      <c r="P133" s="7">
        <f>Indus!J133-N133-O133-AVERAGE(Indus!$J$2:$J$349)</f>
        <v>0.22870530276785717</v>
      </c>
      <c r="Q133" s="7">
        <f>AVERAGE(Indus!K127:K138)-AVERAGE(Indus!$K$2:$K$349)</f>
        <v>6.9315468735632324E-2</v>
      </c>
      <c r="R133" s="7">
        <f t="shared" si="32"/>
        <v>0.2758142312202384</v>
      </c>
      <c r="S133" s="7">
        <f>Indus!K133-Q133-R133-AVERAGE(Indus!$K$2:$K$349)</f>
        <v>1.3468759613094905E-2</v>
      </c>
      <c r="T133" s="7">
        <f>AVERAGE(Indus!L127:L138)-AVERAGE(Indus!$L$2:$L$349)</f>
        <v>-2.5448115816953987</v>
      </c>
      <c r="U133" s="7">
        <f t="shared" si="33"/>
        <v>-0.50768902354166556</v>
      </c>
      <c r="V133" s="7">
        <f>Indus!L133-T133-U133-AVERAGE(Indus!$L$2:$L$349)</f>
        <v>0.25870556187499805</v>
      </c>
      <c r="W133" s="7">
        <f>AVERAGE(Indus!M127:M138)-AVERAGE(Indus!$M$2:$M$349)</f>
        <v>-8.8847847701144234E-4</v>
      </c>
      <c r="X133" s="7">
        <f t="shared" si="34"/>
        <v>-7.2473393809523806E-2</v>
      </c>
      <c r="Y133" s="7">
        <f>Indus!M133-W133-X133-AVERAGE(Indus!$M$2:$M$349)</f>
        <v>9.4318797619045991E-4</v>
      </c>
      <c r="Z133" s="7">
        <f>AVERAGE(Indus!N127:N138)-AVERAGE(Indus!$N$2:$N$349)</f>
        <v>-1.4821798074712689</v>
      </c>
      <c r="AA133" s="7">
        <f t="shared" si="35"/>
        <v>-1.703961671160716</v>
      </c>
      <c r="AB133" s="7">
        <f>Indus!N133-Z133-AA133-AVERAGE(Indus!$N$2:$N$349)</f>
        <v>1.3798300261607164</v>
      </c>
      <c r="AC133" s="7">
        <f>AVERAGE(Indus!O127:O138)-AVERAGE(Indus!$O$2:$O$349)</f>
        <v>-0.19030488554597857</v>
      </c>
      <c r="AD133" s="7">
        <f t="shared" si="36"/>
        <v>-9.3014441964285766E-2</v>
      </c>
      <c r="AE133" s="7">
        <f>Indus!O133-AC133-AD133-AVERAGE(Indus!$O$2:$O$349)</f>
        <v>7.2443416964285579E-2</v>
      </c>
      <c r="AF133" s="7">
        <f>AVERAGE(Indus!P127:P138)-AVERAGE(Indus!$P$2:$P$349)</f>
        <v>-5.7066104482758617E-2</v>
      </c>
      <c r="AG133" s="7">
        <f t="shared" si="37"/>
        <v>-7.4602463452380946E-2</v>
      </c>
      <c r="AH133" s="7">
        <f>Indus!P133-AF133-AG133-AVERAGE(Indus!$P$2:$P$349)</f>
        <v>5.4033243452380961E-2</v>
      </c>
    </row>
    <row r="134" spans="1:34" x14ac:dyDescent="0.2">
      <c r="A134" s="3">
        <v>36906</v>
      </c>
      <c r="B134">
        <f t="shared" si="39"/>
        <v>2001</v>
      </c>
      <c r="C134">
        <f t="shared" si="40"/>
        <v>1</v>
      </c>
      <c r="D134" s="7">
        <f>AVERAGE(Indus!D128:D139)</f>
        <v>7.4623716383333338</v>
      </c>
      <c r="E134" s="7">
        <f t="shared" si="28"/>
        <v>-2.9115972892857132</v>
      </c>
      <c r="F134" s="7">
        <f>Indus!D134-D134-E134</f>
        <v>1.3955345009523796</v>
      </c>
      <c r="G134" s="7">
        <f>$U$351*SIN(PI()/6*(C134+$U$352))</f>
        <v>-1.286370539124575</v>
      </c>
      <c r="H134" s="7">
        <f>AVERAGE(Indus!H128:H139)-AVERAGE(Indus!$H$2:$H$349)</f>
        <v>3.3367625263495029</v>
      </c>
      <c r="I134" s="7">
        <f t="shared" si="29"/>
        <v>-0.39337085511897385</v>
      </c>
      <c r="J134" s="7">
        <f>Indus!H134-H134-I134-AVERAGE(Indus!$H$2:$H$349)</f>
        <v>0.12261890095260242</v>
      </c>
      <c r="K134" s="7">
        <f>AVERAGE(Indus!I128:I139)-AVERAGE(Indus!$I$2:$I$349)</f>
        <v>1.7680439559194383</v>
      </c>
      <c r="L134" s="7">
        <f t="shared" si="30"/>
        <v>-0.13915016446424033</v>
      </c>
      <c r="M134" s="7">
        <f>Indus!I134-K134-L134-AVERAGE(Indus!$I$2:$I$349)</f>
        <v>0.15149960696425069</v>
      </c>
      <c r="N134" s="7">
        <f>AVERAGE(Indus!J128:J139)-AVERAGE(Indus!$J$2:$J$349)</f>
        <v>-0.37825571813218417</v>
      </c>
      <c r="O134" s="7">
        <f t="shared" si="31"/>
        <v>-0.63024716369047629</v>
      </c>
      <c r="P134" s="7">
        <f>Indus!J134-N134-O134-AVERAGE(Indus!$J$2:$J$349)</f>
        <v>0.21898751952380957</v>
      </c>
      <c r="Q134" s="7">
        <f>AVERAGE(Indus!K128:K139)-AVERAGE(Indus!$K$2:$K$349)</f>
        <v>5.3621064568965648E-2</v>
      </c>
      <c r="R134" s="7">
        <f t="shared" si="32"/>
        <v>-0.33677367514880951</v>
      </c>
      <c r="S134" s="7">
        <f>Indus!K134-Q134-R134-AVERAGE(Indus!$K$2:$K$349)</f>
        <v>-2.2238899851190541E-2</v>
      </c>
      <c r="T134" s="7">
        <f>AVERAGE(Indus!L128:L139)-AVERAGE(Indus!$L$2:$L$349)</f>
        <v>-2.5478093183620651</v>
      </c>
      <c r="U134" s="7">
        <f t="shared" si="33"/>
        <v>-0.83735311690476166</v>
      </c>
      <c r="V134" s="7">
        <f>Indus!L134-T134-U134-AVERAGE(Indus!$L$2:$L$349)</f>
        <v>8.0649521904760491E-2</v>
      </c>
      <c r="W134" s="7">
        <f>AVERAGE(Indus!M128:M139)-AVERAGE(Indus!$M$2:$M$349)</f>
        <v>-9.1060847701145142E-4</v>
      </c>
      <c r="X134" s="7">
        <f t="shared" si="34"/>
        <v>-2.3229864166666676E-2</v>
      </c>
      <c r="Y134" s="7">
        <f>Indus!M134-W134-X134-AVERAGE(Indus!$M$2:$M$349)</f>
        <v>-8.9718166666666321E-4</v>
      </c>
      <c r="Z134" s="7">
        <f>AVERAGE(Indus!N128:N139)-AVERAGE(Indus!$N$2:$N$349)</f>
        <v>-1.5441194449712672</v>
      </c>
      <c r="AA134" s="7">
        <f t="shared" si="35"/>
        <v>-0.27041996994047501</v>
      </c>
      <c r="AB134" s="7">
        <f>Indus!N134-Z134-AA134-AVERAGE(Indus!$N$2:$N$349)</f>
        <v>0.85803760244047389</v>
      </c>
      <c r="AC134" s="7">
        <f>AVERAGE(Indus!O128:O139)-AVERAGE(Indus!$O$2:$O$349)</f>
        <v>-0.16837488637931175</v>
      </c>
      <c r="AD134" s="7">
        <f t="shared" si="36"/>
        <v>-0.21379957645833381</v>
      </c>
      <c r="AE134" s="7">
        <f>Indus!O134-AC134-AD134-AVERAGE(Indus!$O$2:$O$349)</f>
        <v>-5.8064647708333084E-2</v>
      </c>
      <c r="AF134" s="7">
        <f>AVERAGE(Indus!P128:P139)-AVERAGE(Indus!$P$2:$P$349)</f>
        <v>-5.6584998649425261E-2</v>
      </c>
      <c r="AG134" s="7">
        <f t="shared" si="37"/>
        <v>-6.7250286041666663E-2</v>
      </c>
      <c r="AH134" s="7">
        <f>Indus!P134-AF134-AG134-AVERAGE(Indus!$P$2:$P$349)</f>
        <v>4.4926150208333307E-2</v>
      </c>
    </row>
    <row r="135" spans="1:34" x14ac:dyDescent="0.2">
      <c r="A135" s="3">
        <v>36937</v>
      </c>
      <c r="B135">
        <f t="shared" si="39"/>
        <v>2001</v>
      </c>
      <c r="C135">
        <f t="shared" si="40"/>
        <v>2</v>
      </c>
      <c r="D135" s="7">
        <f>AVERAGE(Indus!D129:D140)</f>
        <v>7.2047575916666666</v>
      </c>
      <c r="E135" s="7">
        <f t="shared" si="28"/>
        <v>-0.42567143738095259</v>
      </c>
      <c r="F135" s="7">
        <f>Indus!D135-D135-E135</f>
        <v>-0.87289504428571407</v>
      </c>
      <c r="G135" s="7">
        <f t="shared" ref="G135:G145" si="41">$U$351*SIN(PI()/6*(C135+$U$352))</f>
        <v>-1.7616375625736167</v>
      </c>
      <c r="H135" s="7">
        <f>AVERAGE(Indus!H129:H140)-AVERAGE(Indus!$H$2:$H$349)</f>
        <v>3.1967885680164727</v>
      </c>
      <c r="I135" s="7">
        <f t="shared" si="29"/>
        <v>-0.27306910913694082</v>
      </c>
      <c r="J135" s="7">
        <f>Indus!H135-H135-I135-AVERAGE(Indus!$H$2:$H$349)</f>
        <v>5.0840833037000266E-3</v>
      </c>
      <c r="K135" s="7">
        <f>AVERAGE(Indus!I129:I140)-AVERAGE(Indus!$I$2:$I$349)</f>
        <v>1.6561461692527928</v>
      </c>
      <c r="L135" s="7">
        <f t="shared" si="30"/>
        <v>0.12104588446425169</v>
      </c>
      <c r="M135" s="7">
        <f>Indus!I135-K135-L135-AVERAGE(Indus!$I$2:$I$349)</f>
        <v>0.12542425470240914</v>
      </c>
      <c r="N135" s="7">
        <f>AVERAGE(Indus!J129:J140)-AVERAGE(Indus!$J$2:$J$349)</f>
        <v>-0.36852990896551763</v>
      </c>
      <c r="O135" s="7">
        <f t="shared" si="31"/>
        <v>-0.54973218991071426</v>
      </c>
      <c r="P135" s="7">
        <f>Indus!J135-N135-O135-AVERAGE(Indus!$J$2:$J$349)</f>
        <v>5.432170657738089E-2</v>
      </c>
      <c r="Q135" s="7">
        <f>AVERAGE(Indus!K129:K140)-AVERAGE(Indus!$K$2:$K$349)</f>
        <v>3.7365947068965566E-2</v>
      </c>
      <c r="R135" s="7">
        <f t="shared" si="32"/>
        <v>-0.2936607723809524</v>
      </c>
      <c r="S135" s="7">
        <f>Indus!K135-Q135-R135-AVERAGE(Indus!$K$2:$K$349)</f>
        <v>8.1039334880952496E-2</v>
      </c>
      <c r="T135" s="7">
        <f>AVERAGE(Indus!L129:L140)-AVERAGE(Indus!$L$2:$L$349)</f>
        <v>-2.5337036008620655</v>
      </c>
      <c r="U135" s="7">
        <f t="shared" si="33"/>
        <v>-1.1284273598214289</v>
      </c>
      <c r="V135" s="7">
        <f>Indus!L135-T135-U135-AVERAGE(Indus!$L$2:$L$349)</f>
        <v>-0.4973083026785714</v>
      </c>
      <c r="W135" s="7">
        <f>AVERAGE(Indus!M129:M140)-AVERAGE(Indus!$M$2:$M$349)</f>
        <v>-1.6722468103447796E-3</v>
      </c>
      <c r="X135" s="7">
        <f t="shared" si="34"/>
        <v>-2.3280202053571432E-2</v>
      </c>
      <c r="Y135" s="7">
        <f>Indus!M135-W135-X135-AVERAGE(Indus!$M$2:$M$349)</f>
        <v>-8.5205446428579523E-5</v>
      </c>
      <c r="Z135" s="7">
        <f>AVERAGE(Indus!N129:N140)-AVERAGE(Indus!$N$2:$N$349)</f>
        <v>-1.5840324633046006</v>
      </c>
      <c r="AA135" s="7">
        <f t="shared" si="35"/>
        <v>1.7558755634523777</v>
      </c>
      <c r="AB135" s="7">
        <f>Indus!N135-Z135-AA135-AVERAGE(Indus!$N$2:$N$349)</f>
        <v>-0.40388526261904545</v>
      </c>
      <c r="AC135" s="7">
        <f>AVERAGE(Indus!O129:O140)-AVERAGE(Indus!$O$2:$O$349)</f>
        <v>-0.14578683221264521</v>
      </c>
      <c r="AD135" s="7">
        <f t="shared" si="36"/>
        <v>3.5075825297621321E-3</v>
      </c>
      <c r="AE135" s="7">
        <f>Indus!O135-AC135-AD135-AVERAGE(Indus!$O$2:$O$349)</f>
        <v>-0.24881011086309579</v>
      </c>
      <c r="AF135" s="7">
        <f>AVERAGE(Indus!P129:P140)-AVERAGE(Indus!$P$2:$P$349)</f>
        <v>-5.1825876149425278E-2</v>
      </c>
      <c r="AG135" s="7">
        <f t="shared" si="37"/>
        <v>-3.7923187380952378E-2</v>
      </c>
      <c r="AH135" s="7">
        <f>Indus!P135-AF135-AG135-AVERAGE(Indus!$P$2:$P$349)</f>
        <v>1.1268759047619051E-2</v>
      </c>
    </row>
    <row r="136" spans="1:34" x14ac:dyDescent="0.2">
      <c r="A136" s="3">
        <v>36965</v>
      </c>
      <c r="B136">
        <f t="shared" si="39"/>
        <v>2001</v>
      </c>
      <c r="C136">
        <f t="shared" si="40"/>
        <v>3</v>
      </c>
      <c r="D136" s="7">
        <f>AVERAGE(Indus!D130:D141)</f>
        <v>6.8868496591666668</v>
      </c>
      <c r="E136" s="7">
        <f t="shared" si="28"/>
        <v>1.7726173383333335</v>
      </c>
      <c r="F136" s="7">
        <f>Indus!D136-D136-E136</f>
        <v>-2.2770397175000001</v>
      </c>
      <c r="G136" s="7">
        <f t="shared" si="41"/>
        <v>-1.7648752237747265</v>
      </c>
      <c r="H136" s="7">
        <f>AVERAGE(Indus!H130:H141)-AVERAGE(Indus!$H$2:$H$349)</f>
        <v>3.0690216413499911</v>
      </c>
      <c r="I136" s="7">
        <f t="shared" si="29"/>
        <v>-0.14866638139847055</v>
      </c>
      <c r="J136" s="7">
        <f>Indus!H136-H136-I136-AVERAGE(Indus!$H$2:$H$349)</f>
        <v>-0.16562397776851867</v>
      </c>
      <c r="K136" s="7">
        <f>AVERAGE(Indus!I130:I141)-AVERAGE(Indus!$I$2:$I$349)</f>
        <v>1.5230310359194164</v>
      </c>
      <c r="L136" s="7">
        <f t="shared" si="30"/>
        <v>0.40447307758932993</v>
      </c>
      <c r="M136" s="7">
        <f>Indus!I136-K136-L136-AVERAGE(Indus!$I$2:$I$349)</f>
        <v>0.10798572491069081</v>
      </c>
      <c r="N136" s="7">
        <f>AVERAGE(Indus!J130:J141)-AVERAGE(Indus!$J$2:$J$349)</f>
        <v>-0.37227661729885086</v>
      </c>
      <c r="O136" s="7">
        <f t="shared" si="31"/>
        <v>-0.39400179642857136</v>
      </c>
      <c r="P136" s="7">
        <f>Indus!J136-N136-O136-AVERAGE(Indus!$J$2:$J$349)</f>
        <v>-8.5432248571428615E-2</v>
      </c>
      <c r="Q136" s="7">
        <f>AVERAGE(Indus!K130:K141)-AVERAGE(Indus!$K$2:$K$349)</f>
        <v>2.4826267902299026E-2</v>
      </c>
      <c r="R136" s="7">
        <f t="shared" si="32"/>
        <v>-0.28105722928571436</v>
      </c>
      <c r="S136" s="7">
        <f>Indus!K136-Q136-R136-AVERAGE(Indus!$K$2:$K$349)</f>
        <v>8.8239190952380975E-2</v>
      </c>
      <c r="T136" s="7">
        <f>AVERAGE(Indus!L130:L141)-AVERAGE(Indus!$L$2:$L$349)</f>
        <v>-2.5513690666953992</v>
      </c>
      <c r="U136" s="7">
        <f t="shared" si="33"/>
        <v>-1.2460367708035722</v>
      </c>
      <c r="V136" s="7">
        <f>Indus!L136-T136-U136-AVERAGE(Indus!$L$2:$L$349)</f>
        <v>-0.70687967586309419</v>
      </c>
      <c r="W136" s="7">
        <f>AVERAGE(Indus!M130:M141)-AVERAGE(Indus!$M$2:$M$349)</f>
        <v>-2.4100601436781166E-3</v>
      </c>
      <c r="X136" s="7">
        <f t="shared" si="34"/>
        <v>-2.3312426726190473E-2</v>
      </c>
      <c r="Y136" s="7">
        <f>Indus!M136-W136-X136-AVERAGE(Indus!$M$2:$M$349)</f>
        <v>6.8483255952379862E-4</v>
      </c>
      <c r="Z136" s="7">
        <f>AVERAGE(Indus!N130:N141)-AVERAGE(Indus!$N$2:$N$349)</f>
        <v>-1.603023854137934</v>
      </c>
      <c r="AA136" s="7">
        <f t="shared" si="35"/>
        <v>3.4705398341666633</v>
      </c>
      <c r="AB136" s="7">
        <f>Indus!N136-Z136-AA136-AVERAGE(Indus!$N$2:$N$349)</f>
        <v>-1.3051445724999979</v>
      </c>
      <c r="AC136" s="7">
        <f>AVERAGE(Indus!O130:O141)-AVERAGE(Indus!$O$2:$O$349)</f>
        <v>-0.14979647637931182</v>
      </c>
      <c r="AD136" s="7">
        <f t="shared" si="36"/>
        <v>1.3288629910713556E-2</v>
      </c>
      <c r="AE136" s="7">
        <f>Indus!O136-AC136-AD136-AVERAGE(Indus!$O$2:$O$349)</f>
        <v>-0.21133548407738045</v>
      </c>
      <c r="AF136" s="7">
        <f>AVERAGE(Indus!P130:P141)-AVERAGE(Indus!$P$2:$P$349)</f>
        <v>-5.1167587816091938E-2</v>
      </c>
      <c r="AG136" s="7">
        <f t="shared" si="37"/>
        <v>-2.2603289434523804E-2</v>
      </c>
      <c r="AH136" s="7">
        <f>Indus!P136-AF136-AG136-AVERAGE(Indus!$P$2:$P$349)</f>
        <v>5.2572276785713135E-4</v>
      </c>
    </row>
    <row r="137" spans="1:34" x14ac:dyDescent="0.2">
      <c r="A137" s="3">
        <v>36996</v>
      </c>
      <c r="B137">
        <f t="shared" si="39"/>
        <v>2001</v>
      </c>
      <c r="C137">
        <f t="shared" si="40"/>
        <v>4</v>
      </c>
      <c r="D137" s="7">
        <f>AVERAGE(Indus!D131:D142)</f>
        <v>6.5734159225000006</v>
      </c>
      <c r="E137" s="7">
        <f t="shared" si="28"/>
        <v>3.1407904284523811</v>
      </c>
      <c r="F137" s="7">
        <f>Indus!D137-D137-E137</f>
        <v>-1.9877530509523815</v>
      </c>
      <c r="G137" s="7">
        <f t="shared" si="41"/>
        <v>-1.2952159940237014</v>
      </c>
      <c r="H137" s="7">
        <f>AVERAGE(Indus!H131:H142)-AVERAGE(Indus!$H$2:$H$349)</f>
        <v>2.9336660096828382</v>
      </c>
      <c r="I137" s="7">
        <f t="shared" si="29"/>
        <v>-0.35107930526828568</v>
      </c>
      <c r="J137" s="7">
        <f>Indus!H137-H137-I137-AVERAGE(Indus!$H$2:$H$349)</f>
        <v>-0.24802144223167488</v>
      </c>
      <c r="K137" s="7">
        <f>AVERAGE(Indus!I131:I142)-AVERAGE(Indus!$I$2:$I$349)</f>
        <v>1.394000172586118</v>
      </c>
      <c r="L137" s="7">
        <f t="shared" si="30"/>
        <v>0.63605862616071818</v>
      </c>
      <c r="M137" s="7">
        <f>Indus!I137-K137-L137-AVERAGE(Indus!$I$2:$I$349)</f>
        <v>0.11523328967263069</v>
      </c>
      <c r="N137" s="7">
        <f>AVERAGE(Indus!J131:J142)-AVERAGE(Indus!$J$2:$J$349)</f>
        <v>-0.37921268063218427</v>
      </c>
      <c r="O137" s="7">
        <f t="shared" si="31"/>
        <v>-0.13855851791666673</v>
      </c>
      <c r="P137" s="7">
        <f>Indus!J137-N137-O137-AVERAGE(Indus!$J$2:$J$349)</f>
        <v>-6.7737643749999799E-2</v>
      </c>
      <c r="Q137" s="7">
        <f>AVERAGE(Indus!K131:K142)-AVERAGE(Indus!$K$2:$K$349)</f>
        <v>1.8712475402298923E-2</v>
      </c>
      <c r="R137" s="7">
        <f t="shared" si="32"/>
        <v>4.7137904732142966E-2</v>
      </c>
      <c r="S137" s="7">
        <f>Indus!K137-Q137-R137-AVERAGE(Indus!$K$2:$K$349)</f>
        <v>-6.8267600565476205E-2</v>
      </c>
      <c r="T137" s="7">
        <f>AVERAGE(Indus!L131:L142)-AVERAGE(Indus!$L$2:$L$349)</f>
        <v>-2.5590255616953992</v>
      </c>
      <c r="U137" s="7">
        <f t="shared" si="33"/>
        <v>-1.2516972193154769</v>
      </c>
      <c r="V137" s="7">
        <f>Indus!L137-T137-U137-AVERAGE(Indus!$L$2:$L$349)</f>
        <v>-0.19106028235118977</v>
      </c>
      <c r="W137" s="7">
        <f>AVERAGE(Indus!M131:M142)-AVERAGE(Indus!$M$2:$M$349)</f>
        <v>-3.3058568103447872E-3</v>
      </c>
      <c r="X137" s="7">
        <f t="shared" si="34"/>
        <v>-7.2630390416666663E-2</v>
      </c>
      <c r="Y137" s="7">
        <f>Indus!M137-W137-X137-AVERAGE(Indus!$M$2:$M$349)</f>
        <v>3.5175629166666611E-3</v>
      </c>
      <c r="Z137" s="7">
        <f>AVERAGE(Indus!N131:N142)-AVERAGE(Indus!$N$2:$N$349)</f>
        <v>-1.6177597516379354</v>
      </c>
      <c r="AA137" s="7">
        <f t="shared" si="35"/>
        <v>4.3501304162797645</v>
      </c>
      <c r="AB137" s="7">
        <f>Indus!N137-Z137-AA137-AVERAGE(Indus!$N$2:$N$349)</f>
        <v>-1.5730620771130983</v>
      </c>
      <c r="AC137" s="7">
        <f>AVERAGE(Indus!O131:O142)-AVERAGE(Indus!$O$2:$O$349)</f>
        <v>-0.16191739887931167</v>
      </c>
      <c r="AD137" s="7">
        <f t="shared" si="36"/>
        <v>-5.6000804821429107E-2</v>
      </c>
      <c r="AE137" s="7">
        <f>Indus!O137-AC137-AD137-AVERAGE(Indus!$O$2:$O$349)</f>
        <v>3.3323893154761919E-2</v>
      </c>
      <c r="AF137" s="7">
        <f>AVERAGE(Indus!P131:P142)-AVERAGE(Indus!$P$2:$P$349)</f>
        <v>-5.1759022816091939E-2</v>
      </c>
      <c r="AG137" s="7">
        <f t="shared" si="37"/>
        <v>-2.2552960833333358E-2</v>
      </c>
      <c r="AH137" s="7">
        <f>Indus!P137-AF137-AG137-AVERAGE(Indus!$P$2:$P$349)</f>
        <v>8.250749166666696E-3</v>
      </c>
    </row>
    <row r="138" spans="1:34" x14ac:dyDescent="0.2">
      <c r="A138" s="3">
        <v>37026</v>
      </c>
      <c r="B138">
        <f t="shared" si="39"/>
        <v>2001</v>
      </c>
      <c r="C138">
        <f t="shared" si="40"/>
        <v>5</v>
      </c>
      <c r="D138" s="7">
        <f>AVERAGE(Indus!D132:D143)</f>
        <v>6.2224074166666687</v>
      </c>
      <c r="E138" s="7">
        <f t="shared" si="28"/>
        <v>2.5263573912797606</v>
      </c>
      <c r="F138" s="7">
        <f>Indus!D138-D138-E138</f>
        <v>-1.8009659079464289</v>
      </c>
      <c r="G138" s="7">
        <f t="shared" si="41"/>
        <v>-0.47850468465015167</v>
      </c>
      <c r="H138" s="7">
        <f>AVERAGE(Indus!H132:H143)-AVERAGE(Indus!$H$2:$H$349)</f>
        <v>2.7963979438495699</v>
      </c>
      <c r="I138" s="7">
        <f t="shared" si="29"/>
        <v>-0.45535786940445178</v>
      </c>
      <c r="J138" s="7">
        <f>Indus!H138-H138-I138-AVERAGE(Indus!$H$2:$H$349)</f>
        <v>-0.34827169226218757</v>
      </c>
      <c r="K138" s="7">
        <f>AVERAGE(Indus!I132:I143)-AVERAGE(Indus!$I$2:$I$349)</f>
        <v>1.264933705919475</v>
      </c>
      <c r="L138" s="7">
        <f t="shared" si="30"/>
        <v>0.8001232152678881</v>
      </c>
      <c r="M138" s="7">
        <f>Indus!I138-K138-L138-AVERAGE(Indus!$I$2:$I$349)</f>
        <v>0.12576738723208791</v>
      </c>
      <c r="N138" s="7">
        <f>AVERAGE(Indus!J132:J143)-AVERAGE(Indus!$J$2:$J$349)</f>
        <v>-0.39097178313218428</v>
      </c>
      <c r="O138" s="7">
        <f t="shared" si="31"/>
        <v>-0.10338196336309502</v>
      </c>
      <c r="P138" s="7">
        <f>Indus!J138-N138-O138-AVERAGE(Indus!$J$2:$J$349)</f>
        <v>-1.2892075803571545E-2</v>
      </c>
      <c r="Q138" s="7">
        <f>AVERAGE(Indus!K132:K143)-AVERAGE(Indus!$K$2:$K$349)</f>
        <v>1.5195249568965563E-2</v>
      </c>
      <c r="R138" s="7">
        <f t="shared" si="32"/>
        <v>0.13874429791666643</v>
      </c>
      <c r="S138" s="7">
        <f>Indus!K138-Q138-R138-AVERAGE(Indus!$K$2:$K$349)</f>
        <v>-8.8132791666639676E-4</v>
      </c>
      <c r="T138" s="7">
        <f>AVERAGE(Indus!L132:L143)-AVERAGE(Indus!$L$2:$L$349)</f>
        <v>-2.5906840716953994</v>
      </c>
      <c r="U138" s="7">
        <f t="shared" si="33"/>
        <v>-1.5361059226785709</v>
      </c>
      <c r="V138" s="7">
        <f>Indus!L138-T138-U138-AVERAGE(Indus!$L$2:$L$349)</f>
        <v>0.15074731101190419</v>
      </c>
      <c r="W138" s="7">
        <f>AVERAGE(Indus!M132:M143)-AVERAGE(Indus!$M$2:$M$349)</f>
        <v>-4.2016401436781176E-3</v>
      </c>
      <c r="X138" s="7">
        <f t="shared" si="34"/>
        <v>-3.9640604285714282E-2</v>
      </c>
      <c r="Y138" s="7">
        <f>Indus!M138-W138-X138-AVERAGE(Indus!$M$2:$M$349)</f>
        <v>4.2884201190476201E-3</v>
      </c>
      <c r="Z138" s="7">
        <f>AVERAGE(Indus!N132:N143)-AVERAGE(Indus!$N$2:$N$349)</f>
        <v>-1.644709673304602</v>
      </c>
      <c r="AA138" s="7">
        <f t="shared" si="35"/>
        <v>3.7907389094047605</v>
      </c>
      <c r="AB138" s="7">
        <f>Indus!N138-Z138-AA138-AVERAGE(Indus!$N$2:$N$349)</f>
        <v>-1.9027009885714268</v>
      </c>
      <c r="AC138" s="7">
        <f>AVERAGE(Indus!O132:O143)-AVERAGE(Indus!$O$2:$O$349)</f>
        <v>-0.17166450637931163</v>
      </c>
      <c r="AD138" s="7">
        <f t="shared" si="36"/>
        <v>-3.8706940357142727E-2</v>
      </c>
      <c r="AE138" s="7">
        <f>Indus!O138-AC138-AD138-AVERAGE(Indus!$O$2:$O$349)</f>
        <v>0.1631849161904757</v>
      </c>
      <c r="AF138" s="7">
        <f>AVERAGE(Indus!P132:P143)-AVERAGE(Indus!$P$2:$P$349)</f>
        <v>-5.1891388649425274E-2</v>
      </c>
      <c r="AG138" s="7">
        <f t="shared" si="37"/>
        <v>-3.0040667202380952E-2</v>
      </c>
      <c r="AH138" s="7">
        <f>Indus!P138-AF138-AG138-AVERAGE(Indus!$P$2:$P$349)</f>
        <v>1.969304136904762E-2</v>
      </c>
    </row>
    <row r="139" spans="1:34" x14ac:dyDescent="0.2">
      <c r="A139" s="3">
        <v>37057</v>
      </c>
      <c r="B139">
        <f t="shared" si="39"/>
        <v>2001</v>
      </c>
      <c r="C139">
        <f t="shared" si="40"/>
        <v>6</v>
      </c>
      <c r="D139" s="7">
        <f>AVERAGE(Indus!D133:D144)</f>
        <v>5.9133457450000009</v>
      </c>
      <c r="E139" s="7">
        <f t="shared" si="28"/>
        <v>1.4884468018154766</v>
      </c>
      <c r="F139" s="7">
        <f>Indus!D139-D139-E139</f>
        <v>-0.81999786681547771</v>
      </c>
      <c r="G139" s="7">
        <f t="shared" si="41"/>
        <v>0.46642156854991512</v>
      </c>
      <c r="H139" s="7">
        <f>AVERAGE(Indus!H133:H144)-AVERAGE(Indus!$H$2:$H$349)</f>
        <v>2.6613474880164176</v>
      </c>
      <c r="I139" s="7">
        <f t="shared" si="29"/>
        <v>-0.44638061523755823</v>
      </c>
      <c r="J139" s="7">
        <f>Indus!H139-H139-I139-AVERAGE(Indus!$H$2:$H$349)</f>
        <v>-0.24124145059568036</v>
      </c>
      <c r="K139" s="7">
        <f>AVERAGE(Indus!I133:I144)-AVERAGE(Indus!$I$2:$I$349)</f>
        <v>1.1340921325861473</v>
      </c>
      <c r="L139" s="7">
        <f t="shared" si="30"/>
        <v>0.84019806285715504</v>
      </c>
      <c r="M139" s="7">
        <f>Indus!I139-K139-L139-AVERAGE(Indus!$I$2:$I$349)</f>
        <v>9.9468682976123546E-2</v>
      </c>
      <c r="N139" s="7">
        <f>AVERAGE(Indus!J133:J144)-AVERAGE(Indus!$J$2:$J$349)</f>
        <v>-0.39975810396551748</v>
      </c>
      <c r="O139" s="7">
        <f t="shared" si="31"/>
        <v>0.36573792788690507</v>
      </c>
      <c r="P139" s="7">
        <f>Indus!J139-N139-O139-AVERAGE(Indus!$J$2:$J$349)</f>
        <v>0.10964269377976144</v>
      </c>
      <c r="Q139" s="7">
        <f>AVERAGE(Indus!K133:K144)-AVERAGE(Indus!$K$2:$K$349)</f>
        <v>1.0878462068965589E-2</v>
      </c>
      <c r="R139" s="7">
        <f t="shared" si="32"/>
        <v>-9.3634842857143186E-3</v>
      </c>
      <c r="S139" s="7">
        <f>Indus!K139-Q139-R139-AVERAGE(Indus!$K$2:$K$349)</f>
        <v>-8.5346778214285657E-2</v>
      </c>
      <c r="T139" s="7">
        <f>AVERAGE(Indus!L133:L144)-AVERAGE(Indus!$L$2:$L$349)</f>
        <v>-2.6086168841953992</v>
      </c>
      <c r="U139" s="7">
        <f t="shared" si="33"/>
        <v>-0.8371478433035735</v>
      </c>
      <c r="V139" s="7">
        <f>Indus!L139-T139-U139-AVERAGE(Indus!$L$2:$L$349)</f>
        <v>0.88168836413690688</v>
      </c>
      <c r="W139" s="7">
        <f>AVERAGE(Indus!M133:M144)-AVERAGE(Indus!$M$2:$M$349)</f>
        <v>-4.5342376436781212E-3</v>
      </c>
      <c r="X139" s="7">
        <f t="shared" si="34"/>
        <v>-3.9679677708333333E-2</v>
      </c>
      <c r="Y139" s="7">
        <f>Indus!M139-W139-X139-AVERAGE(Indus!$M$2:$M$349)</f>
        <v>4.6607510416666609E-3</v>
      </c>
      <c r="Z139" s="7">
        <f>AVERAGE(Indus!N133:N144)-AVERAGE(Indus!$N$2:$N$349)</f>
        <v>-1.6672253674712678</v>
      </c>
      <c r="AA139" s="7">
        <f t="shared" si="35"/>
        <v>1.7242862690476208</v>
      </c>
      <c r="AB139" s="7">
        <f>Indus!N139-Z139-AA139-AVERAGE(Indus!$N$2:$N$349)</f>
        <v>-1.9676347140476214</v>
      </c>
      <c r="AC139" s="7">
        <f>AVERAGE(Indus!O133:O144)-AVERAGE(Indus!$O$2:$O$349)</f>
        <v>-0.16113553471264508</v>
      </c>
      <c r="AD139" s="7">
        <f t="shared" si="36"/>
        <v>-0.14073229485119043</v>
      </c>
      <c r="AE139" s="7">
        <f>Indus!O139-AC139-AD139-AVERAGE(Indus!$O$2:$O$349)</f>
        <v>0.35906714901785675</v>
      </c>
      <c r="AF139" s="7">
        <f>AVERAGE(Indus!P133:P144)-AVERAGE(Indus!$P$2:$P$349)</f>
        <v>-5.1721379482758609E-2</v>
      </c>
      <c r="AG139" s="7">
        <f t="shared" si="37"/>
        <v>3.1537172827380958E-2</v>
      </c>
      <c r="AH139" s="7">
        <f>Indus!P139-AF139-AG139-AVERAGE(Indus!$P$2:$P$349)</f>
        <v>1.9748102172619048E-2</v>
      </c>
    </row>
    <row r="140" spans="1:34" x14ac:dyDescent="0.2">
      <c r="A140" s="3">
        <v>37087</v>
      </c>
      <c r="B140">
        <f t="shared" si="39"/>
        <v>2001</v>
      </c>
      <c r="C140">
        <f t="shared" si="40"/>
        <v>7</v>
      </c>
      <c r="D140" s="7">
        <f>AVERAGE(Indus!D134:D145)</f>
        <v>5.5596261033333327</v>
      </c>
      <c r="E140" s="7">
        <f t="shared" si="28"/>
        <v>1.9669899127678572</v>
      </c>
      <c r="F140" s="7">
        <f>Indus!D140-D140-E140</f>
        <v>0.34961553389881006</v>
      </c>
      <c r="G140" s="7">
        <f t="shared" si="41"/>
        <v>1.2863705391245746</v>
      </c>
      <c r="H140" s="7">
        <f>AVERAGE(Indus!H134:H145)-AVERAGE(Indus!$H$2:$H$349)</f>
        <v>2.5310170846832989</v>
      </c>
      <c r="I140" s="7">
        <f t="shared" si="29"/>
        <v>-0.1231013713095308</v>
      </c>
      <c r="J140" s="7">
        <f>Indus!H140-H140-I140-AVERAGE(Indus!$H$2:$H$349)</f>
        <v>2.2108528809440031E-2</v>
      </c>
      <c r="K140" s="7">
        <f>AVERAGE(Indus!I134:I145)-AVERAGE(Indus!$I$2:$I$349)</f>
        <v>1.0060276592528226</v>
      </c>
      <c r="L140" s="7">
        <f t="shared" si="30"/>
        <v>0.17507643994048294</v>
      </c>
      <c r="M140" s="7">
        <f>Indus!I140-K140-L140-AVERAGE(Indus!$I$2:$I$349)</f>
        <v>-0.47706568077387601</v>
      </c>
      <c r="N140" s="7">
        <f>AVERAGE(Indus!J134:J145)-AVERAGE(Indus!$J$2:$J$349)</f>
        <v>-0.40624943729885077</v>
      </c>
      <c r="O140" s="7">
        <f t="shared" si="31"/>
        <v>0.82044285833333364</v>
      </c>
      <c r="P140" s="7">
        <f>Indus!J140-N140-O140-AVERAGE(Indus!$J$2:$J$349)</f>
        <v>6.5310766666666353E-2</v>
      </c>
      <c r="Q140" s="7">
        <f>AVERAGE(Indus!K134:K145)-AVERAGE(Indus!$K$2:$K$349)</f>
        <v>5.1058512356323416E-3</v>
      </c>
      <c r="R140" s="7">
        <f t="shared" si="32"/>
        <v>9.4670911398809454E-2</v>
      </c>
      <c r="S140" s="7">
        <f>Indus!K140-Q140-R140-AVERAGE(Indus!$K$2:$K$349)</f>
        <v>-0.21978813306547618</v>
      </c>
      <c r="T140" s="7">
        <f>AVERAGE(Indus!L134:L145)-AVERAGE(Indus!$L$2:$L$349)</f>
        <v>-2.640251095862066</v>
      </c>
      <c r="U140" s="7">
        <f t="shared" si="33"/>
        <v>1.7990590514880962</v>
      </c>
      <c r="V140" s="7">
        <f>Indus!L140-T140-U140-AVERAGE(Indus!$L$2:$L$349)</f>
        <v>0.9643868010119041</v>
      </c>
      <c r="W140" s="7">
        <f>AVERAGE(Indus!M134:M145)-AVERAGE(Indus!$M$2:$M$349)</f>
        <v>-4.5342376436781212E-3</v>
      </c>
      <c r="X140" s="7">
        <f t="shared" si="34"/>
        <v>6.3956218720238101E-2</v>
      </c>
      <c r="Y140" s="7">
        <f>Indus!M140-W140-X140-AVERAGE(Indus!$M$2:$M$349)</f>
        <v>-5.6278753869047626E-3</v>
      </c>
      <c r="Z140" s="7">
        <f>AVERAGE(Indus!N134:N145)-AVERAGE(Indus!$N$2:$N$349)</f>
        <v>-1.7131922316379367</v>
      </c>
      <c r="AA140" s="7">
        <f t="shared" si="35"/>
        <v>-1.4646424845833312</v>
      </c>
      <c r="AB140" s="7">
        <f>Indus!N140-Z140-AA140-AVERAGE(Indus!$N$2:$N$349)</f>
        <v>-0.25143015625000054</v>
      </c>
      <c r="AC140" s="7">
        <f>AVERAGE(Indus!O134:O145)-AVERAGE(Indus!$O$2:$O$349)</f>
        <v>-0.16652830471264535</v>
      </c>
      <c r="AD140" s="7">
        <f t="shared" si="36"/>
        <v>0.38190007651785818</v>
      </c>
      <c r="AE140" s="7">
        <f>Indus!O140-AC140-AD140-AVERAGE(Indus!$O$2:$O$349)</f>
        <v>0.34264269764880861</v>
      </c>
      <c r="AF140" s="7">
        <f>AVERAGE(Indus!P134:P145)-AVERAGE(Indus!$P$2:$P$349)</f>
        <v>-5.1791700316091933E-2</v>
      </c>
      <c r="AG140" s="7">
        <f t="shared" si="37"/>
        <v>0.21962261613095235</v>
      </c>
      <c r="AH140" s="7">
        <f>Indus!P140-AF140-AG140-AVERAGE(Indus!$P$2:$P$349)</f>
        <v>-9.0957060297619033E-2</v>
      </c>
    </row>
    <row r="141" spans="1:34" x14ac:dyDescent="0.2">
      <c r="A141" s="3">
        <v>37118</v>
      </c>
      <c r="B141">
        <f t="shared" si="39"/>
        <v>2001</v>
      </c>
      <c r="C141">
        <f t="shared" si="40"/>
        <v>8</v>
      </c>
      <c r="D141" s="7">
        <f>AVERAGE(Indus!D135:D146)</f>
        <v>5.2051139883333333</v>
      </c>
      <c r="E141" s="7">
        <f t="shared" si="28"/>
        <v>1.7473477882142856</v>
      </c>
      <c r="F141" s="7">
        <f>Indus!D141-D141-E141</f>
        <v>5.5623673452381395E-2</v>
      </c>
      <c r="G141" s="7">
        <f t="shared" si="41"/>
        <v>1.7616375625736165</v>
      </c>
      <c r="H141" s="7">
        <f>AVERAGE(Indus!H135:H146)-AVERAGE(Indus!$H$2:$H$349)</f>
        <v>2.4000966746830272</v>
      </c>
      <c r="I141" s="7">
        <f t="shared" si="29"/>
        <v>0.30438886375077345</v>
      </c>
      <c r="J141" s="7">
        <f>Indus!H141-H141-I141-AVERAGE(Indus!$H$2:$H$349)</f>
        <v>7.5392223749076948E-2</v>
      </c>
      <c r="K141" s="7">
        <f>AVERAGE(Indus!I135:I146)-AVERAGE(Indus!$I$2:$I$349)</f>
        <v>0.86916649425273818</v>
      </c>
      <c r="L141" s="7">
        <f t="shared" si="30"/>
        <v>-0.76863316086308942</v>
      </c>
      <c r="M141" s="7">
        <f>Indus!I141-K141-L141-AVERAGE(Indus!$I$2:$I$349)</f>
        <v>-0.42988114497018159</v>
      </c>
      <c r="N141" s="7">
        <f>AVERAGE(Indus!J135:J146)-AVERAGE(Indus!$J$2:$J$349)</f>
        <v>-0.41010886896551735</v>
      </c>
      <c r="O141" s="7">
        <f t="shared" si="31"/>
        <v>0.9251789839880955</v>
      </c>
      <c r="P141" s="7">
        <f>Indus!J141-N141-O141-AVERAGE(Indus!$J$2:$J$349)</f>
        <v>-0.28278072732142889</v>
      </c>
      <c r="Q141" s="7">
        <f>AVERAGE(Indus!K135:K146)-AVERAGE(Indus!$K$2:$K$349)</f>
        <v>1.0118687068965682E-2</v>
      </c>
      <c r="R141" s="7">
        <f t="shared" si="32"/>
        <v>1.6816573690476178E-2</v>
      </c>
      <c r="S141" s="7">
        <f>Indus!K141-Q141-R141-AVERAGE(Indus!$K$2:$K$349)</f>
        <v>-5.6385211190476237E-2</v>
      </c>
      <c r="T141" s="7">
        <f>AVERAGE(Indus!L135:L146)-AVERAGE(Indus!$L$2:$L$349)</f>
        <v>-2.6803930958620659</v>
      </c>
      <c r="U141" s="7">
        <f t="shared" si="33"/>
        <v>3.6617751977976187</v>
      </c>
      <c r="V141" s="7">
        <f>Indus!L141-T141-U141-AVERAGE(Indus!$L$2:$L$349)</f>
        <v>-0.27225270529761936</v>
      </c>
      <c r="W141" s="7">
        <f>AVERAGE(Indus!M135:M146)-AVERAGE(Indus!$M$2:$M$349)</f>
        <v>-4.7513926436781179E-3</v>
      </c>
      <c r="X141" s="7">
        <f t="shared" si="34"/>
        <v>3.3499074464285739E-2</v>
      </c>
      <c r="Y141" s="7">
        <f>Indus!M141-W141-X141-AVERAGE(Indus!$M$2:$M$349)</f>
        <v>-5.4299261309524033E-3</v>
      </c>
      <c r="Z141" s="7">
        <f>AVERAGE(Indus!N135:N146)-AVERAGE(Indus!$N$2:$N$349)</f>
        <v>-1.7594266799712699</v>
      </c>
      <c r="AA141" s="7">
        <f t="shared" si="35"/>
        <v>-3.1178156839880966</v>
      </c>
      <c r="AB141" s="7">
        <f>Indus!N141-Z141-AA141-AVERAGE(Indus!$N$2:$N$349)</f>
        <v>1.2340631014880987</v>
      </c>
      <c r="AC141" s="7">
        <f>AVERAGE(Indus!O135:O146)-AVERAGE(Indus!$O$2:$O$349)</f>
        <v>-0.16792760304597865</v>
      </c>
      <c r="AD141" s="7">
        <f t="shared" si="36"/>
        <v>0.54602282654761813</v>
      </c>
      <c r="AE141" s="7">
        <f>Indus!O141-AC141-AD141-AVERAGE(Indus!$O$2:$O$349)</f>
        <v>-8.065366404761809E-2</v>
      </c>
      <c r="AF141" s="7">
        <f>AVERAGE(Indus!P135:P146)-AVERAGE(Indus!$P$2:$P$349)</f>
        <v>-5.1673695316091936E-2</v>
      </c>
      <c r="AG141" s="7">
        <f t="shared" si="37"/>
        <v>0.14610215586309522</v>
      </c>
      <c r="AH141" s="7">
        <f>Indus!P141-AF141-AG141-AVERAGE(Indus!$P$2:$P$349)</f>
        <v>-0.12640214502976188</v>
      </c>
    </row>
    <row r="142" spans="1:34" x14ac:dyDescent="0.2">
      <c r="A142" s="3">
        <v>37149</v>
      </c>
      <c r="B142">
        <f t="shared" si="39"/>
        <v>2001</v>
      </c>
      <c r="C142">
        <f t="shared" si="40"/>
        <v>9</v>
      </c>
      <c r="D142" s="7">
        <f>AVERAGE(Indus!D136:D147)</f>
        <v>4.9687906116666669</v>
      </c>
      <c r="E142" s="7">
        <f t="shared" si="28"/>
        <v>-0.16994869681547603</v>
      </c>
      <c r="F142" s="7">
        <f>Indus!D142-D142-E142</f>
        <v>0.21709851514880879</v>
      </c>
      <c r="G142" s="7">
        <f t="shared" si="41"/>
        <v>1.7648752237747265</v>
      </c>
      <c r="H142" s="7">
        <f>AVERAGE(Indus!H136:H147)-AVERAGE(Indus!$H$2:$H$349)</f>
        <v>2.2733876905163015</v>
      </c>
      <c r="I142" s="7">
        <f t="shared" si="29"/>
        <v>0.56428019148734165</v>
      </c>
      <c r="J142" s="7">
        <f>Indus!H142-H142-I142-AVERAGE(Indus!$H$2:$H$349)</f>
        <v>-5.2174889820435055E-2</v>
      </c>
      <c r="K142" s="7">
        <f>AVERAGE(Indus!I136:I147)-AVERAGE(Indus!$I$2:$I$349)</f>
        <v>0.73715762341947766</v>
      </c>
      <c r="L142" s="7">
        <f t="shared" si="30"/>
        <v>-0.73743248026778474</v>
      </c>
      <c r="M142" s="7">
        <f>Indus!I142-K142-L142-AVERAGE(Indus!$I$2:$I$349)</f>
        <v>-0.260377884732236</v>
      </c>
      <c r="N142" s="7">
        <f>AVERAGE(Indus!J136:J147)-AVERAGE(Indus!$J$2:$J$349)</f>
        <v>-0.40783734396551741</v>
      </c>
      <c r="O142" s="7">
        <f t="shared" si="31"/>
        <v>0.52414154517857137</v>
      </c>
      <c r="P142" s="7">
        <f>Indus!J142-N142-O142-AVERAGE(Indus!$J$2:$J$349)</f>
        <v>-0.31433179351190477</v>
      </c>
      <c r="Q142" s="7">
        <f>AVERAGE(Indus!K136:K147)-AVERAGE(Indus!$K$2:$K$349)</f>
        <v>3.4812920689656357E-3</v>
      </c>
      <c r="R142" s="7">
        <f t="shared" si="32"/>
        <v>0.24324861071428594</v>
      </c>
      <c r="S142" s="7">
        <f>Indus!K142-Q142-R142-AVERAGE(Indus!$K$2:$K$349)</f>
        <v>0.11055504678571404</v>
      </c>
      <c r="T142" s="7">
        <f>AVERAGE(Indus!L136:L147)-AVERAGE(Indus!$L$2:$L$349)</f>
        <v>-2.6826581516953993</v>
      </c>
      <c r="U142" s="7">
        <f t="shared" si="33"/>
        <v>2.2162659018154773</v>
      </c>
      <c r="V142" s="7">
        <f>Indus!L142-T142-U142-AVERAGE(Indus!$L$2:$L$349)</f>
        <v>-0.39922210348214371</v>
      </c>
      <c r="W142" s="7">
        <f>AVERAGE(Indus!M136:M147)-AVERAGE(Indus!$M$2:$M$349)</f>
        <v>-4.9685476436781284E-3</v>
      </c>
      <c r="X142" s="7">
        <f t="shared" si="34"/>
        <v>8.6521461220238155E-2</v>
      </c>
      <c r="Y142" s="7">
        <f>Indus!M142-W142-X142-AVERAGE(Indus!$M$2:$M$349)</f>
        <v>-7.1271478869048277E-3</v>
      </c>
      <c r="Z142" s="7">
        <f>AVERAGE(Indus!N136:N147)-AVERAGE(Indus!$N$2:$N$349)</f>
        <v>-1.7403794199712692</v>
      </c>
      <c r="AA142" s="7">
        <f t="shared" si="35"/>
        <v>-3.2922003180654746</v>
      </c>
      <c r="AB142" s="7">
        <f>Indus!N142-Z142-AA142-AVERAGE(Indus!$N$2:$N$349)</f>
        <v>1.4118170655654758</v>
      </c>
      <c r="AC142" s="7">
        <f>AVERAGE(Indus!O136:O147)-AVERAGE(Indus!$O$2:$O$349)</f>
        <v>-0.15864825221264578</v>
      </c>
      <c r="AD142" s="7">
        <f t="shared" si="36"/>
        <v>0.22230336464285827</v>
      </c>
      <c r="AE142" s="7">
        <f>Indus!O142-AC142-AD142-AVERAGE(Indus!$O$2:$O$349)</f>
        <v>-0.24632205297619114</v>
      </c>
      <c r="AF142" s="7">
        <f>AVERAGE(Indus!P136:P147)-AVERAGE(Indus!$P$2:$P$349)</f>
        <v>-5.0761336149425275E-2</v>
      </c>
      <c r="AG142" s="7">
        <f t="shared" si="37"/>
        <v>2.9234067857142887E-3</v>
      </c>
      <c r="AH142" s="7">
        <f>Indus!P142-AF142-AG142-AVERAGE(Indus!$P$2:$P$349)</f>
        <v>-2.5693325119047622E-2</v>
      </c>
    </row>
    <row r="143" spans="1:34" x14ac:dyDescent="0.2">
      <c r="A143" s="3">
        <v>37179</v>
      </c>
      <c r="B143">
        <f t="shared" si="39"/>
        <v>2001</v>
      </c>
      <c r="C143">
        <f t="shared" si="40"/>
        <v>10</v>
      </c>
      <c r="D143" s="7">
        <f>AVERAGE(Indus!D137:D148)</f>
        <v>4.8846405600000002</v>
      </c>
      <c r="E143" s="7">
        <f t="shared" si="28"/>
        <v>-2.9457578467261909</v>
      </c>
      <c r="F143" s="7">
        <f>Indus!D143-D143-E143</f>
        <v>0.75539504672619096</v>
      </c>
      <c r="G143" s="7">
        <f t="shared" si="41"/>
        <v>1.2952159940237014</v>
      </c>
      <c r="H143" s="7">
        <f>AVERAGE(Indus!H137:H148)-AVERAGE(Indus!$H$2:$H$349)</f>
        <v>2.1583364205166617</v>
      </c>
      <c r="I143" s="7">
        <f t="shared" si="29"/>
        <v>0.67293512288642887</v>
      </c>
      <c r="J143" s="7">
        <f>Indus!H143-H143-I143-AVERAGE(Indus!$H$2:$H$349)</f>
        <v>5.6272238779911277E-2</v>
      </c>
      <c r="K143" s="7">
        <f>AVERAGE(Indus!I137:I148)-AVERAGE(Indus!$I$2:$I$349)</f>
        <v>0.61074364258610103</v>
      </c>
      <c r="L143" s="7">
        <f t="shared" si="30"/>
        <v>-0.62443569854167436</v>
      </c>
      <c r="M143" s="7">
        <f>Indus!I143-K143-L143-AVERAGE(Indus!$I$2:$I$349)</f>
        <v>-0.16749290562501074</v>
      </c>
      <c r="N143" s="7">
        <f>AVERAGE(Indus!J137:J148)-AVERAGE(Indus!$J$2:$J$349)</f>
        <v>-0.39207806979885085</v>
      </c>
      <c r="O143" s="7">
        <f t="shared" si="31"/>
        <v>-4.6015853988095268E-2</v>
      </c>
      <c r="P143" s="7">
        <f>Indus!J143-N143-O143-AVERAGE(Indus!$J$2:$J$349)</f>
        <v>-8.4508558511904752E-2</v>
      </c>
      <c r="Q143" s="7">
        <f>AVERAGE(Indus!K137:K148)-AVERAGE(Indus!$K$2:$K$349)</f>
        <v>-3.8883204310342645E-3</v>
      </c>
      <c r="R143" s="7">
        <f t="shared" si="32"/>
        <v>0.14251123116071418</v>
      </c>
      <c r="S143" s="7">
        <f>Indus!K143-Q143-R143-AVERAGE(Indus!$K$2:$K$349)</f>
        <v>3.5028528839285755E-2</v>
      </c>
      <c r="T143" s="7">
        <f>AVERAGE(Indus!L137:L148)-AVERAGE(Indus!$L$2:$L$349)</f>
        <v>-2.6362579816953993</v>
      </c>
      <c r="U143" s="7">
        <f t="shared" si="33"/>
        <v>7.3723279255951901E-2</v>
      </c>
      <c r="V143" s="7">
        <f>Indus!L143-T143-U143-AVERAGE(Indus!$L$2:$L$349)</f>
        <v>-0.15460185092261813</v>
      </c>
      <c r="W143" s="7">
        <f>AVERAGE(Indus!M137:M148)-AVERAGE(Indus!$M$2:$M$349)</f>
        <v>-5.1857026436781389E-3</v>
      </c>
      <c r="X143" s="7">
        <f t="shared" si="34"/>
        <v>8.6516122976190463E-2</v>
      </c>
      <c r="Y143" s="7">
        <f>Indus!M143-W143-X143-AVERAGE(Indus!$M$2:$M$349)</f>
        <v>-6.8891946428570883E-3</v>
      </c>
      <c r="Z143" s="7">
        <f>AVERAGE(Indus!N137:N148)-AVERAGE(Indus!$N$2:$N$349)</f>
        <v>-1.6540726099712693</v>
      </c>
      <c r="AA143" s="7">
        <f t="shared" si="35"/>
        <v>-3.0015759469047625</v>
      </c>
      <c r="AB143" s="7">
        <f>Indus!N143-Z143-AA143-AVERAGE(Indus!$N$2:$N$349)</f>
        <v>1.2022037544047635</v>
      </c>
      <c r="AC143" s="7">
        <f>AVERAGE(Indus!O137:O148)-AVERAGE(Indus!$O$2:$O$349)</f>
        <v>-0.14304925971264559</v>
      </c>
      <c r="AD143" s="7">
        <f t="shared" si="36"/>
        <v>-0.17453537592261892</v>
      </c>
      <c r="AE143" s="7">
        <f>Indus!O143-AC143-AD143-AVERAGE(Indus!$O$2:$O$349)</f>
        <v>-0.17068604491071415</v>
      </c>
      <c r="AF143" s="7">
        <f>AVERAGE(Indus!P137:P148)-AVERAGE(Indus!$P$2:$P$349)</f>
        <v>-4.9927829482758604E-2</v>
      </c>
      <c r="AG143" s="7">
        <f t="shared" si="37"/>
        <v>-7.4909249077380946E-2</v>
      </c>
      <c r="AH143" s="7">
        <f>Indus!P143-AF143-AG143-AVERAGE(Indus!$P$2:$P$349)</f>
        <v>4.6212404077380934E-2</v>
      </c>
    </row>
    <row r="144" spans="1:34" x14ac:dyDescent="0.2">
      <c r="A144" s="3">
        <v>37210</v>
      </c>
      <c r="B144">
        <f t="shared" si="39"/>
        <v>2001</v>
      </c>
      <c r="C144">
        <f t="shared" si="40"/>
        <v>11</v>
      </c>
      <c r="D144" s="7">
        <f>AVERAGE(Indus!D138:D149)</f>
        <v>4.7638526166666662</v>
      </c>
      <c r="E144" s="7">
        <f t="shared" si="28"/>
        <v>-3.5697580191071441</v>
      </c>
      <c r="F144" s="7">
        <f>Indus!D144-D144-E144</f>
        <v>1.2458396524404782</v>
      </c>
      <c r="G144" s="7">
        <f t="shared" si="41"/>
        <v>0.47850468465015211</v>
      </c>
      <c r="H144" s="7">
        <f>AVERAGE(Indus!H138:H149)-AVERAGE(Indus!$H$2:$H$349)</f>
        <v>2.0329295196829662</v>
      </c>
      <c r="I144" s="7">
        <f t="shared" si="29"/>
        <v>0.72864568809472985</v>
      </c>
      <c r="J144" s="7">
        <f>Indus!H144-H144-I144-AVERAGE(Indus!$H$2:$H$349)</f>
        <v>0.16381036440543539</v>
      </c>
      <c r="K144" s="7">
        <f>AVERAGE(Indus!I138:I149)-AVERAGE(Indus!$I$2:$I$349)</f>
        <v>0.49742424508610839</v>
      </c>
      <c r="L144" s="7">
        <f t="shared" si="30"/>
        <v>-0.50716400184529675</v>
      </c>
      <c r="M144" s="7">
        <f>Indus!I144-K144-L144-AVERAGE(Indus!$I$2:$I$349)</f>
        <v>-5.9720354821365618E-2</v>
      </c>
      <c r="N144" s="7">
        <f>AVERAGE(Indus!J138:J149)-AVERAGE(Indus!$J$2:$J$349)</f>
        <v>-0.3822714589655174</v>
      </c>
      <c r="O144" s="7">
        <f t="shared" si="31"/>
        <v>-0.27201306354166643</v>
      </c>
      <c r="P144" s="7">
        <f>Indus!J144-N144-O144-AVERAGE(Indus!$J$2:$J$349)</f>
        <v>4.5820590208332845E-2</v>
      </c>
      <c r="Q144" s="7">
        <f>AVERAGE(Indus!K138:K149)-AVERAGE(Indus!$K$2:$K$349)</f>
        <v>1.0356608735632378E-2</v>
      </c>
      <c r="R144" s="7">
        <f t="shared" si="32"/>
        <v>-3.8654924107142885E-2</v>
      </c>
      <c r="S144" s="7">
        <f>Indus!K144-Q144-R144-AVERAGE(Indus!$K$2:$K$349)</f>
        <v>5.9590494047612186E-4</v>
      </c>
      <c r="T144" s="7">
        <f>AVERAGE(Indus!L138:L149)-AVERAGE(Indus!$L$2:$L$349)</f>
        <v>-2.6282496808620657</v>
      </c>
      <c r="U144" s="7">
        <f t="shared" si="33"/>
        <v>-0.51119059562499913</v>
      </c>
      <c r="V144" s="7">
        <f>Indus!L144-T144-U144-AVERAGE(Indus!$L$2:$L$349)</f>
        <v>-0.10960073687500138</v>
      </c>
      <c r="W144" s="7">
        <f>AVERAGE(Indus!M138:M149)-AVERAGE(Indus!$M$2:$M$349)</f>
        <v>-5.1857026436781389E-3</v>
      </c>
      <c r="X144" s="7">
        <f t="shared" si="34"/>
        <v>2.3683410833333321E-2</v>
      </c>
      <c r="Y144" s="7">
        <f>Indus!M144-W144-X144-AVERAGE(Indus!$M$2:$M$349)</f>
        <v>1.6990750000002441E-4</v>
      </c>
      <c r="Z144" s="7">
        <f>AVERAGE(Indus!N138:N149)-AVERAGE(Indus!$N$2:$N$349)</f>
        <v>-1.5658578158046002</v>
      </c>
      <c r="AA144" s="7">
        <f t="shared" si="35"/>
        <v>-2.4656964049702372</v>
      </c>
      <c r="AB144" s="7">
        <f>Indus!N144-Z144-AA144-AVERAGE(Indus!$N$2:$N$349)</f>
        <v>1.1119224183035676</v>
      </c>
      <c r="AC144" s="7">
        <f>AVERAGE(Indus!O138:O149)-AVERAGE(Indus!$O$2:$O$349)</f>
        <v>-0.14583881721264591</v>
      </c>
      <c r="AD144" s="7">
        <f t="shared" si="36"/>
        <v>-0.45004948389880894</v>
      </c>
      <c r="AE144" s="7">
        <f>Indus!O144-AC144-AD144-AVERAGE(Indus!$O$2:$O$349)</f>
        <v>4.237271056547609E-2</v>
      </c>
      <c r="AF144" s="7">
        <f>AVERAGE(Indus!P138:P149)-AVERAGE(Indus!$P$2:$P$349)</f>
        <v>-4.9469327816091938E-2</v>
      </c>
      <c r="AG144" s="7">
        <f t="shared" si="37"/>
        <v>-7.7334496339285713E-2</v>
      </c>
      <c r="AH144" s="7">
        <f>Indus!P144-AF144-AG144-AVERAGE(Indus!$P$2:$P$349)</f>
        <v>5.0409299672619048E-2</v>
      </c>
    </row>
    <row r="145" spans="1:34" x14ac:dyDescent="0.2">
      <c r="A145" s="3">
        <v>37240</v>
      </c>
      <c r="B145">
        <f t="shared" si="39"/>
        <v>2001</v>
      </c>
      <c r="C145">
        <f t="shared" si="40"/>
        <v>12</v>
      </c>
      <c r="D145" s="7">
        <f>AVERAGE(Indus!D139:D150)</f>
        <v>4.6673798125000001</v>
      </c>
      <c r="E145" s="7">
        <f t="shared" si="28"/>
        <v>-3.4801343082440477</v>
      </c>
      <c r="F145" s="7">
        <f>Indus!D145-D145-E145</f>
        <v>1.0028241757440473</v>
      </c>
      <c r="G145" s="7">
        <f t="shared" si="41"/>
        <v>-0.46642156854991451</v>
      </c>
      <c r="H145" s="7">
        <f>AVERAGE(Indus!H139:H150)-AVERAGE(Indus!$H$2:$H$349)</f>
        <v>1.8997304638496644</v>
      </c>
      <c r="I145" s="7">
        <f t="shared" si="29"/>
        <v>-0.44556318029754038</v>
      </c>
      <c r="J145" s="7">
        <f>Indus!H145-H145-I145-AVERAGE(Indus!$H$2:$H$349)</f>
        <v>5.9108918630954577E-2</v>
      </c>
      <c r="K145" s="7">
        <f>AVERAGE(Indus!I139:I150)-AVERAGE(Indus!$I$2:$I$349)</f>
        <v>0.38787631258611555</v>
      </c>
      <c r="L145" s="7">
        <f t="shared" si="30"/>
        <v>-0.34169206232144234</v>
      </c>
      <c r="M145" s="7">
        <f>Indus!I145-K145-L145-AVERAGE(Indus!$I$2:$I$349)</f>
        <v>3.4380048154787346E-2</v>
      </c>
      <c r="N145" s="7">
        <f>AVERAGE(Indus!J139:J150)-AVERAGE(Indus!$J$2:$J$349)</f>
        <v>-0.38052199313218404</v>
      </c>
      <c r="O145" s="7">
        <f t="shared" si="31"/>
        <v>-0.5169500352678571</v>
      </c>
      <c r="P145" s="7">
        <f>Indus!J145-N145-O145-AVERAGE(Indus!$J$2:$J$349)</f>
        <v>0.16207777610119023</v>
      </c>
      <c r="Q145" s="7">
        <f>AVERAGE(Indus!K139:K150)-AVERAGE(Indus!$K$2:$K$349)</f>
        <v>2.0348567068965595E-2</v>
      </c>
      <c r="R145" s="7">
        <f t="shared" si="32"/>
        <v>0.2758142312202384</v>
      </c>
      <c r="S145" s="7">
        <f>Indus!K145-Q145-R145-AVERAGE(Indus!$K$2:$K$349)</f>
        <v>-6.8356687202383304E-3</v>
      </c>
      <c r="T145" s="7">
        <f>AVERAGE(Indus!L139:L150)-AVERAGE(Indus!$L$2:$L$349)</f>
        <v>-2.6297506050287325</v>
      </c>
      <c r="U145" s="7">
        <f t="shared" si="33"/>
        <v>-0.50768902354166556</v>
      </c>
      <c r="V145" s="7">
        <f>Indus!L145-T145-U145-AVERAGE(Indus!$L$2:$L$349)</f>
        <v>-3.5965954791667976E-2</v>
      </c>
      <c r="W145" s="7">
        <f>AVERAGE(Indus!M139:M150)-AVERAGE(Indus!$M$2:$M$349)</f>
        <v>-5.48571597701146E-3</v>
      </c>
      <c r="X145" s="7">
        <f t="shared" si="34"/>
        <v>-7.2473393809523806E-2</v>
      </c>
      <c r="Y145" s="7">
        <f>Indus!M145-W145-X145-AVERAGE(Indus!$M$2:$M$349)</f>
        <v>5.5404254761904775E-3</v>
      </c>
      <c r="Z145" s="7">
        <f>AVERAGE(Indus!N139:N150)-AVERAGE(Indus!$N$2:$N$349)</f>
        <v>-1.419078834971268</v>
      </c>
      <c r="AA145" s="7">
        <f t="shared" si="35"/>
        <v>-1.703961671160716</v>
      </c>
      <c r="AB145" s="7">
        <f>Indus!N145-Z145-AA145-AVERAGE(Indus!$N$2:$N$349)</f>
        <v>0.76512668366071424</v>
      </c>
      <c r="AC145" s="7">
        <f>AVERAGE(Indus!O139:O150)-AVERAGE(Indus!$O$2:$O$349)</f>
        <v>-0.15582195971264534</v>
      </c>
      <c r="AD145" s="7">
        <f t="shared" si="36"/>
        <v>-9.3014441964285766E-2</v>
      </c>
      <c r="AE145" s="7">
        <f>Indus!O145-AC145-AD145-AVERAGE(Indus!$O$2:$O$349)</f>
        <v>-2.6752748869047771E-2</v>
      </c>
      <c r="AF145" s="7">
        <f>AVERAGE(Indus!P139:P150)-AVERAGE(Indus!$P$2:$P$349)</f>
        <v>-4.9923346982758604E-2</v>
      </c>
      <c r="AG145" s="7">
        <f t="shared" si="37"/>
        <v>-7.4602463452380946E-2</v>
      </c>
      <c r="AH145" s="7">
        <f>Indus!P145-AF145-AG145-AVERAGE(Indus!$P$2:$P$349)</f>
        <v>4.604663595238094E-2</v>
      </c>
    </row>
    <row r="146" spans="1:34" x14ac:dyDescent="0.2">
      <c r="A146" s="3">
        <v>37271</v>
      </c>
      <c r="B146">
        <f t="shared" si="39"/>
        <v>2002</v>
      </c>
      <c r="C146">
        <f t="shared" si="40"/>
        <v>1</v>
      </c>
      <c r="D146" s="7">
        <f>AVERAGE(Indus!D140:D151)</f>
        <v>4.5327099766666672</v>
      </c>
      <c r="E146" s="7">
        <f t="shared" si="28"/>
        <v>-2.9115972892857132</v>
      </c>
      <c r="F146" s="7">
        <f>Indus!D146-D146-E146</f>
        <v>7.1050782619045627E-2</v>
      </c>
      <c r="G146" s="7"/>
      <c r="H146" s="7">
        <f>AVERAGE(Indus!H140:H151)-AVERAGE(Indus!$H$2:$H$349)</f>
        <v>1.7698883413495423</v>
      </c>
      <c r="I146" s="7">
        <f t="shared" si="29"/>
        <v>-0.39337085511897385</v>
      </c>
      <c r="J146" s="7">
        <f>Indus!H146-H146-I146-AVERAGE(Indus!$H$2:$H$349)</f>
        <v>0.11844816595248631</v>
      </c>
      <c r="K146" s="7">
        <f>AVERAGE(Indus!I140:I151)-AVERAGE(Indus!$I$2:$I$349)</f>
        <v>0.29031670175277213</v>
      </c>
      <c r="L146" s="7">
        <f t="shared" si="30"/>
        <v>-0.13915016446424033</v>
      </c>
      <c r="M146" s="7">
        <f>Indus!I146-K146-L146-AVERAGE(Indus!$I$2:$I$349)</f>
        <v>-1.3107118869072565E-2</v>
      </c>
      <c r="N146" s="7">
        <f>AVERAGE(Indus!J140:J151)-AVERAGE(Indus!$J$2:$J$349)</f>
        <v>-0.3834135639655174</v>
      </c>
      <c r="O146" s="7">
        <f t="shared" si="31"/>
        <v>-0.63024716369047629</v>
      </c>
      <c r="P146" s="7">
        <f>Indus!J146-N146-O146-AVERAGE(Indus!$J$2:$J$349)</f>
        <v>0.17783218535714296</v>
      </c>
      <c r="Q146" s="7">
        <f>AVERAGE(Indus!K140:K151)-AVERAGE(Indus!$K$2:$K$349)</f>
        <v>2.1629187902298952E-2</v>
      </c>
      <c r="R146" s="7">
        <f t="shared" si="32"/>
        <v>-0.33677367514880951</v>
      </c>
      <c r="S146" s="7">
        <f>Indus!K146-Q146-R146-AVERAGE(Indus!$K$2:$K$349)</f>
        <v>6.9907006815476236E-2</v>
      </c>
      <c r="T146" s="7">
        <f>AVERAGE(Indus!L140:L151)-AVERAGE(Indus!$L$2:$L$349)</f>
        <v>-2.6691433741953987</v>
      </c>
      <c r="U146" s="7">
        <f t="shared" si="33"/>
        <v>-0.83735311690476166</v>
      </c>
      <c r="V146" s="7">
        <f>Indus!L146-T146-U146-AVERAGE(Indus!$L$2:$L$349)</f>
        <v>-0.27972042226190563</v>
      </c>
      <c r="W146" s="7">
        <f>AVERAGE(Indus!M140:M151)-AVERAGE(Indus!$M$2:$M$349)</f>
        <v>-5.7857843103447937E-3</v>
      </c>
      <c r="X146" s="7">
        <f t="shared" si="34"/>
        <v>-2.3229864166666676E-2</v>
      </c>
      <c r="Y146" s="7">
        <f>Indus!M146-W146-X146-AVERAGE(Indus!$M$2:$M$349)</f>
        <v>1.3721341666666775E-3</v>
      </c>
      <c r="Z146" s="7">
        <f>AVERAGE(Indus!N140:N151)-AVERAGE(Indus!$N$2:$N$349)</f>
        <v>-1.2544724224712667</v>
      </c>
      <c r="AA146" s="7">
        <f t="shared" si="35"/>
        <v>-0.27041996994047501</v>
      </c>
      <c r="AB146" s="7">
        <f>Indus!N146-Z146-AA146-AVERAGE(Indus!$N$2:$N$349)</f>
        <v>1.3577199940472795E-2</v>
      </c>
      <c r="AC146" s="7">
        <f>AVERAGE(Indus!O140:O151)-AVERAGE(Indus!$O$2:$O$349)</f>
        <v>-0.18674747221264543</v>
      </c>
      <c r="AD146" s="7">
        <f t="shared" si="36"/>
        <v>-0.21379957645833381</v>
      </c>
      <c r="AE146" s="7">
        <f>Indus!O146-AC146-AD146-AVERAGE(Indus!$O$2:$O$349)</f>
        <v>-5.6483641874999435E-2</v>
      </c>
      <c r="AF146" s="7">
        <f>AVERAGE(Indus!P140:P151)-AVERAGE(Indus!$P$2:$P$349)</f>
        <v>-4.9577441149425271E-2</v>
      </c>
      <c r="AG146" s="7">
        <f t="shared" si="37"/>
        <v>-6.7250286041666663E-2</v>
      </c>
      <c r="AH146" s="7">
        <f>Indus!P146-AF146-AG146-AVERAGE(Indus!$P$2:$P$349)</f>
        <v>3.933465270833332E-2</v>
      </c>
    </row>
    <row r="147" spans="1:34" x14ac:dyDescent="0.2">
      <c r="A147" s="3">
        <v>37302</v>
      </c>
      <c r="B147">
        <f t="shared" si="39"/>
        <v>2002</v>
      </c>
      <c r="C147">
        <f t="shared" si="40"/>
        <v>2</v>
      </c>
      <c r="D147" s="7">
        <f>AVERAGE(Indus!D141:D152)</f>
        <v>4.233252993333334</v>
      </c>
      <c r="E147" s="7">
        <f t="shared" si="28"/>
        <v>-0.42567143738095259</v>
      </c>
      <c r="F147" s="7">
        <f>Indus!D147-D147-E147</f>
        <v>-0.7372709659523814</v>
      </c>
      <c r="G147" s="7"/>
      <c r="H147" s="7">
        <f>AVERAGE(Indus!H141:H152)-AVERAGE(Indus!$H$2:$H$349)</f>
        <v>1.5972809196832713</v>
      </c>
      <c r="I147" s="7">
        <f t="shared" si="29"/>
        <v>-0.27306910913694082</v>
      </c>
      <c r="J147" s="7">
        <f>Indus!H147-H147-I147-AVERAGE(Indus!$H$2:$H$349)</f>
        <v>8.4083921636647574E-2</v>
      </c>
      <c r="K147" s="7">
        <f>AVERAGE(Indus!I141:I152)-AVERAGE(Indus!$I$2:$I$349)</f>
        <v>0.26973513841943486</v>
      </c>
      <c r="L147" s="7">
        <f t="shared" si="30"/>
        <v>0.12104588446425169</v>
      </c>
      <c r="M147" s="7">
        <f>Indus!I147-K147-L147-AVERAGE(Indus!$I$2:$I$349)</f>
        <v>-7.2271164464268622E-2</v>
      </c>
      <c r="N147" s="7">
        <f>AVERAGE(Indus!J141:J152)-AVERAGE(Indus!$J$2:$J$349)</f>
        <v>-0.4070827772988509</v>
      </c>
      <c r="O147" s="7">
        <f t="shared" si="31"/>
        <v>-0.54973218991071426</v>
      </c>
      <c r="P147" s="7">
        <f>Indus!J147-N147-O147-AVERAGE(Indus!$J$2:$J$349)</f>
        <v>0.12013287491071445</v>
      </c>
      <c r="Q147" s="7">
        <f>AVERAGE(Indus!K141:K152)-AVERAGE(Indus!$K$2:$K$349)</f>
        <v>5.840340790229881E-2</v>
      </c>
      <c r="R147" s="7">
        <f t="shared" si="32"/>
        <v>-0.2936607723809524</v>
      </c>
      <c r="S147" s="7">
        <f>Indus!K147-Q147-R147-AVERAGE(Indus!$K$2:$K$349)</f>
        <v>-1.9646865952380854E-2</v>
      </c>
      <c r="T147" s="7">
        <f>AVERAGE(Indus!L141:L152)-AVERAGE(Indus!$L$2:$L$349)</f>
        <v>-2.7883355375287326</v>
      </c>
      <c r="U147" s="7">
        <f t="shared" si="33"/>
        <v>-1.1284273598214289</v>
      </c>
      <c r="V147" s="7">
        <f>Indus!L147-T147-U147-AVERAGE(Indus!$L$2:$L$349)</f>
        <v>-0.26985703601190458</v>
      </c>
      <c r="W147" s="7">
        <f>AVERAGE(Indus!M141:M152)-AVERAGE(Indus!$M$2:$M$349)</f>
        <v>-5.7548843103447794E-3</v>
      </c>
      <c r="X147" s="7">
        <f t="shared" si="34"/>
        <v>-2.3280202053571432E-2</v>
      </c>
      <c r="Y147" s="7">
        <f>Indus!M147-W147-X147-AVERAGE(Indus!$M$2:$M$349)</f>
        <v>1.3915720535714327E-3</v>
      </c>
      <c r="Z147" s="7">
        <f>AVERAGE(Indus!N141:N152)-AVERAGE(Indus!$N$2:$N$349)</f>
        <v>-1.1828196124712687</v>
      </c>
      <c r="AA147" s="7">
        <f t="shared" si="35"/>
        <v>1.7558755634523777</v>
      </c>
      <c r="AB147" s="7">
        <f>Indus!N147-Z147-AA147-AVERAGE(Indus!$N$2:$N$349)</f>
        <v>-0.57653099345237813</v>
      </c>
      <c r="AC147" s="7">
        <f>AVERAGE(Indus!O141:O152)-AVERAGE(Indus!$O$2:$O$349)</f>
        <v>-0.25363947971264533</v>
      </c>
      <c r="AD147" s="7">
        <f t="shared" si="36"/>
        <v>3.5075825297621321E-3</v>
      </c>
      <c r="AE147" s="7">
        <f>Indus!O147-AC147-AD147-AVERAGE(Indus!$O$2:$O$349)</f>
        <v>-2.9605253363095496E-2</v>
      </c>
      <c r="AF147" s="7">
        <f>AVERAGE(Indus!P141:P152)-AVERAGE(Indus!$P$2:$P$349)</f>
        <v>-5.4543477816091937E-2</v>
      </c>
      <c r="AG147" s="7">
        <f t="shared" si="37"/>
        <v>-3.7923187380952378E-2</v>
      </c>
      <c r="AH147" s="7">
        <f>Indus!P147-AF147-AG147-AVERAGE(Indus!$P$2:$P$349)</f>
        <v>2.4934670714285706E-2</v>
      </c>
    </row>
    <row r="148" spans="1:34" x14ac:dyDescent="0.2">
      <c r="A148" s="3">
        <v>37330</v>
      </c>
      <c r="B148">
        <f t="shared" si="39"/>
        <v>2002</v>
      </c>
      <c r="C148">
        <f t="shared" si="40"/>
        <v>3</v>
      </c>
      <c r="D148" s="7">
        <f>AVERAGE(Indus!D142:D153)</f>
        <v>3.9155447624999997</v>
      </c>
      <c r="E148" s="7">
        <f t="shared" si="28"/>
        <v>1.7726173383333335</v>
      </c>
      <c r="F148" s="7">
        <f>Indus!D148-D148-E148</f>
        <v>-0.31553544083333329</v>
      </c>
      <c r="G148" s="7"/>
      <c r="H148" s="7">
        <f>AVERAGE(Indus!H142:H153)-AVERAGE(Indus!$H$2:$H$349)</f>
        <v>1.4086415963492982</v>
      </c>
      <c r="I148" s="7">
        <f t="shared" si="29"/>
        <v>-0.14866638139847055</v>
      </c>
      <c r="J148" s="7">
        <f>Indus!H148-H148-I148-AVERAGE(Indus!$H$2:$H$349)</f>
        <v>0.11414082723240426</v>
      </c>
      <c r="K148" s="7">
        <f>AVERAGE(Indus!I142:I153)-AVERAGE(Indus!$I$2:$I$349)</f>
        <v>0.23613782841937336</v>
      </c>
      <c r="L148" s="7">
        <f t="shared" si="30"/>
        <v>0.40447307758932993</v>
      </c>
      <c r="M148" s="7">
        <f>Indus!I148-K148-L148-AVERAGE(Indus!$I$2:$I$349)</f>
        <v>-0.12208883758927414</v>
      </c>
      <c r="N148" s="7">
        <f>AVERAGE(Indus!J142:J153)-AVERAGE(Indus!$J$2:$J$349)</f>
        <v>-0.42171621396551762</v>
      </c>
      <c r="O148" s="7">
        <f t="shared" si="31"/>
        <v>-0.39400179642857136</v>
      </c>
      <c r="P148" s="7">
        <f>Indus!J148-N148-O148-AVERAGE(Indus!$J$2:$J$349)</f>
        <v>0.15311863809523807</v>
      </c>
      <c r="Q148" s="7">
        <f>AVERAGE(Indus!K142:K153)-AVERAGE(Indus!$K$2:$K$349)</f>
        <v>8.4873105402298865E-2</v>
      </c>
      <c r="R148" s="7">
        <f t="shared" si="32"/>
        <v>-0.28105722928571436</v>
      </c>
      <c r="S148" s="7">
        <f>Indus!K148-Q148-R148-AVERAGE(Indus!$K$2:$K$349)</f>
        <v>-6.0242996547618888E-2</v>
      </c>
      <c r="T148" s="7">
        <f>AVERAGE(Indus!L142:L153)-AVERAGE(Indus!$L$2:$L$349)</f>
        <v>-2.8889069316953995</v>
      </c>
      <c r="U148" s="7">
        <f t="shared" si="33"/>
        <v>-1.2460367708035722</v>
      </c>
      <c r="V148" s="7">
        <f>Indus!L148-T148-U148-AVERAGE(Indus!$L$2:$L$349)</f>
        <v>0.18746022913690563</v>
      </c>
      <c r="W148" s="7">
        <f>AVERAGE(Indus!M142:M153)-AVERAGE(Indus!$M$2:$M$349)</f>
        <v>-5.4230993103447783E-3</v>
      </c>
      <c r="X148" s="7">
        <f t="shared" si="34"/>
        <v>-2.3312426726190473E-2</v>
      </c>
      <c r="Y148" s="7">
        <f>Indus!M148-W148-X148-AVERAGE(Indus!$M$2:$M$349)</f>
        <v>1.0920117261904727E-3</v>
      </c>
      <c r="Z148" s="7">
        <f>AVERAGE(Indus!N142:N153)-AVERAGE(Indus!$N$2:$N$349)</f>
        <v>-1.1744629224712693</v>
      </c>
      <c r="AA148" s="7">
        <f t="shared" si="35"/>
        <v>3.4705398341666633</v>
      </c>
      <c r="AB148" s="7">
        <f>Indus!N148-Z148-AA148-AVERAGE(Indus!$N$2:$N$349)</f>
        <v>-0.69802378416666322</v>
      </c>
      <c r="AC148" s="7">
        <f>AVERAGE(Indus!O142:O153)-AVERAGE(Indus!$O$2:$O$349)</f>
        <v>-0.27185551304597855</v>
      </c>
      <c r="AD148" s="7">
        <f t="shared" si="36"/>
        <v>1.3288629910713556E-2</v>
      </c>
      <c r="AE148" s="7">
        <f>Indus!O148-AC148-AD148-AVERAGE(Indus!$O$2:$O$349)</f>
        <v>9.7911462589286291E-2</v>
      </c>
      <c r="AF148" s="7">
        <f>AVERAGE(Indus!P142:P153)-AVERAGE(Indus!$P$2:$P$349)</f>
        <v>-5.1757058649425279E-2</v>
      </c>
      <c r="AG148" s="7">
        <f t="shared" si="37"/>
        <v>-2.2603289434523804E-2</v>
      </c>
      <c r="AH148" s="7">
        <f>Indus!P148-AF148-AG148-AVERAGE(Indus!$P$2:$P$349)</f>
        <v>1.1117273601190483E-2</v>
      </c>
    </row>
    <row r="149" spans="1:34" x14ac:dyDescent="0.2">
      <c r="A149" s="3">
        <v>37361</v>
      </c>
      <c r="B149">
        <f t="shared" si="39"/>
        <v>2002</v>
      </c>
      <c r="C149">
        <f t="shared" si="40"/>
        <v>4</v>
      </c>
      <c r="D149" s="7">
        <f>AVERAGE(Indus!D143:D154)</f>
        <v>3.8084777333333331</v>
      </c>
      <c r="E149" s="7">
        <f t="shared" si="28"/>
        <v>3.1407904284523811</v>
      </c>
      <c r="F149" s="7">
        <f>Indus!D149-D149-E149</f>
        <v>-0.67227018178571418</v>
      </c>
      <c r="G149" s="7"/>
      <c r="H149" s="7">
        <f>AVERAGE(Indus!H143:H154)-AVERAGE(Indus!$H$2:$H$349)</f>
        <v>1.2418935496830272</v>
      </c>
      <c r="I149" s="7">
        <f t="shared" si="29"/>
        <v>-0.35107930526828568</v>
      </c>
      <c r="J149" s="7">
        <f>Indus!H149-H149-I149-AVERAGE(Indus!$H$2:$H$349)</f>
        <v>-6.1131792231662985E-2</v>
      </c>
      <c r="K149" s="7">
        <f>AVERAGE(Indus!I143:I154)-AVERAGE(Indus!$I$2:$I$349)</f>
        <v>0.20596103008608679</v>
      </c>
      <c r="L149" s="7">
        <f t="shared" si="30"/>
        <v>0.63605862616071818</v>
      </c>
      <c r="M149" s="7">
        <f>Indus!I149-K149-L149-AVERAGE(Indus!$I$2:$I$349)</f>
        <v>-5.6560337827363583E-2</v>
      </c>
      <c r="N149" s="7">
        <f>AVERAGE(Indus!J143:J154)-AVERAGE(Indus!$J$2:$J$349)</f>
        <v>-0.40876821313218425</v>
      </c>
      <c r="O149" s="7">
        <f t="shared" si="31"/>
        <v>-0.13855851791666673</v>
      </c>
      <c r="P149" s="7">
        <f>Indus!J149-N149-O149-AVERAGE(Indus!$J$2:$J$349)</f>
        <v>7.9497218750000265E-2</v>
      </c>
      <c r="Q149" s="7">
        <f>AVERAGE(Indus!K143:K154)-AVERAGE(Indus!$K$2:$K$349)</f>
        <v>7.5756127902298909E-2</v>
      </c>
      <c r="R149" s="7">
        <f t="shared" si="32"/>
        <v>4.7137904732142966E-2</v>
      </c>
      <c r="S149" s="7">
        <f>Indus!K149-Q149-R149-AVERAGE(Indus!$K$2:$K$349)</f>
        <v>4.5627896934523737E-2</v>
      </c>
      <c r="T149" s="7">
        <f>AVERAGE(Indus!L143:L154)-AVERAGE(Indus!$L$2:$L$349)</f>
        <v>-2.8322566508620661</v>
      </c>
      <c r="U149" s="7">
        <f t="shared" si="33"/>
        <v>-1.2516972193154769</v>
      </c>
      <c r="V149" s="7">
        <f>Indus!L149-T149-U149-AVERAGE(Indus!$L$2:$L$349)</f>
        <v>0.17827041681547673</v>
      </c>
      <c r="W149" s="7">
        <f>AVERAGE(Indus!M143:M154)-AVERAGE(Indus!$M$2:$M$349)</f>
        <v>-5.2348468103447926E-3</v>
      </c>
      <c r="X149" s="7">
        <f t="shared" si="34"/>
        <v>-7.2630390416666663E-2</v>
      </c>
      <c r="Y149" s="7">
        <f>Indus!M149-W149-X149-AVERAGE(Indus!$M$2:$M$349)</f>
        <v>5.4465529166666665E-3</v>
      </c>
      <c r="Z149" s="7">
        <f>AVERAGE(Indus!N143:N154)-AVERAGE(Indus!$N$2:$N$349)</f>
        <v>-1.1728775583046005</v>
      </c>
      <c r="AA149" s="7">
        <f t="shared" si="35"/>
        <v>4.3501304162797645</v>
      </c>
      <c r="AB149" s="7">
        <f>Indus!N149-Z149-AA149-AVERAGE(Indus!$N$2:$N$349)</f>
        <v>-0.95936674044643233</v>
      </c>
      <c r="AC149" s="7">
        <f>AVERAGE(Indus!O143:O154)-AVERAGE(Indus!$O$2:$O$349)</f>
        <v>-0.2457670363793123</v>
      </c>
      <c r="AD149" s="7">
        <f t="shared" si="36"/>
        <v>-5.6000804821429107E-2</v>
      </c>
      <c r="AE149" s="7">
        <f>Indus!O149-AC149-AD149-AVERAGE(Indus!$O$2:$O$349)</f>
        <v>8.3698840654762741E-2</v>
      </c>
      <c r="AF149" s="7">
        <f>AVERAGE(Indus!P143:P154)-AVERAGE(Indus!$P$2:$P$349)</f>
        <v>-5.0239693649425272E-2</v>
      </c>
      <c r="AG149" s="7">
        <f t="shared" si="37"/>
        <v>-2.2552960833333358E-2</v>
      </c>
      <c r="AH149" s="7">
        <f>Indus!P149-AF149-AG149-AVERAGE(Indus!$P$2:$P$349)</f>
        <v>1.2233440000000026E-2</v>
      </c>
    </row>
    <row r="150" spans="1:34" x14ac:dyDescent="0.2">
      <c r="A150" s="3">
        <v>37391</v>
      </c>
      <c r="B150">
        <f t="shared" si="39"/>
        <v>2002</v>
      </c>
      <c r="C150">
        <f t="shared" si="40"/>
        <v>5</v>
      </c>
      <c r="D150" s="7">
        <f>AVERAGE(Indus!D144:D155)</f>
        <v>3.7060742116666661</v>
      </c>
      <c r="E150" s="7">
        <f t="shared" si="28"/>
        <v>2.5263573912797606</v>
      </c>
      <c r="F150" s="7">
        <f>Indus!D150-D150-E150</f>
        <v>-0.44230635294642662</v>
      </c>
      <c r="G150" s="7"/>
      <c r="H150" s="7">
        <f>AVERAGE(Indus!H144:H155)-AVERAGE(Indus!$H$2:$H$349)</f>
        <v>1.0734161730156302</v>
      </c>
      <c r="I150" s="7">
        <f t="shared" si="29"/>
        <v>-0.45535786940445178</v>
      </c>
      <c r="J150" s="7">
        <f>Indus!H150-H150-I150-AVERAGE(Indus!$H$2:$H$349)</f>
        <v>-0.22367859142832458</v>
      </c>
      <c r="K150" s="7">
        <f>AVERAGE(Indus!I144:I155)-AVERAGE(Indus!$I$2:$I$349)</f>
        <v>0.17238406425275343</v>
      </c>
      <c r="L150" s="7">
        <f t="shared" si="30"/>
        <v>0.8001232152678881</v>
      </c>
      <c r="M150" s="7">
        <f>Indus!I150-K150-L150-AVERAGE(Indus!$I$2:$I$349)</f>
        <v>-9.625816110121832E-2</v>
      </c>
      <c r="N150" s="7">
        <f>AVERAGE(Indus!J144:J155)-AVERAGE(Indus!$J$2:$J$349)</f>
        <v>-0.39843465563218416</v>
      </c>
      <c r="O150" s="7">
        <f t="shared" si="31"/>
        <v>-0.10338196336309502</v>
      </c>
      <c r="P150" s="7">
        <f>Indus!J150-N150-O150-AVERAGE(Indus!$J$2:$J$349)</f>
        <v>1.5564386696428345E-2</v>
      </c>
      <c r="Q150" s="7">
        <f>AVERAGE(Indus!K144:K155)-AVERAGE(Indus!$K$2:$K$349)</f>
        <v>7.3228200402299048E-2</v>
      </c>
      <c r="R150" s="7">
        <f t="shared" si="32"/>
        <v>0.13874429791666643</v>
      </c>
      <c r="S150" s="7">
        <f>Indus!K150-Q150-R150-AVERAGE(Indus!$K$2:$K$349)</f>
        <v>6.098922125000017E-2</v>
      </c>
      <c r="T150" s="7">
        <f>AVERAGE(Indus!L144:L155)-AVERAGE(Indus!$L$2:$L$349)</f>
        <v>-2.7590776250287328</v>
      </c>
      <c r="U150" s="7">
        <f t="shared" si="33"/>
        <v>-1.5361059226785709</v>
      </c>
      <c r="V150" s="7">
        <f>Indus!L150-T150-U150-AVERAGE(Indus!$L$2:$L$349)</f>
        <v>0.30112977434523813</v>
      </c>
      <c r="W150" s="7">
        <f>AVERAGE(Indus!M144:M155)-AVERAGE(Indus!$M$2:$M$349)</f>
        <v>-5.0465976436781246E-3</v>
      </c>
      <c r="X150" s="7">
        <f t="shared" si="34"/>
        <v>-3.9640604285714282E-2</v>
      </c>
      <c r="Y150" s="7">
        <f>Indus!M150-W150-X150-AVERAGE(Indus!$M$2:$M$349)</f>
        <v>1.5332176190476221E-3</v>
      </c>
      <c r="Z150" s="7">
        <f>AVERAGE(Indus!N144:N155)-AVERAGE(Indus!$N$2:$N$349)</f>
        <v>-1.1679455124712685</v>
      </c>
      <c r="AA150" s="7">
        <f t="shared" si="35"/>
        <v>3.7907389094047605</v>
      </c>
      <c r="AB150" s="7">
        <f>Indus!N150-Z150-AA150-AVERAGE(Indus!$N$2:$N$349)</f>
        <v>-0.61811737940475986</v>
      </c>
      <c r="AC150" s="7">
        <f>AVERAGE(Indus!O144:O155)-AVERAGE(Indus!$O$2:$O$349)</f>
        <v>-0.23222488054597923</v>
      </c>
      <c r="AD150" s="7">
        <f t="shared" si="36"/>
        <v>-3.8706940357142727E-2</v>
      </c>
      <c r="AE150" s="7">
        <f>Indus!O150-AC150-AD150-AVERAGE(Indus!$O$2:$O$349)</f>
        <v>0.10394758035714302</v>
      </c>
      <c r="AF150" s="7">
        <f>AVERAGE(Indus!P144:P155)-AVERAGE(Indus!$P$2:$P$349)</f>
        <v>-5.0239836149425274E-2</v>
      </c>
      <c r="AG150" s="7">
        <f t="shared" si="37"/>
        <v>-3.0040667202380952E-2</v>
      </c>
      <c r="AH150" s="7">
        <f>Indus!P150-AF150-AG150-AVERAGE(Indus!$P$2:$P$349)</f>
        <v>1.2593258869047622E-2</v>
      </c>
    </row>
    <row r="151" spans="1:34" x14ac:dyDescent="0.2">
      <c r="A151" s="3">
        <v>37422</v>
      </c>
      <c r="B151">
        <f t="shared" si="39"/>
        <v>2002</v>
      </c>
      <c r="C151">
        <f t="shared" si="40"/>
        <v>6</v>
      </c>
      <c r="D151" s="7">
        <f>AVERAGE(Indus!D145:D156)</f>
        <v>3.5687966091666663</v>
      </c>
      <c r="E151" s="7">
        <f t="shared" si="28"/>
        <v>1.4884468018154766</v>
      </c>
      <c r="F151" s="7">
        <f>Indus!D151-D151-E151</f>
        <v>-9.1486760982143478E-2</v>
      </c>
      <c r="G151" s="7"/>
      <c r="H151" s="7">
        <f>AVERAGE(Indus!H145:H156)-AVERAGE(Indus!$H$2:$H$349)</f>
        <v>0.9069529571829662</v>
      </c>
      <c r="I151" s="7">
        <f t="shared" si="29"/>
        <v>-0.44638061523755823</v>
      </c>
      <c r="J151" s="7">
        <f>Indus!H151-H151-I151-AVERAGE(Indus!$H$2:$H$349)</f>
        <v>-4.4952389762329403E-2</v>
      </c>
      <c r="K151" s="7">
        <f>AVERAGE(Indus!I145:I156)-AVERAGE(Indus!$I$2:$I$349)</f>
        <v>0.13369794758608577</v>
      </c>
      <c r="L151" s="7">
        <f t="shared" si="30"/>
        <v>0.84019806285715504</v>
      </c>
      <c r="M151" s="7">
        <f>Indus!I151-K151-L151-AVERAGE(Indus!$I$2:$I$349)</f>
        <v>-7.0852462023822227E-2</v>
      </c>
      <c r="N151" s="7">
        <f>AVERAGE(Indus!J145:J156)-AVERAGE(Indus!$J$2:$J$349)</f>
        <v>-0.38964574646551753</v>
      </c>
      <c r="O151" s="7">
        <f t="shared" si="31"/>
        <v>0.36573792788690507</v>
      </c>
      <c r="P151" s="7">
        <f>Indus!J151-N151-O151-AVERAGE(Indus!$J$2:$J$349)</f>
        <v>6.483148627976143E-2</v>
      </c>
      <c r="Q151" s="7">
        <f>AVERAGE(Indus!K145:K156)-AVERAGE(Indus!$K$2:$K$349)</f>
        <v>7.1171150402298933E-2</v>
      </c>
      <c r="R151" s="7">
        <f t="shared" si="32"/>
        <v>-9.3634842857143186E-3</v>
      </c>
      <c r="S151" s="7">
        <f>Indus!K151-Q151-R151-AVERAGE(Indus!$K$2:$K$349)</f>
        <v>-0.130272016547619</v>
      </c>
      <c r="T151" s="7">
        <f>AVERAGE(Indus!L145:L156)-AVERAGE(Indus!$L$2:$L$349)</f>
        <v>-2.6791027950287325</v>
      </c>
      <c r="U151" s="7">
        <f t="shared" si="33"/>
        <v>-0.8371478433035735</v>
      </c>
      <c r="V151" s="7">
        <f>Indus!L151-T151-U151-AVERAGE(Indus!$L$2:$L$349)</f>
        <v>0.47946104497024056</v>
      </c>
      <c r="W151" s="7">
        <f>AVERAGE(Indus!M145:M156)-AVERAGE(Indus!$M$2:$M$349)</f>
        <v>-5.2018809770114499E-3</v>
      </c>
      <c r="X151" s="7">
        <f t="shared" si="34"/>
        <v>-3.9679677708333333E-2</v>
      </c>
      <c r="Y151" s="7">
        <f>Indus!M151-W151-X151-AVERAGE(Indus!$M$2:$M$349)</f>
        <v>1.7275743749999989E-3</v>
      </c>
      <c r="Z151" s="7">
        <f>AVERAGE(Indus!N145:N156)-AVERAGE(Indus!$N$2:$N$349)</f>
        <v>-1.1829770091379359</v>
      </c>
      <c r="AA151" s="7">
        <f t="shared" si="35"/>
        <v>1.7242862690476208</v>
      </c>
      <c r="AB151" s="7">
        <f>Indus!N151-Z151-AA151-AVERAGE(Indus!$N$2:$N$349)</f>
        <v>-0.47660612238095368</v>
      </c>
      <c r="AC151" s="7">
        <f>AVERAGE(Indus!O145:O156)-AVERAGE(Indus!$O$2:$O$349)</f>
        <v>-0.23565023054597933</v>
      </c>
      <c r="AD151" s="7">
        <f t="shared" si="36"/>
        <v>-0.14073229485119043</v>
      </c>
      <c r="AE151" s="7">
        <f>Indus!O151-AC151-AD151-AVERAGE(Indus!$O$2:$O$349)</f>
        <v>6.2475694851190866E-2</v>
      </c>
      <c r="AF151" s="7">
        <f>AVERAGE(Indus!P145:P156)-AVERAGE(Indus!$P$2:$P$349)</f>
        <v>-5.0451825316091943E-2</v>
      </c>
      <c r="AG151" s="7">
        <f t="shared" si="37"/>
        <v>3.1537172827380958E-2</v>
      </c>
      <c r="AH151" s="7">
        <f>Indus!P151-AF151-AG151-AVERAGE(Indus!$P$2:$P$349)</f>
        <v>2.262941800595239E-2</v>
      </c>
    </row>
    <row r="152" spans="1:34" x14ac:dyDescent="0.2">
      <c r="A152" s="3">
        <v>37452</v>
      </c>
      <c r="B152">
        <f t="shared" si="39"/>
        <v>2002</v>
      </c>
      <c r="C152">
        <f t="shared" si="40"/>
        <v>7</v>
      </c>
      <c r="D152" s="7">
        <f>AVERAGE(Indus!D146:D157)</f>
        <v>3.4388845499999996</v>
      </c>
      <c r="E152" s="7">
        <f t="shared" si="28"/>
        <v>1.9669899127678572</v>
      </c>
      <c r="F152" s="7">
        <f>Indus!D152-D152-E152</f>
        <v>-1.1231267127678564</v>
      </c>
      <c r="G152" s="7"/>
      <c r="H152" s="7">
        <f>AVERAGE(Indus!H146:H157)-AVERAGE(Indus!$H$2:$H$349)</f>
        <v>0.7248443955163566</v>
      </c>
      <c r="I152" s="7">
        <f t="shared" si="29"/>
        <v>-0.1231013713095308</v>
      </c>
      <c r="J152" s="7">
        <f>Indus!H152-H152-I152-AVERAGE(Indus!$H$2:$H$349)</f>
        <v>-0.24300784202387149</v>
      </c>
      <c r="K152" s="7">
        <f>AVERAGE(Indus!I146:I157)-AVERAGE(Indus!$I$2:$I$349)</f>
        <v>9.6074860086105218E-2</v>
      </c>
      <c r="L152" s="7">
        <f t="shared" si="30"/>
        <v>0.17507643994048294</v>
      </c>
      <c r="M152" s="7">
        <f>Indus!I152-K152-L152-AVERAGE(Indus!$I$2:$I$349)</f>
        <v>0.18590835839285091</v>
      </c>
      <c r="N152" s="7">
        <f>AVERAGE(Indus!J146:J157)-AVERAGE(Indus!$J$2:$J$349)</f>
        <v>-0.38279611229885091</v>
      </c>
      <c r="O152" s="7">
        <f t="shared" si="31"/>
        <v>0.82044285833333364</v>
      </c>
      <c r="P152" s="7">
        <f>Indus!J152-N152-O152-AVERAGE(Indus!$J$2:$J$349)</f>
        <v>-0.24217311833333355</v>
      </c>
      <c r="Q152" s="7">
        <f>AVERAGE(Indus!K146:K157)-AVERAGE(Indus!$K$2:$K$349)</f>
        <v>7.6029087902298897E-2</v>
      </c>
      <c r="R152" s="7">
        <f t="shared" si="32"/>
        <v>9.4670911398809454E-2</v>
      </c>
      <c r="S152" s="7">
        <f>Indus!K152-Q152-R152-AVERAGE(Indus!$K$2:$K$349)</f>
        <v>0.15057927026785733</v>
      </c>
      <c r="T152" s="7">
        <f>AVERAGE(Indus!L146:L157)-AVERAGE(Indus!$L$2:$L$349)</f>
        <v>-2.5941525266953991</v>
      </c>
      <c r="U152" s="7">
        <f t="shared" si="33"/>
        <v>1.7990590514880962</v>
      </c>
      <c r="V152" s="7">
        <f>Indus!L152-T152-U152-AVERAGE(Indus!$L$2:$L$349)</f>
        <v>-0.51201772815476243</v>
      </c>
      <c r="W152" s="7">
        <f>AVERAGE(Indus!M146:M157)-AVERAGE(Indus!$M$2:$M$349)</f>
        <v>-5.2018809770114499E-3</v>
      </c>
      <c r="X152" s="7">
        <f t="shared" si="34"/>
        <v>6.3956218720238101E-2</v>
      </c>
      <c r="Y152" s="7">
        <f>Indus!M152-W152-X152-AVERAGE(Indus!$M$2:$M$349)</f>
        <v>-4.5894320535714572E-3</v>
      </c>
      <c r="Z152" s="7">
        <f>AVERAGE(Indus!N146:N157)-AVERAGE(Indus!$N$2:$N$349)</f>
        <v>-1.2027830366379355</v>
      </c>
      <c r="AA152" s="7">
        <f t="shared" si="35"/>
        <v>-1.4646424845833312</v>
      </c>
      <c r="AB152" s="7">
        <f>Indus!N152-Z152-AA152-AVERAGE(Indus!$N$2:$N$349)</f>
        <v>9.7994368749999339E-2</v>
      </c>
      <c r="AC152" s="7">
        <f>AVERAGE(Indus!O146:O157)-AVERAGE(Indus!$O$2:$O$349)</f>
        <v>-0.222714671379312</v>
      </c>
      <c r="AD152" s="7">
        <f t="shared" si="36"/>
        <v>0.38190007651785818</v>
      </c>
      <c r="AE152" s="7">
        <f>Indus!O152-AC152-AD152-AVERAGE(Indus!$O$2:$O$349)</f>
        <v>-0.40387502568452494</v>
      </c>
      <c r="AF152" s="7">
        <f>AVERAGE(Indus!P146:P157)-AVERAGE(Indus!$P$2:$P$349)</f>
        <v>-5.0404633649425275E-2</v>
      </c>
      <c r="AG152" s="7">
        <f t="shared" si="37"/>
        <v>0.21962261613095235</v>
      </c>
      <c r="AH152" s="7">
        <f>Indus!P152-AF152-AG152-AVERAGE(Indus!$P$2:$P$349)</f>
        <v>-0.1519365669642857</v>
      </c>
    </row>
    <row r="153" spans="1:34" x14ac:dyDescent="0.2">
      <c r="A153" s="3">
        <v>37483</v>
      </c>
      <c r="B153">
        <f t="shared" si="39"/>
        <v>2002</v>
      </c>
      <c r="C153">
        <f t="shared" si="40"/>
        <v>8</v>
      </c>
      <c r="D153" s="7">
        <f>AVERAGE(Indus!D147:D158)</f>
        <v>3.2812164758333338</v>
      </c>
      <c r="E153" s="7">
        <f t="shared" si="28"/>
        <v>1.7473477882142856</v>
      </c>
      <c r="F153" s="7">
        <f>Indus!D153-D153-E153</f>
        <v>-1.8329775840476195</v>
      </c>
      <c r="G153" s="7"/>
      <c r="H153" s="7">
        <f>AVERAGE(Indus!H147:H158)-AVERAGE(Indus!$H$2:$H$349)</f>
        <v>0.54763899218278311</v>
      </c>
      <c r="I153" s="7">
        <f t="shared" si="29"/>
        <v>0.30438886375077345</v>
      </c>
      <c r="J153" s="7">
        <f>Indus!H153-H153-I153-AVERAGE(Indus!$H$2:$H$349)</f>
        <v>-0.33582197375062606</v>
      </c>
      <c r="K153" s="7">
        <f>AVERAGE(Indus!I147:I158)-AVERAGE(Indus!$I$2:$I$349)</f>
        <v>6.3680450919434861E-2</v>
      </c>
      <c r="L153" s="7">
        <f t="shared" si="30"/>
        <v>-0.76863316086308942</v>
      </c>
      <c r="M153" s="7">
        <f>Indus!I153-K153-L153-AVERAGE(Indus!$I$2:$I$349)</f>
        <v>-2.7562821636877288E-2</v>
      </c>
      <c r="N153" s="7">
        <f>AVERAGE(Indus!J147:J158)-AVERAGE(Indus!$J$2:$J$349)</f>
        <v>-0.37691964896551744</v>
      </c>
      <c r="O153" s="7">
        <f t="shared" si="31"/>
        <v>0.9251789839880955</v>
      </c>
      <c r="P153" s="7">
        <f>Indus!J153-N153-O153-AVERAGE(Indus!$J$2:$J$349)</f>
        <v>-0.49157118732142879</v>
      </c>
      <c r="Q153" s="7">
        <f>AVERAGE(Indus!K147:K158)-AVERAGE(Indus!$K$2:$K$349)</f>
        <v>7.0887551235632285E-2</v>
      </c>
      <c r="R153" s="7">
        <f t="shared" si="32"/>
        <v>1.6816573690476178E-2</v>
      </c>
      <c r="S153" s="7">
        <f>Indus!K153-Q153-R153-AVERAGE(Indus!$K$2:$K$349)</f>
        <v>0.20048229464285716</v>
      </c>
      <c r="T153" s="7">
        <f>AVERAGE(Indus!L147:L158)-AVERAGE(Indus!$L$2:$L$349)</f>
        <v>-2.5088218808620657</v>
      </c>
      <c r="U153" s="7">
        <f t="shared" si="33"/>
        <v>3.6617751977976187</v>
      </c>
      <c r="V153" s="7">
        <f>Indus!L153-T153-U153-AVERAGE(Indus!$L$2:$L$349)</f>
        <v>-1.6506806502976197</v>
      </c>
      <c r="W153" s="7">
        <f>AVERAGE(Indus!M147:M158)-AVERAGE(Indus!$M$2:$M$349)</f>
        <v>-4.9030293103447947E-3</v>
      </c>
      <c r="X153" s="7">
        <f t="shared" si="34"/>
        <v>3.3499074464285739E-2</v>
      </c>
      <c r="Y153" s="7">
        <f>Indus!M153-W153-X153-AVERAGE(Indus!$M$2:$M$349)</f>
        <v>-1.296869464285727E-3</v>
      </c>
      <c r="Z153" s="7">
        <f>AVERAGE(Indus!N147:N158)-AVERAGE(Indus!$N$2:$N$349)</f>
        <v>-1.2423736341379357</v>
      </c>
      <c r="AA153" s="7">
        <f t="shared" si="35"/>
        <v>-3.1178156839880966</v>
      </c>
      <c r="AB153" s="7">
        <f>Indus!N153-Z153-AA153-AVERAGE(Indus!$N$2:$N$349)</f>
        <v>0.81729033565476428</v>
      </c>
      <c r="AC153" s="7">
        <f>AVERAGE(Indus!O147:O158)-AVERAGE(Indus!$O$2:$O$349)</f>
        <v>-0.21747200637931163</v>
      </c>
      <c r="AD153" s="7">
        <f t="shared" si="36"/>
        <v>0.54602282654761813</v>
      </c>
      <c r="AE153" s="7">
        <f>Indus!O153-AC153-AD153-AVERAGE(Indus!$O$2:$O$349)</f>
        <v>-0.24970166071428546</v>
      </c>
      <c r="AF153" s="7">
        <f>AVERAGE(Indus!P147:P158)-AVERAGE(Indus!$P$2:$P$349)</f>
        <v>-5.0488737816091943E-2</v>
      </c>
      <c r="AG153" s="7">
        <f t="shared" si="37"/>
        <v>0.14610215586309522</v>
      </c>
      <c r="AH153" s="7">
        <f>Indus!P153-AF153-AG153-AVERAGE(Indus!$P$2:$P$349)</f>
        <v>-9.4150072529761888E-2</v>
      </c>
    </row>
    <row r="154" spans="1:34" x14ac:dyDescent="0.2">
      <c r="A154" s="3">
        <v>37514</v>
      </c>
      <c r="B154">
        <f t="shared" si="39"/>
        <v>2002</v>
      </c>
      <c r="C154">
        <f t="shared" si="40"/>
        <v>9</v>
      </c>
      <c r="D154" s="7">
        <f>AVERAGE(Indus!D148:D159)</f>
        <v>3.2602225283333333</v>
      </c>
      <c r="E154" s="7">
        <f t="shared" si="28"/>
        <v>-0.16994869681547603</v>
      </c>
      <c r="F154" s="7">
        <f>Indus!D154-D154-E154</f>
        <v>0.6408622484821429</v>
      </c>
      <c r="G154" s="7"/>
      <c r="H154" s="7">
        <f>AVERAGE(Indus!H148:H159)-AVERAGE(Indus!$H$2:$H$349)</f>
        <v>0.39208072384963089</v>
      </c>
      <c r="I154" s="7">
        <f t="shared" si="29"/>
        <v>0.56428019148734165</v>
      </c>
      <c r="J154" s="7">
        <f>Indus!H154-H154-I154-AVERAGE(Indus!$H$2:$H$349)</f>
        <v>-0.17184448315401823</v>
      </c>
      <c r="K154" s="7">
        <f>AVERAGE(Indus!I148:I159)-AVERAGE(Indus!$I$2:$I$349)</f>
        <v>4.8325022586084287E-2</v>
      </c>
      <c r="L154" s="7">
        <f t="shared" si="30"/>
        <v>-0.73743248026778474</v>
      </c>
      <c r="M154" s="7">
        <f>Indus!I154-K154-L154-AVERAGE(Indus!$I$2:$I$349)</f>
        <v>6.6333136101150103E-2</v>
      </c>
      <c r="N154" s="7">
        <f>AVERAGE(Indus!J148:J159)-AVERAGE(Indus!$J$2:$J$349)</f>
        <v>-0.35597001979885079</v>
      </c>
      <c r="O154" s="7">
        <f t="shared" si="31"/>
        <v>0.52414154517857137</v>
      </c>
      <c r="P154" s="7">
        <f>Indus!J154-N154-O154-AVERAGE(Indus!$J$2:$J$349)</f>
        <v>-0.21082310767857138</v>
      </c>
      <c r="Q154" s="7">
        <f>AVERAGE(Indus!K148:K159)-AVERAGE(Indus!$K$2:$K$349)</f>
        <v>6.3221500402299013E-2</v>
      </c>
      <c r="R154" s="7">
        <f t="shared" si="32"/>
        <v>0.24324861071428594</v>
      </c>
      <c r="S154" s="7">
        <f>Indus!K154-Q154-R154-AVERAGE(Indus!$K$2:$K$349)</f>
        <v>-5.8588891547619371E-2</v>
      </c>
      <c r="T154" s="7">
        <f>AVERAGE(Indus!L148:L159)-AVERAGE(Indus!$L$2:$L$349)</f>
        <v>-2.3939419150287322</v>
      </c>
      <c r="U154" s="7">
        <f t="shared" si="33"/>
        <v>2.2162659018154773</v>
      </c>
      <c r="V154" s="7">
        <f>Indus!L154-T154-U154-AVERAGE(Indus!$L$2:$L$349)</f>
        <v>-8.1349701488111492E-3</v>
      </c>
      <c r="W154" s="7">
        <f>AVERAGE(Indus!M148:M159)-AVERAGE(Indus!$M$2:$M$349)</f>
        <v>-4.6041776436781257E-3</v>
      </c>
      <c r="X154" s="7">
        <f t="shared" si="34"/>
        <v>8.6521461220238155E-2</v>
      </c>
      <c r="Y154" s="7">
        <f>Indus!M154-W154-X154-AVERAGE(Indus!$M$2:$M$349)</f>
        <v>-5.2324878869048075E-3</v>
      </c>
      <c r="Z154" s="7">
        <f>AVERAGE(Indus!N148:N159)-AVERAGE(Indus!$N$2:$N$349)</f>
        <v>-1.2606347483046036</v>
      </c>
      <c r="AA154" s="7">
        <f t="shared" si="35"/>
        <v>-3.2922003180654746</v>
      </c>
      <c r="AB154" s="7">
        <f>Indus!N154-Z154-AA154-AVERAGE(Indus!$N$2:$N$349)</f>
        <v>0.95109676389881059</v>
      </c>
      <c r="AC154" s="7">
        <f>AVERAGE(Indus!O148:O159)-AVERAGE(Indus!$O$2:$O$349)</f>
        <v>-0.18783371637931223</v>
      </c>
      <c r="AD154" s="7">
        <f t="shared" si="36"/>
        <v>0.22230336464285827</v>
      </c>
      <c r="AE154" s="7">
        <f>Indus!O154-AC154-AD154-AVERAGE(Indus!$O$2:$O$349)</f>
        <v>9.5925131190475188E-2</v>
      </c>
      <c r="AF154" s="7">
        <f>AVERAGE(Indus!P148:P159)-AVERAGE(Indus!$P$2:$P$349)</f>
        <v>-4.0396499482758606E-2</v>
      </c>
      <c r="AG154" s="7">
        <f t="shared" si="37"/>
        <v>2.9234067857142887E-3</v>
      </c>
      <c r="AH154" s="7">
        <f>Indus!P154-AF154-AG154-AVERAGE(Indus!$P$2:$P$349)</f>
        <v>-1.7849781785714294E-2</v>
      </c>
    </row>
    <row r="155" spans="1:34" x14ac:dyDescent="0.2">
      <c r="A155" s="3">
        <v>37544</v>
      </c>
      <c r="B155">
        <f t="shared" si="39"/>
        <v>2002</v>
      </c>
      <c r="C155">
        <f t="shared" si="40"/>
        <v>10</v>
      </c>
      <c r="D155" s="7">
        <f>AVERAGE(Indus!D149:D160)</f>
        <v>3.3825742491666664</v>
      </c>
      <c r="E155" s="7">
        <f t="shared" si="28"/>
        <v>-2.9457578467261909</v>
      </c>
      <c r="F155" s="7">
        <f>Indus!D155-D155-E155</f>
        <v>1.0286190975595244</v>
      </c>
      <c r="G155" s="7"/>
      <c r="H155" s="7">
        <f>AVERAGE(Indus!H149:H160)-AVERAGE(Indus!$H$2:$H$349)</f>
        <v>0.25859683718317683</v>
      </c>
      <c r="I155" s="7">
        <f t="shared" si="29"/>
        <v>0.67293512288642887</v>
      </c>
      <c r="J155" s="7">
        <f>Indus!H155-H155-I155-AVERAGE(Indus!$H$2:$H$349)</f>
        <v>-6.571669788672807E-2</v>
      </c>
      <c r="K155" s="7">
        <f>AVERAGE(Indus!I149:I160)-AVERAGE(Indus!$I$2:$I$349)</f>
        <v>4.0540496752782929E-2</v>
      </c>
      <c r="L155" s="7">
        <f t="shared" si="30"/>
        <v>-0.62443569854167436</v>
      </c>
      <c r="M155" s="7">
        <f>Indus!I155-K155-L155-AVERAGE(Indus!$I$2:$I$349)</f>
        <v>-2.1334979169296275E-4</v>
      </c>
      <c r="N155" s="7">
        <f>AVERAGE(Indus!J149:J160)-AVERAGE(Indus!$J$2:$J$349)</f>
        <v>-0.32499916313218424</v>
      </c>
      <c r="O155" s="7">
        <f t="shared" si="31"/>
        <v>-4.6015853988095268E-2</v>
      </c>
      <c r="P155" s="7">
        <f>Indus!J155-N155-O155-AVERAGE(Indus!$J$2:$J$349)</f>
        <v>-2.7584775178571386E-2</v>
      </c>
      <c r="Q155" s="7">
        <f>AVERAGE(Indus!K149:K160)-AVERAGE(Indus!$K$2:$K$349)</f>
        <v>5.6892846235632288E-2</v>
      </c>
      <c r="R155" s="7">
        <f t="shared" si="32"/>
        <v>0.14251123116071418</v>
      </c>
      <c r="S155" s="7">
        <f>Indus!K155-Q155-R155-AVERAGE(Indus!$K$2:$K$349)</f>
        <v>-5.6087767827380786E-2</v>
      </c>
      <c r="T155" s="7">
        <f>AVERAGE(Indus!L149:L160)-AVERAGE(Indus!$L$2:$L$349)</f>
        <v>-2.247907296695399</v>
      </c>
      <c r="U155" s="7">
        <f t="shared" si="33"/>
        <v>7.3723279255951901E-2</v>
      </c>
      <c r="V155" s="7">
        <f>Indus!L155-T155-U155-AVERAGE(Indus!$L$2:$L$349)</f>
        <v>0.33519577407738144</v>
      </c>
      <c r="W155" s="7">
        <f>AVERAGE(Indus!M149:M160)-AVERAGE(Indus!$M$2:$M$349)</f>
        <v>-4.3053259770114705E-3</v>
      </c>
      <c r="X155" s="7">
        <f t="shared" si="34"/>
        <v>8.6516122976190463E-2</v>
      </c>
      <c r="Y155" s="7">
        <f>Indus!M155-W155-X155-AVERAGE(Indus!$M$2:$M$349)</f>
        <v>-5.5105813095237821E-3</v>
      </c>
      <c r="Z155" s="7">
        <f>AVERAGE(Indus!N149:N160)-AVERAGE(Indus!$N$2:$N$349)</f>
        <v>-1.1966232541379345</v>
      </c>
      <c r="AA155" s="7">
        <f t="shared" si="35"/>
        <v>-3.0015759469047625</v>
      </c>
      <c r="AB155" s="7">
        <f>Indus!N155-Z155-AA155-AVERAGE(Indus!$N$2:$N$349)</f>
        <v>0.80393894857142811</v>
      </c>
      <c r="AC155" s="7">
        <f>AVERAGE(Indus!O149:O160)-AVERAGE(Indus!$O$2:$O$349)</f>
        <v>-0.16364734304597883</v>
      </c>
      <c r="AD155" s="7">
        <f t="shared" si="36"/>
        <v>-0.17453537592261892</v>
      </c>
      <c r="AE155" s="7">
        <f>Indus!O155-AC155-AD155-AVERAGE(Indus!$O$2:$O$349)</f>
        <v>1.2417908422619028E-2</v>
      </c>
      <c r="AF155" s="7">
        <f>AVERAGE(Indus!P149:P160)-AVERAGE(Indus!$P$2:$P$349)</f>
        <v>-3.595789781609194E-2</v>
      </c>
      <c r="AG155" s="7">
        <f t="shared" si="37"/>
        <v>-7.4909249077380946E-2</v>
      </c>
      <c r="AH155" s="7">
        <f>Indus!P155-AF155-AG155-AVERAGE(Indus!$P$2:$P$349)</f>
        <v>3.2240762410714274E-2</v>
      </c>
    </row>
    <row r="156" spans="1:34" x14ac:dyDescent="0.2">
      <c r="A156" s="3">
        <v>37575</v>
      </c>
      <c r="B156">
        <f t="shared" si="39"/>
        <v>2002</v>
      </c>
      <c r="C156">
        <f t="shared" si="40"/>
        <v>11</v>
      </c>
      <c r="D156" s="7">
        <f>AVERAGE(Indus!D150:D161)</f>
        <v>3.5094943483333334</v>
      </c>
      <c r="E156" s="7">
        <f t="shared" ref="E156:E219" si="42">E144</f>
        <v>-3.5697580191071441</v>
      </c>
      <c r="F156" s="7">
        <f>Indus!D156-D156-E156</f>
        <v>0.85286669077381028</v>
      </c>
      <c r="G156" s="7"/>
      <c r="H156" s="7">
        <f>AVERAGE(Indus!H150:H161)-AVERAGE(Indus!$H$2:$H$349)</f>
        <v>0.14057518968320437</v>
      </c>
      <c r="I156" s="7">
        <f t="shared" ref="I156:I219" si="43">I144</f>
        <v>0.72864568809472985</v>
      </c>
      <c r="J156" s="7">
        <f>Indus!H156-H156-I156-AVERAGE(Indus!$H$2:$H$349)</f>
        <v>5.860610440504388E-2</v>
      </c>
      <c r="K156" s="7">
        <f>AVERAGE(Indus!I150:I161)-AVERAGE(Indus!$I$2:$I$349)</f>
        <v>3.600100758615099E-2</v>
      </c>
      <c r="L156" s="7">
        <f t="shared" ref="L156:L219" si="44">L144</f>
        <v>-0.50716400184529675</v>
      </c>
      <c r="M156" s="7">
        <f>Indus!I156-K156-L156-AVERAGE(Indus!$I$2:$I$349)</f>
        <v>-6.253051732142012E-2</v>
      </c>
      <c r="N156" s="7">
        <f>AVERAGE(Indus!J150:J161)-AVERAGE(Indus!$J$2:$J$349)</f>
        <v>-0.29671511979885079</v>
      </c>
      <c r="O156" s="7">
        <f t="shared" ref="O156:O219" si="45">O144</f>
        <v>-0.27201306354166643</v>
      </c>
      <c r="P156" s="7">
        <f>Indus!J156-N156-O156-AVERAGE(Indus!$J$2:$J$349)</f>
        <v>6.5731161041666208E-2</v>
      </c>
      <c r="Q156" s="7">
        <f>AVERAGE(Indus!K150:K161)-AVERAGE(Indus!$K$2:$K$349)</f>
        <v>5.2056649568965607E-2</v>
      </c>
      <c r="R156" s="7">
        <f t="shared" ref="R156:R219" si="46">R144</f>
        <v>-3.8654924107142885E-2</v>
      </c>
      <c r="S156" s="7">
        <f>Indus!K156-Q156-R156-AVERAGE(Indus!$K$2:$K$349)</f>
        <v>-6.5788735892857053E-2</v>
      </c>
      <c r="T156" s="7">
        <f>AVERAGE(Indus!L150:L161)-AVERAGE(Indus!$L$2:$L$349)</f>
        <v>-2.1175786216953991</v>
      </c>
      <c r="U156" s="7">
        <f t="shared" ref="U156:U219" si="47">U144</f>
        <v>-0.51119059562499913</v>
      </c>
      <c r="V156" s="7">
        <f>Indus!L156-T156-U156-AVERAGE(Indus!$L$2:$L$349)</f>
        <v>0.33942616395833269</v>
      </c>
      <c r="W156" s="7">
        <f>AVERAGE(Indus!M150:M161)-AVERAGE(Indus!$M$2:$M$349)</f>
        <v>-4.3053259770114705E-3</v>
      </c>
      <c r="X156" s="7">
        <f t="shared" ref="X156:X219" si="48">X144</f>
        <v>2.3683410833333321E-2</v>
      </c>
      <c r="Y156" s="7">
        <f>Indus!M156-W156-X156-AVERAGE(Indus!$M$2:$M$349)</f>
        <v>-2.5738691666666452E-3</v>
      </c>
      <c r="Z156" s="7">
        <f>AVERAGE(Indus!N150:N161)-AVERAGE(Indus!$N$2:$N$349)</f>
        <v>-1.1174023233046029</v>
      </c>
      <c r="AA156" s="7">
        <f t="shared" ref="AA156:AA219" si="49">AA144</f>
        <v>-2.4656964049702372</v>
      </c>
      <c r="AB156" s="7">
        <f>Indus!N156-Z156-AA156-AVERAGE(Indus!$N$2:$N$349)</f>
        <v>0.48308896580357086</v>
      </c>
      <c r="AC156" s="7">
        <f>AVERAGE(Indus!O150:O161)-AVERAGE(Indus!$O$2:$O$349)</f>
        <v>-0.15043456221264551</v>
      </c>
      <c r="AD156" s="7">
        <f t="shared" ref="AD156:AD219" si="50">AD144</f>
        <v>-0.45004948389880894</v>
      </c>
      <c r="AE156" s="7">
        <f>Indus!O156-AC156-AD156-AVERAGE(Indus!$O$2:$O$349)</f>
        <v>5.8642555654757622E-3</v>
      </c>
      <c r="AF156" s="7">
        <f>AVERAGE(Indus!P150:P161)-AVERAGE(Indus!$P$2:$P$349)</f>
        <v>-3.2688156149425281E-2</v>
      </c>
      <c r="AG156" s="7">
        <f t="shared" ref="AG156:AG219" si="51">AG144</f>
        <v>-7.7334496339285713E-2</v>
      </c>
      <c r="AH156" s="7">
        <f>Indus!P156-AF156-AG156-AVERAGE(Indus!$P$2:$P$349)</f>
        <v>3.1084258005952395E-2</v>
      </c>
    </row>
    <row r="157" spans="1:34" x14ac:dyDescent="0.2">
      <c r="A157" s="3">
        <v>37605</v>
      </c>
      <c r="B157">
        <f t="shared" si="39"/>
        <v>2002</v>
      </c>
      <c r="C157">
        <f t="shared" si="40"/>
        <v>12</v>
      </c>
      <c r="D157" s="7">
        <f>AVERAGE(Indus!D151:D162)</f>
        <v>3.6976807850000006</v>
      </c>
      <c r="E157" s="7">
        <f t="shared" si="42"/>
        <v>-3.4801343082440477</v>
      </c>
      <c r="F157" s="7">
        <f>Indus!D157-D157-E157</f>
        <v>0.41357849324404716</v>
      </c>
      <c r="G157" s="22" t="str">
        <f>$J$350</f>
        <v>Rice Paddy</v>
      </c>
      <c r="H157" s="7">
        <f>AVERAGE(Indus!H151:H162)-AVERAGE(Indus!$H$2:$H$349)</f>
        <v>3.7466465516445169E-2</v>
      </c>
      <c r="I157" s="7">
        <f t="shared" si="43"/>
        <v>-0.44556318029754038</v>
      </c>
      <c r="J157" s="7">
        <f>Indus!H157-H157-I157-AVERAGE(Indus!$H$2:$H$349)</f>
        <v>-0.26392982303605095</v>
      </c>
      <c r="K157" s="7">
        <f>AVERAGE(Indus!I151:I162)-AVERAGE(Indus!$I$2:$I$349)</f>
        <v>4.0896535919443977E-2</v>
      </c>
      <c r="L157" s="7">
        <f t="shared" si="44"/>
        <v>-0.34169206232144234</v>
      </c>
      <c r="M157" s="7">
        <f>Indus!I157-K157-L157-AVERAGE(Indus!$I$2:$I$349)</f>
        <v>-7.0117225178535136E-2</v>
      </c>
      <c r="N157" s="7">
        <f>AVERAGE(Indus!J151:J162)-AVERAGE(Indus!$J$2:$J$349)</f>
        <v>-0.27141916229885077</v>
      </c>
      <c r="O157" s="7">
        <f t="shared" si="45"/>
        <v>-0.5169500352678571</v>
      </c>
      <c r="P157" s="7">
        <f>Indus!J157-N157-O157-AVERAGE(Indus!$J$2:$J$349)</f>
        <v>0.13517055526785704</v>
      </c>
      <c r="Q157" s="7">
        <f>AVERAGE(Indus!K151:K162)-AVERAGE(Indus!$K$2:$K$349)</f>
        <v>4.3164987902299057E-2</v>
      </c>
      <c r="R157" s="7">
        <f t="shared" si="46"/>
        <v>0.2758142312202384</v>
      </c>
      <c r="S157" s="7">
        <f>Indus!K157-Q157-R157-AVERAGE(Indus!$K$2:$K$349)</f>
        <v>2.8643160446428229E-2</v>
      </c>
      <c r="T157" s="7">
        <f>AVERAGE(Indus!L151:L162)-AVERAGE(Indus!$L$2:$L$349)</f>
        <v>-2.0012715616953991</v>
      </c>
      <c r="U157" s="7">
        <f t="shared" si="47"/>
        <v>-0.50768902354166556</v>
      </c>
      <c r="V157" s="7">
        <f>Indus!L157-T157-U157-AVERAGE(Indus!$L$2:$L$349)</f>
        <v>0.35495822187499826</v>
      </c>
      <c r="W157" s="7">
        <f>AVERAGE(Indus!M151:M162)-AVERAGE(Indus!$M$2:$M$349)</f>
        <v>-4.0824201436781282E-3</v>
      </c>
      <c r="X157" s="7">
        <f t="shared" si="48"/>
        <v>-7.2473393809523806E-2</v>
      </c>
      <c r="Y157" s="7">
        <f>Indus!M157-W157-X157-AVERAGE(Indus!$M$2:$M$349)</f>
        <v>4.1371296428571458E-3</v>
      </c>
      <c r="Z157" s="7">
        <f>AVERAGE(Indus!N151:N162)-AVERAGE(Indus!$N$2:$N$349)</f>
        <v>-0.9659412783046033</v>
      </c>
      <c r="AA157" s="7">
        <f t="shared" si="49"/>
        <v>-1.703961671160716</v>
      </c>
      <c r="AB157" s="7">
        <f>Indus!N157-Z157-AA157-AVERAGE(Indus!$N$2:$N$349)</f>
        <v>7.4316796994050804E-2</v>
      </c>
      <c r="AC157" s="7">
        <f>AVERAGE(Indus!O151:O162)-AVERAGE(Indus!$O$2:$O$349)</f>
        <v>-0.14944719137931228</v>
      </c>
      <c r="AD157" s="7">
        <f t="shared" si="50"/>
        <v>-9.3014441964285766E-2</v>
      </c>
      <c r="AE157" s="7">
        <f>Indus!O157-AC157-AD157-AVERAGE(Indus!$O$2:$O$349)</f>
        <v>0.12209919279761916</v>
      </c>
      <c r="AF157" s="7">
        <f>AVERAGE(Indus!P151:P162)-AVERAGE(Indus!$P$2:$P$349)</f>
        <v>-3.1667226149425284E-2</v>
      </c>
      <c r="AG157" s="7">
        <f t="shared" si="51"/>
        <v>-7.4602463452380946E-2</v>
      </c>
      <c r="AH157" s="7">
        <f>Indus!P157-AF157-AG157-AVERAGE(Indus!$P$2:$P$349)</f>
        <v>2.8356815119047626E-2</v>
      </c>
    </row>
    <row r="158" spans="1:34" x14ac:dyDescent="0.2">
      <c r="A158" s="3">
        <v>37636</v>
      </c>
      <c r="B158">
        <f t="shared" si="39"/>
        <v>2003</v>
      </c>
      <c r="C158">
        <f t="shared" si="40"/>
        <v>1</v>
      </c>
      <c r="D158" s="7">
        <f>AVERAGE(Indus!D152:D163)</f>
        <v>3.8522013158333337</v>
      </c>
      <c r="E158" s="7">
        <f t="shared" si="42"/>
        <v>-2.9115972892857132</v>
      </c>
      <c r="F158" s="7">
        <f>Indus!D158-D158-E158</f>
        <v>-1.1404574465476207</v>
      </c>
      <c r="G158" s="7">
        <f>$V$351*SIN(PI()/6*(C158+$V$352))</f>
        <v>-3.1335585337148378E-2</v>
      </c>
      <c r="H158" s="7">
        <f>AVERAGE(Indus!H152:H163)-AVERAGE(Indus!$H$2:$H$349)</f>
        <v>-7.6974452816557459E-2</v>
      </c>
      <c r="I158" s="7">
        <f t="shared" si="43"/>
        <v>-0.39337085511897385</v>
      </c>
      <c r="J158" s="7">
        <f>Indus!H158-H158-I158-AVERAGE(Indus!$H$2:$H$349)</f>
        <v>-0.16115387988156726</v>
      </c>
      <c r="K158" s="7">
        <f>AVERAGE(Indus!I152:I163)-AVERAGE(Indus!$I$2:$I$349)</f>
        <v>4.4606965086074979E-2</v>
      </c>
      <c r="L158" s="7">
        <f t="shared" si="44"/>
        <v>-0.13915016446424033</v>
      </c>
      <c r="M158" s="7">
        <f>Indus!I158-K158-L158-AVERAGE(Indus!$I$2:$I$349)</f>
        <v>-0.1561302922024197</v>
      </c>
      <c r="N158" s="7">
        <f>AVERAGE(Indus!J152:J163)-AVERAGE(Indus!$J$2:$J$349)</f>
        <v>-0.25794579063218415</v>
      </c>
      <c r="O158" s="7">
        <f t="shared" si="45"/>
        <v>-0.63024716369047629</v>
      </c>
      <c r="P158" s="7">
        <f>Indus!J158-N158-O158-AVERAGE(Indus!$J$2:$J$349)</f>
        <v>0.12288197202380946</v>
      </c>
      <c r="Q158" s="7">
        <f>AVERAGE(Indus!K152:K163)-AVERAGE(Indus!$K$2:$K$349)</f>
        <v>5.0937060402299061E-2</v>
      </c>
      <c r="R158" s="7">
        <f t="shared" si="46"/>
        <v>-0.33677367514880951</v>
      </c>
      <c r="S158" s="7">
        <f>Indus!K158-Q158-R158-AVERAGE(Indus!$K$2:$K$349)</f>
        <v>-2.1099305684523895E-2</v>
      </c>
      <c r="T158" s="7">
        <f>AVERAGE(Indus!L152:L163)-AVERAGE(Indus!$L$2:$L$349)</f>
        <v>-1.9197292883620665</v>
      </c>
      <c r="U158" s="7">
        <f t="shared" si="47"/>
        <v>-0.83735311690476166</v>
      </c>
      <c r="V158" s="7">
        <f>Indus!L158-T158-U158-AVERAGE(Indus!$L$2:$L$349)</f>
        <v>-5.166758095237256E-3</v>
      </c>
      <c r="W158" s="7">
        <f>AVERAGE(Indus!M152:M163)-AVERAGE(Indus!$M$2:$M$349)</f>
        <v>-3.8595143103447999E-3</v>
      </c>
      <c r="X158" s="7">
        <f t="shared" si="48"/>
        <v>-2.3229864166666676E-2</v>
      </c>
      <c r="Y158" s="7">
        <f>Indus!M158-W158-X158-AVERAGE(Indus!$M$2:$M$349)</f>
        <v>3.0320841666666848E-3</v>
      </c>
      <c r="Z158" s="7">
        <f>AVERAGE(Indus!N152:N163)-AVERAGE(Indus!$N$2:$N$349)</f>
        <v>-0.8043305158046028</v>
      </c>
      <c r="AA158" s="7">
        <f t="shared" si="49"/>
        <v>-0.27041996994047501</v>
      </c>
      <c r="AB158" s="7">
        <f>Indus!N158-Z158-AA158-AVERAGE(Indus!$N$2:$N$349)</f>
        <v>-0.91165187672619119</v>
      </c>
      <c r="AC158" s="7">
        <f>AVERAGE(Indus!O152:O163)-AVERAGE(Indus!$O$2:$O$349)</f>
        <v>-0.14890347721264563</v>
      </c>
      <c r="AD158" s="7">
        <f t="shared" si="50"/>
        <v>-0.21379957645833381</v>
      </c>
      <c r="AE158" s="7">
        <f>Indus!O158-AC158-AD158-AVERAGE(Indus!$O$2:$O$349)</f>
        <v>-3.1415656874999254E-2</v>
      </c>
      <c r="AF158" s="7">
        <f>AVERAGE(Indus!P152:P163)-AVERAGE(Indus!$P$2:$P$349)</f>
        <v>-3.1565761982758608E-2</v>
      </c>
      <c r="AG158" s="7">
        <f t="shared" si="51"/>
        <v>-6.7250286041666663E-2</v>
      </c>
      <c r="AH158" s="7">
        <f>Indus!P158-AF158-AG158-AVERAGE(Indus!$P$2:$P$349)</f>
        <v>2.0313723541666662E-2</v>
      </c>
    </row>
    <row r="159" spans="1:34" x14ac:dyDescent="0.2">
      <c r="A159" s="3">
        <v>37667</v>
      </c>
      <c r="B159">
        <f t="shared" si="39"/>
        <v>2003</v>
      </c>
      <c r="C159">
        <f t="shared" si="40"/>
        <v>2</v>
      </c>
      <c r="D159" s="7">
        <f>AVERAGE(Indus!D153:D164)</f>
        <v>4.0853226700000009</v>
      </c>
      <c r="E159" s="7">
        <f t="shared" si="42"/>
        <v>-0.42567143738095259</v>
      </c>
      <c r="F159" s="7">
        <f>Indus!D159-D159-E159</f>
        <v>-0.84126801261904804</v>
      </c>
      <c r="G159" s="7">
        <f t="shared" ref="G159:G169" si="52">$V$351*SIN(PI()/6*(C159+$V$352))</f>
        <v>-5.3895615711440713E-2</v>
      </c>
      <c r="H159" s="7">
        <f>AVERAGE(Indus!H153:H164)-AVERAGE(Indus!$H$2:$H$349)</f>
        <v>-0.15640153615004238</v>
      </c>
      <c r="I159" s="7">
        <f t="shared" si="43"/>
        <v>-0.27306910913694082</v>
      </c>
      <c r="J159" s="7">
        <f>Indus!H159-H159-I159-AVERAGE(Indus!$H$2:$H$349)</f>
        <v>-2.8932842530139169E-2</v>
      </c>
      <c r="K159" s="7">
        <f>AVERAGE(Indus!I153:I164)-AVERAGE(Indus!$I$2:$I$349)</f>
        <v>1.9717337586143913E-2</v>
      </c>
      <c r="L159" s="7">
        <f t="shared" si="44"/>
        <v>0.12104588446425169</v>
      </c>
      <c r="M159" s="7">
        <f>Indus!I159-K159-L159-AVERAGE(Indus!$I$2:$I$349)</f>
        <v>-6.5185036309571842E-3</v>
      </c>
      <c r="N159" s="7">
        <f>AVERAGE(Indus!J153:J164)-AVERAGE(Indus!$J$2:$J$349)</f>
        <v>-0.2178016256321843</v>
      </c>
      <c r="O159" s="7">
        <f t="shared" si="45"/>
        <v>-0.54973218991071426</v>
      </c>
      <c r="P159" s="7">
        <f>Indus!J159-N159-O159-AVERAGE(Indus!$J$2:$J$349)</f>
        <v>0.18224727324404766</v>
      </c>
      <c r="Q159" s="7">
        <f>AVERAGE(Indus!K153:K164)-AVERAGE(Indus!$K$2:$K$349)</f>
        <v>2.9037097068965734E-2</v>
      </c>
      <c r="R159" s="7">
        <f t="shared" si="46"/>
        <v>-0.2936607723809524</v>
      </c>
      <c r="S159" s="7">
        <f>Indus!K159-Q159-R159-AVERAGE(Indus!$K$2:$K$349)</f>
        <v>-8.2273165119047698E-2</v>
      </c>
      <c r="T159" s="7">
        <f>AVERAGE(Indus!L153:L164)-AVERAGE(Indus!$L$2:$L$349)</f>
        <v>-1.7273290308620664</v>
      </c>
      <c r="U159" s="7">
        <f t="shared" si="47"/>
        <v>-1.1284273598214289</v>
      </c>
      <c r="V159" s="7">
        <f>Indus!L159-T159-U159-AVERAGE(Indus!$L$2:$L$349)</f>
        <v>4.7696047321429624E-2</v>
      </c>
      <c r="W159" s="7">
        <f>AVERAGE(Indus!M153:M164)-AVERAGE(Indus!$M$2:$M$349)</f>
        <v>-2.9107984770114642E-3</v>
      </c>
      <c r="X159" s="7">
        <f t="shared" si="48"/>
        <v>-2.3280202053571432E-2</v>
      </c>
      <c r="Y159" s="7">
        <f>Indus!M159-W159-X159-AVERAGE(Indus!$M$2:$M$349)</f>
        <v>2.1337062202381046E-3</v>
      </c>
      <c r="Z159" s="7">
        <f>AVERAGE(Indus!N153:N164)-AVERAGE(Indus!$N$2:$N$349)</f>
        <v>-0.7533245166379352</v>
      </c>
      <c r="AA159" s="7">
        <f t="shared" si="49"/>
        <v>1.7558755634523777</v>
      </c>
      <c r="AB159" s="7">
        <f>Indus!N159-Z159-AA159-AVERAGE(Indus!$N$2:$N$349)</f>
        <v>-1.2251594592857113</v>
      </c>
      <c r="AC159" s="7">
        <f>AVERAGE(Indus!O153:O164)-AVERAGE(Indus!$O$2:$O$349)</f>
        <v>-8.8684587212645383E-2</v>
      </c>
      <c r="AD159" s="7">
        <f t="shared" si="50"/>
        <v>3.5075825297621321E-3</v>
      </c>
      <c r="AE159" s="7">
        <f>Indus!O159-AC159-AD159-AVERAGE(Indus!$O$2:$O$349)</f>
        <v>0.16109933413690447</v>
      </c>
      <c r="AF159" s="7">
        <f>AVERAGE(Indus!P153:P164)-AVERAGE(Indus!$P$2:$P$349)</f>
        <v>-1.6947755316091939E-2</v>
      </c>
      <c r="AG159" s="7">
        <f t="shared" si="51"/>
        <v>-3.7923187380952378E-2</v>
      </c>
      <c r="AH159" s="7">
        <f>Indus!P159-AF159-AG159-AVERAGE(Indus!$P$2:$P$349)</f>
        <v>0.10844580821428572</v>
      </c>
    </row>
    <row r="160" spans="1:34" x14ac:dyDescent="0.2">
      <c r="A160" s="3">
        <v>37695</v>
      </c>
      <c r="B160">
        <f t="shared" si="39"/>
        <v>2003</v>
      </c>
      <c r="C160">
        <f t="shared" si="40"/>
        <v>3</v>
      </c>
      <c r="D160" s="7">
        <f>AVERAGE(Indus!D154:D165)</f>
        <v>4.298364194166667</v>
      </c>
      <c r="E160" s="7">
        <f t="shared" si="42"/>
        <v>1.7726173383333335</v>
      </c>
      <c r="F160" s="7">
        <f>Indus!D160-D160-E160</f>
        <v>0.76986577749999952</v>
      </c>
      <c r="G160" s="7">
        <f t="shared" si="52"/>
        <v>-6.2014359380274386E-2</v>
      </c>
      <c r="H160" s="7">
        <f>AVERAGE(Indus!H154:H165)-AVERAGE(Indus!$H$2:$H$349)</f>
        <v>-0.21641943948361586</v>
      </c>
      <c r="I160" s="7">
        <f t="shared" si="43"/>
        <v>-0.14866638139847055</v>
      </c>
      <c r="J160" s="7">
        <f>Indus!H160-H160-I160-AVERAGE(Indus!$H$2:$H$349)</f>
        <v>0.13739522306514118</v>
      </c>
      <c r="K160" s="7">
        <f>AVERAGE(Indus!I154:I165)-AVERAGE(Indus!$I$2:$I$349)</f>
        <v>1.6525707586083627E-2</v>
      </c>
      <c r="L160" s="7">
        <f t="shared" si="44"/>
        <v>0.40447307758932993</v>
      </c>
      <c r="M160" s="7">
        <f>Indus!I160-K160-L160-AVERAGE(Indus!$I$2:$I$349)</f>
        <v>4.1089732440013904E-3</v>
      </c>
      <c r="N160" s="7">
        <f>AVERAGE(Indus!J154:J165)-AVERAGE(Indus!$J$2:$J$349)</f>
        <v>-0.173177317298851</v>
      </c>
      <c r="O160" s="7">
        <f t="shared" si="45"/>
        <v>-0.39400179642857136</v>
      </c>
      <c r="P160" s="7">
        <f>Indus!J160-N160-O160-AVERAGE(Indus!$J$2:$J$349)</f>
        <v>0.27623002142857134</v>
      </c>
      <c r="Q160" s="7">
        <f>AVERAGE(Indus!K154:K165)-AVERAGE(Indus!$K$2:$K$349)</f>
        <v>3.7653237356323199E-3</v>
      </c>
      <c r="R160" s="7">
        <f t="shared" si="46"/>
        <v>-0.28105722928571436</v>
      </c>
      <c r="S160" s="7">
        <f>Indus!K160-Q160-R160-AVERAGE(Indus!$K$2:$K$349)</f>
        <v>-5.5079064880952378E-2</v>
      </c>
      <c r="T160" s="7">
        <f>AVERAGE(Indus!L154:L165)-AVERAGE(Indus!$L$2:$L$349)</f>
        <v>-1.5079667316953995</v>
      </c>
      <c r="U160" s="7">
        <f t="shared" si="47"/>
        <v>-1.2460367708035722</v>
      </c>
      <c r="V160" s="7">
        <f>Indus!L160-T160-U160-AVERAGE(Indus!$L$2:$L$349)</f>
        <v>0.5589354491369054</v>
      </c>
      <c r="W160" s="7">
        <f>AVERAGE(Indus!M154:M165)-AVERAGE(Indus!$M$2:$M$349)</f>
        <v>-2.1809109770114521E-3</v>
      </c>
      <c r="X160" s="7">
        <f t="shared" si="48"/>
        <v>-2.3312426726190473E-2</v>
      </c>
      <c r="Y160" s="7">
        <f>Indus!M160-W160-X160-AVERAGE(Indus!$M$2:$M$349)</f>
        <v>1.4360433928571337E-3</v>
      </c>
      <c r="Z160" s="7">
        <f>AVERAGE(Indus!N154:N165)-AVERAGE(Indus!$N$2:$N$349)</f>
        <v>-0.74907553997126719</v>
      </c>
      <c r="AA160" s="7">
        <f t="shared" si="49"/>
        <v>3.4705398341666633</v>
      </c>
      <c r="AB160" s="7">
        <f>Indus!N160-Z160-AA160-AVERAGE(Indus!$N$2:$N$349)</f>
        <v>-0.35527323666666533</v>
      </c>
      <c r="AC160" s="7">
        <f>AVERAGE(Indus!O154:O165)-AVERAGE(Indus!$O$2:$O$349)</f>
        <v>-5.6717623045978716E-2</v>
      </c>
      <c r="AD160" s="7">
        <f t="shared" si="50"/>
        <v>1.3288629910713556E-2</v>
      </c>
      <c r="AE160" s="7">
        <f>Indus!O160-AC160-AD160-AVERAGE(Indus!$O$2:$O$349)</f>
        <v>0.17301005258928637</v>
      </c>
      <c r="AF160" s="7">
        <f>AVERAGE(Indus!P154:P165)-AVERAGE(Indus!$P$2:$P$349)</f>
        <v>-1.6347876149425289E-2</v>
      </c>
      <c r="AG160" s="7">
        <f t="shared" si="51"/>
        <v>-2.2603289434523804E-2</v>
      </c>
      <c r="AH160" s="7">
        <f>Indus!P160-AF160-AG160-AVERAGE(Indus!$P$2:$P$349)</f>
        <v>2.8971311101190486E-2</v>
      </c>
    </row>
    <row r="161" spans="1:34" x14ac:dyDescent="0.2">
      <c r="A161" s="3">
        <v>37726</v>
      </c>
      <c r="B161">
        <f t="shared" si="39"/>
        <v>2003</v>
      </c>
      <c r="C161">
        <f t="shared" si="40"/>
        <v>4</v>
      </c>
      <c r="D161" s="7">
        <f>AVERAGE(Indus!D155:D166)</f>
        <v>4.3201604408333329</v>
      </c>
      <c r="E161" s="7">
        <f t="shared" si="42"/>
        <v>3.1407904284523811</v>
      </c>
      <c r="F161" s="7">
        <f>Indus!D161-D161-E161</f>
        <v>0.33908830071428575</v>
      </c>
      <c r="G161" s="7">
        <f t="shared" si="52"/>
        <v>-5.3516405534030129E-2</v>
      </c>
      <c r="H161" s="7">
        <f>AVERAGE(Indus!H155:H166)-AVERAGE(Indus!$H$2:$H$349)</f>
        <v>-0.28565365198392101</v>
      </c>
      <c r="I161" s="7">
        <f t="shared" si="43"/>
        <v>-0.35107930526828568</v>
      </c>
      <c r="J161" s="7">
        <f>Indus!H161-H161-I161-AVERAGE(Indus!$H$2:$H$349)</f>
        <v>5.0155639435160992E-2</v>
      </c>
      <c r="K161" s="7">
        <f>AVERAGE(Indus!I155:I166)-AVERAGE(Indus!$I$2:$I$349)</f>
        <v>6.9559034194526248E-3</v>
      </c>
      <c r="L161" s="7">
        <f t="shared" si="44"/>
        <v>0.63605862616071818</v>
      </c>
      <c r="M161" s="7">
        <f>Indus!I161-K161-L161-AVERAGE(Indus!$I$2:$I$349)</f>
        <v>8.7970918839289425E-2</v>
      </c>
      <c r="N161" s="7">
        <f>AVERAGE(Indus!J155:J166)-AVERAGE(Indus!$J$2:$J$349)</f>
        <v>-0.15722021979885092</v>
      </c>
      <c r="O161" s="7">
        <f t="shared" si="45"/>
        <v>-0.13855851791666673</v>
      </c>
      <c r="P161" s="7">
        <f>Indus!J161-N161-O161-AVERAGE(Indus!$J$2:$J$349)</f>
        <v>0.16735774541666659</v>
      </c>
      <c r="Q161" s="7">
        <f>AVERAGE(Indus!K155:K166)-AVERAGE(Indus!$K$2:$K$349)</f>
        <v>3.0620779022989542E-3</v>
      </c>
      <c r="R161" s="7">
        <f t="shared" si="46"/>
        <v>4.7137904732142966E-2</v>
      </c>
      <c r="S161" s="7">
        <f>Indus!K161-Q161-R161-AVERAGE(Indus!$K$2:$K$349)</f>
        <v>6.028758693452374E-2</v>
      </c>
      <c r="T161" s="7">
        <f>AVERAGE(Indus!L155:L166)-AVERAGE(Indus!$L$2:$L$349)</f>
        <v>-1.4328974625287327</v>
      </c>
      <c r="U161" s="7">
        <f t="shared" si="47"/>
        <v>-1.2516972193154769</v>
      </c>
      <c r="V161" s="7">
        <f>Indus!L161-T161-U161-AVERAGE(Indus!$L$2:$L$349)</f>
        <v>0.34285532848214384</v>
      </c>
      <c r="W161" s="7">
        <f>AVERAGE(Indus!M155:M166)-AVERAGE(Indus!$M$2:$M$349)</f>
        <v>-1.112228477011451E-3</v>
      </c>
      <c r="X161" s="7">
        <f t="shared" si="48"/>
        <v>-7.2630390416666663E-2</v>
      </c>
      <c r="Y161" s="7">
        <f>Indus!M161-W161-X161-AVERAGE(Indus!$M$2:$M$349)</f>
        <v>1.3239345833333249E-3</v>
      </c>
      <c r="Z161" s="7">
        <f>AVERAGE(Indus!N155:N166)-AVERAGE(Indus!$N$2:$N$349)</f>
        <v>-0.74706106163793429</v>
      </c>
      <c r="AA161" s="7">
        <f t="shared" si="49"/>
        <v>4.3501304162797645</v>
      </c>
      <c r="AB161" s="7">
        <f>Indus!N161-Z161-AA161-AVERAGE(Indus!$N$2:$N$349)</f>
        <v>-0.43453206711309811</v>
      </c>
      <c r="AC161" s="7">
        <f>AVERAGE(Indus!O155:O166)-AVERAGE(Indus!$O$2:$O$349)</f>
        <v>-4.9768318045978699E-2</v>
      </c>
      <c r="AD161" s="7">
        <f t="shared" si="50"/>
        <v>-5.6000804821429107E-2</v>
      </c>
      <c r="AE161" s="7">
        <f>Indus!O161-AC161-AD161-AVERAGE(Indus!$O$2:$O$349)</f>
        <v>4.6253492321429057E-2</v>
      </c>
      <c r="AF161" s="7">
        <f>AVERAGE(Indus!P155:P166)-AVERAGE(Indus!$P$2:$P$349)</f>
        <v>-1.6106199482758612E-2</v>
      </c>
      <c r="AG161" s="7">
        <f t="shared" si="51"/>
        <v>-2.2552960833333358E-2</v>
      </c>
      <c r="AH161" s="7">
        <f>Indus!P161-AF161-AG161-AVERAGE(Indus!$P$2:$P$349)</f>
        <v>1.7336845833333364E-2</v>
      </c>
    </row>
    <row r="162" spans="1:34" x14ac:dyDescent="0.2">
      <c r="A162" s="3">
        <v>37756</v>
      </c>
      <c r="B162">
        <f t="shared" si="39"/>
        <v>2003</v>
      </c>
      <c r="C162">
        <f t="shared" si="40"/>
        <v>5</v>
      </c>
      <c r="D162" s="7">
        <f>AVERAGE(Indus!D156:D167)</f>
        <v>4.3777843441666668</v>
      </c>
      <c r="E162" s="7">
        <f t="shared" si="42"/>
        <v>2.5263573912797606</v>
      </c>
      <c r="F162" s="7">
        <f>Indus!D162-D162-E162</f>
        <v>1.1442207545535732</v>
      </c>
      <c r="G162" s="7">
        <f t="shared" si="52"/>
        <v>-3.067877404312604E-2</v>
      </c>
      <c r="H162" s="7">
        <f>AVERAGE(Indus!H156:H167)-AVERAGE(Indus!$H$2:$H$349)</f>
        <v>-0.35633236281728387</v>
      </c>
      <c r="I162" s="7">
        <f t="shared" si="43"/>
        <v>-0.45535786940445178</v>
      </c>
      <c r="J162" s="7">
        <f>Indus!H162-H162-I162-AVERAGE(Indus!$H$2:$H$349)</f>
        <v>-3.123474559515671E-2</v>
      </c>
      <c r="K162" s="7">
        <f>AVERAGE(Indus!I156:I167)-AVERAGE(Indus!$I$2:$I$349)</f>
        <v>-1.8306157472238738E-3</v>
      </c>
      <c r="L162" s="7">
        <f t="shared" si="44"/>
        <v>0.8001232152678881</v>
      </c>
      <c r="M162" s="7">
        <f>Indus!I162-K162-L162-AVERAGE(Indus!$I$2:$I$349)</f>
        <v>0.13670285889878642</v>
      </c>
      <c r="N162" s="7">
        <f>AVERAGE(Indus!J156:J167)-AVERAGE(Indus!$J$2:$J$349)</f>
        <v>-0.14391143146551755</v>
      </c>
      <c r="O162" s="7">
        <f t="shared" si="45"/>
        <v>-0.10338196336309502</v>
      </c>
      <c r="P162" s="7">
        <f>Indus!J162-N162-O162-AVERAGE(Indus!$J$2:$J$349)</f>
        <v>6.4592652529761763E-2</v>
      </c>
      <c r="Q162" s="7">
        <f>AVERAGE(Indus!K156:K167)-AVERAGE(Indus!$K$2:$K$349)</f>
        <v>1.1820287356323345E-3</v>
      </c>
      <c r="R162" s="7">
        <f t="shared" si="46"/>
        <v>0.13874429791666643</v>
      </c>
      <c r="S162" s="7">
        <f>Indus!K162-Q162-R162-AVERAGE(Indus!$K$2:$K$349)</f>
        <v>2.6335452916666835E-2</v>
      </c>
      <c r="T162" s="7">
        <f>AVERAGE(Indus!L156:L167)-AVERAGE(Indus!$L$2:$L$349)</f>
        <v>-1.3301984208620654</v>
      </c>
      <c r="U162" s="7">
        <f t="shared" si="47"/>
        <v>-1.5361059226785709</v>
      </c>
      <c r="V162" s="7">
        <f>Indus!L162-T162-U162-AVERAGE(Indus!$L$2:$L$349)</f>
        <v>0.26793529017857054</v>
      </c>
      <c r="W162" s="7">
        <f>AVERAGE(Indus!M156:M167)-AVERAGE(Indus!$M$2:$M$349)</f>
        <v>-4.3544310344784121E-5</v>
      </c>
      <c r="X162" s="7">
        <f t="shared" si="48"/>
        <v>-3.9640604285714282E-2</v>
      </c>
      <c r="Y162" s="7">
        <f>Indus!M162-W162-X162-AVERAGE(Indus!$M$2:$M$349)</f>
        <v>-7.9496571428572249E-4</v>
      </c>
      <c r="Z162" s="7">
        <f>AVERAGE(Indus!N156:N167)-AVERAGE(Indus!$N$2:$N$349)</f>
        <v>-0.74186425247126841</v>
      </c>
      <c r="AA162" s="7">
        <f t="shared" si="49"/>
        <v>3.7907389094047605</v>
      </c>
      <c r="AB162" s="7">
        <f>Indus!N162-Z162-AA162-AVERAGE(Indus!$N$2:$N$349)</f>
        <v>0.77333390059523843</v>
      </c>
      <c r="AC162" s="7">
        <f>AVERAGE(Indus!O156:O167)-AVERAGE(Indus!$O$2:$O$349)</f>
        <v>-3.314823887931162E-2</v>
      </c>
      <c r="AD162" s="7">
        <f t="shared" si="50"/>
        <v>-3.8706940357142727E-2</v>
      </c>
      <c r="AE162" s="7">
        <f>Indus!O162-AC162-AD162-AVERAGE(Indus!$O$2:$O$349)</f>
        <v>-8.3280611309524577E-2</v>
      </c>
      <c r="AF162" s="7">
        <f>AVERAGE(Indus!P156:P167)-AVERAGE(Indus!$P$2:$P$349)</f>
        <v>-1.6043101982758615E-2</v>
      </c>
      <c r="AG162" s="7">
        <f t="shared" si="51"/>
        <v>-3.0040667202380952E-2</v>
      </c>
      <c r="AH162" s="7">
        <f>Indus!P162-AF162-AG162-AVERAGE(Indus!$P$2:$P$349)</f>
        <v>-9.3523152976190405E-3</v>
      </c>
    </row>
    <row r="163" spans="1:34" x14ac:dyDescent="0.2">
      <c r="A163" s="3">
        <v>37787</v>
      </c>
      <c r="B163">
        <f t="shared" si="39"/>
        <v>2003</v>
      </c>
      <c r="C163">
        <f t="shared" si="40"/>
        <v>6</v>
      </c>
      <c r="D163" s="7">
        <f>AVERAGE(Indus!D157:D168)</f>
        <v>4.4507547741666666</v>
      </c>
      <c r="E163" s="7">
        <f t="shared" si="42"/>
        <v>1.4884468018154766</v>
      </c>
      <c r="F163" s="7">
        <f>Indus!D163-D163-E163</f>
        <v>0.88080144401785643</v>
      </c>
      <c r="G163" s="7">
        <f t="shared" si="52"/>
        <v>3.7921017741058356E-4</v>
      </c>
      <c r="H163" s="7">
        <f>AVERAGE(Indus!H157:H168)-AVERAGE(Indus!$H$2:$H$349)</f>
        <v>-0.42973731115080227</v>
      </c>
      <c r="I163" s="7">
        <f t="shared" si="43"/>
        <v>-0.44638061523755823</v>
      </c>
      <c r="J163" s="7">
        <f>Indus!H163-H163-I163-AVERAGE(Indus!$H$2:$H$349)</f>
        <v>-8.1553141428685194E-2</v>
      </c>
      <c r="K163" s="7">
        <f>AVERAGE(Indus!I157:I168)-AVERAGE(Indus!$I$2:$I$349)</f>
        <v>-4.9459515805665433E-3</v>
      </c>
      <c r="L163" s="7">
        <f t="shared" si="44"/>
        <v>0.84019806285715504</v>
      </c>
      <c r="M163" s="7">
        <f>Indus!I163-K163-L163-AVERAGE(Indus!$I$2:$I$349)</f>
        <v>0.11231658714285686</v>
      </c>
      <c r="N163" s="7">
        <f>AVERAGE(Indus!J157:J168)-AVERAGE(Indus!$J$2:$J$349)</f>
        <v>-0.1347180756321843</v>
      </c>
      <c r="O163" s="7">
        <f t="shared" si="45"/>
        <v>0.36573792788690507</v>
      </c>
      <c r="P163" s="7">
        <f>Indus!J163-N163-O163-AVERAGE(Indus!$J$2:$J$349)</f>
        <v>-2.8415724553571442E-2</v>
      </c>
      <c r="Q163" s="7">
        <f>AVERAGE(Indus!K157:K168)-AVERAGE(Indus!$K$2:$K$349)</f>
        <v>2.7744754022989149E-3</v>
      </c>
      <c r="R163" s="7">
        <f t="shared" si="46"/>
        <v>-9.3634842857143186E-3</v>
      </c>
      <c r="S163" s="7">
        <f>Indus!K163-Q163-R163-AVERAGE(Indus!$K$2:$K$349)</f>
        <v>3.1389528452381077E-2</v>
      </c>
      <c r="T163" s="7">
        <f>AVERAGE(Indus!L157:L168)-AVERAGE(Indus!$L$2:$L$349)</f>
        <v>-1.2273167708620658</v>
      </c>
      <c r="U163" s="7">
        <f t="shared" si="47"/>
        <v>-0.8371478433035735</v>
      </c>
      <c r="V163" s="7">
        <f>Indus!L163-T163-U163-AVERAGE(Indus!$L$2:$L$349)</f>
        <v>6.1823008035739591E-3</v>
      </c>
      <c r="W163" s="7">
        <f>AVERAGE(Indus!M157:M168)-AVERAGE(Indus!$M$2:$M$349)</f>
        <v>5.5454652298854434E-4</v>
      </c>
      <c r="X163" s="7">
        <f t="shared" si="48"/>
        <v>-3.9679677708333333E-2</v>
      </c>
      <c r="Y163" s="7">
        <f>Indus!M163-W163-X163-AVERAGE(Indus!$M$2:$M$349)</f>
        <v>-1.3539831249999995E-3</v>
      </c>
      <c r="Z163" s="7">
        <f>AVERAGE(Indus!N157:N168)-AVERAGE(Indus!$N$2:$N$349)</f>
        <v>-0.72256510330460166</v>
      </c>
      <c r="AA163" s="7">
        <f t="shared" si="49"/>
        <v>1.7242862690476208</v>
      </c>
      <c r="AB163" s="7">
        <f>Indus!N163-Z163-AA163-AVERAGE(Indus!$N$2:$N$349)</f>
        <v>1.0023111217857128</v>
      </c>
      <c r="AC163" s="7">
        <f>AVERAGE(Indus!O157:O168)-AVERAGE(Indus!$O$2:$O$349)</f>
        <v>-1.7321963879312285E-2</v>
      </c>
      <c r="AD163" s="7">
        <f t="shared" si="50"/>
        <v>-0.14073229485119043</v>
      </c>
      <c r="AE163" s="7">
        <f>Indus!O163-AC163-AD163-AVERAGE(Indus!$O$2:$O$349)</f>
        <v>-0.1493280018154759</v>
      </c>
      <c r="AF163" s="7">
        <f>AVERAGE(Indus!P157:P168)-AVERAGE(Indus!$P$2:$P$349)</f>
        <v>-1.5951082816091949E-2</v>
      </c>
      <c r="AG163" s="7">
        <f t="shared" si="51"/>
        <v>3.1537172827380958E-2</v>
      </c>
      <c r="AH163" s="7">
        <f>Indus!P163-AF163-AG163-AVERAGE(Indus!$P$2:$P$349)</f>
        <v>-1.065375449404761E-2</v>
      </c>
    </row>
    <row r="164" spans="1:34" x14ac:dyDescent="0.2">
      <c r="A164" s="3">
        <v>37817</v>
      </c>
      <c r="B164">
        <f t="shared" si="39"/>
        <v>2003</v>
      </c>
      <c r="C164">
        <f t="shared" si="40"/>
        <v>7</v>
      </c>
      <c r="D164" s="7">
        <f>AVERAGE(Indus!D158:D169)</f>
        <v>4.5331222341666662</v>
      </c>
      <c r="E164" s="7">
        <f t="shared" si="42"/>
        <v>1.9669899127678572</v>
      </c>
      <c r="F164" s="7">
        <f>Indus!D164-D164-E164</f>
        <v>0.58009185306547684</v>
      </c>
      <c r="G164" s="7">
        <f t="shared" si="52"/>
        <v>3.1335585337148357E-2</v>
      </c>
      <c r="H164" s="7">
        <f>AVERAGE(Indus!H158:H169)-AVERAGE(Indus!$H$2:$H$349)</f>
        <v>-0.47551367781761655</v>
      </c>
      <c r="I164" s="7">
        <f t="shared" si="43"/>
        <v>-0.1231013713095308</v>
      </c>
      <c r="J164" s="7">
        <f>Indus!H164-H164-I164-AVERAGE(Indus!$H$2:$H$349)</f>
        <v>4.2252313101016625E-3</v>
      </c>
      <c r="K164" s="7">
        <f>AVERAGE(Indus!I158:I169)-AVERAGE(Indus!$I$2:$I$349)</f>
        <v>-9.0734540805215147E-3</v>
      </c>
      <c r="L164" s="7">
        <f t="shared" si="44"/>
        <v>0.17507643994048294</v>
      </c>
      <c r="M164" s="7">
        <f>Indus!I164-K164-L164-AVERAGE(Indus!$I$2:$I$349)</f>
        <v>-7.6188574405477993E-3</v>
      </c>
      <c r="N164" s="7">
        <f>AVERAGE(Indus!J158:J169)-AVERAGE(Indus!$J$2:$J$349)</f>
        <v>-0.12920596979885091</v>
      </c>
      <c r="O164" s="7">
        <f t="shared" si="45"/>
        <v>0.82044285833333364</v>
      </c>
      <c r="P164" s="7">
        <f>Indus!J164-N164-O164-AVERAGE(Indus!$J$2:$J$349)</f>
        <v>-1.4033280833333439E-2</v>
      </c>
      <c r="Q164" s="7">
        <f>AVERAGE(Indus!K158:K169)-AVERAGE(Indus!$K$2:$K$349)</f>
        <v>-5.4970745977009905E-3</v>
      </c>
      <c r="R164" s="7">
        <f t="shared" si="46"/>
        <v>9.4670911398809454E-2</v>
      </c>
      <c r="S164" s="7">
        <f>Indus!K164-Q164-R164-AVERAGE(Indus!$K$2:$K$349)</f>
        <v>-3.069412723214282E-2</v>
      </c>
      <c r="T164" s="7">
        <f>AVERAGE(Indus!L158:L169)-AVERAGE(Indus!$L$2:$L$349)</f>
        <v>-1.1252840100287322</v>
      </c>
      <c r="U164" s="7">
        <f t="shared" si="47"/>
        <v>1.7990590514880962</v>
      </c>
      <c r="V164" s="7">
        <f>Indus!L164-T164-U164-AVERAGE(Indus!$L$2:$L$349)</f>
        <v>0.32791684517856989</v>
      </c>
      <c r="W164" s="7">
        <f>AVERAGE(Indus!M158:M169)-AVERAGE(Indus!$M$2:$M$349)</f>
        <v>5.5454652298854434E-4</v>
      </c>
      <c r="X164" s="7">
        <f t="shared" si="48"/>
        <v>6.3956218720238101E-2</v>
      </c>
      <c r="Y164" s="7">
        <f>Indus!M164-W164-X164-AVERAGE(Indus!$M$2:$M$349)</f>
        <v>1.0387304464285763E-3</v>
      </c>
      <c r="Z164" s="7">
        <f>AVERAGE(Indus!N158:N169)-AVERAGE(Indus!$N$2:$N$349)</f>
        <v>-0.69038642330460043</v>
      </c>
      <c r="AA164" s="7">
        <f t="shared" si="49"/>
        <v>-1.4646424845833312</v>
      </c>
      <c r="AB164" s="7">
        <f>Indus!N164-Z164-AA164-AVERAGE(Indus!$N$2:$N$349)</f>
        <v>0.19766974541666293</v>
      </c>
      <c r="AC164" s="7">
        <f>AVERAGE(Indus!O158:O169)-AVERAGE(Indus!$O$2:$O$349)</f>
        <v>-1.6549408045979153E-2</v>
      </c>
      <c r="AD164" s="7">
        <f t="shared" si="50"/>
        <v>0.38190007651785818</v>
      </c>
      <c r="AE164" s="7">
        <f>Indus!O164-AC164-AD164-AVERAGE(Indus!$O$2:$O$349)</f>
        <v>0.11258639098214207</v>
      </c>
      <c r="AF164" s="7">
        <f>AVERAGE(Indus!P158:P169)-AVERAGE(Indus!$P$2:$P$349)</f>
        <v>-1.5913810316091931E-2</v>
      </c>
      <c r="AG164" s="7">
        <f t="shared" si="51"/>
        <v>0.21962261613095235</v>
      </c>
      <c r="AH164" s="7">
        <f>Indus!P164-AF164-AG164-AVERAGE(Indus!$P$2:$P$349)</f>
        <v>-1.1011310297619079E-2</v>
      </c>
    </row>
    <row r="165" spans="1:34" x14ac:dyDescent="0.2">
      <c r="A165" s="3">
        <v>37848</v>
      </c>
      <c r="B165">
        <f t="shared" si="39"/>
        <v>2003</v>
      </c>
      <c r="C165">
        <f t="shared" si="40"/>
        <v>8</v>
      </c>
      <c r="D165" s="7">
        <f>AVERAGE(Indus!D159:D170)</f>
        <v>4.7340896649999999</v>
      </c>
      <c r="E165" s="7">
        <f t="shared" si="42"/>
        <v>1.7473477882142856</v>
      </c>
      <c r="F165" s="7">
        <f>Indus!D165-D165-E165</f>
        <v>-0.72935248321428525</v>
      </c>
      <c r="G165" s="7">
        <f t="shared" si="52"/>
        <v>5.3895615711440713E-2</v>
      </c>
      <c r="H165" s="7">
        <f>AVERAGE(Indus!H159:H170)-AVERAGE(Indus!$H$2:$H$349)</f>
        <v>-0.52055762365080227</v>
      </c>
      <c r="I165" s="7">
        <f t="shared" si="43"/>
        <v>0.30438886375077345</v>
      </c>
      <c r="J165" s="7">
        <f>Indus!H165-H165-I165-AVERAGE(Indus!$H$2:$H$349)</f>
        <v>1.2159802083260729E-2</v>
      </c>
      <c r="K165" s="7">
        <f>AVERAGE(Indus!I159:I170)-AVERAGE(Indus!$I$2:$I$349)</f>
        <v>-1.4762439080527656E-2</v>
      </c>
      <c r="L165" s="7">
        <f t="shared" si="44"/>
        <v>-0.76863316086308942</v>
      </c>
      <c r="M165" s="7">
        <f>Indus!I165-K165-L165-AVERAGE(Indus!$I$2:$I$349)</f>
        <v>1.2580508363043919E-2</v>
      </c>
      <c r="N165" s="7">
        <f>AVERAGE(Indus!J159:J170)-AVERAGE(Indus!$J$2:$J$349)</f>
        <v>-0.11865825563218424</v>
      </c>
      <c r="O165" s="7">
        <f t="shared" si="45"/>
        <v>0.9251789839880955</v>
      </c>
      <c r="P165" s="7">
        <f>Indus!J165-N165-O165-AVERAGE(Indus!$J$2:$J$349)</f>
        <v>-0.2143408806547622</v>
      </c>
      <c r="Q165" s="7">
        <f>AVERAGE(Indus!K159:K170)-AVERAGE(Indus!$K$2:$K$349)</f>
        <v>-8.0693095977010243E-3</v>
      </c>
      <c r="R165" s="7">
        <f t="shared" si="46"/>
        <v>1.6816573690476178E-2</v>
      </c>
      <c r="S165" s="7">
        <f>Indus!K165-Q165-R165-AVERAGE(Indus!$K$2:$K$349)</f>
        <v>-2.3822124523809496E-2</v>
      </c>
      <c r="T165" s="7">
        <f>AVERAGE(Indus!L159:L170)-AVERAGE(Indus!$L$2:$L$349)</f>
        <v>-0.9964106025287327</v>
      </c>
      <c r="U165" s="7">
        <f t="shared" si="47"/>
        <v>3.6617751977976187</v>
      </c>
      <c r="V165" s="7">
        <f>Indus!L165-T165-U165-AVERAGE(Indus!$L$2:$L$349)</f>
        <v>-0.53074433863095294</v>
      </c>
      <c r="W165" s="7">
        <f>AVERAGE(Indus!M159:M170)-AVERAGE(Indus!$M$2:$M$349)</f>
        <v>6.297681896551971E-4</v>
      </c>
      <c r="X165" s="7">
        <f t="shared" si="48"/>
        <v>3.3499074464285739E-2</v>
      </c>
      <c r="Y165" s="7">
        <f>Indus!M165-W165-X165-AVERAGE(Indus!$M$2:$M$349)</f>
        <v>1.928983035714274E-3</v>
      </c>
      <c r="Z165" s="7">
        <f>AVERAGE(Indus!N159:N170)-AVERAGE(Indus!$N$2:$N$349)</f>
        <v>-0.59226470080460025</v>
      </c>
      <c r="AA165" s="7">
        <f t="shared" si="49"/>
        <v>-3.1178156839880966</v>
      </c>
      <c r="AB165" s="7">
        <f>Indus!N165-Z165-AA165-AVERAGE(Indus!$N$2:$N$349)</f>
        <v>0.21816912232142727</v>
      </c>
      <c r="AC165" s="7">
        <f>AVERAGE(Indus!O159:O170)-AVERAGE(Indus!$O$2:$O$349)</f>
        <v>-1.3757538793126578E-3</v>
      </c>
      <c r="AD165" s="7">
        <f t="shared" si="50"/>
        <v>0.54602282654761813</v>
      </c>
      <c r="AE165" s="7">
        <f>Indus!O165-AC165-AD165-AVERAGE(Indus!$O$2:$O$349)</f>
        <v>-8.2194343214284427E-2</v>
      </c>
      <c r="AF165" s="7">
        <f>AVERAGE(Indus!P159:P170)-AVERAGE(Indus!$P$2:$P$349)</f>
        <v>-1.4435870316091948E-2</v>
      </c>
      <c r="AG165" s="7">
        <f t="shared" si="51"/>
        <v>0.14610215586309522</v>
      </c>
      <c r="AH165" s="7">
        <f>Indus!P165-AF165-AG165-AVERAGE(Indus!$P$2:$P$349)</f>
        <v>-0.12300439002976188</v>
      </c>
    </row>
    <row r="166" spans="1:34" x14ac:dyDescent="0.2">
      <c r="A166" s="3">
        <v>37879</v>
      </c>
      <c r="B166">
        <f t="shared" si="39"/>
        <v>2003</v>
      </c>
      <c r="C166">
        <f t="shared" si="40"/>
        <v>9</v>
      </c>
      <c r="D166" s="7">
        <f>AVERAGE(Indus!D160:D171)</f>
        <v>4.8619396208333336</v>
      </c>
      <c r="E166" s="7">
        <f t="shared" si="42"/>
        <v>-0.16994869681547603</v>
      </c>
      <c r="F166" s="7">
        <f>Indus!D166-D166-E166</f>
        <v>-0.6992998840178577</v>
      </c>
      <c r="G166" s="7">
        <f t="shared" si="52"/>
        <v>6.2014359380274386E-2</v>
      </c>
      <c r="H166" s="7">
        <f>AVERAGE(Indus!H160:H171)-AVERAGE(Indus!$H$2:$H$349)</f>
        <v>-0.57101335281686261</v>
      </c>
      <c r="I166" s="7">
        <f t="shared" si="43"/>
        <v>0.56428019148734165</v>
      </c>
      <c r="J166" s="7">
        <f>Indus!H166-H166-I166-AVERAGE(Indus!$H$2:$H$349)</f>
        <v>-3.9560956487548538E-2</v>
      </c>
      <c r="K166" s="7">
        <f>AVERAGE(Indus!I160:I171)-AVERAGE(Indus!$I$2:$I$349)</f>
        <v>-3.9903836580606367E-2</v>
      </c>
      <c r="L166" s="7">
        <f t="shared" si="44"/>
        <v>-0.73743248026778474</v>
      </c>
      <c r="M166" s="7">
        <f>Indus!I166-K166-L166-AVERAGE(Indus!$I$2:$I$349)</f>
        <v>3.9724345267813987E-2</v>
      </c>
      <c r="N166" s="7">
        <f>AVERAGE(Indus!J160:J171)-AVERAGE(Indus!$J$2:$J$349)</f>
        <v>-0.11860924563218411</v>
      </c>
      <c r="O166" s="7">
        <f t="shared" si="45"/>
        <v>0.52414154517857137</v>
      </c>
      <c r="P166" s="7">
        <f>Indus!J166-N166-O166-AVERAGE(Indus!$J$2:$J$349)</f>
        <v>-0.25669871184523818</v>
      </c>
      <c r="Q166" s="7">
        <f>AVERAGE(Indus!K160:K171)-AVERAGE(Indus!$K$2:$K$349)</f>
        <v>-1.5764937643676369E-3</v>
      </c>
      <c r="R166" s="7">
        <f t="shared" si="46"/>
        <v>0.24324861071428594</v>
      </c>
      <c r="S166" s="7">
        <f>Indus!K166-Q166-R166-AVERAGE(Indus!$K$2:$K$349)</f>
        <v>-2.2298473809526653E-3</v>
      </c>
      <c r="T166" s="7">
        <f>AVERAGE(Indus!L160:L171)-AVERAGE(Indus!$L$2:$L$349)</f>
        <v>-0.87572369419539875</v>
      </c>
      <c r="U166" s="7">
        <f t="shared" si="47"/>
        <v>2.2162659018154773</v>
      </c>
      <c r="V166" s="7">
        <f>Indus!L166-T166-U166-AVERAGE(Indus!$L$2:$L$349)</f>
        <v>-0.62552196098214452</v>
      </c>
      <c r="W166" s="7">
        <f>AVERAGE(Indus!M160:M171)-AVERAGE(Indus!$M$2:$M$349)</f>
        <v>7.0498985632187761E-4</v>
      </c>
      <c r="X166" s="7">
        <f t="shared" si="48"/>
        <v>8.6521461220238155E-2</v>
      </c>
      <c r="Y166" s="7">
        <f>Indus!M166-W166-X166-AVERAGE(Indus!$M$2:$M$349)</f>
        <v>2.2825346130951885E-3</v>
      </c>
      <c r="Z166" s="7">
        <f>AVERAGE(Indus!N160:N171)-AVERAGE(Indus!$N$2:$N$349)</f>
        <v>-0.49742004163793574</v>
      </c>
      <c r="AA166" s="7">
        <f t="shared" si="49"/>
        <v>-3.2922003180654746</v>
      </c>
      <c r="AB166" s="7">
        <f>Indus!N166-Z166-AA166-AVERAGE(Indus!$N$2:$N$349)</f>
        <v>0.21205579723214285</v>
      </c>
      <c r="AC166" s="7">
        <f>AVERAGE(Indus!O160:O171)-AVERAGE(Indus!$O$2:$O$349)</f>
        <v>-9.6597463793126614E-3</v>
      </c>
      <c r="AD166" s="7">
        <f t="shared" si="50"/>
        <v>0.22230336464285827</v>
      </c>
      <c r="AE166" s="7">
        <f>Indus!O166-AC166-AD166-AVERAGE(Indus!$O$2:$O$349)</f>
        <v>1.1428211904758179E-3</v>
      </c>
      <c r="AF166" s="7">
        <f>AVERAGE(Indus!P160:P171)-AVERAGE(Indus!$P$2:$P$349)</f>
        <v>-2.4852731982758607E-2</v>
      </c>
      <c r="AG166" s="7">
        <f t="shared" si="51"/>
        <v>2.9234067857142887E-3</v>
      </c>
      <c r="AH166" s="7">
        <f>Indus!P166-AF166-AG166-AVERAGE(Indus!$P$2:$P$349)</f>
        <v>-3.0493429285714288E-2</v>
      </c>
    </row>
    <row r="167" spans="1:34" x14ac:dyDescent="0.2">
      <c r="A167" s="3">
        <v>37909</v>
      </c>
      <c r="B167">
        <f t="shared" si="39"/>
        <v>2003</v>
      </c>
      <c r="C167">
        <f t="shared" si="40"/>
        <v>10</v>
      </c>
      <c r="D167" s="7">
        <f>AVERAGE(Indus!D161:D172)</f>
        <v>4.5888210808333332</v>
      </c>
      <c r="E167" s="7">
        <f t="shared" si="42"/>
        <v>-2.9457578467261909</v>
      </c>
      <c r="F167" s="7">
        <f>Indus!D167-D167-E167</f>
        <v>0.5138591058928581</v>
      </c>
      <c r="G167" s="7">
        <f t="shared" si="52"/>
        <v>5.3516405534030129E-2</v>
      </c>
      <c r="H167" s="7">
        <f>AVERAGE(Indus!H161:H172)-AVERAGE(Indus!$H$2:$H$349)</f>
        <v>-0.65550635448335015</v>
      </c>
      <c r="I167" s="7">
        <f t="shared" si="43"/>
        <v>0.67293512288642887</v>
      </c>
      <c r="J167" s="7">
        <f>Indus!H167-H167-I167-AVERAGE(Indus!$H$2:$H$349)</f>
        <v>2.4196377989937901E-4</v>
      </c>
      <c r="K167" s="7">
        <f>AVERAGE(Indus!I161:I172)-AVERAGE(Indus!$I$2:$I$349)</f>
        <v>-7.687842574722481E-2</v>
      </c>
      <c r="L167" s="7">
        <f t="shared" si="44"/>
        <v>-0.62443569854167436</v>
      </c>
      <c r="M167" s="7">
        <f>Indus!I167-K167-L167-AVERAGE(Indus!$I$2:$I$349)</f>
        <v>1.1767342708367323E-2</v>
      </c>
      <c r="N167" s="7">
        <f>AVERAGE(Indus!J161:J172)-AVERAGE(Indus!$J$2:$J$349)</f>
        <v>-0.14618971313218421</v>
      </c>
      <c r="O167" s="7">
        <f t="shared" si="45"/>
        <v>-4.6015853988095268E-2</v>
      </c>
      <c r="P167" s="7">
        <f>Indus!J167-N167-O167-AVERAGE(Indus!$J$2:$J$349)</f>
        <v>-4.6688765178571234E-2</v>
      </c>
      <c r="Q167" s="7">
        <f>AVERAGE(Indus!K161:K172)-AVERAGE(Indus!$K$2:$K$349)</f>
        <v>2.0163134568965679E-2</v>
      </c>
      <c r="R167" s="7">
        <f t="shared" si="46"/>
        <v>0.14251123116071418</v>
      </c>
      <c r="S167" s="7">
        <f>Indus!K167-Q167-R167-AVERAGE(Indus!$K$2:$K$349)</f>
        <v>-4.1918646160714168E-2</v>
      </c>
      <c r="T167" s="7">
        <f>AVERAGE(Indus!L161:L172)-AVERAGE(Indus!$L$2:$L$349)</f>
        <v>-0.87605968586206551</v>
      </c>
      <c r="U167" s="7">
        <f t="shared" si="47"/>
        <v>7.3723279255951901E-2</v>
      </c>
      <c r="V167" s="7">
        <f>Indus!L167-T167-U167-AVERAGE(Indus!$L$2:$L$349)</f>
        <v>0.19573666324404737</v>
      </c>
      <c r="W167" s="7">
        <f>AVERAGE(Indus!M161:M172)-AVERAGE(Indus!$M$2:$M$349)</f>
        <v>7.8021152298854424E-4</v>
      </c>
      <c r="X167" s="7">
        <f t="shared" si="48"/>
        <v>8.6516122976190463E-2</v>
      </c>
      <c r="Y167" s="7">
        <f>Indus!M167-W167-X167-AVERAGE(Indus!$M$2:$M$349)</f>
        <v>2.2280911904762057E-3</v>
      </c>
      <c r="Z167" s="7">
        <f>AVERAGE(Indus!N161:N172)-AVERAGE(Indus!$N$2:$N$349)</f>
        <v>-0.60755480163793685</v>
      </c>
      <c r="AA167" s="7">
        <f t="shared" si="49"/>
        <v>-3.0015759469047625</v>
      </c>
      <c r="AB167" s="7">
        <f>Indus!N167-Z167-AA167-AVERAGE(Indus!$N$2:$N$349)</f>
        <v>0.27723220607143162</v>
      </c>
      <c r="AC167" s="7">
        <f>AVERAGE(Indus!O161:O172)-AVERAGE(Indus!$O$2:$O$349)</f>
        <v>-4.0270546379312044E-2</v>
      </c>
      <c r="AD167" s="7">
        <f t="shared" si="50"/>
        <v>-0.17453537592261892</v>
      </c>
      <c r="AE167" s="7">
        <f>Indus!O167-AC167-AD167-AVERAGE(Indus!$O$2:$O$349)</f>
        <v>8.8482061755952301E-2</v>
      </c>
      <c r="AF167" s="7">
        <f>AVERAGE(Indus!P161:P172)-AVERAGE(Indus!$P$2:$P$349)</f>
        <v>-2.964110864942527E-2</v>
      </c>
      <c r="AG167" s="7">
        <f t="shared" si="51"/>
        <v>-7.4909249077380946E-2</v>
      </c>
      <c r="AH167" s="7">
        <f>Indus!P167-AF167-AG167-AVERAGE(Indus!$P$2:$P$349)</f>
        <v>2.6681143244047606E-2</v>
      </c>
    </row>
    <row r="168" spans="1:34" x14ac:dyDescent="0.2">
      <c r="A168" s="3">
        <v>37940</v>
      </c>
      <c r="B168">
        <f t="shared" si="39"/>
        <v>2003</v>
      </c>
      <c r="C168">
        <f t="shared" si="40"/>
        <v>11</v>
      </c>
      <c r="D168" s="7">
        <f>AVERAGE(Indus!D162:D173)</f>
        <v>4.2056282533333329</v>
      </c>
      <c r="E168" s="7">
        <f t="shared" si="42"/>
        <v>-3.5697580191071441</v>
      </c>
      <c r="F168" s="7">
        <f>Indus!D168-D168-E168</f>
        <v>1.0323779457738111</v>
      </c>
      <c r="G168" s="7">
        <f t="shared" si="52"/>
        <v>3.0678774043126023E-2</v>
      </c>
      <c r="H168" s="7">
        <f>AVERAGE(Indus!H162:H173)-AVERAGE(Indus!$H$2:$H$349)</f>
        <v>-0.75120947948335015</v>
      </c>
      <c r="I168" s="7">
        <f t="shared" si="43"/>
        <v>0.72864568809472985</v>
      </c>
      <c r="J168" s="7">
        <f>Indus!H168-H168-I168-AVERAGE(Indus!$H$2:$H$349)</f>
        <v>6.9531393571651279E-2</v>
      </c>
      <c r="K168" s="7">
        <f>AVERAGE(Indus!I162:I173)-AVERAGE(Indus!$I$2:$I$349)</f>
        <v>-0.11825771908058869</v>
      </c>
      <c r="L168" s="7">
        <f t="shared" si="44"/>
        <v>-0.50716400184529675</v>
      </c>
      <c r="M168" s="7">
        <f>Indus!I168-K168-L168-AVERAGE(Indus!$I$2:$I$349)</f>
        <v>5.4344179345321209E-2</v>
      </c>
      <c r="N168" s="7">
        <f>AVERAGE(Indus!J162:J173)-AVERAGE(Indus!$J$2:$J$349)</f>
        <v>-0.183152199798851</v>
      </c>
      <c r="O168" s="7">
        <f t="shared" si="45"/>
        <v>-0.27201306354166643</v>
      </c>
      <c r="P168" s="7">
        <f>Indus!J168-N168-O168-AVERAGE(Indus!$J$2:$J$349)</f>
        <v>6.2488511041666417E-2</v>
      </c>
      <c r="Q168" s="7">
        <f>AVERAGE(Indus!K162:K173)-AVERAGE(Indus!$K$2:$K$349)</f>
        <v>3.2275413735632363E-2</v>
      </c>
      <c r="R168" s="7">
        <f t="shared" si="46"/>
        <v>-3.8654924107142885E-2</v>
      </c>
      <c r="S168" s="7">
        <f>Indus!K168-Q168-R168-AVERAGE(Indus!$K$2:$K$349)</f>
        <v>-2.6898140059523845E-2</v>
      </c>
      <c r="T168" s="7">
        <f>AVERAGE(Indus!L162:L173)-AVERAGE(Indus!$L$2:$L$349)</f>
        <v>-0.90935388669539918</v>
      </c>
      <c r="U168" s="7">
        <f t="shared" si="47"/>
        <v>-0.51119059562499913</v>
      </c>
      <c r="V168" s="7">
        <f>Indus!L168-T168-U168-AVERAGE(Indus!$L$2:$L$349)</f>
        <v>0.36578122895833243</v>
      </c>
      <c r="W168" s="7">
        <f>AVERAGE(Indus!M162:M173)-AVERAGE(Indus!$M$2:$M$349)</f>
        <v>7.8021152298854424E-4</v>
      </c>
      <c r="X168" s="7">
        <f t="shared" si="48"/>
        <v>2.3683410833333321E-2</v>
      </c>
      <c r="Y168" s="7">
        <f>Indus!M168-W168-X168-AVERAGE(Indus!$M$2:$M$349)</f>
        <v>-4.8231666666664896E-4</v>
      </c>
      <c r="Z168" s="7">
        <f>AVERAGE(Indus!N162:N173)-AVERAGE(Indus!$N$2:$N$349)</f>
        <v>-0.77904578830460025</v>
      </c>
      <c r="AA168" s="7">
        <f t="shared" si="49"/>
        <v>-2.4656964049702372</v>
      </c>
      <c r="AB168" s="7">
        <f>Indus!N168-Z168-AA168-AVERAGE(Indus!$N$2:$N$349)</f>
        <v>0.37632222080356925</v>
      </c>
      <c r="AC168" s="7">
        <f>AVERAGE(Indus!O162:O173)-AVERAGE(Indus!$O$2:$O$349)</f>
        <v>-5.3914407212645621E-2</v>
      </c>
      <c r="AD168" s="7">
        <f t="shared" si="50"/>
        <v>-0.45004948389880894</v>
      </c>
      <c r="AE168" s="7">
        <f>Indus!O168-AC168-AD168-AVERAGE(Indus!$O$2:$O$349)</f>
        <v>9.9259400565475886E-2</v>
      </c>
      <c r="AF168" s="7">
        <f>AVERAGE(Indus!P162:P173)-AVERAGE(Indus!$P$2:$P$349)</f>
        <v>-3.2465160316091937E-2</v>
      </c>
      <c r="AG168" s="7">
        <f t="shared" si="51"/>
        <v>-7.7334496339285713E-2</v>
      </c>
      <c r="AH168" s="7">
        <f>Indus!P168-AF168-AG168-AVERAGE(Indus!$P$2:$P$349)</f>
        <v>3.1965492172619042E-2</v>
      </c>
    </row>
    <row r="169" spans="1:34" x14ac:dyDescent="0.2">
      <c r="A169" s="3">
        <v>37970</v>
      </c>
      <c r="B169">
        <f t="shared" si="39"/>
        <v>2003</v>
      </c>
      <c r="C169">
        <f t="shared" si="40"/>
        <v>12</v>
      </c>
      <c r="D169" s="7">
        <f>AVERAGE(Indus!D163:D174)</f>
        <v>3.8312610366666671</v>
      </c>
      <c r="E169" s="7">
        <f t="shared" si="42"/>
        <v>-3.4801343082440477</v>
      </c>
      <c r="F169" s="7">
        <f>Indus!D169-D169-E169</f>
        <v>1.268407761577381</v>
      </c>
      <c r="G169" s="7">
        <f t="shared" si="52"/>
        <v>-3.7921017741060351E-4</v>
      </c>
      <c r="H169" s="7">
        <f>AVERAGE(Indus!H163:H174)-AVERAGE(Indus!$H$2:$H$349)</f>
        <v>-0.83576351531655746</v>
      </c>
      <c r="I169" s="7">
        <f t="shared" si="43"/>
        <v>-0.44556318029754038</v>
      </c>
      <c r="J169" s="7">
        <f>Indus!H169-H169-I169-AVERAGE(Indus!$H$2:$H$349)</f>
        <v>5.9983757796999271E-2</v>
      </c>
      <c r="K169" s="7">
        <f>AVERAGE(Indus!I163:I174)-AVERAGE(Indus!$I$2:$I$349)</f>
        <v>-0.16873125074721429</v>
      </c>
      <c r="L169" s="7">
        <f t="shared" si="44"/>
        <v>-0.34169206232144234</v>
      </c>
      <c r="M169" s="7">
        <f>Indus!I169-K169-L169-AVERAGE(Indus!$I$2:$I$349)</f>
        <v>8.9980531488095039E-2</v>
      </c>
      <c r="N169" s="7">
        <f>AVERAGE(Indus!J163:J174)-AVERAGE(Indus!$J$2:$J$349)</f>
        <v>-0.20717309479885071</v>
      </c>
      <c r="O169" s="7">
        <f t="shared" si="45"/>
        <v>-0.5169500352678571</v>
      </c>
      <c r="P169" s="7">
        <f>Indus!J169-N169-O169-AVERAGE(Indus!$J$2:$J$349)</f>
        <v>0.13706975776785701</v>
      </c>
      <c r="Q169" s="7">
        <f>AVERAGE(Indus!K163:K174)-AVERAGE(Indus!$K$2:$K$349)</f>
        <v>3.2590498735632467E-2</v>
      </c>
      <c r="R169" s="7">
        <f t="shared" si="46"/>
        <v>0.2758142312202384</v>
      </c>
      <c r="S169" s="7">
        <f>Indus!K169-Q169-R169-AVERAGE(Indus!$K$2:$K$349)</f>
        <v>-6.0040950386905267E-2</v>
      </c>
      <c r="T169" s="7">
        <f>AVERAGE(Indus!L163:L174)-AVERAGE(Indus!$L$2:$L$349)</f>
        <v>-0.90680725836206566</v>
      </c>
      <c r="U169" s="7">
        <f t="shared" si="47"/>
        <v>-0.50768902354166556</v>
      </c>
      <c r="V169" s="7">
        <f>Indus!L169-T169-U169-AVERAGE(Indus!$L$2:$L$349)</f>
        <v>0.48488704854166542</v>
      </c>
      <c r="W169" s="7">
        <f>AVERAGE(Indus!M163:M174)-AVERAGE(Indus!$M$2:$M$349)</f>
        <v>7.9909902298853919E-4</v>
      </c>
      <c r="X169" s="7">
        <f t="shared" si="48"/>
        <v>-7.2473393809523806E-2</v>
      </c>
      <c r="Y169" s="7">
        <f>Indus!M169-W169-X169-AVERAGE(Indus!$M$2:$M$349)</f>
        <v>-7.4438952380952161E-4</v>
      </c>
      <c r="Z169" s="7">
        <f>AVERAGE(Indus!N163:N174)-AVERAGE(Indus!$N$2:$N$349)</f>
        <v>-0.99805534663793516</v>
      </c>
      <c r="AA169" s="7">
        <f t="shared" si="49"/>
        <v>-1.703961671160716</v>
      </c>
      <c r="AB169" s="7">
        <f>Indus!N169-Z169-AA169-AVERAGE(Indus!$N$2:$N$349)</f>
        <v>0.49257502532738329</v>
      </c>
      <c r="AC169" s="7">
        <f>AVERAGE(Indus!O163:O174)-AVERAGE(Indus!$O$2:$O$349)</f>
        <v>-5.2436093045978627E-2</v>
      </c>
      <c r="AD169" s="7">
        <f t="shared" si="50"/>
        <v>-9.3014441964285766E-2</v>
      </c>
      <c r="AE169" s="7">
        <f>Indus!O169-AC169-AD169-AVERAGE(Indus!$O$2:$O$349)</f>
        <v>3.4358764464285763E-2</v>
      </c>
      <c r="AF169" s="7">
        <f>AVERAGE(Indus!P163:P174)-AVERAGE(Indus!$P$2:$P$349)</f>
        <v>-3.3141535316091937E-2</v>
      </c>
      <c r="AG169" s="7">
        <f t="shared" si="51"/>
        <v>-7.4602463452380946E-2</v>
      </c>
      <c r="AH169" s="7">
        <f>Indus!P169-AF169-AG169-AVERAGE(Indus!$P$2:$P$349)</f>
        <v>3.0278394285714272E-2</v>
      </c>
    </row>
    <row r="170" spans="1:34" x14ac:dyDescent="0.2">
      <c r="A170" s="3">
        <v>38001</v>
      </c>
      <c r="B170">
        <f t="shared" si="39"/>
        <v>2004</v>
      </c>
      <c r="C170">
        <f t="shared" si="40"/>
        <v>1</v>
      </c>
      <c r="D170" s="7">
        <f>AVERAGE(Indus!D164:D175)</f>
        <v>3.4903010916666672</v>
      </c>
      <c r="E170" s="7">
        <f t="shared" si="42"/>
        <v>-2.9115972892857132</v>
      </c>
      <c r="F170" s="7">
        <f>Indus!D170-D170-E170</f>
        <v>1.6330519476190459</v>
      </c>
      <c r="G170" s="7"/>
      <c r="H170" s="7">
        <f>AVERAGE(Indus!H164:H175)-AVERAGE(Indus!$H$2:$H$349)</f>
        <v>-0.91340023365091838</v>
      </c>
      <c r="I170" s="7">
        <f t="shared" si="43"/>
        <v>-0.39337085511897385</v>
      </c>
      <c r="J170" s="7">
        <f>Indus!H170-H170-I170-AVERAGE(Indus!$H$2:$H$349)</f>
        <v>0.13474455095274607</v>
      </c>
      <c r="K170" s="7">
        <f>AVERAGE(Indus!I164:I175)-AVERAGE(Indus!$I$2:$I$349)</f>
        <v>-0.2174627365805577</v>
      </c>
      <c r="L170" s="7">
        <f t="shared" si="44"/>
        <v>-0.13915016446424033</v>
      </c>
      <c r="M170" s="7">
        <f>Indus!I170-K170-L170-AVERAGE(Indus!$I$2:$I$349)</f>
        <v>3.7671589464252975E-2</v>
      </c>
      <c r="N170" s="7">
        <f>AVERAGE(Indus!J164:J175)-AVERAGE(Indus!$J$2:$J$349)</f>
        <v>-0.22605160396551749</v>
      </c>
      <c r="O170" s="7">
        <f t="shared" si="45"/>
        <v>-0.63024716369047629</v>
      </c>
      <c r="P170" s="7">
        <f>Indus!J170-N170-O170-AVERAGE(Indus!$J$2:$J$349)</f>
        <v>0.21756035535714302</v>
      </c>
      <c r="Q170" s="7">
        <f>AVERAGE(Indus!K164:K175)-AVERAGE(Indus!$K$2:$K$349)</f>
        <v>2.753047706896572E-2</v>
      </c>
      <c r="R170" s="7">
        <f t="shared" si="46"/>
        <v>-0.33677367514880951</v>
      </c>
      <c r="S170" s="7">
        <f>Indus!K170-Q170-R170-AVERAGE(Indus!$K$2:$K$349)</f>
        <v>-2.8559542351190514E-2</v>
      </c>
      <c r="T170" s="7">
        <f>AVERAGE(Indus!L164:L175)-AVERAGE(Indus!$L$2:$L$349)</f>
        <v>-0.91481321502873225</v>
      </c>
      <c r="U170" s="7">
        <f t="shared" si="47"/>
        <v>-0.83735311690476166</v>
      </c>
      <c r="V170" s="7">
        <f>Indus!L170-T170-U170-AVERAGE(Indus!$L$2:$L$349)</f>
        <v>0.53639805857142786</v>
      </c>
      <c r="W170" s="7">
        <f>AVERAGE(Indus!M164:M175)-AVERAGE(Indus!$M$2:$M$349)</f>
        <v>8.1798652298854801E-4</v>
      </c>
      <c r="X170" s="7">
        <f t="shared" si="48"/>
        <v>-2.3229864166666676E-2</v>
      </c>
      <c r="Y170" s="7">
        <f>Indus!M170-W170-X170-AVERAGE(Indus!$M$2:$M$349)</f>
        <v>-7.4275666666666351E-4</v>
      </c>
      <c r="Z170" s="7">
        <f>AVERAGE(Indus!N164:N175)-AVERAGE(Indus!$N$2:$N$349)</f>
        <v>-1.1779474891379351</v>
      </c>
      <c r="AA170" s="7">
        <f t="shared" si="49"/>
        <v>-0.27041996994047501</v>
      </c>
      <c r="AB170" s="7">
        <f>Indus!N170-Z170-AA170-AVERAGE(Indus!$N$2:$N$349)</f>
        <v>0.63942576660714145</v>
      </c>
      <c r="AC170" s="7">
        <f>AVERAGE(Indus!O164:O175)-AVERAGE(Indus!$O$2:$O$349)</f>
        <v>-5.1941096379312324E-2</v>
      </c>
      <c r="AD170" s="7">
        <f t="shared" si="50"/>
        <v>-0.21379957645833381</v>
      </c>
      <c r="AE170" s="7">
        <f>Indus!O170-AC170-AD170-AVERAGE(Indus!$O$2:$O$349)</f>
        <v>5.3705812291667154E-2</v>
      </c>
      <c r="AF170" s="7">
        <f>AVERAGE(Indus!P164:P175)-AVERAGE(Indus!$P$2:$P$349)</f>
        <v>-3.6413968649425268E-2</v>
      </c>
      <c r="AG170" s="7">
        <f t="shared" si="51"/>
        <v>-6.7250286041666663E-2</v>
      </c>
      <c r="AH170" s="7">
        <f>Indus!P170-AF170-AG170-AVERAGE(Indus!$P$2:$P$349)</f>
        <v>4.2897210208333328E-2</v>
      </c>
    </row>
    <row r="171" spans="1:34" x14ac:dyDescent="0.2">
      <c r="A171" s="3">
        <v>38032</v>
      </c>
      <c r="B171">
        <f t="shared" si="39"/>
        <v>2004</v>
      </c>
      <c r="C171">
        <f t="shared" si="40"/>
        <v>2</v>
      </c>
      <c r="D171" s="7">
        <f>AVERAGE(Indus!D165:D176)</f>
        <v>3.0510770874999995</v>
      </c>
      <c r="E171" s="7">
        <f t="shared" si="42"/>
        <v>-0.42567143738095259</v>
      </c>
      <c r="F171" s="7">
        <f>Indus!D171-D171-E171</f>
        <v>1.7271770398809534</v>
      </c>
      <c r="G171" s="7"/>
      <c r="H171" s="7">
        <f>AVERAGE(Indus!H165:H176)-AVERAGE(Indus!$H$2:$H$349)</f>
        <v>-1.0457244519834603</v>
      </c>
      <c r="I171" s="7">
        <f t="shared" si="43"/>
        <v>-0.27306910913694082</v>
      </c>
      <c r="J171" s="7">
        <f>Indus!H171-H171-I171-AVERAGE(Indus!$H$2:$H$349)</f>
        <v>0.25492132330327877</v>
      </c>
      <c r="K171" s="7">
        <f>AVERAGE(Indus!I165:I176)-AVERAGE(Indus!$I$2:$I$349)</f>
        <v>-0.23330135991386669</v>
      </c>
      <c r="L171" s="7">
        <f t="shared" si="44"/>
        <v>0.12104588446425169</v>
      </c>
      <c r="M171" s="7">
        <f>Indus!I171-K171-L171-AVERAGE(Indus!$I$2:$I$349)</f>
        <v>-5.5196576130924768E-2</v>
      </c>
      <c r="N171" s="7">
        <f>AVERAGE(Indus!J165:J176)-AVERAGE(Indus!$J$2:$J$349)</f>
        <v>-0.27293518646551751</v>
      </c>
      <c r="O171" s="7">
        <f t="shared" si="45"/>
        <v>-0.54973218991071426</v>
      </c>
      <c r="P171" s="7">
        <f>Indus!J171-N171-O171-AVERAGE(Indus!$J$2:$J$349)</f>
        <v>0.23796895407738106</v>
      </c>
      <c r="Q171" s="7">
        <f>AVERAGE(Indus!K165:K176)-AVERAGE(Indus!$K$2:$K$349)</f>
        <v>4.8555622902298978E-2</v>
      </c>
      <c r="R171" s="7">
        <f t="shared" si="46"/>
        <v>-0.2936607723809524</v>
      </c>
      <c r="S171" s="7">
        <f>Indus!K171-Q171-R171-AVERAGE(Indus!$K$2:$K$349)</f>
        <v>-2.3877900952380959E-2</v>
      </c>
      <c r="T171" s="7">
        <f>AVERAGE(Indus!L165:L176)-AVERAGE(Indus!$L$2:$L$349)</f>
        <v>-1.0718149891954001</v>
      </c>
      <c r="U171" s="7">
        <f t="shared" si="47"/>
        <v>-1.1284273598214289</v>
      </c>
      <c r="V171" s="7">
        <f>Indus!L171-T171-U171-AVERAGE(Indus!$L$2:$L$349)</f>
        <v>0.84042490565476324</v>
      </c>
      <c r="W171" s="7">
        <f>AVERAGE(Indus!M165:M176)-AVERAGE(Indus!$M$2:$M$349)</f>
        <v>1.0245081896552294E-3</v>
      </c>
      <c r="X171" s="7">
        <f t="shared" si="48"/>
        <v>-2.3280202053571432E-2</v>
      </c>
      <c r="Y171" s="7">
        <f>Indus!M171-W171-X171-AVERAGE(Indus!$M$2:$M$349)</f>
        <v>-8.9894044642858939E-4</v>
      </c>
      <c r="Z171" s="7">
        <f>AVERAGE(Indus!N165:N176)-AVERAGE(Indus!$N$2:$N$349)</f>
        <v>-1.2252955908046026</v>
      </c>
      <c r="AA171" s="7">
        <f t="shared" si="49"/>
        <v>1.7558755634523777</v>
      </c>
      <c r="AB171" s="7">
        <f>Indus!N171-Z171-AA171-AVERAGE(Indus!$N$2:$N$349)</f>
        <v>0.38494752488095685</v>
      </c>
      <c r="AC171" s="7">
        <f>AVERAGE(Indus!O165:O176)-AVERAGE(Indus!$O$2:$O$349)</f>
        <v>-9.8172823045978408E-2</v>
      </c>
      <c r="AD171" s="7">
        <f t="shared" si="50"/>
        <v>3.5075825297621321E-3</v>
      </c>
      <c r="AE171" s="7">
        <f>Indus!O171-AC171-AD171-AVERAGE(Indus!$O$2:$O$349)</f>
        <v>7.1179659970237452E-2</v>
      </c>
      <c r="AF171" s="7">
        <f>AVERAGE(Indus!P165:P176)-AVERAGE(Indus!$P$2:$P$349)</f>
        <v>-5.123382781609194E-2</v>
      </c>
      <c r="AG171" s="7">
        <f t="shared" si="51"/>
        <v>-3.7923187380952378E-2</v>
      </c>
      <c r="AH171" s="7">
        <f>Indus!P171-AF171-AG171-AVERAGE(Indus!$P$2:$P$349)</f>
        <v>1.7729540714285716E-2</v>
      </c>
    </row>
    <row r="172" spans="1:34" x14ac:dyDescent="0.2">
      <c r="A172" s="3">
        <v>38061</v>
      </c>
      <c r="B172">
        <f t="shared" si="39"/>
        <v>2004</v>
      </c>
      <c r="C172">
        <f t="shared" si="40"/>
        <v>3</v>
      </c>
      <c r="D172" s="7">
        <f>AVERAGE(Indus!D166:D177)</f>
        <v>2.6816402075000005</v>
      </c>
      <c r="E172" s="7">
        <f t="shared" si="42"/>
        <v>1.7726173383333335</v>
      </c>
      <c r="F172" s="7">
        <f>Indus!D172-D172-E172</f>
        <v>-0.89083271583333379</v>
      </c>
      <c r="G172" s="7"/>
      <c r="H172" s="7">
        <f>AVERAGE(Indus!H166:H177)-AVERAGE(Indus!$H$2:$H$349)</f>
        <v>-1.1875701553171893</v>
      </c>
      <c r="I172" s="7">
        <f t="shared" si="43"/>
        <v>-0.14866638139847055</v>
      </c>
      <c r="J172" s="7">
        <f>Indus!H172-H172-I172-AVERAGE(Indus!$H$2:$H$349)</f>
        <v>9.4629918898590404E-2</v>
      </c>
      <c r="K172" s="7">
        <f>AVERAGE(Indus!I166:I177)-AVERAGE(Indus!$I$2:$I$349)</f>
        <v>-0.22429358824723522</v>
      </c>
      <c r="L172" s="7">
        <f t="shared" si="44"/>
        <v>0.40447307758932993</v>
      </c>
      <c r="M172" s="7">
        <f>Indus!I172-K172-L172-AVERAGE(Indus!$I$2:$I$349)</f>
        <v>-0.19876680092266952</v>
      </c>
      <c r="N172" s="7">
        <f>AVERAGE(Indus!J166:J177)-AVERAGE(Indus!$J$2:$J$349)</f>
        <v>-0.32031030896551738</v>
      </c>
      <c r="O172" s="7">
        <f t="shared" si="45"/>
        <v>-0.39400179642857136</v>
      </c>
      <c r="P172" s="7">
        <f>Indus!J172-N172-O172-AVERAGE(Indus!$J$2:$J$349)</f>
        <v>9.2397403095237918E-2</v>
      </c>
      <c r="Q172" s="7">
        <f>AVERAGE(Indus!K166:K177)-AVERAGE(Indus!$K$2:$K$349)</f>
        <v>5.6207796235632324E-2</v>
      </c>
      <c r="R172" s="7">
        <f t="shared" si="46"/>
        <v>-0.28105722928571436</v>
      </c>
      <c r="S172" s="7">
        <f>Indus!K172-Q172-R172-AVERAGE(Indus!$K$2:$K$349)</f>
        <v>0.15335400261904775</v>
      </c>
      <c r="T172" s="7">
        <f>AVERAGE(Indus!L166:L177)-AVERAGE(Indus!$L$2:$L$349)</f>
        <v>-1.2492916733620669</v>
      </c>
      <c r="U172" s="7">
        <f t="shared" si="47"/>
        <v>-1.2460367708035722</v>
      </c>
      <c r="V172" s="7">
        <f>Indus!L172-T172-U172-AVERAGE(Indus!$L$2:$L$349)</f>
        <v>0.29622849080357305</v>
      </c>
      <c r="W172" s="7">
        <f>AVERAGE(Indus!M166:M177)-AVERAGE(Indus!$M$2:$M$349)</f>
        <v>1.2427665229885615E-3</v>
      </c>
      <c r="X172" s="7">
        <f t="shared" si="48"/>
        <v>-2.3312426726190473E-2</v>
      </c>
      <c r="Y172" s="7">
        <f>Indus!M172-W172-X172-AVERAGE(Indus!$M$2:$M$349)</f>
        <v>-1.0849741071428803E-3</v>
      </c>
      <c r="Z172" s="7">
        <f>AVERAGE(Indus!N166:N177)-AVERAGE(Indus!$N$2:$N$349)</f>
        <v>-1.2140571749712681</v>
      </c>
      <c r="AA172" s="7">
        <f t="shared" si="49"/>
        <v>3.4705398341666633</v>
      </c>
      <c r="AB172" s="7">
        <f>Indus!N172-Z172-AA172-AVERAGE(Indus!$N$2:$N$349)</f>
        <v>-1.2119087216666635</v>
      </c>
      <c r="AC172" s="7">
        <f>AVERAGE(Indus!O166:O177)-AVERAGE(Indus!$O$2:$O$349)</f>
        <v>-0.12594326304597869</v>
      </c>
      <c r="AD172" s="7">
        <f t="shared" si="50"/>
        <v>1.3288629910713556E-2</v>
      </c>
      <c r="AE172" s="7">
        <f>Indus!O172-AC172-AD172-AVERAGE(Indus!$O$2:$O$349)</f>
        <v>-0.1250939074107138</v>
      </c>
      <c r="AF172" s="7">
        <f>AVERAGE(Indus!P166:P177)-AVERAGE(Indus!$P$2:$P$349)</f>
        <v>-5.4317427816091939E-2</v>
      </c>
      <c r="AG172" s="7">
        <f t="shared" si="51"/>
        <v>-2.2603289434523804E-2</v>
      </c>
      <c r="AH172" s="7">
        <f>Indus!P172-AF172-AG172-AVERAGE(Indus!$P$2:$P$349)</f>
        <v>9.4803427678571278E-3</v>
      </c>
    </row>
    <row r="173" spans="1:34" x14ac:dyDescent="0.2">
      <c r="A173" s="3">
        <v>38092</v>
      </c>
      <c r="B173">
        <f t="shared" si="39"/>
        <v>2004</v>
      </c>
      <c r="C173">
        <f t="shared" si="40"/>
        <v>4</v>
      </c>
      <c r="D173" s="7">
        <f>AVERAGE(Indus!D167:D178)</f>
        <v>2.3279301916666668</v>
      </c>
      <c r="E173" s="7">
        <f t="shared" si="42"/>
        <v>3.1407904284523811</v>
      </c>
      <c r="F173" s="7">
        <f>Indus!D173-D173-E173</f>
        <v>-2.2669953801190479</v>
      </c>
      <c r="G173" s="7"/>
      <c r="H173" s="7">
        <f>AVERAGE(Indus!H167:H178)-AVERAGE(Indus!$H$2:$H$349)</f>
        <v>-1.3481739961503081</v>
      </c>
      <c r="I173" s="7">
        <f t="shared" si="43"/>
        <v>-0.35107930526828568</v>
      </c>
      <c r="J173" s="7">
        <f>Indus!H173-H173-I173-AVERAGE(Indus!$H$2:$H$349)</f>
        <v>-3.5761516398451931E-2</v>
      </c>
      <c r="K173" s="7">
        <f>AVERAGE(Indus!I167:I178)-AVERAGE(Indus!$I$2:$I$349)</f>
        <v>-0.22178351741388269</v>
      </c>
      <c r="L173" s="7">
        <f t="shared" si="44"/>
        <v>0.63605862616071818</v>
      </c>
      <c r="M173" s="7">
        <f>Indus!I173-K173-L173-AVERAGE(Indus!$I$2:$I$349)</f>
        <v>-0.17984118032740071</v>
      </c>
      <c r="N173" s="7">
        <f>AVERAGE(Indus!J167:J178)-AVERAGE(Indus!$J$2:$J$349)</f>
        <v>-0.35735861896551757</v>
      </c>
      <c r="O173" s="7">
        <f t="shared" si="45"/>
        <v>-0.13855851791666673</v>
      </c>
      <c r="P173" s="7">
        <f>Indus!J173-N173-O173-AVERAGE(Indus!$J$2:$J$349)</f>
        <v>-7.6053695416666511E-2</v>
      </c>
      <c r="Q173" s="7">
        <f>AVERAGE(Indus!K167:K178)-AVERAGE(Indus!$K$2:$K$349)</f>
        <v>8.2228944568965678E-2</v>
      </c>
      <c r="R173" s="7">
        <f t="shared" si="46"/>
        <v>4.7137904732142966E-2</v>
      </c>
      <c r="S173" s="7">
        <f>Indus!K173-Q173-R173-AVERAGE(Indus!$K$2:$K$349)</f>
        <v>0.126468070267857</v>
      </c>
      <c r="T173" s="7">
        <f>AVERAGE(Indus!L167:L178)-AVERAGE(Indus!$L$2:$L$349)</f>
        <v>-1.3977471741953997</v>
      </c>
      <c r="U173" s="7">
        <f t="shared" si="47"/>
        <v>-1.2516972193154769</v>
      </c>
      <c r="V173" s="7">
        <f>Indus!L173-T173-U173-AVERAGE(Indus!$L$2:$L$349)</f>
        <v>-9.1825369851188832E-2</v>
      </c>
      <c r="W173" s="7">
        <f>AVERAGE(Indus!M167:M178)-AVERAGE(Indus!$M$2:$M$349)</f>
        <v>1.4802790229885426E-3</v>
      </c>
      <c r="X173" s="7">
        <f t="shared" si="48"/>
        <v>-7.2630390416666663E-2</v>
      </c>
      <c r="Y173" s="7">
        <f>Indus!M173-W173-X173-AVERAGE(Indus!$M$2:$M$349)</f>
        <v>-1.2685729166666687E-3</v>
      </c>
      <c r="Z173" s="7">
        <f>AVERAGE(Indus!N167:N178)-AVERAGE(Indus!$N$2:$N$349)</f>
        <v>-1.2037335316379352</v>
      </c>
      <c r="AA173" s="7">
        <f t="shared" si="49"/>
        <v>4.3501304162797645</v>
      </c>
      <c r="AB173" s="7">
        <f>Indus!N173-Z173-AA173-AVERAGE(Indus!$N$2:$N$349)</f>
        <v>-2.0357514371130971</v>
      </c>
      <c r="AC173" s="7">
        <f>AVERAGE(Indus!O167:O178)-AVERAGE(Indus!$O$2:$O$349)</f>
        <v>-0.17078353887931152</v>
      </c>
      <c r="AD173" s="7">
        <f t="shared" si="50"/>
        <v>-5.6000804821429107E-2</v>
      </c>
      <c r="AE173" s="7">
        <f>Indus!O173-AC173-AD173-AVERAGE(Indus!$O$2:$O$349)</f>
        <v>3.5423831547620743E-3</v>
      </c>
      <c r="AF173" s="7">
        <f>AVERAGE(Indus!P167:P178)-AVERAGE(Indus!$P$2:$P$349)</f>
        <v>-5.6179858649425277E-2</v>
      </c>
      <c r="AG173" s="7">
        <f t="shared" si="51"/>
        <v>-2.2552960833333358E-2</v>
      </c>
      <c r="AH173" s="7">
        <f>Indus!P173-AF173-AG173-AVERAGE(Indus!$P$2:$P$349)</f>
        <v>2.3521885000000034E-2</v>
      </c>
    </row>
    <row r="174" spans="1:34" x14ac:dyDescent="0.2">
      <c r="A174" s="3">
        <v>38122</v>
      </c>
      <c r="B174">
        <f t="shared" si="39"/>
        <v>2004</v>
      </c>
      <c r="C174">
        <f t="shared" si="40"/>
        <v>5</v>
      </c>
      <c r="D174" s="7">
        <f>AVERAGE(Indus!D168:D179)</f>
        <v>2.1113681191666673</v>
      </c>
      <c r="E174" s="7">
        <f t="shared" si="42"/>
        <v>2.5263573912797606</v>
      </c>
      <c r="F174" s="7">
        <f>Indus!D174-D174-E174</f>
        <v>-1.081769620446428</v>
      </c>
      <c r="G174" s="7"/>
      <c r="H174" s="7">
        <f>AVERAGE(Indus!H168:H179)-AVERAGE(Indus!$H$2:$H$349)</f>
        <v>-1.5001108453170673</v>
      </c>
      <c r="I174" s="7">
        <f t="shared" si="43"/>
        <v>-0.45535786940445178</v>
      </c>
      <c r="J174" s="7">
        <f>Indus!H174-H174-I174-AVERAGE(Indus!$H$2:$H$349)</f>
        <v>9.789530690477477E-2</v>
      </c>
      <c r="K174" s="7">
        <f>AVERAGE(Indus!I168:I179)-AVERAGE(Indus!$I$2:$I$349)</f>
        <v>-0.20891527241388985</v>
      </c>
      <c r="L174" s="7">
        <f t="shared" si="44"/>
        <v>0.8001232152678881</v>
      </c>
      <c r="M174" s="7">
        <f>Indus!I174-K174-L174-AVERAGE(Indus!$I$2:$I$349)</f>
        <v>-0.26189486443456644</v>
      </c>
      <c r="N174" s="7">
        <f>AVERAGE(Indus!J168:J179)-AVERAGE(Indus!$J$2:$J$349)</f>
        <v>-0.37539773063218418</v>
      </c>
      <c r="O174" s="7">
        <f t="shared" si="45"/>
        <v>-0.10338196336309502</v>
      </c>
      <c r="P174" s="7">
        <f>Indus!J174-N174-O174-AVERAGE(Indus!$J$2:$J$349)</f>
        <v>7.8282116964283333E-3</v>
      </c>
      <c r="Q174" s="7">
        <f>AVERAGE(Indus!K168:K179)-AVERAGE(Indus!$K$2:$K$349)</f>
        <v>8.6179664568965642E-2</v>
      </c>
      <c r="R174" s="7">
        <f t="shared" si="46"/>
        <v>0.13874429791666643</v>
      </c>
      <c r="S174" s="7">
        <f>Indus!K174-Q174-R174-AVERAGE(Indus!$K$2:$K$349)</f>
        <v>-5.4881162916666448E-2</v>
      </c>
      <c r="T174" s="7">
        <f>AVERAGE(Indus!L168:L179)-AVERAGE(Indus!$L$2:$L$349)</f>
        <v>-1.4870740125287321</v>
      </c>
      <c r="U174" s="7">
        <f t="shared" si="47"/>
        <v>-1.5361059226785709</v>
      </c>
      <c r="V174" s="7">
        <f>Indus!L174-T174-U174-AVERAGE(Indus!$L$2:$L$349)</f>
        <v>0.45537042184523635</v>
      </c>
      <c r="W174" s="7">
        <f>AVERAGE(Indus!M168:M179)-AVERAGE(Indus!$M$2:$M$349)</f>
        <v>1.7177873563218732E-3</v>
      </c>
      <c r="X174" s="7">
        <f t="shared" si="48"/>
        <v>-3.9640604285714282E-2</v>
      </c>
      <c r="Y174" s="7">
        <f>Indus!M174-W174-X174-AVERAGE(Indus!$M$2:$M$349)</f>
        <v>-2.329647380952371E-3</v>
      </c>
      <c r="Z174" s="7">
        <f>AVERAGE(Indus!N168:N179)-AVERAGE(Indus!$N$2:$N$349)</f>
        <v>-1.1739689983046038</v>
      </c>
      <c r="AA174" s="7">
        <f t="shared" si="49"/>
        <v>3.7907389094047605</v>
      </c>
      <c r="AB174" s="7">
        <f>Indus!N174-Z174-AA174-AVERAGE(Indus!$N$2:$N$349)</f>
        <v>-1.4226760535714256</v>
      </c>
      <c r="AC174" s="7">
        <f>AVERAGE(Indus!O168:O179)-AVERAGE(Indus!$O$2:$O$349)</f>
        <v>-0.17600875971264474</v>
      </c>
      <c r="AD174" s="7">
        <f t="shared" si="50"/>
        <v>-3.8706940357142727E-2</v>
      </c>
      <c r="AE174" s="7">
        <f>Indus!O174-AC174-AD174-AVERAGE(Indus!$O$2:$O$349)</f>
        <v>7.7319679523808915E-2</v>
      </c>
      <c r="AF174" s="7">
        <f>AVERAGE(Indus!P168:P179)-AVERAGE(Indus!$P$2:$P$349)</f>
        <v>-5.5031710316091935E-2</v>
      </c>
      <c r="AG174" s="7">
        <f t="shared" si="51"/>
        <v>-3.0040667202380952E-2</v>
      </c>
      <c r="AH174" s="7">
        <f>Indus!P174-AF174-AG174-AVERAGE(Indus!$P$2:$P$349)</f>
        <v>2.1519793035714274E-2</v>
      </c>
    </row>
    <row r="175" spans="1:34" x14ac:dyDescent="0.2">
      <c r="A175" s="3">
        <v>38153</v>
      </c>
      <c r="B175">
        <f t="shared" si="39"/>
        <v>2004</v>
      </c>
      <c r="C175">
        <f t="shared" si="40"/>
        <v>6</v>
      </c>
      <c r="D175" s="7">
        <f>AVERAGE(Indus!D169:D180)</f>
        <v>1.8919475266666668</v>
      </c>
      <c r="E175" s="7">
        <f t="shared" si="42"/>
        <v>1.4884468018154766</v>
      </c>
      <c r="F175" s="7">
        <f>Indus!D175-D175-E175</f>
        <v>-0.65191064848214331</v>
      </c>
      <c r="G175" s="7"/>
      <c r="H175" s="7">
        <f>AVERAGE(Indus!H169:H180)-AVERAGE(Indus!$H$2:$H$349)</f>
        <v>-1.6501759494835824</v>
      </c>
      <c r="I175" s="7">
        <f t="shared" si="43"/>
        <v>-0.44638061523755823</v>
      </c>
      <c r="J175" s="7">
        <f>Indus!H175-H175-I175-AVERAGE(Indus!$H$2:$H$349)</f>
        <v>0.20724487690404203</v>
      </c>
      <c r="K175" s="7">
        <f>AVERAGE(Indus!I169:I180)-AVERAGE(Indus!$I$2:$I$349)</f>
        <v>-0.19925900241389627</v>
      </c>
      <c r="L175" s="7">
        <f t="shared" si="44"/>
        <v>0.84019806285715504</v>
      </c>
      <c r="M175" s="7">
        <f>Indus!I175-K175-L175-AVERAGE(Indus!$I$2:$I$349)</f>
        <v>-0.27814819202382068</v>
      </c>
      <c r="N175" s="7">
        <f>AVERAGE(Indus!J169:J180)-AVERAGE(Indus!$J$2:$J$349)</f>
        <v>-0.38225858813218416</v>
      </c>
      <c r="O175" s="7">
        <f t="shared" si="45"/>
        <v>0.36573792788690507</v>
      </c>
      <c r="P175" s="7">
        <f>Indus!J175-N175-O175-AVERAGE(Indus!$J$2:$J$349)</f>
        <v>-7.4173220535718176E-3</v>
      </c>
      <c r="Q175" s="7">
        <f>AVERAGE(Indus!K169:K180)-AVERAGE(Indus!$K$2:$K$349)</f>
        <v>8.6271396235632403E-2</v>
      </c>
      <c r="R175" s="7">
        <f t="shared" si="46"/>
        <v>-9.3634842857143186E-3</v>
      </c>
      <c r="S175" s="7">
        <f>Indus!K175-Q175-R175-AVERAGE(Indus!$K$2:$K$349)</f>
        <v>-0.11282765238095249</v>
      </c>
      <c r="T175" s="7">
        <f>AVERAGE(Indus!L169:L180)-AVERAGE(Indus!$L$2:$L$349)</f>
        <v>-1.5766272291953993</v>
      </c>
      <c r="U175" s="7">
        <f t="shared" si="47"/>
        <v>-0.8371478433035735</v>
      </c>
      <c r="V175" s="7">
        <f>Indus!L175-T175-U175-AVERAGE(Indus!$L$2:$L$349)</f>
        <v>0.25942127913690705</v>
      </c>
      <c r="W175" s="7">
        <f>AVERAGE(Indus!M169:M180)-AVERAGE(Indus!$M$2:$M$349)</f>
        <v>1.9160598563218861E-3</v>
      </c>
      <c r="X175" s="7">
        <f t="shared" si="48"/>
        <v>-3.9679677708333333E-2</v>
      </c>
      <c r="Y175" s="7">
        <f>Indus!M175-W175-X175-AVERAGE(Indus!$M$2:$M$349)</f>
        <v>-2.4888464583333325E-3</v>
      </c>
      <c r="Z175" s="7">
        <f>AVERAGE(Indus!N169:N180)-AVERAGE(Indus!$N$2:$N$349)</f>
        <v>-1.143741893304604</v>
      </c>
      <c r="AA175" s="7">
        <f t="shared" si="49"/>
        <v>1.7242862690476208</v>
      </c>
      <c r="AB175" s="7">
        <f>Indus!N175-Z175-AA175-AVERAGE(Indus!$N$2:$N$349)</f>
        <v>-0.73521779821428623</v>
      </c>
      <c r="AC175" s="7">
        <f>AVERAGE(Indus!O169:O180)-AVERAGE(Indus!$O$2:$O$349)</f>
        <v>-0.18903171887931203</v>
      </c>
      <c r="AD175" s="7">
        <f t="shared" si="50"/>
        <v>-0.14073229485119043</v>
      </c>
      <c r="AE175" s="7">
        <f>Indus!O175-AC175-AD175-AVERAGE(Indus!$O$2:$O$349)</f>
        <v>2.8321713184523478E-2</v>
      </c>
      <c r="AF175" s="7">
        <f>AVERAGE(Indus!P169:P180)-AVERAGE(Indus!$P$2:$P$349)</f>
        <v>-5.5108630316091936E-2</v>
      </c>
      <c r="AG175" s="7">
        <f t="shared" si="51"/>
        <v>3.1537172827380958E-2</v>
      </c>
      <c r="AH175" s="7">
        <f>Indus!P175-AF175-AG175-AVERAGE(Indus!$P$2:$P$349)</f>
        <v>-1.0765406994047627E-2</v>
      </c>
    </row>
    <row r="176" spans="1:34" x14ac:dyDescent="0.2">
      <c r="A176" s="3">
        <v>38183</v>
      </c>
      <c r="B176">
        <f t="shared" si="39"/>
        <v>2004</v>
      </c>
      <c r="C176">
        <f t="shared" si="40"/>
        <v>7</v>
      </c>
      <c r="D176" s="7">
        <f>AVERAGE(Indus!D170:D181)</f>
        <v>1.6737406441666669</v>
      </c>
      <c r="E176" s="7">
        <f t="shared" si="42"/>
        <v>1.9669899127678572</v>
      </c>
      <c r="F176" s="7">
        <f>Indus!D176-D176-E176</f>
        <v>-1.8312146069345243</v>
      </c>
      <c r="G176" s="7"/>
      <c r="H176" s="7">
        <f>AVERAGE(Indus!H170:H181)-AVERAGE(Indus!$H$2:$H$349)</f>
        <v>-1.8272185928167346</v>
      </c>
      <c r="I176" s="7">
        <f t="shared" si="43"/>
        <v>-0.1231013713095308</v>
      </c>
      <c r="J176" s="7">
        <f>Indus!H176-H176-I176-AVERAGE(Indus!$H$2:$H$349)</f>
        <v>-0.23196047369083317</v>
      </c>
      <c r="K176" s="7">
        <f>AVERAGE(Indus!I170:I181)-AVERAGE(Indus!$I$2:$I$349)</f>
        <v>-0.18409939491391469</v>
      </c>
      <c r="L176" s="7">
        <f t="shared" si="44"/>
        <v>0.17507643994048294</v>
      </c>
      <c r="M176" s="7">
        <f>Indus!I176-K176-L176-AVERAGE(Indus!$I$2:$I$349)</f>
        <v>-2.2656396607146689E-2</v>
      </c>
      <c r="N176" s="7">
        <f>AVERAGE(Indus!J170:J181)-AVERAGE(Indus!$J$2:$J$349)</f>
        <v>-0.38728072646551748</v>
      </c>
      <c r="O176" s="7">
        <f t="shared" si="45"/>
        <v>0.82044285833333364</v>
      </c>
      <c r="P176" s="7">
        <f>Indus!J176-N176-O176-AVERAGE(Indus!$J$2:$J$349)</f>
        <v>-0.31856151416666689</v>
      </c>
      <c r="Q176" s="7">
        <f>AVERAGE(Indus!K170:K181)-AVERAGE(Indus!$K$2:$K$349)</f>
        <v>9.1497432068965656E-2</v>
      </c>
      <c r="R176" s="7">
        <f t="shared" si="46"/>
        <v>9.4670911398809454E-2</v>
      </c>
      <c r="S176" s="7">
        <f>Indus!K176-Q176-R176-AVERAGE(Indus!$K$2:$K$349)</f>
        <v>0.12461311610119052</v>
      </c>
      <c r="T176" s="7">
        <f>AVERAGE(Indus!L170:L181)-AVERAGE(Indus!$L$2:$L$349)</f>
        <v>-1.6679201866953992</v>
      </c>
      <c r="U176" s="7">
        <f t="shared" si="47"/>
        <v>1.7990590514880962</v>
      </c>
      <c r="V176" s="7">
        <f>Indus!L176-T176-U176-AVERAGE(Indus!$L$2:$L$349)</f>
        <v>-1.0134682681547629</v>
      </c>
      <c r="W176" s="7">
        <f>AVERAGE(Indus!M170:M181)-AVERAGE(Indus!$M$2:$M$349)</f>
        <v>1.9160598563218861E-3</v>
      </c>
      <c r="X176" s="7">
        <f t="shared" si="48"/>
        <v>6.3956218720238101E-2</v>
      </c>
      <c r="Y176" s="7">
        <f>Indus!M176-W176-X176-AVERAGE(Indus!$M$2:$M$349)</f>
        <v>2.1554771130952444E-3</v>
      </c>
      <c r="Z176" s="7">
        <f>AVERAGE(Indus!N170:N181)-AVERAGE(Indus!$N$2:$N$349)</f>
        <v>-1.1115126283046024</v>
      </c>
      <c r="AA176" s="7">
        <f t="shared" si="49"/>
        <v>-1.4646424845833312</v>
      </c>
      <c r="AB176" s="7">
        <f>Indus!N176-Z176-AA176-AVERAGE(Indus!$N$2:$N$349)</f>
        <v>5.0618730416664093E-2</v>
      </c>
      <c r="AC176" s="7">
        <f>AVERAGE(Indus!O170:O181)-AVERAGE(Indus!$O$2:$O$349)</f>
        <v>-0.18661773054597885</v>
      </c>
      <c r="AD176" s="7">
        <f t="shared" si="50"/>
        <v>0.38190007651785818</v>
      </c>
      <c r="AE176" s="7">
        <f>Indus!O176-AC176-AD176-AVERAGE(Indus!$O$2:$O$349)</f>
        <v>-0.2721260065178579</v>
      </c>
      <c r="AF176" s="7">
        <f>AVERAGE(Indus!P170:P181)-AVERAGE(Indus!$P$2:$P$349)</f>
        <v>-5.4980706982758608E-2</v>
      </c>
      <c r="AG176" s="7">
        <f t="shared" si="51"/>
        <v>0.21962261613095235</v>
      </c>
      <c r="AH176" s="7">
        <f>Indus!P176-AF176-AG176-AVERAGE(Indus!$P$2:$P$349)</f>
        <v>-0.14978272363095235</v>
      </c>
    </row>
    <row r="177" spans="1:34" x14ac:dyDescent="0.2">
      <c r="A177" s="3">
        <v>38214</v>
      </c>
      <c r="B177">
        <f t="shared" si="39"/>
        <v>2004</v>
      </c>
      <c r="C177">
        <f t="shared" si="40"/>
        <v>8</v>
      </c>
      <c r="D177" s="7">
        <f>AVERAGE(Indus!D171:D182)</f>
        <v>1.5463579291666667</v>
      </c>
      <c r="E177" s="7">
        <f t="shared" si="42"/>
        <v>1.7473477882142856</v>
      </c>
      <c r="F177" s="7">
        <f>Indus!D177-D177-E177</f>
        <v>-1.9748633073809521</v>
      </c>
      <c r="G177" s="7"/>
      <c r="H177" s="7">
        <f>AVERAGE(Indus!H171:H182)-AVERAGE(Indus!$H$2:$H$349)</f>
        <v>-1.9962859753168232</v>
      </c>
      <c r="I177" s="7">
        <f t="shared" si="43"/>
        <v>0.30438886375077345</v>
      </c>
      <c r="J177" s="7">
        <f>Indus!H177-H177-I177-AVERAGE(Indus!$H$2:$H$349)</f>
        <v>-0.21426028625091931</v>
      </c>
      <c r="K177" s="7">
        <f>AVERAGE(Indus!I171:I182)-AVERAGE(Indus!$I$2:$I$349)</f>
        <v>-0.16014055324723131</v>
      </c>
      <c r="L177" s="7">
        <f t="shared" si="44"/>
        <v>-0.76863316086308942</v>
      </c>
      <c r="M177" s="7">
        <f>Indus!I177-K177-L177-AVERAGE(Indus!$I$2:$I$349)</f>
        <v>0.26605188252977996</v>
      </c>
      <c r="N177" s="7">
        <f>AVERAGE(Indus!J171:J182)-AVERAGE(Indus!$J$2:$J$349)</f>
        <v>-0.38504283479885093</v>
      </c>
      <c r="O177" s="7">
        <f t="shared" si="45"/>
        <v>0.9251789839880955</v>
      </c>
      <c r="P177" s="7">
        <f>Indus!J177-N177-O177-AVERAGE(Indus!$J$2:$J$349)</f>
        <v>-0.51645777148809535</v>
      </c>
      <c r="Q177" s="7">
        <f>AVERAGE(Indus!K171:K182)-AVERAGE(Indus!$K$2:$K$349)</f>
        <v>8.5843697068965552E-2</v>
      </c>
      <c r="R177" s="7">
        <f t="shared" si="46"/>
        <v>1.6816573690476178E-2</v>
      </c>
      <c r="S177" s="7">
        <f>Indus!K177-Q177-R177-AVERAGE(Indus!$K$2:$K$349)</f>
        <v>-2.590905119047604E-2</v>
      </c>
      <c r="T177" s="7">
        <f>AVERAGE(Indus!L171:L182)-AVERAGE(Indus!$L$2:$L$349)</f>
        <v>-1.7375971225287334</v>
      </c>
      <c r="U177" s="7">
        <f t="shared" si="47"/>
        <v>3.6617751977976187</v>
      </c>
      <c r="V177" s="7">
        <f>Indus!L177-T177-U177-AVERAGE(Indus!$L$2:$L$349)</f>
        <v>-1.9192780286309521</v>
      </c>
      <c r="W177" s="7">
        <f>AVERAGE(Indus!M171:M182)-AVERAGE(Indus!$M$2:$M$349)</f>
        <v>2.265931522988554E-3</v>
      </c>
      <c r="X177" s="7">
        <f t="shared" si="48"/>
        <v>3.3499074464285739E-2</v>
      </c>
      <c r="Y177" s="7">
        <f>Indus!M177-W177-X177-AVERAGE(Indus!$M$2:$M$349)</f>
        <v>2.9119197023809162E-3</v>
      </c>
      <c r="Z177" s="7">
        <f>AVERAGE(Indus!N171:N182)-AVERAGE(Indus!$N$2:$N$349)</f>
        <v>-1.0346743733046022</v>
      </c>
      <c r="AA177" s="7">
        <f t="shared" si="49"/>
        <v>-3.1178156839880966</v>
      </c>
      <c r="AB177" s="7">
        <f>Indus!N177-Z177-AA177-AVERAGE(Indus!$N$2:$N$349)</f>
        <v>0.79543978482142919</v>
      </c>
      <c r="AC177" s="7">
        <f>AVERAGE(Indus!O171:O182)-AVERAGE(Indus!$O$2:$O$349)</f>
        <v>-0.17260529471264485</v>
      </c>
      <c r="AD177" s="7">
        <f t="shared" si="50"/>
        <v>0.54602282654761813</v>
      </c>
      <c r="AE177" s="7">
        <f>Indus!O177-AC177-AD177-AVERAGE(Indus!$O$2:$O$349)</f>
        <v>-0.2442100823809521</v>
      </c>
      <c r="AF177" s="7">
        <f>AVERAGE(Indus!P171:P182)-AVERAGE(Indus!$P$2:$P$349)</f>
        <v>-5.5374256149425274E-2</v>
      </c>
      <c r="AG177" s="7">
        <f t="shared" si="51"/>
        <v>0.14610215586309522</v>
      </c>
      <c r="AH177" s="7">
        <f>Indus!P177-AF177-AG177-AVERAGE(Indus!$P$2:$P$349)</f>
        <v>-0.11906920419642855</v>
      </c>
    </row>
    <row r="178" spans="1:34" x14ac:dyDescent="0.2">
      <c r="A178" s="3">
        <v>38245</v>
      </c>
      <c r="B178">
        <f t="shared" si="39"/>
        <v>2004</v>
      </c>
      <c r="C178">
        <f t="shared" si="40"/>
        <v>9</v>
      </c>
      <c r="D178" s="7">
        <f>AVERAGE(Indus!D172:D183)</f>
        <v>1.6846953475000002</v>
      </c>
      <c r="E178" s="7">
        <f t="shared" si="42"/>
        <v>-0.16994869681547603</v>
      </c>
      <c r="F178" s="7">
        <f>Indus!D178-D178-E178</f>
        <v>-1.766575800684524</v>
      </c>
      <c r="G178" s="7"/>
      <c r="H178" s="7">
        <f>AVERAGE(Indus!H172:H183)-AVERAGE(Indus!$H$2:$H$349)</f>
        <v>-2.1407561903170063</v>
      </c>
      <c r="I178" s="7">
        <f t="shared" si="43"/>
        <v>0.56428019148734165</v>
      </c>
      <c r="J178" s="7">
        <f>Indus!H178-H178-I178-AVERAGE(Indus!$H$2:$H$349)</f>
        <v>-0.39706420898710348</v>
      </c>
      <c r="K178" s="7">
        <f>AVERAGE(Indus!I172:I183)-AVERAGE(Indus!$I$2:$I$349)</f>
        <v>-0.11885281324725838</v>
      </c>
      <c r="L178" s="7">
        <f t="shared" si="44"/>
        <v>-0.73743248026778474</v>
      </c>
      <c r="M178" s="7">
        <f>Indus!I178-K178-L178-AVERAGE(Indus!$I$2:$I$349)</f>
        <v>0.14879417193446898</v>
      </c>
      <c r="N178" s="7">
        <f>AVERAGE(Indus!J172:J183)-AVERAGE(Indus!$J$2:$J$349)</f>
        <v>-0.36105249646551751</v>
      </c>
      <c r="O178" s="7">
        <f t="shared" si="45"/>
        <v>0.52414154517857137</v>
      </c>
      <c r="P178" s="7">
        <f>Indus!J178-N178-O178-AVERAGE(Indus!$J$2:$J$349)</f>
        <v>-0.45883518101190468</v>
      </c>
      <c r="Q178" s="7">
        <f>AVERAGE(Indus!K172:K183)-AVERAGE(Indus!$K$2:$K$349)</f>
        <v>6.9354975402298957E-2</v>
      </c>
      <c r="R178" s="7">
        <f t="shared" si="46"/>
        <v>0.24324861071428594</v>
      </c>
      <c r="S178" s="7">
        <f>Indus!K178-Q178-R178-AVERAGE(Indus!$K$2:$K$349)</f>
        <v>0.23909246345238067</v>
      </c>
      <c r="T178" s="7">
        <f>AVERAGE(Indus!L172:L183)-AVERAGE(Indus!$L$2:$L$349)</f>
        <v>-1.7466690283620654</v>
      </c>
      <c r="U178" s="7">
        <f t="shared" si="47"/>
        <v>2.2162659018154773</v>
      </c>
      <c r="V178" s="7">
        <f>Indus!L178-T178-U178-AVERAGE(Indus!$L$2:$L$349)</f>
        <v>-1.5360426368154778</v>
      </c>
      <c r="W178" s="7">
        <f>AVERAGE(Indus!M172:M183)-AVERAGE(Indus!$M$2:$M$349)</f>
        <v>2.615803189655222E-3</v>
      </c>
      <c r="X178" s="7">
        <f t="shared" si="48"/>
        <v>8.6521461220238155E-2</v>
      </c>
      <c r="Y178" s="7">
        <f>Indus!M178-W178-X178-AVERAGE(Indus!$M$2:$M$349)</f>
        <v>3.2218712797618121E-3</v>
      </c>
      <c r="Z178" s="7">
        <f>AVERAGE(Indus!N172:N183)-AVERAGE(Indus!$N$2:$N$349)</f>
        <v>-0.83480418413793522</v>
      </c>
      <c r="AA178" s="7">
        <f t="shared" si="49"/>
        <v>-3.2922003180654746</v>
      </c>
      <c r="AB178" s="7">
        <f>Indus!N178-Z178-AA178-AVERAGE(Indus!$N$2:$N$349)</f>
        <v>0.67332365973214081</v>
      </c>
      <c r="AC178" s="7">
        <f>AVERAGE(Indus!O172:O183)-AVERAGE(Indus!$O$2:$O$349)</f>
        <v>-0.13635525971264562</v>
      </c>
      <c r="AD178" s="7">
        <f t="shared" si="50"/>
        <v>0.22230336464285827</v>
      </c>
      <c r="AE178" s="7">
        <f>Indus!O178-AC178-AD178-AVERAGE(Indus!$O$2:$O$349)</f>
        <v>-0.41024497547619143</v>
      </c>
      <c r="AF178" s="7">
        <f>AVERAGE(Indus!P172:P183)-AVERAGE(Indus!$P$2:$P$349)</f>
        <v>-4.8762361149425275E-2</v>
      </c>
      <c r="AG178" s="7">
        <f t="shared" si="51"/>
        <v>2.9234067857142887E-3</v>
      </c>
      <c r="AH178" s="7">
        <f>Indus!P178-AF178-AG178-AVERAGE(Indus!$P$2:$P$349)</f>
        <v>-2.8932970119047621E-2</v>
      </c>
    </row>
    <row r="179" spans="1:34" x14ac:dyDescent="0.2">
      <c r="A179" s="3">
        <v>38275</v>
      </c>
      <c r="B179">
        <f t="shared" si="39"/>
        <v>2004</v>
      </c>
      <c r="C179">
        <f t="shared" si="40"/>
        <v>10</v>
      </c>
      <c r="D179" s="7">
        <f>AVERAGE(Indus!D173:D184)</f>
        <v>2.0924717524999998</v>
      </c>
      <c r="E179" s="7">
        <f t="shared" si="42"/>
        <v>-2.9457578467261909</v>
      </c>
      <c r="F179" s="7">
        <f>Indus!D179-D179-E179</f>
        <v>0.41146356422619146</v>
      </c>
      <c r="G179" s="7"/>
      <c r="H179" s="7">
        <f>AVERAGE(Indus!H173:H184)-AVERAGE(Indus!$H$2:$H$349)</f>
        <v>-2.2401010794842477</v>
      </c>
      <c r="I179" s="7">
        <f t="shared" si="43"/>
        <v>0.67293512288642887</v>
      </c>
      <c r="J179" s="7">
        <f>Indus!H179-H179-I179-AVERAGE(Indus!$H$2:$H$349)</f>
        <v>-0.23840550121894921</v>
      </c>
      <c r="K179" s="7">
        <f>AVERAGE(Indus!I173:I184)-AVERAGE(Indus!$I$2:$I$349)</f>
        <v>-7.0525684913889108E-2</v>
      </c>
      <c r="L179" s="7">
        <f t="shared" si="44"/>
        <v>-0.62443569854167436</v>
      </c>
      <c r="M179" s="7">
        <f>Indus!I179-K179-L179-AVERAGE(Indus!$I$2:$I$349)</f>
        <v>0.15983354187500254</v>
      </c>
      <c r="N179" s="7">
        <f>AVERAGE(Indus!J173:J184)-AVERAGE(Indus!$J$2:$J$349)</f>
        <v>-0.3082622789655175</v>
      </c>
      <c r="O179" s="7">
        <f t="shared" si="45"/>
        <v>-4.6015853988095268E-2</v>
      </c>
      <c r="P179" s="7">
        <f>Indus!J179-N179-O179-AVERAGE(Indus!$J$2:$J$349)</f>
        <v>-0.10108553934523812</v>
      </c>
      <c r="Q179" s="7">
        <f>AVERAGE(Indus!K173:K184)-AVERAGE(Indus!$K$2:$K$349)</f>
        <v>4.0835776235632171E-2</v>
      </c>
      <c r="R179" s="7">
        <f t="shared" si="46"/>
        <v>0.14251123116071418</v>
      </c>
      <c r="S179" s="7">
        <f>Indus!K179-Q179-R179-AVERAGE(Indus!$K$2:$K$349)</f>
        <v>-1.5182647827380769E-2</v>
      </c>
      <c r="T179" s="7">
        <f>AVERAGE(Indus!L173:L184)-AVERAGE(Indus!$L$2:$L$349)</f>
        <v>-1.6549143933620662</v>
      </c>
      <c r="U179" s="7">
        <f t="shared" si="47"/>
        <v>7.3723279255951901E-2</v>
      </c>
      <c r="V179" s="7">
        <f>Indus!L179-T179-U179-AVERAGE(Indus!$L$2:$L$349)</f>
        <v>-9.733068925595223E-2</v>
      </c>
      <c r="W179" s="7">
        <f>AVERAGE(Indus!M173:M184)-AVERAGE(Indus!$M$2:$M$349)</f>
        <v>2.9656748563218899E-3</v>
      </c>
      <c r="X179" s="7">
        <f t="shared" si="48"/>
        <v>8.6516122976190463E-2</v>
      </c>
      <c r="Y179" s="7">
        <f>Indus!M179-W179-X179-AVERAGE(Indus!$M$2:$M$349)</f>
        <v>2.8927278571428405E-3</v>
      </c>
      <c r="Z179" s="7">
        <f>AVERAGE(Indus!N173:N184)-AVERAGE(Indus!$N$2:$N$349)</f>
        <v>-0.55452995247126857</v>
      </c>
      <c r="AA179" s="7">
        <f t="shared" si="49"/>
        <v>-3.0015759469047625</v>
      </c>
      <c r="AB179" s="7">
        <f>Indus!N179-Z179-AA179-AVERAGE(Indus!$N$2:$N$349)</f>
        <v>0.58138175690476146</v>
      </c>
      <c r="AC179" s="7">
        <f>AVERAGE(Indus!O173:O184)-AVERAGE(Indus!$O$2:$O$349)</f>
        <v>-8.1980148045978307E-2</v>
      </c>
      <c r="AD179" s="7">
        <f t="shared" si="50"/>
        <v>-0.17453537592261892</v>
      </c>
      <c r="AE179" s="7">
        <f>Indus!O179-AC179-AD179-AVERAGE(Indus!$O$2:$O$349)</f>
        <v>6.748901342261826E-2</v>
      </c>
      <c r="AF179" s="7">
        <f>AVERAGE(Indus!P173:P184)-AVERAGE(Indus!$P$2:$P$349)</f>
        <v>-4.1010080316091942E-2</v>
      </c>
      <c r="AG179" s="7">
        <f t="shared" si="51"/>
        <v>-7.4909249077380946E-2</v>
      </c>
      <c r="AH179" s="7">
        <f>Indus!P179-AF179-AG179-AVERAGE(Indus!$P$2:$P$349)</f>
        <v>5.1827894910714281E-2</v>
      </c>
    </row>
    <row r="180" spans="1:34" x14ac:dyDescent="0.2">
      <c r="A180" s="3">
        <v>38306</v>
      </c>
      <c r="B180">
        <f t="shared" si="39"/>
        <v>2004</v>
      </c>
      <c r="C180">
        <f t="shared" si="40"/>
        <v>11</v>
      </c>
      <c r="D180" s="7">
        <f>AVERAGE(Indus!D174:D185)</f>
        <v>2.5321870291666673</v>
      </c>
      <c r="E180" s="7">
        <f t="shared" si="42"/>
        <v>-3.5697580191071441</v>
      </c>
      <c r="F180" s="7">
        <f>Indus!D180-D180-E180</f>
        <v>7.2772059940477085E-2</v>
      </c>
      <c r="G180" s="7"/>
      <c r="H180" s="7">
        <f>AVERAGE(Indus!H174:H185)-AVERAGE(Indus!$H$2:$H$349)</f>
        <v>-2.3208099011503691</v>
      </c>
      <c r="I180" s="7">
        <f t="shared" si="43"/>
        <v>0.72864568809472985</v>
      </c>
      <c r="J180" s="7">
        <f>Indus!H180-H180-I180-AVERAGE(Indus!$H$2:$H$349)</f>
        <v>-0.16164943476132976</v>
      </c>
      <c r="K180" s="7">
        <f>AVERAGE(Indus!I174:I185)-AVERAGE(Indus!$I$2:$I$349)</f>
        <v>-2.1595834080585519E-2</v>
      </c>
      <c r="L180" s="7">
        <f t="shared" si="44"/>
        <v>-0.50716400184529675</v>
      </c>
      <c r="M180" s="7">
        <f>Indus!I180-K180-L180-AVERAGE(Indus!$I$2:$I$349)</f>
        <v>7.3557534345297881E-2</v>
      </c>
      <c r="N180" s="7">
        <f>AVERAGE(Indus!J174:J185)-AVERAGE(Indus!$J$2:$J$349)</f>
        <v>-0.25869855563218414</v>
      </c>
      <c r="O180" s="7">
        <f t="shared" si="45"/>
        <v>-0.27201306354166643</v>
      </c>
      <c r="P180" s="7">
        <f>Indus!J180-N180-O180-AVERAGE(Indus!$J$2:$J$349)</f>
        <v>5.5704576874999745E-2</v>
      </c>
      <c r="Q180" s="7">
        <f>AVERAGE(Indus!K174:K185)-AVERAGE(Indus!$K$2:$K$349)</f>
        <v>2.3528927068965588E-2</v>
      </c>
      <c r="R180" s="7">
        <f t="shared" si="46"/>
        <v>-3.8654924107142885E-2</v>
      </c>
      <c r="S180" s="7">
        <f>Indus!K180-Q180-R180-AVERAGE(Indus!$K$2:$K$349)</f>
        <v>-1.7050873392857047E-2</v>
      </c>
      <c r="T180" s="7">
        <f>AVERAGE(Indus!L174:L185)-AVERAGE(Indus!$L$2:$L$349)</f>
        <v>-1.5619134650287321</v>
      </c>
      <c r="U180" s="7">
        <f t="shared" si="47"/>
        <v>-0.51119059562499913</v>
      </c>
      <c r="V180" s="7">
        <f>Indus!L180-T180-U180-AVERAGE(Indus!$L$2:$L$349)</f>
        <v>-5.6297792708335237E-2</v>
      </c>
      <c r="W180" s="7">
        <f>AVERAGE(Indus!M174:M185)-AVERAGE(Indus!$M$2:$M$349)</f>
        <v>2.9656748563218899E-3</v>
      </c>
      <c r="X180" s="7">
        <f t="shared" si="48"/>
        <v>2.3683410833333321E-2</v>
      </c>
      <c r="Y180" s="7">
        <f>Indus!M180-W180-X180-AVERAGE(Indus!$M$2:$M$349)</f>
        <v>-2.8851000000000571E-4</v>
      </c>
      <c r="Z180" s="7">
        <f>AVERAGE(Indus!N174:N185)-AVERAGE(Indus!$N$2:$N$349)</f>
        <v>-0.22392293580460176</v>
      </c>
      <c r="AA180" s="7">
        <f t="shared" si="49"/>
        <v>-2.4656964049702372</v>
      </c>
      <c r="AB180" s="7">
        <f>Indus!N180-Z180-AA180-AVERAGE(Indus!$N$2:$N$349)</f>
        <v>0.18392462830357026</v>
      </c>
      <c r="AC180" s="7">
        <f>AVERAGE(Indus!O174:O185)-AVERAGE(Indus!$O$2:$O$349)</f>
        <v>-6.6694020545978283E-2</v>
      </c>
      <c r="AD180" s="7">
        <f t="shared" si="50"/>
        <v>-0.45004948389880894</v>
      </c>
      <c r="AE180" s="7">
        <f>Indus!O180-AC180-AD180-AVERAGE(Indus!$O$2:$O$349)</f>
        <v>-4.4236496101191403E-2</v>
      </c>
      <c r="AF180" s="7">
        <f>AVERAGE(Indus!P174:P185)-AVERAGE(Indus!$P$2:$P$349)</f>
        <v>-4.0666456982758607E-2</v>
      </c>
      <c r="AG180" s="7">
        <f t="shared" si="51"/>
        <v>-7.7334496339285713E-2</v>
      </c>
      <c r="AH180" s="7">
        <f>Indus!P180-AF180-AG180-AVERAGE(Indus!$P$2:$P$349)</f>
        <v>3.9243748839285705E-2</v>
      </c>
    </row>
    <row r="181" spans="1:34" x14ac:dyDescent="0.2">
      <c r="A181" s="3">
        <v>38336</v>
      </c>
      <c r="B181">
        <f t="shared" si="39"/>
        <v>2004</v>
      </c>
      <c r="C181">
        <f t="shared" si="40"/>
        <v>12</v>
      </c>
      <c r="D181" s="7">
        <f>AVERAGE(Indus!D175:D186)</f>
        <v>2.9200570325000008</v>
      </c>
      <c r="E181" s="7">
        <f t="shared" si="42"/>
        <v>-3.4801343082440477</v>
      </c>
      <c r="F181" s="7">
        <f>Indus!D181-D181-E181</f>
        <v>-0.43887082425595292</v>
      </c>
      <c r="G181" s="22" t="str">
        <f>$K$350</f>
        <v>Snow</v>
      </c>
      <c r="H181" s="7">
        <f>AVERAGE(Indus!H175:H186)-AVERAGE(Indus!$H$2:$H$349)</f>
        <v>-2.399972498650186</v>
      </c>
      <c r="I181" s="7">
        <f t="shared" si="43"/>
        <v>-0.44556318029754038</v>
      </c>
      <c r="J181" s="7">
        <f>Indus!H181-H181-I181-AVERAGE(Indus!$H$2:$H$349)</f>
        <v>-0.50031897886901788</v>
      </c>
      <c r="K181" s="7">
        <f>AVERAGE(Indus!I175:I186)-AVERAGE(Indus!$I$2:$I$349)</f>
        <v>3.4080944252764311E-2</v>
      </c>
      <c r="L181" s="7">
        <f t="shared" si="44"/>
        <v>-0.34169206232144234</v>
      </c>
      <c r="M181" s="7">
        <f>Indus!I181-K181-L181-AVERAGE(Indus!$I$2:$I$349)</f>
        <v>6.9083626488122718E-2</v>
      </c>
      <c r="N181" s="7">
        <f>AVERAGE(Indus!J175:J186)-AVERAGE(Indus!$J$2:$J$349)</f>
        <v>-0.22491847229885087</v>
      </c>
      <c r="O181" s="7">
        <f t="shared" si="45"/>
        <v>-0.5169500352678571</v>
      </c>
      <c r="P181" s="7">
        <f>Indus!J181-N181-O181-AVERAGE(Indus!$J$2:$J$349)</f>
        <v>9.4549475267857064E-2</v>
      </c>
      <c r="Q181" s="7">
        <f>AVERAGE(Indus!K175:K186)-AVERAGE(Indus!$K$2:$K$349)</f>
        <v>1.2989335402298963E-2</v>
      </c>
      <c r="R181" s="7">
        <f t="shared" si="46"/>
        <v>0.2758142312202384</v>
      </c>
      <c r="S181" s="7">
        <f>Indus!K181-Q181-R181-AVERAGE(Indus!$K$2:$K$349)</f>
        <v>2.2272642946428278E-2</v>
      </c>
      <c r="T181" s="7">
        <f>AVERAGE(Indus!L175:L186)-AVERAGE(Indus!$L$2:$L$349)</f>
        <v>-1.4975497475287329</v>
      </c>
      <c r="U181" s="7">
        <f t="shared" si="47"/>
        <v>-0.50768902354166556</v>
      </c>
      <c r="V181" s="7">
        <f>Indus!L181-T181-U181-AVERAGE(Indus!$L$2:$L$349)</f>
        <v>-1.9885952291668119E-2</v>
      </c>
      <c r="W181" s="7">
        <f>AVERAGE(Indus!M175:M186)-AVERAGE(Indus!$M$2:$M$349)</f>
        <v>3.2450490229885415E-3</v>
      </c>
      <c r="X181" s="7">
        <f t="shared" si="48"/>
        <v>-7.2473393809523806E-2</v>
      </c>
      <c r="Y181" s="7">
        <f>Indus!M181-W181-X181-AVERAGE(Indus!$M$2:$M$349)</f>
        <v>-3.1903395238095239E-3</v>
      </c>
      <c r="Z181" s="7">
        <f>AVERAGE(Indus!N175:N186)-AVERAGE(Indus!$N$2:$N$349)</f>
        <v>9.2553647528731631E-2</v>
      </c>
      <c r="AA181" s="7">
        <f t="shared" si="49"/>
        <v>-1.703961671160716</v>
      </c>
      <c r="AB181" s="7">
        <f>Indus!N181-Z181-AA181-AVERAGE(Indus!$N$2:$N$349)</f>
        <v>-0.21128278883928431</v>
      </c>
      <c r="AC181" s="7">
        <f>AVERAGE(Indus!O175:O186)-AVERAGE(Indus!$O$2:$O$349)</f>
        <v>-6.0359973879311912E-2</v>
      </c>
      <c r="AD181" s="7">
        <f t="shared" si="50"/>
        <v>-9.3014441964285766E-2</v>
      </c>
      <c r="AE181" s="7">
        <f>Indus!O181-AC181-AD181-AVERAGE(Indus!$O$2:$O$349)</f>
        <v>7.1250505297618894E-2</v>
      </c>
      <c r="AF181" s="7">
        <f>AVERAGE(Indus!P175:P186)-AVERAGE(Indus!$P$2:$P$349)</f>
        <v>-4.0001277816091939E-2</v>
      </c>
      <c r="AG181" s="7">
        <f t="shared" si="51"/>
        <v>-7.4602463452380946E-2</v>
      </c>
      <c r="AH181" s="7">
        <f>Indus!P181-AF181-AG181-AVERAGE(Indus!$P$2:$P$349)</f>
        <v>3.8673216785714296E-2</v>
      </c>
    </row>
    <row r="182" spans="1:34" x14ac:dyDescent="0.2">
      <c r="A182" s="3">
        <v>38367</v>
      </c>
      <c r="B182">
        <f t="shared" si="39"/>
        <v>2005</v>
      </c>
      <c r="C182">
        <f t="shared" si="40"/>
        <v>1</v>
      </c>
      <c r="D182" s="7">
        <f>AVERAGE(Indus!D176:D187)</f>
        <v>3.2743308908333333</v>
      </c>
      <c r="E182" s="7">
        <f t="shared" si="42"/>
        <v>-2.9115972892857132</v>
      </c>
      <c r="F182" s="7">
        <f>Indus!D182-D182-E182</f>
        <v>0.32042956845238013</v>
      </c>
      <c r="G182" s="7">
        <f>$W$351*SIN(PI()/6*(C182+$W$352))</f>
        <v>0.44986092544675954</v>
      </c>
      <c r="H182" s="7">
        <f>AVERAGE(Indus!H176:H187)-AVERAGE(Indus!$H$2:$H$349)</f>
        <v>-2.4863372453169177</v>
      </c>
      <c r="I182" s="7">
        <f t="shared" si="43"/>
        <v>-0.39337085511897385</v>
      </c>
      <c r="J182" s="7">
        <f>Indus!H182-H182-I182-AVERAGE(Indus!$H$2:$H$349)</f>
        <v>-0.32112702738095322</v>
      </c>
      <c r="K182" s="7">
        <f>AVERAGE(Indus!I176:I187)-AVERAGE(Indus!$I$2:$I$349)</f>
        <v>8.7588430919424809E-2</v>
      </c>
      <c r="L182" s="7">
        <f t="shared" si="44"/>
        <v>-0.13915016446424033</v>
      </c>
      <c r="M182" s="7">
        <f>Indus!I182-K182-L182-AVERAGE(Indus!$I$2:$I$349)</f>
        <v>2.0126521964243693E-2</v>
      </c>
      <c r="N182" s="7">
        <f>AVERAGE(Indus!J176:J187)-AVERAGE(Indus!$J$2:$J$349)</f>
        <v>-0.2032931922988509</v>
      </c>
      <c r="O182" s="7">
        <f t="shared" si="45"/>
        <v>-0.63024716369047629</v>
      </c>
      <c r="P182" s="7">
        <f>Indus!J182-N182-O182-AVERAGE(Indus!$J$2:$J$349)</f>
        <v>0.22165664369047633</v>
      </c>
      <c r="Q182" s="7">
        <f>AVERAGE(Indus!K176:K187)-AVERAGE(Indus!$K$2:$K$349)</f>
        <v>1.5426370402298994E-2</v>
      </c>
      <c r="R182" s="7">
        <f t="shared" si="46"/>
        <v>-0.33677367514880951</v>
      </c>
      <c r="S182" s="7">
        <f>Indus!K182-Q182-R182-AVERAGE(Indus!$K$2:$K$349)</f>
        <v>-8.4300255684523817E-2</v>
      </c>
      <c r="T182" s="7">
        <f>AVERAGE(Indus!L176:L187)-AVERAGE(Indus!$L$2:$L$349)</f>
        <v>-1.4569903366953993</v>
      </c>
      <c r="U182" s="7">
        <f t="shared" si="47"/>
        <v>-0.83735311690476166</v>
      </c>
      <c r="V182" s="7">
        <f>Indus!L182-T182-U182-AVERAGE(Indus!$L$2:$L$349)</f>
        <v>0.24245195023809529</v>
      </c>
      <c r="W182" s="7">
        <f>AVERAGE(Indus!M176:M187)-AVERAGE(Indus!$M$2:$M$349)</f>
        <v>3.5244231896552208E-3</v>
      </c>
      <c r="X182" s="7">
        <f t="shared" si="48"/>
        <v>-2.3229864166666676E-2</v>
      </c>
      <c r="Y182" s="7">
        <f>Indus!M182-W182-X182-AVERAGE(Indus!$M$2:$M$349)</f>
        <v>7.4926666666666475E-4</v>
      </c>
      <c r="Z182" s="7">
        <f>AVERAGE(Indus!N176:N187)-AVERAGE(Indus!$N$2:$N$349)</f>
        <v>0.40000068336206596</v>
      </c>
      <c r="AA182" s="7">
        <f t="shared" si="49"/>
        <v>-0.27041996994047501</v>
      </c>
      <c r="AB182" s="7">
        <f>Indus!N182-Z182-AA182-AVERAGE(Indus!$N$2:$N$349)</f>
        <v>-1.6463345892859138E-2</v>
      </c>
      <c r="AC182" s="7">
        <f>AVERAGE(Indus!O176:O187)-AVERAGE(Indus!$O$2:$O$349)</f>
        <v>-5.0534188045978645E-2</v>
      </c>
      <c r="AD182" s="7">
        <f t="shared" si="50"/>
        <v>-0.21379957645833381</v>
      </c>
      <c r="AE182" s="7">
        <f>Indus!O182-AC182-AD182-AVERAGE(Indus!$O$2:$O$349)</f>
        <v>0.22044813395833351</v>
      </c>
      <c r="AF182" s="7">
        <f>AVERAGE(Indus!P176:P187)-AVERAGE(Indus!$P$2:$P$349)</f>
        <v>-3.5046432816091946E-2</v>
      </c>
      <c r="AG182" s="7">
        <f t="shared" si="51"/>
        <v>-6.7250286041666663E-2</v>
      </c>
      <c r="AH182" s="7">
        <f>Indus!P182-AF182-AG182-AVERAGE(Indus!$P$2:$P$349)</f>
        <v>3.6807084375000007E-2</v>
      </c>
    </row>
    <row r="183" spans="1:34" x14ac:dyDescent="0.2">
      <c r="A183" s="3">
        <v>38398</v>
      </c>
      <c r="B183">
        <f t="shared" si="39"/>
        <v>2005</v>
      </c>
      <c r="C183">
        <f t="shared" si="40"/>
        <v>2</v>
      </c>
      <c r="D183" s="7">
        <f>AVERAGE(Indus!D177:D188)</f>
        <v>3.7173916691666675</v>
      </c>
      <c r="E183" s="7">
        <f t="shared" si="42"/>
        <v>-0.42567143738095259</v>
      </c>
      <c r="F183" s="7">
        <f>Indus!D183-D183-E183</f>
        <v>2.7209114782142851</v>
      </c>
      <c r="G183" s="7">
        <f t="shared" ref="G183:G193" si="53">$W$351*SIN(PI()/6*(C183+$W$352))</f>
        <v>2.2877253735609346</v>
      </c>
      <c r="H183" s="7">
        <f>AVERAGE(Indus!H177:H188)-AVERAGE(Indus!$H$2:$H$349)</f>
        <v>-2.5197641661497983</v>
      </c>
      <c r="I183" s="7">
        <f t="shared" si="43"/>
        <v>-0.27306910913694082</v>
      </c>
      <c r="J183" s="7">
        <f>Indus!H183-H183-I183-AVERAGE(Indus!$H$2:$H$349)</f>
        <v>-4.6815425303066149E-3</v>
      </c>
      <c r="K183" s="7">
        <f>AVERAGE(Indus!I177:I188)-AVERAGE(Indus!$I$2:$I$349)</f>
        <v>0.13049360258611387</v>
      </c>
      <c r="L183" s="7">
        <f t="shared" si="44"/>
        <v>0.12104588446425169</v>
      </c>
      <c r="M183" s="7">
        <f>Indus!I183-K183-L183-AVERAGE(Indus!$I$2:$I$349)</f>
        <v>7.6461341369054026E-2</v>
      </c>
      <c r="N183" s="7">
        <f>AVERAGE(Indus!J177:J188)-AVERAGE(Indus!$J$2:$J$349)</f>
        <v>-0.13460242563218416</v>
      </c>
      <c r="O183" s="7">
        <f t="shared" si="45"/>
        <v>-0.54973218991071426</v>
      </c>
      <c r="P183" s="7">
        <f>Indus!J183-N183-O183-AVERAGE(Indus!$J$2:$J$349)</f>
        <v>0.3875202532440476</v>
      </c>
      <c r="Q183" s="7">
        <f>AVERAGE(Indus!K177:K188)-AVERAGE(Indus!$K$2:$K$349)</f>
        <v>-1.3497319597701063E-2</v>
      </c>
      <c r="R183" s="7">
        <f t="shared" si="46"/>
        <v>-0.2936607723809524</v>
      </c>
      <c r="S183" s="7">
        <f>Indus!K183-Q183-R183-AVERAGE(Indus!$K$2:$K$349)</f>
        <v>-0.15968961845238089</v>
      </c>
      <c r="T183" s="7">
        <f>AVERAGE(Indus!L177:L188)-AVERAGE(Indus!$L$2:$L$349)</f>
        <v>-1.2510382083620657</v>
      </c>
      <c r="U183" s="7">
        <f t="shared" si="47"/>
        <v>-1.1284273598214289</v>
      </c>
      <c r="V183" s="7">
        <f>Indus!L183-T183-U183-AVERAGE(Indus!$L$2:$L$349)</f>
        <v>0.91078525482142858</v>
      </c>
      <c r="W183" s="7">
        <f>AVERAGE(Indus!M177:M188)-AVERAGE(Indus!$M$2:$M$349)</f>
        <v>4.0631115229885356E-3</v>
      </c>
      <c r="X183" s="7">
        <f t="shared" si="48"/>
        <v>-2.3280202053571432E-2</v>
      </c>
      <c r="Y183" s="7">
        <f>Indus!M183-W183-X183-AVERAGE(Indus!$M$2:$M$349)</f>
        <v>2.6091622023810546E-4</v>
      </c>
      <c r="Z183" s="7">
        <f>AVERAGE(Indus!N177:N188)-AVERAGE(Indus!$N$2:$N$349)</f>
        <v>0.51364313752873159</v>
      </c>
      <c r="AA183" s="7">
        <f t="shared" si="49"/>
        <v>1.7558755634523777</v>
      </c>
      <c r="AB183" s="7">
        <f>Indus!N183-Z183-AA183-AVERAGE(Indus!$N$2:$N$349)</f>
        <v>1.0444510665476212</v>
      </c>
      <c r="AC183" s="7">
        <f>AVERAGE(Indus!O177:O188)-AVERAGE(Indus!$O$2:$O$349)</f>
        <v>3.1489736206880004E-3</v>
      </c>
      <c r="AD183" s="7">
        <f t="shared" si="50"/>
        <v>3.5075825297621321E-3</v>
      </c>
      <c r="AE183" s="7">
        <f>Indus!O183-AC183-AD183-AVERAGE(Indus!$O$2:$O$349)</f>
        <v>0.40485828330357121</v>
      </c>
      <c r="AF183" s="7">
        <f>AVERAGE(Indus!P177:P188)-AVERAGE(Indus!$P$2:$P$349)</f>
        <v>-1.5059151149425284E-2</v>
      </c>
      <c r="AG183" s="7">
        <f t="shared" si="51"/>
        <v>-3.7923187380952378E-2</v>
      </c>
      <c r="AH183" s="7">
        <f>Indus!P183-AF183-AG183-AVERAGE(Indus!$P$2:$P$349)</f>
        <v>6.0897604047619056E-2</v>
      </c>
    </row>
    <row r="184" spans="1:34" x14ac:dyDescent="0.2">
      <c r="A184" s="3">
        <v>38426</v>
      </c>
      <c r="B184">
        <f t="shared" si="39"/>
        <v>2005</v>
      </c>
      <c r="C184">
        <f t="shared" si="40"/>
        <v>3</v>
      </c>
      <c r="D184" s="7">
        <f>AVERAGE(Indus!D178:D189)</f>
        <v>3.950683155833334</v>
      </c>
      <c r="E184" s="7">
        <f t="shared" si="42"/>
        <v>1.7726173383333335</v>
      </c>
      <c r="F184" s="7">
        <f>Indus!D184-D184-E184</f>
        <v>2.7334411958333327</v>
      </c>
      <c r="G184" s="7">
        <f t="shared" si="53"/>
        <v>3.5125956553252684</v>
      </c>
      <c r="H184" s="7">
        <f>AVERAGE(Indus!H178:H189)-AVERAGE(Indus!$H$2:$H$349)</f>
        <v>-2.5896494194830666</v>
      </c>
      <c r="I184" s="7">
        <f t="shared" si="43"/>
        <v>-0.14866638139847055</v>
      </c>
      <c r="J184" s="7">
        <f>Indus!H184-H184-I184-AVERAGE(Indus!$H$2:$H$349)</f>
        <v>0.30457051306439098</v>
      </c>
      <c r="K184" s="7">
        <f>AVERAGE(Indus!I178:I189)-AVERAGE(Indus!$I$2:$I$349)</f>
        <v>0.16136213258613452</v>
      </c>
      <c r="L184" s="7">
        <f t="shared" si="44"/>
        <v>0.40447307758932993</v>
      </c>
      <c r="M184" s="7">
        <f>Indus!I184-K184-L184-AVERAGE(Indus!$I$2:$I$349)</f>
        <v>-4.49698175600588E-3</v>
      </c>
      <c r="N184" s="7">
        <f>AVERAGE(Indus!J178:J189)-AVERAGE(Indus!$J$2:$J$349)</f>
        <v>-8.8933485632184173E-2</v>
      </c>
      <c r="O184" s="7">
        <f t="shared" si="45"/>
        <v>-0.39400179642857136</v>
      </c>
      <c r="P184" s="7">
        <f>Indus!J184-N184-O184-AVERAGE(Indus!$J$2:$J$349)</f>
        <v>0.49450318976190477</v>
      </c>
      <c r="Q184" s="7">
        <f>AVERAGE(Indus!K178:K189)-AVERAGE(Indus!$K$2:$K$349)</f>
        <v>-2.2750793103432088E-4</v>
      </c>
      <c r="R184" s="7">
        <f t="shared" si="46"/>
        <v>-0.28105722928571436</v>
      </c>
      <c r="S184" s="7">
        <f>Indus!K184-Q184-R184-AVERAGE(Indus!$K$2:$K$349)</f>
        <v>-0.13244108321428572</v>
      </c>
      <c r="T184" s="7">
        <f>AVERAGE(Indus!L178:L189)-AVERAGE(Indus!$L$2:$L$349)</f>
        <v>-1.0624681466953989</v>
      </c>
      <c r="U184" s="7">
        <f t="shared" si="47"/>
        <v>-1.2460367708035722</v>
      </c>
      <c r="V184" s="7">
        <f>Indus!L184-T184-U184-AVERAGE(Indus!$L$2:$L$349)</f>
        <v>1.2104605841369054</v>
      </c>
      <c r="W184" s="7">
        <f>AVERAGE(Indus!M178:M189)-AVERAGE(Indus!$M$2:$M$349)</f>
        <v>4.3226081896551999E-3</v>
      </c>
      <c r="X184" s="7">
        <f t="shared" si="48"/>
        <v>-2.3312426726190473E-2</v>
      </c>
      <c r="Y184" s="7">
        <f>Indus!M184-W184-X184-AVERAGE(Indus!$M$2:$M$349)</f>
        <v>3.3644226190482351E-5</v>
      </c>
      <c r="Z184" s="7">
        <f>AVERAGE(Indus!N178:N189)-AVERAGE(Indus!$N$2:$N$349)</f>
        <v>0.53067671502873104</v>
      </c>
      <c r="AA184" s="7">
        <f t="shared" si="49"/>
        <v>3.4705398341666633</v>
      </c>
      <c r="AB184" s="7">
        <f>Indus!N184-Z184-AA184-AVERAGE(Indus!$N$2:$N$349)</f>
        <v>0.40664816833333717</v>
      </c>
      <c r="AC184" s="7">
        <f>AVERAGE(Indus!O178:O189)-AVERAGE(Indus!$O$2:$O$349)</f>
        <v>9.4552644540213393E-3</v>
      </c>
      <c r="AD184" s="7">
        <f t="shared" si="50"/>
        <v>1.3288629910713556E-2</v>
      </c>
      <c r="AE184" s="7">
        <f>Indus!O184-AC184-AD184-AVERAGE(Indus!$O$2:$O$349)</f>
        <v>0.39200890508928632</v>
      </c>
      <c r="AF184" s="7">
        <f>AVERAGE(Indus!P178:P189)-AVERAGE(Indus!$P$2:$P$349)</f>
        <v>-1.3876260316091946E-2</v>
      </c>
      <c r="AG184" s="7">
        <f t="shared" si="51"/>
        <v>-2.2603289434523804E-2</v>
      </c>
      <c r="AH184" s="7">
        <f>Indus!P184-AF184-AG184-AVERAGE(Indus!$P$2:$P$349)</f>
        <v>6.206654526785714E-2</v>
      </c>
    </row>
    <row r="185" spans="1:34" x14ac:dyDescent="0.2">
      <c r="A185" s="3">
        <v>38457</v>
      </c>
      <c r="B185">
        <f t="shared" si="39"/>
        <v>2005</v>
      </c>
      <c r="C185">
        <f t="shared" si="40"/>
        <v>4</v>
      </c>
      <c r="D185" s="7">
        <f>AVERAGE(Indus!D179:D190)</f>
        <v>4.1268593066666668</v>
      </c>
      <c r="E185" s="7">
        <f t="shared" si="42"/>
        <v>3.1407904284523811</v>
      </c>
      <c r="F185" s="7">
        <f>Indus!D185-D185-E185</f>
        <v>1.2106588248809524</v>
      </c>
      <c r="G185" s="7">
        <f t="shared" si="53"/>
        <v>3.7962687679081273</v>
      </c>
      <c r="H185" s="7">
        <f>AVERAGE(Indus!H179:H190)-AVERAGE(Indus!$H$2:$H$349)</f>
        <v>-2.6543263403168567</v>
      </c>
      <c r="I185" s="7">
        <f t="shared" si="43"/>
        <v>-0.35107930526828568</v>
      </c>
      <c r="J185" s="7">
        <f>Indus!H185-H185-I185-AVERAGE(Indus!$H$2:$H$349)</f>
        <v>0.30188496776827378</v>
      </c>
      <c r="K185" s="7">
        <f>AVERAGE(Indus!I179:I190)-AVERAGE(Indus!$I$2:$I$349)</f>
        <v>0.18908735258611387</v>
      </c>
      <c r="L185" s="7">
        <f t="shared" si="44"/>
        <v>0.63605862616071818</v>
      </c>
      <c r="M185" s="7">
        <f>Indus!I185-K185-L185-AVERAGE(Indus!$I$2:$I$349)</f>
        <v>-3.5538403274131269E-3</v>
      </c>
      <c r="N185" s="7">
        <f>AVERAGE(Indus!J179:J190)-AVERAGE(Indus!$J$2:$J$349)</f>
        <v>-5.7715612298850916E-2</v>
      </c>
      <c r="O185" s="7">
        <f t="shared" si="45"/>
        <v>-0.13855851791666673</v>
      </c>
      <c r="P185" s="7">
        <f>Indus!J185-N185-O185-AVERAGE(Indus!$J$2:$J$349)</f>
        <v>0.21906797791666666</v>
      </c>
      <c r="Q185" s="7">
        <f>AVERAGE(Indus!K179:K190)-AVERAGE(Indus!$K$2:$K$349)</f>
        <v>-1.2789559597701006E-2</v>
      </c>
      <c r="R185" s="7">
        <f t="shared" si="46"/>
        <v>4.7137904732142966E-2</v>
      </c>
      <c r="S185" s="7">
        <f>Indus!K185-Q185-R185-AVERAGE(Indus!$K$2:$K$349)</f>
        <v>1.3804384434523698E-2</v>
      </c>
      <c r="T185" s="7">
        <f>AVERAGE(Indus!L179:L190)-AVERAGE(Indus!$L$2:$L$349)</f>
        <v>-0.90293472586206658</v>
      </c>
      <c r="U185" s="7">
        <f t="shared" si="47"/>
        <v>-1.2516972193154769</v>
      </c>
      <c r="V185" s="7">
        <f>Indus!L185-T185-U185-AVERAGE(Indus!$L$2:$L$349)</f>
        <v>0.52937332181547792</v>
      </c>
      <c r="W185" s="7">
        <f>AVERAGE(Indus!M179:M190)-AVERAGE(Indus!$M$2:$M$349)</f>
        <v>4.8777306896552186E-3</v>
      </c>
      <c r="X185" s="7">
        <f t="shared" si="48"/>
        <v>-7.2630390416666663E-2</v>
      </c>
      <c r="Y185" s="7">
        <f>Indus!M185-W185-X185-AVERAGE(Indus!$M$2:$M$349)</f>
        <v>-4.6660245833333447E-3</v>
      </c>
      <c r="Z185" s="7">
        <f>AVERAGE(Indus!N179:N190)-AVERAGE(Indus!$N$2:$N$349)</f>
        <v>0.54088436836206455</v>
      </c>
      <c r="AA185" s="7">
        <f t="shared" si="49"/>
        <v>4.3501304162797645</v>
      </c>
      <c r="AB185" s="7">
        <f>Indus!N185-Z185-AA185-AVERAGE(Indus!$N$2:$N$349)</f>
        <v>0.18691486288690307</v>
      </c>
      <c r="AC185" s="7">
        <f>AVERAGE(Indus!O179:O190)-AVERAGE(Indus!$O$2:$O$349)</f>
        <v>3.2663445287354875E-2</v>
      </c>
      <c r="AD185" s="7">
        <f t="shared" si="50"/>
        <v>-5.6000804821429107E-2</v>
      </c>
      <c r="AE185" s="7">
        <f>Indus!O185-AC185-AD185-AVERAGE(Indus!$O$2:$O$349)</f>
        <v>-1.6471071011904481E-2</v>
      </c>
      <c r="AF185" s="7">
        <f>AVERAGE(Indus!P179:P190)-AVERAGE(Indus!$P$2:$P$349)</f>
        <v>-1.2898951982758616E-2</v>
      </c>
      <c r="AG185" s="7">
        <f t="shared" si="51"/>
        <v>-2.2552960833333358E-2</v>
      </c>
      <c r="AH185" s="7">
        <f>Indus!P185-AF185-AG185-AVERAGE(Indus!$P$2:$P$349)</f>
        <v>-1.5635541666666627E-2</v>
      </c>
    </row>
    <row r="186" spans="1:34" x14ac:dyDescent="0.2">
      <c r="A186" s="3">
        <v>38487</v>
      </c>
      <c r="B186">
        <f t="shared" si="39"/>
        <v>2005</v>
      </c>
      <c r="C186">
        <f t="shared" si="40"/>
        <v>5</v>
      </c>
      <c r="D186" s="7">
        <f>AVERAGE(Indus!D180:D191)</f>
        <v>4.1712192291666668</v>
      </c>
      <c r="E186" s="7">
        <f t="shared" si="42"/>
        <v>2.5263573912797606</v>
      </c>
      <c r="F186" s="7">
        <f>Indus!D186-D186-E186</f>
        <v>1.5128193095535734</v>
      </c>
      <c r="G186" s="7">
        <f t="shared" si="53"/>
        <v>3.0627347298785104</v>
      </c>
      <c r="H186" s="7">
        <f>AVERAGE(Indus!H180:H191)-AVERAGE(Indus!$H$2:$H$349)</f>
        <v>-2.7289723361495817</v>
      </c>
      <c r="I186" s="7">
        <f t="shared" si="43"/>
        <v>-0.45535786940445178</v>
      </c>
      <c r="J186" s="7">
        <f>Indus!H186-H186-I186-AVERAGE(Indus!$H$2:$H$349)</f>
        <v>0.37680562773721249</v>
      </c>
      <c r="K186" s="7">
        <f>AVERAGE(Indus!I180:I191)-AVERAGE(Indus!$I$2:$I$349)</f>
        <v>0.20979861591945337</v>
      </c>
      <c r="L186" s="7">
        <f t="shared" si="44"/>
        <v>0.8001232152678881</v>
      </c>
      <c r="M186" s="7">
        <f>Indus!I186-K186-L186-AVERAGE(Indus!$I$2:$I$349)</f>
        <v>-1.2487412767882233E-2</v>
      </c>
      <c r="N186" s="7">
        <f>AVERAGE(Indus!J180:J191)-AVERAGE(Indus!$J$2:$J$349)</f>
        <v>-4.5304058132184188E-2</v>
      </c>
      <c r="O186" s="7">
        <f t="shared" si="45"/>
        <v>-0.10338196336309502</v>
      </c>
      <c r="P186" s="7">
        <f>Indus!J186-N186-O186-AVERAGE(Indus!$J$2:$J$349)</f>
        <v>8.3095539196428314E-2</v>
      </c>
      <c r="Q186" s="7">
        <f>AVERAGE(Indus!K180:K191)-AVERAGE(Indus!$K$2:$K$349)</f>
        <v>-6.0821004310344096E-3</v>
      </c>
      <c r="R186" s="7">
        <f t="shared" si="46"/>
        <v>0.13874429791666643</v>
      </c>
      <c r="S186" s="7">
        <f>Indus!K186-Q186-R186-AVERAGE(Indus!$K$2:$K$349)</f>
        <v>-8.9094497916666349E-2</v>
      </c>
      <c r="T186" s="7">
        <f>AVERAGE(Indus!L180:L191)-AVERAGE(Indus!$L$2:$L$349)</f>
        <v>-0.79771422919539869</v>
      </c>
      <c r="U186" s="7">
        <f t="shared" si="47"/>
        <v>-1.5361059226785709</v>
      </c>
      <c r="V186" s="7">
        <f>Indus!L186-T186-U186-AVERAGE(Indus!$L$2:$L$349)</f>
        <v>0.53837524851190377</v>
      </c>
      <c r="W186" s="7">
        <f>AVERAGE(Indus!M180:M191)-AVERAGE(Indus!$M$2:$M$349)</f>
        <v>5.4328506896552248E-3</v>
      </c>
      <c r="X186" s="7">
        <f t="shared" si="48"/>
        <v>-3.9640604285714282E-2</v>
      </c>
      <c r="Y186" s="7">
        <f>Indus!M186-W186-X186-AVERAGE(Indus!$M$2:$M$349)</f>
        <v>-2.6922207142857368E-3</v>
      </c>
      <c r="Z186" s="7">
        <f>AVERAGE(Indus!N180:N191)-AVERAGE(Indus!$N$2:$N$349)</f>
        <v>0.52482262502873134</v>
      </c>
      <c r="AA186" s="7">
        <f t="shared" si="49"/>
        <v>3.7907389094047605</v>
      </c>
      <c r="AB186" s="7">
        <f>Indus!N186-Z186-AA186-AVERAGE(Indus!$N$2:$N$349)</f>
        <v>0.67625132309524005</v>
      </c>
      <c r="AC186" s="7">
        <f>AVERAGE(Indus!O180:O191)-AVERAGE(Indus!$O$2:$O$349)</f>
        <v>2.3234387787354649E-2</v>
      </c>
      <c r="AD186" s="7">
        <f t="shared" si="50"/>
        <v>-3.8706940357142727E-2</v>
      </c>
      <c r="AE186" s="7">
        <f>Indus!O186-AC186-AD186-AVERAGE(Indus!$O$2:$O$349)</f>
        <v>-4.5914907976190467E-2</v>
      </c>
      <c r="AF186" s="7">
        <f>AVERAGE(Indus!P180:P191)-AVERAGE(Indus!$P$2:$P$349)</f>
        <v>-1.4006114482758611E-2</v>
      </c>
      <c r="AG186" s="7">
        <f t="shared" si="51"/>
        <v>-3.0040667202380952E-2</v>
      </c>
      <c r="AH186" s="7">
        <f>Indus!P186-AF186-AG186-AVERAGE(Indus!$P$2:$P$349)</f>
        <v>-1.1523652797619036E-2</v>
      </c>
    </row>
    <row r="187" spans="1:34" x14ac:dyDescent="0.2">
      <c r="A187" s="3">
        <v>38518</v>
      </c>
      <c r="B187">
        <f t="shared" si="39"/>
        <v>2005</v>
      </c>
      <c r="C187">
        <f t="shared" si="40"/>
        <v>6</v>
      </c>
      <c r="D187" s="7">
        <f>AVERAGE(Indus!D181:D192)</f>
        <v>4.2058739258333331</v>
      </c>
      <c r="E187" s="7">
        <f t="shared" si="42"/>
        <v>1.4884468018154766</v>
      </c>
      <c r="F187" s="7">
        <f>Indus!D187-D187-E187</f>
        <v>1.2854492523511907</v>
      </c>
      <c r="G187" s="7">
        <f t="shared" si="53"/>
        <v>1.5085433943471944</v>
      </c>
      <c r="H187" s="7">
        <f>AVERAGE(Indus!H181:H192)-AVERAGE(Indus!$H$2:$H$349)</f>
        <v>-2.8009734753168232</v>
      </c>
      <c r="I187" s="7">
        <f t="shared" si="43"/>
        <v>-0.44638061523755823</v>
      </c>
      <c r="J187" s="7">
        <f>Indus!H187-H187-I187-AVERAGE(Indus!$H$2:$H$349)</f>
        <v>0.32166544273741238</v>
      </c>
      <c r="K187" s="7">
        <f>AVERAGE(Indus!I181:I192)-AVERAGE(Indus!$I$2:$I$349)</f>
        <v>0.2303191442528032</v>
      </c>
      <c r="L187" s="7">
        <f t="shared" si="44"/>
        <v>0.84019806285715504</v>
      </c>
      <c r="M187" s="7">
        <f>Indus!I187-K187-L187-AVERAGE(Indus!$I$2:$I$349)</f>
        <v>-6.5636498690537337E-2</v>
      </c>
      <c r="N187" s="7">
        <f>AVERAGE(Indus!J181:J192)-AVERAGE(Indus!$J$2:$J$349)</f>
        <v>-4.6296768132184196E-2</v>
      </c>
      <c r="O187" s="7">
        <f t="shared" si="45"/>
        <v>0.36573792788690507</v>
      </c>
      <c r="P187" s="7">
        <f>Indus!J187-N187-O187-AVERAGE(Indus!$J$2:$J$349)</f>
        <v>-8.3875782053571823E-2</v>
      </c>
      <c r="Q187" s="7">
        <f>AVERAGE(Indus!K181:K192)-AVERAGE(Indus!$K$2:$K$349)</f>
        <v>-2.1648429310343609E-3</v>
      </c>
      <c r="R187" s="7">
        <f t="shared" si="46"/>
        <v>-9.3634842857143186E-3</v>
      </c>
      <c r="S187" s="7">
        <f>Indus!K187-Q187-R187-AVERAGE(Indus!$K$2:$K$349)</f>
        <v>4.85300678571432E-3</v>
      </c>
      <c r="T187" s="7">
        <f>AVERAGE(Indus!L181:L192)-AVERAGE(Indus!$L$2:$L$349)</f>
        <v>-0.6846066075287327</v>
      </c>
      <c r="U187" s="7">
        <f t="shared" si="47"/>
        <v>-0.8371478433035735</v>
      </c>
      <c r="V187" s="7">
        <f>Indus!L187-T187-U187-AVERAGE(Indus!$L$2:$L$349)</f>
        <v>-0.14588641252975965</v>
      </c>
      <c r="W187" s="7">
        <f>AVERAGE(Indus!M181:M192)-AVERAGE(Indus!$M$2:$M$349)</f>
        <v>6.0058881896552091E-3</v>
      </c>
      <c r="X187" s="7">
        <f t="shared" si="48"/>
        <v>-3.9679677708333333E-2</v>
      </c>
      <c r="Y187" s="7">
        <f>Indus!M187-W187-X187-AVERAGE(Indus!$M$2:$M$349)</f>
        <v>-3.2261847916666697E-3</v>
      </c>
      <c r="Z187" s="7">
        <f>AVERAGE(Indus!N181:N192)-AVERAGE(Indus!$N$2:$N$349)</f>
        <v>0.49668792086206714</v>
      </c>
      <c r="AA187" s="7">
        <f t="shared" si="49"/>
        <v>1.7242862690476208</v>
      </c>
      <c r="AB187" s="7">
        <f>Indus!N187-Z187-AA187-AVERAGE(Indus!$N$2:$N$349)</f>
        <v>1.3137168176190439</v>
      </c>
      <c r="AC187" s="7">
        <f>AVERAGE(Indus!O181:O192)-AVERAGE(Indus!$O$2:$O$349)</f>
        <v>2.0822872787354729E-2</v>
      </c>
      <c r="AD187" s="7">
        <f t="shared" si="50"/>
        <v>-0.14073229485119043</v>
      </c>
      <c r="AE187" s="7">
        <f>Indus!O187-AC187-AD187-AVERAGE(Indus!$O$2:$O$349)</f>
        <v>-6.3623448482143186E-2</v>
      </c>
      <c r="AF187" s="7">
        <f>AVERAGE(Indus!P181:P192)-AVERAGE(Indus!$P$2:$P$349)</f>
        <v>-1.3943216982758619E-2</v>
      </c>
      <c r="AG187" s="7">
        <f t="shared" si="51"/>
        <v>3.1537172827380958E-2</v>
      </c>
      <c r="AH187" s="7">
        <f>Indus!P187-AF187-AG187-AVERAGE(Indus!$P$2:$P$349)</f>
        <v>7.5273196726190483E-3</v>
      </c>
    </row>
    <row r="188" spans="1:34" x14ac:dyDescent="0.2">
      <c r="A188" s="3">
        <v>38548</v>
      </c>
      <c r="B188">
        <f t="shared" si="39"/>
        <v>2005</v>
      </c>
      <c r="C188">
        <f t="shared" si="40"/>
        <v>7</v>
      </c>
      <c r="D188" s="7">
        <f>AVERAGE(Indus!D182:D193)</f>
        <v>4.1880518191666676</v>
      </c>
      <c r="E188" s="7">
        <f t="shared" si="42"/>
        <v>1.9669899127678572</v>
      </c>
      <c r="F188" s="7">
        <f>Indus!D188-D188-E188</f>
        <v>0.9712035580654752</v>
      </c>
      <c r="G188" s="7">
        <f t="shared" si="53"/>
        <v>-0.44986092544675838</v>
      </c>
      <c r="H188" s="7">
        <f>AVERAGE(Indus!H182:H193)-AVERAGE(Indus!$H$2:$H$349)</f>
        <v>-2.8720997778173114</v>
      </c>
      <c r="I188" s="7">
        <f t="shared" si="43"/>
        <v>-0.1231013713095308</v>
      </c>
      <c r="J188" s="7">
        <f>Indus!H188-H188-I188-AVERAGE(Indus!$H$2:$H$349)</f>
        <v>0.41179766130971984</v>
      </c>
      <c r="K188" s="7">
        <f>AVERAGE(Indus!I182:I193)-AVERAGE(Indus!$I$2:$I$349)</f>
        <v>0.23750603341943588</v>
      </c>
      <c r="L188" s="7">
        <f t="shared" si="44"/>
        <v>0.17507643994048294</v>
      </c>
      <c r="M188" s="7">
        <f>Indus!I188-K188-L188-AVERAGE(Indus!$I$2:$I$349)</f>
        <v>7.0600235059544048E-2</v>
      </c>
      <c r="N188" s="7">
        <f>AVERAGE(Indus!J182:J193)-AVERAGE(Indus!$J$2:$J$349)</f>
        <v>-4.8516613965517541E-2</v>
      </c>
      <c r="O188" s="7">
        <f t="shared" si="45"/>
        <v>0.82044285833333364</v>
      </c>
      <c r="P188" s="7">
        <f>Indus!J188-N188-O188-AVERAGE(Indus!$J$2:$J$349)</f>
        <v>0.16696357333333323</v>
      </c>
      <c r="Q188" s="7">
        <f>AVERAGE(Indus!K182:K193)-AVERAGE(Indus!$K$2:$K$349)</f>
        <v>2.2174206896563575E-4</v>
      </c>
      <c r="R188" s="7">
        <f t="shared" si="46"/>
        <v>9.4670911398809454E-2</v>
      </c>
      <c r="S188" s="7">
        <f>Indus!K188-Q188-R188-AVERAGE(Indus!$K$2:$K$349)</f>
        <v>-0.13119547389880948</v>
      </c>
      <c r="T188" s="7">
        <f>AVERAGE(Indus!L182:L193)-AVERAGE(Indus!$L$2:$L$349)</f>
        <v>-0.56896940419539899</v>
      </c>
      <c r="U188" s="7">
        <f t="shared" si="47"/>
        <v>1.7990590514880962</v>
      </c>
      <c r="V188" s="7">
        <f>Indus!L188-T188-U188-AVERAGE(Indus!$L$2:$L$349)</f>
        <v>0.35900648934523716</v>
      </c>
      <c r="W188" s="7">
        <f>AVERAGE(Indus!M182:M193)-AVERAGE(Indus!$M$2:$M$349)</f>
        <v>6.0058881896552091E-3</v>
      </c>
      <c r="X188" s="7">
        <f t="shared" si="48"/>
        <v>6.3956218720238101E-2</v>
      </c>
      <c r="Y188" s="7">
        <f>Indus!M188-W188-X188-AVERAGE(Indus!$M$2:$M$349)</f>
        <v>4.5299087797619209E-3</v>
      </c>
      <c r="Z188" s="7">
        <f>AVERAGE(Indus!N182:N193)-AVERAGE(Indus!$N$2:$N$349)</f>
        <v>0.44137326086206663</v>
      </c>
      <c r="AA188" s="7">
        <f t="shared" si="49"/>
        <v>-1.4646424845833312</v>
      </c>
      <c r="AB188" s="7">
        <f>Indus!N188-Z188-AA188-AVERAGE(Indus!$N$2:$N$349)</f>
        <v>-0.13855770875000317</v>
      </c>
      <c r="AC188" s="7">
        <f>AVERAGE(Indus!O182:O193)-AVERAGE(Indus!$O$2:$O$349)</f>
        <v>6.6174761206876376E-3</v>
      </c>
      <c r="AD188" s="7">
        <f t="shared" si="50"/>
        <v>0.38190007651785818</v>
      </c>
      <c r="AE188" s="7">
        <f>Indus!O188-AC188-AD188-AVERAGE(Indus!$O$2:$O$349)</f>
        <v>0.17883672681547536</v>
      </c>
      <c r="AF188" s="7">
        <f>AVERAGE(Indus!P182:P193)-AVERAGE(Indus!$P$2:$P$349)</f>
        <v>-1.4110553649425289E-2</v>
      </c>
      <c r="AG188" s="7">
        <f t="shared" si="51"/>
        <v>0.21962261613095235</v>
      </c>
      <c r="AH188" s="7">
        <f>Indus!P188-AF188-AG188-AVERAGE(Indus!$P$2:$P$349)</f>
        <v>4.9194503035714335E-2</v>
      </c>
    </row>
    <row r="189" spans="1:34" x14ac:dyDescent="0.2">
      <c r="A189" s="3">
        <v>38579</v>
      </c>
      <c r="B189">
        <f t="shared" si="39"/>
        <v>2005</v>
      </c>
      <c r="C189">
        <f t="shared" si="40"/>
        <v>8</v>
      </c>
      <c r="D189" s="7">
        <f>AVERAGE(Indus!D183:D194)</f>
        <v>4.1369896325000006</v>
      </c>
      <c r="E189" s="7">
        <f t="shared" si="42"/>
        <v>1.7473477882142856</v>
      </c>
      <c r="F189" s="7">
        <f>Indus!D189-D189-E189</f>
        <v>-1.7659971707142861</v>
      </c>
      <c r="G189" s="7">
        <f t="shared" si="53"/>
        <v>-2.2877253735609333</v>
      </c>
      <c r="H189" s="7">
        <f>AVERAGE(Indus!H183:H194)-AVERAGE(Indus!$H$2:$H$349)</f>
        <v>-2.94778337198386</v>
      </c>
      <c r="I189" s="7">
        <f t="shared" si="43"/>
        <v>0.30438886375077345</v>
      </c>
      <c r="J189" s="7">
        <f>Indus!H189-H189-I189-AVERAGE(Indus!$H$2:$H$349)</f>
        <v>-0.10138592958401205</v>
      </c>
      <c r="K189" s="7">
        <f>AVERAGE(Indus!I183:I194)-AVERAGE(Indus!$I$2:$I$349)</f>
        <v>0.24093163175280097</v>
      </c>
      <c r="L189" s="7">
        <f t="shared" si="44"/>
        <v>-0.76863316086308942</v>
      </c>
      <c r="M189" s="7">
        <f>Indus!I189-K189-L189-AVERAGE(Indus!$I$2:$I$349)</f>
        <v>0.23540205752971133</v>
      </c>
      <c r="N189" s="7">
        <f>AVERAGE(Indus!J183:J194)-AVERAGE(Indus!$J$2:$J$349)</f>
        <v>-5.5877874798850868E-2</v>
      </c>
      <c r="O189" s="7">
        <f t="shared" si="45"/>
        <v>0.9251789839880955</v>
      </c>
      <c r="P189" s="7">
        <f>Indus!J189-N189-O189-AVERAGE(Indus!$J$2:$J$349)</f>
        <v>-0.29759545148809541</v>
      </c>
      <c r="Q189" s="7">
        <f>AVERAGE(Indus!K183:K194)-AVERAGE(Indus!$K$2:$K$349)</f>
        <v>5.0133354022989796E-3</v>
      </c>
      <c r="R189" s="7">
        <f t="shared" si="46"/>
        <v>1.6816573690476178E-2</v>
      </c>
      <c r="S189" s="7">
        <f>Indus!K189-Q189-R189-AVERAGE(Indus!$K$2:$K$349)</f>
        <v>0.21415905047619044</v>
      </c>
      <c r="T189" s="7">
        <f>AVERAGE(Indus!L183:L194)-AVERAGE(Indus!$L$2:$L$349)</f>
        <v>-0.46949475502873295</v>
      </c>
      <c r="U189" s="7">
        <f t="shared" si="47"/>
        <v>3.6617751977976187</v>
      </c>
      <c r="V189" s="7">
        <f>Indus!L189-T189-U189-AVERAGE(Indus!$L$2:$L$349)</f>
        <v>-0.92453965613095157</v>
      </c>
      <c r="W189" s="7">
        <f>AVERAGE(Indus!M183:M194)-AVERAGE(Indus!$M$2:$M$349)</f>
        <v>5.9312323563218833E-3</v>
      </c>
      <c r="X189" s="7">
        <f t="shared" si="48"/>
        <v>3.3499074464285739E-2</v>
      </c>
      <c r="Y189" s="7">
        <f>Indus!M189-W189-X189-AVERAGE(Indus!$M$2:$M$349)</f>
        <v>2.360578869047586E-3</v>
      </c>
      <c r="Z189" s="7">
        <f>AVERAGE(Indus!N183:N194)-AVERAGE(Indus!$N$2:$N$349)</f>
        <v>0.37943116086206707</v>
      </c>
      <c r="AA189" s="7">
        <f t="shared" si="49"/>
        <v>-3.1178156839880966</v>
      </c>
      <c r="AB189" s="7">
        <f>Indus!N189-Z189-AA189-AVERAGE(Indus!$N$2:$N$349)</f>
        <v>-0.41426281934523956</v>
      </c>
      <c r="AC189" s="7">
        <f>AVERAGE(Indus!O183:O194)-AVERAGE(Indus!$O$2:$O$349)</f>
        <v>-7.3471372126454604E-3</v>
      </c>
      <c r="AD189" s="7">
        <f t="shared" si="50"/>
        <v>0.54602282654761813</v>
      </c>
      <c r="AE189" s="7">
        <f>Indus!O189-AC189-AD189-AVERAGE(Indus!$O$2:$O$349)</f>
        <v>-0.33379274988095142</v>
      </c>
      <c r="AF189" s="7">
        <f>AVERAGE(Indus!P183:P194)-AVERAGE(Indus!$P$2:$P$349)</f>
        <v>-1.3838375316091944E-2</v>
      </c>
      <c r="AG189" s="7">
        <f t="shared" si="51"/>
        <v>0.14610215586309522</v>
      </c>
      <c r="AH189" s="7">
        <f>Indus!P189-AF189-AG189-AVERAGE(Indus!$P$2:$P$349)</f>
        <v>-0.14641039502976189</v>
      </c>
    </row>
    <row r="190" spans="1:34" x14ac:dyDescent="0.2">
      <c r="A190" s="3">
        <v>38610</v>
      </c>
      <c r="B190">
        <f t="shared" si="39"/>
        <v>2005</v>
      </c>
      <c r="C190">
        <f t="shared" si="40"/>
        <v>9</v>
      </c>
      <c r="D190" s="7">
        <f>AVERAGE(Indus!D184:D195)</f>
        <v>3.77403968</v>
      </c>
      <c r="E190" s="7">
        <f t="shared" si="42"/>
        <v>-0.16994869681547603</v>
      </c>
      <c r="F190" s="7">
        <f>Indus!D190-D190-E190</f>
        <v>-1.7418063231845238</v>
      </c>
      <c r="G190" s="7">
        <f t="shared" si="53"/>
        <v>-3.512595655325268</v>
      </c>
      <c r="H190" s="7">
        <f>AVERAGE(Indus!H184:H195)-AVERAGE(Indus!$H$2:$H$349)</f>
        <v>-3.0641367244838875</v>
      </c>
      <c r="I190" s="7">
        <f t="shared" si="43"/>
        <v>0.56428019148734165</v>
      </c>
      <c r="J190" s="7">
        <f>Indus!H190-H190-I190-AVERAGE(Indus!$H$2:$H$349)</f>
        <v>-0.24980672482024602</v>
      </c>
      <c r="K190" s="7">
        <f>AVERAGE(Indus!I184:I195)-AVERAGE(Indus!$I$2:$I$349)</f>
        <v>0.23866570091945505</v>
      </c>
      <c r="L190" s="7">
        <f t="shared" si="44"/>
        <v>-0.73743248026778474</v>
      </c>
      <c r="M190" s="7">
        <f>Indus!I190-K190-L190-AVERAGE(Indus!$I$2:$I$349)</f>
        <v>0.1239782977677919</v>
      </c>
      <c r="N190" s="7">
        <f>AVERAGE(Indus!J184:J195)-AVERAGE(Indus!$J$2:$J$349)</f>
        <v>-8.7473584798850812E-2</v>
      </c>
      <c r="O190" s="7">
        <f t="shared" si="45"/>
        <v>0.52414154517857137</v>
      </c>
      <c r="P190" s="7">
        <f>Indus!J190-N190-O190-AVERAGE(Indus!$J$2:$J$349)</f>
        <v>-0.35779961267857141</v>
      </c>
      <c r="Q190" s="7">
        <f>AVERAGE(Indus!K184:K195)-AVERAGE(Indus!$K$2:$K$349)</f>
        <v>3.2671912902298872E-2</v>
      </c>
      <c r="R190" s="7">
        <f t="shared" si="46"/>
        <v>0.24324861071428594</v>
      </c>
      <c r="S190" s="7">
        <f>Indus!K190-Q190-R190-AVERAGE(Indus!$K$2:$K$349)</f>
        <v>0.12503090595238087</v>
      </c>
      <c r="T190" s="7">
        <f>AVERAGE(Indus!L184:L195)-AVERAGE(Indus!$L$2:$L$349)</f>
        <v>-0.44395499919539994</v>
      </c>
      <c r="U190" s="7">
        <f t="shared" si="47"/>
        <v>2.2162659018154773</v>
      </c>
      <c r="V190" s="7">
        <f>Indus!L190-T190-U190-AVERAGE(Indus!$L$2:$L$349)</f>
        <v>-0.92435561598214377</v>
      </c>
      <c r="W190" s="7">
        <f>AVERAGE(Indus!M184:M195)-AVERAGE(Indus!$M$2:$M$349)</f>
        <v>5.8565765229885297E-3</v>
      </c>
      <c r="X190" s="7">
        <f t="shared" si="48"/>
        <v>8.6521461220238155E-2</v>
      </c>
      <c r="Y190" s="7">
        <f>Indus!M190-W190-X190-AVERAGE(Indus!$M$2:$M$349)</f>
        <v>6.6425679464285348E-3</v>
      </c>
      <c r="Z190" s="7">
        <f>AVERAGE(Indus!N184:N195)-AVERAGE(Indus!$N$2:$N$349)</f>
        <v>0.1713950558620656</v>
      </c>
      <c r="AA190" s="7">
        <f t="shared" si="49"/>
        <v>-3.2922003180654746</v>
      </c>
      <c r="AB190" s="7">
        <f>Indus!N190-Z190-AA190-AVERAGE(Indus!$N$2:$N$349)</f>
        <v>-0.21038374026785966</v>
      </c>
      <c r="AC190" s="7">
        <f>AVERAGE(Indus!O184:O195)-AVERAGE(Indus!$O$2:$O$349)</f>
        <v>-5.8995138045978557E-2</v>
      </c>
      <c r="AD190" s="7">
        <f t="shared" si="50"/>
        <v>0.22230336464285827</v>
      </c>
      <c r="AE190" s="7">
        <f>Indus!O190-AC190-AD190-AVERAGE(Indus!$O$2:$O$349)</f>
        <v>-0.20910692714285828</v>
      </c>
      <c r="AF190" s="7">
        <f>AVERAGE(Indus!P184:P195)-AVERAGE(Indus!$P$2:$P$349)</f>
        <v>-2.0013746149425277E-2</v>
      </c>
      <c r="AG190" s="7">
        <f t="shared" si="51"/>
        <v>2.9234067857142887E-3</v>
      </c>
      <c r="AH190" s="7">
        <f>Indus!P190-AF190-AG190-AVERAGE(Indus!$P$2:$P$349)</f>
        <v>-4.5953885119047619E-2</v>
      </c>
    </row>
    <row r="191" spans="1:34" x14ac:dyDescent="0.2">
      <c r="A191" s="3">
        <v>38640</v>
      </c>
      <c r="B191">
        <f t="shared" si="39"/>
        <v>2005</v>
      </c>
      <c r="C191">
        <f t="shared" si="40"/>
        <v>10</v>
      </c>
      <c r="D191" s="7">
        <f>AVERAGE(Indus!D185:D196)</f>
        <v>3.3303571383333335</v>
      </c>
      <c r="E191" s="7">
        <f t="shared" si="42"/>
        <v>-2.9457578467261909</v>
      </c>
      <c r="F191" s="7">
        <f>Indus!D191-D191-E191</f>
        <v>-0.29410275160714239</v>
      </c>
      <c r="G191" s="7">
        <f t="shared" si="53"/>
        <v>-3.7962687679081273</v>
      </c>
      <c r="H191" s="7">
        <f>AVERAGE(Indus!H185:H196)-AVERAGE(Indus!$H$2:$H$349)</f>
        <v>-3.2059417369841867</v>
      </c>
      <c r="I191" s="7">
        <f t="shared" si="43"/>
        <v>0.67293512288642887</v>
      </c>
      <c r="J191" s="7">
        <f>Indus!H191-H191-I191-AVERAGE(Indus!$H$2:$H$349)</f>
        <v>-0.16831679371898645</v>
      </c>
      <c r="K191" s="7">
        <f>AVERAGE(Indus!I185:I196)-AVERAGE(Indus!$I$2:$I$349)</f>
        <v>0.23010806341943635</v>
      </c>
      <c r="L191" s="7">
        <f t="shared" si="44"/>
        <v>-0.62443569854167436</v>
      </c>
      <c r="M191" s="7">
        <f>Indus!I191-K191-L191-AVERAGE(Indus!$I$2:$I$349)</f>
        <v>0.10773495354169427</v>
      </c>
      <c r="N191" s="7">
        <f>AVERAGE(Indus!J185:J196)-AVERAGE(Indus!$J$2:$J$349)</f>
        <v>-0.14006384563218399</v>
      </c>
      <c r="O191" s="7">
        <f t="shared" si="45"/>
        <v>-4.6015853988095268E-2</v>
      </c>
      <c r="P191" s="7">
        <f>Indus!J191-N191-O191-AVERAGE(Indus!$J$2:$J$349)</f>
        <v>-0.12034532267857156</v>
      </c>
      <c r="Q191" s="7">
        <f>AVERAGE(Indus!K185:K196)-AVERAGE(Indus!$K$2:$K$349)</f>
        <v>4.3524873735632186E-2</v>
      </c>
      <c r="R191" s="7">
        <f t="shared" si="46"/>
        <v>0.14251123116071418</v>
      </c>
      <c r="S191" s="7">
        <f>Indus!K191-Q191-R191-AVERAGE(Indus!$K$2:$K$349)</f>
        <v>6.2617764672619258E-2</v>
      </c>
      <c r="T191" s="7">
        <f>AVERAGE(Indus!L185:L196)-AVERAGE(Indus!$L$2:$L$349)</f>
        <v>-0.4508216133620655</v>
      </c>
      <c r="U191" s="7">
        <f t="shared" si="47"/>
        <v>7.3723279255951901E-2</v>
      </c>
      <c r="V191" s="7">
        <f>Indus!L191-T191-U191-AVERAGE(Indus!$L$2:$L$349)</f>
        <v>-3.877750925595258E-2</v>
      </c>
      <c r="W191" s="7">
        <f>AVERAGE(Indus!M185:M196)-AVERAGE(Indus!$M$2:$M$349)</f>
        <v>5.7819206896552039E-3</v>
      </c>
      <c r="X191" s="7">
        <f t="shared" si="48"/>
        <v>8.6516122976190463E-2</v>
      </c>
      <c r="Y191" s="7">
        <f>Indus!M191-W191-X191-AVERAGE(Indus!$M$2:$M$349)</f>
        <v>6.7379220238095172E-3</v>
      </c>
      <c r="Z191" s="7">
        <f>AVERAGE(Indus!N185:N196)-AVERAGE(Indus!$N$2:$N$349)</f>
        <v>-1.8465684971268104E-2</v>
      </c>
      <c r="AA191" s="7">
        <f t="shared" si="49"/>
        <v>-3.0015759469047625</v>
      </c>
      <c r="AB191" s="7">
        <f>Indus!N191-Z191-AA191-AVERAGE(Indus!$N$2:$N$349)</f>
        <v>-0.14742343059523932</v>
      </c>
      <c r="AC191" s="7">
        <f>AVERAGE(Indus!O185:O196)-AVERAGE(Indus!$O$2:$O$349)</f>
        <v>-0.10554465637931232</v>
      </c>
      <c r="AD191" s="7">
        <f t="shared" si="50"/>
        <v>-0.17453537592261892</v>
      </c>
      <c r="AE191" s="7">
        <f>Indus!O191-AC191-AD191-AVERAGE(Indus!$O$2:$O$349)</f>
        <v>-2.2095168244047336E-2</v>
      </c>
      <c r="AF191" s="7">
        <f>AVERAGE(Indus!P185:P196)-AVERAGE(Indus!$P$2:$P$349)</f>
        <v>-2.8238082816091949E-2</v>
      </c>
      <c r="AG191" s="7">
        <f t="shared" si="51"/>
        <v>-7.4909249077380946E-2</v>
      </c>
      <c r="AH191" s="7">
        <f>Indus!P191-AF191-AG191-AVERAGE(Indus!$P$2:$P$349)</f>
        <v>2.5769947410714283E-2</v>
      </c>
    </row>
    <row r="192" spans="1:34" x14ac:dyDescent="0.2">
      <c r="A192" s="3">
        <v>38671</v>
      </c>
      <c r="B192">
        <f t="shared" si="39"/>
        <v>2005</v>
      </c>
      <c r="C192">
        <f t="shared" si="40"/>
        <v>11</v>
      </c>
      <c r="D192" s="7">
        <f>AVERAGE(Indus!D186:D197)</f>
        <v>2.9352811516666666</v>
      </c>
      <c r="E192" s="7">
        <f t="shared" si="42"/>
        <v>-3.5697580191071441</v>
      </c>
      <c r="F192" s="7">
        <f>Indus!D192-D192-E192</f>
        <v>8.5534297440477136E-2</v>
      </c>
      <c r="G192" s="7">
        <f t="shared" si="53"/>
        <v>-3.0627347298785117</v>
      </c>
      <c r="H192" s="7">
        <f>AVERAGE(Indus!H186:H197)-AVERAGE(Indus!$H$2:$H$349)</f>
        <v>-3.3549285536505522</v>
      </c>
      <c r="I192" s="7">
        <f t="shared" si="43"/>
        <v>0.72864568809472985</v>
      </c>
      <c r="J192" s="7">
        <f>Indus!H192-H192-I192-AVERAGE(Indus!$H$2:$H$349)</f>
        <v>8.4555477387766587E-3</v>
      </c>
      <c r="K192" s="7">
        <f>AVERAGE(Indus!I186:I197)-AVERAGE(Indus!$I$2:$I$349)</f>
        <v>0.21607252008612932</v>
      </c>
      <c r="L192" s="7">
        <f t="shared" si="44"/>
        <v>-0.50716400184529675</v>
      </c>
      <c r="M192" s="7">
        <f>Indus!I192-K192-L192-AVERAGE(Indus!$I$2:$I$349)</f>
        <v>8.2135520178610477E-2</v>
      </c>
      <c r="N192" s="7">
        <f>AVERAGE(Indus!J186:J197)-AVERAGE(Indus!$J$2:$J$349)</f>
        <v>-0.18447413396551748</v>
      </c>
      <c r="O192" s="7">
        <f t="shared" si="45"/>
        <v>-0.27201306354166643</v>
      </c>
      <c r="P192" s="7">
        <f>Indus!J192-N192-O192-AVERAGE(Indus!$J$2:$J$349)</f>
        <v>-3.0432364791666888E-2</v>
      </c>
      <c r="Q192" s="7">
        <f>AVERAGE(Indus!K186:K197)-AVERAGE(Indus!$K$2:$K$349)</f>
        <v>5.0781317068965603E-2</v>
      </c>
      <c r="R192" s="7">
        <f t="shared" si="46"/>
        <v>-3.8654924107142885E-2</v>
      </c>
      <c r="S192" s="7">
        <f>Indus!K192-Q192-R192-AVERAGE(Indus!$K$2:$K$349)</f>
        <v>2.7038266071429673E-3</v>
      </c>
      <c r="T192" s="7">
        <f>AVERAGE(Indus!L186:L197)-AVERAGE(Indus!$L$2:$L$349)</f>
        <v>-0.46351126336206594</v>
      </c>
      <c r="U192" s="7">
        <f t="shared" si="47"/>
        <v>-0.51119059562499913</v>
      </c>
      <c r="V192" s="7">
        <f>Indus!L192-T192-U192-AVERAGE(Indus!$L$2:$L$349)</f>
        <v>0.20259146562499897</v>
      </c>
      <c r="W192" s="7">
        <f>AVERAGE(Indus!M186:M197)-AVERAGE(Indus!$M$2:$M$349)</f>
        <v>5.7819206896552039E-3</v>
      </c>
      <c r="X192" s="7">
        <f t="shared" si="48"/>
        <v>2.3683410833333321E-2</v>
      </c>
      <c r="Y192" s="7">
        <f>Indus!M192-W192-X192-AVERAGE(Indus!$M$2:$M$349)</f>
        <v>3.7716941666666864E-3</v>
      </c>
      <c r="Z192" s="7">
        <f>AVERAGE(Indus!N186:N197)-AVERAGE(Indus!$N$2:$N$349)</f>
        <v>-0.18709461580460207</v>
      </c>
      <c r="AA192" s="7">
        <f t="shared" si="49"/>
        <v>-2.4656964049702372</v>
      </c>
      <c r="AB192" s="7">
        <f>Indus!N192-Z192-AA192-AVERAGE(Indus!$N$2:$N$349)</f>
        <v>-0.19052014169642817</v>
      </c>
      <c r="AC192" s="7">
        <f>AVERAGE(Indus!O186:O197)-AVERAGE(Indus!$O$2:$O$349)</f>
        <v>-0.11815640304597919</v>
      </c>
      <c r="AD192" s="7">
        <f t="shared" si="50"/>
        <v>-0.45004948389880894</v>
      </c>
      <c r="AE192" s="7">
        <f>Indus!O192-AC192-AD192-AVERAGE(Indus!$O$2:$O$349)</f>
        <v>-2.1712293601190424E-2</v>
      </c>
      <c r="AF192" s="7">
        <f>AVERAGE(Indus!P186:P197)-AVERAGE(Indus!$P$2:$P$349)</f>
        <v>-2.9206911982758613E-2</v>
      </c>
      <c r="AG192" s="7">
        <f t="shared" si="51"/>
        <v>-7.7334496339285713E-2</v>
      </c>
      <c r="AH192" s="7">
        <f>Indus!P192-AF192-AG192-AVERAGE(Indus!$P$2:$P$349)</f>
        <v>2.853897383928572E-2</v>
      </c>
    </row>
    <row r="193" spans="1:34" x14ac:dyDescent="0.2">
      <c r="A193" s="3">
        <v>38701</v>
      </c>
      <c r="B193">
        <f t="shared" si="39"/>
        <v>2005</v>
      </c>
      <c r="C193">
        <f t="shared" si="40"/>
        <v>12</v>
      </c>
      <c r="D193" s="7">
        <f>AVERAGE(Indus!D187:D198)</f>
        <v>2.4547263224999996</v>
      </c>
      <c r="E193" s="7">
        <f t="shared" si="42"/>
        <v>-3.4801343082440477</v>
      </c>
      <c r="F193" s="7">
        <f>Indus!D193-D193-E193</f>
        <v>-0.18740539425595193</v>
      </c>
      <c r="G193" s="7">
        <f t="shared" si="53"/>
        <v>-1.5085433943471949</v>
      </c>
      <c r="H193" s="7">
        <f>AVERAGE(Indus!H187:H198)-AVERAGE(Indus!$H$2:$H$349)</f>
        <v>-3.5113413144836159</v>
      </c>
      <c r="I193" s="7">
        <f t="shared" si="43"/>
        <v>-0.44556318029754038</v>
      </c>
      <c r="J193" s="7">
        <f>Indus!H193-H193-I193-AVERAGE(Indus!$H$2:$H$349)</f>
        <v>-0.24246579303598992</v>
      </c>
      <c r="K193" s="7">
        <f>AVERAGE(Indus!I187:I198)-AVERAGE(Indus!$I$2:$I$349)</f>
        <v>0.1902648217527485</v>
      </c>
      <c r="L193" s="7">
        <f t="shared" si="44"/>
        <v>-0.34169206232144234</v>
      </c>
      <c r="M193" s="7">
        <f>Indus!I193-K193-L193-AVERAGE(Indus!$I$2:$I$349)</f>
        <v>-8.5758101187138891E-4</v>
      </c>
      <c r="N193" s="7">
        <f>AVERAGE(Indus!J187:J198)-AVERAGE(Indus!$J$2:$J$349)</f>
        <v>-0.21190248813218415</v>
      </c>
      <c r="O193" s="7">
        <f t="shared" si="45"/>
        <v>-0.5169500352678571</v>
      </c>
      <c r="P193" s="7">
        <f>Indus!J193-N193-O193-AVERAGE(Indus!$J$2:$J$349)</f>
        <v>5.489534110119032E-2</v>
      </c>
      <c r="Q193" s="7">
        <f>AVERAGE(Indus!K187:K198)-AVERAGE(Indus!$K$2:$K$349)</f>
        <v>6.6918982068965516E-2</v>
      </c>
      <c r="R193" s="7">
        <f t="shared" si="46"/>
        <v>0.2758142312202384</v>
      </c>
      <c r="S193" s="7">
        <f>Indus!K193-Q193-R193-AVERAGE(Indus!$K$2:$K$349)</f>
        <v>-3.0179837202383153E-3</v>
      </c>
      <c r="T193" s="7">
        <f>AVERAGE(Indus!L187:L198)-AVERAGE(Indus!$L$2:$L$349)</f>
        <v>-0.47788055252873196</v>
      </c>
      <c r="U193" s="7">
        <f t="shared" si="47"/>
        <v>-0.50768902354166556</v>
      </c>
      <c r="V193" s="7">
        <f>Indus!L193-T193-U193-AVERAGE(Indus!$L$2:$L$349)</f>
        <v>0.3480912927083315</v>
      </c>
      <c r="W193" s="7">
        <f>AVERAGE(Indus!M187:M198)-AVERAGE(Indus!$M$2:$M$349)</f>
        <v>5.7620256896552119E-3</v>
      </c>
      <c r="X193" s="7">
        <f t="shared" si="48"/>
        <v>-7.2473393809523806E-2</v>
      </c>
      <c r="Y193" s="7">
        <f>Indus!M193-W193-X193-AVERAGE(Indus!$M$2:$M$349)</f>
        <v>-5.7073161904761943E-3</v>
      </c>
      <c r="Z193" s="7">
        <f>AVERAGE(Indus!N187:N198)-AVERAGE(Indus!$N$2:$N$349)</f>
        <v>-0.46259467497126927</v>
      </c>
      <c r="AA193" s="7">
        <f t="shared" si="49"/>
        <v>-1.703961671160716</v>
      </c>
      <c r="AB193" s="7">
        <f>Indus!N193-Z193-AA193-AVERAGE(Indus!$N$2:$N$349)</f>
        <v>-0.31991038633928426</v>
      </c>
      <c r="AC193" s="7">
        <f>AVERAGE(Indus!O187:O198)-AVERAGE(Indus!$O$2:$O$349)</f>
        <v>-0.11788792387931224</v>
      </c>
      <c r="AD193" s="7">
        <f t="shared" si="50"/>
        <v>-9.3014441964285766E-2</v>
      </c>
      <c r="AE193" s="7">
        <f>Indus!O193-AC193-AD193-AVERAGE(Indus!$O$2:$O$349)</f>
        <v>-4.168630470238055E-2</v>
      </c>
      <c r="AF193" s="7">
        <f>AVERAGE(Indus!P187:P198)-AVERAGE(Indus!$P$2:$P$349)</f>
        <v>-2.6622995316091948E-2</v>
      </c>
      <c r="AG193" s="7">
        <f t="shared" si="51"/>
        <v>-7.4602463452380946E-2</v>
      </c>
      <c r="AH193" s="7">
        <f>Indus!P193-AF193-AG193-AVERAGE(Indus!$P$2:$P$349)</f>
        <v>2.3286894285714288E-2</v>
      </c>
    </row>
    <row r="194" spans="1:34" x14ac:dyDescent="0.2">
      <c r="A194" s="3">
        <v>38732</v>
      </c>
      <c r="B194">
        <f t="shared" si="39"/>
        <v>2006</v>
      </c>
      <c r="C194">
        <f t="shared" si="40"/>
        <v>1</v>
      </c>
      <c r="D194" s="7">
        <f>AVERAGE(Indus!D188:D199)</f>
        <v>1.9795309316666663</v>
      </c>
      <c r="E194" s="7">
        <f t="shared" si="42"/>
        <v>-2.9115972892857132</v>
      </c>
      <c r="F194" s="7">
        <f>Indus!D194-D194-E194</f>
        <v>1.0024832876190473</v>
      </c>
      <c r="G194" s="7"/>
      <c r="H194" s="7">
        <f>AVERAGE(Indus!H188:H199)-AVERAGE(Indus!$H$2:$H$349)</f>
        <v>-3.6614064186501309</v>
      </c>
      <c r="I194" s="7">
        <f t="shared" si="43"/>
        <v>-0.39337085511897385</v>
      </c>
      <c r="J194" s="7">
        <f>Indus!H194-H194-I194-AVERAGE(Indus!$H$2:$H$349)</f>
        <v>-5.4260984047687089E-2</v>
      </c>
      <c r="K194" s="7">
        <f>AVERAGE(Indus!I188:I199)-AVERAGE(Indus!$I$2:$I$349)</f>
        <v>0.16770724508614876</v>
      </c>
      <c r="L194" s="7">
        <f t="shared" si="44"/>
        <v>-0.13915016446424033</v>
      </c>
      <c r="M194" s="7">
        <f>Indus!I194-K194-L194-AVERAGE(Indus!$I$2:$I$349)</f>
        <v>-1.8885112202440268E-2</v>
      </c>
      <c r="N194" s="7">
        <f>AVERAGE(Indus!J188:J199)-AVERAGE(Indus!$J$2:$J$349)</f>
        <v>-0.22561922563218417</v>
      </c>
      <c r="O194" s="7">
        <f t="shared" si="45"/>
        <v>-0.63024716369047629</v>
      </c>
      <c r="P194" s="7">
        <f>Indus!J194-N194-O194-AVERAGE(Indus!$J$2:$J$349)</f>
        <v>0.15564754702380967</v>
      </c>
      <c r="Q194" s="7">
        <f>AVERAGE(Indus!K188:K199)-AVERAGE(Indus!$K$2:$K$349)</f>
        <v>7.1472583735632256E-2</v>
      </c>
      <c r="R194" s="7">
        <f t="shared" si="46"/>
        <v>-0.33677367514880951</v>
      </c>
      <c r="S194" s="7">
        <f>Indus!K194-Q194-R194-AVERAGE(Indus!$K$2:$K$349)</f>
        <v>-8.2847349017857064E-2</v>
      </c>
      <c r="T194" s="7">
        <f>AVERAGE(Indus!L188:L199)-AVERAGE(Indus!$L$2:$L$349)</f>
        <v>-0.4270428566954001</v>
      </c>
      <c r="U194" s="7">
        <f t="shared" si="47"/>
        <v>-0.83735311690476166</v>
      </c>
      <c r="V194" s="7">
        <f>Indus!L194-T194-U194-AVERAGE(Indus!$L$2:$L$349)</f>
        <v>0.40620026023809608</v>
      </c>
      <c r="W194" s="7">
        <f>AVERAGE(Indus!M188:M199)-AVERAGE(Indus!$M$2:$M$349)</f>
        <v>5.742130689655206E-3</v>
      </c>
      <c r="X194" s="7">
        <f t="shared" si="48"/>
        <v>-2.3229864166666676E-2</v>
      </c>
      <c r="Y194" s="7">
        <f>Indus!M194-W194-X194-AVERAGE(Indus!$M$2:$M$349)</f>
        <v>-2.3643108333333274E-3</v>
      </c>
      <c r="Z194" s="7">
        <f>AVERAGE(Indus!N188:N199)-AVERAGE(Indus!$N$2:$N$349)</f>
        <v>-0.79750880330460205</v>
      </c>
      <c r="AA194" s="7">
        <f t="shared" si="49"/>
        <v>-0.27041996994047501</v>
      </c>
      <c r="AB194" s="7">
        <f>Indus!N194-Z194-AA194-AVERAGE(Indus!$N$2:$N$349)</f>
        <v>0.43774094077380887</v>
      </c>
      <c r="AC194" s="7">
        <f>AVERAGE(Indus!O188:O199)-AVERAGE(Indus!$O$2:$O$349)</f>
        <v>-0.12255657721264557</v>
      </c>
      <c r="AD194" s="7">
        <f t="shared" si="50"/>
        <v>-0.21379957645833381</v>
      </c>
      <c r="AE194" s="7">
        <f>Indus!O194-AC194-AD194-AVERAGE(Indus!$O$2:$O$349)</f>
        <v>0.1248951631250006</v>
      </c>
      <c r="AF194" s="7">
        <f>AVERAGE(Indus!P188:P199)-AVERAGE(Indus!$P$2:$P$349)</f>
        <v>-3.1278621982758589E-2</v>
      </c>
      <c r="AG194" s="7">
        <f t="shared" si="51"/>
        <v>-6.7250286041666663E-2</v>
      </c>
      <c r="AH194" s="7">
        <f>Indus!P194-AF194-AG194-AVERAGE(Indus!$P$2:$P$349)</f>
        <v>3.6305413541666651E-2</v>
      </c>
    </row>
    <row r="195" spans="1:34" x14ac:dyDescent="0.2">
      <c r="A195" s="3">
        <v>38763</v>
      </c>
      <c r="B195">
        <f t="shared" ref="B195:B258" si="54">YEAR(A195)</f>
        <v>2006</v>
      </c>
      <c r="C195">
        <f t="shared" ref="C195:C258" si="55">MONTH(A195)</f>
        <v>2</v>
      </c>
      <c r="D195" s="7">
        <f>AVERAGE(Indus!D189:D200)</f>
        <v>1.5650500241666665</v>
      </c>
      <c r="E195" s="7">
        <f t="shared" si="42"/>
        <v>-0.42567143738095259</v>
      </c>
      <c r="F195" s="7">
        <f>Indus!D195-D195-E195</f>
        <v>0.51785369321428576</v>
      </c>
      <c r="G195" s="7"/>
      <c r="H195" s="7">
        <f>AVERAGE(Indus!H189:H200)-AVERAGE(Indus!$H$2:$H$349)</f>
        <v>-3.8103322003166795</v>
      </c>
      <c r="I195" s="7">
        <f t="shared" si="43"/>
        <v>-0.27306910913694082</v>
      </c>
      <c r="J195" s="7">
        <f>Indus!H195-H195-I195-AVERAGE(Indus!$H$2:$H$349)</f>
        <v>-0.11035373836330109</v>
      </c>
      <c r="K195" s="7">
        <f>AVERAGE(Indus!I189:I200)-AVERAGE(Indus!$I$2:$I$349)</f>
        <v>0.10187320008611778</v>
      </c>
      <c r="L195" s="7">
        <f t="shared" si="44"/>
        <v>0.12104588446425169</v>
      </c>
      <c r="M195" s="7">
        <f>Indus!I195-K195-L195-AVERAGE(Indus!$I$2:$I$349)</f>
        <v>7.7890573869069613E-2</v>
      </c>
      <c r="N195" s="7">
        <f>AVERAGE(Indus!J189:J200)-AVERAGE(Indus!$J$2:$J$349)</f>
        <v>-0.26899448896551759</v>
      </c>
      <c r="O195" s="7">
        <f t="shared" si="45"/>
        <v>-0.54973218991071426</v>
      </c>
      <c r="P195" s="7">
        <f>Indus!J195-N195-O195-AVERAGE(Indus!$J$2:$J$349)</f>
        <v>0.14276379657738092</v>
      </c>
      <c r="Q195" s="7">
        <f>AVERAGE(Indus!K189:K200)-AVERAGE(Indus!$K$2:$K$349)</f>
        <v>9.3600768735632167E-2</v>
      </c>
      <c r="R195" s="7">
        <f t="shared" si="46"/>
        <v>-0.2936607723809524</v>
      </c>
      <c r="S195" s="7">
        <f>Indus!K195-Q195-R195-AVERAGE(Indus!$K$2:$K$349)</f>
        <v>6.5115223214285867E-2</v>
      </c>
      <c r="T195" s="7">
        <f>AVERAGE(Indus!L189:L200)-AVERAGE(Indus!$L$2:$L$349)</f>
        <v>-0.43503242252873253</v>
      </c>
      <c r="U195" s="7">
        <f t="shared" si="47"/>
        <v>-1.1284273598214289</v>
      </c>
      <c r="V195" s="7">
        <f>Indus!L195-T195-U195-AVERAGE(Indus!$L$2:$L$349)</f>
        <v>0.4012565389880951</v>
      </c>
      <c r="W195" s="7">
        <f>AVERAGE(Indus!M189:M200)-AVERAGE(Indus!$M$2:$M$349)</f>
        <v>5.6448640229885549E-3</v>
      </c>
      <c r="X195" s="7">
        <f t="shared" si="48"/>
        <v>-2.3280202053571432E-2</v>
      </c>
      <c r="Y195" s="7">
        <f>Indus!M195-W195-X195-AVERAGE(Indus!$M$2:$M$349)</f>
        <v>-2.2167062797619208E-3</v>
      </c>
      <c r="Z195" s="7">
        <f>AVERAGE(Indus!N189:N200)-AVERAGE(Indus!$N$2:$N$349)</f>
        <v>-0.93151621747126789</v>
      </c>
      <c r="AA195" s="7">
        <f t="shared" si="49"/>
        <v>1.7558755634523777</v>
      </c>
      <c r="AB195" s="7">
        <f>Indus!N195-Z195-AA195-AVERAGE(Indus!$N$2:$N$349)</f>
        <v>-6.8228384523791874E-3</v>
      </c>
      <c r="AC195" s="7">
        <f>AVERAGE(Indus!O189:O200)-AVERAGE(Indus!$O$2:$O$349)</f>
        <v>-0.14693422137931211</v>
      </c>
      <c r="AD195" s="7">
        <f t="shared" si="50"/>
        <v>3.5075825297621321E-3</v>
      </c>
      <c r="AE195" s="7">
        <f>Indus!O195-AC195-AD195-AVERAGE(Indus!$O$2:$O$349)</f>
        <v>-6.4834531696428943E-2</v>
      </c>
      <c r="AF195" s="7">
        <f>AVERAGE(Indus!P189:P200)-AVERAGE(Indus!$P$2:$P$349)</f>
        <v>-4.3278888649425272E-2</v>
      </c>
      <c r="AG195" s="7">
        <f t="shared" si="51"/>
        <v>-3.7923187380952378E-2</v>
      </c>
      <c r="AH195" s="7">
        <f>Indus!P195-AF195-AG195-AVERAGE(Indus!$P$2:$P$349)</f>
        <v>1.5012891547619048E-2</v>
      </c>
    </row>
    <row r="196" spans="1:34" x14ac:dyDescent="0.2">
      <c r="A196" s="3">
        <v>38791</v>
      </c>
      <c r="B196">
        <f t="shared" si="54"/>
        <v>2006</v>
      </c>
      <c r="C196">
        <f t="shared" si="55"/>
        <v>3</v>
      </c>
      <c r="D196" s="7">
        <f>AVERAGE(Indus!D190:D201)</f>
        <v>1.5028173516666667</v>
      </c>
      <c r="E196" s="7">
        <f t="shared" si="42"/>
        <v>1.7726173383333335</v>
      </c>
      <c r="F196" s="7">
        <f>Indus!D196-D196-E196</f>
        <v>-0.14288350000000016</v>
      </c>
      <c r="G196" s="7"/>
      <c r="H196" s="7">
        <f>AVERAGE(Indus!H190:H201)-AVERAGE(Indus!$H$2:$H$349)</f>
        <v>-3.9002369861505031</v>
      </c>
      <c r="I196" s="7">
        <f t="shared" si="43"/>
        <v>-0.14866638139847055</v>
      </c>
      <c r="J196" s="7">
        <f>Indus!H196-H196-I196-AVERAGE(Indus!$H$2:$H$349)</f>
        <v>-8.6502070268124953E-2</v>
      </c>
      <c r="K196" s="7">
        <f>AVERAGE(Indus!I190:I201)-AVERAGE(Indus!$I$2:$I$349)</f>
        <v>-4.3864632472150333E-3</v>
      </c>
      <c r="L196" s="7">
        <f t="shared" si="44"/>
        <v>0.40447307758932993</v>
      </c>
      <c r="M196" s="7">
        <f>Indus!I196-K196-L196-AVERAGE(Indus!$I$2:$I$349)</f>
        <v>5.8559964077346649E-2</v>
      </c>
      <c r="N196" s="7">
        <f>AVERAGE(Indus!J190:J201)-AVERAGE(Indus!$J$2:$J$349)</f>
        <v>-0.26359917646551745</v>
      </c>
      <c r="O196" s="7">
        <f t="shared" si="45"/>
        <v>-0.39400179642857136</v>
      </c>
      <c r="P196" s="7">
        <f>Indus!J196-N196-O196-AVERAGE(Indus!$J$2:$J$349)</f>
        <v>3.8085750595237888E-2</v>
      </c>
      <c r="Q196" s="7">
        <f>AVERAGE(Indus!K190:K201)-AVERAGE(Indus!$K$2:$K$349)</f>
        <v>7.3947056235632358E-2</v>
      </c>
      <c r="R196" s="7">
        <f t="shared" si="46"/>
        <v>-0.28105722928571436</v>
      </c>
      <c r="S196" s="7">
        <f>Indus!K196-Q196-R196-AVERAGE(Indus!$K$2:$K$349)</f>
        <v>-7.6380117380952295E-2</v>
      </c>
      <c r="T196" s="7">
        <f>AVERAGE(Indus!L190:L201)-AVERAGE(Indus!$L$2:$L$349)</f>
        <v>-0.31637618419539937</v>
      </c>
      <c r="U196" s="7">
        <f t="shared" si="47"/>
        <v>-1.2460367708035722</v>
      </c>
      <c r="V196" s="7">
        <f>Indus!L196-T196-U196-AVERAGE(Indus!$L$2:$L$349)</f>
        <v>0.38196925163690576</v>
      </c>
      <c r="W196" s="7">
        <f>AVERAGE(Indus!M190:M201)-AVERAGE(Indus!$M$2:$M$349)</f>
        <v>5.5696140229885421E-3</v>
      </c>
      <c r="X196" s="7">
        <f t="shared" si="48"/>
        <v>-2.3312426726190473E-2</v>
      </c>
      <c r="Y196" s="7">
        <f>Indus!M196-W196-X196-AVERAGE(Indus!$M$2:$M$349)</f>
        <v>-2.109231607142853E-3</v>
      </c>
      <c r="Z196" s="7">
        <f>AVERAGE(Indus!N190:N201)-AVERAGE(Indus!$N$2:$N$349)</f>
        <v>-0.95956743497126773</v>
      </c>
      <c r="AA196" s="7">
        <f t="shared" si="49"/>
        <v>3.4705398341666633</v>
      </c>
      <c r="AB196" s="7">
        <f>Indus!N196-Z196-AA196-AVERAGE(Indus!$N$2:$N$349)</f>
        <v>-0.381436571666665</v>
      </c>
      <c r="AC196" s="7">
        <f>AVERAGE(Indus!O190:O201)-AVERAGE(Indus!$O$2:$O$349)</f>
        <v>-9.4605575545978926E-2</v>
      </c>
      <c r="AD196" s="7">
        <f t="shared" si="50"/>
        <v>1.3288629910713556E-2</v>
      </c>
      <c r="AE196" s="7">
        <f>Indus!O196-AC196-AD196-AVERAGE(Indus!$O$2:$O$349)</f>
        <v>-6.2524474910713224E-2</v>
      </c>
      <c r="AF196" s="7">
        <f>AVERAGE(Indus!P190:P201)-AVERAGE(Indus!$P$2:$P$349)</f>
        <v>-3.7941488649425273E-2</v>
      </c>
      <c r="AG196" s="7">
        <f t="shared" si="51"/>
        <v>-2.2603289434523804E-2</v>
      </c>
      <c r="AH196" s="7">
        <f>Indus!P196-AF196-AG196-AVERAGE(Indus!$P$2:$P$349)</f>
        <v>-1.2560266398809528E-2</v>
      </c>
    </row>
    <row r="197" spans="1:34" x14ac:dyDescent="0.2">
      <c r="A197" s="3">
        <v>38822</v>
      </c>
      <c r="B197">
        <f t="shared" si="54"/>
        <v>2006</v>
      </c>
      <c r="C197">
        <f t="shared" si="55"/>
        <v>4</v>
      </c>
      <c r="D197" s="7">
        <f>AVERAGE(Indus!D191:D202)</f>
        <v>1.4923053175000003</v>
      </c>
      <c r="E197" s="7">
        <f t="shared" si="42"/>
        <v>3.1407904284523811</v>
      </c>
      <c r="F197" s="7">
        <f>Indus!D197-D197-E197</f>
        <v>-0.89569902595238116</v>
      </c>
      <c r="G197" s="7"/>
      <c r="H197" s="7">
        <f>AVERAGE(Indus!H191:H202)-AVERAGE(Indus!$H$2:$H$349)</f>
        <v>-3.9673553128172898</v>
      </c>
      <c r="I197" s="7">
        <f t="shared" si="43"/>
        <v>-0.35107930526828568</v>
      </c>
      <c r="J197" s="7">
        <f>Indus!H197-H197-I197-AVERAGE(Indus!$H$2:$H$349)</f>
        <v>-0.17292785973131686</v>
      </c>
      <c r="K197" s="7">
        <f>AVERAGE(Indus!I191:I202)-AVERAGE(Indus!$I$2:$I$349)</f>
        <v>-0.10118567824724778</v>
      </c>
      <c r="L197" s="7">
        <f t="shared" si="44"/>
        <v>0.63605862616071818</v>
      </c>
      <c r="M197" s="7">
        <f>Indus!I197-K197-L197-AVERAGE(Indus!$I$2:$I$349)</f>
        <v>0.11829267050597991</v>
      </c>
      <c r="N197" s="7">
        <f>AVERAGE(Indus!J191:J202)-AVERAGE(Indus!$J$2:$J$349)</f>
        <v>-0.24212729896551732</v>
      </c>
      <c r="O197" s="7">
        <f t="shared" si="45"/>
        <v>-0.13855851791666673</v>
      </c>
      <c r="P197" s="7">
        <f>Indus!J197-N197-O197-AVERAGE(Indus!$J$2:$J$349)</f>
        <v>-0.12944379541666684</v>
      </c>
      <c r="Q197" s="7">
        <f>AVERAGE(Indus!K191:K202)-AVERAGE(Indus!$K$2:$K$349)</f>
        <v>6.3212120402299066E-2</v>
      </c>
      <c r="R197" s="7">
        <f t="shared" si="46"/>
        <v>4.7137904732142966E-2</v>
      </c>
      <c r="S197" s="7">
        <f>Indus!K197-Q197-R197-AVERAGE(Indus!$K$2:$K$349)</f>
        <v>2.488002443452364E-2</v>
      </c>
      <c r="T197" s="7">
        <f>AVERAGE(Indus!L191:L202)-AVERAGE(Indus!$L$2:$L$349)</f>
        <v>-0.19660943169539991</v>
      </c>
      <c r="U197" s="7">
        <f t="shared" si="47"/>
        <v>-1.2516972193154769</v>
      </c>
      <c r="V197" s="7">
        <f>Indus!L197-T197-U197-AVERAGE(Indus!$L$2:$L$349)</f>
        <v>-0.32922777235118872</v>
      </c>
      <c r="W197" s="7">
        <f>AVERAGE(Indus!M191:M202)-AVERAGE(Indus!$M$2:$M$349)</f>
        <v>5.4253865229885456E-3</v>
      </c>
      <c r="X197" s="7">
        <f t="shared" si="48"/>
        <v>-7.2630390416666663E-2</v>
      </c>
      <c r="Y197" s="7">
        <f>Indus!M197-W197-X197-AVERAGE(Indus!$M$2:$M$349)</f>
        <v>-5.2136804166666717E-3</v>
      </c>
      <c r="Z197" s="7">
        <f>AVERAGE(Indus!N191:N202)-AVERAGE(Indus!$N$2:$N$349)</f>
        <v>-0.97568902163793503</v>
      </c>
      <c r="AA197" s="7">
        <f t="shared" si="49"/>
        <v>4.3501304162797645</v>
      </c>
      <c r="AB197" s="7">
        <f>Indus!N197-Z197-AA197-AVERAGE(Indus!$N$2:$N$349)</f>
        <v>-0.32005891711309786</v>
      </c>
      <c r="AC197" s="7">
        <f>AVERAGE(Indus!O191:O202)-AVERAGE(Indus!$O$2:$O$349)</f>
        <v>-5.9734314712645009E-2</v>
      </c>
      <c r="AD197" s="7">
        <f t="shared" si="50"/>
        <v>-5.6000804821429107E-2</v>
      </c>
      <c r="AE197" s="7">
        <f>Indus!O197-AC197-AD197-AVERAGE(Indus!$O$2:$O$349)</f>
        <v>-7.5414271011904788E-2</v>
      </c>
      <c r="AF197" s="7">
        <f>AVERAGE(Indus!P191:P202)-AVERAGE(Indus!$P$2:$P$349)</f>
        <v>-3.3640048649425276E-2</v>
      </c>
      <c r="AG197" s="7">
        <f t="shared" si="51"/>
        <v>-2.2552960833333358E-2</v>
      </c>
      <c r="AH197" s="7">
        <f>Indus!P197-AF197-AG197-AVERAGE(Indus!$P$2:$P$349)</f>
        <v>-6.5203949999999705E-3</v>
      </c>
    </row>
    <row r="198" spans="1:34" x14ac:dyDescent="0.2">
      <c r="A198" s="3">
        <v>38852</v>
      </c>
      <c r="B198">
        <f t="shared" si="54"/>
        <v>2006</v>
      </c>
      <c r="C198">
        <f t="shared" si="55"/>
        <v>5</v>
      </c>
      <c r="D198" s="7">
        <f>AVERAGE(Indus!D192:D203)</f>
        <v>1.3910247475000002</v>
      </c>
      <c r="E198" s="7">
        <f t="shared" si="42"/>
        <v>2.5263573912797606</v>
      </c>
      <c r="F198" s="7">
        <f>Indus!D198-D198-E198</f>
        <v>-1.4736441587797608</v>
      </c>
      <c r="G198" s="7"/>
      <c r="H198" s="7">
        <f>AVERAGE(Indus!H192:H203)-AVERAGE(Indus!$H$2:$H$349)</f>
        <v>-4.03408708365032</v>
      </c>
      <c r="I198" s="7">
        <f t="shared" si="43"/>
        <v>-0.45535786940445178</v>
      </c>
      <c r="J198" s="7">
        <f>Indus!H198-H198-I198-AVERAGE(Indus!$H$2:$H$349)</f>
        <v>-0.19503275476199633</v>
      </c>
      <c r="K198" s="7">
        <f>AVERAGE(Indus!I192:I203)-AVERAGE(Indus!$I$2:$I$349)</f>
        <v>-0.20030168574726304</v>
      </c>
      <c r="L198" s="7">
        <f t="shared" si="44"/>
        <v>0.8001232152678881</v>
      </c>
      <c r="M198" s="7">
        <f>Indus!I198-K198-L198-AVERAGE(Indus!$I$2:$I$349)</f>
        <v>8.792050889883285E-2</v>
      </c>
      <c r="N198" s="7">
        <f>AVERAGE(Indus!J192:J203)-AVERAGE(Indus!$J$2:$J$349)</f>
        <v>-0.23396984646551744</v>
      </c>
      <c r="O198" s="7">
        <f t="shared" si="45"/>
        <v>-0.10338196336309502</v>
      </c>
      <c r="P198" s="7">
        <f>Indus!J198-N198-O198-AVERAGE(Indus!$J$2:$J$349)</f>
        <v>-5.7378922470238347E-2</v>
      </c>
      <c r="Q198" s="7">
        <f>AVERAGE(Indus!K192:K203)-AVERAGE(Indus!$K$2:$K$349)</f>
        <v>5.9004668735632371E-2</v>
      </c>
      <c r="R198" s="7">
        <f t="shared" si="46"/>
        <v>0.13874429791666643</v>
      </c>
      <c r="S198" s="7">
        <f>Indus!K198-Q198-R198-AVERAGE(Indus!$K$2:$K$349)</f>
        <v>3.9470712916666817E-2</v>
      </c>
      <c r="T198" s="7">
        <f>AVERAGE(Indus!L192:L203)-AVERAGE(Indus!$L$2:$L$349)</f>
        <v>-0.13043782586206554</v>
      </c>
      <c r="U198" s="7">
        <f t="shared" si="47"/>
        <v>-1.5361059226785709</v>
      </c>
      <c r="V198" s="7">
        <f>Indus!L198-T198-U198-AVERAGE(Indus!$L$2:$L$349)</f>
        <v>-0.30133262482142964</v>
      </c>
      <c r="W198" s="7">
        <f>AVERAGE(Indus!M192:M203)-AVERAGE(Indus!$M$2:$M$349)</f>
        <v>5.2811581896552023E-3</v>
      </c>
      <c r="X198" s="7">
        <f t="shared" si="48"/>
        <v>-3.9640604285714282E-2</v>
      </c>
      <c r="Y198" s="7">
        <f>Indus!M198-W198-X198-AVERAGE(Indus!$M$2:$M$349)</f>
        <v>-2.7792682142857017E-3</v>
      </c>
      <c r="Z198" s="7">
        <f>AVERAGE(Indus!N192:N203)-AVERAGE(Indus!$N$2:$N$349)</f>
        <v>-0.99276388413793448</v>
      </c>
      <c r="AA198" s="7">
        <f t="shared" si="49"/>
        <v>3.7907389094047605</v>
      </c>
      <c r="AB198" s="7">
        <f>Indus!N198-Z198-AA198-AVERAGE(Indus!$N$2:$N$349)</f>
        <v>-1.1121628777380952</v>
      </c>
      <c r="AC198" s="7">
        <f>AVERAGE(Indus!O192:O203)-AVERAGE(Indus!$O$2:$O$349)</f>
        <v>-4.8083951379311873E-2</v>
      </c>
      <c r="AD198" s="7">
        <f t="shared" si="50"/>
        <v>-3.8706940357142727E-2</v>
      </c>
      <c r="AE198" s="7">
        <f>Indus!O198-AC198-AD198-AVERAGE(Indus!$O$2:$O$349)</f>
        <v>2.8625181190475857E-2</v>
      </c>
      <c r="AF198" s="7">
        <f>AVERAGE(Indus!P192:P203)-AVERAGE(Indus!$P$2:$P$349)</f>
        <v>-3.3614866149425278E-2</v>
      </c>
      <c r="AG198" s="7">
        <f t="shared" si="51"/>
        <v>-3.0040667202380952E-2</v>
      </c>
      <c r="AH198" s="7">
        <f>Indus!P198-AF198-AG198-AVERAGE(Indus!$P$2:$P$349)</f>
        <v>3.9092098869047645E-2</v>
      </c>
    </row>
    <row r="199" spans="1:34" x14ac:dyDescent="0.2">
      <c r="A199" s="3">
        <v>38883</v>
      </c>
      <c r="B199">
        <f t="shared" si="54"/>
        <v>2006</v>
      </c>
      <c r="C199">
        <f t="shared" si="55"/>
        <v>6</v>
      </c>
      <c r="D199" s="7">
        <f>AVERAGE(Indus!D193:D204)</f>
        <v>1.3704388533333336</v>
      </c>
      <c r="E199" s="7">
        <f t="shared" si="42"/>
        <v>1.4884468018154766</v>
      </c>
      <c r="F199" s="7">
        <f>Indus!D199-D199-E199</f>
        <v>-1.5814603651488102</v>
      </c>
      <c r="G199" s="7"/>
      <c r="H199" s="7">
        <f>AVERAGE(Indus!H193:H204)-AVERAGE(Indus!$H$2:$H$349)</f>
        <v>-4.0972991603171067</v>
      </c>
      <c r="I199" s="7">
        <f t="shared" si="43"/>
        <v>-0.44638061523755823</v>
      </c>
      <c r="J199" s="7">
        <f>Indus!H199-H199-I199-AVERAGE(Indus!$H$2:$H$349)</f>
        <v>-0.18279012226230407</v>
      </c>
      <c r="K199" s="7">
        <f>AVERAGE(Indus!I193:I204)-AVERAGE(Indus!$I$2:$I$349)</f>
        <v>-0.29327603074722219</v>
      </c>
      <c r="L199" s="7">
        <f t="shared" si="44"/>
        <v>0.84019806285715504</v>
      </c>
      <c r="M199" s="7">
        <f>Indus!I199-K199-L199-AVERAGE(Indus!$I$2:$I$349)</f>
        <v>0.18726775630949533</v>
      </c>
      <c r="N199" s="7">
        <f>AVERAGE(Indus!J193:J204)-AVERAGE(Indus!$J$2:$J$349)</f>
        <v>-0.2185246489655176</v>
      </c>
      <c r="O199" s="7">
        <f t="shared" si="45"/>
        <v>0.36573792788690507</v>
      </c>
      <c r="P199" s="7">
        <f>Indus!J199-N199-O199-AVERAGE(Indus!$J$2:$J$349)</f>
        <v>-7.6248751220238331E-2</v>
      </c>
      <c r="Q199" s="7">
        <f>AVERAGE(Indus!K193:K204)-AVERAGE(Indus!$K$2:$K$349)</f>
        <v>5.5543947902298996E-2</v>
      </c>
      <c r="R199" s="7">
        <f t="shared" si="46"/>
        <v>-9.3634842857143186E-3</v>
      </c>
      <c r="S199" s="7">
        <f>Indus!K199-Q199-R199-AVERAGE(Indus!$K$2:$K$349)</f>
        <v>1.7874359523809558E-3</v>
      </c>
      <c r="T199" s="7">
        <f>AVERAGE(Indus!L193:L204)-AVERAGE(Indus!$L$2:$L$349)</f>
        <v>-3.8663919195399465E-2</v>
      </c>
      <c r="U199" s="7">
        <f t="shared" si="47"/>
        <v>-0.8371478433035735</v>
      </c>
      <c r="V199" s="7">
        <f>Indus!L199-T199-U199-AVERAGE(Indus!$L$2:$L$349)</f>
        <v>-0.18177675086309275</v>
      </c>
      <c r="W199" s="7">
        <f>AVERAGE(Indus!M193:M204)-AVERAGE(Indus!$M$2:$M$349)</f>
        <v>5.0860356896552106E-3</v>
      </c>
      <c r="X199" s="7">
        <f t="shared" si="48"/>
        <v>-3.9679677708333333E-2</v>
      </c>
      <c r="Y199" s="7">
        <f>Indus!M199-W199-X199-AVERAGE(Indus!$M$2:$M$349)</f>
        <v>-2.5450722916666724E-3</v>
      </c>
      <c r="Z199" s="7">
        <f>AVERAGE(Indus!N193:N204)-AVERAGE(Indus!$N$2:$N$349)</f>
        <v>-0.98618778247126748</v>
      </c>
      <c r="AA199" s="7">
        <f t="shared" si="49"/>
        <v>1.7242862690476208</v>
      </c>
      <c r="AB199" s="7">
        <f>Indus!N199-Z199-AA199-AVERAGE(Indus!$N$2:$N$349)</f>
        <v>-1.222377019047622</v>
      </c>
      <c r="AC199" s="7">
        <f>AVERAGE(Indus!O193:O204)-AVERAGE(Indus!$O$2:$O$349)</f>
        <v>-2.3023367212645418E-2</v>
      </c>
      <c r="AD199" s="7">
        <f t="shared" si="50"/>
        <v>-0.14073229485119043</v>
      </c>
      <c r="AE199" s="7">
        <f>Indus!O199-AC199-AD199-AVERAGE(Indus!$O$2:$O$349)</f>
        <v>-7.5801048482142974E-2</v>
      </c>
      <c r="AF199" s="7">
        <f>AVERAGE(Indus!P193:P204)-AVERAGE(Indus!$P$2:$P$349)</f>
        <v>-3.3207976982758611E-2</v>
      </c>
      <c r="AG199" s="7">
        <f t="shared" si="51"/>
        <v>3.1537172827380958E-2</v>
      </c>
      <c r="AH199" s="7">
        <f>Indus!P199-AF199-AG199-AVERAGE(Indus!$P$2:$P$349)</f>
        <v>-2.9075440327380964E-2</v>
      </c>
    </row>
    <row r="200" spans="1:34" x14ac:dyDescent="0.2">
      <c r="A200" s="3">
        <v>38913</v>
      </c>
      <c r="B200">
        <f t="shared" si="54"/>
        <v>2006</v>
      </c>
      <c r="C200">
        <f t="shared" si="55"/>
        <v>7</v>
      </c>
      <c r="D200" s="7">
        <f>AVERAGE(Indus!D194:D205)</f>
        <v>1.5768916600000003</v>
      </c>
      <c r="E200" s="7">
        <f t="shared" si="42"/>
        <v>1.9669899127678572</v>
      </c>
      <c r="F200" s="7">
        <f>Indus!D200-D200-E200</f>
        <v>-1.3914071727678574</v>
      </c>
      <c r="G200" s="7"/>
      <c r="H200" s="7">
        <f>AVERAGE(Indus!H194:H205)-AVERAGE(Indus!$H$2:$H$349)</f>
        <v>-4.0920501369832891</v>
      </c>
      <c r="I200" s="7">
        <f t="shared" si="43"/>
        <v>-0.1231013713095308</v>
      </c>
      <c r="J200" s="7">
        <f>Indus!H200-H200-I200-AVERAGE(Indus!$H$2:$H$349)</f>
        <v>-0.15536135952424956</v>
      </c>
      <c r="K200" s="7">
        <f>AVERAGE(Indus!I194:I205)-AVERAGE(Indus!$I$2:$I$349)</f>
        <v>-0.37199103741386352</v>
      </c>
      <c r="L200" s="7">
        <f t="shared" si="44"/>
        <v>0.17507643994048294</v>
      </c>
      <c r="M200" s="7">
        <f>Indus!I200-K200-L200-AVERAGE(Indus!$I$2:$I$349)</f>
        <v>-0.10991123410718728</v>
      </c>
      <c r="N200" s="7">
        <f>AVERAGE(Indus!J194:J205)-AVERAGE(Indus!$J$2:$J$349)</f>
        <v>-0.19076530313218421</v>
      </c>
      <c r="O200" s="7">
        <f t="shared" si="45"/>
        <v>0.82044285833333364</v>
      </c>
      <c r="P200" s="7">
        <f>Indus!J200-N200-O200-AVERAGE(Indus!$J$2:$J$349)</f>
        <v>-0.21129089750000007</v>
      </c>
      <c r="Q200" s="7">
        <f>AVERAGE(Indus!K194:K205)-AVERAGE(Indus!$K$2:$K$349)</f>
        <v>3.3016447068965671E-2</v>
      </c>
      <c r="R200" s="7">
        <f t="shared" si="46"/>
        <v>9.4670911398809454E-2</v>
      </c>
      <c r="S200" s="7">
        <f>Indus!K200-Q200-R200-AVERAGE(Indus!$K$2:$K$349)</f>
        <v>0.10154804110119053</v>
      </c>
      <c r="T200" s="7">
        <f>AVERAGE(Indus!L194:L205)-AVERAGE(Indus!$L$2:$L$349)</f>
        <v>8.16004116379343E-2</v>
      </c>
      <c r="U200" s="7">
        <f t="shared" si="47"/>
        <v>1.7990590514880962</v>
      </c>
      <c r="V200" s="7">
        <f>Indus!L200-T200-U200-AVERAGE(Indus!$L$2:$L$349)</f>
        <v>-0.3874381164880969</v>
      </c>
      <c r="W200" s="7">
        <f>AVERAGE(Indus!M194:M205)-AVERAGE(Indus!$M$2:$M$349)</f>
        <v>5.0860356896552106E-3</v>
      </c>
      <c r="X200" s="7">
        <f t="shared" si="48"/>
        <v>6.3956218720238101E-2</v>
      </c>
      <c r="Y200" s="7">
        <f>Indus!M200-W200-X200-AVERAGE(Indus!$M$2:$M$349)</f>
        <v>4.2825612797618984E-3</v>
      </c>
      <c r="Z200" s="7">
        <f>AVERAGE(Indus!N194:N205)-AVERAGE(Indus!$N$2:$N$349)</f>
        <v>-0.86387829663793525</v>
      </c>
      <c r="AA200" s="7">
        <f t="shared" si="49"/>
        <v>-1.4646424845833312</v>
      </c>
      <c r="AB200" s="7">
        <f>Indus!N200-Z200-AA200-AVERAGE(Indus!$N$2:$N$349)</f>
        <v>-0.44139512125000202</v>
      </c>
      <c r="AC200" s="7">
        <f>AVERAGE(Indus!O194:O205)-AVERAGE(Indus!$O$2:$O$349)</f>
        <v>7.172683620687792E-3</v>
      </c>
      <c r="AD200" s="7">
        <f t="shared" si="50"/>
        <v>0.38190007651785818</v>
      </c>
      <c r="AE200" s="7">
        <f>Indus!O200-AC200-AD200-AVERAGE(Indus!$O$2:$O$349)</f>
        <v>-0.11425021068452468</v>
      </c>
      <c r="AF200" s="7">
        <f>AVERAGE(Indus!P194:P205)-AVERAGE(Indus!$P$2:$P$349)</f>
        <v>-3.129612948275861E-2</v>
      </c>
      <c r="AG200" s="7">
        <f t="shared" si="51"/>
        <v>0.21962261613095235</v>
      </c>
      <c r="AH200" s="7">
        <f>Indus!P200-AF200-AG200-AVERAGE(Indus!$P$2:$P$349)</f>
        <v>-7.7623121130952336E-2</v>
      </c>
    </row>
    <row r="201" spans="1:34" x14ac:dyDescent="0.2">
      <c r="A201" s="3">
        <v>38944</v>
      </c>
      <c r="B201">
        <f t="shared" si="54"/>
        <v>2006</v>
      </c>
      <c r="C201">
        <f t="shared" si="55"/>
        <v>8</v>
      </c>
      <c r="D201" s="7">
        <f>AVERAGE(Indus!D195:D206)</f>
        <v>1.6237862891666668</v>
      </c>
      <c r="E201" s="7">
        <f t="shared" si="42"/>
        <v>1.7473477882142856</v>
      </c>
      <c r="F201" s="7">
        <f>Indus!D201-D201-E201</f>
        <v>4.1410261904761825E-4</v>
      </c>
      <c r="G201" s="7"/>
      <c r="H201" s="7">
        <f>AVERAGE(Indus!H195:H206)-AVERAGE(Indus!$H$2:$H$349)</f>
        <v>-4.0982146878168351</v>
      </c>
      <c r="I201" s="7">
        <f t="shared" si="43"/>
        <v>0.30438886375077345</v>
      </c>
      <c r="J201" s="7">
        <f>Indus!H201-H201-I201-AVERAGE(Indus!$H$2:$H$349)</f>
        <v>-2.9812043751007877E-2</v>
      </c>
      <c r="K201" s="7">
        <f>AVERAGE(Indus!I195:I206)-AVERAGE(Indus!$I$2:$I$349)</f>
        <v>-0.43481655824723475</v>
      </c>
      <c r="L201" s="7">
        <f t="shared" si="44"/>
        <v>-0.76863316086308942</v>
      </c>
      <c r="M201" s="7">
        <f>Indus!I201-K201-L201-AVERAGE(Indus!$I$2:$I$349)</f>
        <v>-0.36396571247024667</v>
      </c>
      <c r="N201" s="7">
        <f>AVERAGE(Indus!J195:J206)-AVERAGE(Indus!$J$2:$J$349)</f>
        <v>-0.18138430896551749</v>
      </c>
      <c r="O201" s="7">
        <f t="shared" si="45"/>
        <v>0.9251789839880955</v>
      </c>
      <c r="P201" s="7">
        <f>Indus!J201-N201-O201-AVERAGE(Indus!$J$2:$J$349)</f>
        <v>-0.10734526732142879</v>
      </c>
      <c r="Q201" s="7">
        <f>AVERAGE(Indus!K195:K206)-AVERAGE(Indus!$K$2:$K$349)</f>
        <v>4.160329956896569E-2</v>
      </c>
      <c r="R201" s="7">
        <f t="shared" si="46"/>
        <v>1.6816573690476178E-2</v>
      </c>
      <c r="S201" s="7">
        <f>Indus!K201-Q201-R201-AVERAGE(Indus!$K$2:$K$349)</f>
        <v>-5.8275463690476204E-2</v>
      </c>
      <c r="T201" s="7">
        <f>AVERAGE(Indus!L195:L206)-AVERAGE(Indus!$L$2:$L$349)</f>
        <v>0.15361084913793466</v>
      </c>
      <c r="U201" s="7">
        <f t="shared" si="47"/>
        <v>3.6617751977976187</v>
      </c>
      <c r="V201" s="7">
        <f>Indus!L201-T201-U201-AVERAGE(Indus!$L$2:$L$349)</f>
        <v>-0.12377040029761943</v>
      </c>
      <c r="W201" s="7">
        <f>AVERAGE(Indus!M195:M206)-AVERAGE(Indus!$M$2:$M$349)</f>
        <v>5.039601522988546E-3</v>
      </c>
      <c r="X201" s="7">
        <f t="shared" si="48"/>
        <v>3.3499074464285739E-2</v>
      </c>
      <c r="Y201" s="7">
        <f>Indus!M201-W201-X201-AVERAGE(Indus!$M$2:$M$349)</f>
        <v>2.3492097023809222E-3</v>
      </c>
      <c r="Z201" s="7">
        <f>AVERAGE(Indus!N195:N206)-AVERAGE(Indus!$N$2:$N$349)</f>
        <v>-0.8284408724712673</v>
      </c>
      <c r="AA201" s="7">
        <f t="shared" si="49"/>
        <v>-3.1178156839880966</v>
      </c>
      <c r="AB201" s="7">
        <f>Indus!N201-Z201-AA201-AVERAGE(Indus!$N$2:$N$349)</f>
        <v>0.45699460398809499</v>
      </c>
      <c r="AC201" s="7">
        <f>AVERAGE(Indus!O195:O206)-AVERAGE(Indus!$O$2:$O$349)</f>
        <v>-1.0184247126452384E-3</v>
      </c>
      <c r="AD201" s="7">
        <f t="shared" si="50"/>
        <v>0.54602282654761813</v>
      </c>
      <c r="AE201" s="7">
        <f>Indus!O201-AC201-AD201-AVERAGE(Indus!$O$2:$O$349)</f>
        <v>0.28782228761904838</v>
      </c>
      <c r="AF201" s="7">
        <f>AVERAGE(Indus!P195:P206)-AVERAGE(Indus!$P$2:$P$349)</f>
        <v>-3.257912114942528E-2</v>
      </c>
      <c r="AG201" s="7">
        <f t="shared" si="51"/>
        <v>0.14610215586309522</v>
      </c>
      <c r="AH201" s="7">
        <f>Indus!P201-AF201-AG201-AVERAGE(Indus!$P$2:$P$349)</f>
        <v>-6.3620849196428561E-2</v>
      </c>
    </row>
    <row r="202" spans="1:34" x14ac:dyDescent="0.2">
      <c r="A202" s="3">
        <v>38975</v>
      </c>
      <c r="B202">
        <f t="shared" si="54"/>
        <v>2006</v>
      </c>
      <c r="C202">
        <f t="shared" si="55"/>
        <v>9</v>
      </c>
      <c r="D202" s="7">
        <f>AVERAGE(Indus!D196:D207)</f>
        <v>1.7755321258333339</v>
      </c>
      <c r="E202" s="7">
        <f t="shared" si="42"/>
        <v>-0.16994869681547603</v>
      </c>
      <c r="F202" s="7">
        <f>Indus!D202-D202-E202</f>
        <v>0.13055682098214222</v>
      </c>
      <c r="G202" s="7"/>
      <c r="H202" s="7">
        <f>AVERAGE(Indus!H196:H207)-AVERAGE(Indus!$H$2:$H$349)</f>
        <v>-4.0776254953170792</v>
      </c>
      <c r="I202" s="7">
        <f t="shared" si="43"/>
        <v>0.56428019148734165</v>
      </c>
      <c r="J202" s="7">
        <f>Indus!H202-H202-I202-AVERAGE(Indus!$H$2:$H$349)</f>
        <v>-4.1737873987131024E-2</v>
      </c>
      <c r="K202" s="7">
        <f>AVERAGE(Indus!I196:I207)-AVERAGE(Indus!$I$2:$I$349)</f>
        <v>-0.50503750491390065</v>
      </c>
      <c r="L202" s="7">
        <f t="shared" si="44"/>
        <v>-0.73743248026778474</v>
      </c>
      <c r="M202" s="7">
        <f>Indus!I202-K202-L202-AVERAGE(Indus!$I$2:$I$349)</f>
        <v>-0.29390907639884745</v>
      </c>
      <c r="N202" s="7">
        <f>AVERAGE(Indus!J196:J207)-AVERAGE(Indus!$J$2:$J$349)</f>
        <v>-0.15473433979885087</v>
      </c>
      <c r="O202" s="7">
        <f t="shared" si="45"/>
        <v>0.52414154517857137</v>
      </c>
      <c r="P202" s="7">
        <f>Indus!J202-N202-O202-AVERAGE(Indus!$J$2:$J$349)</f>
        <v>-3.2876327678571293E-2</v>
      </c>
      <c r="Q202" s="7">
        <f>AVERAGE(Indus!K196:K207)-AVERAGE(Indus!$K$2:$K$349)</f>
        <v>2.3043848735632366E-2</v>
      </c>
      <c r="R202" s="7">
        <f t="shared" si="46"/>
        <v>0.24324861071428594</v>
      </c>
      <c r="S202" s="7">
        <f>Indus!K202-Q202-R202-AVERAGE(Indus!$K$2:$K$349)</f>
        <v>5.8397401190473097E-3</v>
      </c>
      <c r="T202" s="7">
        <f>AVERAGE(Indus!L196:L207)-AVERAGE(Indus!$L$2:$L$349)</f>
        <v>0.29163895413793472</v>
      </c>
      <c r="U202" s="7">
        <f t="shared" si="47"/>
        <v>2.2162659018154773</v>
      </c>
      <c r="V202" s="7">
        <f>Indus!L202-T202-U202-AVERAGE(Indus!$L$2:$L$349)</f>
        <v>-0.22274853931547778</v>
      </c>
      <c r="W202" s="7">
        <f>AVERAGE(Indus!M196:M207)-AVERAGE(Indus!$M$2:$M$349)</f>
        <v>4.9931673563218815E-3</v>
      </c>
      <c r="X202" s="7">
        <f t="shared" si="48"/>
        <v>8.6521461220238155E-2</v>
      </c>
      <c r="Y202" s="7">
        <f>Indus!M202-W202-X202-AVERAGE(Indus!$M$2:$M$349)</f>
        <v>5.7752471130951832E-3</v>
      </c>
      <c r="Z202" s="7">
        <f>AVERAGE(Indus!N196:N207)-AVERAGE(Indus!$N$2:$N$349)</f>
        <v>-0.81965284330460264</v>
      </c>
      <c r="AA202" s="7">
        <f t="shared" si="49"/>
        <v>-3.2922003180654746</v>
      </c>
      <c r="AB202" s="7">
        <f>Indus!N202-Z202-AA202-AVERAGE(Indus!$N$2:$N$349)</f>
        <v>0.58720511889880811</v>
      </c>
      <c r="AC202" s="7">
        <f>AVERAGE(Indus!O196:O207)-AVERAGE(Indus!$O$2:$O$349)</f>
        <v>3.8085361120688166E-2</v>
      </c>
      <c r="AD202" s="7">
        <f t="shared" si="50"/>
        <v>0.22230336464285827</v>
      </c>
      <c r="AE202" s="7">
        <f>Indus!O202-AC202-AD202-AVERAGE(Indus!$O$2:$O$349)</f>
        <v>0.1122677036904749</v>
      </c>
      <c r="AF202" s="7">
        <f>AVERAGE(Indus!P196:P207)-AVERAGE(Indus!$P$2:$P$349)</f>
        <v>-2.5161049482758616E-2</v>
      </c>
      <c r="AG202" s="7">
        <f t="shared" si="51"/>
        <v>2.9234067857142887E-3</v>
      </c>
      <c r="AH202" s="7">
        <f>Indus!P202-AF202-AG202-AVERAGE(Indus!$P$2:$P$349)</f>
        <v>1.0810698214285722E-2</v>
      </c>
    </row>
    <row r="203" spans="1:34" x14ac:dyDescent="0.2">
      <c r="A203" s="3">
        <v>39005</v>
      </c>
      <c r="B203">
        <f t="shared" si="54"/>
        <v>2006</v>
      </c>
      <c r="C203">
        <f t="shared" si="55"/>
        <v>10</v>
      </c>
      <c r="D203" s="7">
        <f>AVERAGE(Indus!D197:D208)</f>
        <v>2.1184692999999997</v>
      </c>
      <c r="E203" s="7">
        <f t="shared" si="42"/>
        <v>-2.9457578467261909</v>
      </c>
      <c r="F203" s="7">
        <f>Indus!D203-D203-E203</f>
        <v>-0.29758175327380831</v>
      </c>
      <c r="G203" s="7"/>
      <c r="H203" s="7">
        <f>AVERAGE(Indus!H197:H208)-AVERAGE(Indus!$H$2:$H$349)</f>
        <v>-4.0318694736502039</v>
      </c>
      <c r="I203" s="7">
        <f t="shared" si="43"/>
        <v>0.67293512288642887</v>
      </c>
      <c r="J203" s="7">
        <f>Indus!H203-H203-I203-AVERAGE(Indus!$H$2:$H$349)</f>
        <v>-0.14317030705296929</v>
      </c>
      <c r="K203" s="7">
        <f>AVERAGE(Indus!I197:I208)-AVERAGE(Indus!$I$2:$I$349)</f>
        <v>-0.56017259658062812</v>
      </c>
      <c r="L203" s="7">
        <f t="shared" si="44"/>
        <v>-0.62443569854167436</v>
      </c>
      <c r="M203" s="7">
        <f>Indus!I203-K203-L203-AVERAGE(Indus!$I$2:$I$349)</f>
        <v>-0.29137647645825382</v>
      </c>
      <c r="N203" s="7">
        <f>AVERAGE(Indus!J197:J208)-AVERAGE(Indus!$J$2:$J$349)</f>
        <v>-0.10610080396551769</v>
      </c>
      <c r="O203" s="7">
        <f t="shared" si="45"/>
        <v>-4.6015853988095268E-2</v>
      </c>
      <c r="P203" s="7">
        <f>Indus!J203-N203-O203-AVERAGE(Indus!$J$2:$J$349)</f>
        <v>-5.6418934345237925E-2</v>
      </c>
      <c r="Q203" s="7">
        <f>AVERAGE(Indus!K197:K208)-AVERAGE(Indus!$K$2:$K$349)</f>
        <v>1.0524547068965662E-2</v>
      </c>
      <c r="R203" s="7">
        <f t="shared" si="46"/>
        <v>0.14251123116071418</v>
      </c>
      <c r="S203" s="7">
        <f>Indus!K203-Q203-R203-AVERAGE(Indus!$K$2:$K$349)</f>
        <v>4.5128671339285775E-2</v>
      </c>
      <c r="T203" s="7">
        <f>AVERAGE(Indus!L197:L208)-AVERAGE(Indus!$L$2:$L$349)</f>
        <v>0.45799865747126756</v>
      </c>
      <c r="U203" s="7">
        <f t="shared" si="47"/>
        <v>7.3723279255951901E-2</v>
      </c>
      <c r="V203" s="7">
        <f>Indus!L203-T203-U203-AVERAGE(Indus!$L$2:$L$349)</f>
        <v>-0.15353851008928565</v>
      </c>
      <c r="W203" s="7">
        <f>AVERAGE(Indus!M197:M208)-AVERAGE(Indus!$M$2:$M$349)</f>
        <v>4.9467331896552169E-3</v>
      </c>
      <c r="X203" s="7">
        <f t="shared" si="48"/>
        <v>8.6516122976190463E-2</v>
      </c>
      <c r="Y203" s="7">
        <f>Indus!M203-W203-X203-AVERAGE(Indus!$M$2:$M$349)</f>
        <v>5.8423695238095374E-3</v>
      </c>
      <c r="Z203" s="7">
        <f>AVERAGE(Indus!N197:N208)-AVERAGE(Indus!$N$2:$N$349)</f>
        <v>-0.72135214830460193</v>
      </c>
      <c r="AA203" s="7">
        <f t="shared" si="49"/>
        <v>-3.0015759469047625</v>
      </c>
      <c r="AB203" s="7">
        <f>Indus!N203-Z203-AA203-AVERAGE(Indus!$N$2:$N$349)</f>
        <v>0.35056468273809571</v>
      </c>
      <c r="AC203" s="7">
        <f>AVERAGE(Indus!O197:O208)-AVERAGE(Indus!$O$2:$O$349)</f>
        <v>8.0090204454021485E-2</v>
      </c>
      <c r="AD203" s="7">
        <f t="shared" si="50"/>
        <v>-0.17453537592261892</v>
      </c>
      <c r="AE203" s="7">
        <f>Indus!O203-AC203-AD203-AVERAGE(Indus!$O$2:$O$349)</f>
        <v>-6.792566907738129E-2</v>
      </c>
      <c r="AF203" s="7">
        <f>AVERAGE(Indus!P197:P208)-AVERAGE(Indus!$P$2:$P$349)</f>
        <v>-1.5581737816091956E-2</v>
      </c>
      <c r="AG203" s="7">
        <f t="shared" si="51"/>
        <v>-7.4909249077380946E-2</v>
      </c>
      <c r="AH203" s="7">
        <f>Indus!P203-AF203-AG203-AVERAGE(Indus!$P$2:$P$349)</f>
        <v>1.3415792410714292E-2</v>
      </c>
    </row>
    <row r="204" spans="1:34" x14ac:dyDescent="0.2">
      <c r="A204" s="3">
        <v>39036</v>
      </c>
      <c r="B204">
        <f t="shared" si="54"/>
        <v>2006</v>
      </c>
      <c r="C204">
        <f t="shared" si="55"/>
        <v>11</v>
      </c>
      <c r="D204" s="7">
        <f>AVERAGE(Indus!D198:D209)</f>
        <v>2.4276459583333332</v>
      </c>
      <c r="E204" s="7">
        <f t="shared" si="42"/>
        <v>-3.5697580191071441</v>
      </c>
      <c r="F204" s="7">
        <f>Indus!D204-D204-E204</f>
        <v>0.34613876077381089</v>
      </c>
      <c r="G204" s="7"/>
      <c r="H204" s="7">
        <f>AVERAGE(Indus!H198:H209)-AVERAGE(Indus!$H$2:$H$349)</f>
        <v>-3.9740284903168686</v>
      </c>
      <c r="I204" s="7">
        <f t="shared" si="43"/>
        <v>0.72864568809472985</v>
      </c>
      <c r="J204" s="7">
        <f>Indus!H204-H204-I204-AVERAGE(Indus!$H$2:$H$349)</f>
        <v>-0.13098943559498366</v>
      </c>
      <c r="K204" s="7">
        <f>AVERAGE(Indus!I198:I209)-AVERAGE(Indus!$I$2:$I$349)</f>
        <v>-0.62615668658060031</v>
      </c>
      <c r="L204" s="7">
        <f t="shared" si="44"/>
        <v>-0.50716400184529675</v>
      </c>
      <c r="M204" s="7">
        <f>Indus!I204-K204-L204-AVERAGE(Indus!$I$2:$I$349)</f>
        <v>-0.19132741315468138</v>
      </c>
      <c r="N204" s="7">
        <f>AVERAGE(Indus!J198:J209)-AVERAGE(Indus!$J$2:$J$349)</f>
        <v>-4.8798299798850975E-2</v>
      </c>
      <c r="O204" s="7">
        <f t="shared" si="45"/>
        <v>-0.27201306354166643</v>
      </c>
      <c r="P204" s="7">
        <f>Indus!J204-N204-O204-AVERAGE(Indus!$J$2:$J$349)</f>
        <v>1.9234171041666581E-2</v>
      </c>
      <c r="Q204" s="7">
        <f>AVERAGE(Indus!K198:K209)-AVERAGE(Indus!$K$2:$K$349)</f>
        <v>1.5471702902298934E-2</v>
      </c>
      <c r="R204" s="7">
        <f t="shared" si="46"/>
        <v>-3.8654924107142885E-2</v>
      </c>
      <c r="S204" s="7">
        <f>Indus!K204-Q204-R204-AVERAGE(Indus!$K$2:$K$349)</f>
        <v>-3.5152092261904189E-3</v>
      </c>
      <c r="T204" s="7">
        <f>AVERAGE(Indus!L198:L209)-AVERAGE(Indus!$L$2:$L$349)</f>
        <v>0.67750897497126683</v>
      </c>
      <c r="U204" s="7">
        <f t="shared" si="47"/>
        <v>-0.51119059562499913</v>
      </c>
      <c r="V204" s="7">
        <f>Indus!L204-T204-U204-AVERAGE(Indus!$L$2:$L$349)</f>
        <v>0.16285810729166617</v>
      </c>
      <c r="W204" s="7">
        <f>AVERAGE(Indus!M198:M209)-AVERAGE(Indus!$M$2:$M$349)</f>
        <v>4.9467331896552169E-3</v>
      </c>
      <c r="X204" s="7">
        <f t="shared" si="48"/>
        <v>2.3683410833333321E-2</v>
      </c>
      <c r="Y204" s="7">
        <f>Indus!M204-W204-X204-AVERAGE(Indus!$M$2:$M$349)</f>
        <v>2.2654116666666752E-3</v>
      </c>
      <c r="Z204" s="7">
        <f>AVERAGE(Indus!N198:N209)-AVERAGE(Indus!$N$2:$N$349)</f>
        <v>-0.70460546830460302</v>
      </c>
      <c r="AA204" s="7">
        <f t="shared" si="49"/>
        <v>-2.4656964049702372</v>
      </c>
      <c r="AB204" s="7">
        <f>Indus!N204-Z204-AA204-AVERAGE(Indus!$N$2:$N$349)</f>
        <v>0.40590393080357146</v>
      </c>
      <c r="AC204" s="7">
        <f>AVERAGE(Indus!O198:O209)-AVERAGE(Indus!$O$2:$O$349)</f>
        <v>9.3203027787354564E-2</v>
      </c>
      <c r="AD204" s="7">
        <f t="shared" si="50"/>
        <v>-0.45004948389880894</v>
      </c>
      <c r="AE204" s="7">
        <f>Indus!O204-AC204-AD204-AVERAGE(Indus!$O$2:$O$349)</f>
        <v>6.7655285565475509E-2</v>
      </c>
      <c r="AF204" s="7">
        <f>AVERAGE(Indus!P198:P209)-AVERAGE(Indus!$P$2:$P$349)</f>
        <v>-9.8909436494252906E-3</v>
      </c>
      <c r="AG204" s="7">
        <f t="shared" si="51"/>
        <v>-7.7334496339285713E-2</v>
      </c>
      <c r="AH204" s="7">
        <f>Indus!P204-AF204-AG204-AVERAGE(Indus!$P$2:$P$349)</f>
        <v>1.4105675505952389E-2</v>
      </c>
    </row>
    <row r="205" spans="1:34" x14ac:dyDescent="0.2">
      <c r="A205" s="3">
        <v>39066</v>
      </c>
      <c r="B205">
        <f t="shared" si="54"/>
        <v>2006</v>
      </c>
      <c r="C205">
        <f t="shared" si="55"/>
        <v>12</v>
      </c>
      <c r="D205" s="7">
        <f>AVERAGE(Indus!D199:D210)</f>
        <v>2.612572726666667</v>
      </c>
      <c r="E205" s="7">
        <f t="shared" si="42"/>
        <v>-3.4801343082440477</v>
      </c>
      <c r="F205" s="7">
        <f>Indus!D205-D205-E205</f>
        <v>2.1321818815773805</v>
      </c>
      <c r="G205" s="22" t="str">
        <f>$L$350</f>
        <v>Soil Moisture</v>
      </c>
      <c r="H205" s="7">
        <f>AVERAGE(Indus!H199:H210)-AVERAGE(Indus!$H$2:$H$349)</f>
        <v>-3.9193613353168075</v>
      </c>
      <c r="I205" s="7">
        <f t="shared" si="43"/>
        <v>-0.44556318029754038</v>
      </c>
      <c r="J205" s="7">
        <f>Indus!H205-H205-I205-AVERAGE(Indus!$H$2:$H$349)</f>
        <v>0.22854250779755603</v>
      </c>
      <c r="K205" s="7">
        <f>AVERAGE(Indus!I199:I210)-AVERAGE(Indus!$I$2:$I$349)</f>
        <v>-0.68483690324723057</v>
      </c>
      <c r="L205" s="7">
        <f t="shared" si="44"/>
        <v>-0.34169206232144234</v>
      </c>
      <c r="M205" s="7">
        <f>Indus!I205-K205-L205-AVERAGE(Indus!$I$2:$I$349)</f>
        <v>-7.0335936011872491E-2</v>
      </c>
      <c r="N205" s="7">
        <f>AVERAGE(Indus!J199:J210)-AVERAGE(Indus!$J$2:$J$349)</f>
        <v>-1.3796098132184298E-2</v>
      </c>
      <c r="O205" s="7">
        <f t="shared" si="45"/>
        <v>-0.5169500352678571</v>
      </c>
      <c r="P205" s="7">
        <f>Indus!J205-N205-O205-AVERAGE(Indus!$J$2:$J$349)</f>
        <v>0.18990110110119041</v>
      </c>
      <c r="Q205" s="7">
        <f>AVERAGE(Indus!K199:K210)-AVERAGE(Indus!$K$2:$K$349)</f>
        <v>1.6653037068965704E-2</v>
      </c>
      <c r="R205" s="7">
        <f t="shared" si="46"/>
        <v>0.2758142312202384</v>
      </c>
      <c r="S205" s="7">
        <f>Indus!K205-Q205-R205-AVERAGE(Indus!$K$2:$K$349)</f>
        <v>-0.22308204872023851</v>
      </c>
      <c r="T205" s="7">
        <f>AVERAGE(Indus!L199:L210)-AVERAGE(Indus!$L$2:$L$349)</f>
        <v>0.8484353874712669</v>
      </c>
      <c r="U205" s="7">
        <f t="shared" si="47"/>
        <v>-0.50768902354166556</v>
      </c>
      <c r="V205" s="7">
        <f>Indus!L205-T205-U205-AVERAGE(Indus!$L$2:$L$349)</f>
        <v>0.4649473227083325</v>
      </c>
      <c r="W205" s="7">
        <f>AVERAGE(Indus!M199:M210)-AVERAGE(Indus!$M$2:$M$349)</f>
        <v>4.9523290229885469E-3</v>
      </c>
      <c r="X205" s="7">
        <f t="shared" si="48"/>
        <v>-7.2473393809523806E-2</v>
      </c>
      <c r="Y205" s="7">
        <f>Indus!M205-W205-X205-AVERAGE(Indus!$M$2:$M$349)</f>
        <v>-4.8976195238095294E-3</v>
      </c>
      <c r="Z205" s="7">
        <f>AVERAGE(Indus!N199:N210)-AVERAGE(Indus!$N$2:$N$349)</f>
        <v>-0.73074250247127104</v>
      </c>
      <c r="AA205" s="7">
        <f t="shared" si="49"/>
        <v>-1.703961671160716</v>
      </c>
      <c r="AB205" s="7">
        <f>Indus!N205-Z205-AA205-AVERAGE(Indus!$N$2:$N$349)</f>
        <v>1.4159512711607185</v>
      </c>
      <c r="AC205" s="7">
        <f>AVERAGE(Indus!O199:O210)-AVERAGE(Indus!$O$2:$O$349)</f>
        <v>0.10140681278735508</v>
      </c>
      <c r="AD205" s="7">
        <f t="shared" si="50"/>
        <v>-9.3014441964285766E-2</v>
      </c>
      <c r="AE205" s="7">
        <f>Indus!O205-AC205-AD205-AVERAGE(Indus!$O$2:$O$349)</f>
        <v>0.10137156863095198</v>
      </c>
      <c r="AF205" s="7">
        <f>AVERAGE(Indus!P199:P210)-AVERAGE(Indus!$P$2:$P$349)</f>
        <v>-1.0147415316091951E-2</v>
      </c>
      <c r="AG205" s="7">
        <f t="shared" si="51"/>
        <v>-7.4602463452380946E-2</v>
      </c>
      <c r="AH205" s="7">
        <f>Indus!P205-AF205-AG205-AVERAGE(Indus!$P$2:$P$349)</f>
        <v>2.9753484285714296E-2</v>
      </c>
    </row>
    <row r="206" spans="1:34" x14ac:dyDescent="0.2">
      <c r="A206" s="3">
        <v>39097</v>
      </c>
      <c r="B206">
        <f t="shared" si="54"/>
        <v>2007</v>
      </c>
      <c r="C206">
        <f t="shared" si="55"/>
        <v>1</v>
      </c>
      <c r="D206" s="7">
        <f>AVERAGE(Indus!D200:D211)</f>
        <v>2.8075205458333339</v>
      </c>
      <c r="E206" s="7">
        <f t="shared" si="42"/>
        <v>-2.9115972892857132</v>
      </c>
      <c r="F206" s="7">
        <f>Indus!D206-D206-E206</f>
        <v>0.73722922345237896</v>
      </c>
      <c r="G206" s="7">
        <f>$X$351*SIN(PI()/6*(C206+$X$352))</f>
        <v>-0.22239756716588796</v>
      </c>
      <c r="H206" s="7">
        <f>AVERAGE(Indus!H200:H211)-AVERAGE(Indus!$H$2:$H$349)</f>
        <v>-3.855823736982984</v>
      </c>
      <c r="I206" s="7">
        <f t="shared" si="43"/>
        <v>-0.39337085511897385</v>
      </c>
      <c r="J206" s="7">
        <f>Indus!H206-H206-I206-AVERAGE(Indus!$H$2:$H$349)</f>
        <v>6.6181724284888332E-2</v>
      </c>
      <c r="K206" s="7">
        <f>AVERAGE(Indus!I200:I211)-AVERAGE(Indus!$I$2:$I$349)</f>
        <v>-0.75747128241391692</v>
      </c>
      <c r="L206" s="7">
        <f t="shared" si="44"/>
        <v>-0.13915016446424033</v>
      </c>
      <c r="M206" s="7">
        <f>Indus!I206-K206-L206-AVERAGE(Indus!$I$2:$I$349)</f>
        <v>0.15238716529762542</v>
      </c>
      <c r="N206" s="7">
        <f>AVERAGE(Indus!J200:J211)-AVERAGE(Indus!$J$2:$J$349)</f>
        <v>2.3435267701149121E-2</v>
      </c>
      <c r="O206" s="7">
        <f t="shared" si="45"/>
        <v>-0.63024716369047629</v>
      </c>
      <c r="P206" s="7">
        <f>Indus!J206-N206-O206-AVERAGE(Indus!$J$2:$J$349)</f>
        <v>1.9164983690476367E-2</v>
      </c>
      <c r="Q206" s="7">
        <f>AVERAGE(Indus!K200:K211)-AVERAGE(Indus!$K$2:$K$349)</f>
        <v>7.6588845689655738E-3</v>
      </c>
      <c r="R206" s="7">
        <f t="shared" si="46"/>
        <v>-0.33677367514880951</v>
      </c>
      <c r="S206" s="7">
        <f>Indus!K206-Q206-R206-AVERAGE(Indus!$K$2:$K$349)</f>
        <v>8.4008580148809631E-2</v>
      </c>
      <c r="T206" s="7">
        <f>AVERAGE(Indus!L200:L211)-AVERAGE(Indus!$L$2:$L$349)</f>
        <v>1.0354135683046</v>
      </c>
      <c r="U206" s="7">
        <f t="shared" si="47"/>
        <v>-0.83735311690476166</v>
      </c>
      <c r="V206" s="7">
        <f>Indus!L206-T206-U206-AVERAGE(Indus!$L$2:$L$349)</f>
        <v>-0.19213091476190414</v>
      </c>
      <c r="W206" s="7">
        <f>AVERAGE(Indus!M200:M211)-AVERAGE(Indus!$M$2:$M$349)</f>
        <v>4.957924856321877E-3</v>
      </c>
      <c r="X206" s="7">
        <f t="shared" si="48"/>
        <v>-2.3229864166666676E-2</v>
      </c>
      <c r="Y206" s="7">
        <f>Indus!M206-W206-X206-AVERAGE(Indus!$M$2:$M$349)</f>
        <v>-2.1373149999999869E-3</v>
      </c>
      <c r="Z206" s="7">
        <f>AVERAGE(Indus!N200:N211)-AVERAGE(Indus!$N$2:$N$349)</f>
        <v>-0.77139461830460299</v>
      </c>
      <c r="AA206" s="7">
        <f t="shared" si="49"/>
        <v>-0.27041996994047501</v>
      </c>
      <c r="AB206" s="7">
        <f>Indus!N206-Z206-AA206-AVERAGE(Indus!$N$2:$N$349)</f>
        <v>0.83687584577380925</v>
      </c>
      <c r="AC206" s="7">
        <f>AVERAGE(Indus!O200:O211)-AVERAGE(Indus!$O$2:$O$349)</f>
        <v>0.1221337919540213</v>
      </c>
      <c r="AD206" s="7">
        <f t="shared" si="50"/>
        <v>-0.21379957645833381</v>
      </c>
      <c r="AE206" s="7">
        <f>Indus!O206-AC206-AD206-AVERAGE(Indus!$O$2:$O$349)</f>
        <v>-0.21808850604166619</v>
      </c>
      <c r="AF206" s="7">
        <f>AVERAGE(Indus!P200:P211)-AVERAGE(Indus!$P$2:$P$349)</f>
        <v>-1.3901361494252779E-3</v>
      </c>
      <c r="AG206" s="7">
        <f t="shared" si="51"/>
        <v>-6.7250286041666663E-2</v>
      </c>
      <c r="AH206" s="7">
        <f>Indus!P206-AF206-AG206-AVERAGE(Indus!$P$2:$P$349)</f>
        <v>-8.9789722916666648E-3</v>
      </c>
    </row>
    <row r="207" spans="1:34" x14ac:dyDescent="0.2">
      <c r="A207" s="3">
        <v>39128</v>
      </c>
      <c r="B207">
        <f t="shared" si="54"/>
        <v>2007</v>
      </c>
      <c r="C207">
        <f t="shared" si="55"/>
        <v>2</v>
      </c>
      <c r="D207" s="7">
        <f>AVERAGE(Indus!D201:D212)</f>
        <v>2.9794066724999997</v>
      </c>
      <c r="E207" s="7">
        <f t="shared" si="42"/>
        <v>-0.42567143738095259</v>
      </c>
      <c r="F207" s="7">
        <f>Indus!D207-D207-E207</f>
        <v>0.92444708488095306</v>
      </c>
      <c r="G207" s="7">
        <f t="shared" ref="G207:G217" si="56">$X$351*SIN(PI()/6*(C207+$X$352))</f>
        <v>-0.19271535582366797</v>
      </c>
      <c r="H207" s="7">
        <f>AVERAGE(Indus!H201:H212)-AVERAGE(Indus!$H$2:$H$349)</f>
        <v>-3.7860605528171618</v>
      </c>
      <c r="I207" s="7">
        <f t="shared" si="43"/>
        <v>-0.27306910913694082</v>
      </c>
      <c r="J207" s="7">
        <f>Indus!H207-H207-I207-AVERAGE(Indus!$H$2:$H$349)</f>
        <v>0.11244492413698026</v>
      </c>
      <c r="K207" s="7">
        <f>AVERAGE(Indus!I201:I212)-AVERAGE(Indus!$I$2:$I$349)</f>
        <v>-0.8208257749138852</v>
      </c>
      <c r="L207" s="7">
        <f t="shared" si="44"/>
        <v>0.12104588446425169</v>
      </c>
      <c r="M207" s="7">
        <f>Indus!I207-K207-L207-AVERAGE(Indus!$I$2:$I$349)</f>
        <v>0.15793818886908184</v>
      </c>
      <c r="N207" s="7">
        <f>AVERAGE(Indus!J201:J212)-AVERAGE(Indus!$J$2:$J$349)</f>
        <v>5.5210384367815779E-2</v>
      </c>
      <c r="O207" s="7">
        <f t="shared" si="45"/>
        <v>-0.54973218991071426</v>
      </c>
      <c r="P207" s="7">
        <f>Indus!J207-N207-O207-AVERAGE(Indus!$J$2:$J$349)</f>
        <v>0.13835855324404767</v>
      </c>
      <c r="Q207" s="7">
        <f>AVERAGE(Indus!K201:K212)-AVERAGE(Indus!$K$2:$K$349)</f>
        <v>-1.3292660431034387E-2</v>
      </c>
      <c r="R207" s="7">
        <f t="shared" si="46"/>
        <v>-0.2936607723809524</v>
      </c>
      <c r="S207" s="7">
        <f>Indus!K207-Q207-R207-AVERAGE(Indus!$K$2:$K$349)</f>
        <v>-5.070475761904758E-2</v>
      </c>
      <c r="T207" s="7">
        <f>AVERAGE(Indus!L201:L212)-AVERAGE(Indus!$L$2:$L$349)</f>
        <v>1.2199336141379344</v>
      </c>
      <c r="U207" s="7">
        <f t="shared" si="47"/>
        <v>-1.1284273598214289</v>
      </c>
      <c r="V207" s="7">
        <f>Indus!L207-T207-U207-AVERAGE(Indus!$L$2:$L$349)</f>
        <v>0.40262776232142894</v>
      </c>
      <c r="W207" s="7">
        <f>AVERAGE(Indus!M201:M212)-AVERAGE(Indus!$M$2:$M$349)</f>
        <v>4.7088881896552165E-3</v>
      </c>
      <c r="X207" s="7">
        <f t="shared" si="48"/>
        <v>-2.3280202053571432E-2</v>
      </c>
      <c r="Y207" s="7">
        <f>Indus!M207-W207-X207-AVERAGE(Indus!$M$2:$M$349)</f>
        <v>-1.8379404464285709E-3</v>
      </c>
      <c r="Z207" s="7">
        <f>AVERAGE(Indus!N201:N212)-AVERAGE(Indus!$N$2:$N$349)</f>
        <v>-0.81072295497126845</v>
      </c>
      <c r="AA207" s="7">
        <f t="shared" si="49"/>
        <v>1.7558755634523777</v>
      </c>
      <c r="AB207" s="7">
        <f>Indus!N207-Z207-AA207-AVERAGE(Indus!$N$2:$N$349)</f>
        <v>-2.2159750952377877E-2</v>
      </c>
      <c r="AC207" s="7">
        <f>AVERAGE(Indus!O201:O212)-AVERAGE(Indus!$O$2:$O$349)</f>
        <v>0.13697932278735481</v>
      </c>
      <c r="AD207" s="7">
        <f t="shared" si="50"/>
        <v>3.5075825297621321E-3</v>
      </c>
      <c r="AE207" s="7">
        <f>Indus!O207-AC207-AD207-AVERAGE(Indus!$O$2:$O$349)</f>
        <v>0.1204973541369041</v>
      </c>
      <c r="AF207" s="7">
        <f>AVERAGE(Indus!P201:P212)-AVERAGE(Indus!$P$2:$P$349)</f>
        <v>-6.528209482758604E-3</v>
      </c>
      <c r="AG207" s="7">
        <f t="shared" si="51"/>
        <v>-3.7923187380952378E-2</v>
      </c>
      <c r="AH207" s="7">
        <f>Indus!P207-AF207-AG207-AVERAGE(Indus!$P$2:$P$349)</f>
        <v>6.727907238095239E-2</v>
      </c>
    </row>
    <row r="208" spans="1:34" x14ac:dyDescent="0.2">
      <c r="A208" s="3">
        <v>39156</v>
      </c>
      <c r="B208">
        <f t="shared" si="54"/>
        <v>2007</v>
      </c>
      <c r="C208">
        <f t="shared" si="55"/>
        <v>3</v>
      </c>
      <c r="D208" s="7">
        <f>AVERAGE(Indus!D202:D213)</f>
        <v>2.8296620424999994</v>
      </c>
      <c r="E208" s="7">
        <f t="shared" si="42"/>
        <v>1.7726173383333335</v>
      </c>
      <c r="F208" s="7">
        <f>Indus!D208-D208-E208</f>
        <v>2.6455178991666681</v>
      </c>
      <c r="G208" s="7">
        <f t="shared" si="56"/>
        <v>-0.11139522051941968</v>
      </c>
      <c r="H208" s="7">
        <f>AVERAGE(Indus!H202:H213)-AVERAGE(Indus!$H$2:$H$349)</f>
        <v>-3.7458587294836434</v>
      </c>
      <c r="I208" s="7">
        <f t="shared" si="43"/>
        <v>-0.14866638139847055</v>
      </c>
      <c r="J208" s="7">
        <f>Indus!H208-H208-I208-AVERAGE(Indus!$H$2:$H$349)</f>
        <v>0.30819193306524539</v>
      </c>
      <c r="K208" s="7">
        <f>AVERAGE(Indus!I202:I213)-AVERAGE(Indus!$I$2:$I$349)</f>
        <v>-0.88885962908057081</v>
      </c>
      <c r="L208" s="7">
        <f t="shared" si="44"/>
        <v>0.40447307758932993</v>
      </c>
      <c r="M208" s="7">
        <f>Indus!I208-K208-L208-AVERAGE(Indus!$I$2:$I$349)</f>
        <v>0.28141202991065484</v>
      </c>
      <c r="N208" s="7">
        <f>AVERAGE(Indus!J202:J213)-AVERAGE(Indus!$J$2:$J$349)</f>
        <v>2.9150737701149287E-2</v>
      </c>
      <c r="O208" s="7">
        <f t="shared" si="45"/>
        <v>-0.39400179642857136</v>
      </c>
      <c r="P208" s="7">
        <f>Indus!J208-N208-O208-AVERAGE(Indus!$J$2:$J$349)</f>
        <v>0.32893826642857116</v>
      </c>
      <c r="Q208" s="7">
        <f>AVERAGE(Indus!K202:K213)-AVERAGE(Indus!$K$2:$K$349)</f>
        <v>-4.6816470977010249E-3</v>
      </c>
      <c r="R208" s="7">
        <f t="shared" si="46"/>
        <v>-0.28105722928571436</v>
      </c>
      <c r="S208" s="7">
        <f>Indus!K208-Q208-R208-AVERAGE(Indus!$K$2:$K$349)</f>
        <v>-0.14798303404761898</v>
      </c>
      <c r="T208" s="7">
        <f>AVERAGE(Indus!L202:L213)-AVERAGE(Indus!$L$2:$L$349)</f>
        <v>1.1719194499712673</v>
      </c>
      <c r="U208" s="7">
        <f t="shared" si="47"/>
        <v>-1.2460367708035722</v>
      </c>
      <c r="V208" s="7">
        <f>Indus!L208-T208-U208-AVERAGE(Indus!$L$2:$L$349)</f>
        <v>0.88999005747023929</v>
      </c>
      <c r="W208" s="7">
        <f>AVERAGE(Indus!M202:M213)-AVERAGE(Indus!$M$2:$M$349)</f>
        <v>4.4502090229885521E-3</v>
      </c>
      <c r="X208" s="7">
        <f t="shared" si="48"/>
        <v>-2.3312426726190473E-2</v>
      </c>
      <c r="Y208" s="7">
        <f>Indus!M208-W208-X208-AVERAGE(Indus!$M$2:$M$349)</f>
        <v>-1.5470366071428654E-3</v>
      </c>
      <c r="Z208" s="7">
        <f>AVERAGE(Indus!N202:N213)-AVERAGE(Indus!$N$2:$N$349)</f>
        <v>-0.82110524997126966</v>
      </c>
      <c r="AA208" s="7">
        <f t="shared" si="49"/>
        <v>3.4705398341666633</v>
      </c>
      <c r="AB208" s="7">
        <f>Indus!N208-Z208-AA208-AVERAGE(Indus!$N$2:$N$349)</f>
        <v>0.6597095833333384</v>
      </c>
      <c r="AC208" s="7">
        <f>AVERAGE(Indus!O202:O213)-AVERAGE(Indus!$O$2:$O$349)</f>
        <v>9.7346486120687636E-2</v>
      </c>
      <c r="AD208" s="7">
        <f t="shared" si="50"/>
        <v>1.3288629910713556E-2</v>
      </c>
      <c r="AE208" s="7">
        <f>Indus!O208-AC208-AD208-AVERAGE(Indus!$O$2:$O$349)</f>
        <v>0.24958158342262005</v>
      </c>
      <c r="AF208" s="7">
        <f>AVERAGE(Indus!P202:P213)-AVERAGE(Indus!$P$2:$P$349)</f>
        <v>-1.2704391149425273E-2</v>
      </c>
      <c r="AG208" s="7">
        <f t="shared" si="51"/>
        <v>-2.2603289434523804E-2</v>
      </c>
      <c r="AH208" s="7">
        <f>Indus!P208-AF208-AG208-AVERAGE(Indus!$P$2:$P$349)</f>
        <v>7.7154376101190456E-2</v>
      </c>
    </row>
    <row r="209" spans="1:34" x14ac:dyDescent="0.2">
      <c r="A209" s="3">
        <v>39187</v>
      </c>
      <c r="B209">
        <f t="shared" si="54"/>
        <v>2007</v>
      </c>
      <c r="C209">
        <f t="shared" si="55"/>
        <v>4</v>
      </c>
      <c r="D209" s="7">
        <f>AVERAGE(Indus!D203:D214)</f>
        <v>2.670996941666667</v>
      </c>
      <c r="E209" s="7">
        <f t="shared" si="42"/>
        <v>3.1407904284523811</v>
      </c>
      <c r="F209" s="7">
        <f>Indus!D209-D209-E209</f>
        <v>1.6357292498809519</v>
      </c>
      <c r="G209" s="7">
        <f t="shared" si="56"/>
        <v>-2.2682583630609157E-4</v>
      </c>
      <c r="H209" s="7">
        <f>AVERAGE(Indus!H203:H214)-AVERAGE(Indus!$H$2:$H$349)</f>
        <v>-3.7170297903167011</v>
      </c>
      <c r="I209" s="7">
        <f t="shared" si="43"/>
        <v>-0.35107930526828568</v>
      </c>
      <c r="J209" s="7">
        <f>Indus!H209-H209-I209-AVERAGE(Indus!$H$2:$H$349)</f>
        <v>0.27083841776811823</v>
      </c>
      <c r="K209" s="7">
        <f>AVERAGE(Indus!I203:I214)-AVERAGE(Indus!$I$2:$I$349)</f>
        <v>-0.9580887549138879</v>
      </c>
      <c r="L209" s="7">
        <f t="shared" si="44"/>
        <v>0.63605862616071818</v>
      </c>
      <c r="M209" s="7">
        <f>Indus!I209-K209-L209-AVERAGE(Indus!$I$2:$I$349)</f>
        <v>0.18338666717261276</v>
      </c>
      <c r="N209" s="7">
        <f>AVERAGE(Indus!J203:J214)-AVERAGE(Indus!$J$2:$J$349)</f>
        <v>-6.1506297988509484E-3</v>
      </c>
      <c r="O209" s="7">
        <f t="shared" si="45"/>
        <v>-0.13855851791666673</v>
      </c>
      <c r="P209" s="7">
        <f>Indus!J209-N209-O209-AVERAGE(Indus!$J$2:$J$349)</f>
        <v>0.32220958541666667</v>
      </c>
      <c r="Q209" s="7">
        <f>AVERAGE(Indus!K203:K214)-AVERAGE(Indus!$K$2:$K$349)</f>
        <v>5.6681437356322917E-3</v>
      </c>
      <c r="R209" s="7">
        <f t="shared" si="46"/>
        <v>4.7137904732142966E-2</v>
      </c>
      <c r="S209" s="7">
        <f>Indus!K209-Q209-R209-AVERAGE(Indus!$K$2:$K$349)</f>
        <v>0.14178987110119035</v>
      </c>
      <c r="T209" s="7">
        <f>AVERAGE(Indus!L203:L214)-AVERAGE(Indus!$L$2:$L$349)</f>
        <v>1.1255697258046009</v>
      </c>
      <c r="U209" s="7">
        <f t="shared" si="47"/>
        <v>-1.2516972193154769</v>
      </c>
      <c r="V209" s="7">
        <f>Indus!L209-T209-U209-AVERAGE(Indus!$L$2:$L$349)</f>
        <v>0.98271688014880976</v>
      </c>
      <c r="W209" s="7">
        <f>AVERAGE(Indus!M203:M214)-AVERAGE(Indus!$M$2:$M$349)</f>
        <v>4.1185365229885612E-3</v>
      </c>
      <c r="X209" s="7">
        <f t="shared" si="48"/>
        <v>-7.2630390416666663E-2</v>
      </c>
      <c r="Y209" s="7">
        <f>Indus!M209-W209-X209-AVERAGE(Indus!$M$2:$M$349)</f>
        <v>-3.9068304166666873E-3</v>
      </c>
      <c r="Z209" s="7">
        <f>AVERAGE(Indus!N203:N214)-AVERAGE(Indus!$N$2:$N$349)</f>
        <v>-0.83251194913793647</v>
      </c>
      <c r="AA209" s="7">
        <f t="shared" si="49"/>
        <v>4.3501304162797645</v>
      </c>
      <c r="AB209" s="7">
        <f>Indus!N209-Z209-AA209-AVERAGE(Indus!$N$2:$N$349)</f>
        <v>-0.26227582961309714</v>
      </c>
      <c r="AC209" s="7">
        <f>AVERAGE(Indus!O203:O214)-AVERAGE(Indus!$O$2:$O$349)</f>
        <v>6.7342202787354033E-2</v>
      </c>
      <c r="AD209" s="7">
        <f t="shared" si="50"/>
        <v>-5.6000804821429107E-2</v>
      </c>
      <c r="AE209" s="7">
        <f>Indus!O209-AC209-AD209-AVERAGE(Indus!$O$2:$O$349)</f>
        <v>-4.5136908511903773E-2</v>
      </c>
      <c r="AF209" s="7">
        <f>AVERAGE(Indus!P203:P214)-AVERAGE(Indus!$P$2:$P$349)</f>
        <v>-1.7920630316091951E-2</v>
      </c>
      <c r="AG209" s="7">
        <f t="shared" si="51"/>
        <v>-2.2552960833333358E-2</v>
      </c>
      <c r="AH209" s="7">
        <f>Indus!P209-AF209-AG209-AVERAGE(Indus!$P$2:$P$349)</f>
        <v>4.6049716666666698E-2</v>
      </c>
    </row>
    <row r="210" spans="1:34" x14ac:dyDescent="0.2">
      <c r="A210" s="3">
        <v>39217</v>
      </c>
      <c r="B210">
        <f t="shared" si="54"/>
        <v>2007</v>
      </c>
      <c r="C210">
        <f t="shared" si="55"/>
        <v>5</v>
      </c>
      <c r="D210" s="7">
        <f>AVERAGE(Indus!D204:D215)</f>
        <v>2.5611658466666669</v>
      </c>
      <c r="E210" s="7">
        <f t="shared" si="42"/>
        <v>2.5263573912797606</v>
      </c>
      <c r="F210" s="7">
        <f>Indus!D210-D210-E210</f>
        <v>-0.42466403794642771</v>
      </c>
      <c r="G210" s="7">
        <f t="shared" si="56"/>
        <v>0.11100234664646826</v>
      </c>
      <c r="H210" s="7">
        <f>AVERAGE(Indus!H204:H215)-AVERAGE(Indus!$H$2:$H$349)</f>
        <v>-3.6835214894840647</v>
      </c>
      <c r="I210" s="7">
        <f t="shared" si="43"/>
        <v>-0.45535786940445178</v>
      </c>
      <c r="J210" s="7">
        <f>Indus!H210-H210-I210-AVERAGE(Indus!$H$2:$H$349)</f>
        <v>0.11040751107157121</v>
      </c>
      <c r="K210" s="7">
        <f>AVERAGE(Indus!I204:I215)-AVERAGE(Indus!$I$2:$I$349)</f>
        <v>-1.0276586607471927</v>
      </c>
      <c r="L210" s="7">
        <f t="shared" si="44"/>
        <v>0.8001232152678881</v>
      </c>
      <c r="M210" s="7">
        <f>Indus!I210-K210-L210-AVERAGE(Indus!$I$2:$I$349)</f>
        <v>0.21111488389874467</v>
      </c>
      <c r="N210" s="7">
        <f>AVERAGE(Indus!J204:J215)-AVERAGE(Indus!$J$2:$J$349)</f>
        <v>-2.5915301465517571E-2</v>
      </c>
      <c r="O210" s="7">
        <f t="shared" si="45"/>
        <v>-0.10338196336309502</v>
      </c>
      <c r="P210" s="7">
        <f>Indus!J210-N210-O210-AVERAGE(Indus!$J$2:$J$349)</f>
        <v>0.1545929525297618</v>
      </c>
      <c r="Q210" s="7">
        <f>AVERAGE(Indus!K204:K215)-AVERAGE(Indus!$K$2:$K$349)</f>
        <v>6.2840437356322942E-3</v>
      </c>
      <c r="R210" s="7">
        <f t="shared" si="46"/>
        <v>0.13874429791666643</v>
      </c>
      <c r="S210" s="7">
        <f>Indus!K210-Q210-R210-AVERAGE(Indus!$K$2:$K$349)</f>
        <v>0.10636734791666691</v>
      </c>
      <c r="T210" s="7">
        <f>AVERAGE(Indus!L204:L215)-AVERAGE(Indus!$L$2:$L$349)</f>
        <v>1.0917579974712668</v>
      </c>
      <c r="U210" s="7">
        <f t="shared" si="47"/>
        <v>-1.5361059226785709</v>
      </c>
      <c r="V210" s="7">
        <f>Indus!L210-T210-U210-AVERAGE(Indus!$L$2:$L$349)</f>
        <v>0.52758850184523798</v>
      </c>
      <c r="W210" s="7">
        <f>AVERAGE(Indus!M204:M215)-AVERAGE(Indus!$M$2:$M$349)</f>
        <v>3.7868606896552109E-3</v>
      </c>
      <c r="X210" s="7">
        <f t="shared" si="48"/>
        <v>-3.9640604285714282E-2</v>
      </c>
      <c r="Y210" s="7">
        <f>Indus!M210-W210-X210-AVERAGE(Indus!$M$2:$M$349)</f>
        <v>-1.2178207142857223E-3</v>
      </c>
      <c r="Z210" s="7">
        <f>AVERAGE(Indus!N204:N215)-AVERAGE(Indus!$N$2:$N$349)</f>
        <v>-0.84043376413793602</v>
      </c>
      <c r="AA210" s="7">
        <f t="shared" si="49"/>
        <v>3.7907389094047605</v>
      </c>
      <c r="AB210" s="7">
        <f>Indus!N210-Z210-AA210-AVERAGE(Indus!$N$2:$N$349)</f>
        <v>-1.5781374077380939</v>
      </c>
      <c r="AC210" s="7">
        <f>AVERAGE(Indus!O204:O215)-AVERAGE(Indus!$O$2:$O$349)</f>
        <v>5.4821869454021233E-2</v>
      </c>
      <c r="AD210" s="7">
        <f t="shared" si="50"/>
        <v>-3.8706940357142727E-2</v>
      </c>
      <c r="AE210" s="7">
        <f>Indus!O210-AC210-AD210-AVERAGE(Indus!$O$2:$O$349)</f>
        <v>2.4164780357142757E-2</v>
      </c>
      <c r="AF210" s="7">
        <f>AVERAGE(Indus!P204:P215)-AVERAGE(Indus!$P$2:$P$349)</f>
        <v>-1.7970370316091944E-2</v>
      </c>
      <c r="AG210" s="7">
        <f t="shared" si="51"/>
        <v>-3.0040667202380952E-2</v>
      </c>
      <c r="AH210" s="7">
        <f>Indus!P210-AF210-AG210-AVERAGE(Indus!$P$2:$P$349)</f>
        <v>2.0369943035714294E-2</v>
      </c>
    </row>
    <row r="211" spans="1:34" x14ac:dyDescent="0.2">
      <c r="A211" s="3">
        <v>39248</v>
      </c>
      <c r="B211">
        <f t="shared" si="54"/>
        <v>2007</v>
      </c>
      <c r="C211">
        <f t="shared" si="55"/>
        <v>6</v>
      </c>
      <c r="D211" s="7">
        <f>AVERAGE(Indus!D205:D216)</f>
        <v>2.3438997241666666</v>
      </c>
      <c r="E211" s="7">
        <f t="shared" si="42"/>
        <v>1.4884468018154766</v>
      </c>
      <c r="F211" s="7">
        <f>Indus!D211-D211-E211</f>
        <v>-0.21554740598214317</v>
      </c>
      <c r="G211" s="7">
        <f t="shared" si="56"/>
        <v>0.19248852998736188</v>
      </c>
      <c r="H211" s="7">
        <f>AVERAGE(Indus!H205:H216)-AVERAGE(Indus!$H$2:$H$349)</f>
        <v>-3.6607757211504577</v>
      </c>
      <c r="I211" s="7">
        <f t="shared" si="43"/>
        <v>-0.44638061523755823</v>
      </c>
      <c r="J211" s="7">
        <f>Indus!H211-H211-I211-AVERAGE(Indus!$H$2:$H$349)</f>
        <v>0.14313761857101781</v>
      </c>
      <c r="K211" s="7">
        <f>AVERAGE(Indus!I205:I216)-AVERAGE(Indus!$I$2:$I$349)</f>
        <v>-1.1082555849138771</v>
      </c>
      <c r="L211" s="7">
        <f t="shared" si="44"/>
        <v>0.84019806285715504</v>
      </c>
      <c r="M211" s="7">
        <f>Indus!I211-K211-L211-AVERAGE(Indus!$I$2:$I$349)</f>
        <v>0.13063476047614131</v>
      </c>
      <c r="N211" s="7">
        <f>AVERAGE(Indus!J205:J216)-AVERAGE(Indus!$J$2:$J$349)</f>
        <v>-5.0425983132184271E-2</v>
      </c>
      <c r="O211" s="7">
        <f t="shared" si="45"/>
        <v>0.36573792788690507</v>
      </c>
      <c r="P211" s="7">
        <f>Indus!J211-N211-O211-AVERAGE(Indus!$J$2:$J$349)</f>
        <v>0.20242897294642836</v>
      </c>
      <c r="Q211" s="7">
        <f>AVERAGE(Indus!K205:K216)-AVERAGE(Indus!$K$2:$K$349)</f>
        <v>1.0265743735632382E-2</v>
      </c>
      <c r="R211" s="7">
        <f t="shared" si="46"/>
        <v>-9.3634842857143186E-3</v>
      </c>
      <c r="S211" s="7">
        <f>Indus!K211-Q211-R211-AVERAGE(Indus!$K$2:$K$349)</f>
        <v>-6.0864189880952435E-2</v>
      </c>
      <c r="T211" s="7">
        <f>AVERAGE(Indus!L205:L216)-AVERAGE(Indus!$L$2:$L$349)</f>
        <v>1.0220933608045994</v>
      </c>
      <c r="U211" s="7">
        <f t="shared" si="47"/>
        <v>-0.8371478433035735</v>
      </c>
      <c r="V211" s="7">
        <f>Indus!L211-T211-U211-AVERAGE(Indus!$L$2:$L$349)</f>
        <v>1.0012041391369078</v>
      </c>
      <c r="W211" s="7">
        <f>AVERAGE(Indus!M205:M216)-AVERAGE(Indus!$M$2:$M$349)</f>
        <v>3.6345790229885405E-3</v>
      </c>
      <c r="X211" s="7">
        <f t="shared" si="48"/>
        <v>-3.9679677708333333E-2</v>
      </c>
      <c r="Y211" s="7">
        <f>Indus!M211-W211-X211-AVERAGE(Indus!$M$2:$M$349)</f>
        <v>-1.0264656250000004E-3</v>
      </c>
      <c r="Z211" s="7">
        <f>AVERAGE(Indus!N205:N216)-AVERAGE(Indus!$N$2:$N$349)</f>
        <v>-0.88637086580460256</v>
      </c>
      <c r="AA211" s="7">
        <f t="shared" si="49"/>
        <v>1.7242862690476208</v>
      </c>
      <c r="AB211" s="7">
        <f>Indus!N211-Z211-AA211-AVERAGE(Indus!$N$2:$N$349)</f>
        <v>-1.8100193257142863</v>
      </c>
      <c r="AC211" s="7">
        <f>AVERAGE(Indus!O205:O216)-AVERAGE(Indus!$O$2:$O$349)</f>
        <v>3.2093764454021123E-2</v>
      </c>
      <c r="AD211" s="7">
        <f t="shared" si="50"/>
        <v>-0.14073229485119043</v>
      </c>
      <c r="AE211" s="7">
        <f>Indus!O211-AC211-AD211-AVERAGE(Indus!$O$2:$O$349)</f>
        <v>0.11780556985119039</v>
      </c>
      <c r="AF211" s="7">
        <f>AVERAGE(Indus!P205:P216)-AVERAGE(Indus!$P$2:$P$349)</f>
        <v>-1.8380579482758619E-2</v>
      </c>
      <c r="AG211" s="7">
        <f t="shared" si="51"/>
        <v>3.1537172827380958E-2</v>
      </c>
      <c r="AH211" s="7">
        <f>Indus!P211-AF211-AG211-AVERAGE(Indus!$P$2:$P$349)</f>
        <v>6.1184512172619068E-2</v>
      </c>
    </row>
    <row r="212" spans="1:34" x14ac:dyDescent="0.2">
      <c r="A212" s="3">
        <v>39278</v>
      </c>
      <c r="B212">
        <f t="shared" si="54"/>
        <v>2007</v>
      </c>
      <c r="C212">
        <f t="shared" si="55"/>
        <v>7</v>
      </c>
      <c r="D212" s="7">
        <f>AVERAGE(Indus!D206:D217)</f>
        <v>1.9588525666666665</v>
      </c>
      <c r="E212" s="7">
        <f t="shared" si="42"/>
        <v>1.9669899127678572</v>
      </c>
      <c r="F212" s="7">
        <f>Indus!D212-D212-E212</f>
        <v>0.28926544056547554</v>
      </c>
      <c r="G212" s="7">
        <f t="shared" si="56"/>
        <v>0.22239756716588796</v>
      </c>
      <c r="H212" s="7">
        <f>AVERAGE(Indus!H206:H217)-AVERAGE(Indus!$H$2:$H$349)</f>
        <v>-3.689909835317394</v>
      </c>
      <c r="I212" s="7">
        <f t="shared" si="43"/>
        <v>-0.1231013713095308</v>
      </c>
      <c r="J212" s="7">
        <f>Indus!H212-H212-I212-AVERAGE(Indus!$H$2:$H$349)</f>
        <v>0.27965654881018054</v>
      </c>
      <c r="K212" s="7">
        <f>AVERAGE(Indus!I206:I217)-AVERAGE(Indus!$I$2:$I$349)</f>
        <v>-1.1959631040805334</v>
      </c>
      <c r="L212" s="7">
        <f t="shared" si="44"/>
        <v>0.17507643994048294</v>
      </c>
      <c r="M212" s="7">
        <f>Indus!I212-K212-L212-AVERAGE(Indus!$I$2:$I$349)</f>
        <v>-4.619307744053458E-2</v>
      </c>
      <c r="N212" s="7">
        <f>AVERAGE(Indus!J206:J217)-AVERAGE(Indus!$J$2:$J$349)</f>
        <v>-8.1608140632184245E-2</v>
      </c>
      <c r="O212" s="7">
        <f t="shared" si="45"/>
        <v>0.82044285833333364</v>
      </c>
      <c r="P212" s="7">
        <f>Indus!J212-N212-O212-AVERAGE(Indus!$J$2:$J$349)</f>
        <v>6.0853339999999756E-2</v>
      </c>
      <c r="Q212" s="7">
        <f>AVERAGE(Indus!K206:K217)-AVERAGE(Indus!$K$2:$K$349)</f>
        <v>2.7967592902298999E-2</v>
      </c>
      <c r="R212" s="7">
        <f t="shared" si="46"/>
        <v>9.4670911398809454E-2</v>
      </c>
      <c r="S212" s="7">
        <f>Indus!K212-Q212-R212-AVERAGE(Indus!$K$2:$K$349)</f>
        <v>-0.14482164473214276</v>
      </c>
      <c r="T212" s="7">
        <f>AVERAGE(Indus!L206:L217)-AVERAGE(Indus!$L$2:$L$349)</f>
        <v>0.93418608663793368</v>
      </c>
      <c r="U212" s="7">
        <f t="shared" si="47"/>
        <v>1.7990590514880962</v>
      </c>
      <c r="V212" s="7">
        <f>Indus!L212-T212-U212-AVERAGE(Indus!$L$2:$L$349)</f>
        <v>0.97421675851190326</v>
      </c>
      <c r="W212" s="7">
        <f>AVERAGE(Indus!M206:M217)-AVERAGE(Indus!$M$2:$M$349)</f>
        <v>3.6345790229885405E-3</v>
      </c>
      <c r="X212" s="7">
        <f t="shared" si="48"/>
        <v>6.3956218720238101E-2</v>
      </c>
      <c r="Y212" s="7">
        <f>Indus!M212-W212-X212-AVERAGE(Indus!$M$2:$M$349)</f>
        <v>2.7455779464285734E-3</v>
      </c>
      <c r="Z212" s="7">
        <f>AVERAGE(Indus!N206:N217)-AVERAGE(Indus!$N$2:$N$349)</f>
        <v>-1.0278195224712707</v>
      </c>
      <c r="AA212" s="7">
        <f t="shared" si="49"/>
        <v>-1.4646424845833312</v>
      </c>
      <c r="AB212" s="7">
        <f>Indus!N212-Z212-AA212-AVERAGE(Indus!$N$2:$N$349)</f>
        <v>-0.74939393541666632</v>
      </c>
      <c r="AC212" s="7">
        <f>AVERAGE(Indus!O206:O217)-AVERAGE(Indus!$O$2:$O$349)</f>
        <v>8.6231836206875911E-3</v>
      </c>
      <c r="AD212" s="7">
        <f t="shared" si="50"/>
        <v>0.38190007651785818</v>
      </c>
      <c r="AE212" s="7">
        <f>Indus!O212-AC212-AD212-AVERAGE(Indus!$O$2:$O$349)</f>
        <v>6.244565931547541E-2</v>
      </c>
      <c r="AF212" s="7">
        <f>AVERAGE(Indus!P206:P217)-AVERAGE(Indus!$P$2:$P$349)</f>
        <v>-2.0267789482758619E-2</v>
      </c>
      <c r="AG212" s="7">
        <f t="shared" si="51"/>
        <v>0.21962261613095235</v>
      </c>
      <c r="AH212" s="7">
        <f>Indus!P212-AF212-AG212-AVERAGE(Indus!$P$2:$P$349)</f>
        <v>-0.15030834113095232</v>
      </c>
    </row>
    <row r="213" spans="1:34" x14ac:dyDescent="0.2">
      <c r="A213" s="3">
        <v>39309</v>
      </c>
      <c r="B213">
        <f t="shared" si="54"/>
        <v>2007</v>
      </c>
      <c r="C213">
        <f t="shared" si="55"/>
        <v>8</v>
      </c>
      <c r="D213" s="7">
        <f>AVERAGE(Indus!D207:D218)</f>
        <v>1.7868529933333337</v>
      </c>
      <c r="E213" s="7">
        <f t="shared" si="42"/>
        <v>1.7473477882142856</v>
      </c>
      <c r="F213" s="7">
        <f>Indus!D213-D213-E213</f>
        <v>-1.9595881615476194</v>
      </c>
      <c r="G213" s="7">
        <f t="shared" si="56"/>
        <v>0.192715355823668</v>
      </c>
      <c r="H213" s="7">
        <f>AVERAGE(Indus!H207:H218)-AVERAGE(Indus!$H$2:$H$349)</f>
        <v>-3.7061451861504793</v>
      </c>
      <c r="I213" s="7">
        <f t="shared" si="43"/>
        <v>0.30438886375077345</v>
      </c>
      <c r="J213" s="7">
        <f>Indus!H213-H213-I213-AVERAGE(Indus!$H$2:$H$349)</f>
        <v>6.0540334582583455E-2</v>
      </c>
      <c r="K213" s="7">
        <f>AVERAGE(Indus!I207:I218)-AVERAGE(Indus!$I$2:$I$349)</f>
        <v>-1.310884674080512</v>
      </c>
      <c r="L213" s="7">
        <f t="shared" si="44"/>
        <v>-0.76863316086308942</v>
      </c>
      <c r="M213" s="7">
        <f>Indus!I213-K213-L213-AVERAGE(Indus!$I$2:$I$349)</f>
        <v>-0.30430384663696941</v>
      </c>
      <c r="N213" s="7">
        <f>AVERAGE(Indus!J207:J218)-AVERAGE(Indus!$J$2:$J$349)</f>
        <v>-8.12262764655175E-2</v>
      </c>
      <c r="O213" s="7">
        <f t="shared" si="45"/>
        <v>0.9251789839880955</v>
      </c>
      <c r="P213" s="7">
        <f>Indus!J213-N213-O213-AVERAGE(Indus!$J$2:$J$349)</f>
        <v>-0.52021905982142891</v>
      </c>
      <c r="Q213" s="7">
        <f>AVERAGE(Indus!K207:K218)-AVERAGE(Indus!$K$2:$K$349)</f>
        <v>1.6304589568965633E-2</v>
      </c>
      <c r="R213" s="7">
        <f t="shared" si="46"/>
        <v>1.6816573690476178E-2</v>
      </c>
      <c r="S213" s="7">
        <f>Indus!K213-Q213-R213-AVERAGE(Indus!$K$2:$K$349)</f>
        <v>7.035540630952386E-2</v>
      </c>
      <c r="T213" s="7">
        <f>AVERAGE(Indus!L207:L218)-AVERAGE(Indus!$L$2:$L$349)</f>
        <v>0.92173785497126737</v>
      </c>
      <c r="U213" s="7">
        <f t="shared" si="47"/>
        <v>3.6617751977976187</v>
      </c>
      <c r="V213" s="7">
        <f>Indus!L213-T213-U213-AVERAGE(Indus!$L$2:$L$349)</f>
        <v>-1.4680673761309517</v>
      </c>
      <c r="W213" s="7">
        <f>AVERAGE(Indus!M207:M218)-AVERAGE(Indus!$M$2:$M$349)</f>
        <v>4.0868406896552162E-3</v>
      </c>
      <c r="X213" s="7">
        <f t="shared" si="48"/>
        <v>3.3499074464285739E-2</v>
      </c>
      <c r="Y213" s="7">
        <f>Indus!M213-W213-X213-AVERAGE(Indus!$M$2:$M$349)</f>
        <v>1.9782053571425207E-4</v>
      </c>
      <c r="Z213" s="7">
        <f>AVERAGE(Indus!N207:N218)-AVERAGE(Indus!$N$2:$N$349)</f>
        <v>-1.0624780333046022</v>
      </c>
      <c r="AA213" s="7">
        <f t="shared" si="49"/>
        <v>-3.1178156839880966</v>
      </c>
      <c r="AB213" s="7">
        <f>Indus!N213-Z213-AA213-AVERAGE(Indus!$N$2:$N$349)</f>
        <v>0.56644422482143142</v>
      </c>
      <c r="AC213" s="7">
        <f>AVERAGE(Indus!O207:O218)-AVERAGE(Indus!$O$2:$O$349)</f>
        <v>2.255072278735426E-2</v>
      </c>
      <c r="AD213" s="7">
        <f t="shared" si="50"/>
        <v>0.54602282654761813</v>
      </c>
      <c r="AE213" s="7">
        <f>Indus!O213-AC213-AD213-AVERAGE(Indus!$O$2:$O$349)</f>
        <v>-0.21134089988095095</v>
      </c>
      <c r="AF213" s="7">
        <f>AVERAGE(Indus!P207:P218)-AVERAGE(Indus!$P$2:$P$349)</f>
        <v>-1.7106659482758607E-2</v>
      </c>
      <c r="AG213" s="7">
        <f t="shared" si="51"/>
        <v>0.14610215586309522</v>
      </c>
      <c r="AH213" s="7">
        <f>Indus!P213-AF213-AG213-AVERAGE(Indus!$P$2:$P$349)</f>
        <v>-0.15320749086309521</v>
      </c>
    </row>
    <row r="214" spans="1:34" x14ac:dyDescent="0.2">
      <c r="A214" s="3">
        <v>39340</v>
      </c>
      <c r="B214">
        <f t="shared" si="54"/>
        <v>2007</v>
      </c>
      <c r="C214">
        <f t="shared" si="55"/>
        <v>9</v>
      </c>
      <c r="D214" s="7">
        <f>AVERAGE(Indus!D208:D219)</f>
        <v>1.5023657058333335</v>
      </c>
      <c r="E214" s="7">
        <f t="shared" si="42"/>
        <v>-0.16994869681547603</v>
      </c>
      <c r="F214" s="7">
        <f>Indus!D214-D214-E214</f>
        <v>-1.5002579690178579</v>
      </c>
      <c r="G214" s="7">
        <f t="shared" si="56"/>
        <v>0.11139522051941979</v>
      </c>
      <c r="H214" s="7">
        <f>AVERAGE(Indus!H208:H219)-AVERAGE(Indus!$H$2:$H$349)</f>
        <v>-3.7403045286496308</v>
      </c>
      <c r="I214" s="7">
        <f t="shared" si="43"/>
        <v>0.56428019148734165</v>
      </c>
      <c r="J214" s="7">
        <f>Indus!H214-H214-I214-AVERAGE(Indus!$H$2:$H$349)</f>
        <v>-3.3111570654455136E-2</v>
      </c>
      <c r="K214" s="7">
        <f>AVERAGE(Indus!I208:I219)-AVERAGE(Indus!$I$2:$I$349)</f>
        <v>-1.4289546407472926</v>
      </c>
      <c r="L214" s="7">
        <f t="shared" si="44"/>
        <v>-0.73743248026778474</v>
      </c>
      <c r="M214" s="7">
        <f>Indus!I214-K214-L214-AVERAGE(Indus!$I$2:$I$349)</f>
        <v>-0.20074145056548787</v>
      </c>
      <c r="N214" s="7">
        <f>AVERAGE(Indus!J208:J219)-AVERAGE(Indus!$J$2:$J$349)</f>
        <v>-0.10770652146551762</v>
      </c>
      <c r="O214" s="7">
        <f t="shared" si="45"/>
        <v>0.52414154517857137</v>
      </c>
      <c r="P214" s="7">
        <f>Indus!J214-N214-O214-AVERAGE(Indus!$J$2:$J$349)</f>
        <v>-0.50352055601190449</v>
      </c>
      <c r="Q214" s="7">
        <f>AVERAGE(Indus!K208:K219)-AVERAGE(Indus!$K$2:$K$349)</f>
        <v>2.3995757068965617E-2</v>
      </c>
      <c r="R214" s="7">
        <f t="shared" si="46"/>
        <v>0.24324861071428594</v>
      </c>
      <c r="S214" s="7">
        <f>Indus!K214-Q214-R214-AVERAGE(Indus!$K$2:$K$349)</f>
        <v>0.12908532178571408</v>
      </c>
      <c r="T214" s="7">
        <f>AVERAGE(Indus!L208:L219)-AVERAGE(Indus!$L$2:$L$349)</f>
        <v>0.81624653413793347</v>
      </c>
      <c r="U214" s="7">
        <f t="shared" si="47"/>
        <v>2.2162659018154773</v>
      </c>
      <c r="V214" s="7">
        <f>Indus!L214-T214-U214-AVERAGE(Indus!$L$2:$L$349)</f>
        <v>-1.3035528093154767</v>
      </c>
      <c r="W214" s="7">
        <f>AVERAGE(Indus!M208:M219)-AVERAGE(Indus!$M$2:$M$349)</f>
        <v>4.539102356321878E-3</v>
      </c>
      <c r="X214" s="7">
        <f t="shared" si="48"/>
        <v>8.6521461220238155E-2</v>
      </c>
      <c r="Y214" s="7">
        <f>Indus!M214-W214-X214-AVERAGE(Indus!$M$2:$M$349)</f>
        <v>2.2492421130951845E-3</v>
      </c>
      <c r="Z214" s="7">
        <f>AVERAGE(Indus!N208:N219)-AVERAGE(Indus!$N$2:$N$349)</f>
        <v>-1.0264249324712669</v>
      </c>
      <c r="AA214" s="7">
        <f t="shared" si="49"/>
        <v>-3.2922003180654746</v>
      </c>
      <c r="AB214" s="7">
        <f>Indus!N214-Z214-AA214-AVERAGE(Indus!$N$2:$N$349)</f>
        <v>0.65709681806547238</v>
      </c>
      <c r="AC214" s="7">
        <f>AVERAGE(Indus!O208:O219)-AVERAGE(Indus!$O$2:$O$349)</f>
        <v>-1.388303304597871E-2</v>
      </c>
      <c r="AD214" s="7">
        <f t="shared" si="50"/>
        <v>0.22230336464285827</v>
      </c>
      <c r="AE214" s="7">
        <f>Indus!O214-AC214-AD214-AVERAGE(Indus!$O$2:$O$349)</f>
        <v>-0.19581530214285836</v>
      </c>
      <c r="AF214" s="7">
        <f>AVERAGE(Indus!P208:P219)-AVERAGE(Indus!$P$2:$P$349)</f>
        <v>-2.5159225316091945E-2</v>
      </c>
      <c r="AG214" s="7">
        <f t="shared" si="51"/>
        <v>2.9234067857142887E-3</v>
      </c>
      <c r="AH214" s="7">
        <f>Indus!P214-AF214-AG214-AVERAGE(Indus!$P$2:$P$349)</f>
        <v>-5.1785995952380953E-2</v>
      </c>
    </row>
    <row r="215" spans="1:34" x14ac:dyDescent="0.2">
      <c r="A215" s="3">
        <v>39370</v>
      </c>
      <c r="B215">
        <f t="shared" si="54"/>
        <v>2007</v>
      </c>
      <c r="C215">
        <f t="shared" si="55"/>
        <v>10</v>
      </c>
      <c r="D215" s="7">
        <f>AVERAGE(Indus!D209:D220)</f>
        <v>0.83914654916666664</v>
      </c>
      <c r="E215" s="7">
        <f t="shared" si="42"/>
        <v>-2.9457578467261909</v>
      </c>
      <c r="F215" s="7">
        <f>Indus!D215-D215-E215</f>
        <v>-0.33623214244047661</v>
      </c>
      <c r="G215" s="7">
        <f t="shared" si="56"/>
        <v>2.2682583630620836E-4</v>
      </c>
      <c r="H215" s="7">
        <f>AVERAGE(Indus!H209:H220)-AVERAGE(Indus!$H$2:$H$349)</f>
        <v>-3.8225595736503237</v>
      </c>
      <c r="I215" s="7">
        <f t="shared" si="43"/>
        <v>0.67293512288642887</v>
      </c>
      <c r="J215" s="7">
        <f>Indus!H215-H215-I215-AVERAGE(Indus!$H$2:$H$349)</f>
        <v>4.9619402946973423E-2</v>
      </c>
      <c r="K215" s="7">
        <f>AVERAGE(Indus!I209:I220)-AVERAGE(Indus!$I$2:$I$349)</f>
        <v>-1.5688675632472382</v>
      </c>
      <c r="L215" s="7">
        <f t="shared" si="44"/>
        <v>-0.62443569854167436</v>
      </c>
      <c r="M215" s="7">
        <f>Indus!I215-K215-L215-AVERAGE(Indus!$I$2:$I$349)</f>
        <v>-0.11752037979164243</v>
      </c>
      <c r="N215" s="7">
        <f>AVERAGE(Indus!J209:J220)-AVERAGE(Indus!$J$2:$J$349)</f>
        <v>-0.1636065514655175</v>
      </c>
      <c r="O215" s="7">
        <f t="shared" si="45"/>
        <v>-4.6015853988095268E-2</v>
      </c>
      <c r="P215" s="7">
        <f>Indus!J215-N215-O215-AVERAGE(Indus!$J$2:$J$349)</f>
        <v>-0.23608924684523813</v>
      </c>
      <c r="Q215" s="7">
        <f>AVERAGE(Indus!K209:K220)-AVERAGE(Indus!$K$2:$K$349)</f>
        <v>5.4169391235632358E-2</v>
      </c>
      <c r="R215" s="7">
        <f t="shared" si="46"/>
        <v>0.14251123116071418</v>
      </c>
      <c r="S215" s="7">
        <f>Indus!K215-Q215-R215-AVERAGE(Indus!$K$2:$K$349)</f>
        <v>8.8746271726191095E-3</v>
      </c>
      <c r="T215" s="7">
        <f>AVERAGE(Indus!L209:L220)-AVERAGE(Indus!$L$2:$L$349)</f>
        <v>0.61466722163793452</v>
      </c>
      <c r="U215" s="7">
        <f t="shared" si="47"/>
        <v>7.3723279255951901E-2</v>
      </c>
      <c r="V215" s="7">
        <f>Indus!L215-T215-U215-AVERAGE(Indus!$L$2:$L$349)</f>
        <v>-0.71594781425595233</v>
      </c>
      <c r="W215" s="7">
        <f>AVERAGE(Indus!M209:M220)-AVERAGE(Indus!$M$2:$M$349)</f>
        <v>4.9913640229885398E-3</v>
      </c>
      <c r="X215" s="7">
        <f t="shared" si="48"/>
        <v>8.6516122976190463E-2</v>
      </c>
      <c r="Y215" s="7">
        <f>Indus!M215-W215-X215-AVERAGE(Indus!$M$2:$M$349)</f>
        <v>1.8176286904761918E-3</v>
      </c>
      <c r="Z215" s="7">
        <f>AVERAGE(Indus!N209:N220)-AVERAGE(Indus!$N$2:$N$349)</f>
        <v>-1.174450921637936</v>
      </c>
      <c r="AA215" s="7">
        <f t="shared" si="49"/>
        <v>-3.0015759469047625</v>
      </c>
      <c r="AB215" s="7">
        <f>Indus!N215-Z215-AA215-AVERAGE(Indus!$N$2:$N$349)</f>
        <v>0.70860167607142976</v>
      </c>
      <c r="AC215" s="7">
        <f>AVERAGE(Indus!O209:O220)-AVERAGE(Indus!$O$2:$O$349)</f>
        <v>-7.0657967212645278E-2</v>
      </c>
      <c r="AD215" s="7">
        <f t="shared" si="50"/>
        <v>-0.17453537592261892</v>
      </c>
      <c r="AE215" s="7">
        <f>Indus!O215-AC215-AD215-AVERAGE(Indus!$O$2:$O$349)</f>
        <v>-6.7421497410714348E-2</v>
      </c>
      <c r="AF215" s="7">
        <f>AVERAGE(Indus!P209:P220)-AVERAGE(Indus!$P$2:$P$349)</f>
        <v>-3.4542951149425273E-2</v>
      </c>
      <c r="AG215" s="7">
        <f t="shared" si="51"/>
        <v>-7.4909249077380946E-2</v>
      </c>
      <c r="AH215" s="7">
        <f>Indus!P215-AF215-AG215-AVERAGE(Indus!$P$2:$P$349)</f>
        <v>3.1780125744047608E-2</v>
      </c>
    </row>
    <row r="216" spans="1:34" x14ac:dyDescent="0.2">
      <c r="A216" s="3">
        <v>39401</v>
      </c>
      <c r="B216">
        <f t="shared" si="54"/>
        <v>2007</v>
      </c>
      <c r="C216">
        <f t="shared" si="55"/>
        <v>11</v>
      </c>
      <c r="D216" s="7">
        <f>AVERAGE(Indus!D210:D221)</f>
        <v>0.30093574499999981</v>
      </c>
      <c r="E216" s="7">
        <f t="shared" si="42"/>
        <v>-3.5697580191071441</v>
      </c>
      <c r="F216" s="7">
        <f>Indus!D216-D216-E216</f>
        <v>-0.13434449589285613</v>
      </c>
      <c r="G216" s="7">
        <f t="shared" si="56"/>
        <v>-0.11100234664646821</v>
      </c>
      <c r="H216" s="7">
        <f>AVERAGE(Indus!H210:H221)-AVERAGE(Indus!$H$2:$H$349)</f>
        <v>-3.9071543003169609</v>
      </c>
      <c r="I216" s="7">
        <f t="shared" si="43"/>
        <v>0.72864568809472985</v>
      </c>
      <c r="J216" s="7">
        <f>Indus!H216-H216-I216-AVERAGE(Indus!$H$2:$H$349)</f>
        <v>7.5085594405209122E-2</v>
      </c>
      <c r="K216" s="7">
        <f>AVERAGE(Indus!I210:I221)-AVERAGE(Indus!$I$2:$I$349)</f>
        <v>-1.6978475640805186</v>
      </c>
      <c r="L216" s="7">
        <f t="shared" si="44"/>
        <v>-0.50716400184529675</v>
      </c>
      <c r="M216" s="7">
        <f>Indus!I216-K216-L216-AVERAGE(Indus!$I$2:$I$349)</f>
        <v>-8.6799625654748525E-2</v>
      </c>
      <c r="N216" s="7">
        <f>AVERAGE(Indus!J210:J221)-AVERAGE(Indus!$J$2:$J$349)</f>
        <v>-0.20724381646551748</v>
      </c>
      <c r="O216" s="7">
        <f t="shared" si="45"/>
        <v>-0.27201306354166643</v>
      </c>
      <c r="P216" s="7">
        <f>Indus!J216-N216-O216-AVERAGE(Indus!$J$2:$J$349)</f>
        <v>-0.11644849229166687</v>
      </c>
      <c r="Q216" s="7">
        <f>AVERAGE(Indus!K210:K221)-AVERAGE(Indus!$K$2:$K$349)</f>
        <v>3.2964338735632426E-2</v>
      </c>
      <c r="R216" s="7">
        <f t="shared" si="46"/>
        <v>-3.8654924107142885E-2</v>
      </c>
      <c r="S216" s="7">
        <f>Indus!K216-Q216-R216-AVERAGE(Indus!$K$2:$K$349)</f>
        <v>2.6772554940476145E-2</v>
      </c>
      <c r="T216" s="7">
        <f>AVERAGE(Indus!L210:L221)-AVERAGE(Indus!$L$2:$L$349)</f>
        <v>0.46230852997126615</v>
      </c>
      <c r="U216" s="7">
        <f t="shared" si="47"/>
        <v>-0.51119059562499913</v>
      </c>
      <c r="V216" s="7">
        <f>Indus!L216-T216-U216-AVERAGE(Indus!$L$2:$L$349)</f>
        <v>-0.45791708770833317</v>
      </c>
      <c r="W216" s="7">
        <f>AVERAGE(Indus!M210:M221)-AVERAGE(Indus!$M$2:$M$349)</f>
        <v>4.9913640229885398E-3</v>
      </c>
      <c r="X216" s="7">
        <f t="shared" si="48"/>
        <v>2.3683410833333321E-2</v>
      </c>
      <c r="Y216" s="7">
        <f>Indus!M216-W216-X216-AVERAGE(Indus!$M$2:$M$349)</f>
        <v>3.9340083333334885E-4</v>
      </c>
      <c r="Z216" s="7">
        <f>AVERAGE(Indus!N210:N221)-AVERAGE(Indus!$N$2:$N$349)</f>
        <v>-1.2732634224712687</v>
      </c>
      <c r="AA216" s="7">
        <f t="shared" si="49"/>
        <v>-2.4656964049702372</v>
      </c>
      <c r="AB216" s="7">
        <f>Indus!N216-Z216-AA216-AVERAGE(Indus!$N$2:$N$349)</f>
        <v>0.4233166649702369</v>
      </c>
      <c r="AC216" s="7">
        <f>AVERAGE(Indus!O210:O221)-AVERAGE(Indus!$O$2:$O$349)</f>
        <v>-7.6796788879312405E-2</v>
      </c>
      <c r="AD216" s="7">
        <f t="shared" si="50"/>
        <v>-0.45004948389880894</v>
      </c>
      <c r="AE216" s="7">
        <f>Indus!O216-AC216-AD216-AVERAGE(Indus!$O$2:$O$349)</f>
        <v>-3.5082157767857503E-2</v>
      </c>
      <c r="AF216" s="7">
        <f>AVERAGE(Indus!P210:P221)-AVERAGE(Indus!$P$2:$P$349)</f>
        <v>-3.7018050316091941E-2</v>
      </c>
      <c r="AG216" s="7">
        <f t="shared" si="51"/>
        <v>-7.7334496339285713E-2</v>
      </c>
      <c r="AH216" s="7">
        <f>Indus!P216-AF216-AG216-AVERAGE(Indus!$P$2:$P$349)</f>
        <v>3.6310272172619049E-2</v>
      </c>
    </row>
    <row r="217" spans="1:34" x14ac:dyDescent="0.2">
      <c r="A217" s="3">
        <v>39431</v>
      </c>
      <c r="B217">
        <f t="shared" si="54"/>
        <v>2007</v>
      </c>
      <c r="C217">
        <f t="shared" si="55"/>
        <v>12</v>
      </c>
      <c r="D217" s="7">
        <f>AVERAGE(Indus!D211:D222)</f>
        <v>-9.9613686666666881E-2</v>
      </c>
      <c r="E217" s="7">
        <f t="shared" si="42"/>
        <v>-3.4801343082440477</v>
      </c>
      <c r="F217" s="7">
        <f>Indus!D217-D217-E217</f>
        <v>0.22380240491071524</v>
      </c>
      <c r="G217" s="7">
        <f t="shared" si="56"/>
        <v>-0.19248852998736185</v>
      </c>
      <c r="H217" s="7">
        <f>AVERAGE(Indus!H211:H222)-AVERAGE(Indus!$H$2:$H$349)</f>
        <v>-3.9884124386503572</v>
      </c>
      <c r="I217" s="7">
        <f t="shared" si="43"/>
        <v>-0.44556318029754038</v>
      </c>
      <c r="J217" s="7">
        <f>Indus!H217-H217-I217-AVERAGE(Indus!$H$2:$H$349)</f>
        <v>-5.2015758868947159E-2</v>
      </c>
      <c r="K217" s="7">
        <f>AVERAGE(Indus!I211:I222)-AVERAGE(Indus!$I$2:$I$349)</f>
        <v>-1.8317586965805503</v>
      </c>
      <c r="L217" s="7">
        <f t="shared" si="44"/>
        <v>-0.34169206232144234</v>
      </c>
      <c r="M217" s="7">
        <f>Indus!I217-K217-L217-AVERAGE(Indus!$I$2:$I$349)</f>
        <v>2.4095627321457869E-2</v>
      </c>
      <c r="N217" s="7">
        <f>AVERAGE(Indus!J211:J222)-AVERAGE(Indus!$J$2:$J$349)</f>
        <v>-0.23968127479885093</v>
      </c>
      <c r="O217" s="7">
        <f t="shared" si="45"/>
        <v>-0.5169500352678571</v>
      </c>
      <c r="P217" s="7">
        <f>Indus!J217-N217-O217-AVERAGE(Indus!$J$2:$J$349)</f>
        <v>4.1600387767857239E-2</v>
      </c>
      <c r="Q217" s="7">
        <f>AVERAGE(Indus!K211:K222)-AVERAGE(Indus!$K$2:$K$349)</f>
        <v>2.5095978735632296E-2</v>
      </c>
      <c r="R217" s="7">
        <f t="shared" si="46"/>
        <v>0.2758142312202384</v>
      </c>
      <c r="S217" s="7">
        <f>Indus!K217-Q217-R217-AVERAGE(Indus!$K$2:$K$349)</f>
        <v>-1.9102800386905039E-2</v>
      </c>
      <c r="T217" s="7">
        <f>AVERAGE(Indus!L211:L222)-AVERAGE(Indus!$L$2:$L$349)</f>
        <v>0.32633022830460057</v>
      </c>
      <c r="U217" s="7">
        <f t="shared" si="47"/>
        <v>-0.50768902354166556</v>
      </c>
      <c r="V217" s="7">
        <f>Indus!L217-T217-U217-AVERAGE(Indus!$L$2:$L$349)</f>
        <v>-6.7834808125001089E-2</v>
      </c>
      <c r="W217" s="7">
        <f>AVERAGE(Indus!M211:M222)-AVERAGE(Indus!$M$2:$M$349)</f>
        <v>5.1464348563218798E-3</v>
      </c>
      <c r="X217" s="7">
        <f t="shared" si="48"/>
        <v>-7.2473393809523806E-2</v>
      </c>
      <c r="Y217" s="7">
        <f>Indus!M217-W217-X217-AVERAGE(Indus!$M$2:$M$349)</f>
        <v>-5.0917253571428622E-3</v>
      </c>
      <c r="Z217" s="7">
        <f>AVERAGE(Indus!N211:N222)-AVERAGE(Indus!$N$2:$N$349)</f>
        <v>-1.2667127924712691</v>
      </c>
      <c r="AA217" s="7">
        <f t="shared" si="49"/>
        <v>-1.703961671160716</v>
      </c>
      <c r="AB217" s="7">
        <f>Indus!N217-Z217-AA217-AVERAGE(Indus!$N$2:$N$349)</f>
        <v>0.25453768116071629</v>
      </c>
      <c r="AC217" s="7">
        <f>AVERAGE(Indus!O211:O222)-AVERAGE(Indus!$O$2:$O$349)</f>
        <v>-9.0717891379311855E-2</v>
      </c>
      <c r="AD217" s="7">
        <f t="shared" si="50"/>
        <v>-9.3014441964285766E-2</v>
      </c>
      <c r="AE217" s="7">
        <f>Indus!O217-AC217-AD217-AVERAGE(Indus!$O$2:$O$349)</f>
        <v>1.1849302797618755E-2</v>
      </c>
      <c r="AF217" s="7">
        <f>AVERAGE(Indus!P211:P222)-AVERAGE(Indus!$P$2:$P$349)</f>
        <v>-3.8896452816091949E-2</v>
      </c>
      <c r="AG217" s="7">
        <f t="shared" si="51"/>
        <v>-7.4602463452380946E-2</v>
      </c>
      <c r="AH217" s="7">
        <f>Indus!P217-AF217-AG217-AVERAGE(Indus!$P$2:$P$349)</f>
        <v>3.5856001785714284E-2</v>
      </c>
    </row>
    <row r="218" spans="1:34" x14ac:dyDescent="0.2">
      <c r="A218" s="3">
        <v>39462</v>
      </c>
      <c r="B218">
        <f t="shared" si="54"/>
        <v>2008</v>
      </c>
      <c r="C218">
        <f t="shared" si="55"/>
        <v>1</v>
      </c>
      <c r="D218" s="7">
        <f>AVERAGE(Indus!D212:D223)</f>
        <v>-0.43070360083333342</v>
      </c>
      <c r="E218" s="7">
        <f t="shared" si="42"/>
        <v>-2.9115972892857132</v>
      </c>
      <c r="F218" s="7">
        <f>Indus!D218-D218-E218</f>
        <v>1.911458490119047</v>
      </c>
      <c r="G218" s="7"/>
      <c r="H218" s="7">
        <f>AVERAGE(Indus!H212:H223)-AVERAGE(Indus!$H$2:$H$349)</f>
        <v>-4.0565276736501801</v>
      </c>
      <c r="I218" s="7">
        <f t="shared" si="43"/>
        <v>-0.39337085511897385</v>
      </c>
      <c r="J218" s="7">
        <f>Indus!H218-H218-I218-AVERAGE(Indus!$H$2:$H$349)</f>
        <v>7.2061450952332962E-2</v>
      </c>
      <c r="K218" s="7">
        <f>AVERAGE(Indus!I212:I223)-AVERAGE(Indus!$I$2:$I$349)</f>
        <v>-1.9809591357471845</v>
      </c>
      <c r="L218" s="7">
        <f t="shared" si="44"/>
        <v>-0.13915016446424033</v>
      </c>
      <c r="M218" s="7">
        <f>Indus!I218-K218-L218-AVERAGE(Indus!$I$2:$I$349)</f>
        <v>-3.1838213691344208E-3</v>
      </c>
      <c r="N218" s="7">
        <f>AVERAGE(Indus!J212:J223)-AVERAGE(Indus!$J$2:$J$349)</f>
        <v>-0.24529879396551746</v>
      </c>
      <c r="O218" s="7">
        <f t="shared" si="45"/>
        <v>-0.63024716369047629</v>
      </c>
      <c r="P218" s="7">
        <f>Indus!J218-N218-O218-AVERAGE(Indus!$J$2:$J$349)</f>
        <v>0.29248141535714289</v>
      </c>
      <c r="Q218" s="7">
        <f>AVERAGE(Indus!K212:K223)-AVERAGE(Indus!$K$2:$K$349)</f>
        <v>1.822543123563225E-2</v>
      </c>
      <c r="R218" s="7">
        <f t="shared" si="46"/>
        <v>-0.33677367514880951</v>
      </c>
      <c r="S218" s="7">
        <f>Indus!K218-Q218-R218-AVERAGE(Indus!$K$2:$K$349)</f>
        <v>-6.6514006517857105E-2</v>
      </c>
      <c r="T218" s="7">
        <f>AVERAGE(Indus!L212:L223)-AVERAGE(Indus!$L$2:$L$349)</f>
        <v>0.28353409413793251</v>
      </c>
      <c r="U218" s="7">
        <f t="shared" si="47"/>
        <v>-0.83735311690476166</v>
      </c>
      <c r="V218" s="7">
        <f>Indus!L218-T218-U218-AVERAGE(Indus!$L$2:$L$349)</f>
        <v>0.41036977940476316</v>
      </c>
      <c r="W218" s="7">
        <f>AVERAGE(Indus!M212:M223)-AVERAGE(Indus!$M$2:$M$349)</f>
        <v>5.301505689655206E-3</v>
      </c>
      <c r="X218" s="7">
        <f t="shared" si="48"/>
        <v>-2.3229864166666676E-2</v>
      </c>
      <c r="Y218" s="7">
        <f>Indus!M218-W218-X218-AVERAGE(Indus!$M$2:$M$349)</f>
        <v>2.9462441666666811E-3</v>
      </c>
      <c r="Z218" s="7">
        <f>AVERAGE(Indus!N212:N223)-AVERAGE(Indus!$N$2:$N$349)</f>
        <v>-1.3389848549712671</v>
      </c>
      <c r="AA218" s="7">
        <f t="shared" si="49"/>
        <v>-0.27041996994047501</v>
      </c>
      <c r="AB218" s="7">
        <f>Indus!N218-Z218-AA218-AVERAGE(Indus!$N$2:$N$349)</f>
        <v>0.98856395244047413</v>
      </c>
      <c r="AC218" s="7">
        <f>AVERAGE(Indus!O212:O223)-AVERAGE(Indus!$O$2:$O$349)</f>
        <v>-8.0966055545978577E-2</v>
      </c>
      <c r="AD218" s="7">
        <f t="shared" si="50"/>
        <v>-0.21379957645833381</v>
      </c>
      <c r="AE218" s="7">
        <f>Indus!O218-AC218-AD218-AVERAGE(Indus!$O$2:$O$349)</f>
        <v>0.15214181145833372</v>
      </c>
      <c r="AF218" s="7">
        <f>AVERAGE(Indus!P212:P223)-AVERAGE(Indus!$P$2:$P$349)</f>
        <v>-3.5019803649425273E-2</v>
      </c>
      <c r="AG218" s="7">
        <f t="shared" si="51"/>
        <v>-6.7250286041666663E-2</v>
      </c>
      <c r="AH218" s="7">
        <f>Indus!P218-AF218-AG218-AVERAGE(Indus!$P$2:$P$349)</f>
        <v>6.2584255208333342E-2</v>
      </c>
    </row>
    <row r="219" spans="1:34" x14ac:dyDescent="0.2">
      <c r="A219" s="3">
        <v>39493</v>
      </c>
      <c r="B219">
        <f t="shared" si="54"/>
        <v>2008</v>
      </c>
      <c r="C219">
        <f t="shared" si="55"/>
        <v>2</v>
      </c>
      <c r="D219" s="7">
        <f>AVERAGE(Indus!D213:D224)</f>
        <v>-0.77800798500000001</v>
      </c>
      <c r="E219" s="7">
        <f t="shared" si="42"/>
        <v>-0.42567143738095259</v>
      </c>
      <c r="F219" s="7">
        <f>Indus!D219-D219-E219</f>
        <v>1.2680142923809523</v>
      </c>
      <c r="G219" s="7"/>
      <c r="H219" s="7">
        <f>AVERAGE(Indus!H213:H224)-AVERAGE(Indus!$H$2:$H$349)</f>
        <v>-4.1280812219838481</v>
      </c>
      <c r="I219" s="7">
        <f t="shared" si="43"/>
        <v>-0.27306910913694082</v>
      </c>
      <c r="J219" s="7">
        <f>Indus!H219-H219-I219-AVERAGE(Indus!$H$2:$H$349)</f>
        <v>4.4553483303843677E-2</v>
      </c>
      <c r="K219" s="7">
        <f>AVERAGE(Indus!I213:I224)-AVERAGE(Indus!$I$2:$I$349)</f>
        <v>-2.1730800057472379</v>
      </c>
      <c r="L219" s="7">
        <f t="shared" si="44"/>
        <v>0.12104588446425169</v>
      </c>
      <c r="M219" s="7">
        <f>Indus!I219-K219-L219-AVERAGE(Indus!$I$2:$I$349)</f>
        <v>9.3352819702431589E-2</v>
      </c>
      <c r="N219" s="7">
        <f>AVERAGE(Indus!J213:J224)-AVERAGE(Indus!$J$2:$J$349)</f>
        <v>-0.2638069106321842</v>
      </c>
      <c r="O219" s="7">
        <f t="shared" si="45"/>
        <v>-0.54973218991071426</v>
      </c>
      <c r="P219" s="7">
        <f>Indus!J219-N219-O219-AVERAGE(Indus!$J$2:$J$349)</f>
        <v>0.1396129082440476</v>
      </c>
      <c r="Q219" s="7">
        <f>AVERAGE(Indus!K213:K224)-AVERAGE(Indus!$K$2:$K$349)</f>
        <v>2.712379873563231E-2</v>
      </c>
      <c r="R219" s="7">
        <f t="shared" si="46"/>
        <v>-0.2936607723809524</v>
      </c>
      <c r="S219" s="7">
        <f>Indus!K219-Q219-R219-AVERAGE(Indus!$K$2:$K$349)</f>
        <v>1.1727932142856501E-3</v>
      </c>
      <c r="T219" s="7">
        <f>AVERAGE(Indus!L213:L224)-AVERAGE(Indus!$L$2:$L$349)</f>
        <v>0.25065664913793295</v>
      </c>
      <c r="U219" s="7">
        <f t="shared" si="47"/>
        <v>-1.1284273598214289</v>
      </c>
      <c r="V219" s="7">
        <f>Indus!L219-T219-U219-AVERAGE(Indus!$L$2:$L$349)</f>
        <v>0.10600887732142983</v>
      </c>
      <c r="W219" s="7">
        <f>AVERAGE(Indus!M213:M224)-AVERAGE(Indus!$M$2:$M$349)</f>
        <v>7.0214423563218775E-3</v>
      </c>
      <c r="X219" s="7">
        <f t="shared" si="48"/>
        <v>-2.3280202053571432E-2</v>
      </c>
      <c r="Y219" s="7">
        <f>Indus!M219-W219-X219-AVERAGE(Indus!$M$2:$M$349)</f>
        <v>1.276645386904765E-3</v>
      </c>
      <c r="Z219" s="7">
        <f>AVERAGE(Indus!N213:N224)-AVERAGE(Indus!$N$2:$N$349)</f>
        <v>-1.3673670774712683</v>
      </c>
      <c r="AA219" s="7">
        <f t="shared" si="49"/>
        <v>1.7558755634523777</v>
      </c>
      <c r="AB219" s="7">
        <f>Indus!N219-Z219-AA219-AVERAGE(Indus!$N$2:$N$349)</f>
        <v>0.96712158154762129</v>
      </c>
      <c r="AC219" s="7">
        <f>AVERAGE(Indus!O213:O224)-AVERAGE(Indus!$O$2:$O$349)</f>
        <v>-9.2966139712645113E-2</v>
      </c>
      <c r="AD219" s="7">
        <f t="shared" si="50"/>
        <v>3.5075825297621321E-3</v>
      </c>
      <c r="AE219" s="7">
        <f>Indus!O219-AC219-AD219-AVERAGE(Indus!$O$2:$O$349)</f>
        <v>-8.6762253363095621E-2</v>
      </c>
      <c r="AF219" s="7">
        <f>AVERAGE(Indus!P213:P224)-AVERAGE(Indus!$P$2:$P$349)</f>
        <v>-3.7489249482758606E-2</v>
      </c>
      <c r="AG219" s="7">
        <f t="shared" si="51"/>
        <v>-3.7923187380952378E-2</v>
      </c>
      <c r="AH219" s="7">
        <f>Indus!P219-AF219-AG219-AVERAGE(Indus!$P$2:$P$349)</f>
        <v>1.6093223809523771E-3</v>
      </c>
    </row>
    <row r="220" spans="1:34" x14ac:dyDescent="0.2">
      <c r="A220" s="3">
        <v>39522</v>
      </c>
      <c r="B220">
        <f t="shared" si="54"/>
        <v>2008</v>
      </c>
      <c r="C220">
        <f t="shared" si="55"/>
        <v>3</v>
      </c>
      <c r="D220" s="7">
        <f>AVERAGE(Indus!D214:D225)</f>
        <v>-0.9187103516666667</v>
      </c>
      <c r="E220" s="7">
        <f t="shared" ref="E220:E283" si="57">E208</f>
        <v>1.7726173383333335</v>
      </c>
      <c r="F220" s="7">
        <f>Indus!D220-D220-E220</f>
        <v>-1.5647395866666667</v>
      </c>
      <c r="G220" s="7"/>
      <c r="H220" s="7">
        <f>AVERAGE(Indus!H214:H225)-AVERAGE(Indus!$H$2:$H$349)</f>
        <v>-4.1720468794837871</v>
      </c>
      <c r="I220" s="7">
        <f t="shared" ref="I220:I283" si="58">I208</f>
        <v>-0.14866638139847055</v>
      </c>
      <c r="J220" s="7">
        <f>Indus!H220-H220-I220-AVERAGE(Indus!$H$2:$H$349)</f>
        <v>-0.2526804569347405</v>
      </c>
      <c r="K220" s="7">
        <f>AVERAGE(Indus!I214:I225)-AVERAGE(Indus!$I$2:$I$349)</f>
        <v>-2.3393601165805649</v>
      </c>
      <c r="L220" s="7">
        <f t="shared" ref="L220:L283" si="59">L208</f>
        <v>0.40447307758932993</v>
      </c>
      <c r="M220" s="7">
        <f>Indus!I220-K220-L220-AVERAGE(Indus!$I$2:$I$349)</f>
        <v>5.295744741067665E-2</v>
      </c>
      <c r="N220" s="7">
        <f>AVERAGE(Indus!J214:J225)-AVERAGE(Indus!$J$2:$J$349)</f>
        <v>-0.25545320063218424</v>
      </c>
      <c r="O220" s="7">
        <f t="shared" ref="O220:O283" si="60">O208</f>
        <v>-0.39400179642857136</v>
      </c>
      <c r="P220" s="7">
        <f>Indus!J220-N220-O220-AVERAGE(Indus!$J$2:$J$349)</f>
        <v>-5.7258155238095299E-2</v>
      </c>
      <c r="Q220" s="7">
        <f>AVERAGE(Indus!K214:K225)-AVERAGE(Indus!$K$2:$K$349)</f>
        <v>1.3764277068965658E-2</v>
      </c>
      <c r="R220" s="7">
        <f t="shared" ref="R220:R283" si="61">R208</f>
        <v>-0.28105722928571436</v>
      </c>
      <c r="S220" s="7">
        <f>Indus!K220-Q220-R220-AVERAGE(Indus!$K$2:$K$349)</f>
        <v>0.1956546517857144</v>
      </c>
      <c r="T220" s="7">
        <f>AVERAGE(Indus!L214:L225)-AVERAGE(Indus!$L$2:$L$349)</f>
        <v>0.31343353247126693</v>
      </c>
      <c r="U220" s="7">
        <f t="shared" ref="U220:U283" si="62">U208</f>
        <v>-1.2460367708035722</v>
      </c>
      <c r="V220" s="7">
        <f>Indus!L220-T220-U220-AVERAGE(Indus!$L$2:$L$349)</f>
        <v>-0.67047577502976097</v>
      </c>
      <c r="W220" s="7">
        <f>AVERAGE(Indus!M214:M225)-AVERAGE(Indus!$M$2:$M$349)</f>
        <v>8.5883690229885401E-3</v>
      </c>
      <c r="X220" s="7">
        <f t="shared" ref="X220:X283" si="63">X208</f>
        <v>-2.3312426726190473E-2</v>
      </c>
      <c r="Y220" s="7">
        <f>Indus!M220-W220-X220-AVERAGE(Indus!$M$2:$M$349)</f>
        <v>-2.5805660714285639E-4</v>
      </c>
      <c r="Z220" s="7">
        <f>AVERAGE(Indus!N214:N225)-AVERAGE(Indus!$N$2:$N$349)</f>
        <v>-1.3810449124712676</v>
      </c>
      <c r="AA220" s="7">
        <f t="shared" ref="AA220:AA283" si="64">AA208</f>
        <v>3.4705398341666633</v>
      </c>
      <c r="AB220" s="7">
        <f>Indus!N220-Z220-AA220-AVERAGE(Indus!$N$2:$N$349)</f>
        <v>-0.55666262416666434</v>
      </c>
      <c r="AC220" s="7">
        <f>AVERAGE(Indus!O214:O225)-AVERAGE(Indus!$O$2:$O$349)</f>
        <v>-7.4049135545978917E-2</v>
      </c>
      <c r="AD220" s="7">
        <f t="shared" ref="AD220:AD283" si="65">AD208</f>
        <v>1.3288629910713556E-2</v>
      </c>
      <c r="AE220" s="7">
        <f>Indus!O220-AC220-AD220-AVERAGE(Indus!$O$2:$O$349)</f>
        <v>-0.26032200491071356</v>
      </c>
      <c r="AF220" s="7">
        <f>AVERAGE(Indus!P214:P225)-AVERAGE(Indus!$P$2:$P$349)</f>
        <v>-3.251497364942528E-2</v>
      </c>
      <c r="AG220" s="7">
        <f t="shared" ref="AG220:AG283" si="66">AG208</f>
        <v>-2.2603289434523804E-2</v>
      </c>
      <c r="AH220" s="7">
        <f>Indus!P220-AF220-AG220-AVERAGE(Indus!$P$2:$P$349)</f>
        <v>-1.563975139880952E-2</v>
      </c>
    </row>
    <row r="221" spans="1:34" x14ac:dyDescent="0.2">
      <c r="A221" s="3">
        <v>39553</v>
      </c>
      <c r="B221">
        <f t="shared" si="54"/>
        <v>2008</v>
      </c>
      <c r="C221">
        <f t="shared" si="55"/>
        <v>4</v>
      </c>
      <c r="D221" s="7">
        <f>AVERAGE(Indus!D215:D226)</f>
        <v>-1.1054962083333335</v>
      </c>
      <c r="E221" s="7">
        <f t="shared" si="57"/>
        <v>3.1407904284523811</v>
      </c>
      <c r="F221" s="7">
        <f>Indus!D221-D221-E221</f>
        <v>-1.0463072501190478</v>
      </c>
      <c r="G221" s="7"/>
      <c r="H221" s="7">
        <f>AVERAGE(Indus!H215:H226)-AVERAGE(Indus!$H$2:$H$349)</f>
        <v>-4.2108245486501801</v>
      </c>
      <c r="I221" s="7">
        <f t="shared" si="58"/>
        <v>-0.35107930526828568</v>
      </c>
      <c r="J221" s="7">
        <f>Indus!H221-H221-I221-AVERAGE(Indus!$H$2:$H$349)</f>
        <v>-0.25050354389850327</v>
      </c>
      <c r="K221" s="7">
        <f>AVERAGE(Indus!I215:I226)-AVERAGE(Indus!$I$2:$I$349)</f>
        <v>-2.4973801357472212</v>
      </c>
      <c r="L221" s="7">
        <f t="shared" si="59"/>
        <v>0.63605862616071818</v>
      </c>
      <c r="M221" s="7">
        <f>Indus!I221-K221-L221-AVERAGE(Indus!$I$2:$I$349)</f>
        <v>0.17491803800595562</v>
      </c>
      <c r="N221" s="7">
        <f>AVERAGE(Indus!J215:J226)-AVERAGE(Indus!$J$2:$J$349)</f>
        <v>-0.24852032563218407</v>
      </c>
      <c r="O221" s="7">
        <f t="shared" si="60"/>
        <v>-0.13855851791666673</v>
      </c>
      <c r="P221" s="7">
        <f>Indus!J221-N221-O221-AVERAGE(Indus!$J$2:$J$349)</f>
        <v>4.0932101249999908E-2</v>
      </c>
      <c r="Q221" s="7">
        <f>AVERAGE(Indus!K215:K226)-AVERAGE(Indus!$K$2:$K$349)</f>
        <v>1.3593927068965561E-2</v>
      </c>
      <c r="R221" s="7">
        <f t="shared" si="61"/>
        <v>4.7137904732142966E-2</v>
      </c>
      <c r="S221" s="7">
        <f>Indus!K221-Q221-R221-AVERAGE(Indus!$K$2:$K$349)</f>
        <v>-0.12059654223214289</v>
      </c>
      <c r="T221" s="7">
        <f>AVERAGE(Indus!L215:L226)-AVERAGE(Indus!$L$2:$L$349)</f>
        <v>0.30815434913793371</v>
      </c>
      <c r="U221" s="7">
        <f t="shared" si="62"/>
        <v>-1.2516972193154769</v>
      </c>
      <c r="V221" s="7">
        <f>Indus!L221-T221-U221-AVERAGE(Indus!$L$2:$L$349)</f>
        <v>-2.8172043184523154E-2</v>
      </c>
      <c r="W221" s="7">
        <f>AVERAGE(Indus!M215:M226)-AVERAGE(Indus!$M$2:$M$349)</f>
        <v>1.066465652298855E-2</v>
      </c>
      <c r="X221" s="7">
        <f t="shared" si="63"/>
        <v>-7.2630390416666663E-2</v>
      </c>
      <c r="Y221" s="7">
        <f>Indus!M221-W221-X221-AVERAGE(Indus!$M$2:$M$349)</f>
        <v>-1.0452950416666676E-2</v>
      </c>
      <c r="Z221" s="7">
        <f>AVERAGE(Indus!N215:N226)-AVERAGE(Indus!$N$2:$N$349)</f>
        <v>-1.3785927774712672</v>
      </c>
      <c r="AA221" s="7">
        <f t="shared" si="64"/>
        <v>4.3501304162797645</v>
      </c>
      <c r="AB221" s="7">
        <f>Indus!N221-Z221-AA221-AVERAGE(Indus!$N$2:$N$349)</f>
        <v>-0.90194501127976601</v>
      </c>
      <c r="AC221" s="7">
        <f>AVERAGE(Indus!O215:O226)-AVERAGE(Indus!$O$2:$O$349)</f>
        <v>-7.1827828879312161E-2</v>
      </c>
      <c r="AD221" s="7">
        <f t="shared" si="65"/>
        <v>-5.6000804821429107E-2</v>
      </c>
      <c r="AE221" s="7">
        <f>Indus!O221-AC221-AD221-AVERAGE(Indus!$O$2:$O$349)</f>
        <v>2.0367263154762671E-2</v>
      </c>
      <c r="AF221" s="7">
        <f>AVERAGE(Indus!P215:P226)-AVERAGE(Indus!$P$2:$P$349)</f>
        <v>-3.0754622816091939E-2</v>
      </c>
      <c r="AG221" s="7">
        <f t="shared" si="66"/>
        <v>-2.2552960833333358E-2</v>
      </c>
      <c r="AH221" s="7">
        <f>Indus!P221-AF221-AG221-AVERAGE(Indus!$P$2:$P$349)</f>
        <v>2.9182519166666684E-2</v>
      </c>
    </row>
    <row r="222" spans="1:34" x14ac:dyDescent="0.2">
      <c r="A222" s="3">
        <v>39583</v>
      </c>
      <c r="B222">
        <f t="shared" si="54"/>
        <v>2008</v>
      </c>
      <c r="C222">
        <f t="shared" si="55"/>
        <v>5</v>
      </c>
      <c r="D222" s="7">
        <f>AVERAGE(Indus!D216:D227)</f>
        <v>-1.2653669125</v>
      </c>
      <c r="E222" s="7">
        <f t="shared" si="57"/>
        <v>2.5263573912797606</v>
      </c>
      <c r="F222" s="7">
        <f>Indus!D222-D222-E222</f>
        <v>-1.4047244587797609</v>
      </c>
      <c r="G222" s="7"/>
      <c r="H222" s="7">
        <f>AVERAGE(Indus!H216:H227)-AVERAGE(Indus!$H$2:$H$349)</f>
        <v>-4.249927738650058</v>
      </c>
      <c r="I222" s="7">
        <f t="shared" si="58"/>
        <v>-0.45535786940445178</v>
      </c>
      <c r="J222" s="7">
        <f>Indus!H222-H222-I222-AVERAGE(Indus!$H$2:$H$349)</f>
        <v>-0.29828389976228209</v>
      </c>
      <c r="K222" s="7">
        <f>AVERAGE(Indus!I216:I227)-AVERAGE(Indus!$I$2:$I$349)</f>
        <v>-2.6533097007472293</v>
      </c>
      <c r="L222" s="7">
        <f t="shared" si="59"/>
        <v>0.8001232152678881</v>
      </c>
      <c r="M222" s="7">
        <f>Indus!I222-K222-L222-AVERAGE(Indus!$I$2:$I$349)</f>
        <v>0.22983233389879842</v>
      </c>
      <c r="N222" s="7">
        <f>AVERAGE(Indus!J216:J227)-AVERAGE(Indus!$J$2:$J$349)</f>
        <v>-0.24242776313218417</v>
      </c>
      <c r="O222" s="7">
        <f t="shared" si="60"/>
        <v>-0.10338196336309502</v>
      </c>
      <c r="P222" s="7">
        <f>Indus!J222-N222-O222-AVERAGE(Indus!$J$2:$J$349)</f>
        <v>-1.8144085803571741E-2</v>
      </c>
      <c r="Q222" s="7">
        <f>AVERAGE(Indus!K216:K227)-AVERAGE(Indus!$K$2:$K$349)</f>
        <v>1.9733766235632277E-2</v>
      </c>
      <c r="R222" s="7">
        <f t="shared" si="61"/>
        <v>0.13874429791666643</v>
      </c>
      <c r="S222" s="7">
        <f>Indus!K222-Q222-R222-AVERAGE(Indus!$K$2:$K$349)</f>
        <v>-1.5026945833330752E-3</v>
      </c>
      <c r="T222" s="7">
        <f>AVERAGE(Indus!L216:L227)-AVERAGE(Indus!$L$2:$L$349)</f>
        <v>0.31360523413793384</v>
      </c>
      <c r="U222" s="7">
        <f t="shared" si="62"/>
        <v>-1.5361059226785709</v>
      </c>
      <c r="V222" s="7">
        <f>Indus!L222-T222-U222-AVERAGE(Indus!$L$2:$L$349)</f>
        <v>-0.32599835482142936</v>
      </c>
      <c r="W222" s="7">
        <f>AVERAGE(Indus!M216:M227)-AVERAGE(Indus!$M$2:$M$349)</f>
        <v>1.2740941522988533E-2</v>
      </c>
      <c r="X222" s="7">
        <f t="shared" si="63"/>
        <v>-3.9640604285714282E-2</v>
      </c>
      <c r="Y222" s="7">
        <f>Indus!M222-W222-X222-AVERAGE(Indus!$M$2:$M$349)</f>
        <v>-8.3110515476190472E-3</v>
      </c>
      <c r="Z222" s="7">
        <f>AVERAGE(Indus!N216:N227)-AVERAGE(Indus!$N$2:$N$349)</f>
        <v>-1.365620502471268</v>
      </c>
      <c r="AA222" s="7">
        <f t="shared" si="64"/>
        <v>3.7907389094047605</v>
      </c>
      <c r="AB222" s="7">
        <f>Indus!N222-Z222-AA222-AVERAGE(Indus!$N$2:$N$349)</f>
        <v>-0.97434310940476188</v>
      </c>
      <c r="AC222" s="7">
        <f>AVERAGE(Indus!O216:O227)-AVERAGE(Indus!$O$2:$O$349)</f>
        <v>-6.9464325545978589E-2</v>
      </c>
      <c r="AD222" s="7">
        <f t="shared" si="65"/>
        <v>-3.8706940357142727E-2</v>
      </c>
      <c r="AE222" s="7">
        <f>Indus!O222-AC222-AD222-AVERAGE(Indus!$O$2:$O$349)</f>
        <v>-1.8602254642857474E-2</v>
      </c>
      <c r="AF222" s="7">
        <f>AVERAGE(Indus!P216:P227)-AVERAGE(Indus!$P$2:$P$349)</f>
        <v>-3.067644114942527E-2</v>
      </c>
      <c r="AG222" s="7">
        <f t="shared" si="66"/>
        <v>-3.0040667202380952E-2</v>
      </c>
      <c r="AH222" s="7">
        <f>Indus!P222-AF222-AG222-AVERAGE(Indus!$P$2:$P$349)</f>
        <v>1.0535183869047615E-2</v>
      </c>
    </row>
    <row r="223" spans="1:34" x14ac:dyDescent="0.2">
      <c r="A223" s="3">
        <v>39614</v>
      </c>
      <c r="B223">
        <f t="shared" si="54"/>
        <v>2008</v>
      </c>
      <c r="C223">
        <f t="shared" si="55"/>
        <v>6</v>
      </c>
      <c r="D223" s="7">
        <f>AVERAGE(Indus!D217:D228)</f>
        <v>-1.3782670900000003</v>
      </c>
      <c r="E223" s="7">
        <f t="shared" si="57"/>
        <v>1.4884468018154766</v>
      </c>
      <c r="F223" s="7">
        <f>Indus!D223-D223-E223</f>
        <v>-0.46645956181547632</v>
      </c>
      <c r="G223" s="7"/>
      <c r="H223" s="7">
        <f>AVERAGE(Indus!H217:H228)-AVERAGE(Indus!$H$2:$H$349)</f>
        <v>-4.2911671594833933</v>
      </c>
      <c r="I223" s="7">
        <f t="shared" si="58"/>
        <v>-0.44638061523755823</v>
      </c>
      <c r="J223" s="7">
        <f>Indus!H223-H223-I223-AVERAGE(Indus!$H$2:$H$349)</f>
        <v>-4.3853763096194598E-2</v>
      </c>
      <c r="K223" s="7">
        <f>AVERAGE(Indus!I217:I228)-AVERAGE(Indus!$I$2:$I$349)</f>
        <v>-2.8049896932472507</v>
      </c>
      <c r="L223" s="7">
        <f t="shared" si="59"/>
        <v>0.84019806285715504</v>
      </c>
      <c r="M223" s="7">
        <f>Indus!I223-K223-L223-AVERAGE(Indus!$I$2:$I$349)</f>
        <v>3.6963598809563791E-2</v>
      </c>
      <c r="N223" s="7">
        <f>AVERAGE(Indus!J217:J228)-AVERAGE(Indus!$J$2:$J$349)</f>
        <v>-0.23423682813218416</v>
      </c>
      <c r="O223" s="7">
        <f t="shared" si="60"/>
        <v>0.36573792788690507</v>
      </c>
      <c r="P223" s="7">
        <f>Indus!J223-N223-O223-AVERAGE(Indus!$J$2:$J$349)</f>
        <v>0.31882958794642824</v>
      </c>
      <c r="Q223" s="7">
        <f>AVERAGE(Indus!K217:K228)-AVERAGE(Indus!$K$2:$K$349)</f>
        <v>2.7154981235632314E-2</v>
      </c>
      <c r="R223" s="7">
        <f t="shared" si="61"/>
        <v>-9.3634842857143186E-3</v>
      </c>
      <c r="S223" s="7">
        <f>Indus!K223-Q223-R223-AVERAGE(Indus!$K$2:$K$349)</f>
        <v>-0.16019999738095236</v>
      </c>
      <c r="T223" s="7">
        <f>AVERAGE(Indus!L217:L228)-AVERAGE(Indus!$L$2:$L$349)</f>
        <v>0.33221737997126777</v>
      </c>
      <c r="U223" s="7">
        <f t="shared" si="62"/>
        <v>-0.8371478433035735</v>
      </c>
      <c r="V223" s="7">
        <f>Indus!L223-T223-U223-AVERAGE(Indus!$L$2:$L$349)</f>
        <v>1.1775265099702397</v>
      </c>
      <c r="W223" s="7">
        <f>AVERAGE(Indus!M217:M228)-AVERAGE(Indus!$M$2:$M$349)</f>
        <v>1.390457568965521E-2</v>
      </c>
      <c r="X223" s="7">
        <f t="shared" si="63"/>
        <v>-3.9679677708333333E-2</v>
      </c>
      <c r="Y223" s="7">
        <f>Indus!M223-W223-X223-AVERAGE(Indus!$M$2:$M$349)</f>
        <v>-9.4356122916666729E-3</v>
      </c>
      <c r="Z223" s="7">
        <f>AVERAGE(Indus!N217:N228)-AVERAGE(Indus!$N$2:$N$349)</f>
        <v>-1.3243678891379354</v>
      </c>
      <c r="AA223" s="7">
        <f t="shared" si="64"/>
        <v>1.7242862690476208</v>
      </c>
      <c r="AB223" s="7">
        <f>Indus!N223-Z223-AA223-AVERAGE(Indus!$N$2:$N$349)</f>
        <v>-2.2392870523809538</v>
      </c>
      <c r="AC223" s="7">
        <f>AVERAGE(Indus!O217:O228)-AVERAGE(Indus!$O$2:$O$349)</f>
        <v>-6.622115721264521E-2</v>
      </c>
      <c r="AD223" s="7">
        <f t="shared" si="65"/>
        <v>-0.14073229485119043</v>
      </c>
      <c r="AE223" s="7">
        <f>Indus!O223-AC223-AD223-AVERAGE(Indus!$O$2:$O$349)</f>
        <v>0.33314252151785695</v>
      </c>
      <c r="AF223" s="7">
        <f>AVERAGE(Indus!P217:P228)-AVERAGE(Indus!$P$2:$P$349)</f>
        <v>-3.0548597816091948E-2</v>
      </c>
      <c r="AG223" s="7">
        <f t="shared" si="66"/>
        <v>3.1537172827380958E-2</v>
      </c>
      <c r="AH223" s="7">
        <f>Indus!P223-AF223-AG223-AVERAGE(Indus!$P$2:$P$349)</f>
        <v>0.11987232050595238</v>
      </c>
    </row>
    <row r="224" spans="1:34" x14ac:dyDescent="0.2">
      <c r="A224" s="3">
        <v>39644</v>
      </c>
      <c r="B224">
        <f t="shared" si="54"/>
        <v>2008</v>
      </c>
      <c r="C224">
        <f t="shared" si="55"/>
        <v>7</v>
      </c>
      <c r="D224" s="7">
        <f>AVERAGE(Indus!D218:D229)</f>
        <v>-1.3953390525</v>
      </c>
      <c r="E224" s="7">
        <f t="shared" si="57"/>
        <v>1.9669899127678572</v>
      </c>
      <c r="F224" s="7">
        <f>Indus!D224-D224-E224</f>
        <v>-0.52419555026785702</v>
      </c>
      <c r="G224" s="7"/>
      <c r="H224" s="7">
        <f>AVERAGE(Indus!H218:H229)-AVERAGE(Indus!$H$2:$H$349)</f>
        <v>-4.3278289436502746</v>
      </c>
      <c r="I224" s="7">
        <f t="shared" si="58"/>
        <v>-0.1231013713095308</v>
      </c>
      <c r="J224" s="7">
        <f>Indus!H224-H224-I224-AVERAGE(Indus!$H$2:$H$349)</f>
        <v>5.8933077142683032E-2</v>
      </c>
      <c r="K224" s="7">
        <f>AVERAGE(Indus!I218:I229)-AVERAGE(Indus!$I$2:$I$349)</f>
        <v>-2.9487910649138485</v>
      </c>
      <c r="L224" s="7">
        <f t="shared" si="59"/>
        <v>0.17507643994048294</v>
      </c>
      <c r="M224" s="7">
        <f>Indus!I224-K224-L224-AVERAGE(Indus!$I$2:$I$349)</f>
        <v>-0.59881555660717822</v>
      </c>
      <c r="N224" s="7">
        <f>AVERAGE(Indus!J218:J229)-AVERAGE(Indus!$J$2:$J$349)</f>
        <v>-0.22148398979885064</v>
      </c>
      <c r="O224" s="7">
        <f t="shared" si="60"/>
        <v>0.82044285833333364</v>
      </c>
      <c r="P224" s="7">
        <f>Indus!J224-N224-O224-AVERAGE(Indus!$J$2:$J$349)</f>
        <v>-2.1368210833333734E-2</v>
      </c>
      <c r="Q224" s="7">
        <f>AVERAGE(Indus!K218:K229)-AVERAGE(Indus!$K$2:$K$349)</f>
        <v>3.142911123563219E-2</v>
      </c>
      <c r="R224" s="7">
        <f t="shared" si="61"/>
        <v>9.4670911398809454E-2</v>
      </c>
      <c r="S224" s="7">
        <f>Indus!K224-Q224-R224-AVERAGE(Indus!$K$2:$K$349)</f>
        <v>-4.1502753065476017E-2</v>
      </c>
      <c r="T224" s="7">
        <f>AVERAGE(Indus!L218:L229)-AVERAGE(Indus!$L$2:$L$349)</f>
        <v>0.37544091997126738</v>
      </c>
      <c r="U224" s="7">
        <f t="shared" si="62"/>
        <v>1.7990590514880962</v>
      </c>
      <c r="V224" s="7">
        <f>Indus!L224-T224-U224-AVERAGE(Indus!$L$2:$L$349)</f>
        <v>1.1384325851785695</v>
      </c>
      <c r="W224" s="7">
        <f>AVERAGE(Indus!M218:M229)-AVERAGE(Indus!$M$2:$M$349)</f>
        <v>1.390457568965521E-2</v>
      </c>
      <c r="X224" s="7">
        <f t="shared" si="63"/>
        <v>6.3956218720238101E-2</v>
      </c>
      <c r="Y224" s="7">
        <f>Indus!M224-W224-X224-AVERAGE(Indus!$M$2:$M$349)</f>
        <v>1.3114821279761907E-2</v>
      </c>
      <c r="Z224" s="7">
        <f>AVERAGE(Indus!N218:N229)-AVERAGE(Indus!$N$2:$N$349)</f>
        <v>-1.2477790991379347</v>
      </c>
      <c r="AA224" s="7">
        <f t="shared" si="64"/>
        <v>-1.4646424845833312</v>
      </c>
      <c r="AB224" s="7">
        <f>Indus!N224-Z224-AA224-AVERAGE(Indus!$N$2:$N$349)</f>
        <v>-0.87002102875000276</v>
      </c>
      <c r="AC224" s="7">
        <f>AVERAGE(Indus!O218:O229)-AVERAGE(Indus!$O$2:$O$349)</f>
        <v>-4.0888884712645179E-2</v>
      </c>
      <c r="AD224" s="7">
        <f t="shared" si="65"/>
        <v>0.38190007651785818</v>
      </c>
      <c r="AE224" s="7">
        <f>Indus!O224-AC224-AD224-AVERAGE(Indus!$O$2:$O$349)</f>
        <v>-3.2043282351191582E-2</v>
      </c>
      <c r="AF224" s="7">
        <f>AVERAGE(Indus!P218:P229)-AVERAGE(Indus!$P$2:$P$349)</f>
        <v>-2.9329287816091947E-2</v>
      </c>
      <c r="AG224" s="7">
        <f t="shared" si="66"/>
        <v>0.21962261613095235</v>
      </c>
      <c r="AH224" s="7">
        <f>Indus!P224-AF224-AG224-AVERAGE(Indus!$P$2:$P$349)</f>
        <v>-0.17088019279761901</v>
      </c>
    </row>
    <row r="225" spans="1:34" x14ac:dyDescent="0.2">
      <c r="A225" s="3">
        <v>39675</v>
      </c>
      <c r="B225">
        <f t="shared" si="54"/>
        <v>2008</v>
      </c>
      <c r="C225">
        <f t="shared" si="55"/>
        <v>8</v>
      </c>
      <c r="D225" s="7">
        <f>AVERAGE(Indus!D219:D230)</f>
        <v>-1.4384538733333336</v>
      </c>
      <c r="E225" s="7">
        <f t="shared" si="57"/>
        <v>1.7473477882142856</v>
      </c>
      <c r="F225" s="7">
        <f>Indus!D225-D225-E225</f>
        <v>-0.42270969488095234</v>
      </c>
      <c r="G225" s="7"/>
      <c r="H225" s="7">
        <f>AVERAGE(Indus!H219:H230)-AVERAGE(Indus!$H$2:$H$349)</f>
        <v>-4.3680918019831552</v>
      </c>
      <c r="I225" s="7">
        <f t="shared" si="58"/>
        <v>0.30438886375077345</v>
      </c>
      <c r="J225" s="7">
        <f>Indus!H225-H225-I225-AVERAGE(Indus!$H$2:$H$349)</f>
        <v>0.19489906041553695</v>
      </c>
      <c r="K225" s="7">
        <f>AVERAGE(Indus!I219:I230)-AVERAGE(Indus!$I$2:$I$349)</f>
        <v>-3.0687073449138893</v>
      </c>
      <c r="L225" s="7">
        <f t="shared" si="59"/>
        <v>-0.76863316086308942</v>
      </c>
      <c r="M225" s="7">
        <f>Indus!I225-K225-L225-AVERAGE(Indus!$I$2:$I$349)</f>
        <v>-0.54184250580357229</v>
      </c>
      <c r="N225" s="7">
        <f>AVERAGE(Indus!J219:J230)-AVERAGE(Indus!$J$2:$J$349)</f>
        <v>-0.21823596896551756</v>
      </c>
      <c r="O225" s="7">
        <f t="shared" si="60"/>
        <v>0.9251789839880955</v>
      </c>
      <c r="P225" s="7">
        <f>Indus!J225-N225-O225-AVERAGE(Indus!$J$2:$J$349)</f>
        <v>-0.28296484732142879</v>
      </c>
      <c r="Q225" s="7">
        <f>AVERAGE(Indus!K219:K230)-AVERAGE(Indus!$K$2:$K$349)</f>
        <v>2.8552618735632307E-2</v>
      </c>
      <c r="R225" s="7">
        <f t="shared" si="61"/>
        <v>1.6816573690476178E-2</v>
      </c>
      <c r="S225" s="7">
        <f>Indus!K225-Q225-R225-AVERAGE(Indus!$K$2:$K$349)</f>
        <v>-0.10220688285714286</v>
      </c>
      <c r="T225" s="7">
        <f>AVERAGE(Indus!L219:L230)-AVERAGE(Indus!$L$2:$L$349)</f>
        <v>0.39848232747126655</v>
      </c>
      <c r="U225" s="7">
        <f t="shared" si="62"/>
        <v>3.6617751977976187</v>
      </c>
      <c r="V225" s="7">
        <f>Indus!L225-T225-U225-AVERAGE(Indus!$L$2:$L$349)</f>
        <v>-0.19148924863095118</v>
      </c>
      <c r="W225" s="7">
        <f>AVERAGE(Indus!M219:M230)-AVERAGE(Indus!$M$2:$M$349)</f>
        <v>1.3753894856321877E-2</v>
      </c>
      <c r="X225" s="7">
        <f t="shared" si="63"/>
        <v>3.3499074464285739E-2</v>
      </c>
      <c r="Y225" s="7">
        <f>Indus!M225-W225-X225-AVERAGE(Indus!$M$2:$M$349)</f>
        <v>9.3338863690475976E-3</v>
      </c>
      <c r="Z225" s="7">
        <f>AVERAGE(Indus!N219:N230)-AVERAGE(Indus!$N$2:$N$349)</f>
        <v>-1.1626418116379345</v>
      </c>
      <c r="AA225" s="7">
        <f t="shared" si="64"/>
        <v>-3.1178156839880966</v>
      </c>
      <c r="AB225" s="7">
        <f>Indus!N225-Z225-AA225-AVERAGE(Indus!$N$2:$N$349)</f>
        <v>0.50247398315476133</v>
      </c>
      <c r="AC225" s="7">
        <f>AVERAGE(Indus!O219:O230)-AVERAGE(Indus!$O$2:$O$349)</f>
        <v>-3.0219136379312062E-2</v>
      </c>
      <c r="AD225" s="7">
        <f t="shared" si="65"/>
        <v>0.54602282654761813</v>
      </c>
      <c r="AE225" s="7">
        <f>Indus!O225-AC225-AD225-AVERAGE(Indus!$O$2:$O$349)</f>
        <v>6.8433009285715052E-2</v>
      </c>
      <c r="AF225" s="7">
        <f>AVERAGE(Indus!P219:P230)-AVERAGE(Indus!$P$2:$P$349)</f>
        <v>-3.1328303649425286E-2</v>
      </c>
      <c r="AG225" s="7">
        <f t="shared" si="66"/>
        <v>0.14610215586309522</v>
      </c>
      <c r="AH225" s="7">
        <f>Indus!P225-AF225-AG225-AVERAGE(Indus!$P$2:$P$349)</f>
        <v>-7.9294536696428539E-2</v>
      </c>
    </row>
    <row r="226" spans="1:34" x14ac:dyDescent="0.2">
      <c r="A226" s="3">
        <v>39706</v>
      </c>
      <c r="B226">
        <f t="shared" si="54"/>
        <v>2008</v>
      </c>
      <c r="C226">
        <f t="shared" si="55"/>
        <v>9</v>
      </c>
      <c r="D226" s="7">
        <f>AVERAGE(Indus!D220:D231)</f>
        <v>-1.3393617074999999</v>
      </c>
      <c r="E226" s="7">
        <f t="shared" si="57"/>
        <v>-0.16994869681547603</v>
      </c>
      <c r="F226" s="7">
        <f>Indus!D226-D226-E226</f>
        <v>-0.89996083568452478</v>
      </c>
      <c r="G226" s="7"/>
      <c r="H226" s="7">
        <f>AVERAGE(Indus!H220:H231)-AVERAGE(Indus!$H$2:$H$349)</f>
        <v>-4.401376306982911</v>
      </c>
      <c r="I226" s="7">
        <f t="shared" si="58"/>
        <v>0.56428019148734165</v>
      </c>
      <c r="J226" s="7">
        <f>Indus!H226-H226-I226-AVERAGE(Indus!$H$2:$H$349)</f>
        <v>0.16262817767847082</v>
      </c>
      <c r="K226" s="7">
        <f>AVERAGE(Indus!I220:I231)-AVERAGE(Indus!$I$2:$I$349)</f>
        <v>-3.1772481982471845</v>
      </c>
      <c r="L226" s="7">
        <f t="shared" si="59"/>
        <v>-0.73743248026778474</v>
      </c>
      <c r="M226" s="7">
        <f>Indus!I226-K226-L226-AVERAGE(Indus!$I$2:$I$349)</f>
        <v>-0.34868812306558539</v>
      </c>
      <c r="N226" s="7">
        <f>AVERAGE(Indus!J220:J231)-AVERAGE(Indus!$J$2:$J$349)</f>
        <v>-0.20154045229885087</v>
      </c>
      <c r="O226" s="7">
        <f t="shared" si="60"/>
        <v>0.52414154517857137</v>
      </c>
      <c r="P226" s="7">
        <f>Indus!J226-N226-O226-AVERAGE(Indus!$J$2:$J$349)</f>
        <v>-0.32649212517857129</v>
      </c>
      <c r="Q226" s="7">
        <f>AVERAGE(Indus!K220:K231)-AVERAGE(Indus!$K$2:$K$349)</f>
        <v>3.021146540229902E-2</v>
      </c>
      <c r="R226" s="7">
        <f t="shared" si="61"/>
        <v>0.24324861071428594</v>
      </c>
      <c r="S226" s="7">
        <f>Indus!K226-Q226-R226-AVERAGE(Indus!$K$2:$K$349)</f>
        <v>0.12082541345238063</v>
      </c>
      <c r="T226" s="7">
        <f>AVERAGE(Indus!L220:L231)-AVERAGE(Indus!$L$2:$L$349)</f>
        <v>0.45451061413793337</v>
      </c>
      <c r="U226" s="7">
        <f t="shared" si="62"/>
        <v>2.2162659018154773</v>
      </c>
      <c r="V226" s="7">
        <f>Indus!L226-T226-U226-AVERAGE(Indus!$L$2:$L$349)</f>
        <v>-1.0051670893154769</v>
      </c>
      <c r="W226" s="7">
        <f>AVERAGE(Indus!M220:M231)-AVERAGE(Indus!$M$2:$M$349)</f>
        <v>1.3603214022988544E-2</v>
      </c>
      <c r="X226" s="7">
        <f t="shared" si="63"/>
        <v>8.6521461220238155E-2</v>
      </c>
      <c r="Y226" s="7">
        <f>Indus!M226-W226-X226-AVERAGE(Indus!$M$2:$M$349)</f>
        <v>1.8100580446428538E-2</v>
      </c>
      <c r="Z226" s="7">
        <f>AVERAGE(Indus!N220:N231)-AVERAGE(Indus!$N$2:$N$349)</f>
        <v>-1.0075251741379336</v>
      </c>
      <c r="AA226" s="7">
        <f t="shared" si="64"/>
        <v>-3.2922003180654746</v>
      </c>
      <c r="AB226" s="7">
        <f>Indus!N226-Z226-AA226-AVERAGE(Indus!$N$2:$N$349)</f>
        <v>0.66762267973214051</v>
      </c>
      <c r="AC226" s="7">
        <f>AVERAGE(Indus!O220:O231)-AVERAGE(Indus!$O$2:$O$349)</f>
        <v>-1.991466554597876E-2</v>
      </c>
      <c r="AD226" s="7">
        <f t="shared" si="65"/>
        <v>0.22230336464285827</v>
      </c>
      <c r="AE226" s="7">
        <f>Indus!O226-AC226-AD226-AVERAGE(Indus!$O$2:$O$349)</f>
        <v>-0.16312798964285813</v>
      </c>
      <c r="AF226" s="7">
        <f>AVERAGE(Indus!P220:P231)-AVERAGE(Indus!$P$2:$P$349)</f>
        <v>-3.0066066149425287E-2</v>
      </c>
      <c r="AG226" s="7">
        <f t="shared" si="66"/>
        <v>2.9234067857142887E-3</v>
      </c>
      <c r="AH226" s="7">
        <f>Indus!P226-AF226-AG226-AVERAGE(Indus!$P$2:$P$349)</f>
        <v>-2.5754945119047606E-2</v>
      </c>
    </row>
    <row r="227" spans="1:34" x14ac:dyDescent="0.2">
      <c r="A227" s="3">
        <v>39736</v>
      </c>
      <c r="B227">
        <f t="shared" si="54"/>
        <v>2008</v>
      </c>
      <c r="C227">
        <f t="shared" si="55"/>
        <v>10</v>
      </c>
      <c r="D227" s="7">
        <f>AVERAGE(Indus!D221:D232)</f>
        <v>-1.0743307666666668</v>
      </c>
      <c r="E227" s="7">
        <f t="shared" si="57"/>
        <v>-2.9457578467261909</v>
      </c>
      <c r="F227" s="7">
        <f>Indus!D227-D227-E227</f>
        <v>-0.34120327660714267</v>
      </c>
      <c r="G227" s="7"/>
      <c r="H227" s="7">
        <f>AVERAGE(Indus!H221:H232)-AVERAGE(Indus!$H$2:$H$349)</f>
        <v>-4.4187102919836434</v>
      </c>
      <c r="I227" s="7">
        <f t="shared" si="58"/>
        <v>0.67293512288642887</v>
      </c>
      <c r="J227" s="7">
        <f>Indus!H227-H227-I227-AVERAGE(Indus!$H$2:$H$349)</f>
        <v>0.17653184128039356</v>
      </c>
      <c r="K227" s="7">
        <f>AVERAGE(Indus!I221:I232)-AVERAGE(Indus!$I$2:$I$349)</f>
        <v>-3.2758250624139009</v>
      </c>
      <c r="L227" s="7">
        <f t="shared" si="59"/>
        <v>-0.62443569854167436</v>
      </c>
      <c r="M227" s="7">
        <f>Indus!I227-K227-L227-AVERAGE(Indus!$I$2:$I$349)</f>
        <v>-0.28171766062496317</v>
      </c>
      <c r="N227" s="7">
        <f>AVERAGE(Indus!J221:J232)-AVERAGE(Indus!$J$2:$J$349)</f>
        <v>-0.18143401479885091</v>
      </c>
      <c r="O227" s="7">
        <f t="shared" si="60"/>
        <v>-4.6015853988095268E-2</v>
      </c>
      <c r="P227" s="7">
        <f>Indus!J227-N227-O227-AVERAGE(Indus!$J$2:$J$349)</f>
        <v>-0.14515103351190473</v>
      </c>
      <c r="Q227" s="7">
        <f>AVERAGE(Indus!K221:K232)-AVERAGE(Indus!$K$2:$K$349)</f>
        <v>1.6684918735632381E-2</v>
      </c>
      <c r="R227" s="7">
        <f t="shared" si="61"/>
        <v>0.14251123116071418</v>
      </c>
      <c r="S227" s="7">
        <f>Indus!K227-Q227-R227-AVERAGE(Indus!$K$2:$K$349)</f>
        <v>0.12003716967261913</v>
      </c>
      <c r="T227" s="7">
        <f>AVERAGE(Indus!L221:L232)-AVERAGE(Indus!$L$2:$L$349)</f>
        <v>0.54750170747126781</v>
      </c>
      <c r="U227" s="7">
        <f t="shared" si="62"/>
        <v>7.3723279255951901E-2</v>
      </c>
      <c r="V227" s="7">
        <f>Indus!L227-T227-U227-AVERAGE(Indus!$L$2:$L$349)</f>
        <v>-0.58337168008928586</v>
      </c>
      <c r="W227" s="7">
        <f>AVERAGE(Indus!M221:M232)-AVERAGE(Indus!$M$2:$M$349)</f>
        <v>1.3452533189655211E-2</v>
      </c>
      <c r="X227" s="7">
        <f t="shared" si="63"/>
        <v>8.6516122976190463E-2</v>
      </c>
      <c r="Y227" s="7">
        <f>Indus!M227-W227-X227-AVERAGE(Indus!$M$2:$M$349)</f>
        <v>1.8271879523809542E-2</v>
      </c>
      <c r="Z227" s="7">
        <f>AVERAGE(Indus!N221:N232)-AVERAGE(Indus!$N$2:$N$349)</f>
        <v>-0.73922758163793567</v>
      </c>
      <c r="AA227" s="7">
        <f t="shared" si="64"/>
        <v>-3.0015759469047625</v>
      </c>
      <c r="AB227" s="7">
        <f>Indus!N227-Z227-AA227-AVERAGE(Indus!$N$2:$N$349)</f>
        <v>0.42904563607142876</v>
      </c>
      <c r="AC227" s="7">
        <f>AVERAGE(Indus!O221:O232)-AVERAGE(Indus!$O$2:$O$349)</f>
        <v>-7.4947463793120228E-3</v>
      </c>
      <c r="AD227" s="7">
        <f t="shared" si="65"/>
        <v>-0.17453537592261892</v>
      </c>
      <c r="AE227" s="7">
        <f>Indus!O227-AC227-AD227-AVERAGE(Indus!$O$2:$O$349)</f>
        <v>-0.10222267824404785</v>
      </c>
      <c r="AF227" s="7">
        <f>AVERAGE(Indus!P221:P232)-AVERAGE(Indus!$P$2:$P$349)</f>
        <v>-2.9267251149425279E-2</v>
      </c>
      <c r="AG227" s="7">
        <f t="shared" si="66"/>
        <v>-7.4909249077380946E-2</v>
      </c>
      <c r="AH227" s="7">
        <f>Indus!P227-AF227-AG227-AVERAGE(Indus!$P$2:$P$349)</f>
        <v>2.7442605744047624E-2</v>
      </c>
    </row>
    <row r="228" spans="1:34" x14ac:dyDescent="0.2">
      <c r="A228" s="3">
        <v>39767</v>
      </c>
      <c r="B228">
        <f t="shared" si="54"/>
        <v>2008</v>
      </c>
      <c r="C228">
        <f t="shared" si="55"/>
        <v>11</v>
      </c>
      <c r="D228" s="7">
        <f>AVERAGE(Indus!D222:D233)</f>
        <v>-0.72890836000000014</v>
      </c>
      <c r="E228" s="7">
        <f t="shared" si="57"/>
        <v>-3.5697580191071441</v>
      </c>
      <c r="F228" s="7">
        <f>Indus!D228-D228-E228</f>
        <v>-0.45930252089285561</v>
      </c>
      <c r="G228" s="7"/>
      <c r="H228" s="7">
        <f>AVERAGE(Indus!H222:H233)-AVERAGE(Indus!$H$2:$H$349)</f>
        <v>-4.4218637744838816</v>
      </c>
      <c r="I228" s="7">
        <f t="shared" si="58"/>
        <v>0.72864568809472985</v>
      </c>
      <c r="J228" s="7">
        <f>Indus!H228-H228-I228-AVERAGE(Indus!$H$2:$H$349)</f>
        <v>9.4922018572106026E-2</v>
      </c>
      <c r="K228" s="7">
        <f>AVERAGE(Indus!I222:I233)-AVERAGE(Indus!$I$2:$I$349)</f>
        <v>-3.3679932349139108</v>
      </c>
      <c r="L228" s="7">
        <f t="shared" si="59"/>
        <v>-0.50716400184529675</v>
      </c>
      <c r="M228" s="7">
        <f>Indus!I228-K228-L228-AVERAGE(Indus!$I$2:$I$349)</f>
        <v>-0.23681386482132893</v>
      </c>
      <c r="N228" s="7">
        <f>AVERAGE(Indus!J222:J233)-AVERAGE(Indus!$J$2:$J$349)</f>
        <v>-0.15843326813218439</v>
      </c>
      <c r="O228" s="7">
        <f t="shared" si="60"/>
        <v>-0.27201306354166643</v>
      </c>
      <c r="P228" s="7">
        <f>Indus!J228-N228-O228-AVERAGE(Indus!$J$2:$J$349)</f>
        <v>-6.6967820625000063E-2</v>
      </c>
      <c r="Q228" s="7">
        <f>AVERAGE(Indus!K222:K233)-AVERAGE(Indus!$K$2:$K$349)</f>
        <v>1.662164290229895E-2</v>
      </c>
      <c r="R228" s="7">
        <f t="shared" si="61"/>
        <v>-3.8654924107142885E-2</v>
      </c>
      <c r="S228" s="7">
        <f>Indus!K228-Q228-R228-AVERAGE(Indus!$K$2:$K$349)</f>
        <v>0.13216983077380962</v>
      </c>
      <c r="T228" s="7">
        <f>AVERAGE(Indus!L222:L233)-AVERAGE(Indus!$L$2:$L$349)</f>
        <v>0.63392848247126743</v>
      </c>
      <c r="U228" s="7">
        <f t="shared" si="62"/>
        <v>-0.51119059562499913</v>
      </c>
      <c r="V228" s="7">
        <f>Indus!L228-T228-U228-AVERAGE(Indus!$L$2:$L$349)</f>
        <v>-0.40619129020833444</v>
      </c>
      <c r="W228" s="7">
        <f>AVERAGE(Indus!M222:M233)-AVERAGE(Indus!$M$2:$M$349)</f>
        <v>1.3452533189655211E-2</v>
      </c>
      <c r="X228" s="7">
        <f t="shared" si="63"/>
        <v>2.3683410833333321E-2</v>
      </c>
      <c r="Y228" s="7">
        <f>Indus!M228-W228-X228-AVERAGE(Indus!$M$2:$M$349)</f>
        <v>5.8958416666666791E-3</v>
      </c>
      <c r="Z228" s="7">
        <f>AVERAGE(Indus!N222:N233)-AVERAGE(Indus!$N$2:$N$349)</f>
        <v>-0.41305944163793562</v>
      </c>
      <c r="AA228" s="7">
        <f t="shared" si="64"/>
        <v>-2.4656964049702372</v>
      </c>
      <c r="AB228" s="7">
        <f>Indus!N228-Z228-AA228-AVERAGE(Indus!$N$2:$N$349)</f>
        <v>5.8144044136904327E-2</v>
      </c>
      <c r="AC228" s="7">
        <f>AVERAGE(Indus!O222:O233)-AVERAGE(Indus!$O$2:$O$349)</f>
        <v>-3.6227097126455554E-3</v>
      </c>
      <c r="AD228" s="7">
        <f t="shared" si="65"/>
        <v>-0.45004948389880894</v>
      </c>
      <c r="AE228" s="7">
        <f>Indus!O228-AC228-AD228-AVERAGE(Indus!$O$2:$O$349)</f>
        <v>-6.9338216934524244E-2</v>
      </c>
      <c r="AF228" s="7">
        <f>AVERAGE(Indus!P222:P233)-AVERAGE(Indus!$P$2:$P$349)</f>
        <v>-2.792705531609195E-2</v>
      </c>
      <c r="AG228" s="7">
        <f t="shared" si="66"/>
        <v>-7.7334496339285713E-2</v>
      </c>
      <c r="AH228" s="7">
        <f>Indus!P228-AF228-AG228-AVERAGE(Indus!$P$2:$P$349)</f>
        <v>2.8753397172619058E-2</v>
      </c>
    </row>
    <row r="229" spans="1:34" x14ac:dyDescent="0.2">
      <c r="A229" s="3">
        <v>39797</v>
      </c>
      <c r="B229">
        <f t="shared" si="54"/>
        <v>2008</v>
      </c>
      <c r="C229">
        <f t="shared" si="55"/>
        <v>12</v>
      </c>
      <c r="D229" s="7">
        <f>AVERAGE(Indus!D223:D234)</f>
        <v>-0.37800709416666683</v>
      </c>
      <c r="E229" s="7">
        <f t="shared" si="57"/>
        <v>-3.4801343082440477</v>
      </c>
      <c r="F229" s="7">
        <f>Indus!D229-D229-E229</f>
        <v>0.29733226241071442</v>
      </c>
      <c r="G229" s="22" t="str">
        <f>$M$350</f>
        <v>Runoff Storage</v>
      </c>
      <c r="H229" s="7">
        <f>AVERAGE(Indus!H223:H234)-AVERAGE(Indus!$H$2:$H$349)</f>
        <v>-4.4272145228164845</v>
      </c>
      <c r="I229" s="7">
        <f t="shared" si="58"/>
        <v>-0.44556318029754038</v>
      </c>
      <c r="J229" s="7">
        <f>Indus!H229-H229-I229-AVERAGE(Indus!$H$2:$H$349)</f>
        <v>-5.3155084703121247E-2</v>
      </c>
      <c r="K229" s="7">
        <f>AVERAGE(Indus!I223:I234)-AVERAGE(Indus!$I$2:$I$349)</f>
        <v>-3.4570180965805548</v>
      </c>
      <c r="L229" s="7">
        <f t="shared" si="59"/>
        <v>-0.34169206232144234</v>
      </c>
      <c r="M229" s="7">
        <f>Indus!I229-K229-L229-AVERAGE(Indus!$I$2:$I$349)</f>
        <v>-7.6261432678563779E-2</v>
      </c>
      <c r="N229" s="7">
        <f>AVERAGE(Indus!J223:J234)-AVERAGE(Indus!$J$2:$J$349)</f>
        <v>-0.13560364646551759</v>
      </c>
      <c r="O229" s="7">
        <f t="shared" si="60"/>
        <v>-0.5169500352678571</v>
      </c>
      <c r="P229" s="7">
        <f>Indus!J229-N229-O229-AVERAGE(Indus!$J$2:$J$349)</f>
        <v>9.0556819434523872E-2</v>
      </c>
      <c r="Q229" s="7">
        <f>AVERAGE(Indus!K223:K234)-AVERAGE(Indus!$K$2:$K$349)</f>
        <v>1.7491041235632387E-2</v>
      </c>
      <c r="R229" s="7">
        <f t="shared" si="61"/>
        <v>0.2758142312202384</v>
      </c>
      <c r="S229" s="7">
        <f>Indus!K229-Q229-R229-AVERAGE(Indus!$K$2:$K$349)</f>
        <v>3.9791697113094826E-2</v>
      </c>
      <c r="T229" s="7">
        <f>AVERAGE(Indus!L223:L234)-AVERAGE(Indus!$L$2:$L$349)</f>
        <v>0.71821743747126643</v>
      </c>
      <c r="U229" s="7">
        <f t="shared" si="62"/>
        <v>-0.50768902354166556</v>
      </c>
      <c r="V229" s="7">
        <f>Indus!L229-T229-U229-AVERAGE(Indus!$L$2:$L$349)</f>
        <v>5.8960462708332884E-2</v>
      </c>
      <c r="W229" s="7">
        <f>AVERAGE(Indus!M223:M234)-AVERAGE(Indus!$M$2:$M$349)</f>
        <v>1.3339060689655208E-2</v>
      </c>
      <c r="X229" s="7">
        <f t="shared" si="63"/>
        <v>-7.2473393809523806E-2</v>
      </c>
      <c r="Y229" s="7">
        <f>Indus!M229-W229-X229-AVERAGE(Indus!$M$2:$M$349)</f>
        <v>-1.328435119047619E-2</v>
      </c>
      <c r="Z229" s="7">
        <f>AVERAGE(Indus!N223:N234)-AVERAGE(Indus!$N$2:$N$349)</f>
        <v>-7.4907112471267467E-2</v>
      </c>
      <c r="AA229" s="7">
        <f t="shared" si="64"/>
        <v>-1.703961671160716</v>
      </c>
      <c r="AB229" s="7">
        <f>Indus!N229-Z229-AA229-AVERAGE(Indus!$N$2:$N$349)</f>
        <v>-1.820251883928492E-2</v>
      </c>
      <c r="AC229" s="7">
        <f>AVERAGE(Indus!O223:O234)-AVERAGE(Indus!$O$2:$O$349)</f>
        <v>-5.9255947126457542E-3</v>
      </c>
      <c r="AD229" s="7">
        <f t="shared" si="65"/>
        <v>-9.3014441964285766E-2</v>
      </c>
      <c r="AE229" s="7">
        <f>Indus!O229-AC229-AD229-AVERAGE(Indus!$O$2:$O$349)</f>
        <v>0.23104427613095257</v>
      </c>
      <c r="AF229" s="7">
        <f>AVERAGE(Indus!P223:P234)-AVERAGE(Indus!$P$2:$P$349)</f>
        <v>-2.6375041982758599E-2</v>
      </c>
      <c r="AG229" s="7">
        <f t="shared" si="66"/>
        <v>-7.4602463452380946E-2</v>
      </c>
      <c r="AH229" s="7">
        <f>Indus!P229-AF229-AG229-AVERAGE(Indus!$P$2:$P$349)</f>
        <v>3.7966310952380941E-2</v>
      </c>
    </row>
    <row r="230" spans="1:34" x14ac:dyDescent="0.2">
      <c r="A230" s="3">
        <v>39828</v>
      </c>
      <c r="B230">
        <f t="shared" si="54"/>
        <v>2009</v>
      </c>
      <c r="C230">
        <f t="shared" si="55"/>
        <v>1</v>
      </c>
      <c r="D230" s="7">
        <f>AVERAGE(Indus!D224:D235)</f>
        <v>-0.15857883333333347</v>
      </c>
      <c r="E230" s="7">
        <f t="shared" si="57"/>
        <v>-2.9115972892857132</v>
      </c>
      <c r="F230" s="7">
        <f>Indus!D230-D230-E230</f>
        <v>1.1219558726190464</v>
      </c>
      <c r="G230" s="7">
        <f>$Y$351*SIN(PI()/6*(C230+$Y$352))</f>
        <v>-9.5762235023786599E-2</v>
      </c>
      <c r="H230" s="7">
        <f>AVERAGE(Indus!H224:H235)-AVERAGE(Indus!$H$2:$H$349)</f>
        <v>-4.4680470419834819</v>
      </c>
      <c r="I230" s="7">
        <f t="shared" si="58"/>
        <v>-0.39337085511897385</v>
      </c>
      <c r="J230" s="7">
        <f>Indus!H230-H230-I230-AVERAGE(Indus!$H$2:$H$349)</f>
        <v>4.2651928561099339E-4</v>
      </c>
      <c r="K230" s="7">
        <f>AVERAGE(Indus!I224:I235)-AVERAGE(Indus!$I$2:$I$349)</f>
        <v>-3.5123769832471794</v>
      </c>
      <c r="L230" s="7">
        <f t="shared" si="59"/>
        <v>-0.13915016446424033</v>
      </c>
      <c r="M230" s="7">
        <f>Indus!I230-K230-L230-AVERAGE(Indus!$I$2:$I$349)</f>
        <v>8.9238666130881938E-2</v>
      </c>
      <c r="N230" s="7">
        <f>AVERAGE(Indus!J224:J235)-AVERAGE(Indus!$J$2:$J$349)</f>
        <v>-0.15369309979885093</v>
      </c>
      <c r="O230" s="7">
        <f t="shared" si="60"/>
        <v>-0.63024716369047629</v>
      </c>
      <c r="P230" s="7">
        <f>Indus!J230-N230-O230-AVERAGE(Indus!$J$2:$J$349)</f>
        <v>0.2398519711904763</v>
      </c>
      <c r="Q230" s="7">
        <f>AVERAGE(Indus!K224:K235)-AVERAGE(Indus!$K$2:$K$349)</f>
        <v>3.7832645402299026E-2</v>
      </c>
      <c r="R230" s="7">
        <f t="shared" si="61"/>
        <v>-0.33677367514880951</v>
      </c>
      <c r="S230" s="7">
        <f>Indus!K230-Q230-R230-AVERAGE(Indus!$K$2:$K$349)</f>
        <v>-0.12063913068452387</v>
      </c>
      <c r="T230" s="7">
        <f>AVERAGE(Indus!L224:L235)-AVERAGE(Indus!$L$2:$L$349)</f>
        <v>0.63125632663793318</v>
      </c>
      <c r="U230" s="7">
        <f t="shared" si="62"/>
        <v>-0.83735311690476166</v>
      </c>
      <c r="V230" s="7">
        <f>Indus!L230-T230-U230-AVERAGE(Indus!$L$2:$L$349)</f>
        <v>0.33914443690476226</v>
      </c>
      <c r="W230" s="7">
        <f>AVERAGE(Indus!M224:M235)-AVERAGE(Indus!$M$2:$M$349)</f>
        <v>1.3225588189655205E-2</v>
      </c>
      <c r="X230" s="7">
        <f t="shared" si="63"/>
        <v>-2.3229864166666676E-2</v>
      </c>
      <c r="Y230" s="7">
        <f>Indus!M230-W230-X230-AVERAGE(Indus!$M$2:$M$349)</f>
        <v>-6.7860083333333154E-3</v>
      </c>
      <c r="Z230" s="7">
        <f>AVERAGE(Indus!N224:N235)-AVERAGE(Indus!$N$2:$N$349)</f>
        <v>0.37516771919539771</v>
      </c>
      <c r="AA230" s="7">
        <f t="shared" si="64"/>
        <v>-0.27041996994047501</v>
      </c>
      <c r="AB230" s="7">
        <f>Indus!N230-Z230-AA230-AVERAGE(Indus!$N$2:$N$349)</f>
        <v>0.29605882827380903</v>
      </c>
      <c r="AC230" s="7">
        <f>AVERAGE(Indus!O224:O235)-AVERAGE(Indus!$O$2:$O$349)</f>
        <v>-4.4004538045979036E-2</v>
      </c>
      <c r="AD230" s="7">
        <f t="shared" si="65"/>
        <v>-0.21379957645833381</v>
      </c>
      <c r="AE230" s="7">
        <f>Indus!O230-AC230-AD230-AVERAGE(Indus!$O$2:$O$349)</f>
        <v>0.24321727395833426</v>
      </c>
      <c r="AF230" s="7">
        <f>AVERAGE(Indus!P224:P235)-AVERAGE(Indus!$P$2:$P$349)</f>
        <v>-3.7933035316091927E-2</v>
      </c>
      <c r="AG230" s="7">
        <f t="shared" si="66"/>
        <v>-6.7250286041666663E-2</v>
      </c>
      <c r="AH230" s="7">
        <f>Indus!P230-AF230-AG230-AVERAGE(Indus!$P$2:$P$349)</f>
        <v>4.1509296874999976E-2</v>
      </c>
    </row>
    <row r="231" spans="1:34" x14ac:dyDescent="0.2">
      <c r="A231" s="3">
        <v>39859</v>
      </c>
      <c r="B231">
        <f t="shared" si="54"/>
        <v>2009</v>
      </c>
      <c r="C231">
        <f t="shared" si="55"/>
        <v>2</v>
      </c>
      <c r="D231" s="7">
        <f>AVERAGE(Indus!D225:D236)</f>
        <v>-7.4569066666666517E-2</v>
      </c>
      <c r="E231" s="7">
        <f t="shared" si="57"/>
        <v>-0.42567143738095259</v>
      </c>
      <c r="F231" s="7">
        <f>Indus!D231-D231-E231</f>
        <v>1.7536813640476194</v>
      </c>
      <c r="G231" s="7">
        <f t="shared" ref="G231:G241" si="67">$Y$351*SIN(PI()/6*(C231+$Y$352))</f>
        <v>-8.024383718189898E-2</v>
      </c>
      <c r="H231" s="7">
        <f>AVERAGE(Indus!H225:H236)-AVERAGE(Indus!$H$2:$H$349)</f>
        <v>-4.5446258178167227</v>
      </c>
      <c r="I231" s="7">
        <f t="shared" si="58"/>
        <v>-0.27306910913694082</v>
      </c>
      <c r="J231" s="7">
        <f>Indus!H231-H231-I231-AVERAGE(Indus!$H$2:$H$349)</f>
        <v>6.1684019136919233E-2</v>
      </c>
      <c r="K231" s="7">
        <f>AVERAGE(Indus!I225:I236)-AVERAGE(Indus!$I$2:$I$349)</f>
        <v>-3.4702474665805312</v>
      </c>
      <c r="L231" s="7">
        <f t="shared" si="59"/>
        <v>0.12104588446425169</v>
      </c>
      <c r="M231" s="7">
        <f>Indus!I231-K231-L231-AVERAGE(Indus!$I$2:$I$349)</f>
        <v>8.8030040535727494E-2</v>
      </c>
      <c r="N231" s="7">
        <f>AVERAGE(Indus!J225:J236)-AVERAGE(Indus!$J$2:$J$349)</f>
        <v>-0.1606431797988509</v>
      </c>
      <c r="O231" s="7">
        <f t="shared" si="60"/>
        <v>-0.54973218991071426</v>
      </c>
      <c r="P231" s="7">
        <f>Indus!J231-N231-O231-AVERAGE(Indus!$J$2:$J$349)</f>
        <v>0.23679537741071432</v>
      </c>
      <c r="Q231" s="7">
        <f>AVERAGE(Indus!K225:K236)-AVERAGE(Indus!$K$2:$K$349)</f>
        <v>5.7476752068965631E-2</v>
      </c>
      <c r="R231" s="7">
        <f t="shared" si="61"/>
        <v>-0.2936607723809524</v>
      </c>
      <c r="S231" s="7">
        <f>Indus!K231-Q231-R231-AVERAGE(Indus!$K$2:$K$349)</f>
        <v>-9.2740001190475541E-3</v>
      </c>
      <c r="T231" s="7">
        <f>AVERAGE(Indus!L225:L236)-AVERAGE(Indus!$L$2:$L$349)</f>
        <v>0.44184695163793375</v>
      </c>
      <c r="U231" s="7">
        <f t="shared" si="62"/>
        <v>-1.1284273598214289</v>
      </c>
      <c r="V231" s="7">
        <f>Indus!L231-T231-U231-AVERAGE(Indus!$L$2:$L$349)</f>
        <v>0.58715801482142904</v>
      </c>
      <c r="W231" s="7">
        <f>AVERAGE(Indus!M225:M236)-AVERAGE(Indus!$M$2:$M$349)</f>
        <v>1.2812419022988547E-2</v>
      </c>
      <c r="X231" s="7">
        <f t="shared" si="63"/>
        <v>-2.3280202053571432E-2</v>
      </c>
      <c r="Y231" s="7">
        <f>Indus!M231-W231-X231-AVERAGE(Indus!$M$2:$M$349)</f>
        <v>-6.3225012797619023E-3</v>
      </c>
      <c r="Z231" s="7">
        <f>AVERAGE(Indus!N225:N236)-AVERAGE(Indus!$N$2:$N$349)</f>
        <v>0.68392069336206518</v>
      </c>
      <c r="AA231" s="7">
        <f t="shared" si="64"/>
        <v>1.7558755634523777</v>
      </c>
      <c r="AB231" s="7">
        <f>Indus!N231-Z231-AA231-AVERAGE(Indus!$N$2:$N$349)</f>
        <v>0.77723346071428878</v>
      </c>
      <c r="AC231" s="7">
        <f>AVERAGE(Indus!O225:O236)-AVERAGE(Indus!$O$2:$O$349)</f>
        <v>-6.9057403045978738E-2</v>
      </c>
      <c r="AD231" s="7">
        <f t="shared" si="65"/>
        <v>3.5075825297621321E-3</v>
      </c>
      <c r="AE231" s="7">
        <f>Indus!O231-AC231-AD231-AVERAGE(Indus!$O$2:$O$349)</f>
        <v>1.2982659970238064E-2</v>
      </c>
      <c r="AF231" s="7">
        <f>AVERAGE(Indus!P225:P236)-AVERAGE(Indus!$P$2:$P$349)</f>
        <v>-2.6049087816091936E-2</v>
      </c>
      <c r="AG231" s="7">
        <f t="shared" si="66"/>
        <v>-3.7923187380952378E-2</v>
      </c>
      <c r="AH231" s="7">
        <f>Indus!P231-AF231-AG231-AVERAGE(Indus!$P$2:$P$349)</f>
        <v>5.3160107142857099E-3</v>
      </c>
    </row>
    <row r="232" spans="1:34" x14ac:dyDescent="0.2">
      <c r="A232" s="3">
        <v>39887</v>
      </c>
      <c r="B232">
        <f t="shared" si="54"/>
        <v>2009</v>
      </c>
      <c r="C232">
        <f t="shared" si="55"/>
        <v>3</v>
      </c>
      <c r="D232" s="7">
        <f>AVERAGE(Indus!D226:D237)</f>
        <v>-9.2967193333333517E-2</v>
      </c>
      <c r="E232" s="7">
        <f t="shared" si="57"/>
        <v>1.7726173383333335</v>
      </c>
      <c r="F232" s="7">
        <f>Indus!D232-D232-E232</f>
        <v>0.78988854500000039</v>
      </c>
      <c r="G232" s="7">
        <f t="shared" si="67"/>
        <v>-4.322416796954702E-2</v>
      </c>
      <c r="H232" s="7">
        <f>AVERAGE(Indus!H226:H237)-AVERAGE(Indus!$H$2:$H$349)</f>
        <v>-4.6459441769834484</v>
      </c>
      <c r="I232" s="7">
        <f t="shared" si="58"/>
        <v>-0.14866638139847055</v>
      </c>
      <c r="J232" s="7">
        <f>Indus!H232-H232-I232-AVERAGE(Indus!$H$2:$H$349)</f>
        <v>1.32090205647728E-2</v>
      </c>
      <c r="K232" s="7">
        <f>AVERAGE(Indus!I226:I237)-AVERAGE(Indus!$I$2:$I$349)</f>
        <v>-3.413222829080496</v>
      </c>
      <c r="L232" s="7">
        <f t="shared" si="59"/>
        <v>0.40447307758932993</v>
      </c>
      <c r="M232" s="7">
        <f>Indus!I232-K232-L232-AVERAGE(Indus!$I$2:$I$349)</f>
        <v>-5.6102210089420623E-2</v>
      </c>
      <c r="N232" s="7">
        <f>AVERAGE(Indus!J226:J237)-AVERAGE(Indus!$J$2:$J$349)</f>
        <v>-0.14487723479885084</v>
      </c>
      <c r="O232" s="7">
        <f t="shared" si="60"/>
        <v>-0.39400179642857136</v>
      </c>
      <c r="P232" s="7">
        <f>Indus!J232-N232-O232-AVERAGE(Indus!$J$2:$J$349)</f>
        <v>7.34431289285713E-2</v>
      </c>
      <c r="Q232" s="7">
        <f>AVERAGE(Indus!K226:K237)-AVERAGE(Indus!$K$2:$K$349)</f>
        <v>8.5974070402298985E-2</v>
      </c>
      <c r="R232" s="7">
        <f t="shared" si="61"/>
        <v>-0.28105722928571436</v>
      </c>
      <c r="S232" s="7">
        <f>Indus!K232-Q232-R232-AVERAGE(Indus!$K$2:$K$349)</f>
        <v>-3.8873701547618933E-2</v>
      </c>
      <c r="T232" s="7">
        <f>AVERAGE(Indus!L226:L237)-AVERAGE(Indus!$L$2:$L$349)</f>
        <v>0.39401795997126765</v>
      </c>
      <c r="U232" s="7">
        <f t="shared" si="62"/>
        <v>-1.2460367708035722</v>
      </c>
      <c r="V232" s="7">
        <f>Indus!L232-T232-U232-AVERAGE(Indus!$L$2:$L$349)</f>
        <v>0.36483291747023827</v>
      </c>
      <c r="W232" s="7">
        <f>AVERAGE(Indus!M226:M237)-AVERAGE(Indus!$M$2:$M$349)</f>
        <v>1.2512618189655197E-2</v>
      </c>
      <c r="X232" s="7">
        <f t="shared" si="63"/>
        <v>-2.3312426726190473E-2</v>
      </c>
      <c r="Y232" s="7">
        <f>Indus!M232-W232-X232-AVERAGE(Indus!$M$2:$M$349)</f>
        <v>-5.9904757738095116E-3</v>
      </c>
      <c r="Z232" s="7">
        <f>AVERAGE(Indus!N226:N237)-AVERAGE(Indus!$N$2:$N$349)</f>
        <v>0.74087313002873145</v>
      </c>
      <c r="AA232" s="7">
        <f t="shared" si="64"/>
        <v>3.4705398341666633</v>
      </c>
      <c r="AB232" s="7">
        <f>Indus!N232-Z232-AA232-AVERAGE(Indus!$N$2:$N$349)</f>
        <v>0.54099044333333701</v>
      </c>
      <c r="AC232" s="7">
        <f>AVERAGE(Indus!O226:O237)-AVERAGE(Indus!$O$2:$O$349)</f>
        <v>-0.10155021887931204</v>
      </c>
      <c r="AD232" s="7">
        <f t="shared" si="65"/>
        <v>1.3288629910713556E-2</v>
      </c>
      <c r="AE232" s="7">
        <f>Indus!O232-AC232-AD232-AVERAGE(Indus!$O$2:$O$349)</f>
        <v>-8.3781891577380474E-2</v>
      </c>
      <c r="AF232" s="7">
        <f>AVERAGE(Indus!P226:P237)-AVERAGE(Indus!$P$2:$P$349)</f>
        <v>-2.0760078649425279E-2</v>
      </c>
      <c r="AG232" s="7">
        <f t="shared" si="66"/>
        <v>-2.2603289434523804E-2</v>
      </c>
      <c r="AH232" s="7">
        <f>Indus!P232-AF232-AG232-AVERAGE(Indus!$P$2:$P$349)</f>
        <v>-1.780886639880952E-2</v>
      </c>
    </row>
    <row r="233" spans="1:34" x14ac:dyDescent="0.2">
      <c r="A233" s="3">
        <v>39918</v>
      </c>
      <c r="B233">
        <f t="shared" si="54"/>
        <v>2009</v>
      </c>
      <c r="C233">
        <f t="shared" si="55"/>
        <v>4</v>
      </c>
      <c r="D233" s="7">
        <f>AVERAGE(Indus!D227:D238)</f>
        <v>-2.8602759999999911E-2</v>
      </c>
      <c r="E233" s="7">
        <f t="shared" si="57"/>
        <v>3.1407904284523811</v>
      </c>
      <c r="F233" s="7">
        <f>Indus!D233-D233-E233</f>
        <v>2.0218681815476192</v>
      </c>
      <c r="G233" s="7">
        <f t="shared" si="67"/>
        <v>5.377382143752254E-3</v>
      </c>
      <c r="H233" s="7">
        <f>AVERAGE(Indus!H227:H238)-AVERAGE(Indus!$H$2:$H$349)</f>
        <v>-4.7400196978169333</v>
      </c>
      <c r="I233" s="7">
        <f t="shared" si="58"/>
        <v>-0.35107930526828568</v>
      </c>
      <c r="J233" s="7">
        <f>Indus!H233-H233-I233-AVERAGE(Indus!$H$2:$H$349)</f>
        <v>0.24084981526812044</v>
      </c>
      <c r="K233" s="7">
        <f>AVERAGE(Indus!I227:I238)-AVERAGE(Indus!$I$2:$I$349)</f>
        <v>-3.3591939999138845</v>
      </c>
      <c r="L233" s="7">
        <f t="shared" si="59"/>
        <v>0.63605862616071818</v>
      </c>
      <c r="M233" s="7">
        <f>Indus!I233-K233-L233-AVERAGE(Indus!$I$2:$I$349)</f>
        <v>-6.9286167827385725E-2</v>
      </c>
      <c r="N233" s="7">
        <f>AVERAGE(Indus!J227:J238)-AVERAGE(Indus!$J$2:$J$349)</f>
        <v>-0.11781948813218401</v>
      </c>
      <c r="O233" s="7">
        <f t="shared" si="60"/>
        <v>-0.13855851791666673</v>
      </c>
      <c r="P233" s="7">
        <f>Indus!J233-N233-O233-AVERAGE(Indus!$J$2:$J$349)</f>
        <v>0.18624022375000004</v>
      </c>
      <c r="Q233" s="7">
        <f>AVERAGE(Indus!K227:K238)-AVERAGE(Indus!$K$2:$K$349)</f>
        <v>8.2290353735632316E-2</v>
      </c>
      <c r="R233" s="7">
        <f t="shared" si="61"/>
        <v>4.7137904732142966E-2</v>
      </c>
      <c r="S233" s="7">
        <f>Indus!K233-Q233-R233-AVERAGE(Indus!$K$2:$K$349)</f>
        <v>-0.1900522788988096</v>
      </c>
      <c r="T233" s="7">
        <f>AVERAGE(Indus!L227:L238)-AVERAGE(Indus!$L$2:$L$349)</f>
        <v>0.44563295913793421</v>
      </c>
      <c r="U233" s="7">
        <f t="shared" si="62"/>
        <v>-1.2516972193154769</v>
      </c>
      <c r="V233" s="7">
        <f>Indus!L233-T233-U233-AVERAGE(Indus!$L$2:$L$349)</f>
        <v>0.87147064681547715</v>
      </c>
      <c r="W233" s="7">
        <f>AVERAGE(Indus!M227:M238)-AVERAGE(Indus!$M$2:$M$349)</f>
        <v>1.2054427356321867E-2</v>
      </c>
      <c r="X233" s="7">
        <f t="shared" si="63"/>
        <v>-7.2630390416666663E-2</v>
      </c>
      <c r="Y233" s="7">
        <f>Indus!M233-W233-X233-AVERAGE(Indus!$M$2:$M$349)</f>
        <v>-1.1842721249999993E-2</v>
      </c>
      <c r="Z233" s="7">
        <f>AVERAGE(Indus!N227:N238)-AVERAGE(Indus!$N$2:$N$349)</f>
        <v>0.7663661950287306</v>
      </c>
      <c r="AA233" s="7">
        <f t="shared" si="64"/>
        <v>4.3501304162797645</v>
      </c>
      <c r="AB233" s="7">
        <f>Indus!N233-Z233-AA233-AVERAGE(Indus!$N$2:$N$349)</f>
        <v>0.86711369622023682</v>
      </c>
      <c r="AC233" s="7">
        <f>AVERAGE(Indus!O227:O238)-AVERAGE(Indus!$O$2:$O$349)</f>
        <v>-0.10026917637931243</v>
      </c>
      <c r="AD233" s="7">
        <f t="shared" si="65"/>
        <v>-5.6000804821429107E-2</v>
      </c>
      <c r="AE233" s="7">
        <f>Indus!O233-AC233-AD233-AVERAGE(Indus!$O$2:$O$349)</f>
        <v>9.527305065476277E-2</v>
      </c>
      <c r="AF233" s="7">
        <f>AVERAGE(Indus!P227:P238)-AVERAGE(Indus!$P$2:$P$349)</f>
        <v>-1.76391044827586E-2</v>
      </c>
      <c r="AG233" s="7">
        <f t="shared" si="66"/>
        <v>-2.2552960833333358E-2</v>
      </c>
      <c r="AH233" s="7">
        <f>Indus!P233-AF233-AG233-AVERAGE(Indus!$P$2:$P$349)</f>
        <v>3.2149350833333354E-2</v>
      </c>
    </row>
    <row r="234" spans="1:34" x14ac:dyDescent="0.2">
      <c r="A234" s="3">
        <v>39948</v>
      </c>
      <c r="B234">
        <f t="shared" si="54"/>
        <v>2009</v>
      </c>
      <c r="C234">
        <f t="shared" si="55"/>
        <v>5</v>
      </c>
      <c r="D234" s="7">
        <f>AVERAGE(Indus!D228:D239)</f>
        <v>-2.8506199999999815E-2</v>
      </c>
      <c r="E234" s="7">
        <f t="shared" si="57"/>
        <v>2.5263573912797606</v>
      </c>
      <c r="F234" s="7">
        <f>Indus!D234-D234-E234</f>
        <v>1.5692300187202388</v>
      </c>
      <c r="G234" s="7">
        <f t="shared" si="67"/>
        <v>5.2538067054239579E-2</v>
      </c>
      <c r="H234" s="7">
        <f>AVERAGE(Indus!H228:H239)-AVERAGE(Indus!$H$2:$H$349)</f>
        <v>-4.8392628619831157</v>
      </c>
      <c r="I234" s="7">
        <f t="shared" si="58"/>
        <v>-0.45535786940445178</v>
      </c>
      <c r="J234" s="7">
        <f>Indus!H234-H234-I234-AVERAGE(Indus!$H$2:$H$349)</f>
        <v>0.22684224357044513</v>
      </c>
      <c r="K234" s="7">
        <f>AVERAGE(Indus!I228:I239)-AVERAGE(Indus!$I$2:$I$349)</f>
        <v>-3.3060069474138913</v>
      </c>
      <c r="L234" s="7">
        <f t="shared" si="59"/>
        <v>0.8001232152678881</v>
      </c>
      <c r="M234" s="7">
        <f>Indus!I234-K234-L234-AVERAGE(Indus!$I$2:$I$349)</f>
        <v>-0.18576875943455207</v>
      </c>
      <c r="N234" s="7">
        <f>AVERAGE(Indus!J228:J239)-AVERAGE(Indus!$J$2:$J$349)</f>
        <v>-0.10356482813218426</v>
      </c>
      <c r="O234" s="7">
        <f t="shared" si="60"/>
        <v>-0.10338196336309502</v>
      </c>
      <c r="P234" s="7">
        <f>Indus!J234-N234-O234-AVERAGE(Indus!$J$2:$J$349)</f>
        <v>0.11694843919642839</v>
      </c>
      <c r="Q234" s="7">
        <f>AVERAGE(Indus!K228:K239)-AVERAGE(Indus!$K$2:$K$349)</f>
        <v>8.5395795402299024E-2</v>
      </c>
      <c r="R234" s="7">
        <f t="shared" si="61"/>
        <v>0.13874429791666643</v>
      </c>
      <c r="S234" s="7">
        <f>Indus!K234-Q234-R234-AVERAGE(Indus!$K$2:$K$349)</f>
        <v>-5.6731943749999791E-2</v>
      </c>
      <c r="T234" s="7">
        <f>AVERAGE(Indus!L228:L239)-AVERAGE(Indus!$L$2:$L$349)</f>
        <v>0.47001666330460079</v>
      </c>
      <c r="U234" s="7">
        <f t="shared" si="62"/>
        <v>-1.5361059226785709</v>
      </c>
      <c r="V234" s="7">
        <f>Indus!L234-T234-U234-AVERAGE(Indus!$L$2:$L$349)</f>
        <v>0.52905767601190412</v>
      </c>
      <c r="W234" s="7">
        <f>AVERAGE(Indus!M228:M239)-AVERAGE(Indus!$M$2:$M$349)</f>
        <v>1.1596238189655203E-2</v>
      </c>
      <c r="X234" s="7">
        <f t="shared" si="63"/>
        <v>-3.9640604285714282E-2</v>
      </c>
      <c r="Y234" s="7">
        <f>Indus!M234-W234-X234-AVERAGE(Indus!$M$2:$M$349)</f>
        <v>-8.5280182142857125E-3</v>
      </c>
      <c r="Z234" s="7">
        <f>AVERAGE(Indus!N228:N239)-AVERAGE(Indus!$N$2:$N$349)</f>
        <v>0.77585517502873103</v>
      </c>
      <c r="AA234" s="7">
        <f t="shared" si="64"/>
        <v>3.7907389094047605</v>
      </c>
      <c r="AB234" s="7">
        <f>Indus!N234-Z234-AA234-AVERAGE(Indus!$N$2:$N$349)</f>
        <v>0.94200916309523919</v>
      </c>
      <c r="AC234" s="7">
        <f>AVERAGE(Indus!O228:O239)-AVERAGE(Indus!$O$2:$O$349)</f>
        <v>-0.10494440554597873</v>
      </c>
      <c r="AD234" s="7">
        <f t="shared" si="65"/>
        <v>-3.8706940357142727E-2</v>
      </c>
      <c r="AE234" s="7">
        <f>Indus!O234-AC234-AD234-AVERAGE(Indus!$O$2:$O$349)</f>
        <v>-1.0756794642857503E-2</v>
      </c>
      <c r="AF234" s="7">
        <f>AVERAGE(Indus!P228:P239)-AVERAGE(Indus!$P$2:$P$349)</f>
        <v>-1.7581412816091935E-2</v>
      </c>
      <c r="AG234" s="7">
        <f t="shared" si="66"/>
        <v>-3.0040667202380952E-2</v>
      </c>
      <c r="AH234" s="7">
        <f>Indus!P234-AF234-AG234-AVERAGE(Indus!$P$2:$P$349)</f>
        <v>1.6064315535714274E-2</v>
      </c>
    </row>
    <row r="235" spans="1:34" x14ac:dyDescent="0.2">
      <c r="A235" s="3">
        <v>39979</v>
      </c>
      <c r="B235">
        <f t="shared" si="54"/>
        <v>2009</v>
      </c>
      <c r="C235">
        <f t="shared" si="55"/>
        <v>6</v>
      </c>
      <c r="D235" s="7">
        <f>AVERAGE(Indus!D229:D240)</f>
        <v>-1.9449234999999881E-2</v>
      </c>
      <c r="E235" s="7">
        <f t="shared" si="57"/>
        <v>1.4884468018154766</v>
      </c>
      <c r="F235" s="7">
        <f>Indus!D235-D235-E235</f>
        <v>0.80786171318452316</v>
      </c>
      <c r="G235" s="7">
        <f t="shared" si="67"/>
        <v>8.5621219325651227E-2</v>
      </c>
      <c r="H235" s="7">
        <f>AVERAGE(Indus!H229:H240)-AVERAGE(Indus!$H$2:$H$349)</f>
        <v>-4.9360442744832653</v>
      </c>
      <c r="I235" s="7">
        <f t="shared" si="58"/>
        <v>-0.44638061523755823</v>
      </c>
      <c r="J235" s="7">
        <f>Indus!H235-H235-I235-AVERAGE(Indus!$H$2:$H$349)</f>
        <v>0.11103312190380166</v>
      </c>
      <c r="K235" s="7">
        <f>AVERAGE(Indus!I229:I240)-AVERAGE(Indus!$I$2:$I$349)</f>
        <v>-3.2457728774138559</v>
      </c>
      <c r="L235" s="7">
        <f t="shared" si="59"/>
        <v>0.84019806285715504</v>
      </c>
      <c r="M235" s="7">
        <f>Indus!I235-K235-L235-AVERAGE(Indus!$I$2:$I$349)</f>
        <v>-0.18655985702383759</v>
      </c>
      <c r="N235" s="7">
        <f>AVERAGE(Indus!J229:J240)-AVERAGE(Indus!$J$2:$J$349)</f>
        <v>-9.6487626465517562E-2</v>
      </c>
      <c r="O235" s="7">
        <f t="shared" si="60"/>
        <v>0.36573792788690507</v>
      </c>
      <c r="P235" s="7">
        <f>Indus!J235-N235-O235-AVERAGE(Indus!$J$2:$J$349)</f>
        <v>-3.5993053720238199E-2</v>
      </c>
      <c r="Q235" s="7">
        <f>AVERAGE(Indus!K229:K240)-AVERAGE(Indus!$K$2:$K$349)</f>
        <v>8.4259298735632315E-2</v>
      </c>
      <c r="R235" s="7">
        <f t="shared" si="61"/>
        <v>-9.3634842857143186E-3</v>
      </c>
      <c r="S235" s="7">
        <f>Indus!K235-Q235-R235-AVERAGE(Indus!$K$2:$K$349)</f>
        <v>2.6794935119047625E-2</v>
      </c>
      <c r="T235" s="7">
        <f>AVERAGE(Indus!L229:L240)-AVERAGE(Indus!$L$2:$L$349)</f>
        <v>0.49231774163793496</v>
      </c>
      <c r="U235" s="7">
        <f t="shared" si="62"/>
        <v>-0.8371478433035735</v>
      </c>
      <c r="V235" s="7">
        <f>Indus!L235-T235-U235-AVERAGE(Indus!$L$2:$L$349)</f>
        <v>-2.610718169642734E-2</v>
      </c>
      <c r="W235" s="7">
        <f>AVERAGE(Indus!M229:M240)-AVERAGE(Indus!$M$2:$M$349)</f>
        <v>1.1325690689655193E-2</v>
      </c>
      <c r="X235" s="7">
        <f t="shared" si="63"/>
        <v>-3.9679677708333333E-2</v>
      </c>
      <c r="Y235" s="7">
        <f>Indus!M235-W235-X235-AVERAGE(Indus!$M$2:$M$349)</f>
        <v>-8.2183972916666514E-3</v>
      </c>
      <c r="Z235" s="7">
        <f>AVERAGE(Indus!N229:N240)-AVERAGE(Indus!$N$2:$N$349)</f>
        <v>0.79123090836206522</v>
      </c>
      <c r="AA235" s="7">
        <f t="shared" si="64"/>
        <v>1.7242862690476208</v>
      </c>
      <c r="AB235" s="7">
        <f>Indus!N235-Z235-AA235-AVERAGE(Indus!$N$2:$N$349)</f>
        <v>1.0460121301190455</v>
      </c>
      <c r="AC235" s="7">
        <f>AVERAGE(Indus!O229:O240)-AVERAGE(Indus!$O$2:$O$349)</f>
        <v>-0.10264150054597909</v>
      </c>
      <c r="AD235" s="7">
        <f t="shared" si="65"/>
        <v>-0.14073229485119043</v>
      </c>
      <c r="AE235" s="7">
        <f>Indus!O235-AC235-AD235-AVERAGE(Indus!$O$2:$O$349)</f>
        <v>-8.7384455148809437E-2</v>
      </c>
      <c r="AF235" s="7">
        <f>AVERAGE(Indus!P229:P240)-AVERAGE(Indus!$P$2:$P$349)</f>
        <v>-1.7621704482758613E-2</v>
      </c>
      <c r="AG235" s="7">
        <f t="shared" si="66"/>
        <v>3.1537172827380958E-2</v>
      </c>
      <c r="AH235" s="7">
        <f>Indus!P235-AF235-AG235-AVERAGE(Indus!$P$2:$P$349)</f>
        <v>-3.1750492827380947E-2</v>
      </c>
    </row>
    <row r="236" spans="1:34" x14ac:dyDescent="0.2">
      <c r="A236" s="3">
        <v>40009</v>
      </c>
      <c r="B236">
        <f t="shared" si="54"/>
        <v>2009</v>
      </c>
      <c r="C236">
        <f t="shared" si="55"/>
        <v>7</v>
      </c>
      <c r="D236" s="7">
        <f>AVERAGE(Indus!D230:D241)</f>
        <v>-8.9831432499999878E-2</v>
      </c>
      <c r="E236" s="7">
        <f t="shared" si="57"/>
        <v>1.9669899127678572</v>
      </c>
      <c r="F236" s="7">
        <f>Indus!D236-D236-E236</f>
        <v>-0.82158597026785718</v>
      </c>
      <c r="G236" s="7">
        <f t="shared" si="67"/>
        <v>9.5762235023786599E-2</v>
      </c>
      <c r="H236" s="7">
        <f>AVERAGE(Indus!H230:H241)-AVERAGE(Indus!$H$2:$H$349)</f>
        <v>-5.0409840528168388</v>
      </c>
      <c r="I236" s="7">
        <f t="shared" si="58"/>
        <v>-0.1231013713095308</v>
      </c>
      <c r="J236" s="7">
        <f>Indus!H236-H236-I236-AVERAGE(Indus!$H$2:$H$349)</f>
        <v>-0.14685712369055182</v>
      </c>
      <c r="K236" s="7">
        <f>AVERAGE(Indus!I230:I241)-AVERAGE(Indus!$I$2:$I$349)</f>
        <v>-3.1935166107472241</v>
      </c>
      <c r="L236" s="7">
        <f t="shared" si="59"/>
        <v>0.17507643994048294</v>
      </c>
      <c r="M236" s="7">
        <f>Indus!I236-K236-L236-AVERAGE(Indus!$I$2:$I$349)</f>
        <v>0.15146418922620342</v>
      </c>
      <c r="N236" s="7">
        <f>AVERAGE(Indus!J230:J241)-AVERAGE(Indus!$J$2:$J$349)</f>
        <v>-0.10016953729885092</v>
      </c>
      <c r="O236" s="7">
        <f t="shared" si="60"/>
        <v>0.82044285833333364</v>
      </c>
      <c r="P236" s="7">
        <f>Indus!J236-N236-O236-AVERAGE(Indus!$J$2:$J$349)</f>
        <v>-0.22608362333333365</v>
      </c>
      <c r="Q236" s="7">
        <f>AVERAGE(Indus!K230:K241)-AVERAGE(Indus!$K$2:$K$349)</f>
        <v>8.7690951235632308E-2</v>
      </c>
      <c r="R236" s="7">
        <f t="shared" si="61"/>
        <v>9.4670911398809454E-2</v>
      </c>
      <c r="S236" s="7">
        <f>Indus!K236-Q236-R236-AVERAGE(Indus!$K$2:$K$349)</f>
        <v>0.13796468693452391</v>
      </c>
      <c r="T236" s="7">
        <f>AVERAGE(Indus!L230:L241)-AVERAGE(Indus!$L$2:$L$349)</f>
        <v>0.4820372916379343</v>
      </c>
      <c r="U236" s="7">
        <f t="shared" si="62"/>
        <v>1.7990590514880962</v>
      </c>
      <c r="V236" s="7">
        <f>Indus!L236-T236-U236-AVERAGE(Indus!$L$2:$L$349)</f>
        <v>-1.2410762864880969</v>
      </c>
      <c r="W236" s="7">
        <f>AVERAGE(Indus!M230:M241)-AVERAGE(Indus!$M$2:$M$349)</f>
        <v>1.1325690689655193E-2</v>
      </c>
      <c r="X236" s="7">
        <f t="shared" si="63"/>
        <v>6.3956218720238101E-2</v>
      </c>
      <c r="Y236" s="7">
        <f>Indus!M236-W236-X236-AVERAGE(Indus!$M$2:$M$349)</f>
        <v>1.0735676279761908E-2</v>
      </c>
      <c r="Z236" s="7">
        <f>AVERAGE(Indus!N230:N241)-AVERAGE(Indus!$N$2:$N$349)</f>
        <v>0.80366809252872962</v>
      </c>
      <c r="AA236" s="7">
        <f t="shared" si="64"/>
        <v>-1.4646424845833312</v>
      </c>
      <c r="AB236" s="7">
        <f>Indus!N236-Z236-AA236-AVERAGE(Indus!$N$2:$N$349)</f>
        <v>0.78356746958333368</v>
      </c>
      <c r="AC236" s="7">
        <f>AVERAGE(Indus!O230:O241)-AVERAGE(Indus!$O$2:$O$349)</f>
        <v>-0.12104046137931235</v>
      </c>
      <c r="AD236" s="7">
        <f t="shared" si="65"/>
        <v>0.38190007651785818</v>
      </c>
      <c r="AE236" s="7">
        <f>Indus!O236-AC236-AD236-AVERAGE(Indus!$O$2:$O$349)</f>
        <v>-0.25252608568452439</v>
      </c>
      <c r="AF236" s="7">
        <f>AVERAGE(Indus!P230:P241)-AVERAGE(Indus!$P$2:$P$349)</f>
        <v>-1.8836321982758614E-2</v>
      </c>
      <c r="AG236" s="7">
        <f t="shared" si="66"/>
        <v>0.21962261613095235</v>
      </c>
      <c r="AH236" s="7">
        <f>Indus!P236-AF236-AG236-AVERAGE(Indus!$P$2:$P$349)</f>
        <v>-3.8765788630952355E-2</v>
      </c>
    </row>
    <row r="237" spans="1:34" x14ac:dyDescent="0.2">
      <c r="A237" s="3">
        <v>40040</v>
      </c>
      <c r="B237">
        <f t="shared" si="54"/>
        <v>2009</v>
      </c>
      <c r="C237">
        <f t="shared" si="55"/>
        <v>8</v>
      </c>
      <c r="D237" s="7">
        <f>AVERAGE(Indus!D231:D242)</f>
        <v>-0.36498999666666671</v>
      </c>
      <c r="E237" s="7">
        <f t="shared" si="57"/>
        <v>1.7473477882142856</v>
      </c>
      <c r="F237" s="7">
        <f>Indus!D237-D237-E237</f>
        <v>-1.7169510915476187</v>
      </c>
      <c r="G237" s="7">
        <f t="shared" si="67"/>
        <v>8.024383718189898E-2</v>
      </c>
      <c r="H237" s="7">
        <f>AVERAGE(Indus!H231:H242)-AVERAGE(Indus!$H$2:$H$349)</f>
        <v>-5.1541839228166282</v>
      </c>
      <c r="I237" s="7">
        <f t="shared" si="58"/>
        <v>0.30438886375077345</v>
      </c>
      <c r="J237" s="7">
        <f>Indus!H237-H237-I237-AVERAGE(Indus!$H$2:$H$349)</f>
        <v>-0.23482912875124384</v>
      </c>
      <c r="K237" s="7">
        <f>AVERAGE(Indus!I231:I242)-AVERAGE(Indus!$I$2:$I$349)</f>
        <v>-3.1436712332472325</v>
      </c>
      <c r="L237" s="7">
        <f t="shared" si="59"/>
        <v>-0.76863316086308942</v>
      </c>
      <c r="M237" s="7">
        <f>Indus!I237-K237-L237-AVERAGE(Indus!$I$2:$I$349)</f>
        <v>0.21741703252973821</v>
      </c>
      <c r="N237" s="7">
        <f>AVERAGE(Indus!J231:J242)-AVERAGE(Indus!$J$2:$J$349)</f>
        <v>-0.11857737813218427</v>
      </c>
      <c r="O237" s="7">
        <f t="shared" si="60"/>
        <v>0.9251789839880955</v>
      </c>
      <c r="P237" s="7">
        <f>Indus!J237-N237-O237-AVERAGE(Indus!$J$2:$J$349)</f>
        <v>-0.19343209815476192</v>
      </c>
      <c r="Q237" s="7">
        <f>AVERAGE(Indus!K231:K242)-AVERAGE(Indus!$K$2:$K$349)</f>
        <v>9.929625206896564E-2</v>
      </c>
      <c r="R237" s="7">
        <f t="shared" si="61"/>
        <v>1.6816573690476178E-2</v>
      </c>
      <c r="S237" s="7">
        <f>Indus!K237-Q237-R237-AVERAGE(Indus!$K$2:$K$349)</f>
        <v>0.16901730380952384</v>
      </c>
      <c r="T237" s="7">
        <f>AVERAGE(Indus!L231:L242)-AVERAGE(Indus!$L$2:$L$349)</f>
        <v>0.42604226413793267</v>
      </c>
      <c r="U237" s="7">
        <f t="shared" si="62"/>
        <v>3.6617751977976187</v>
      </c>
      <c r="V237" s="7">
        <f>Indus!L237-T237-U237-AVERAGE(Indus!$L$2:$L$349)</f>
        <v>-0.79299708529761759</v>
      </c>
      <c r="W237" s="7">
        <f>AVERAGE(Indus!M231:M242)-AVERAGE(Indus!$M$2:$M$349)</f>
        <v>1.0834864856321874E-2</v>
      </c>
      <c r="X237" s="7">
        <f t="shared" si="63"/>
        <v>3.3499074464285739E-2</v>
      </c>
      <c r="Y237" s="7">
        <f>Indus!M237-W237-X237-AVERAGE(Indus!$M$2:$M$349)</f>
        <v>8.6553063690475995E-3</v>
      </c>
      <c r="Z237" s="7">
        <f>AVERAGE(Indus!N231:N242)-AVERAGE(Indus!$N$2:$N$349)</f>
        <v>0.68985516919539869</v>
      </c>
      <c r="AA237" s="7">
        <f t="shared" si="64"/>
        <v>-3.1178156839880966</v>
      </c>
      <c r="AB237" s="7">
        <f>Indus!N237-Z237-AA237-AVERAGE(Indus!$N$2:$N$349)</f>
        <v>-0.66659375767856943</v>
      </c>
      <c r="AC237" s="7">
        <f>AVERAGE(Indus!O231:O242)-AVERAGE(Indus!$O$2:$O$349)</f>
        <v>-0.15469109887931198</v>
      </c>
      <c r="AD237" s="7">
        <f t="shared" si="65"/>
        <v>0.54602282654761813</v>
      </c>
      <c r="AE237" s="7">
        <f>Indus!O237-AC237-AD237-AVERAGE(Indus!$O$2:$O$349)</f>
        <v>-0.19700881821428506</v>
      </c>
      <c r="AF237" s="7">
        <f>AVERAGE(Indus!P231:P242)-AVERAGE(Indus!$P$2:$P$349)</f>
        <v>-1.9885061982758606E-2</v>
      </c>
      <c r="AG237" s="7">
        <f t="shared" si="66"/>
        <v>0.14610215586309522</v>
      </c>
      <c r="AH237" s="7">
        <f>Indus!P237-AF237-AG237-AVERAGE(Indus!$P$2:$P$349)</f>
        <v>-2.7269668363095231E-2</v>
      </c>
    </row>
    <row r="238" spans="1:34" x14ac:dyDescent="0.2">
      <c r="A238" s="3">
        <v>40071</v>
      </c>
      <c r="B238">
        <f t="shared" si="54"/>
        <v>2009</v>
      </c>
      <c r="C238">
        <f t="shared" si="55"/>
        <v>9</v>
      </c>
      <c r="D238" s="7">
        <f>AVERAGE(Indus!D232:D243)</f>
        <v>-0.58718204583333311</v>
      </c>
      <c r="E238" s="7">
        <f t="shared" si="57"/>
        <v>-0.16994869681547603</v>
      </c>
      <c r="F238" s="7">
        <f>Indus!D238-D238-E238</f>
        <v>-0.87976729735119119</v>
      </c>
      <c r="G238" s="7">
        <f t="shared" si="67"/>
        <v>4.3224167969547055E-2</v>
      </c>
      <c r="H238" s="7">
        <f>AVERAGE(Indus!H232:H243)-AVERAGE(Indus!$H$2:$H$349)</f>
        <v>-5.2751556028169944</v>
      </c>
      <c r="I238" s="7">
        <f t="shared" si="58"/>
        <v>0.56428019148734165</v>
      </c>
      <c r="J238" s="7">
        <f>Indus!H238-H238-I238-AVERAGE(Indus!$H$2:$H$349)</f>
        <v>-9.2498776487445866E-2</v>
      </c>
      <c r="K238" s="7">
        <f>AVERAGE(Indus!I232:I243)-AVERAGE(Indus!$I$2:$I$349)</f>
        <v>-3.086839873247186</v>
      </c>
      <c r="L238" s="7">
        <f t="shared" si="59"/>
        <v>-0.73743248026778474</v>
      </c>
      <c r="M238" s="7">
        <f>Indus!I238-K238-L238-AVERAGE(Indus!$I$2:$I$349)</f>
        <v>0.20924950193443692</v>
      </c>
      <c r="N238" s="7">
        <f>AVERAGE(Indus!J232:J243)-AVERAGE(Indus!$J$2:$J$349)</f>
        <v>-0.12861332229885092</v>
      </c>
      <c r="O238" s="7">
        <f t="shared" si="60"/>
        <v>0.52414154517857137</v>
      </c>
      <c r="P238" s="7">
        <f>Indus!J238-N238-O238-AVERAGE(Indus!$J$2:$J$349)</f>
        <v>-7.4726295178571434E-2</v>
      </c>
      <c r="Q238" s="7">
        <f>AVERAGE(Indus!K232:K243)-AVERAGE(Indus!$K$2:$K$349)</f>
        <v>9.7801705402298933E-2</v>
      </c>
      <c r="R238" s="7">
        <f t="shared" si="61"/>
        <v>0.24324861071428594</v>
      </c>
      <c r="S238" s="7">
        <f>Indus!K238-Q238-R238-AVERAGE(Indus!$K$2:$K$349)</f>
        <v>9.0305734523807857E-3</v>
      </c>
      <c r="T238" s="7">
        <f>AVERAGE(Indus!L232:L243)-AVERAGE(Indus!$L$2:$L$349)</f>
        <v>0.40252445747126764</v>
      </c>
      <c r="U238" s="7">
        <f t="shared" si="62"/>
        <v>2.2162659018154773</v>
      </c>
      <c r="V238" s="7">
        <f>Indus!L238-T238-U238-AVERAGE(Indus!$L$2:$L$349)</f>
        <v>-0.33380094264881066</v>
      </c>
      <c r="W238" s="7">
        <f>AVERAGE(Indus!M232:M243)-AVERAGE(Indus!$M$2:$M$349)</f>
        <v>1.0344039022988541E-2</v>
      </c>
      <c r="X238" s="7">
        <f t="shared" si="63"/>
        <v>8.6521461220238155E-2</v>
      </c>
      <c r="Y238" s="7">
        <f>Indus!M238-W238-X238-AVERAGE(Indus!$M$2:$M$349)</f>
        <v>1.5861465446428524E-2</v>
      </c>
      <c r="Z238" s="7">
        <f>AVERAGE(Indus!N232:N243)-AVERAGE(Indus!$N$2:$N$349)</f>
        <v>0.56844591252873045</v>
      </c>
      <c r="AA238" s="7">
        <f t="shared" si="64"/>
        <v>-3.2922003180654746</v>
      </c>
      <c r="AB238" s="7">
        <f>Indus!N238-Z238-AA238-AVERAGE(Indus!$N$2:$N$349)</f>
        <v>-0.6024316269345249</v>
      </c>
      <c r="AC238" s="7">
        <f>AVERAGE(Indus!O232:O243)-AVERAGE(Indus!$O$2:$O$349)</f>
        <v>-0.16001826387931173</v>
      </c>
      <c r="AD238" s="7">
        <f t="shared" si="65"/>
        <v>0.22230336464285827</v>
      </c>
      <c r="AE238" s="7">
        <f>Indus!O238-AC238-AD238-AVERAGE(Indus!$O$2:$O$349)</f>
        <v>-7.6518813095254323E-3</v>
      </c>
      <c r="AF238" s="7">
        <f>AVERAGE(Indus!P232:P243)-AVERAGE(Indus!$P$2:$P$349)</f>
        <v>-1.565521114942528E-2</v>
      </c>
      <c r="AG238" s="7">
        <f t="shared" si="66"/>
        <v>2.9234067857142887E-3</v>
      </c>
      <c r="AH238" s="7">
        <f>Indus!P238-AF238-AG238-AVERAGE(Indus!$P$2:$P$349)</f>
        <v>-2.7141101190476108E-3</v>
      </c>
    </row>
    <row r="239" spans="1:34" x14ac:dyDescent="0.2">
      <c r="A239" s="3">
        <v>40101</v>
      </c>
      <c r="B239">
        <f t="shared" si="54"/>
        <v>2009</v>
      </c>
      <c r="C239">
        <f t="shared" si="55"/>
        <v>10</v>
      </c>
      <c r="D239" s="7">
        <f>AVERAGE(Indus!D233:D244)</f>
        <v>-0.77631179583333321</v>
      </c>
      <c r="E239" s="7">
        <f t="shared" si="57"/>
        <v>-2.9457578467261909</v>
      </c>
      <c r="F239" s="7">
        <f>Indus!D239-D239-E239</f>
        <v>-0.63806352744047512</v>
      </c>
      <c r="G239" s="7">
        <f t="shared" si="67"/>
        <v>-5.3773821437522124E-3</v>
      </c>
      <c r="H239" s="7">
        <f>AVERAGE(Indus!H233:H244)-AVERAGE(Indus!$H$2:$H$349)</f>
        <v>-5.3999928419839307</v>
      </c>
      <c r="I239" s="7">
        <f t="shared" si="58"/>
        <v>0.67293512288642887</v>
      </c>
      <c r="J239" s="7">
        <f>Indus!H239-H239-I239-AVERAGE(Indus!$H$2:$H$349)</f>
        <v>-3.3103578719419602E-2</v>
      </c>
      <c r="K239" s="7">
        <f>AVERAGE(Indus!I233:I244)-AVERAGE(Indus!$I$2:$I$349)</f>
        <v>-3.0319718107472227</v>
      </c>
      <c r="L239" s="7">
        <f t="shared" si="59"/>
        <v>-0.62443569854167436</v>
      </c>
      <c r="M239" s="7">
        <f>Indus!I239-K239-L239-AVERAGE(Indus!$I$2:$I$349)</f>
        <v>0.11267371770833279</v>
      </c>
      <c r="N239" s="7">
        <f>AVERAGE(Indus!J233:J244)-AVERAGE(Indus!$J$2:$J$349)</f>
        <v>-0.12684800729885082</v>
      </c>
      <c r="O239" s="7">
        <f t="shared" si="60"/>
        <v>-4.6015853988095268E-2</v>
      </c>
      <c r="P239" s="7">
        <f>Indus!J239-N239-O239-AVERAGE(Indus!$J$2:$J$349)</f>
        <v>-2.8681121011904676E-2</v>
      </c>
      <c r="Q239" s="7">
        <f>AVERAGE(Indus!K233:K244)-AVERAGE(Indus!$K$2:$K$349)</f>
        <v>0.10256653790229886</v>
      </c>
      <c r="R239" s="7">
        <f t="shared" si="61"/>
        <v>0.14251123116071418</v>
      </c>
      <c r="S239" s="7">
        <f>Indus!K239-Q239-R239-AVERAGE(Indus!$K$2:$K$349)</f>
        <v>7.1420850505952593E-2</v>
      </c>
      <c r="T239" s="7">
        <f>AVERAGE(Indus!L233:L244)-AVERAGE(Indus!$L$2:$L$349)</f>
        <v>0.40518500997126683</v>
      </c>
      <c r="U239" s="7">
        <f t="shared" si="62"/>
        <v>7.3723279255951901E-2</v>
      </c>
      <c r="V239" s="7">
        <f>Indus!L239-T239-U239-AVERAGE(Indus!$L$2:$L$349)</f>
        <v>-0.14845053258928509</v>
      </c>
      <c r="W239" s="7">
        <f>AVERAGE(Indus!M233:M244)-AVERAGE(Indus!$M$2:$M$349)</f>
        <v>9.8532131896552078E-3</v>
      </c>
      <c r="X239" s="7">
        <f t="shared" si="63"/>
        <v>8.6516122976190463E-2</v>
      </c>
      <c r="Y239" s="7">
        <f>Indus!M239-W239-X239-AVERAGE(Indus!$M$2:$M$349)</f>
        <v>1.6372929523809532E-2</v>
      </c>
      <c r="Z239" s="7">
        <f>AVERAGE(Indus!N233:N244)-AVERAGE(Indus!$N$2:$N$349)</f>
        <v>0.43871950252873049</v>
      </c>
      <c r="AA239" s="7">
        <f t="shared" si="64"/>
        <v>-3.0015759469047625</v>
      </c>
      <c r="AB239" s="7">
        <f>Indus!N239-Z239-AA239-AVERAGE(Indus!$N$2:$N$349)</f>
        <v>-0.63503368809523764</v>
      </c>
      <c r="AC239" s="7">
        <f>AVERAGE(Indus!O233:O244)-AVERAGE(Indus!$O$2:$O$349)</f>
        <v>-0.15963305887931201</v>
      </c>
      <c r="AD239" s="7">
        <f t="shared" si="65"/>
        <v>-0.17453537592261892</v>
      </c>
      <c r="AE239" s="7">
        <f>Indus!O239-AC239-AD239-AVERAGE(Indus!$O$2:$O$349)</f>
        <v>-6.1871157440478441E-3</v>
      </c>
      <c r="AF239" s="7">
        <f>AVERAGE(Indus!P233:P244)-AVERAGE(Indus!$P$2:$P$349)</f>
        <v>-1.4185551982758615E-2</v>
      </c>
      <c r="AG239" s="7">
        <f t="shared" si="66"/>
        <v>-7.4909249077380946E-2</v>
      </c>
      <c r="AH239" s="7">
        <f>Indus!P239-AF239-AG239-AVERAGE(Indus!$P$2:$P$349)</f>
        <v>1.3053206577380946E-2</v>
      </c>
    </row>
    <row r="240" spans="1:34" x14ac:dyDescent="0.2">
      <c r="A240" s="3">
        <v>40132</v>
      </c>
      <c r="B240">
        <f t="shared" si="54"/>
        <v>2009</v>
      </c>
      <c r="C240">
        <f t="shared" si="55"/>
        <v>11</v>
      </c>
      <c r="D240" s="7">
        <f>AVERAGE(Indus!D234:D245)</f>
        <v>-1.2455841508333334</v>
      </c>
      <c r="E240" s="7">
        <f t="shared" si="57"/>
        <v>-3.5697580191071441</v>
      </c>
      <c r="F240" s="7">
        <f>Indus!D240-D240-E240</f>
        <v>0.16605684994047687</v>
      </c>
      <c r="G240" s="7">
        <f t="shared" si="67"/>
        <v>-5.2538067054239537E-2</v>
      </c>
      <c r="H240" s="7">
        <f>AVERAGE(Indus!H234:H245)-AVERAGE(Indus!$H$2:$H$349)</f>
        <v>-5.569202640317144</v>
      </c>
      <c r="I240" s="7">
        <f t="shared" si="58"/>
        <v>0.72864568809472985</v>
      </c>
      <c r="J240" s="7">
        <f>Indus!H240-H240-I240-AVERAGE(Indus!$H$2:$H$349)</f>
        <v>8.088393440539221E-2</v>
      </c>
      <c r="K240" s="7">
        <f>AVERAGE(Indus!I234:I245)-AVERAGE(Indus!$I$2:$I$349)</f>
        <v>-2.9793595057471975</v>
      </c>
      <c r="L240" s="7">
        <f t="shared" si="59"/>
        <v>-0.50716400184529675</v>
      </c>
      <c r="M240" s="7">
        <f>Indus!I240-K240-L240-AVERAGE(Indus!$I$2:$I$349)</f>
        <v>9.7361246011928415E-2</v>
      </c>
      <c r="N240" s="7">
        <f>AVERAGE(Indus!J234:J245)-AVERAGE(Indus!$J$2:$J$349)</f>
        <v>-0.15335361146551774</v>
      </c>
      <c r="O240" s="7">
        <f t="shared" si="60"/>
        <v>-0.27201306354166643</v>
      </c>
      <c r="P240" s="7">
        <f>Indus!J240-N240-O240-AVERAGE(Indus!$J$2:$J$349)</f>
        <v>1.2878942708333341E-2</v>
      </c>
      <c r="Q240" s="7">
        <f>AVERAGE(Indus!K234:K245)-AVERAGE(Indus!$K$2:$K$349)</f>
        <v>0.13291357206896559</v>
      </c>
      <c r="R240" s="7">
        <f t="shared" si="61"/>
        <v>-3.8654924107142885E-2</v>
      </c>
      <c r="S240" s="7">
        <f>Indus!K240-Q240-R240-AVERAGE(Indus!$K$2:$K$349)</f>
        <v>2.2399416071429146E-3</v>
      </c>
      <c r="T240" s="7">
        <f>AVERAGE(Indus!L234:L245)-AVERAGE(Indus!$L$2:$L$349)</f>
        <v>0.30200869413793452</v>
      </c>
      <c r="U240" s="7">
        <f t="shared" si="62"/>
        <v>-0.51119059562499913</v>
      </c>
      <c r="V240" s="7">
        <f>Indus!L240-T240-U240-AVERAGE(Indus!$L$2:$L$349)</f>
        <v>0.19334143812499871</v>
      </c>
      <c r="W240" s="7">
        <f>AVERAGE(Indus!M234:M245)-AVERAGE(Indus!$M$2:$M$349)</f>
        <v>9.8532131896552078E-3</v>
      </c>
      <c r="X240" s="7">
        <f t="shared" si="63"/>
        <v>2.3683410833333321E-2</v>
      </c>
      <c r="Y240" s="7">
        <f>Indus!M240-W240-X240-AVERAGE(Indus!$M$2:$M$349)</f>
        <v>6.248591666666678E-3</v>
      </c>
      <c r="Z240" s="7">
        <f>AVERAGE(Indus!N234:N245)-AVERAGE(Indus!$N$2:$N$349)</f>
        <v>0.20407461252873027</v>
      </c>
      <c r="AA240" s="7">
        <f t="shared" si="64"/>
        <v>-2.4656964049702372</v>
      </c>
      <c r="AB240" s="7">
        <f>Indus!N240-Z240-AA240-AVERAGE(Indus!$N$2:$N$349)</f>
        <v>-0.37448121002976187</v>
      </c>
      <c r="AC240" s="7">
        <f>AVERAGE(Indus!O234:O245)-AVERAGE(Indus!$O$2:$O$349)</f>
        <v>-0.17443221637931217</v>
      </c>
      <c r="AD240" s="7">
        <f t="shared" si="65"/>
        <v>-0.45004948389880894</v>
      </c>
      <c r="AE240" s="7">
        <f>Indus!O240-AC240-AD240-AVERAGE(Indus!$O$2:$O$349)</f>
        <v>0.12910614973214241</v>
      </c>
      <c r="AF240" s="7">
        <f>AVERAGE(Indus!P234:P245)-AVERAGE(Indus!$P$2:$P$349)</f>
        <v>-1.8083360316091937E-2</v>
      </c>
      <c r="AG240" s="7">
        <f t="shared" si="66"/>
        <v>-7.7334496339285713E-2</v>
      </c>
      <c r="AH240" s="7">
        <f>Indus!P240-AF240-AG240-AVERAGE(Indus!$P$2:$P$349)</f>
        <v>1.8426202172619047E-2</v>
      </c>
    </row>
    <row r="241" spans="1:34" x14ac:dyDescent="0.2">
      <c r="A241" s="3">
        <v>40162</v>
      </c>
      <c r="B241">
        <f t="shared" si="54"/>
        <v>2009</v>
      </c>
      <c r="C241">
        <f t="shared" si="55"/>
        <v>12</v>
      </c>
      <c r="D241" s="7">
        <f>AVERAGE(Indus!D235:D246)</f>
        <v>-1.5616281433333332</v>
      </c>
      <c r="E241" s="7">
        <f t="shared" si="57"/>
        <v>-3.4801343082440477</v>
      </c>
      <c r="F241" s="7">
        <f>Indus!D241-D241-E241</f>
        <v>0.63636694157738116</v>
      </c>
      <c r="G241" s="7">
        <f t="shared" si="67"/>
        <v>-8.5621219325651213E-2</v>
      </c>
      <c r="H241" s="7">
        <f>AVERAGE(Indus!H235:H246)-AVERAGE(Indus!$H$2:$H$349)</f>
        <v>-5.7299488969842969</v>
      </c>
      <c r="I241" s="7">
        <f t="shared" si="58"/>
        <v>-0.44556318029754038</v>
      </c>
      <c r="J241" s="7">
        <f>Indus!H241-H241-I241-AVERAGE(Indus!$H$2:$H$349)</f>
        <v>-9.6980505350074964E-3</v>
      </c>
      <c r="K241" s="7">
        <f>AVERAGE(Indus!I235:I246)-AVERAGE(Indus!$I$2:$I$349)</f>
        <v>-2.9118063040805282</v>
      </c>
      <c r="L241" s="7">
        <f t="shared" si="59"/>
        <v>-0.34169206232144234</v>
      </c>
      <c r="M241" s="7">
        <f>Indus!I241-K241-L241-AVERAGE(Indus!$I$2:$I$349)</f>
        <v>5.6019748213884668E-3</v>
      </c>
      <c r="N241" s="7">
        <f>AVERAGE(Indus!J235:J246)-AVERAGE(Indus!$J$2:$J$349)</f>
        <v>-0.16563257563218425</v>
      </c>
      <c r="O241" s="7">
        <f t="shared" si="60"/>
        <v>-0.5169500352678571</v>
      </c>
      <c r="P241" s="7">
        <f>Indus!J241-N241-O241-AVERAGE(Indus!$J$2:$J$349)</f>
        <v>7.640281860119047E-2</v>
      </c>
      <c r="Q241" s="7">
        <f>AVERAGE(Indus!K235:K246)-AVERAGE(Indus!$K$2:$K$349)</f>
        <v>0.13718940123563228</v>
      </c>
      <c r="R241" s="7">
        <f t="shared" si="61"/>
        <v>0.2758142312202384</v>
      </c>
      <c r="S241" s="7">
        <f>Indus!K241-Q241-R241-AVERAGE(Indus!$K$2:$K$349)</f>
        <v>-3.8726832886905038E-2</v>
      </c>
      <c r="T241" s="7">
        <f>AVERAGE(Indus!L235:L246)-AVERAGE(Indus!$L$2:$L$349)</f>
        <v>0.27400210080460052</v>
      </c>
      <c r="U241" s="7">
        <f t="shared" si="62"/>
        <v>-0.50768902354166556</v>
      </c>
      <c r="V241" s="7">
        <f>Indus!L241-T241-U241-AVERAGE(Indus!$L$2:$L$349)</f>
        <v>0.37981039937499883</v>
      </c>
      <c r="W241" s="7">
        <f>AVERAGE(Indus!M235:M246)-AVERAGE(Indus!$M$2:$M$349)</f>
        <v>9.719431522988542E-3</v>
      </c>
      <c r="X241" s="7">
        <f t="shared" si="63"/>
        <v>-7.2473393809523806E-2</v>
      </c>
      <c r="Y241" s="7">
        <f>Indus!M241-W241-X241-AVERAGE(Indus!$M$2:$M$349)</f>
        <v>-9.6647220238095244E-3</v>
      </c>
      <c r="Z241" s="7">
        <f>AVERAGE(Indus!N235:N246)-AVERAGE(Indus!$N$2:$N$349)</f>
        <v>1.1893263362065198E-2</v>
      </c>
      <c r="AA241" s="7">
        <f t="shared" si="64"/>
        <v>-1.703961671160716</v>
      </c>
      <c r="AB241" s="7">
        <f>Indus!N241-Z241-AA241-AVERAGE(Indus!$N$2:$N$349)</f>
        <v>4.4243315327381794E-2</v>
      </c>
      <c r="AC241" s="7">
        <f>AVERAGE(Indus!O235:O246)-AVERAGE(Indus!$O$2:$O$349)</f>
        <v>-0.1686822947126454</v>
      </c>
      <c r="AD241" s="7">
        <f t="shared" si="65"/>
        <v>-9.3014441964285766E-2</v>
      </c>
      <c r="AE241" s="7">
        <f>Indus!O241-AC241-AD241-AVERAGE(Indus!$O$2:$O$349)</f>
        <v>0.17301344613095226</v>
      </c>
      <c r="AF241" s="7">
        <f>AVERAGE(Indus!P235:P246)-AVERAGE(Indus!$P$2:$P$349)</f>
        <v>-1.8349713649425281E-2</v>
      </c>
      <c r="AG241" s="7">
        <f t="shared" si="66"/>
        <v>-7.4602463452380946E-2</v>
      </c>
      <c r="AH241" s="7">
        <f>Indus!P241-AF241-AG241-AVERAGE(Indus!$P$2:$P$349)</f>
        <v>1.5365572619047627E-2</v>
      </c>
    </row>
    <row r="242" spans="1:34" x14ac:dyDescent="0.2">
      <c r="A242" s="3">
        <v>40193</v>
      </c>
      <c r="B242">
        <f t="shared" si="54"/>
        <v>2010</v>
      </c>
      <c r="C242">
        <f t="shared" si="55"/>
        <v>1</v>
      </c>
      <c r="D242" s="7">
        <f>AVERAGE(Indus!D236:D247)</f>
        <v>-1.7243999241666661</v>
      </c>
      <c r="E242" s="7">
        <f t="shared" si="57"/>
        <v>-2.9115972892857132</v>
      </c>
      <c r="F242" s="7">
        <f>Indus!D242-D242-E242</f>
        <v>-0.61412580654762117</v>
      </c>
      <c r="G242" s="7"/>
      <c r="H242" s="7">
        <f>AVERAGE(Indus!H236:H247)-AVERAGE(Indus!$H$2:$H$349)</f>
        <v>-5.883879561150934</v>
      </c>
      <c r="I242" s="7">
        <f t="shared" si="58"/>
        <v>-0.39337085511897385</v>
      </c>
      <c r="J242" s="7">
        <f>Indus!H242-H242-I242-AVERAGE(Indus!$H$2:$H$349)</f>
        <v>5.7860598452862178E-2</v>
      </c>
      <c r="K242" s="7">
        <f>AVERAGE(Indus!I236:I247)-AVERAGE(Indus!$I$2:$I$349)</f>
        <v>-2.8437012424138857</v>
      </c>
      <c r="L242" s="7">
        <f t="shared" si="59"/>
        <v>-0.13915016446424033</v>
      </c>
      <c r="M242" s="7">
        <f>Indus!I242-K242-L242-AVERAGE(Indus!$I$2:$I$349)</f>
        <v>1.8707455297544584E-2</v>
      </c>
      <c r="N242" s="7">
        <f>AVERAGE(Indus!J236:J247)-AVERAGE(Indus!$J$2:$J$349)</f>
        <v>-0.17123922646551748</v>
      </c>
      <c r="O242" s="7">
        <f t="shared" si="60"/>
        <v>-0.63024716369047629</v>
      </c>
      <c r="P242" s="7">
        <f>Indus!J242-N242-O242-AVERAGE(Indus!$J$2:$J$349)</f>
        <v>3.6504007857142806E-2</v>
      </c>
      <c r="Q242" s="7">
        <f>AVERAGE(Indus!K236:K247)-AVERAGE(Indus!$K$2:$K$349)</f>
        <v>0.13191509123563228</v>
      </c>
      <c r="R242" s="7">
        <f t="shared" si="61"/>
        <v>-0.33677367514880951</v>
      </c>
      <c r="S242" s="7">
        <f>Indus!K242-Q242-R242-AVERAGE(Indus!$K$2:$K$349)</f>
        <v>-7.5457966517857078E-2</v>
      </c>
      <c r="T242" s="7">
        <f>AVERAGE(Indus!L236:L247)-AVERAGE(Indus!$L$2:$L$349)</f>
        <v>0.26950290413793443</v>
      </c>
      <c r="U242" s="7">
        <f t="shared" si="62"/>
        <v>-0.83735311690476166</v>
      </c>
      <c r="V242" s="7">
        <f>Indus!L242-T242-U242-AVERAGE(Indus!$L$2:$L$349)</f>
        <v>2.895752940476104E-2</v>
      </c>
      <c r="W242" s="7">
        <f>AVERAGE(Indus!M236:M247)-AVERAGE(Indus!$M$2:$M$349)</f>
        <v>9.5856498563218762E-3</v>
      </c>
      <c r="X242" s="7">
        <f t="shared" si="63"/>
        <v>-2.3229864166666676E-2</v>
      </c>
      <c r="Y242" s="7">
        <f>Indus!M242-W242-X242-AVERAGE(Indus!$M$2:$M$349)</f>
        <v>-9.0359799999999851E-3</v>
      </c>
      <c r="Z242" s="7">
        <f>AVERAGE(Indus!N236:N247)-AVERAGE(Indus!$N$2:$N$349)</f>
        <v>-4.1414269971269846E-2</v>
      </c>
      <c r="AA242" s="7">
        <f t="shared" si="64"/>
        <v>-0.27041996994047501</v>
      </c>
      <c r="AB242" s="7">
        <f>Indus!N242-Z242-AA242-AVERAGE(Indus!$N$2:$N$349)</f>
        <v>-0.65311426255952298</v>
      </c>
      <c r="AC242" s="7">
        <f>AVERAGE(Indus!O236:O247)-AVERAGE(Indus!$O$2:$O$349)</f>
        <v>-0.17466960137931187</v>
      </c>
      <c r="AD242" s="7">
        <f t="shared" si="65"/>
        <v>-0.21379957645833381</v>
      </c>
      <c r="AE242" s="7">
        <f>Indus!O242-AC242-AD242-AVERAGE(Indus!$O$2:$O$349)</f>
        <v>-2.9925312708332985E-2</v>
      </c>
      <c r="AF242" s="7">
        <f>AVERAGE(Indus!P236:P247)-AVERAGE(Indus!$P$2:$P$349)</f>
        <v>-2.0485011982758622E-2</v>
      </c>
      <c r="AG242" s="7">
        <f t="shared" si="66"/>
        <v>-6.7250286041666663E-2</v>
      </c>
      <c r="AH242" s="7">
        <f>Indus!P242-AF242-AG242-AVERAGE(Indus!$P$2:$P$349)</f>
        <v>1.1476393541666671E-2</v>
      </c>
    </row>
    <row r="243" spans="1:34" x14ac:dyDescent="0.2">
      <c r="A243" s="3">
        <v>40224</v>
      </c>
      <c r="B243">
        <f t="shared" si="54"/>
        <v>2010</v>
      </c>
      <c r="C243">
        <f t="shared" si="55"/>
        <v>2</v>
      </c>
      <c r="D243" s="7">
        <f>AVERAGE(Indus!D237:D248)</f>
        <v>-1.6735809241666668</v>
      </c>
      <c r="E243" s="7">
        <f t="shared" si="57"/>
        <v>-0.42567143738095259</v>
      </c>
      <c r="F243" s="7">
        <f>Indus!D243-D243-E243</f>
        <v>0.68638863154761964</v>
      </c>
      <c r="G243" s="7"/>
      <c r="H243" s="7">
        <f>AVERAGE(Indus!H237:H248)-AVERAGE(Indus!$H$2:$H$349)</f>
        <v>-6.0174041386503632</v>
      </c>
      <c r="I243" s="7">
        <f t="shared" si="58"/>
        <v>-0.27306910913694082</v>
      </c>
      <c r="J243" s="7">
        <f>Indus!H243-H243-I243-AVERAGE(Indus!$H$2:$H$349)</f>
        <v>8.2802179970258294E-2</v>
      </c>
      <c r="K243" s="7">
        <f>AVERAGE(Indus!I237:I248)-AVERAGE(Indus!$I$2:$I$349)</f>
        <v>-2.7612300307472424</v>
      </c>
      <c r="L243" s="7">
        <f t="shared" si="59"/>
        <v>0.12104588446425169</v>
      </c>
      <c r="M243" s="7">
        <f>Indus!I243-K243-L243-AVERAGE(Indus!$I$2:$I$349)</f>
        <v>6.0988924702428449E-2</v>
      </c>
      <c r="N243" s="7">
        <f>AVERAGE(Indus!J237:J248)-AVERAGE(Indus!$J$2:$J$349)</f>
        <v>-0.15997881646551748</v>
      </c>
      <c r="O243" s="7">
        <f t="shared" si="60"/>
        <v>-0.54973218991071426</v>
      </c>
      <c r="P243" s="7">
        <f>Indus!J243-N243-O243-AVERAGE(Indus!$J$2:$J$349)</f>
        <v>0.11569968407738074</v>
      </c>
      <c r="Q243" s="7">
        <f>AVERAGE(Indus!K237:K248)-AVERAGE(Indus!$K$2:$K$349)</f>
        <v>0.11787140290229914</v>
      </c>
      <c r="R243" s="7">
        <f t="shared" si="61"/>
        <v>-0.2936607723809524</v>
      </c>
      <c r="S243" s="7">
        <f>Indus!K243-Q243-R243-AVERAGE(Indus!$K$2:$K$349)</f>
        <v>-8.7603210952381105E-2</v>
      </c>
      <c r="T243" s="7">
        <f>AVERAGE(Indus!L237:L248)-AVERAGE(Indus!$L$2:$L$349)</f>
        <v>0.29519612163793418</v>
      </c>
      <c r="U243" s="7">
        <f t="shared" si="62"/>
        <v>-1.1284273598214289</v>
      </c>
      <c r="V243" s="7">
        <f>Indus!L243-T243-U243-AVERAGE(Indus!$L$2:$L$349)</f>
        <v>0.4515951648214287</v>
      </c>
      <c r="W243" s="7">
        <f>AVERAGE(Indus!M237:M248)-AVERAGE(Indus!$M$2:$M$349)</f>
        <v>7.683637356321868E-3</v>
      </c>
      <c r="X243" s="7">
        <f t="shared" si="63"/>
        <v>-2.3280202053571432E-2</v>
      </c>
      <c r="Y243" s="7">
        <f>Indus!M243-W243-X243-AVERAGE(Indus!$M$2:$M$349)</f>
        <v>-7.0836296130952214E-3</v>
      </c>
      <c r="Z243" s="7">
        <f>AVERAGE(Indus!N237:N248)-AVERAGE(Indus!$N$2:$N$349)</f>
        <v>-3.675310804602816E-3</v>
      </c>
      <c r="AA243" s="7">
        <f t="shared" si="64"/>
        <v>1.7558755634523777</v>
      </c>
      <c r="AB243" s="7">
        <f>Indus!N243-Z243-AA243-AVERAGE(Indus!$N$2:$N$349)</f>
        <v>7.9183848809556423E-3</v>
      </c>
      <c r="AC243" s="7">
        <f>AVERAGE(Indus!O237:O248)-AVERAGE(Indus!$O$2:$O$349)</f>
        <v>-0.14283287387931232</v>
      </c>
      <c r="AD243" s="7">
        <f t="shared" si="65"/>
        <v>3.5075825297621321E-3</v>
      </c>
      <c r="AE243" s="7">
        <f>Indus!O243-AC243-AD243-AVERAGE(Indus!$O$2:$O$349)</f>
        <v>2.2832150803571594E-2</v>
      </c>
      <c r="AF243" s="7">
        <f>AVERAGE(Indus!P237:P248)-AVERAGE(Indus!$P$2:$P$349)</f>
        <v>-9.1904011494252646E-3</v>
      </c>
      <c r="AG243" s="7">
        <f t="shared" si="66"/>
        <v>-3.7923187380952378E-2</v>
      </c>
      <c r="AH243" s="7">
        <f>Indus!P243-AF243-AG243-AVERAGE(Indus!$P$2:$P$349)</f>
        <v>3.921553404761903E-2</v>
      </c>
    </row>
    <row r="244" spans="1:34" x14ac:dyDescent="0.2">
      <c r="A244" s="3">
        <v>40252</v>
      </c>
      <c r="B244">
        <f t="shared" si="54"/>
        <v>2010</v>
      </c>
      <c r="C244">
        <f t="shared" si="55"/>
        <v>3</v>
      </c>
      <c r="D244" s="7">
        <f>AVERAGE(Indus!D238:D249)</f>
        <v>-1.0152689908333332</v>
      </c>
      <c r="E244" s="7">
        <f t="shared" si="57"/>
        <v>1.7726173383333335</v>
      </c>
      <c r="F244" s="7">
        <f>Indus!D244-D244-E244</f>
        <v>-0.55736665749999981</v>
      </c>
      <c r="G244" s="7"/>
      <c r="H244" s="7">
        <f>AVERAGE(Indus!H238:H249)-AVERAGE(Indus!$H$2:$H$349)</f>
        <v>-6.0714202519839091</v>
      </c>
      <c r="I244" s="7">
        <f t="shared" si="58"/>
        <v>-0.14866638139847055</v>
      </c>
      <c r="J244" s="7">
        <f>Indus!H244-H244-I244-AVERAGE(Indus!$H$2:$H$349)</f>
        <v>-5.9361774434364634E-2</v>
      </c>
      <c r="K244" s="7">
        <f>AVERAGE(Indus!I238:I249)-AVERAGE(Indus!$I$2:$I$349)</f>
        <v>-2.6965937999138987</v>
      </c>
      <c r="L244" s="7">
        <f t="shared" si="59"/>
        <v>0.40447307758932993</v>
      </c>
      <c r="M244" s="7">
        <f>Indus!I244-K244-L244-AVERAGE(Indus!$I$2:$I$349)</f>
        <v>-0.11431448925600307</v>
      </c>
      <c r="N244" s="7">
        <f>AVERAGE(Indus!J238:J249)-AVERAGE(Indus!$J$2:$J$349)</f>
        <v>-1.6548225632184277E-2</v>
      </c>
      <c r="O244" s="7">
        <f t="shared" si="60"/>
        <v>-0.39400179642857136</v>
      </c>
      <c r="P244" s="7">
        <f>Indus!J244-N244-O244-AVERAGE(Indus!$J$2:$J$349)</f>
        <v>-3.3702100238095278E-2</v>
      </c>
      <c r="Q244" s="7">
        <f>AVERAGE(Indus!K238:K249)-AVERAGE(Indus!$K$2:$K$349)</f>
        <v>6.5772270402299049E-2</v>
      </c>
      <c r="R244" s="7">
        <f t="shared" si="61"/>
        <v>-0.28105722928571436</v>
      </c>
      <c r="S244" s="7">
        <f>Indus!K244-Q244-R244-AVERAGE(Indus!$K$2:$K$349)</f>
        <v>3.8506088452381015E-2</v>
      </c>
      <c r="T244" s="7">
        <f>AVERAGE(Indus!L238:L249)-AVERAGE(Indus!$L$2:$L$349)</f>
        <v>0.65223016913793419</v>
      </c>
      <c r="U244" s="7">
        <f t="shared" si="62"/>
        <v>-1.2460367708035722</v>
      </c>
      <c r="V244" s="7">
        <f>Indus!L244-T244-U244-AVERAGE(Indus!$L$2:$L$349)</f>
        <v>0.1385473383035718</v>
      </c>
      <c r="W244" s="7">
        <f>AVERAGE(Indus!M238:M249)-AVERAGE(Indus!$M$2:$M$349)</f>
        <v>5.8818231896552026E-3</v>
      </c>
      <c r="X244" s="7">
        <f t="shared" si="63"/>
        <v>-2.3312426726190473E-2</v>
      </c>
      <c r="Y244" s="7">
        <f>Indus!M244-W244-X244-AVERAGE(Indus!$M$2:$M$349)</f>
        <v>-5.2495907738095149E-3</v>
      </c>
      <c r="Z244" s="7">
        <f>AVERAGE(Indus!N238:N249)-AVERAGE(Indus!$N$2:$N$349)</f>
        <v>4.4026167528732785E-2</v>
      </c>
      <c r="AA244" s="7">
        <f t="shared" si="64"/>
        <v>3.4705398341666633</v>
      </c>
      <c r="AB244" s="7">
        <f>Indus!N244-Z244-AA244-AVERAGE(Indus!$N$2:$N$349)</f>
        <v>-0.3188795141666656</v>
      </c>
      <c r="AC244" s="7">
        <f>AVERAGE(Indus!O238:O249)-AVERAGE(Indus!$O$2:$O$349)</f>
        <v>-3.2867371379312171E-2</v>
      </c>
      <c r="AD244" s="7">
        <f t="shared" si="65"/>
        <v>1.3288629910713556E-2</v>
      </c>
      <c r="AE244" s="7">
        <f>Indus!O244-AC244-AD244-AVERAGE(Indus!$O$2:$O$349)</f>
        <v>-0.14784227907738012</v>
      </c>
      <c r="AF244" s="7">
        <f>AVERAGE(Indus!P238:P249)-AVERAGE(Indus!$P$2:$P$349)</f>
        <v>3.4287207183908056E-2</v>
      </c>
      <c r="AG244" s="7">
        <f t="shared" si="66"/>
        <v>-2.2603289434523804E-2</v>
      </c>
      <c r="AH244" s="7">
        <f>Indus!P244-AF244-AG244-AVERAGE(Indus!$P$2:$P$349)</f>
        <v>-5.5220242232142856E-2</v>
      </c>
    </row>
    <row r="245" spans="1:34" x14ac:dyDescent="0.2">
      <c r="A245" s="3">
        <v>40283</v>
      </c>
      <c r="B245">
        <f t="shared" si="54"/>
        <v>2010</v>
      </c>
      <c r="C245">
        <f t="shared" si="55"/>
        <v>4</v>
      </c>
      <c r="D245" s="7">
        <f>AVERAGE(Indus!D239:D250)</f>
        <v>-0.7368045541666669</v>
      </c>
      <c r="E245" s="7">
        <f t="shared" si="57"/>
        <v>3.1407904284523811</v>
      </c>
      <c r="F245" s="7">
        <f>Indus!D245-D245-E245</f>
        <v>-2.9011982842857145</v>
      </c>
      <c r="G245" s="7"/>
      <c r="H245" s="7">
        <f>AVERAGE(Indus!H239:H250)-AVERAGE(Indus!$H$2:$H$349)</f>
        <v>-6.1243377328169117</v>
      </c>
      <c r="I245" s="7">
        <f t="shared" si="58"/>
        <v>-0.35107930526828568</v>
      </c>
      <c r="J245" s="7">
        <f>Indus!H245-H245-I245-AVERAGE(Indus!$H$2:$H$349)</f>
        <v>-0.40534972973182448</v>
      </c>
      <c r="K245" s="7">
        <f>AVERAGE(Indus!I239:I250)-AVERAGE(Indus!$I$2:$I$349)</f>
        <v>-2.6304367774138768</v>
      </c>
      <c r="L245" s="7">
        <f t="shared" si="59"/>
        <v>0.63605862616071818</v>
      </c>
      <c r="M245" s="7">
        <f>Indus!I245-K245-L245-AVERAGE(Indus!$I$2:$I$349)</f>
        <v>-0.16669573032737617</v>
      </c>
      <c r="N245" s="7">
        <f>AVERAGE(Indus!J239:J250)-AVERAGE(Indus!$J$2:$J$349)</f>
        <v>7.981785186781587E-2</v>
      </c>
      <c r="O245" s="7">
        <f t="shared" si="60"/>
        <v>-0.13855851791666673</v>
      </c>
      <c r="P245" s="7">
        <f>Indus!J245-N245-O245-AVERAGE(Indus!$J$2:$J$349)</f>
        <v>-0.32946436624999997</v>
      </c>
      <c r="Q245" s="7">
        <f>AVERAGE(Indus!K239:K250)-AVERAGE(Indus!$K$2:$K$349)</f>
        <v>3.6754712902298925E-2</v>
      </c>
      <c r="R245" s="7">
        <f t="shared" si="61"/>
        <v>4.7137904732142966E-2</v>
      </c>
      <c r="S245" s="7">
        <f>Indus!K245-Q245-R245-AVERAGE(Indus!$K$2:$K$349)</f>
        <v>0.21964777193452378</v>
      </c>
      <c r="T245" s="7">
        <f>AVERAGE(Indus!L239:L250)-AVERAGE(Indus!$L$2:$L$349)</f>
        <v>0.79313471497126731</v>
      </c>
      <c r="U245" s="7">
        <f t="shared" si="62"/>
        <v>-1.2516972193154769</v>
      </c>
      <c r="V245" s="7">
        <f>Indus!L245-T245-U245-AVERAGE(Indus!$L$2:$L$349)</f>
        <v>-0.71414689901785611</v>
      </c>
      <c r="W245" s="7">
        <f>AVERAGE(Indus!M239:M250)-AVERAGE(Indus!$M$2:$M$349)</f>
        <v>3.5729365229885401E-3</v>
      </c>
      <c r="X245" s="7">
        <f t="shared" si="63"/>
        <v>-7.2630390416666663E-2</v>
      </c>
      <c r="Y245" s="7">
        <f>Indus!M245-W245-X245-AVERAGE(Indus!$M$2:$M$349)</f>
        <v>-3.3612304166666662E-3</v>
      </c>
      <c r="Z245" s="7">
        <f>AVERAGE(Indus!N239:N250)-AVERAGE(Indus!$N$2:$N$349)</f>
        <v>6.5488091695398154E-2</v>
      </c>
      <c r="AA245" s="7">
        <f t="shared" si="64"/>
        <v>4.3501304162797645</v>
      </c>
      <c r="AB245" s="7">
        <f>Indus!N245-Z245-AA245-AVERAGE(Indus!$N$2:$N$349)</f>
        <v>-1.2477468804464316</v>
      </c>
      <c r="AC245" s="7">
        <f>AVERAGE(Indus!O239:O250)-AVERAGE(Indus!$O$2:$O$349)</f>
        <v>3.3039261206879722E-3</v>
      </c>
      <c r="AD245" s="7">
        <f t="shared" si="65"/>
        <v>-5.6000804821429107E-2</v>
      </c>
      <c r="AE245" s="7">
        <f>Indus!O245-AC245-AD245-AVERAGE(Indus!$O$2:$O$349)</f>
        <v>-0.18588994184523777</v>
      </c>
      <c r="AF245" s="7">
        <f>AVERAGE(Indus!P239:P250)-AVERAGE(Indus!$P$2:$P$349)</f>
        <v>3.5918433017241402E-2</v>
      </c>
      <c r="AG245" s="7">
        <f t="shared" si="66"/>
        <v>-2.2552960833333358E-2</v>
      </c>
      <c r="AH245" s="7">
        <f>Indus!P245-AF245-AG245-AVERAGE(Indus!$P$2:$P$349)</f>
        <v>-6.818188666666665E-2</v>
      </c>
    </row>
    <row r="246" spans="1:34" x14ac:dyDescent="0.2">
      <c r="A246" s="3">
        <v>40313</v>
      </c>
      <c r="B246">
        <f t="shared" si="54"/>
        <v>2010</v>
      </c>
      <c r="C246">
        <f t="shared" si="55"/>
        <v>5</v>
      </c>
      <c r="D246" s="7">
        <f>AVERAGE(Indus!D240:D251)</f>
        <v>-0.56505273749999996</v>
      </c>
      <c r="E246" s="7">
        <f t="shared" si="57"/>
        <v>2.5263573912797606</v>
      </c>
      <c r="F246" s="7">
        <f>Indus!D246-D246-E246</f>
        <v>-1.6867513537797607</v>
      </c>
      <c r="G246" s="7"/>
      <c r="H246" s="7">
        <f>AVERAGE(Indus!H240:H251)-AVERAGE(Indus!$H$2:$H$349)</f>
        <v>-6.1761769261506743</v>
      </c>
      <c r="I246" s="7">
        <f t="shared" si="58"/>
        <v>-0.45535786940445178</v>
      </c>
      <c r="J246" s="7">
        <f>Indus!H246-H246-I246-AVERAGE(Indus!$H$2:$H$349)</f>
        <v>-0.36519877226191966</v>
      </c>
      <c r="K246" s="7">
        <f>AVERAGE(Indus!I240:I251)-AVERAGE(Indus!$I$2:$I$349)</f>
        <v>-2.5662176207472385</v>
      </c>
      <c r="L246" s="7">
        <f t="shared" si="59"/>
        <v>0.8001232152678881</v>
      </c>
      <c r="M246" s="7">
        <f>Indus!I246-K246-L246-AVERAGE(Indus!$I$2:$I$349)</f>
        <v>-0.11491966610122972</v>
      </c>
      <c r="N246" s="7">
        <f>AVERAGE(Indus!J240:J251)-AVERAGE(Indus!$J$2:$J$349)</f>
        <v>0.13862294520114893</v>
      </c>
      <c r="O246" s="7">
        <f t="shared" si="60"/>
        <v>-0.10338196336309502</v>
      </c>
      <c r="P246" s="7">
        <f>Indus!J246-N246-O246-AVERAGE(Indus!$J$2:$J$349)</f>
        <v>-0.27258690413690478</v>
      </c>
      <c r="Q246" s="7">
        <f>AVERAGE(Indus!K240:K251)-AVERAGE(Indus!$K$2:$K$349)</f>
        <v>1.7044410402299093E-2</v>
      </c>
      <c r="R246" s="7">
        <f t="shared" si="61"/>
        <v>0.13874429791666643</v>
      </c>
      <c r="S246" s="7">
        <f>Indus!K246-Q246-R246-AVERAGE(Indus!$K$2:$K$349)</f>
        <v>6.2929391250000077E-2</v>
      </c>
      <c r="T246" s="7">
        <f>AVERAGE(Indus!L240:L251)-AVERAGE(Indus!$L$2:$L$349)</f>
        <v>0.86115946913793362</v>
      </c>
      <c r="U246" s="7">
        <f t="shared" si="62"/>
        <v>-1.5361059226785709</v>
      </c>
      <c r="V246" s="7">
        <f>Indus!L246-T246-U246-AVERAGE(Indus!$L$2:$L$349)</f>
        <v>-0.19816424982142866</v>
      </c>
      <c r="W246" s="7">
        <f>AVERAGE(Indus!M240:M251)-AVERAGE(Indus!$M$2:$M$349)</f>
        <v>1.2640465229885461E-3</v>
      </c>
      <c r="X246" s="7">
        <f t="shared" si="63"/>
        <v>-3.9640604285714282E-2</v>
      </c>
      <c r="Y246" s="7">
        <f>Indus!M246-W246-X246-AVERAGE(Indus!$M$2:$M$349)</f>
        <v>1.9879345238094093E-4</v>
      </c>
      <c r="Z246" s="7">
        <f>AVERAGE(Indus!N240:N251)-AVERAGE(Indus!$N$2:$N$349)</f>
        <v>9.695620502873048E-2</v>
      </c>
      <c r="AA246" s="7">
        <f t="shared" si="64"/>
        <v>3.7907389094047605</v>
      </c>
      <c r="AB246" s="7">
        <f>Indus!N246-Z246-AA246-AVERAGE(Indus!$N$2:$N$349)</f>
        <v>-0.68526805690475889</v>
      </c>
      <c r="AC246" s="7">
        <f>AVERAGE(Indus!O240:O251)-AVERAGE(Indus!$O$2:$O$349)</f>
        <v>2.6173472787354601E-2</v>
      </c>
      <c r="AD246" s="7">
        <f t="shared" si="65"/>
        <v>-3.8706940357142727E-2</v>
      </c>
      <c r="AE246" s="7">
        <f>Indus!O246-AC246-AD246-AVERAGE(Indus!$O$2:$O$349)</f>
        <v>-7.2875612976190496E-2</v>
      </c>
      <c r="AF246" s="7">
        <f>AVERAGE(Indus!P240:P251)-AVERAGE(Indus!$P$2:$P$349)</f>
        <v>3.6125668017241389E-2</v>
      </c>
      <c r="AG246" s="7">
        <f t="shared" si="66"/>
        <v>-3.0040667202380952E-2</v>
      </c>
      <c r="AH246" s="7">
        <f>Indus!P246-AF246-AG246-AVERAGE(Indus!$P$2:$P$349)</f>
        <v>-4.0839005297619045E-2</v>
      </c>
    </row>
    <row r="247" spans="1:34" x14ac:dyDescent="0.2">
      <c r="A247" s="3">
        <v>40344</v>
      </c>
      <c r="B247">
        <f t="shared" si="54"/>
        <v>2010</v>
      </c>
      <c r="C247">
        <f t="shared" si="55"/>
        <v>6</v>
      </c>
      <c r="D247" s="7">
        <f>AVERAGE(Indus!D241:D252)</f>
        <v>-0.46882461416666649</v>
      </c>
      <c r="E247" s="7">
        <f t="shared" si="57"/>
        <v>1.4884468018154766</v>
      </c>
      <c r="F247" s="7">
        <f>Indus!D247-D247-E247</f>
        <v>-0.69602427764880992</v>
      </c>
      <c r="G247" s="7"/>
      <c r="H247" s="7">
        <f>AVERAGE(Indus!H241:H252)-AVERAGE(Indus!$H$2:$H$349)</f>
        <v>-6.2294809628169787</v>
      </c>
      <c r="I247" s="7">
        <f t="shared" si="58"/>
        <v>-0.44638061523755823</v>
      </c>
      <c r="J247" s="7">
        <f>Indus!H247-H247-I247-AVERAGE(Indus!$H$2:$H$349)</f>
        <v>-0.44269815976258542</v>
      </c>
      <c r="K247" s="7">
        <f>AVERAGE(Indus!I241:I252)-AVERAGE(Indus!$I$2:$I$349)</f>
        <v>-2.5126211240805674</v>
      </c>
      <c r="L247" s="7">
        <f t="shared" si="59"/>
        <v>0.84019806285715504</v>
      </c>
      <c r="M247" s="7">
        <f>Indus!I247-K247-L247-AVERAGE(Indus!$I$2:$I$349)</f>
        <v>-0.10245087035713141</v>
      </c>
      <c r="N247" s="7">
        <f>AVERAGE(Indus!J241:J252)-AVERAGE(Indus!$J$2:$J$349)</f>
        <v>0.17201844936781585</v>
      </c>
      <c r="O247" s="7">
        <f t="shared" si="60"/>
        <v>0.36573792788690507</v>
      </c>
      <c r="P247" s="7">
        <f>Indus!J247-N247-O247-AVERAGE(Indus!$J$2:$J$349)</f>
        <v>-0.37177893955357177</v>
      </c>
      <c r="Q247" s="7">
        <f>AVERAGE(Indus!K241:K252)-AVERAGE(Indus!$K$2:$K$349)</f>
        <v>5.2703429022989967E-3</v>
      </c>
      <c r="R247" s="7">
        <f t="shared" si="61"/>
        <v>-9.3634842857143186E-3</v>
      </c>
      <c r="S247" s="7">
        <f>Indus!K247-Q247-R247-AVERAGE(Indus!$K$2:$K$349)</f>
        <v>4.2492170952381003E-2</v>
      </c>
      <c r="T247" s="7">
        <f>AVERAGE(Indus!L241:L252)-AVERAGE(Indus!$L$2:$L$349)</f>
        <v>0.91333868663793449</v>
      </c>
      <c r="U247" s="7">
        <f t="shared" si="62"/>
        <v>-0.8371478433035735</v>
      </c>
      <c r="V247" s="7">
        <f>Indus!L247-T247-U247-AVERAGE(Indus!$L$2:$L$349)</f>
        <v>-0.50111848669642711</v>
      </c>
      <c r="W247" s="7">
        <f>AVERAGE(Indus!M241:M252)-AVERAGE(Indus!$M$2:$M$349)</f>
        <v>-6.2838477011453731E-5</v>
      </c>
      <c r="X247" s="7">
        <f t="shared" si="63"/>
        <v>-3.9679677708333333E-2</v>
      </c>
      <c r="Y247" s="7">
        <f>Indus!M247-W247-X247-AVERAGE(Indus!$M$2:$M$349)</f>
        <v>1.5647518749999922E-3</v>
      </c>
      <c r="Z247" s="7">
        <f>AVERAGE(Indus!N241:N252)-AVERAGE(Indus!$N$2:$N$349)</f>
        <v>0.10874540752873152</v>
      </c>
      <c r="AA247" s="7">
        <f t="shared" si="64"/>
        <v>1.7242862690476208</v>
      </c>
      <c r="AB247" s="7">
        <f>Indus!N247-Z247-AA247-AVERAGE(Indus!$N$2:$N$349)</f>
        <v>1.0888072309523782</v>
      </c>
      <c r="AC247" s="7">
        <f>AVERAGE(Indus!O241:O252)-AVERAGE(Indus!$O$2:$O$349)</f>
        <v>3.7846306954020914E-2</v>
      </c>
      <c r="AD247" s="7">
        <f t="shared" si="65"/>
        <v>-0.14073229485119043</v>
      </c>
      <c r="AE247" s="7">
        <f>Indus!O247-AC247-AD247-AVERAGE(Indus!$O$2:$O$349)</f>
        <v>-0.2997199426488093</v>
      </c>
      <c r="AF247" s="7">
        <f>AVERAGE(Indus!P241:P252)-AVERAGE(Indus!$P$2:$P$349)</f>
        <v>3.6122048017241393E-2</v>
      </c>
      <c r="AG247" s="7">
        <f t="shared" si="66"/>
        <v>3.1537172827380958E-2</v>
      </c>
      <c r="AH247" s="7">
        <f>Indus!P247-AF247-AG247-AVERAGE(Indus!$P$2:$P$349)</f>
        <v>-0.11111782532738096</v>
      </c>
    </row>
    <row r="248" spans="1:34" x14ac:dyDescent="0.2">
      <c r="A248" s="3">
        <v>40374</v>
      </c>
      <c r="B248">
        <f t="shared" si="54"/>
        <v>2010</v>
      </c>
      <c r="C248">
        <f t="shared" si="55"/>
        <v>7</v>
      </c>
      <c r="D248" s="7">
        <f>AVERAGE(Indus!D242:D253)</f>
        <v>-0.48954247333333339</v>
      </c>
      <c r="E248" s="7">
        <f t="shared" si="57"/>
        <v>1.9669899127678572</v>
      </c>
      <c r="F248" s="7">
        <f>Indus!D248-D248-E248</f>
        <v>0.18795307056547594</v>
      </c>
      <c r="G248" s="7"/>
      <c r="H248" s="7">
        <f>AVERAGE(Indus!H242:H253)-AVERAGE(Indus!$H$2:$H$349)</f>
        <v>-6.2714121153171618</v>
      </c>
      <c r="I248" s="7">
        <f t="shared" si="58"/>
        <v>-0.1231013713095308</v>
      </c>
      <c r="J248" s="7">
        <f>Indus!H248-H248-I248-AVERAGE(Indus!$H$2:$H$349)</f>
        <v>-0.51872399119019974</v>
      </c>
      <c r="K248" s="7">
        <f>AVERAGE(Indus!I242:I253)-AVERAGE(Indus!$I$2:$I$349)</f>
        <v>-2.4659775490805487</v>
      </c>
      <c r="L248" s="7">
        <f t="shared" si="59"/>
        <v>0.17507643994048294</v>
      </c>
      <c r="M248" s="7">
        <f>Indus!I248-K248-L248-AVERAGE(Indus!$I$2:$I$349)</f>
        <v>0.41357966755953157</v>
      </c>
      <c r="N248" s="7">
        <f>AVERAGE(Indus!J242:J253)-AVERAGE(Indus!$J$2:$J$349)</f>
        <v>0.18789590770114928</v>
      </c>
      <c r="O248" s="7">
        <f t="shared" si="60"/>
        <v>0.82044285833333364</v>
      </c>
      <c r="P248" s="7">
        <f>Indus!J248-N248-O248-AVERAGE(Indus!$J$2:$J$349)</f>
        <v>-0.37902414833333387</v>
      </c>
      <c r="Q248" s="7">
        <f>AVERAGE(Indus!K242:K253)-AVERAGE(Indus!$K$2:$K$349)</f>
        <v>-3.670845431034353E-3</v>
      </c>
      <c r="R248" s="7">
        <f t="shared" si="61"/>
        <v>9.4670911398809454E-2</v>
      </c>
      <c r="S248" s="7">
        <f>Indus!K248-Q248-R248-AVERAGE(Indus!$K$2:$K$349)</f>
        <v>6.0802223601190586E-2</v>
      </c>
      <c r="T248" s="7">
        <f>AVERAGE(Indus!L242:L253)-AVERAGE(Indus!$L$2:$L$349)</f>
        <v>0.94110531163793443</v>
      </c>
      <c r="U248" s="7">
        <f t="shared" si="62"/>
        <v>1.7990590514880962</v>
      </c>
      <c r="V248" s="7">
        <f>Indus!L248-T248-U248-AVERAGE(Indus!$L$2:$L$349)</f>
        <v>-1.3918256964880964</v>
      </c>
      <c r="W248" s="7">
        <f>AVERAGE(Indus!M242:M253)-AVERAGE(Indus!$M$2:$M$349)</f>
        <v>-6.2838477011453731E-5</v>
      </c>
      <c r="X248" s="7">
        <f t="shared" si="63"/>
        <v>6.3956218720238101E-2</v>
      </c>
      <c r="Y248" s="7">
        <f>Indus!M248-W248-X248-AVERAGE(Indus!$M$2:$M$349)</f>
        <v>-6.9994455357144658E-4</v>
      </c>
      <c r="Z248" s="7">
        <f>AVERAGE(Indus!N242:N253)-AVERAGE(Indus!$N$2:$N$349)</f>
        <v>5.5976025028728671E-2</v>
      </c>
      <c r="AA248" s="7">
        <f t="shared" si="64"/>
        <v>-1.4646424845833312</v>
      </c>
      <c r="AB248" s="7">
        <f>Indus!N248-Z248-AA248-AVERAGE(Indus!$N$2:$N$349)</f>
        <v>1.9841270470833337</v>
      </c>
      <c r="AC248" s="7">
        <f>AVERAGE(Indus!O242:O253)-AVERAGE(Indus!$O$2:$O$349)</f>
        <v>3.0370851954021116E-2</v>
      </c>
      <c r="AD248" s="7">
        <f t="shared" si="65"/>
        <v>0.38190007651785818</v>
      </c>
      <c r="AE248" s="7">
        <f>Indus!O248-AC248-AD248-AVERAGE(Indus!$O$2:$O$349)</f>
        <v>-2.1896669017857917E-2</v>
      </c>
      <c r="AF248" s="7">
        <f>AVERAGE(Indus!P242:P253)-AVERAGE(Indus!$P$2:$P$349)</f>
        <v>3.6228801350574741E-2</v>
      </c>
      <c r="AG248" s="7">
        <f t="shared" si="66"/>
        <v>0.21962261613095235</v>
      </c>
      <c r="AH248" s="7">
        <f>Indus!P248-AF248-AG248-AVERAGE(Indus!$P$2:$P$349)</f>
        <v>4.17044180357143E-2</v>
      </c>
    </row>
    <row r="249" spans="1:34" x14ac:dyDescent="0.2">
      <c r="A249" s="3">
        <v>40405</v>
      </c>
      <c r="B249">
        <f t="shared" si="54"/>
        <v>2010</v>
      </c>
      <c r="C249">
        <f t="shared" si="55"/>
        <v>8</v>
      </c>
      <c r="D249" s="7">
        <f>AVERAGE(Indus!D243:D254)</f>
        <v>-0.44026548583333325</v>
      </c>
      <c r="E249" s="7">
        <f t="shared" si="57"/>
        <v>1.7473477882142856</v>
      </c>
      <c r="F249" s="7">
        <f>Indus!D249-D249-E249</f>
        <v>6.2580675976190472</v>
      </c>
      <c r="G249" s="7"/>
      <c r="H249" s="7">
        <f>AVERAGE(Indus!H243:H254)-AVERAGE(Indus!$H$2:$H$349)</f>
        <v>-6.3154184628174335</v>
      </c>
      <c r="I249" s="7">
        <f t="shared" si="58"/>
        <v>0.30438886375077345</v>
      </c>
      <c r="J249" s="7">
        <f>Indus!H249-H249-I249-AVERAGE(Indus!$H$2:$H$349)</f>
        <v>0.27821205124973858</v>
      </c>
      <c r="K249" s="7">
        <f>AVERAGE(Indus!I243:I254)-AVERAGE(Indus!$I$2:$I$349)</f>
        <v>-2.4324183857472121</v>
      </c>
      <c r="L249" s="7">
        <f t="shared" si="59"/>
        <v>-0.76863316086308942</v>
      </c>
      <c r="M249" s="7">
        <f>Indus!I249-K249-L249-AVERAGE(Indus!$I$2:$I$349)</f>
        <v>0.2817989550297284</v>
      </c>
      <c r="N249" s="7">
        <f>AVERAGE(Indus!J243:J254)-AVERAGE(Indus!$J$2:$J$349)</f>
        <v>0.19692935353448249</v>
      </c>
      <c r="O249" s="7">
        <f t="shared" si="60"/>
        <v>0.9251789839880955</v>
      </c>
      <c r="P249" s="7">
        <f>Indus!J249-N249-O249-AVERAGE(Indus!$J$2:$J$349)</f>
        <v>1.2122282601785708</v>
      </c>
      <c r="Q249" s="7">
        <f>AVERAGE(Indus!K243:K254)-AVERAGE(Indus!$K$2:$K$349)</f>
        <v>-6.5796237643676037E-3</v>
      </c>
      <c r="R249" s="7">
        <f t="shared" si="61"/>
        <v>1.6816573690476178E-2</v>
      </c>
      <c r="S249" s="7">
        <f>Indus!K249-Q249-R249-AVERAGE(Indus!$K$2:$K$349)</f>
        <v>-0.35029641035714293</v>
      </c>
      <c r="T249" s="7">
        <f>AVERAGE(Indus!L243:L254)-AVERAGE(Indus!$L$2:$L$349)</f>
        <v>0.99039370413793471</v>
      </c>
      <c r="U249" s="7">
        <f t="shared" si="62"/>
        <v>3.6617751977976187</v>
      </c>
      <c r="V249" s="7">
        <f>Indus!L249-T249-U249-AVERAGE(Indus!$L$2:$L$349)</f>
        <v>2.9270600447023813</v>
      </c>
      <c r="W249" s="7">
        <f>AVERAGE(Indus!M243:M254)-AVERAGE(Indus!$M$2:$M$349)</f>
        <v>2.2339568965522305E-4</v>
      </c>
      <c r="X249" s="7">
        <f t="shared" si="63"/>
        <v>3.3499074464285739E-2</v>
      </c>
      <c r="Y249" s="7">
        <f>Indus!M249-W249-X249-AVERAGE(Indus!$M$2:$M$349)</f>
        <v>-2.3549944642857479E-3</v>
      </c>
      <c r="Z249" s="7">
        <f>AVERAGE(Indus!N243:N254)-AVERAGE(Indus!$N$2:$N$349)</f>
        <v>4.4461281695395982E-2</v>
      </c>
      <c r="AA249" s="7">
        <f t="shared" si="64"/>
        <v>-3.1178156839880966</v>
      </c>
      <c r="AB249" s="7">
        <f>Indus!N249-Z249-AA249-AVERAGE(Indus!$N$2:$N$349)</f>
        <v>0.55121786982143206</v>
      </c>
      <c r="AC249" s="7">
        <f>AVERAGE(Indus!O243:O254)-AVERAGE(Indus!$O$2:$O$349)</f>
        <v>4.5885901954021424E-2</v>
      </c>
      <c r="AD249" s="7">
        <f t="shared" si="65"/>
        <v>0.54602282654761813</v>
      </c>
      <c r="AE249" s="7">
        <f>Indus!O249-AC249-AD249-AVERAGE(Indus!$O$2:$O$349)</f>
        <v>0.92200021095238105</v>
      </c>
      <c r="AF249" s="7">
        <f>AVERAGE(Indus!P243:P254)-AVERAGE(Indus!$P$2:$P$349)</f>
        <v>3.6240318017241396E-2</v>
      </c>
      <c r="AG249" s="7">
        <f t="shared" si="66"/>
        <v>0.14610215586309522</v>
      </c>
      <c r="AH249" s="7">
        <f>Indus!P249-AF249-AG249-AVERAGE(Indus!$P$2:$P$349)</f>
        <v>0.43833625163690487</v>
      </c>
    </row>
    <row r="250" spans="1:34" x14ac:dyDescent="0.2">
      <c r="A250" s="3">
        <v>40436</v>
      </c>
      <c r="B250">
        <f t="shared" si="54"/>
        <v>2010</v>
      </c>
      <c r="C250">
        <f t="shared" si="55"/>
        <v>9</v>
      </c>
      <c r="D250" s="7">
        <f>AVERAGE(Indus!D244:D255)</f>
        <v>-0.34212973666666674</v>
      </c>
      <c r="E250" s="7">
        <f t="shared" si="57"/>
        <v>-0.16994869681547603</v>
      </c>
      <c r="F250" s="7">
        <f>Indus!D250-D250-E250</f>
        <v>2.2167536334821425</v>
      </c>
      <c r="G250" s="7"/>
      <c r="H250" s="7">
        <f>AVERAGE(Indus!H244:H255)-AVERAGE(Indus!$H$2:$H$349)</f>
        <v>-6.3577565161499479</v>
      </c>
      <c r="I250" s="7">
        <f t="shared" si="58"/>
        <v>0.56428019148734165</v>
      </c>
      <c r="J250" s="7">
        <f>Indus!H250-H250-I250-AVERAGE(Indus!$H$2:$H$349)</f>
        <v>0.35509236684583811</v>
      </c>
      <c r="K250" s="7">
        <f>AVERAGE(Indus!I244:I255)-AVERAGE(Indus!$I$2:$I$349)</f>
        <v>-2.3965297140805433</v>
      </c>
      <c r="L250" s="7">
        <f t="shared" si="59"/>
        <v>-0.73743248026778474</v>
      </c>
      <c r="M250" s="7">
        <f>Indus!I250-K250-L250-AVERAGE(Indus!$I$2:$I$349)</f>
        <v>0.31282361276777237</v>
      </c>
      <c r="N250" s="7">
        <f>AVERAGE(Indus!J244:J255)-AVERAGE(Indus!$J$2:$J$349)</f>
        <v>0.20898528436781572</v>
      </c>
      <c r="O250" s="7">
        <f t="shared" si="60"/>
        <v>0.52414154517857137</v>
      </c>
      <c r="P250" s="7">
        <f>Indus!J250-N250-O250-AVERAGE(Indus!$J$2:$J$349)</f>
        <v>0.74406802815476203</v>
      </c>
      <c r="Q250" s="7">
        <f>AVERAGE(Indus!K244:K255)-AVERAGE(Indus!$K$2:$K$349)</f>
        <v>-1.1287906264367709E-2</v>
      </c>
      <c r="R250" s="7">
        <f t="shared" si="61"/>
        <v>0.24324861071428594</v>
      </c>
      <c r="S250" s="7">
        <f>Indus!K250-Q250-R250-AVERAGE(Indus!$K$2:$K$349)</f>
        <v>-0.23009050488095262</v>
      </c>
      <c r="T250" s="7">
        <f>AVERAGE(Indus!L244:L255)-AVERAGE(Indus!$L$2:$L$349)</f>
        <v>1.0619503908046015</v>
      </c>
      <c r="U250" s="7">
        <f t="shared" si="62"/>
        <v>2.2162659018154773</v>
      </c>
      <c r="V250" s="7">
        <f>Indus!L250-T250-U250-AVERAGE(Indus!$L$2:$L$349)</f>
        <v>0.69762767401785553</v>
      </c>
      <c r="W250" s="7">
        <f>AVERAGE(Indus!M244:M255)-AVERAGE(Indus!$M$2:$M$349)</f>
        <v>5.0962985632187208E-4</v>
      </c>
      <c r="X250" s="7">
        <f t="shared" si="63"/>
        <v>8.6521461220238155E-2</v>
      </c>
      <c r="Y250" s="7">
        <f>Indus!M250-W250-X250-AVERAGE(Indus!$M$2:$M$349)</f>
        <v>-2.0107653869048114E-3</v>
      </c>
      <c r="Z250" s="7">
        <f>AVERAGE(Indus!N244:N255)-AVERAGE(Indus!$N$2:$N$349)</f>
        <v>4.4366629195396357E-2</v>
      </c>
      <c r="AA250" s="7">
        <f t="shared" si="64"/>
        <v>-3.2922003180654746</v>
      </c>
      <c r="AB250" s="7">
        <f>Indus!N250-Z250-AA250-AVERAGE(Indus!$N$2:$N$349)</f>
        <v>0.17919074639880961</v>
      </c>
      <c r="AC250" s="7">
        <f>AVERAGE(Indus!O244:O255)-AVERAGE(Indus!$O$2:$O$349)</f>
        <v>7.2168411120687725E-2</v>
      </c>
      <c r="AD250" s="7">
        <f t="shared" si="65"/>
        <v>0.22230336464285827</v>
      </c>
      <c r="AE250" s="7">
        <f>Indus!O250-AC250-AD250-AVERAGE(Indus!$O$2:$O$349)</f>
        <v>0.19421701369047506</v>
      </c>
      <c r="AF250" s="7">
        <f>AVERAGE(Indus!P244:P255)-AVERAGE(Indus!$P$2:$P$349)</f>
        <v>3.5453689683908066E-2</v>
      </c>
      <c r="AG250" s="7">
        <f t="shared" si="66"/>
        <v>2.9234067857142887E-3</v>
      </c>
      <c r="AH250" s="7">
        <f>Indus!P250-AF250-AG250-AVERAGE(Indus!$P$2:$P$349)</f>
        <v>-3.4248300952380961E-2</v>
      </c>
    </row>
    <row r="251" spans="1:34" x14ac:dyDescent="0.2">
      <c r="A251" s="3">
        <v>40466</v>
      </c>
      <c r="B251">
        <f t="shared" si="54"/>
        <v>2010</v>
      </c>
      <c r="C251">
        <f t="shared" si="55"/>
        <v>10</v>
      </c>
      <c r="D251" s="7">
        <f>AVERAGE(Indus!D245:D256)</f>
        <v>-0.18680921166666686</v>
      </c>
      <c r="E251" s="7">
        <f t="shared" si="57"/>
        <v>-2.9457578467261909</v>
      </c>
      <c r="F251" s="7">
        <f>Indus!D251-D251-E251</f>
        <v>0.83345568839285722</v>
      </c>
      <c r="G251" s="7"/>
      <c r="H251" s="7">
        <f>AVERAGE(Indus!H245:H256)-AVERAGE(Indus!$H$2:$H$349)</f>
        <v>-6.3912444719840096</v>
      </c>
      <c r="I251" s="7">
        <f t="shared" si="58"/>
        <v>0.67293512288642887</v>
      </c>
      <c r="J251" s="7">
        <f>Indus!H251-H251-I251-AVERAGE(Indus!$H$2:$H$349)</f>
        <v>0.33607773128051122</v>
      </c>
      <c r="K251" s="7">
        <f>AVERAGE(Indus!I245:I256)-AVERAGE(Indus!$I$2:$I$349)</f>
        <v>-2.3569433290805364</v>
      </c>
      <c r="L251" s="7">
        <f t="shared" si="59"/>
        <v>-0.62443569854167436</v>
      </c>
      <c r="M251" s="7">
        <f>Indus!I251-K251-L251-AVERAGE(Indus!$I$2:$I$349)</f>
        <v>0.20827511604164783</v>
      </c>
      <c r="N251" s="7">
        <f>AVERAGE(Indus!J245:J256)-AVERAGE(Indus!$J$2:$J$349)</f>
        <v>0.21986501020114901</v>
      </c>
      <c r="O251" s="7">
        <f t="shared" si="60"/>
        <v>-4.6015853988095268E-2</v>
      </c>
      <c r="P251" s="7">
        <f>Indus!J251-N251-O251-AVERAGE(Indus!$J$2:$J$349)</f>
        <v>0.33026698148809541</v>
      </c>
      <c r="Q251" s="7">
        <f>AVERAGE(Indus!K245:K256)-AVERAGE(Indus!$K$2:$K$349)</f>
        <v>-2.0290623764367632E-2</v>
      </c>
      <c r="R251" s="7">
        <f t="shared" si="61"/>
        <v>0.14251123116071418</v>
      </c>
      <c r="S251" s="7">
        <f>Indus!K251-Q251-R251-AVERAGE(Indus!$K$2:$K$349)</f>
        <v>-4.2245617827380899E-2</v>
      </c>
      <c r="T251" s="7">
        <f>AVERAGE(Indus!L245:L256)-AVERAGE(Indus!$L$2:$L$349)</f>
        <v>1.1160424408045992</v>
      </c>
      <c r="U251" s="7">
        <f t="shared" si="62"/>
        <v>7.3723279255951901E-2</v>
      </c>
      <c r="V251" s="7">
        <f>Indus!L251-T251-U251-AVERAGE(Indus!$L$2:$L$349)</f>
        <v>-4.3010913422617314E-2</v>
      </c>
      <c r="W251" s="7">
        <f>AVERAGE(Indus!M245:M256)-AVERAGE(Indus!$M$2:$M$349)</f>
        <v>7.9586402298854886E-4</v>
      </c>
      <c r="X251" s="7">
        <f t="shared" si="63"/>
        <v>8.6516122976190463E-2</v>
      </c>
      <c r="Y251" s="7">
        <f>Indus!M251-W251-X251-AVERAGE(Indus!$M$2:$M$349)</f>
        <v>-2.2764013095237789E-3</v>
      </c>
      <c r="Z251" s="7">
        <f>AVERAGE(Indus!N245:N256)-AVERAGE(Indus!$N$2:$N$349)</f>
        <v>0.11623957919539585</v>
      </c>
      <c r="AA251" s="7">
        <f t="shared" si="64"/>
        <v>-3.0015759469047625</v>
      </c>
      <c r="AB251" s="7">
        <f>Indus!N251-Z251-AA251-AVERAGE(Indus!$N$2:$N$349)</f>
        <v>6.5063595238097349E-2</v>
      </c>
      <c r="AC251" s="7">
        <f>AVERAGE(Indus!O245:O256)-AVERAGE(Indus!$O$2:$O$349)</f>
        <v>9.3372604454021069E-2</v>
      </c>
      <c r="AD251" s="7">
        <f t="shared" si="65"/>
        <v>-0.17453537592261892</v>
      </c>
      <c r="AE251" s="7">
        <f>Indus!O251-AC251-AD251-AVERAGE(Indus!$O$2:$O$349)</f>
        <v>1.5241780922619075E-2</v>
      </c>
      <c r="AF251" s="7">
        <f>AVERAGE(Indus!P245:P256)-AVERAGE(Indus!$P$2:$P$349)</f>
        <v>3.5357406350574744E-2</v>
      </c>
      <c r="AG251" s="7">
        <f t="shared" si="66"/>
        <v>-7.4909249077380946E-2</v>
      </c>
      <c r="AH251" s="7">
        <f>Indus!P251-AF251-AG251-AVERAGE(Indus!$P$2:$P$349)</f>
        <v>-3.4002931755952405E-2</v>
      </c>
    </row>
    <row r="252" spans="1:34" x14ac:dyDescent="0.2">
      <c r="A252" s="3">
        <v>40497</v>
      </c>
      <c r="B252">
        <f t="shared" si="54"/>
        <v>2010</v>
      </c>
      <c r="C252">
        <f t="shared" si="55"/>
        <v>11</v>
      </c>
      <c r="D252" s="7">
        <f>AVERAGE(Indus!D246:D257)</f>
        <v>5.1565697500000063E-2</v>
      </c>
      <c r="E252" s="7">
        <f t="shared" si="57"/>
        <v>-3.5697580191071441</v>
      </c>
      <c r="F252" s="7">
        <f>Indus!D252-D252-E252</f>
        <v>2.3644481607144829E-2</v>
      </c>
      <c r="G252" s="7"/>
      <c r="H252" s="7">
        <f>AVERAGE(Indus!H246:H257)-AVERAGE(Indus!$H$2:$H$349)</f>
        <v>-6.4126881569836769</v>
      </c>
      <c r="I252" s="7">
        <f t="shared" si="58"/>
        <v>0.72864568809472985</v>
      </c>
      <c r="J252" s="7">
        <f>Indus!H252-H252-I252-AVERAGE(Indus!$H$2:$H$349)</f>
        <v>0.28472101107217895</v>
      </c>
      <c r="K252" s="7">
        <f>AVERAGE(Indus!I246:I257)-AVERAGE(Indus!$I$2:$I$349)</f>
        <v>-2.3233816224138764</v>
      </c>
      <c r="L252" s="7">
        <f t="shared" si="59"/>
        <v>-0.50716400184529675</v>
      </c>
      <c r="M252" s="7">
        <f>Indus!I252-K252-L252-AVERAGE(Indus!$I$2:$I$349)</f>
        <v>8.4541322678603592E-2</v>
      </c>
      <c r="N252" s="7">
        <f>AVERAGE(Indus!J246:J257)-AVERAGE(Indus!$J$2:$J$349)</f>
        <v>0.23576482186781589</v>
      </c>
      <c r="O252" s="7">
        <f t="shared" si="60"/>
        <v>-0.27201306354166643</v>
      </c>
      <c r="P252" s="7">
        <f>Indus!J252-N252-O252-AVERAGE(Indus!$J$2:$J$349)</f>
        <v>2.4506559374999792E-2</v>
      </c>
      <c r="Q252" s="7">
        <f>AVERAGE(Indus!K246:K257)-AVERAGE(Indus!$K$2:$K$349)</f>
        <v>-4.545122876436769E-2</v>
      </c>
      <c r="R252" s="7">
        <f t="shared" si="61"/>
        <v>-3.8654924107142885E-2</v>
      </c>
      <c r="S252" s="7">
        <f>Indus!K252-Q252-R252-AVERAGE(Indus!$K$2:$K$349)</f>
        <v>3.9315932440476264E-2</v>
      </c>
      <c r="T252" s="7">
        <f>AVERAGE(Indus!L246:L257)-AVERAGE(Indus!$L$2:$L$349)</f>
        <v>1.2009340383045997</v>
      </c>
      <c r="U252" s="7">
        <f t="shared" si="62"/>
        <v>-0.51119059562499913</v>
      </c>
      <c r="V252" s="7">
        <f>Indus!L252-T252-U252-AVERAGE(Indus!$L$2:$L$349)</f>
        <v>-7.9433296041666601E-2</v>
      </c>
      <c r="W252" s="7">
        <f>AVERAGE(Indus!M246:M257)-AVERAGE(Indus!$M$2:$M$349)</f>
        <v>7.9586402298854886E-4</v>
      </c>
      <c r="X252" s="7">
        <f t="shared" si="63"/>
        <v>2.3683410833333321E-2</v>
      </c>
      <c r="Y252" s="7">
        <f>Indus!M252-W252-X252-AVERAGE(Indus!$M$2:$M$349)</f>
        <v>-6.1667916666666156E-4</v>
      </c>
      <c r="Z252" s="7">
        <f>AVERAGE(Indus!N246:N257)-AVERAGE(Indus!$N$2:$N$349)</f>
        <v>0.24548700586206351</v>
      </c>
      <c r="AA252" s="7">
        <f t="shared" si="64"/>
        <v>-2.4656964049702372</v>
      </c>
      <c r="AB252" s="7">
        <f>Indus!N252-Z252-AA252-AVERAGE(Indus!$N$2:$N$349)</f>
        <v>-0.27442317336309507</v>
      </c>
      <c r="AC252" s="7">
        <f>AVERAGE(Indus!O246:O257)-AVERAGE(Indus!$O$2:$O$349)</f>
        <v>0.11379148695402064</v>
      </c>
      <c r="AD252" s="7">
        <f t="shared" si="65"/>
        <v>-0.45004948389880894</v>
      </c>
      <c r="AE252" s="7">
        <f>Indus!O252-AC252-AD252-AVERAGE(Indus!$O$2:$O$349)</f>
        <v>-1.9043543601190649E-2</v>
      </c>
      <c r="AF252" s="7">
        <f>AVERAGE(Indus!P246:P257)-AVERAGE(Indus!$P$2:$P$349)</f>
        <v>3.6319623850574759E-2</v>
      </c>
      <c r="AG252" s="7">
        <f t="shared" si="66"/>
        <v>-7.7334496339285713E-2</v>
      </c>
      <c r="AH252" s="7">
        <f>Indus!P252-AF252-AG252-AVERAGE(Indus!$P$2:$P$349)</f>
        <v>-3.6020221994047655E-2</v>
      </c>
    </row>
    <row r="253" spans="1:34" x14ac:dyDescent="0.2">
      <c r="A253" s="3">
        <v>40527</v>
      </c>
      <c r="B253">
        <f t="shared" si="54"/>
        <v>2010</v>
      </c>
      <c r="C253">
        <f t="shared" si="55"/>
        <v>12</v>
      </c>
      <c r="D253" s="7">
        <f>AVERAGE(Indus!D247:D258)</f>
        <v>0.10252802666666667</v>
      </c>
      <c r="E253" s="7">
        <f t="shared" si="57"/>
        <v>-3.4801343082440477</v>
      </c>
      <c r="F253" s="7">
        <f>Indus!D253-D253-E253</f>
        <v>-1.2764035384226196</v>
      </c>
      <c r="G253" s="7"/>
      <c r="H253" s="7">
        <f>AVERAGE(Indus!H247:H258)-AVERAGE(Indus!$H$2:$H$349)</f>
        <v>-6.4379363661496427</v>
      </c>
      <c r="I253" s="7">
        <f t="shared" si="58"/>
        <v>-0.44556318029754038</v>
      </c>
      <c r="J253" s="7">
        <f>Indus!H253-H253-I253-AVERAGE(Indus!$H$2:$H$349)</f>
        <v>0.195115588630415</v>
      </c>
      <c r="K253" s="7">
        <f>AVERAGE(Indus!I247:I258)-AVERAGE(Indus!$I$2:$I$349)</f>
        <v>-2.3085780532472313</v>
      </c>
      <c r="L253" s="7">
        <f t="shared" si="59"/>
        <v>-0.34169206232144234</v>
      </c>
      <c r="M253" s="7">
        <f>Indus!I253-K253-L253-AVERAGE(Indus!$I$2:$I$349)</f>
        <v>-3.7903376011911405E-2</v>
      </c>
      <c r="N253" s="7">
        <f>AVERAGE(Indus!J247:J258)-AVERAGE(Indus!$J$2:$J$349)</f>
        <v>0.24027451936781574</v>
      </c>
      <c r="O253" s="7">
        <f t="shared" si="60"/>
        <v>-0.5169500352678571</v>
      </c>
      <c r="P253" s="7">
        <f>Indus!J253-N253-O253-AVERAGE(Indus!$J$2:$J$349)</f>
        <v>-0.13897477639880951</v>
      </c>
      <c r="Q253" s="7">
        <f>AVERAGE(Indus!K247:K258)-AVERAGE(Indus!$K$2:$K$349)</f>
        <v>-4.5199260431034394E-2</v>
      </c>
      <c r="R253" s="7">
        <f t="shared" si="61"/>
        <v>0.2758142312202384</v>
      </c>
      <c r="S253" s="7">
        <f>Indus!K253-Q253-R253-AVERAGE(Indus!$K$2:$K$349)</f>
        <v>3.6367568779761661E-2</v>
      </c>
      <c r="T253" s="7">
        <f>AVERAGE(Indus!L247:L258)-AVERAGE(Indus!$L$2:$L$349)</f>
        <v>1.2077537233045996</v>
      </c>
      <c r="U253" s="7">
        <f t="shared" si="62"/>
        <v>-0.50768902354166556</v>
      </c>
      <c r="V253" s="7">
        <f>Indus!L253-T253-U253-AVERAGE(Indus!$L$2:$L$349)</f>
        <v>-0.22074172312500018</v>
      </c>
      <c r="W253" s="7">
        <f>AVERAGE(Indus!M247:M258)-AVERAGE(Indus!$M$2:$M$349)</f>
        <v>9.4329652298853761E-4</v>
      </c>
      <c r="X253" s="7">
        <f t="shared" si="63"/>
        <v>-7.2473393809523806E-2</v>
      </c>
      <c r="Y253" s="7">
        <f>Indus!M253-W253-X253-AVERAGE(Indus!$M$2:$M$349)</f>
        <v>-8.8858702380952004E-4</v>
      </c>
      <c r="Z253" s="7">
        <f>AVERAGE(Indus!N247:N258)-AVERAGE(Indus!$N$2:$N$349)</f>
        <v>0.28943597419539735</v>
      </c>
      <c r="AA253" s="7">
        <f t="shared" si="64"/>
        <v>-1.703961671160716</v>
      </c>
      <c r="AB253" s="7">
        <f>Indus!N253-Z253-AA253-AVERAGE(Indus!$N$2:$N$349)</f>
        <v>-0.86653198550595079</v>
      </c>
      <c r="AC253" s="7">
        <f>AVERAGE(Indus!O247:O258)-AVERAGE(Indus!$O$2:$O$349)</f>
        <v>0.12010242612068778</v>
      </c>
      <c r="AD253" s="7">
        <f t="shared" si="65"/>
        <v>-9.3014441964285766E-2</v>
      </c>
      <c r="AE253" s="7">
        <f>Indus!O253-AC253-AD253-AVERAGE(Indus!$O$2:$O$349)</f>
        <v>-0.2054767347023807</v>
      </c>
      <c r="AF253" s="7">
        <f>AVERAGE(Indus!P247:P258)-AVERAGE(Indus!$P$2:$P$349)</f>
        <v>3.5726534683908073E-2</v>
      </c>
      <c r="AG253" s="7">
        <f t="shared" si="66"/>
        <v>-7.4602463452380946E-2</v>
      </c>
      <c r="AH253" s="7">
        <f>Indus!P253-AF253-AG253-AVERAGE(Indus!$P$2:$P$349)</f>
        <v>-3.7429635714285731E-2</v>
      </c>
    </row>
    <row r="254" spans="1:34" x14ac:dyDescent="0.2">
      <c r="A254" s="3">
        <v>40558</v>
      </c>
      <c r="B254">
        <f t="shared" si="54"/>
        <v>2011</v>
      </c>
      <c r="C254">
        <f t="shared" si="55"/>
        <v>1</v>
      </c>
      <c r="D254" s="7">
        <f>AVERAGE(Indus!D248:D259)</f>
        <v>5.5606296666666687E-2</v>
      </c>
      <c r="E254" s="7">
        <f t="shared" si="57"/>
        <v>-2.9115972892857132</v>
      </c>
      <c r="F254" s="7">
        <f>Indus!D254-D254-E254</f>
        <v>-1.8028081773809532</v>
      </c>
      <c r="G254" s="7"/>
      <c r="H254" s="7">
        <f>AVERAGE(Indus!H248:H259)-AVERAGE(Indus!$H$2:$H$349)</f>
        <v>-6.4594003961497037</v>
      </c>
      <c r="I254" s="7">
        <f t="shared" si="58"/>
        <v>-0.39337085511897385</v>
      </c>
      <c r="J254" s="7">
        <f>Indus!H254-H254-I254-AVERAGE(Indus!$H$2:$H$349)</f>
        <v>0.10530526345155522</v>
      </c>
      <c r="K254" s="7">
        <f>AVERAGE(Indus!I248:I259)-AVERAGE(Indus!$I$2:$I$349)</f>
        <v>-2.303267994913881</v>
      </c>
      <c r="L254" s="7">
        <f t="shared" si="59"/>
        <v>-0.13915016446424033</v>
      </c>
      <c r="M254" s="7">
        <f>Indus!I254-K254-L254-AVERAGE(Indus!$I$2:$I$349)</f>
        <v>-0.11901583220242173</v>
      </c>
      <c r="N254" s="7">
        <f>AVERAGE(Indus!J248:J259)-AVERAGE(Indus!$J$2:$J$349)</f>
        <v>0.24733464936781591</v>
      </c>
      <c r="O254" s="7">
        <f t="shared" si="60"/>
        <v>-0.63024716369047629</v>
      </c>
      <c r="P254" s="7">
        <f>Indus!J254-N254-O254-AVERAGE(Indus!$J$2:$J$349)</f>
        <v>-0.27366851797619041</v>
      </c>
      <c r="Q254" s="7">
        <f>AVERAGE(Indus!K248:K259)-AVERAGE(Indus!$K$2:$K$349)</f>
        <v>-4.3062702097701022E-2</v>
      </c>
      <c r="R254" s="7">
        <f t="shared" si="61"/>
        <v>-0.33677367514880951</v>
      </c>
      <c r="S254" s="7">
        <f>Indus!K254-Q254-R254-AVERAGE(Indus!$K$2:$K$349)</f>
        <v>6.4614486815476213E-2</v>
      </c>
      <c r="T254" s="7">
        <f>AVERAGE(Indus!L248:L259)-AVERAGE(Indus!$L$2:$L$349)</f>
        <v>1.246732419137933</v>
      </c>
      <c r="U254" s="7">
        <f t="shared" si="62"/>
        <v>-0.83735311690476166</v>
      </c>
      <c r="V254" s="7">
        <f>Indus!L254-T254-U254-AVERAGE(Indus!$L$2:$L$349)</f>
        <v>-0.35681127559523773</v>
      </c>
      <c r="W254" s="7">
        <f>AVERAGE(Indus!M248:M259)-AVERAGE(Indus!$M$2:$M$349)</f>
        <v>1.0907290229885402E-3</v>
      </c>
      <c r="X254" s="7">
        <f t="shared" si="63"/>
        <v>-2.3229864166666676E-2</v>
      </c>
      <c r="Y254" s="7">
        <f>Indus!M254-W254-X254-AVERAGE(Indus!$M$2:$M$349)</f>
        <v>2.8937508333333473E-3</v>
      </c>
      <c r="Z254" s="7">
        <f>AVERAGE(Indus!N248:N259)-AVERAGE(Indus!$N$2:$N$349)</f>
        <v>0.1751896858620654</v>
      </c>
      <c r="AA254" s="7">
        <f t="shared" si="64"/>
        <v>-0.27041996994047501</v>
      </c>
      <c r="AB254" s="7">
        <f>Indus!N254-Z254-AA254-AVERAGE(Indus!$N$2:$N$349)</f>
        <v>-1.0078951383928594</v>
      </c>
      <c r="AC254" s="7">
        <f>AVERAGE(Indus!O248:O259)-AVERAGE(Indus!$O$2:$O$349)</f>
        <v>0.15076162528735404</v>
      </c>
      <c r="AD254" s="7">
        <f t="shared" si="65"/>
        <v>-0.21379957645833381</v>
      </c>
      <c r="AE254" s="7">
        <f>Indus!O254-AC254-AD254-AVERAGE(Indus!$O$2:$O$349)</f>
        <v>-0.1691759393749992</v>
      </c>
      <c r="AF254" s="7">
        <f>AVERAGE(Indus!P248:P259)-AVERAGE(Indus!$P$2:$P$349)</f>
        <v>4.0217420517241406E-2</v>
      </c>
      <c r="AG254" s="7">
        <f t="shared" si="66"/>
        <v>-6.7250286041666663E-2</v>
      </c>
      <c r="AH254" s="7">
        <f>Indus!P254-AF254-AG254-AVERAGE(Indus!$P$2:$P$349)</f>
        <v>-4.9087838958333352E-2</v>
      </c>
    </row>
    <row r="255" spans="1:34" x14ac:dyDescent="0.2">
      <c r="A255" s="3">
        <v>40589</v>
      </c>
      <c r="B255">
        <f t="shared" si="54"/>
        <v>2011</v>
      </c>
      <c r="C255">
        <f t="shared" si="55"/>
        <v>2</v>
      </c>
      <c r="D255" s="7">
        <f>AVERAGE(Indus!D249:D260)</f>
        <v>-8.9201042500000119E-2</v>
      </c>
      <c r="E255" s="7">
        <f t="shared" si="57"/>
        <v>-0.42567143738095259</v>
      </c>
      <c r="F255" s="7">
        <f>Indus!D255-D255-E255</f>
        <v>0.27963773988095258</v>
      </c>
      <c r="G255" s="7"/>
      <c r="H255" s="7">
        <f>AVERAGE(Indus!H249:H260)-AVERAGE(Indus!$H$2:$H$349)</f>
        <v>-6.468759119482911</v>
      </c>
      <c r="I255" s="7">
        <f t="shared" si="58"/>
        <v>-0.27306910913694082</v>
      </c>
      <c r="J255" s="7">
        <f>Indus!H255-H255-I255-AVERAGE(Indus!$H$2:$H$349)</f>
        <v>2.6100520803083782E-2</v>
      </c>
      <c r="K255" s="7">
        <f>AVERAGE(Indus!I249:I260)-AVERAGE(Indus!$I$2:$I$349)</f>
        <v>-2.3352605890805762</v>
      </c>
      <c r="L255" s="7">
        <f t="shared" si="59"/>
        <v>0.12104588446425169</v>
      </c>
      <c r="M255" s="7">
        <f>Indus!I255-K255-L255-AVERAGE(Indus!$I$2:$I$349)</f>
        <v>6.5683543035788716E-2</v>
      </c>
      <c r="N255" s="7">
        <f>AVERAGE(Indus!J249:J260)-AVERAGE(Indus!$J$2:$J$349)</f>
        <v>0.24498843186781571</v>
      </c>
      <c r="O255" s="7">
        <f t="shared" si="60"/>
        <v>-0.54973218991071426</v>
      </c>
      <c r="P255" s="7">
        <f>Indus!J255-N255-O255-AVERAGE(Indus!$J$2:$J$349)</f>
        <v>-0.14459639425595228</v>
      </c>
      <c r="Q255" s="7">
        <f>AVERAGE(Indus!K249:K260)-AVERAGE(Indus!$K$2:$K$349)</f>
        <v>-4.8799217097700964E-2</v>
      </c>
      <c r="R255" s="7">
        <f t="shared" si="61"/>
        <v>-0.2936607723809524</v>
      </c>
      <c r="S255" s="7">
        <f>Indus!K255-Q255-R255-AVERAGE(Indus!$K$2:$K$349)</f>
        <v>2.256801904761907E-2</v>
      </c>
      <c r="T255" s="7">
        <f>AVERAGE(Indus!L249:L260)-AVERAGE(Indus!$L$2:$L$349)</f>
        <v>1.3395227049712677</v>
      </c>
      <c r="U255" s="7">
        <f t="shared" si="62"/>
        <v>-1.1284273598214289</v>
      </c>
      <c r="V255" s="7">
        <f>Indus!L255-T255-U255-AVERAGE(Indus!$L$2:$L$349)</f>
        <v>0.26594882148809518</v>
      </c>
      <c r="W255" s="7">
        <f>AVERAGE(Indus!M249:M260)-AVERAGE(Indus!$M$2:$M$349)</f>
        <v>1.9077840229885373E-3</v>
      </c>
      <c r="X255" s="7">
        <f t="shared" si="63"/>
        <v>-2.3280202053571432E-2</v>
      </c>
      <c r="Y255" s="7">
        <f>Indus!M255-W255-X255-AVERAGE(Indus!$M$2:$M$349)</f>
        <v>2.1270337202381057E-3</v>
      </c>
      <c r="Z255" s="7">
        <f>AVERAGE(Indus!N249:N260)-AVERAGE(Indus!$N$2:$N$349)</f>
        <v>1.2591200287310755E-3</v>
      </c>
      <c r="AA255" s="7">
        <f t="shared" si="64"/>
        <v>1.7558755634523777</v>
      </c>
      <c r="AB255" s="7">
        <f>Indus!N255-Z255-AA255-AVERAGE(Indus!$N$2:$N$349)</f>
        <v>1.8481240476226901E-3</v>
      </c>
      <c r="AC255" s="7">
        <f>AVERAGE(Indus!O249:O260)-AVERAGE(Indus!$O$2:$O$349)</f>
        <v>0.15145085362068711</v>
      </c>
      <c r="AD255" s="7">
        <f t="shared" si="65"/>
        <v>3.5075825297621321E-3</v>
      </c>
      <c r="AE255" s="7">
        <f>Indus!O255-AC255-AD255-AVERAGE(Indus!$O$2:$O$349)</f>
        <v>4.3938533303571781E-2</v>
      </c>
      <c r="AF255" s="7">
        <f>AVERAGE(Indus!P249:P260)-AVERAGE(Indus!$P$2:$P$349)</f>
        <v>2.4463889683908058E-2</v>
      </c>
      <c r="AG255" s="7">
        <f t="shared" si="66"/>
        <v>-3.7923187380952378E-2</v>
      </c>
      <c r="AH255" s="7">
        <f>Indus!P255-AF255-AG255-AVERAGE(Indus!$P$2:$P$349)</f>
        <v>-3.8782967857142886E-3</v>
      </c>
    </row>
    <row r="256" spans="1:34" x14ac:dyDescent="0.2">
      <c r="A256" s="3">
        <v>40617</v>
      </c>
      <c r="B256">
        <f t="shared" si="54"/>
        <v>2011</v>
      </c>
      <c r="C256">
        <f t="shared" si="55"/>
        <v>3</v>
      </c>
      <c r="D256" s="7">
        <f>AVERAGE(Indus!D250:D261)</f>
        <v>-0.71256883833333318</v>
      </c>
      <c r="E256" s="7">
        <f t="shared" si="57"/>
        <v>1.7726173383333335</v>
      </c>
      <c r="F256" s="7">
        <f>Indus!D256-D256-E256</f>
        <v>1.0037794899999997</v>
      </c>
      <c r="G256" s="7"/>
      <c r="H256" s="7">
        <f>AVERAGE(Indus!H250:H261)-AVERAGE(Indus!$H$2:$H$349)</f>
        <v>-6.540353357816457</v>
      </c>
      <c r="I256" s="7">
        <f t="shared" si="58"/>
        <v>-0.14866638139847055</v>
      </c>
      <c r="J256" s="7">
        <f>Indus!H256-H256-I256-AVERAGE(Indus!$H$2:$H$349)</f>
        <v>7.7158613980827795E-3</v>
      </c>
      <c r="K256" s="7">
        <f>AVERAGE(Indus!I250:I261)-AVERAGE(Indus!$I$2:$I$349)</f>
        <v>-2.3682704365805876</v>
      </c>
      <c r="L256" s="7">
        <f t="shared" si="59"/>
        <v>0.40447307758932993</v>
      </c>
      <c r="M256" s="7">
        <f>Indus!I256-K256-L256-AVERAGE(Indus!$I$2:$I$349)</f>
        <v>3.2398767410711571E-2</v>
      </c>
      <c r="N256" s="7">
        <f>AVERAGE(Indus!J250:J261)-AVERAGE(Indus!$J$2:$J$349)</f>
        <v>0.11170264103448257</v>
      </c>
      <c r="O256" s="7">
        <f t="shared" si="60"/>
        <v>-0.39400179642857136</v>
      </c>
      <c r="P256" s="7">
        <f>Indus!J256-N256-O256-AVERAGE(Indus!$J$2:$J$349)</f>
        <v>-3.139625690476211E-2</v>
      </c>
      <c r="Q256" s="7">
        <f>AVERAGE(Indus!K250:K261)-AVERAGE(Indus!$K$2:$K$349)</f>
        <v>-2.0489962097701042E-2</v>
      </c>
      <c r="R256" s="7">
        <f t="shared" si="61"/>
        <v>-0.28105722928571436</v>
      </c>
      <c r="S256" s="7">
        <f>Indus!K256-Q256-R256-AVERAGE(Indus!$K$2:$K$349)</f>
        <v>1.6735710952381022E-2</v>
      </c>
      <c r="T256" s="7">
        <f>AVERAGE(Indus!L250:L261)-AVERAGE(Indus!$L$2:$L$349)</f>
        <v>1.072643304971268</v>
      </c>
      <c r="U256" s="7">
        <f t="shared" si="62"/>
        <v>-1.2460367708035722</v>
      </c>
      <c r="V256" s="7">
        <f>Indus!L256-T256-U256-AVERAGE(Indus!$L$2:$L$349)</f>
        <v>0.36723880247023821</v>
      </c>
      <c r="W256" s="7">
        <f>AVERAGE(Indus!M250:M261)-AVERAGE(Indus!$M$2:$M$349)</f>
        <v>2.6229831896552036E-3</v>
      </c>
      <c r="X256" s="7">
        <f t="shared" si="63"/>
        <v>-2.3312426726190473E-2</v>
      </c>
      <c r="Y256" s="7">
        <f>Indus!M256-W256-X256-AVERAGE(Indus!$M$2:$M$349)</f>
        <v>1.4440592261904805E-3</v>
      </c>
      <c r="Z256" s="7">
        <f>AVERAGE(Indus!N250:N261)-AVERAGE(Indus!$N$2:$N$349)</f>
        <v>-3.7394690804601893E-2</v>
      </c>
      <c r="AA256" s="7">
        <f t="shared" si="64"/>
        <v>3.4705398341666633</v>
      </c>
      <c r="AB256" s="7">
        <f>Indus!N256-Z256-AA256-AVERAGE(Indus!$N$2:$N$349)</f>
        <v>0.62501674416667008</v>
      </c>
      <c r="AC256" s="7">
        <f>AVERAGE(Indus!O250:O261)-AVERAGE(Indus!$O$2:$O$349)</f>
        <v>7.8490476954021116E-2</v>
      </c>
      <c r="AD256" s="7">
        <f t="shared" si="65"/>
        <v>1.3288629910713556E-2</v>
      </c>
      <c r="AE256" s="7">
        <f>Indus!O256-AC256-AD256-AVERAGE(Indus!$O$2:$O$349)</f>
        <v>-4.7498074107132915E-3</v>
      </c>
      <c r="AF256" s="7">
        <f>AVERAGE(Indus!P250:P261)-AVERAGE(Indus!$P$2:$P$349)</f>
        <v>-1.1544376149425273E-2</v>
      </c>
      <c r="AG256" s="7">
        <f t="shared" si="66"/>
        <v>-2.2603289434523804E-2</v>
      </c>
      <c r="AH256" s="7">
        <f>Indus!P256-AF256-AG256-AVERAGE(Indus!$P$2:$P$349)</f>
        <v>-1.0544058898809536E-2</v>
      </c>
    </row>
    <row r="257" spans="1:34" x14ac:dyDescent="0.2">
      <c r="A257" s="3">
        <v>40648</v>
      </c>
      <c r="B257">
        <f t="shared" si="54"/>
        <v>2011</v>
      </c>
      <c r="C257">
        <f t="shared" si="55"/>
        <v>4</v>
      </c>
      <c r="D257" s="7">
        <f>AVERAGE(Indus!D251:D262)</f>
        <v>-0.83018362416666669</v>
      </c>
      <c r="E257" s="7">
        <f t="shared" si="57"/>
        <v>3.1407904284523811</v>
      </c>
      <c r="F257" s="7">
        <f>Indus!D257-D257-E257</f>
        <v>5.2679695714285657E-2</v>
      </c>
      <c r="G257" s="7"/>
      <c r="H257" s="7">
        <f>AVERAGE(Indus!H251:H262)-AVERAGE(Indus!$H$2:$H$349)</f>
        <v>-6.5909515019834544</v>
      </c>
      <c r="I257" s="7">
        <f t="shared" si="58"/>
        <v>-0.35107930526828568</v>
      </c>
      <c r="J257" s="7">
        <f>Indus!H257-H257-I257-AVERAGE(Indus!$H$2:$H$349)</f>
        <v>-0.19606018056538232</v>
      </c>
      <c r="K257" s="7">
        <f>AVERAGE(Indus!I251:I262)-AVERAGE(Indus!$I$2:$I$349)</f>
        <v>-2.4116969499139032</v>
      </c>
      <c r="L257" s="7">
        <f t="shared" si="59"/>
        <v>0.63605862616071818</v>
      </c>
      <c r="M257" s="7">
        <f>Indus!I257-K257-L257-AVERAGE(Indus!$I$2:$I$349)</f>
        <v>1.7304922172627357E-2</v>
      </c>
      <c r="N257" s="7">
        <f>AVERAGE(Indus!J251:J262)-AVERAGE(Indus!$J$2:$J$349)</f>
        <v>5.635872520114904E-2</v>
      </c>
      <c r="O257" s="7">
        <f t="shared" si="60"/>
        <v>-0.13855851791666673</v>
      </c>
      <c r="P257" s="7">
        <f>Indus!J257-N257-O257-AVERAGE(Indus!$J$2:$J$349)</f>
        <v>-0.11520749958333321</v>
      </c>
      <c r="Q257" s="7">
        <f>AVERAGE(Indus!K251:K262)-AVERAGE(Indus!$K$2:$K$349)</f>
        <v>-3.2636042931034392E-2</v>
      </c>
      <c r="R257" s="7">
        <f t="shared" si="61"/>
        <v>4.7137904732142966E-2</v>
      </c>
      <c r="S257" s="7">
        <f>Indus!K257-Q257-R257-AVERAGE(Indus!$K$2:$K$349)</f>
        <v>-1.288873223214293E-2</v>
      </c>
      <c r="T257" s="7">
        <f>AVERAGE(Indus!L251:L262)-AVERAGE(Indus!$L$2:$L$349)</f>
        <v>1.0948414258046002</v>
      </c>
      <c r="U257" s="7">
        <f t="shared" si="62"/>
        <v>-1.2516972193154769</v>
      </c>
      <c r="V257" s="7">
        <f>Indus!L257-T257-U257-AVERAGE(Indus!$L$2:$L$349)</f>
        <v>2.8455601488106552E-3</v>
      </c>
      <c r="W257" s="7">
        <f>AVERAGE(Indus!M251:M262)-AVERAGE(Indus!$M$2:$M$349)</f>
        <v>3.6043923563218727E-3</v>
      </c>
      <c r="X257" s="7">
        <f t="shared" si="63"/>
        <v>-7.2630390416666663E-2</v>
      </c>
      <c r="Y257" s="7">
        <f>Indus!M257-W257-X257-AVERAGE(Indus!$M$2:$M$349)</f>
        <v>-3.3926862499999988E-3</v>
      </c>
      <c r="Z257" s="7">
        <f>AVERAGE(Indus!N251:N262)-AVERAGE(Indus!$N$2:$N$349)</f>
        <v>-5.4542509971268416E-2</v>
      </c>
      <c r="AA257" s="7">
        <f t="shared" si="64"/>
        <v>4.3501304162797645</v>
      </c>
      <c r="AB257" s="7">
        <f>Indus!N257-Z257-AA257-AVERAGE(Indus!$N$2:$N$349)</f>
        <v>0.42325284122023454</v>
      </c>
      <c r="AC257" s="7">
        <f>AVERAGE(Indus!O251:O262)-AVERAGE(Indus!$O$2:$O$349)</f>
        <v>0.11189905862068761</v>
      </c>
      <c r="AD257" s="7">
        <f t="shared" si="65"/>
        <v>-5.6000804821429107E-2</v>
      </c>
      <c r="AE257" s="7">
        <f>Indus!O257-AC257-AD257-AVERAGE(Indus!$O$2:$O$349)</f>
        <v>-4.9458484345237252E-2</v>
      </c>
      <c r="AF257" s="7">
        <f>AVERAGE(Indus!P251:P262)-AVERAGE(Indus!$P$2:$P$349)</f>
        <v>-7.0875461494252778E-3</v>
      </c>
      <c r="AG257" s="7">
        <f t="shared" si="66"/>
        <v>-2.2552960833333358E-2</v>
      </c>
      <c r="AH257" s="7">
        <f>Indus!P257-AF257-AG257-AVERAGE(Indus!$P$2:$P$349)</f>
        <v>-1.3629297499999971E-2</v>
      </c>
    </row>
    <row r="258" spans="1:34" x14ac:dyDescent="0.2">
      <c r="A258" s="3">
        <v>40678</v>
      </c>
      <c r="B258">
        <f t="shared" si="54"/>
        <v>2011</v>
      </c>
      <c r="C258">
        <f t="shared" si="55"/>
        <v>5</v>
      </c>
      <c r="D258" s="7">
        <f>AVERAGE(Indus!D252:D263)</f>
        <v>-0.97259183583333308</v>
      </c>
      <c r="E258" s="7">
        <f t="shared" si="57"/>
        <v>2.5263573912797606</v>
      </c>
      <c r="F258" s="7">
        <f>Indus!D258-D258-E258</f>
        <v>-0.66766430544642708</v>
      </c>
      <c r="G258" s="7"/>
      <c r="H258" s="7">
        <f>AVERAGE(Indus!H252:H263)-AVERAGE(Indus!$H$2:$H$349)</f>
        <v>-6.648914555317333</v>
      </c>
      <c r="I258" s="7">
        <f t="shared" si="58"/>
        <v>-0.45535786940445178</v>
      </c>
      <c r="J258" s="7">
        <f>Indus!H258-H258-I258-AVERAGE(Indus!$H$2:$H$349)</f>
        <v>-0.19543965309503619</v>
      </c>
      <c r="K258" s="7">
        <f>AVERAGE(Indus!I252:I263)-AVERAGE(Indus!$I$2:$I$349)</f>
        <v>-2.4505559990805637</v>
      </c>
      <c r="L258" s="7">
        <f t="shared" si="59"/>
        <v>0.8001232152678881</v>
      </c>
      <c r="M258" s="7">
        <f>Indus!I258-K258-L258-AVERAGE(Indus!$I$2:$I$349)</f>
        <v>-5.2938457767879754E-2</v>
      </c>
      <c r="N258" s="7">
        <f>AVERAGE(Indus!J252:J263)-AVERAGE(Indus!$J$2:$J$349)</f>
        <v>2.2187521034482183E-2</v>
      </c>
      <c r="O258" s="7">
        <f t="shared" si="60"/>
        <v>-0.10338196336309502</v>
      </c>
      <c r="P258" s="7">
        <f>Indus!J258-N258-O258-AVERAGE(Indus!$J$2:$J$349)</f>
        <v>-0.10203510997023801</v>
      </c>
      <c r="Q258" s="7">
        <f>AVERAGE(Indus!K252:K263)-AVERAGE(Indus!$K$2:$K$349)</f>
        <v>-3.1455105431034358E-2</v>
      </c>
      <c r="R258" s="7">
        <f t="shared" si="61"/>
        <v>0.13874429791666643</v>
      </c>
      <c r="S258" s="7">
        <f>Indus!K258-Q258-R258-AVERAGE(Indus!$K$2:$K$349)</f>
        <v>0.11445252708333353</v>
      </c>
      <c r="T258" s="7">
        <f>AVERAGE(Indus!L252:L263)-AVERAGE(Indus!$L$2:$L$349)</f>
        <v>1.0906407291379328</v>
      </c>
      <c r="U258" s="7">
        <f t="shared" si="62"/>
        <v>-1.5361059226785709</v>
      </c>
      <c r="V258" s="7">
        <f>Indus!L258-T258-U258-AVERAGE(Indus!$L$2:$L$349)</f>
        <v>-0.34580928982142822</v>
      </c>
      <c r="W258" s="7">
        <f>AVERAGE(Indus!M252:M263)-AVERAGE(Indus!$M$2:$M$349)</f>
        <v>4.5858023563218747E-3</v>
      </c>
      <c r="X258" s="7">
        <f t="shared" si="63"/>
        <v>-3.9640604285714282E-2</v>
      </c>
      <c r="Y258" s="7">
        <f>Indus!M258-W258-X258-AVERAGE(Indus!$M$2:$M$349)</f>
        <v>-1.3537723809523838E-3</v>
      </c>
      <c r="Z258" s="7">
        <f>AVERAGE(Indus!N252:N263)-AVERAGE(Indus!$N$2:$N$349)</f>
        <v>-7.473874913793388E-2</v>
      </c>
      <c r="AA258" s="7">
        <f t="shared" si="64"/>
        <v>3.7907389094047605</v>
      </c>
      <c r="AB258" s="7">
        <f>Indus!N258-Z258-AA258-AVERAGE(Indus!$N$2:$N$349)</f>
        <v>1.3814517261904413E-2</v>
      </c>
      <c r="AC258" s="7">
        <f>AVERAGE(Indus!O252:O263)-AVERAGE(Indus!$O$2:$O$349)</f>
        <v>0.12276125028735496</v>
      </c>
      <c r="AD258" s="7">
        <f t="shared" si="65"/>
        <v>-3.8706940357142727E-2</v>
      </c>
      <c r="AE258" s="7">
        <f>Indus!O258-AC258-AD258-AVERAGE(Indus!$O$2:$O$349)</f>
        <v>-9.373212047619095E-2</v>
      </c>
      <c r="AF258" s="7">
        <f>AVERAGE(Indus!P252:P263)-AVERAGE(Indus!$P$2:$P$349)</f>
        <v>-7.1219294827586099E-3</v>
      </c>
      <c r="AG258" s="7">
        <f t="shared" si="66"/>
        <v>-3.0040667202380952E-2</v>
      </c>
      <c r="AH258" s="7">
        <f>Indus!P258-AF258-AG258-AVERAGE(Indus!$P$2:$P$349)</f>
        <v>-4.7084777976190428E-3</v>
      </c>
    </row>
    <row r="259" spans="1:34" x14ac:dyDescent="0.2">
      <c r="A259" s="3">
        <v>40709</v>
      </c>
      <c r="B259">
        <f t="shared" ref="B259:B322" si="68">YEAR(A259)</f>
        <v>2011</v>
      </c>
      <c r="C259">
        <f t="shared" ref="C259:C322" si="69">MONTH(A259)</f>
        <v>6</v>
      </c>
      <c r="D259" s="7">
        <f>AVERAGE(Indus!D253:D264)</f>
        <v>-1.0593289916666666</v>
      </c>
      <c r="E259" s="7">
        <f t="shared" si="57"/>
        <v>1.4884468018154766</v>
      </c>
      <c r="F259" s="7">
        <f>Indus!D259-D259-E259</f>
        <v>-0.66858066014880979</v>
      </c>
      <c r="G259" s="7"/>
      <c r="H259" s="7">
        <f>AVERAGE(Indus!H253:H264)-AVERAGE(Indus!$H$2:$H$349)</f>
        <v>-6.7081186569839701</v>
      </c>
      <c r="I259" s="7">
        <f t="shared" si="58"/>
        <v>-0.44638061523755823</v>
      </c>
      <c r="J259" s="7">
        <f>Indus!H259-H259-I259-AVERAGE(Indus!$H$2:$H$349)</f>
        <v>-0.22162882559541686</v>
      </c>
      <c r="K259" s="7">
        <f>AVERAGE(Indus!I253:I264)-AVERAGE(Indus!$I$2:$I$349)</f>
        <v>-2.4820679415805671</v>
      </c>
      <c r="L259" s="7">
        <f t="shared" si="59"/>
        <v>0.84019806285715504</v>
      </c>
      <c r="M259" s="7">
        <f>Indus!I259-K259-L259-AVERAGE(Indus!$I$2:$I$349)</f>
        <v>-6.9283352857155478E-2</v>
      </c>
      <c r="N259" s="7">
        <f>AVERAGE(Indus!J253:J264)-AVERAGE(Indus!$J$2:$J$349)</f>
        <v>1.0978986867815843E-2</v>
      </c>
      <c r="O259" s="7">
        <f t="shared" si="60"/>
        <v>0.36573792788690507</v>
      </c>
      <c r="P259" s="7">
        <f>Indus!J259-N259-O259-AVERAGE(Indus!$J$2:$J$349)</f>
        <v>-0.12601791705357179</v>
      </c>
      <c r="Q259" s="7">
        <f>AVERAGE(Indus!K253:K264)-AVERAGE(Indus!$K$2:$K$349)</f>
        <v>-3.2247598764367669E-2</v>
      </c>
      <c r="R259" s="7">
        <f t="shared" si="61"/>
        <v>-9.3634842857143186E-3</v>
      </c>
      <c r="S259" s="7">
        <f>Indus!K259-Q259-R259-AVERAGE(Indus!$K$2:$K$349)</f>
        <v>0.10564881261904757</v>
      </c>
      <c r="T259" s="7">
        <f>AVERAGE(Indus!L253:L264)-AVERAGE(Indus!$L$2:$L$349)</f>
        <v>1.0947328658045992</v>
      </c>
      <c r="U259" s="7">
        <f t="shared" si="62"/>
        <v>-0.8371478433035735</v>
      </c>
      <c r="V259" s="7">
        <f>Indus!L259-T259-U259-AVERAGE(Indus!$L$2:$L$349)</f>
        <v>-0.21476831586309153</v>
      </c>
      <c r="W259" s="7">
        <f>AVERAGE(Indus!M253:M264)-AVERAGE(Indus!$M$2:$M$349)</f>
        <v>5.2249115229885262E-3</v>
      </c>
      <c r="X259" s="7">
        <f t="shared" si="63"/>
        <v>-3.9679677708333333E-2</v>
      </c>
      <c r="Y259" s="7">
        <f>Indus!M259-W259-X259-AVERAGE(Indus!$M$2:$M$349)</f>
        <v>-1.9538081249999839E-3</v>
      </c>
      <c r="Z259" s="7">
        <f>AVERAGE(Indus!N253:N264)-AVERAGE(Indus!$N$2:$N$349)</f>
        <v>-6.8006682471269286E-2</v>
      </c>
      <c r="AA259" s="7">
        <f t="shared" si="64"/>
        <v>1.7242862690476208</v>
      </c>
      <c r="AB259" s="7">
        <f>Indus!N259-Z259-AA259-AVERAGE(Indus!$N$2:$N$349)</f>
        <v>-0.10539613904762035</v>
      </c>
      <c r="AC259" s="7">
        <f>AVERAGE(Indus!O253:O264)-AVERAGE(Indus!$O$2:$O$349)</f>
        <v>0.12721965778735456</v>
      </c>
      <c r="AD259" s="7">
        <f t="shared" si="65"/>
        <v>-0.14073229485119043</v>
      </c>
      <c r="AE259" s="7">
        <f>Indus!O259-AC259-AD259-AVERAGE(Indus!$O$2:$O$349)</f>
        <v>-2.1182903482142912E-2</v>
      </c>
      <c r="AF259" s="7">
        <f>AVERAGE(Indus!P253:P264)-AVERAGE(Indus!$P$2:$P$349)</f>
        <v>-7.0605769827586096E-3</v>
      </c>
      <c r="AG259" s="7">
        <f t="shared" si="66"/>
        <v>3.1537172827380958E-2</v>
      </c>
      <c r="AH259" s="7">
        <f>Indus!P259-AF259-AG259-AVERAGE(Indus!$P$2:$P$349)</f>
        <v>-1.4044570327380962E-2</v>
      </c>
    </row>
    <row r="260" spans="1:34" x14ac:dyDescent="0.2">
      <c r="A260" s="3">
        <v>40739</v>
      </c>
      <c r="B260">
        <f t="shared" si="68"/>
        <v>2011</v>
      </c>
      <c r="C260">
        <f t="shared" si="69"/>
        <v>7</v>
      </c>
      <c r="D260" s="7">
        <f>AVERAGE(Indus!D254:D265)</f>
        <v>-1.1242456816666666</v>
      </c>
      <c r="E260" s="7">
        <f t="shared" si="57"/>
        <v>1.9669899127678572</v>
      </c>
      <c r="F260" s="7">
        <f>Indus!D260-D260-E260</f>
        <v>-0.91503179110119093</v>
      </c>
      <c r="G260" s="7"/>
      <c r="H260" s="7">
        <f>AVERAGE(Indus!H254:H265)-AVERAGE(Indus!$H$2:$H$349)</f>
        <v>-6.7618092494835764</v>
      </c>
      <c r="I260" s="7">
        <f t="shared" si="58"/>
        <v>-0.1231013713095308</v>
      </c>
      <c r="J260" s="7">
        <f>Indus!H260-H260-I260-AVERAGE(Indus!$H$2:$H$349)</f>
        <v>-0.14063153702363707</v>
      </c>
      <c r="K260" s="7">
        <f>AVERAGE(Indus!I254:I265)-AVERAGE(Indus!$I$2:$I$349)</f>
        <v>-2.5110214940805236</v>
      </c>
      <c r="L260" s="7">
        <f t="shared" si="59"/>
        <v>0.17507643994048294</v>
      </c>
      <c r="M260" s="7">
        <f>Indus!I260-K260-L260-AVERAGE(Indus!$I$2:$I$349)</f>
        <v>7.4712482559505133E-2</v>
      </c>
      <c r="N260" s="7">
        <f>AVERAGE(Indus!J254:J265)-AVERAGE(Indus!$J$2:$J$349)</f>
        <v>4.9510793678155807E-3</v>
      </c>
      <c r="O260" s="7">
        <f t="shared" si="60"/>
        <v>0.82044285833333364</v>
      </c>
      <c r="P260" s="7">
        <f>Indus!J260-N260-O260-AVERAGE(Indus!$J$2:$J$349)</f>
        <v>-0.22423393000000003</v>
      </c>
      <c r="Q260" s="7">
        <f>AVERAGE(Indus!K254:K265)-AVERAGE(Indus!$K$2:$K$349)</f>
        <v>-3.2659312931034412E-2</v>
      </c>
      <c r="R260" s="7">
        <f t="shared" si="61"/>
        <v>9.4670911398809454E-2</v>
      </c>
      <c r="S260" s="7">
        <f>Indus!K260-Q260-R260-AVERAGE(Indus!$K$2:$K$349)</f>
        <v>2.0952511101190563E-2</v>
      </c>
      <c r="T260" s="7">
        <f>AVERAGE(Indus!L254:L265)-AVERAGE(Indus!$L$2:$L$349)</f>
        <v>1.0898867699712671</v>
      </c>
      <c r="U260" s="7">
        <f t="shared" si="62"/>
        <v>1.7990590514880962</v>
      </c>
      <c r="V260" s="7">
        <f>Indus!L260-T260-U260-AVERAGE(Indus!$L$2:$L$349)</f>
        <v>-0.42712372482142946</v>
      </c>
      <c r="W260" s="7">
        <f>AVERAGE(Indus!M254:M265)-AVERAGE(Indus!$M$2:$M$349)</f>
        <v>5.2249115229885262E-3</v>
      </c>
      <c r="X260" s="7">
        <f t="shared" si="63"/>
        <v>6.3956218720238101E-2</v>
      </c>
      <c r="Y260" s="7">
        <f>Indus!M260-W260-X260-AVERAGE(Indus!$M$2:$M$349)</f>
        <v>3.816965446428594E-3</v>
      </c>
      <c r="Z260" s="7">
        <f>AVERAGE(Indus!N254:N265)-AVERAGE(Indus!$N$2:$N$349)</f>
        <v>-4.2931803304602667E-2</v>
      </c>
      <c r="AA260" s="7">
        <f t="shared" si="64"/>
        <v>-1.4646424845833312</v>
      </c>
      <c r="AB260" s="7">
        <f>Indus!N260-Z260-AA260-AVERAGE(Indus!$N$2:$N$349)</f>
        <v>-4.1319145833345061E-3</v>
      </c>
      <c r="AC260" s="7">
        <f>AVERAGE(Indus!O254:O265)-AVERAGE(Indus!$O$2:$O$349)</f>
        <v>0.13118875028735477</v>
      </c>
      <c r="AD260" s="7">
        <f t="shared" si="65"/>
        <v>0.38190007651785818</v>
      </c>
      <c r="AE260" s="7">
        <f>Indus!O260-AC260-AD260-AVERAGE(Indus!$O$2:$O$349)</f>
        <v>-0.11444382735119163</v>
      </c>
      <c r="AF260" s="7">
        <f>AVERAGE(Indus!P254:P265)-AVERAGE(Indus!$P$2:$P$349)</f>
        <v>-7.0862503160919466E-3</v>
      </c>
      <c r="AG260" s="7">
        <f t="shared" si="66"/>
        <v>0.21962261613095235</v>
      </c>
      <c r="AH260" s="7">
        <f>Indus!P260-AF260-AG260-AVERAGE(Indus!$P$2:$P$349)</f>
        <v>-0.104022900297619</v>
      </c>
    </row>
    <row r="261" spans="1:34" x14ac:dyDescent="0.2">
      <c r="A261" s="3">
        <v>40770</v>
      </c>
      <c r="B261">
        <f t="shared" si="68"/>
        <v>2011</v>
      </c>
      <c r="C261">
        <f t="shared" si="69"/>
        <v>8</v>
      </c>
      <c r="D261" s="7">
        <f>AVERAGE(Indus!D255:D266)</f>
        <v>-1.1545892941666667</v>
      </c>
      <c r="E261" s="7">
        <f t="shared" si="57"/>
        <v>1.7473477882142856</v>
      </c>
      <c r="F261" s="7">
        <f>Indus!D261-D261-E261</f>
        <v>-0.50802214404761892</v>
      </c>
      <c r="G261" s="7"/>
      <c r="H261" s="7">
        <f>AVERAGE(Indus!H255:H266)-AVERAGE(Indus!$H$2:$H$349)</f>
        <v>-6.8118784228167897</v>
      </c>
      <c r="I261" s="7">
        <f t="shared" si="58"/>
        <v>0.30438886375077345</v>
      </c>
      <c r="J261" s="7">
        <f>Indus!H261-H261-I261-AVERAGE(Indus!$H$2:$H$349)</f>
        <v>-8.4458848750728066E-2</v>
      </c>
      <c r="K261" s="7">
        <f>AVERAGE(Indus!I255:I266)-AVERAGE(Indus!$I$2:$I$349)</f>
        <v>-2.5421290782472852</v>
      </c>
      <c r="L261" s="7">
        <f t="shared" si="59"/>
        <v>-0.76863316086308942</v>
      </c>
      <c r="M261" s="7">
        <f>Indus!I261-K261-L261-AVERAGE(Indus!$I$2:$I$349)</f>
        <v>-4.6085224701641891E-3</v>
      </c>
      <c r="N261" s="7">
        <f>AVERAGE(Indus!J255:J266)-AVERAGE(Indus!$J$2:$J$349)</f>
        <v>6.9960235344823651E-3</v>
      </c>
      <c r="O261" s="7">
        <f t="shared" si="60"/>
        <v>0.9251789839880955</v>
      </c>
      <c r="P261" s="7">
        <f>Indus!J261-N261-O261-AVERAGE(Indus!$J$2:$J$349)</f>
        <v>-0.19726789982142878</v>
      </c>
      <c r="Q261" s="7">
        <f>AVERAGE(Indus!K255:K266)-AVERAGE(Indus!$K$2:$K$349)</f>
        <v>-3.4483284597701003E-2</v>
      </c>
      <c r="R261" s="7">
        <f t="shared" si="61"/>
        <v>1.6816573690476178E-2</v>
      </c>
      <c r="S261" s="7">
        <f>Indus!K261-Q261-R261-AVERAGE(Indus!$K$2:$K$349)</f>
        <v>1.7318310476190479E-2</v>
      </c>
      <c r="T261" s="7">
        <f>AVERAGE(Indus!L255:L266)-AVERAGE(Indus!$L$2:$L$349)</f>
        <v>1.093237981637933</v>
      </c>
      <c r="U261" s="7">
        <f t="shared" si="62"/>
        <v>3.6617751977976187</v>
      </c>
      <c r="V261" s="7">
        <f>Indus!L261-T261-U261-AVERAGE(Indus!$L$2:$L$349)</f>
        <v>-0.37833703279761721</v>
      </c>
      <c r="W261" s="7">
        <f>AVERAGE(Indus!M255:M266)-AVERAGE(Indus!$M$2:$M$349)</f>
        <v>5.2434798563218699E-3</v>
      </c>
      <c r="X261" s="7">
        <f t="shared" si="63"/>
        <v>3.3499074464285739E-2</v>
      </c>
      <c r="Y261" s="7">
        <f>Indus!M261-W261-X261-AVERAGE(Indus!$M$2:$M$349)</f>
        <v>1.2073113690476006E-3</v>
      </c>
      <c r="Z261" s="7">
        <f>AVERAGE(Indus!N255:N266)-AVERAGE(Indus!$N$2:$N$349)</f>
        <v>-2.0468316379371743E-3</v>
      </c>
      <c r="AA261" s="7">
        <f t="shared" si="64"/>
        <v>-3.1178156839880966</v>
      </c>
      <c r="AB261" s="7">
        <f>Indus!N261-Z261-AA261-AVERAGE(Indus!$N$2:$N$349)</f>
        <v>0.13388025315476426</v>
      </c>
      <c r="AC261" s="7">
        <f>AVERAGE(Indus!O255:O266)-AVERAGE(Indus!$O$2:$O$349)</f>
        <v>0.13714722778735489</v>
      </c>
      <c r="AD261" s="7">
        <f t="shared" si="65"/>
        <v>0.54602282654761813</v>
      </c>
      <c r="AE261" s="7">
        <f>Indus!O261-AC261-AD261-AVERAGE(Indus!$O$2:$O$349)</f>
        <v>-4.4785634880951886E-2</v>
      </c>
      <c r="AF261" s="7">
        <f>AVERAGE(Indus!P255:P266)-AVERAGE(Indus!$P$2:$P$349)</f>
        <v>-6.6808703160919358E-3</v>
      </c>
      <c r="AG261" s="7">
        <f t="shared" si="66"/>
        <v>0.14610215586309522</v>
      </c>
      <c r="AH261" s="7">
        <f>Indus!P261-AF261-AG261-AVERAGE(Indus!$P$2:$P$349)</f>
        <v>4.9158249970238113E-2</v>
      </c>
    </row>
    <row r="262" spans="1:34" x14ac:dyDescent="0.2">
      <c r="A262" s="3">
        <v>40801</v>
      </c>
      <c r="B262">
        <f t="shared" si="68"/>
        <v>2011</v>
      </c>
      <c r="C262">
        <f t="shared" si="69"/>
        <v>9</v>
      </c>
      <c r="D262" s="7">
        <f>AVERAGE(Indus!D256:D267)</f>
        <v>-1.3735305450000002</v>
      </c>
      <c r="E262" s="7">
        <f t="shared" si="57"/>
        <v>-0.16994869681547603</v>
      </c>
      <c r="F262" s="7">
        <f>Indus!D262-D262-E262</f>
        <v>1.8367770118154758</v>
      </c>
      <c r="G262" s="7"/>
      <c r="H262" s="7">
        <f>AVERAGE(Indus!H256:H267)-AVERAGE(Indus!$H$2:$H$349)</f>
        <v>-6.8651417694841257</v>
      </c>
      <c r="I262" s="7">
        <f t="shared" si="58"/>
        <v>0.56428019148734165</v>
      </c>
      <c r="J262" s="7">
        <f>Indus!H262-H262-I262-AVERAGE(Indus!$H$2:$H$349)</f>
        <v>0.25529989017968546</v>
      </c>
      <c r="K262" s="7">
        <f>AVERAGE(Indus!I256:I267)-AVERAGE(Indus!$I$2:$I$349)</f>
        <v>-2.585125802413927</v>
      </c>
      <c r="L262" s="7">
        <f t="shared" si="59"/>
        <v>-0.73743248026778474</v>
      </c>
      <c r="M262" s="7">
        <f>Indus!I262-K262-L262-AVERAGE(Indus!$I$2:$I$349)</f>
        <v>-1.9698458898858462E-2</v>
      </c>
      <c r="N262" s="7">
        <f>AVERAGE(Indus!J256:J267)-AVERAGE(Indus!$J$2:$J$349)</f>
        <v>-1.0986456465517547E-2</v>
      </c>
      <c r="O262" s="7">
        <f t="shared" si="60"/>
        <v>0.52414154517857137</v>
      </c>
      <c r="P262" s="7">
        <f>Indus!J262-N262-O262-AVERAGE(Indus!$J$2:$J$349)</f>
        <v>0.29991277898809532</v>
      </c>
      <c r="Q262" s="7">
        <f>AVERAGE(Indus!K256:K267)-AVERAGE(Indus!$K$2:$K$349)</f>
        <v>-3.1222516264367672E-2</v>
      </c>
      <c r="R262" s="7">
        <f t="shared" si="61"/>
        <v>0.24324861071428594</v>
      </c>
      <c r="S262" s="7">
        <f>Indus!K262-Q262-R262-AVERAGE(Indus!$K$2:$K$349)</f>
        <v>-0.35590886488095264</v>
      </c>
      <c r="T262" s="7">
        <f>AVERAGE(Indus!L256:L267)-AVERAGE(Indus!$L$2:$L$349)</f>
        <v>1.0138351774712664</v>
      </c>
      <c r="U262" s="7">
        <f t="shared" si="62"/>
        <v>2.2162659018154773</v>
      </c>
      <c r="V262" s="7">
        <f>Indus!L262-T262-U262-AVERAGE(Indus!$L$2:$L$349)</f>
        <v>1.01212033735119</v>
      </c>
      <c r="W262" s="7">
        <f>AVERAGE(Indus!M256:M267)-AVERAGE(Indus!$M$2:$M$349)</f>
        <v>5.2620481896552135E-3</v>
      </c>
      <c r="X262" s="7">
        <f t="shared" si="63"/>
        <v>8.6521461220238155E-2</v>
      </c>
      <c r="Y262" s="7">
        <f>Indus!M262-W262-X262-AVERAGE(Indus!$M$2:$M$349)</f>
        <v>5.0137262797618209E-3</v>
      </c>
      <c r="Z262" s="7">
        <f>AVERAGE(Indus!N256:N267)-AVERAGE(Indus!$N$2:$N$349)</f>
        <v>-6.9749433046037979E-3</v>
      </c>
      <c r="AA262" s="7">
        <f t="shared" si="64"/>
        <v>-3.2922003180654746</v>
      </c>
      <c r="AB262" s="7">
        <f>Indus!N262-Z262-AA262-AVERAGE(Indus!$N$2:$N$349)</f>
        <v>2.4758488898809716E-2</v>
      </c>
      <c r="AC262" s="7">
        <f>AVERAGE(Indus!O256:O267)-AVERAGE(Indus!$O$2:$O$349)</f>
        <v>0.11750771528735493</v>
      </c>
      <c r="AD262" s="7">
        <f t="shared" si="65"/>
        <v>0.22230336464285827</v>
      </c>
      <c r="AE262" s="7">
        <f>Indus!O262-AC262-AD262-AVERAGE(Indus!$O$2:$O$349)</f>
        <v>0.54978068952380799</v>
      </c>
      <c r="AF262" s="7">
        <f>AVERAGE(Indus!P256:P267)-AVERAGE(Indus!$P$2:$P$349)</f>
        <v>-1.0700079482758598E-2</v>
      </c>
      <c r="AG262" s="7">
        <f t="shared" si="66"/>
        <v>2.9234067857142887E-3</v>
      </c>
      <c r="AH262" s="7">
        <f>Indus!P262-AF262-AG262-AVERAGE(Indus!$P$2:$P$349)</f>
        <v>6.5387428214285684E-2</v>
      </c>
    </row>
    <row r="263" spans="1:34" x14ac:dyDescent="0.2">
      <c r="A263" s="3">
        <v>40831</v>
      </c>
      <c r="B263">
        <f t="shared" si="68"/>
        <v>2011</v>
      </c>
      <c r="C263">
        <f t="shared" si="69"/>
        <v>10</v>
      </c>
      <c r="D263" s="7">
        <f>AVERAGE(Indus!D257:D268)</f>
        <v>-1.6754997158333336</v>
      </c>
      <c r="E263" s="7">
        <f t="shared" si="57"/>
        <v>-2.9457578467261909</v>
      </c>
      <c r="F263" s="7">
        <f>Indus!D263-D263-E263</f>
        <v>0.61324765255952407</v>
      </c>
      <c r="G263" s="7"/>
      <c r="H263" s="7">
        <f>AVERAGE(Indus!H257:H268)-AVERAGE(Indus!$H$2:$H$349)</f>
        <v>-6.9261362361507963</v>
      </c>
      <c r="I263" s="7">
        <f t="shared" si="58"/>
        <v>0.67293512288642887</v>
      </c>
      <c r="J263" s="7">
        <f>Indus!H263-H263-I263-AVERAGE(Indus!$H$2:$H$349)</f>
        <v>0.17541285544757557</v>
      </c>
      <c r="K263" s="7">
        <f>AVERAGE(Indus!I257:I268)-AVERAGE(Indus!$I$2:$I$349)</f>
        <v>-2.6195445440805543</v>
      </c>
      <c r="L263" s="7">
        <f t="shared" si="59"/>
        <v>-0.62443569854167436</v>
      </c>
      <c r="M263" s="7">
        <f>Indus!I263-K263-L263-AVERAGE(Indus!$I$2:$I$349)</f>
        <v>4.5677410416828934E-3</v>
      </c>
      <c r="N263" s="7">
        <f>AVERAGE(Indus!J257:J268)-AVERAGE(Indus!$J$2:$J$349)</f>
        <v>-3.6735255632184272E-2</v>
      </c>
      <c r="O263" s="7">
        <f t="shared" si="60"/>
        <v>-4.6015853988095268E-2</v>
      </c>
      <c r="P263" s="7">
        <f>Indus!J263-N263-O263-AVERAGE(Indus!$J$2:$J$349)</f>
        <v>0.17681279732142863</v>
      </c>
      <c r="Q263" s="7">
        <f>AVERAGE(Indus!K257:K268)-AVERAGE(Indus!$K$2:$K$349)</f>
        <v>-2.3582037931034305E-2</v>
      </c>
      <c r="R263" s="7">
        <f t="shared" si="61"/>
        <v>0.14251123116071418</v>
      </c>
      <c r="S263" s="7">
        <f>Indus!K263-Q263-R263-AVERAGE(Indus!$K$2:$K$349)</f>
        <v>-2.4782953660714258E-2</v>
      </c>
      <c r="T263" s="7">
        <f>AVERAGE(Indus!L257:L268)-AVERAGE(Indus!$L$2:$L$349)</f>
        <v>0.90154864913793364</v>
      </c>
      <c r="U263" s="7">
        <f t="shared" si="62"/>
        <v>7.3723279255951901E-2</v>
      </c>
      <c r="V263" s="7">
        <f>Indus!L263-T263-U263-AVERAGE(Indus!$L$2:$L$349)</f>
        <v>0.12107451824404869</v>
      </c>
      <c r="W263" s="7">
        <f>AVERAGE(Indus!M257:M268)-AVERAGE(Indus!$M$2:$M$349)</f>
        <v>5.2806165229885432E-3</v>
      </c>
      <c r="X263" s="7">
        <f t="shared" si="63"/>
        <v>8.6516122976190463E-2</v>
      </c>
      <c r="Y263" s="7">
        <f>Indus!M263-W263-X263-AVERAGE(Indus!$M$2:$M$349)</f>
        <v>5.015766190476223E-3</v>
      </c>
      <c r="Z263" s="7">
        <f>AVERAGE(Indus!N257:N268)-AVERAGE(Indus!$N$2:$N$349)</f>
        <v>-6.600062830460196E-2</v>
      </c>
      <c r="AA263" s="7">
        <f t="shared" si="64"/>
        <v>-3.0015759469047625</v>
      </c>
      <c r="AB263" s="7">
        <f>Indus!N263-Z263-AA263-AVERAGE(Indus!$N$2:$N$349)</f>
        <v>4.9489327380953796E-3</v>
      </c>
      <c r="AC263" s="7">
        <f>AVERAGE(Indus!O257:O268)-AVERAGE(Indus!$O$2:$O$349)</f>
        <v>0.10077949278735465</v>
      </c>
      <c r="AD263" s="7">
        <f t="shared" si="65"/>
        <v>-0.17453537592261892</v>
      </c>
      <c r="AE263" s="7">
        <f>Indus!O263-AC263-AD263-AVERAGE(Indus!$O$2:$O$349)</f>
        <v>0.1381811925892853</v>
      </c>
      <c r="AF263" s="7">
        <f>AVERAGE(Indus!P257:P268)-AVERAGE(Indus!$P$2:$P$349)</f>
        <v>-1.1130766982758611E-2</v>
      </c>
      <c r="AG263" s="7">
        <f t="shared" si="66"/>
        <v>-7.4909249077380946E-2</v>
      </c>
      <c r="AH263" s="7">
        <f>Indus!P263-AF263-AG263-AVERAGE(Indus!$P$2:$P$349)</f>
        <v>1.2072641577380958E-2</v>
      </c>
    </row>
    <row r="264" spans="1:34" x14ac:dyDescent="0.2">
      <c r="A264" s="3">
        <v>40862</v>
      </c>
      <c r="B264">
        <f t="shared" si="68"/>
        <v>2011</v>
      </c>
      <c r="C264">
        <f t="shared" si="69"/>
        <v>11</v>
      </c>
      <c r="D264" s="7">
        <f>AVERAGE(Indus!D258:D269)</f>
        <v>-1.9086584633333337</v>
      </c>
      <c r="E264" s="7">
        <f t="shared" si="57"/>
        <v>-3.5697580191071441</v>
      </c>
      <c r="F264" s="7">
        <f>Indus!D264-D264-E264</f>
        <v>0.94302277244047827</v>
      </c>
      <c r="G264" s="7"/>
      <c r="H264" s="7">
        <f>AVERAGE(Indus!H258:H269)-AVERAGE(Indus!$H$2:$H$349)</f>
        <v>-6.9805999403170063</v>
      </c>
      <c r="I264" s="7">
        <f t="shared" si="58"/>
        <v>0.72864568809472985</v>
      </c>
      <c r="J264" s="7">
        <f>Indus!H264-H264-I264-AVERAGE(Indus!$H$2:$H$349)</f>
        <v>0.14218357440540785</v>
      </c>
      <c r="K264" s="7">
        <f>AVERAGE(Indus!I258:I269)-AVERAGE(Indus!$I$2:$I$349)</f>
        <v>-2.6590927824139499</v>
      </c>
      <c r="L264" s="7">
        <f t="shared" si="59"/>
        <v>-0.50716400184529675</v>
      </c>
      <c r="M264" s="7">
        <f>Indus!I264-K264-L264-AVERAGE(Indus!$I$2:$I$349)</f>
        <v>4.210917267869263E-2</v>
      </c>
      <c r="N264" s="7">
        <f>AVERAGE(Indus!J258:J269)-AVERAGE(Indus!$J$2:$J$349)</f>
        <v>-4.3591209798850894E-2</v>
      </c>
      <c r="O264" s="7">
        <f t="shared" si="60"/>
        <v>-0.27201306354166643</v>
      </c>
      <c r="P264" s="7">
        <f>Indus!J264-N264-O264-AVERAGE(Indus!$J$2:$J$349)</f>
        <v>0.1693601810416665</v>
      </c>
      <c r="Q264" s="7">
        <f>AVERAGE(Indus!K258:K269)-AVERAGE(Indus!$K$2:$K$349)</f>
        <v>-2.2219028764367765E-2</v>
      </c>
      <c r="R264" s="7">
        <f t="shared" si="61"/>
        <v>-3.8654924107142885E-2</v>
      </c>
      <c r="S264" s="7">
        <f>Indus!K264-Q264-R264-AVERAGE(Indus!$K$2:$K$349)</f>
        <v>6.5738124404762788E-3</v>
      </c>
      <c r="T264" s="7">
        <f>AVERAGE(Indus!L258:L269)-AVERAGE(Indus!$L$2:$L$349)</f>
        <v>0.85982710663793238</v>
      </c>
      <c r="U264" s="7">
        <f t="shared" si="62"/>
        <v>-0.51119059562499913</v>
      </c>
      <c r="V264" s="7">
        <f>Indus!L264-T264-U264-AVERAGE(Indus!$L$2:$L$349)</f>
        <v>0.31077927562500118</v>
      </c>
      <c r="W264" s="7">
        <f>AVERAGE(Indus!M258:M269)-AVERAGE(Indus!$M$2:$M$349)</f>
        <v>5.2806165229885432E-3</v>
      </c>
      <c r="X264" s="7">
        <f t="shared" si="63"/>
        <v>2.3683410833333321E-2</v>
      </c>
      <c r="Y264" s="7">
        <f>Indus!M264-W264-X264-AVERAGE(Indus!$M$2:$M$349)</f>
        <v>2.5678783333333427E-3</v>
      </c>
      <c r="Z264" s="7">
        <f>AVERAGE(Indus!N258:N269)-AVERAGE(Indus!$N$2:$N$349)</f>
        <v>-0.15543763580460279</v>
      </c>
      <c r="AA264" s="7">
        <f t="shared" si="64"/>
        <v>-2.4656964049702372</v>
      </c>
      <c r="AB264" s="7">
        <f>Indus!N264-Z264-AA264-AVERAGE(Indus!$N$2:$N$349)</f>
        <v>0.20728626830357122</v>
      </c>
      <c r="AC264" s="7">
        <f>AVERAGE(Indus!O258:O269)-AVERAGE(Indus!$O$2:$O$349)</f>
        <v>9.6689680287354474E-2</v>
      </c>
      <c r="AD264" s="7">
        <f t="shared" si="65"/>
        <v>-0.45004948389880894</v>
      </c>
      <c r="AE264" s="7">
        <f>Indus!O264-AC264-AD264-AVERAGE(Indus!$O$2:$O$349)</f>
        <v>5.1559153065475538E-2</v>
      </c>
      <c r="AF264" s="7">
        <f>AVERAGE(Indus!P258:P269)-AVERAGE(Indus!$P$2:$P$349)</f>
        <v>-9.5393269827585975E-3</v>
      </c>
      <c r="AG264" s="7">
        <f t="shared" si="66"/>
        <v>-7.7334496339285713E-2</v>
      </c>
      <c r="AH264" s="7">
        <f>Indus!P264-AF264-AG264-AVERAGE(Indus!$P$2:$P$349)</f>
        <v>1.0574958839285706E-2</v>
      </c>
    </row>
    <row r="265" spans="1:34" x14ac:dyDescent="0.2">
      <c r="A265" s="3">
        <v>40892</v>
      </c>
      <c r="B265">
        <f t="shared" si="68"/>
        <v>2011</v>
      </c>
      <c r="C265">
        <f t="shared" si="69"/>
        <v>12</v>
      </c>
      <c r="D265" s="7">
        <f>AVERAGE(Indus!D259:D270)</f>
        <v>-2.0775912591666668</v>
      </c>
      <c r="E265" s="7">
        <f t="shared" si="57"/>
        <v>-3.4801343082440477</v>
      </c>
      <c r="F265" s="7">
        <f>Indus!D265-D265-E265</f>
        <v>0.12471546741071382</v>
      </c>
      <c r="G265" s="7"/>
      <c r="H265" s="7">
        <f>AVERAGE(Indus!H259:H270)-AVERAGE(Indus!$H$2:$H$349)</f>
        <v>-7.0292042703172228</v>
      </c>
      <c r="I265" s="7">
        <f t="shared" si="58"/>
        <v>-0.44556318029754038</v>
      </c>
      <c r="J265" s="7">
        <f>Indus!H265-H265-I265-AVERAGE(Indus!$H$2:$H$349)</f>
        <v>0.14209638279771752</v>
      </c>
      <c r="K265" s="7">
        <f>AVERAGE(Indus!I259:I270)-AVERAGE(Indus!$I$2:$I$349)</f>
        <v>-2.6941422215805915</v>
      </c>
      <c r="L265" s="7">
        <f t="shared" si="59"/>
        <v>-0.34169206232144234</v>
      </c>
      <c r="M265" s="7">
        <f>Indus!I265-K265-L265-AVERAGE(Indus!$I$2:$I$349)</f>
        <v>2.1816232145965841E-4</v>
      </c>
      <c r="N265" s="7">
        <f>AVERAGE(Indus!J259:J270)-AVERAGE(Indus!$J$2:$J$349)</f>
        <v>-4.6575073132184119E-2</v>
      </c>
      <c r="O265" s="7">
        <f t="shared" si="60"/>
        <v>-0.5169500352678571</v>
      </c>
      <c r="P265" s="7">
        <f>Indus!J265-N265-O265-AVERAGE(Indus!$J$2:$J$349)</f>
        <v>7.5539926101190424E-2</v>
      </c>
      <c r="Q265" s="7">
        <f>AVERAGE(Indus!K259:K270)-AVERAGE(Indus!$K$2:$K$349)</f>
        <v>-2.8538487097701015E-2</v>
      </c>
      <c r="R265" s="7">
        <f t="shared" si="61"/>
        <v>0.2758142312202384</v>
      </c>
      <c r="S265" s="7">
        <f>Indus!K265-Q265-R265-AVERAGE(Indus!$K$2:$K$349)</f>
        <v>1.4766225446428249E-2</v>
      </c>
      <c r="T265" s="7">
        <f>AVERAGE(Indus!L259:L270)-AVERAGE(Indus!$L$2:$L$349)</f>
        <v>0.81520996997126538</v>
      </c>
      <c r="U265" s="7">
        <f t="shared" si="62"/>
        <v>-0.50768902354166556</v>
      </c>
      <c r="V265" s="7">
        <f>Indus!L265-T265-U265-AVERAGE(Indus!$L$2:$L$349)</f>
        <v>0.11364888020833419</v>
      </c>
      <c r="W265" s="7">
        <f>AVERAGE(Indus!M259:M270)-AVERAGE(Indus!$M$2:$M$349)</f>
        <v>5.2741148563218848E-3</v>
      </c>
      <c r="X265" s="7">
        <f t="shared" si="63"/>
        <v>-7.2473393809523806E-2</v>
      </c>
      <c r="Y265" s="7">
        <f>Indus!M265-W265-X265-AVERAGE(Indus!$M$2:$M$349)</f>
        <v>-5.2194053571428672E-3</v>
      </c>
      <c r="Z265" s="7">
        <f>AVERAGE(Indus!N259:N270)-AVERAGE(Indus!$N$2:$N$349)</f>
        <v>-0.18070134247126823</v>
      </c>
      <c r="AA265" s="7">
        <f t="shared" si="64"/>
        <v>-1.703961671160716</v>
      </c>
      <c r="AB265" s="7">
        <f>Indus!N265-Z265-AA265-AVERAGE(Indus!$N$2:$N$349)</f>
        <v>-9.5496118839283994E-2</v>
      </c>
      <c r="AC265" s="7">
        <f>AVERAGE(Indus!O259:O270)-AVERAGE(Indus!$O$2:$O$349)</f>
        <v>9.2322408620687746E-2</v>
      </c>
      <c r="AD265" s="7">
        <f t="shared" si="65"/>
        <v>-9.3014441964285766E-2</v>
      </c>
      <c r="AE265" s="7">
        <f>Indus!O265-AC265-AD265-AVERAGE(Indus!$O$2:$O$349)</f>
        <v>-0.13006760720238075</v>
      </c>
      <c r="AF265" s="7">
        <f>AVERAGE(Indus!P259:P270)-AVERAGE(Indus!$P$2:$P$349)</f>
        <v>-1.1248189482758589E-2</v>
      </c>
      <c r="AG265" s="7">
        <f t="shared" si="66"/>
        <v>-7.4602463452380946E-2</v>
      </c>
      <c r="AH265" s="7">
        <f>Indus!P265-AF265-AG265-AVERAGE(Indus!$P$2:$P$349)</f>
        <v>9.2370084523809293E-3</v>
      </c>
    </row>
    <row r="266" spans="1:34" x14ac:dyDescent="0.2">
      <c r="A266" s="3">
        <v>40923</v>
      </c>
      <c r="B266">
        <f t="shared" si="68"/>
        <v>2012</v>
      </c>
      <c r="C266">
        <f t="shared" si="69"/>
        <v>1</v>
      </c>
      <c r="D266" s="7">
        <f>AVERAGE(Indus!D260:D271)</f>
        <v>-2.3144570975000005</v>
      </c>
      <c r="E266" s="7">
        <f t="shared" si="57"/>
        <v>-2.9115972892857132</v>
      </c>
      <c r="F266" s="7">
        <f>Indus!D266-D266-E266</f>
        <v>0.20313186678571382</v>
      </c>
      <c r="G266" s="7"/>
      <c r="H266" s="7">
        <f>AVERAGE(Indus!H260:H271)-AVERAGE(Indus!$H$2:$H$349)</f>
        <v>-7.0921315161508574</v>
      </c>
      <c r="I266" s="7">
        <f t="shared" si="58"/>
        <v>-0.39337085511897385</v>
      </c>
      <c r="J266" s="7">
        <f>Indus!H266-H266-I266-AVERAGE(Indus!$H$2:$H$349)</f>
        <v>0.13720630345278551</v>
      </c>
      <c r="K266" s="7">
        <f>AVERAGE(Indus!I260:I271)-AVERAGE(Indus!$I$2:$I$349)</f>
        <v>-2.7243978565805946</v>
      </c>
      <c r="L266" s="7">
        <f t="shared" si="59"/>
        <v>-0.13915016446424033</v>
      </c>
      <c r="M266" s="7">
        <f>Indus!I266-K266-L266-AVERAGE(Indus!$I$2:$I$349)</f>
        <v>-7.1176980535710754E-2</v>
      </c>
      <c r="N266" s="7">
        <f>AVERAGE(Indus!J260:J271)-AVERAGE(Indus!$J$2:$J$349)</f>
        <v>-6.1167522298850807E-2</v>
      </c>
      <c r="O266" s="7">
        <f t="shared" si="60"/>
        <v>-0.63024716369047629</v>
      </c>
      <c r="P266" s="7">
        <f>Indus!J266-N266-O266-AVERAGE(Indus!$J$2:$J$349)</f>
        <v>5.9372983690476167E-2</v>
      </c>
      <c r="Q266" s="7">
        <f>AVERAGE(Indus!K260:K271)-AVERAGE(Indus!$K$2:$K$349)</f>
        <v>-1.9761112097701039E-2</v>
      </c>
      <c r="R266" s="7">
        <f t="shared" si="61"/>
        <v>-0.33677367514880951</v>
      </c>
      <c r="S266" s="7">
        <f>Indus!K266-Q266-R266-AVERAGE(Indus!$K$2:$K$349)</f>
        <v>1.9425236815476254E-2</v>
      </c>
      <c r="T266" s="7">
        <f>AVERAGE(Indus!L260:L271)-AVERAGE(Indus!$L$2:$L$349)</f>
        <v>0.67917883913793187</v>
      </c>
      <c r="U266" s="7">
        <f t="shared" si="62"/>
        <v>-0.83735311690476166</v>
      </c>
      <c r="V266" s="7">
        <f>Indus!L266-T266-U266-AVERAGE(Indus!$L$2:$L$349)</f>
        <v>0.2509568444047634</v>
      </c>
      <c r="W266" s="7">
        <f>AVERAGE(Indus!M260:M271)-AVERAGE(Indus!$M$2:$M$349)</f>
        <v>5.2676131896552125E-3</v>
      </c>
      <c r="X266" s="7">
        <f t="shared" si="63"/>
        <v>-2.3229864166666676E-2</v>
      </c>
      <c r="Y266" s="7">
        <f>Indus!M266-W266-X266-AVERAGE(Indus!$M$2:$M$349)</f>
        <v>-1.0603133333333264E-3</v>
      </c>
      <c r="Z266" s="7">
        <f>AVERAGE(Indus!N260:N271)-AVERAGE(Indus!$N$2:$N$349)</f>
        <v>-0.15610822830460158</v>
      </c>
      <c r="AA266" s="7">
        <f t="shared" si="64"/>
        <v>-0.27041996994047501</v>
      </c>
      <c r="AB266" s="7">
        <f>Indus!N266-Z266-AA266-AVERAGE(Indus!$N$2:$N$349)</f>
        <v>-0.18597756422619227</v>
      </c>
      <c r="AC266" s="7">
        <f>AVERAGE(Indus!O260:O271)-AVERAGE(Indus!$O$2:$O$349)</f>
        <v>7.0787567787354622E-2</v>
      </c>
      <c r="AD266" s="7">
        <f t="shared" si="65"/>
        <v>-0.21379957645833381</v>
      </c>
      <c r="AE266" s="7">
        <f>Indus!O266-AC266-AD266-AVERAGE(Indus!$O$2:$O$349)</f>
        <v>-1.7700151874999737E-2</v>
      </c>
      <c r="AF266" s="7">
        <f>AVERAGE(Indus!P260:P271)-AVERAGE(Indus!$P$2:$P$349)</f>
        <v>-1.6125764482758584E-2</v>
      </c>
      <c r="AG266" s="7">
        <f t="shared" si="66"/>
        <v>-6.7250286041666663E-2</v>
      </c>
      <c r="AH266" s="7">
        <f>Indus!P266-AF266-AG266-AVERAGE(Indus!$P$2:$P$349)</f>
        <v>1.2119906041666642E-2</v>
      </c>
    </row>
    <row r="267" spans="1:34" x14ac:dyDescent="0.2">
      <c r="A267" s="3">
        <v>40954</v>
      </c>
      <c r="B267">
        <f t="shared" si="68"/>
        <v>2012</v>
      </c>
      <c r="C267">
        <f t="shared" si="69"/>
        <v>2</v>
      </c>
      <c r="D267" s="7">
        <f>AVERAGE(Indus!D261:D272)</f>
        <v>-2.6145995450000008</v>
      </c>
      <c r="E267" s="7">
        <f t="shared" si="57"/>
        <v>-0.42567143738095259</v>
      </c>
      <c r="F267" s="7">
        <f>Indus!D267-D267-E267</f>
        <v>0.17774123238095318</v>
      </c>
      <c r="G267" s="7"/>
      <c r="H267" s="7">
        <f>AVERAGE(Indus!H261:H272)-AVERAGE(Indus!$H$2:$H$349)</f>
        <v>-7.1932260803173449</v>
      </c>
      <c r="I267" s="7">
        <f t="shared" si="58"/>
        <v>-0.27306910913694082</v>
      </c>
      <c r="J267" s="7">
        <f>Indus!H267-H267-I267-AVERAGE(Indus!$H$2:$H$349)</f>
        <v>0.11140732163721623</v>
      </c>
      <c r="K267" s="7">
        <f>AVERAGE(Indus!I261:I272)-AVERAGE(Indus!$I$2:$I$349)</f>
        <v>-2.737624684080572</v>
      </c>
      <c r="L267" s="7">
        <f t="shared" si="59"/>
        <v>0.12104588446425169</v>
      </c>
      <c r="M267" s="7">
        <f>Indus!I267-K267-L267-AVERAGE(Indus!$I$2:$I$349)</f>
        <v>-4.7913051964258102E-2</v>
      </c>
      <c r="N267" s="7">
        <f>AVERAGE(Indus!J261:J272)-AVERAGE(Indus!$J$2:$J$349)</f>
        <v>-8.6159720632184023E-2</v>
      </c>
      <c r="O267" s="7">
        <f t="shared" si="60"/>
        <v>-0.54973218991071426</v>
      </c>
      <c r="P267" s="7">
        <f>Indus!J267-N267-O267-AVERAGE(Indus!$J$2:$J$349)</f>
        <v>-2.9238001755952592E-2</v>
      </c>
      <c r="Q267" s="7">
        <f>AVERAGE(Indus!K261:K272)-AVERAGE(Indus!$K$2:$K$349)</f>
        <v>5.3787312356323724E-3</v>
      </c>
      <c r="R267" s="7">
        <f t="shared" si="61"/>
        <v>-0.2936607723809524</v>
      </c>
      <c r="S267" s="7">
        <f>Indus!K267-Q267-R267-AVERAGE(Indus!$K$2:$K$349)</f>
        <v>7.519290714285698E-3</v>
      </c>
      <c r="T267" s="7">
        <f>AVERAGE(Indus!L261:L272)-AVERAGE(Indus!$L$2:$L$349)</f>
        <v>0.47506936913793485</v>
      </c>
      <c r="U267" s="7">
        <f t="shared" si="62"/>
        <v>-1.1284273598214289</v>
      </c>
      <c r="V267" s="7">
        <f>Indus!L267-T267-U267-AVERAGE(Indus!$L$2:$L$349)</f>
        <v>0.17756850732142837</v>
      </c>
      <c r="W267" s="7">
        <f>AVERAGE(Indus!M261:M272)-AVERAGE(Indus!$M$2:$M$349)</f>
        <v>5.3469040229885412E-3</v>
      </c>
      <c r="X267" s="7">
        <f t="shared" si="63"/>
        <v>-2.3280202053571432E-2</v>
      </c>
      <c r="Y267" s="7">
        <f>Indus!M267-W267-X267-AVERAGE(Indus!$M$2:$M$349)</f>
        <v>-1.0892662797618996E-3</v>
      </c>
      <c r="Z267" s="7">
        <f>AVERAGE(Indus!N261:N272)-AVERAGE(Indus!$N$2:$N$349)</f>
        <v>-0.10916957080460143</v>
      </c>
      <c r="AA267" s="7">
        <f t="shared" si="64"/>
        <v>1.7558755634523777</v>
      </c>
      <c r="AB267" s="7">
        <f>Indus!N267-Z267-AA267-AVERAGE(Indus!$N$2:$N$349)</f>
        <v>5.3139474880955717E-2</v>
      </c>
      <c r="AC267" s="7">
        <f>AVERAGE(Indus!O261:O272)-AVERAGE(Indus!$O$2:$O$349)</f>
        <v>4.5659282787354538E-2</v>
      </c>
      <c r="AD267" s="7">
        <f t="shared" si="65"/>
        <v>3.5075825297621321E-3</v>
      </c>
      <c r="AE267" s="7">
        <f>Indus!O267-AC267-AD267-AVERAGE(Indus!$O$2:$O$349)</f>
        <v>-8.5944045863095564E-2</v>
      </c>
      <c r="AF267" s="7">
        <f>AVERAGE(Indus!P261:P272)-AVERAGE(Indus!$P$2:$P$349)</f>
        <v>-1.9859681149425268E-2</v>
      </c>
      <c r="AG267" s="7">
        <f t="shared" si="66"/>
        <v>-3.7923187380952378E-2</v>
      </c>
      <c r="AH267" s="7">
        <f>Indus!P267-AF267-AG267-AVERAGE(Indus!$P$2:$P$349)</f>
        <v>-7.7852359523809672E-3</v>
      </c>
    </row>
    <row r="268" spans="1:34" x14ac:dyDescent="0.2">
      <c r="A268" s="3">
        <v>40983</v>
      </c>
      <c r="B268">
        <f t="shared" si="68"/>
        <v>2012</v>
      </c>
      <c r="C268">
        <f t="shared" si="69"/>
        <v>3</v>
      </c>
      <c r="D268" s="7">
        <f>AVERAGE(Indus!D262:D273)</f>
        <v>-2.9535579275000008</v>
      </c>
      <c r="E268" s="7">
        <f t="shared" si="57"/>
        <v>1.7726173383333335</v>
      </c>
      <c r="F268" s="7">
        <f>Indus!D268-D268-E268</f>
        <v>-0.37886147083333355</v>
      </c>
      <c r="G268" s="7"/>
      <c r="H268" s="7">
        <f>AVERAGE(Indus!H262:H273)-AVERAGE(Indus!$H$2:$H$349)</f>
        <v>-7.3068531961498593</v>
      </c>
      <c r="I268" s="7">
        <f t="shared" si="58"/>
        <v>-0.14866638139847055</v>
      </c>
      <c r="J268" s="7">
        <f>Indus!H268-H268-I268-AVERAGE(Indus!$H$2:$H$349)</f>
        <v>4.2282099731437484E-2</v>
      </c>
      <c r="K268" s="7">
        <f>AVERAGE(Indus!I262:I273)-AVERAGE(Indus!$I$2:$I$349)</f>
        <v>-2.7567108857472249</v>
      </c>
      <c r="L268" s="7">
        <f t="shared" si="59"/>
        <v>0.40447307758932993</v>
      </c>
      <c r="M268" s="7">
        <f>Indus!I268-K268-L268-AVERAGE(Indus!$I$2:$I$349)</f>
        <v>7.8143165773099099E-3</v>
      </c>
      <c r="N268" s="7">
        <f>AVERAGE(Indus!J262:J273)-AVERAGE(Indus!$J$2:$J$349)</f>
        <v>-0.10716019563218415</v>
      </c>
      <c r="O268" s="7">
        <f t="shared" si="60"/>
        <v>-0.39400179642857136</v>
      </c>
      <c r="P268" s="7">
        <f>Indus!J268-N268-O268-AVERAGE(Indus!$J$2:$J$349)</f>
        <v>-0.12151901023809542</v>
      </c>
      <c r="Q268" s="7">
        <f>AVERAGE(Indus!K262:K273)-AVERAGE(Indus!$K$2:$K$349)</f>
        <v>2.5348641235632297E-2</v>
      </c>
      <c r="R268" s="7">
        <f t="shared" si="61"/>
        <v>-0.28105722928571436</v>
      </c>
      <c r="S268" s="7">
        <f>Indus!K268-Q268-R268-AVERAGE(Indus!$K$2:$K$349)</f>
        <v>6.2582847619047643E-2</v>
      </c>
      <c r="T268" s="7">
        <f>AVERAGE(Indus!L262:L273)-AVERAGE(Indus!$L$2:$L$349)</f>
        <v>0.28122314330459997</v>
      </c>
      <c r="U268" s="7">
        <f t="shared" si="62"/>
        <v>-1.2460367708035722</v>
      </c>
      <c r="V268" s="7">
        <f>Indus!L268-T268-U268-AVERAGE(Indus!$L$2:$L$349)</f>
        <v>-0.18877937586309379</v>
      </c>
      <c r="W268" s="7">
        <f>AVERAGE(Indus!M262:M273)-AVERAGE(Indus!$M$2:$M$349)</f>
        <v>5.4561390229885404E-3</v>
      </c>
      <c r="X268" s="7">
        <f t="shared" si="63"/>
        <v>-2.3312426726190473E-2</v>
      </c>
      <c r="Y268" s="7">
        <f>Indus!M268-W268-X268-AVERAGE(Indus!$M$2:$M$349)</f>
        <v>-1.1662766071428576E-3</v>
      </c>
      <c r="Z268" s="7">
        <f>AVERAGE(Indus!N262:N273)-AVERAGE(Indus!$N$2:$N$349)</f>
        <v>-9.2985797471268228E-2</v>
      </c>
      <c r="AA268" s="7">
        <f t="shared" si="64"/>
        <v>3.4705398341666633</v>
      </c>
      <c r="AB268" s="7">
        <f>Indus!N268-Z268-AA268-AVERAGE(Indus!$N$2:$N$349)</f>
        <v>-2.7700369166662853E-2</v>
      </c>
      <c r="AC268" s="7">
        <f>AVERAGE(Indus!O262:O273)-AVERAGE(Indus!$O$2:$O$349)</f>
        <v>2.3082176120687858E-2</v>
      </c>
      <c r="AD268" s="7">
        <f t="shared" si="65"/>
        <v>1.3288629910713556E-2</v>
      </c>
      <c r="AE268" s="7">
        <f>Indus!O268-AC268-AD268-AVERAGE(Indus!$O$2:$O$349)</f>
        <v>-0.15008017657738026</v>
      </c>
      <c r="AF268" s="7">
        <f>AVERAGE(Indus!P262:P273)-AVERAGE(Indus!$P$2:$P$349)</f>
        <v>-2.4961121149425274E-2</v>
      </c>
      <c r="AG268" s="7">
        <f t="shared" si="66"/>
        <v>-2.2603289434523804E-2</v>
      </c>
      <c r="AH268" s="7">
        <f>Indus!P268-AF268-AG268-AVERAGE(Indus!$P$2:$P$349)</f>
        <v>-2.2955638988095273E-3</v>
      </c>
    </row>
    <row r="269" spans="1:34" x14ac:dyDescent="0.2">
      <c r="A269" s="3">
        <v>41014</v>
      </c>
      <c r="B269">
        <f t="shared" si="68"/>
        <v>2012</v>
      </c>
      <c r="C269">
        <f t="shared" si="69"/>
        <v>4</v>
      </c>
      <c r="D269" s="7">
        <f>AVERAGE(Indus!D263:D274)</f>
        <v>-3.0503490758333336</v>
      </c>
      <c r="E269" s="7">
        <f t="shared" si="57"/>
        <v>3.1407904284523811</v>
      </c>
      <c r="F269" s="7">
        <f>Indus!D269-D269-E269</f>
        <v>-0.52505982261904771</v>
      </c>
      <c r="G269" s="7"/>
      <c r="H269" s="7">
        <f>AVERAGE(Indus!H263:H274)-AVERAGE(Indus!$H$2:$H$349)</f>
        <v>-7.4095753644828619</v>
      </c>
      <c r="I269" s="7">
        <f t="shared" si="58"/>
        <v>-0.35107930526828568</v>
      </c>
      <c r="J269" s="7">
        <f>Indus!H269-H269-I269-AVERAGE(Indus!$H$2:$H$349)</f>
        <v>-3.1000768065950979E-2</v>
      </c>
      <c r="K269" s="7">
        <f>AVERAGE(Indus!I263:I274)-AVERAGE(Indus!$I$2:$I$349)</f>
        <v>-2.7689840382472539</v>
      </c>
      <c r="L269" s="7">
        <f t="shared" si="59"/>
        <v>0.63605862616071818</v>
      </c>
      <c r="M269" s="7">
        <f>Indus!I269-K269-L269-AVERAGE(Indus!$I$2:$I$349)</f>
        <v>-9.9986849494030139E-2</v>
      </c>
      <c r="N269" s="7">
        <f>AVERAGE(Indus!J263:J274)-AVERAGE(Indus!$J$2:$J$349)</f>
        <v>-0.10528562979885081</v>
      </c>
      <c r="O269" s="7">
        <f t="shared" si="60"/>
        <v>-0.13855851791666673</v>
      </c>
      <c r="P269" s="7">
        <f>Indus!J269-N269-O269-AVERAGE(Indus!$J$2:$J$349)</f>
        <v>-3.5834594583333157E-2</v>
      </c>
      <c r="Q269" s="7">
        <f>AVERAGE(Indus!K263:K274)-AVERAGE(Indus!$K$2:$K$349)</f>
        <v>3.3361602068965546E-2</v>
      </c>
      <c r="R269" s="7">
        <f t="shared" si="61"/>
        <v>4.7137904732142966E-2</v>
      </c>
      <c r="S269" s="7">
        <f>Indus!K269-Q269-R269-AVERAGE(Indus!$K$2:$K$349)</f>
        <v>-6.2530267232142833E-2</v>
      </c>
      <c r="T269" s="7">
        <f>AVERAGE(Indus!L263:L274)-AVERAGE(Indus!$L$2:$L$349)</f>
        <v>0.26762652913793339</v>
      </c>
      <c r="U269" s="7">
        <f t="shared" si="62"/>
        <v>-1.2516972193154769</v>
      </c>
      <c r="V269" s="7">
        <f>Indus!L269-T269-U269-AVERAGE(Indus!$L$2:$L$349)</f>
        <v>0.32940194681547741</v>
      </c>
      <c r="W269" s="7">
        <f>AVERAGE(Indus!M263:M274)-AVERAGE(Indus!$M$2:$M$349)</f>
        <v>5.5992381896552007E-3</v>
      </c>
      <c r="X269" s="7">
        <f t="shared" si="63"/>
        <v>-7.2630390416666663E-2</v>
      </c>
      <c r="Y269" s="7">
        <f>Indus!M269-W269-X269-AVERAGE(Indus!$M$2:$M$349)</f>
        <v>-5.3875320833333268E-3</v>
      </c>
      <c r="Z269" s="7">
        <f>AVERAGE(Indus!N263:N274)-AVERAGE(Indus!$N$2:$N$349)</f>
        <v>-8.3105969971269289E-2</v>
      </c>
      <c r="AA269" s="7">
        <f t="shared" si="64"/>
        <v>4.3501304162797645</v>
      </c>
      <c r="AB269" s="7">
        <f>Indus!N269-Z269-AA269-AVERAGE(Indus!$N$2:$N$349)</f>
        <v>-0.6214277887797639</v>
      </c>
      <c r="AC269" s="7">
        <f>AVERAGE(Indus!O263:O274)-AVERAGE(Indus!$O$2:$O$349)</f>
        <v>2.9466350287354448E-2</v>
      </c>
      <c r="AD269" s="7">
        <f t="shared" si="65"/>
        <v>-5.6000804821429107E-2</v>
      </c>
      <c r="AE269" s="7">
        <f>Indus!O269-AC269-AD269-AVERAGE(Indus!$O$2:$O$349)</f>
        <v>-1.6103526011904012E-2</v>
      </c>
      <c r="AF269" s="7">
        <f>AVERAGE(Indus!P263:P274)-AVERAGE(Indus!$P$2:$P$349)</f>
        <v>-1.9439760316091931E-2</v>
      </c>
      <c r="AG269" s="7">
        <f t="shared" si="66"/>
        <v>-2.2552960833333358E-2</v>
      </c>
      <c r="AH269" s="7">
        <f>Indus!P269-AF269-AG269-AVERAGE(Indus!$P$2:$P$349)</f>
        <v>1.7820196666666677E-2</v>
      </c>
    </row>
    <row r="270" spans="1:34" x14ac:dyDescent="0.2">
      <c r="A270" s="3">
        <v>41044</v>
      </c>
      <c r="B270">
        <f t="shared" si="68"/>
        <v>2012</v>
      </c>
      <c r="C270">
        <f t="shared" si="69"/>
        <v>5</v>
      </c>
      <c r="D270" s="7">
        <f>AVERAGE(Indus!D264:D275)</f>
        <v>-3.1165029991666668</v>
      </c>
      <c r="E270" s="7">
        <f t="shared" si="57"/>
        <v>2.5263573912797606</v>
      </c>
      <c r="F270" s="7">
        <f>Indus!D270-D270-E270</f>
        <v>-0.55094669211309411</v>
      </c>
      <c r="G270" s="7"/>
      <c r="H270" s="7">
        <f>AVERAGE(Indus!H264:H275)-AVERAGE(Indus!$H$2:$H$349)</f>
        <v>-7.5010467186502865</v>
      </c>
      <c r="I270" s="7">
        <f t="shared" si="58"/>
        <v>-0.45535786940445178</v>
      </c>
      <c r="J270" s="7">
        <f>Indus!H270-H270-I270-AVERAGE(Indus!$H$2:$H$349)</f>
        <v>7.3440550237592106E-2</v>
      </c>
      <c r="K270" s="7">
        <f>AVERAGE(Indus!I264:I275)-AVERAGE(Indus!$I$2:$I$349)</f>
        <v>-2.7834519140806151</v>
      </c>
      <c r="L270" s="7">
        <f t="shared" si="59"/>
        <v>0.8001232152678881</v>
      </c>
      <c r="M270" s="7">
        <f>Indus!I270-K270-L270-AVERAGE(Indus!$I$2:$I$349)</f>
        <v>-0.14063581276781179</v>
      </c>
      <c r="N270" s="7">
        <f>AVERAGE(Indus!J264:J275)-AVERAGE(Indus!$J$2:$J$349)</f>
        <v>-9.9555218965517667E-2</v>
      </c>
      <c r="O270" s="7">
        <f t="shared" si="60"/>
        <v>-0.10338196336309502</v>
      </c>
      <c r="P270" s="7">
        <f>Indus!J270-N270-O270-AVERAGE(Indus!$J$2:$J$349)</f>
        <v>-1.6098729970238201E-2</v>
      </c>
      <c r="Q270" s="7">
        <f>AVERAGE(Indus!K264:K275)-AVERAGE(Indus!$K$2:$K$349)</f>
        <v>3.1818055402298984E-2</v>
      </c>
      <c r="R270" s="7">
        <f t="shared" si="61"/>
        <v>0.13874429791666643</v>
      </c>
      <c r="S270" s="7">
        <f>Indus!K270-Q270-R270-AVERAGE(Indus!$K$2:$K$349)</f>
        <v>-2.4654133749999807E-2</v>
      </c>
      <c r="T270" s="7">
        <f>AVERAGE(Indus!L264:L275)-AVERAGE(Indus!$L$2:$L$349)</f>
        <v>0.28759126330460028</v>
      </c>
      <c r="U270" s="7">
        <f t="shared" si="62"/>
        <v>-1.5361059226785709</v>
      </c>
      <c r="V270" s="7">
        <f>Indus!L270-T270-U270-AVERAGE(Indus!$L$2:$L$349)</f>
        <v>-7.8165463988095318E-2</v>
      </c>
      <c r="W270" s="7">
        <f>AVERAGE(Indus!M264:M275)-AVERAGE(Indus!$M$2:$M$349)</f>
        <v>5.7423340229885433E-3</v>
      </c>
      <c r="X270" s="7">
        <f t="shared" si="63"/>
        <v>-3.9640604285714282E-2</v>
      </c>
      <c r="Y270" s="7">
        <f>Indus!M270-W270-X270-AVERAGE(Indus!$M$2:$M$349)</f>
        <v>-2.5883240476190505E-3</v>
      </c>
      <c r="Z270" s="7">
        <f>AVERAGE(Indus!N264:N275)-AVERAGE(Indus!$N$2:$N$349)</f>
        <v>-6.7412702471267849E-2</v>
      </c>
      <c r="AA270" s="7">
        <f t="shared" si="64"/>
        <v>3.7907389094047605</v>
      </c>
      <c r="AB270" s="7">
        <f>Indus!N270-Z270-AA270-AVERAGE(Indus!$N$2:$N$349)</f>
        <v>-0.29667600940476113</v>
      </c>
      <c r="AC270" s="7">
        <f>AVERAGE(Indus!O264:O275)-AVERAGE(Indus!$O$2:$O$349)</f>
        <v>2.9060462787354524E-2</v>
      </c>
      <c r="AD270" s="7">
        <f t="shared" si="65"/>
        <v>-3.8706940357142727E-2</v>
      </c>
      <c r="AE270" s="7">
        <f>Indus!O270-AC270-AD270-AVERAGE(Indus!$O$2:$O$349)</f>
        <v>-5.2438592976190357E-2</v>
      </c>
      <c r="AF270" s="7">
        <f>AVERAGE(Indus!P264:P275)-AVERAGE(Indus!$P$2:$P$349)</f>
        <v>-1.9242443649425262E-2</v>
      </c>
      <c r="AG270" s="7">
        <f t="shared" si="66"/>
        <v>-3.0040667202380952E-2</v>
      </c>
      <c r="AH270" s="7">
        <f>Indus!P270-AF270-AG270-AVERAGE(Indus!$P$2:$P$349)</f>
        <v>-1.3094313630952398E-2</v>
      </c>
    </row>
    <row r="271" spans="1:34" x14ac:dyDescent="0.2">
      <c r="A271" s="3">
        <v>41075</v>
      </c>
      <c r="B271">
        <f t="shared" si="68"/>
        <v>2012</v>
      </c>
      <c r="C271">
        <f t="shared" si="69"/>
        <v>6</v>
      </c>
      <c r="D271" s="7">
        <f>AVERAGE(Indus!D265:D276)</f>
        <v>-3.2623828241666666</v>
      </c>
      <c r="E271" s="7">
        <f t="shared" si="57"/>
        <v>1.4884468018154766</v>
      </c>
      <c r="F271" s="7">
        <f>Indus!D271-D271-E271</f>
        <v>-1.3079168876488103</v>
      </c>
      <c r="G271" s="7"/>
      <c r="H271" s="7">
        <f>AVERAGE(Indus!H265:H276)-AVERAGE(Indus!$H$2:$H$349)</f>
        <v>-7.5899342511502255</v>
      </c>
      <c r="I271" s="7">
        <f t="shared" si="58"/>
        <v>-0.44638061523755823</v>
      </c>
      <c r="J271" s="7">
        <f>Indus!H271-H271-I271-AVERAGE(Indus!$H$2:$H$349)</f>
        <v>-9.4940181429137738E-2</v>
      </c>
      <c r="K271" s="7">
        <f>AVERAGE(Indus!I265:I276)-AVERAGE(Indus!$I$2:$I$349)</f>
        <v>-2.8008901665805297</v>
      </c>
      <c r="L271" s="7">
        <f t="shared" si="59"/>
        <v>0.84019806285715504</v>
      </c>
      <c r="M271" s="7">
        <f>Indus!I271-K271-L271-AVERAGE(Indus!$I$2:$I$349)</f>
        <v>-0.11352874785717404</v>
      </c>
      <c r="N271" s="7">
        <f>AVERAGE(Indus!J265:J276)-AVERAGE(Indus!$J$2:$J$349)</f>
        <v>-0.10192199563218418</v>
      </c>
      <c r="O271" s="7">
        <f t="shared" si="60"/>
        <v>0.36573792788690507</v>
      </c>
      <c r="P271" s="7">
        <f>Indus!J271-N271-O271-AVERAGE(Indus!$J$2:$J$349)</f>
        <v>-0.1882263245535718</v>
      </c>
      <c r="Q271" s="7">
        <f>AVERAGE(Indus!K265:K276)-AVERAGE(Indus!$K$2:$K$349)</f>
        <v>3.0179592902298991E-2</v>
      </c>
      <c r="R271" s="7">
        <f t="shared" si="61"/>
        <v>-9.3634842857143186E-3</v>
      </c>
      <c r="S271" s="7">
        <f>Indus!K271-Q271-R271-AVERAGE(Indus!$K$2:$K$349)</f>
        <v>0.14855012095238096</v>
      </c>
      <c r="T271" s="7">
        <f>AVERAGE(Indus!L265:L276)-AVERAGE(Indus!$L$2:$L$349)</f>
        <v>0.26302294413793437</v>
      </c>
      <c r="U271" s="7">
        <f t="shared" si="62"/>
        <v>-0.8371478433035735</v>
      </c>
      <c r="V271" s="7">
        <f>Indus!L271-T271-U271-AVERAGE(Indus!$L$2:$L$349)</f>
        <v>-1.0154319641964271</v>
      </c>
      <c r="W271" s="7">
        <f>AVERAGE(Indus!M265:M276)-AVERAGE(Indus!$M$2:$M$349)</f>
        <v>5.8209815229885442E-3</v>
      </c>
      <c r="X271" s="7">
        <f t="shared" si="63"/>
        <v>-3.9679677708333333E-2</v>
      </c>
      <c r="Y271" s="7">
        <f>Indus!M271-W271-X271-AVERAGE(Indus!$M$2:$M$349)</f>
        <v>-2.627898125E-3</v>
      </c>
      <c r="Z271" s="7">
        <f>AVERAGE(Indus!N265:N276)-AVERAGE(Indus!$N$2:$N$349)</f>
        <v>-7.4346073304601745E-2</v>
      </c>
      <c r="AA271" s="7">
        <f t="shared" si="64"/>
        <v>1.7242862690476208</v>
      </c>
      <c r="AB271" s="7">
        <f>Indus!N271-Z271-AA271-AVERAGE(Indus!$N$2:$N$349)</f>
        <v>0.19606062178571193</v>
      </c>
      <c r="AC271" s="7">
        <f>AVERAGE(Indus!O265:O276)-AVERAGE(Indus!$O$2:$O$349)</f>
        <v>2.497941278735416E-2</v>
      </c>
      <c r="AD271" s="7">
        <f t="shared" si="65"/>
        <v>-0.14073229485119043</v>
      </c>
      <c r="AE271" s="7">
        <f>Indus!O271-AC271-AD271-AVERAGE(Indus!$O$2:$O$349)</f>
        <v>-0.17736074848214267</v>
      </c>
      <c r="AF271" s="7">
        <f>AVERAGE(Indus!P265:P276)-AVERAGE(Indus!$P$2:$P$349)</f>
        <v>-1.928966198275861E-2</v>
      </c>
      <c r="AG271" s="7">
        <f t="shared" si="66"/>
        <v>3.1537172827380958E-2</v>
      </c>
      <c r="AH271" s="7">
        <f>Indus!P271-AF271-AG271-AVERAGE(Indus!$P$2:$P$349)</f>
        <v>-6.0346385327380958E-2</v>
      </c>
    </row>
    <row r="272" spans="1:34" x14ac:dyDescent="0.2">
      <c r="A272" s="3">
        <v>41105</v>
      </c>
      <c r="B272">
        <f t="shared" si="68"/>
        <v>2012</v>
      </c>
      <c r="C272">
        <f t="shared" si="69"/>
        <v>7</v>
      </c>
      <c r="D272" s="7">
        <f>AVERAGE(Indus!D266:D277)</f>
        <v>-3.3178379524999997</v>
      </c>
      <c r="E272" s="7">
        <f t="shared" si="57"/>
        <v>1.9669899127678572</v>
      </c>
      <c r="F272" s="7">
        <f>Indus!D272-D272-E272</f>
        <v>-2.323148890267857</v>
      </c>
      <c r="G272" s="7"/>
      <c r="H272" s="7">
        <f>AVERAGE(Indus!H266:H277)-AVERAGE(Indus!$H$2:$H$349)</f>
        <v>-7.6832366603171067</v>
      </c>
      <c r="I272" s="7">
        <f t="shared" si="58"/>
        <v>-0.1231013713095308</v>
      </c>
      <c r="J272" s="7">
        <f>Indus!H272-H272-I272-AVERAGE(Indus!$H$2:$H$349)</f>
        <v>-0.43233889619023103</v>
      </c>
      <c r="K272" s="7">
        <f>AVERAGE(Indus!I266:I277)-AVERAGE(Indus!$I$2:$I$349)</f>
        <v>-2.8117315357471853</v>
      </c>
      <c r="L272" s="7">
        <f t="shared" si="59"/>
        <v>0.17507643994048294</v>
      </c>
      <c r="M272" s="7">
        <f>Indus!I272-K272-L272-AVERAGE(Indus!$I$2:$I$349)</f>
        <v>0.21670059422615395</v>
      </c>
      <c r="N272" s="7">
        <f>AVERAGE(Indus!J266:J277)-AVERAGE(Indus!$J$2:$J$349)</f>
        <v>-9.936128563218416E-2</v>
      </c>
      <c r="O272" s="7">
        <f t="shared" si="60"/>
        <v>0.82044285833333364</v>
      </c>
      <c r="P272" s="7">
        <f>Indus!J272-N272-O272-AVERAGE(Indus!$J$2:$J$349)</f>
        <v>-0.41982794500000042</v>
      </c>
      <c r="Q272" s="7">
        <f>AVERAGE(Indus!K266:K277)-AVERAGE(Indus!$K$2:$K$349)</f>
        <v>2.7077757068965647E-2</v>
      </c>
      <c r="R272" s="7">
        <f t="shared" si="61"/>
        <v>9.4670911398809454E-2</v>
      </c>
      <c r="S272" s="7">
        <f>Indus!K272-Q272-R272-AVERAGE(Indus!$K$2:$K$349)</f>
        <v>0.26289356110119055</v>
      </c>
      <c r="T272" s="7">
        <f>AVERAGE(Indus!L266:L277)-AVERAGE(Indus!$L$2:$L$349)</f>
        <v>0.25881934580460086</v>
      </c>
      <c r="U272" s="7">
        <f t="shared" si="62"/>
        <v>1.7990590514880962</v>
      </c>
      <c r="V272" s="7">
        <f>Indus!L272-T272-U272-AVERAGE(Indus!$L$2:$L$349)</f>
        <v>-2.045369940654763</v>
      </c>
      <c r="W272" s="7">
        <f>AVERAGE(Indus!M266:M277)-AVERAGE(Indus!$M$2:$M$349)</f>
        <v>5.8209815229885442E-3</v>
      </c>
      <c r="X272" s="7">
        <f t="shared" si="63"/>
        <v>6.3956218720238101E-2</v>
      </c>
      <c r="Y272" s="7">
        <f>Indus!M272-W272-X272-AVERAGE(Indus!$M$2:$M$349)</f>
        <v>4.1723854464285615E-3</v>
      </c>
      <c r="Z272" s="7">
        <f>AVERAGE(Indus!N266:N277)-AVERAGE(Indus!$N$2:$N$349)</f>
        <v>-3.6625035804602746E-2</v>
      </c>
      <c r="AA272" s="7">
        <f t="shared" si="64"/>
        <v>-1.4646424845833312</v>
      </c>
      <c r="AB272" s="7">
        <f>Indus!N272-Z272-AA272-AVERAGE(Indus!$N$2:$N$349)</f>
        <v>0.55282520791666556</v>
      </c>
      <c r="AC272" s="7">
        <f>AVERAGE(Indus!O266:O277)-AVERAGE(Indus!$O$2:$O$349)</f>
        <v>4.0324926954021123E-2</v>
      </c>
      <c r="AD272" s="7">
        <f t="shared" si="65"/>
        <v>0.38190007651785818</v>
      </c>
      <c r="AE272" s="7">
        <f>Indus!O272-AC272-AD272-AVERAGE(Indus!$O$2:$O$349)</f>
        <v>-0.32511942401785809</v>
      </c>
      <c r="AF272" s="7">
        <f>AVERAGE(Indus!P266:P277)-AVERAGE(Indus!$P$2:$P$349)</f>
        <v>-1.8928136982758595E-2</v>
      </c>
      <c r="AG272" s="7">
        <f t="shared" si="66"/>
        <v>0.21962261613095235</v>
      </c>
      <c r="AH272" s="7">
        <f>Indus!P272-AF272-AG272-AVERAGE(Indus!$P$2:$P$349)</f>
        <v>-0.13698801363095237</v>
      </c>
    </row>
    <row r="273" spans="1:34" x14ac:dyDescent="0.2">
      <c r="A273" s="3">
        <v>41136</v>
      </c>
      <c r="B273">
        <f t="shared" si="68"/>
        <v>2012</v>
      </c>
      <c r="C273">
        <f t="shared" si="69"/>
        <v>8</v>
      </c>
      <c r="D273" s="7">
        <f>AVERAGE(Indus!D267:D278)</f>
        <v>-3.3821566883333332</v>
      </c>
      <c r="E273" s="7">
        <f t="shared" si="57"/>
        <v>1.7473477882142856</v>
      </c>
      <c r="F273" s="7">
        <f>Indus!D273-D273-E273</f>
        <v>-2.3479553398809525</v>
      </c>
      <c r="G273" s="7"/>
      <c r="H273" s="7">
        <f>AVERAGE(Indus!H267:H278)-AVERAGE(Indus!$H$2:$H$349)</f>
        <v>-7.7757659569838324</v>
      </c>
      <c r="I273" s="7">
        <f t="shared" si="58"/>
        <v>0.30438886375077345</v>
      </c>
      <c r="J273" s="7">
        <f>Indus!H273-H273-I273-AVERAGE(Indus!$H$2:$H$349)</f>
        <v>-0.48409670458386245</v>
      </c>
      <c r="K273" s="7">
        <f>AVERAGE(Indus!I267:I278)-AVERAGE(Indus!$I$2:$I$349)</f>
        <v>-2.8191549365805599</v>
      </c>
      <c r="L273" s="7">
        <f t="shared" si="59"/>
        <v>-0.76863316086308942</v>
      </c>
      <c r="M273" s="7">
        <f>Indus!I273-K273-L273-AVERAGE(Indus!$I$2:$I$349)</f>
        <v>4.3382915863105609E-2</v>
      </c>
      <c r="N273" s="7">
        <f>AVERAGE(Indus!J267:J278)-AVERAGE(Indus!$J$2:$J$349)</f>
        <v>-9.8609788132184129E-2</v>
      </c>
      <c r="O273" s="7">
        <f t="shared" si="60"/>
        <v>0.9251789839880955</v>
      </c>
      <c r="P273" s="7">
        <f>Indus!J273-N273-O273-AVERAGE(Indus!$J$2:$J$349)</f>
        <v>-0.34366778815476229</v>
      </c>
      <c r="Q273" s="7">
        <f>AVERAGE(Indus!K267:K278)-AVERAGE(Indus!$K$2:$K$349)</f>
        <v>2.8138797068965715E-2</v>
      </c>
      <c r="R273" s="7">
        <f t="shared" si="61"/>
        <v>1.6816573690476178E-2</v>
      </c>
      <c r="S273" s="7">
        <f>Indus!K273-Q273-R273-AVERAGE(Indus!$K$2:$K$349)</f>
        <v>0.19433514880952374</v>
      </c>
      <c r="T273" s="7">
        <f>AVERAGE(Indus!L267:L278)-AVERAGE(Indus!$L$2:$L$349)</f>
        <v>0.24365274497126865</v>
      </c>
      <c r="U273" s="7">
        <f t="shared" si="62"/>
        <v>3.6617751977976187</v>
      </c>
      <c r="V273" s="7">
        <f>Indus!L273-T273-U273-AVERAGE(Indus!$L$2:$L$349)</f>
        <v>-1.8549065061309538</v>
      </c>
      <c r="W273" s="7">
        <f>AVERAGE(Indus!M267:M278)-AVERAGE(Indus!$M$2:$M$349)</f>
        <v>5.6418881896552198E-3</v>
      </c>
      <c r="X273" s="7">
        <f t="shared" si="63"/>
        <v>3.3499074464285739E-2</v>
      </c>
      <c r="Y273" s="7">
        <f>Indus!M273-W273-X273-AVERAGE(Indus!$M$2:$M$349)</f>
        <v>2.1197230357142549E-3</v>
      </c>
      <c r="Z273" s="7">
        <f>AVERAGE(Indus!N267:N278)-AVERAGE(Indus!$N$2:$N$349)</f>
        <v>9.0699508620648572E-3</v>
      </c>
      <c r="AA273" s="7">
        <f t="shared" si="64"/>
        <v>-3.1178156839880966</v>
      </c>
      <c r="AB273" s="7">
        <f>Indus!N273-Z273-AA273-AVERAGE(Indus!$N$2:$N$349)</f>
        <v>0.31696875065476249</v>
      </c>
      <c r="AC273" s="7">
        <f>AVERAGE(Indus!O267:O278)-AVERAGE(Indus!$O$2:$O$349)</f>
        <v>4.3987870287354625E-2</v>
      </c>
      <c r="AD273" s="7">
        <f t="shared" si="65"/>
        <v>0.54602282654761813</v>
      </c>
      <c r="AE273" s="7">
        <f>Indus!O273-AC273-AD273-AVERAGE(Indus!$O$2:$O$349)</f>
        <v>-0.22255155738095134</v>
      </c>
      <c r="AF273" s="7">
        <f>AVERAGE(Indus!P267:P278)-AVERAGE(Indus!$P$2:$P$349)</f>
        <v>-1.9130719482758601E-2</v>
      </c>
      <c r="AG273" s="7">
        <f t="shared" si="66"/>
        <v>0.14610215586309522</v>
      </c>
      <c r="AH273" s="7">
        <f>Indus!P273-AF273-AG273-AVERAGE(Indus!$P$2:$P$349)</f>
        <v>3.9081913690476588E-4</v>
      </c>
    </row>
    <row r="274" spans="1:34" x14ac:dyDescent="0.2">
      <c r="A274" s="3">
        <v>41167</v>
      </c>
      <c r="B274">
        <f t="shared" si="68"/>
        <v>2012</v>
      </c>
      <c r="C274">
        <f t="shared" si="69"/>
        <v>9</v>
      </c>
      <c r="D274" s="7">
        <f>AVERAGE(Indus!D268:D279)</f>
        <v>-3.255568185</v>
      </c>
      <c r="E274" s="7">
        <f t="shared" si="57"/>
        <v>-0.16994869681547603</v>
      </c>
      <c r="F274" s="7">
        <f>Indus!D274-D274-E274</f>
        <v>2.5573208718154761</v>
      </c>
      <c r="G274" s="7"/>
      <c r="H274" s="7">
        <f>AVERAGE(Indus!H268:H279)-AVERAGE(Indus!$H$2:$H$349)</f>
        <v>-7.8457529361503475</v>
      </c>
      <c r="I274" s="7">
        <f t="shared" si="58"/>
        <v>0.56428019148734165</v>
      </c>
      <c r="J274" s="7">
        <f>Indus!H274-H274-I274-AVERAGE(Indus!$H$2:$H$349)</f>
        <v>3.245036846237781E-3</v>
      </c>
      <c r="K274" s="7">
        <f>AVERAGE(Indus!I268:I279)-AVERAGE(Indus!$I$2:$I$349)</f>
        <v>-2.8255941457472318</v>
      </c>
      <c r="L274" s="7">
        <f t="shared" si="59"/>
        <v>-0.73743248026778474</v>
      </c>
      <c r="M274" s="7">
        <f>Indus!I274-K274-L274-AVERAGE(Indus!$I$2:$I$349)</f>
        <v>7.3492054434439069E-2</v>
      </c>
      <c r="N274" s="7">
        <f>AVERAGE(Indus!J268:J279)-AVERAGE(Indus!$J$2:$J$349)</f>
        <v>-7.0869848965517512E-2</v>
      </c>
      <c r="O274" s="7">
        <f t="shared" si="60"/>
        <v>0.52414154517857137</v>
      </c>
      <c r="P274" s="7">
        <f>Indus!J274-N274-O274-AVERAGE(Indus!$J$2:$J$349)</f>
        <v>0.38229096148809538</v>
      </c>
      <c r="Q274" s="7">
        <f>AVERAGE(Indus!K268:K279)-AVERAGE(Indus!$K$2:$K$349)</f>
        <v>1.2474903735632203E-2</v>
      </c>
      <c r="R274" s="7">
        <f t="shared" si="61"/>
        <v>0.24324861071428594</v>
      </c>
      <c r="S274" s="7">
        <f>Indus!K274-Q274-R274-AVERAGE(Indus!$K$2:$K$349)</f>
        <v>-0.30345075488095252</v>
      </c>
      <c r="T274" s="7">
        <f>AVERAGE(Indus!L268:L279)-AVERAGE(Indus!$L$2:$L$349)</f>
        <v>0.30810392330460168</v>
      </c>
      <c r="U274" s="7">
        <f t="shared" si="62"/>
        <v>2.2162659018154773</v>
      </c>
      <c r="V274" s="7">
        <f>Indus!L274-T274-U274-AVERAGE(Indus!$L$2:$L$349)</f>
        <v>1.5546922215178558</v>
      </c>
      <c r="W274" s="7">
        <f>AVERAGE(Indus!M268:M279)-AVERAGE(Indus!$M$2:$M$349)</f>
        <v>5.4627948563218814E-3</v>
      </c>
      <c r="X274" s="7">
        <f t="shared" si="63"/>
        <v>8.6521461220238155E-2</v>
      </c>
      <c r="Y274" s="7">
        <f>Indus!M274-W274-X274-AVERAGE(Indus!$M$2:$M$349)</f>
        <v>6.5301696130951603E-3</v>
      </c>
      <c r="Z274" s="7">
        <f>AVERAGE(Indus!N268:N279)-AVERAGE(Indus!$N$2:$N$349)</f>
        <v>8.9269430862065846E-2</v>
      </c>
      <c r="AA274" s="7">
        <f t="shared" si="64"/>
        <v>-3.2922003180654746</v>
      </c>
      <c r="AB274" s="7">
        <f>Indus!N274-Z274-AA274-AVERAGE(Indus!$N$2:$N$349)</f>
        <v>4.7072044732139773E-2</v>
      </c>
      <c r="AC274" s="7">
        <f>AVERAGE(Indus!O268:O279)-AVERAGE(Indus!$O$2:$O$349)</f>
        <v>8.2929095287354482E-2</v>
      </c>
      <c r="AD274" s="7">
        <f t="shared" si="65"/>
        <v>0.22230336464285827</v>
      </c>
      <c r="AE274" s="7">
        <f>Indus!O274-AC274-AD274-AVERAGE(Indus!$O$2:$O$349)</f>
        <v>0.6609693995238084</v>
      </c>
      <c r="AF274" s="7">
        <f>AVERAGE(Indus!P268:P279)-AVERAGE(Indus!$P$2:$P$349)</f>
        <v>-1.1608158649425271E-2</v>
      </c>
      <c r="AG274" s="7">
        <f t="shared" si="66"/>
        <v>2.9234067857142887E-3</v>
      </c>
      <c r="AH274" s="7">
        <f>Indus!P274-AF274-AG274-AVERAGE(Indus!$P$2:$P$349)</f>
        <v>0.13255183738095239</v>
      </c>
    </row>
    <row r="275" spans="1:34" x14ac:dyDescent="0.2">
      <c r="A275" s="3">
        <v>41197</v>
      </c>
      <c r="B275">
        <f t="shared" si="68"/>
        <v>2012</v>
      </c>
      <c r="C275">
        <f t="shared" si="69"/>
        <v>10</v>
      </c>
      <c r="D275" s="7">
        <f>AVERAGE(Indus!D269:D280)</f>
        <v>-3.0569516399999999</v>
      </c>
      <c r="E275" s="7">
        <f t="shared" si="57"/>
        <v>-2.9457578467261909</v>
      </c>
      <c r="F275" s="7">
        <f>Indus!D275-D275-E275</f>
        <v>1.2008524967261915</v>
      </c>
      <c r="G275" s="7"/>
      <c r="H275" s="7">
        <f>AVERAGE(Indus!H269:H280)-AVERAGE(Indus!$H$2:$H$349)</f>
        <v>-7.8934213928173449</v>
      </c>
      <c r="I275" s="7">
        <f t="shared" si="58"/>
        <v>0.67293512288642887</v>
      </c>
      <c r="J275" s="7">
        <f>Indus!H275-H275-I275-AVERAGE(Indus!$H$2:$H$349)</f>
        <v>4.504176211412414E-2</v>
      </c>
      <c r="K275" s="7">
        <f>AVERAGE(Indus!I269:I280)-AVERAGE(Indus!$I$2:$I$349)</f>
        <v>-2.8452906990805786</v>
      </c>
      <c r="L275" s="7">
        <f t="shared" si="59"/>
        <v>-0.62443569854167436</v>
      </c>
      <c r="M275" s="7">
        <f>Indus!I275-K275-L275-AVERAGE(Indus!$I$2:$I$349)</f>
        <v>5.6699386041714206E-2</v>
      </c>
      <c r="N275" s="7">
        <f>AVERAGE(Indus!J269:J280)-AVERAGE(Indus!$J$2:$J$349)</f>
        <v>-2.896060146551771E-2</v>
      </c>
      <c r="O275" s="7">
        <f t="shared" si="60"/>
        <v>-4.6015853988095268E-2</v>
      </c>
      <c r="P275" s="7">
        <f>Indus!J275-N275-O275-AVERAGE(Indus!$J$2:$J$349)</f>
        <v>0.23780307315476201</v>
      </c>
      <c r="Q275" s="7">
        <f>AVERAGE(Indus!K269:K280)-AVERAGE(Indus!$K$2:$K$349)</f>
        <v>-1.7771554310344051E-3</v>
      </c>
      <c r="R275" s="7">
        <f t="shared" si="61"/>
        <v>0.14251123116071418</v>
      </c>
      <c r="S275" s="7">
        <f>Indus!K275-Q275-R275-AVERAGE(Indus!$K$2:$K$349)</f>
        <v>-6.5110396160714124E-2</v>
      </c>
      <c r="T275" s="7">
        <f>AVERAGE(Indus!L269:L280)-AVERAGE(Indus!$L$2:$L$349)</f>
        <v>0.42878409663793438</v>
      </c>
      <c r="U275" s="7">
        <f t="shared" si="62"/>
        <v>7.3723279255951901E-2</v>
      </c>
      <c r="V275" s="7">
        <f>Indus!L275-T275-U275-AVERAGE(Indus!$L$2:$L$349)</f>
        <v>0.83341588074404793</v>
      </c>
      <c r="W275" s="7">
        <f>AVERAGE(Indus!M269:M280)-AVERAGE(Indus!$M$2:$M$349)</f>
        <v>5.283701522988557E-3</v>
      </c>
      <c r="X275" s="7">
        <f t="shared" si="63"/>
        <v>8.6516122976190463E-2</v>
      </c>
      <c r="Y275" s="7">
        <f>Indus!M275-W275-X275-AVERAGE(Indus!$M$2:$M$349)</f>
        <v>6.7298311904762098E-3</v>
      </c>
      <c r="Z275" s="7">
        <f>AVERAGE(Indus!N269:N280)-AVERAGE(Indus!$N$2:$N$349)</f>
        <v>0.17529180752873152</v>
      </c>
      <c r="AA275" s="7">
        <f t="shared" si="64"/>
        <v>-3.0015759469047625</v>
      </c>
      <c r="AB275" s="7">
        <f>Indus!N275-Z275-AA275-AVERAGE(Indus!$N$2:$N$349)</f>
        <v>-4.802429309523859E-2</v>
      </c>
      <c r="AC275" s="7">
        <f>AVERAGE(Indus!O269:O280)-AVERAGE(Indus!$O$2:$O$349)</f>
        <v>0.11114631195402103</v>
      </c>
      <c r="AD275" s="7">
        <f t="shared" si="65"/>
        <v>-0.17453537592261892</v>
      </c>
      <c r="AE275" s="7">
        <f>Indus!O275-AC275-AD275-AVERAGE(Indus!$O$2:$O$349)</f>
        <v>0.12294372342261894</v>
      </c>
      <c r="AF275" s="7">
        <f>AVERAGE(Indus!P269:P280)-AVERAGE(Indus!$P$2:$P$349)</f>
        <v>-8.0255794827586019E-3</v>
      </c>
      <c r="AG275" s="7">
        <f t="shared" si="66"/>
        <v>-7.4909249077380946E-2</v>
      </c>
      <c r="AH275" s="7">
        <f>Indus!P275-AF275-AG275-AVERAGE(Indus!$P$2:$P$349)</f>
        <v>1.1335254077380938E-2</v>
      </c>
    </row>
    <row r="276" spans="1:34" x14ac:dyDescent="0.2">
      <c r="A276" s="3">
        <v>41228</v>
      </c>
      <c r="B276">
        <f t="shared" si="68"/>
        <v>2012</v>
      </c>
      <c r="C276">
        <f t="shared" si="69"/>
        <v>11</v>
      </c>
      <c r="D276" s="7">
        <f>AVERAGE(Indus!D270:D281)</f>
        <v>-2.9304852066666665</v>
      </c>
      <c r="E276" s="7">
        <f t="shared" si="57"/>
        <v>-3.5697580191071441</v>
      </c>
      <c r="F276" s="7">
        <f>Indus!D276-D276-E276</f>
        <v>0.21429161577381084</v>
      </c>
      <c r="G276" s="7"/>
      <c r="H276" s="7">
        <f>AVERAGE(Indus!H270:H281)-AVERAGE(Indus!$H$2:$H$349)</f>
        <v>-7.9202768619838935</v>
      </c>
      <c r="I276" s="7">
        <f t="shared" si="58"/>
        <v>0.72864568809472985</v>
      </c>
      <c r="J276" s="7">
        <f>Indus!H276-H276-I276-AVERAGE(Indus!$H$2:$H$349)</f>
        <v>1.5210106072117924E-2</v>
      </c>
      <c r="K276" s="7">
        <f>AVERAGE(Indus!I270:I281)-AVERAGE(Indus!$I$2:$I$349)</f>
        <v>-2.8618388557472372</v>
      </c>
      <c r="L276" s="7">
        <f t="shared" si="59"/>
        <v>-0.50716400184529675</v>
      </c>
      <c r="M276" s="7">
        <f>Indus!I276-K276-L276-AVERAGE(Indus!$I$2:$I$349)</f>
        <v>3.5596216011981596E-2</v>
      </c>
      <c r="N276" s="7">
        <f>AVERAGE(Indus!J270:J281)-AVERAGE(Indus!$J$2:$J$349)</f>
        <v>1.9624186781563857E-4</v>
      </c>
      <c r="O276" s="7">
        <f t="shared" si="60"/>
        <v>-0.27201306354166643</v>
      </c>
      <c r="P276" s="7">
        <f>Indus!J276-N276-O276-AVERAGE(Indus!$J$2:$J$349)</f>
        <v>9.7171409375000017E-2</v>
      </c>
      <c r="Q276" s="7">
        <f>AVERAGE(Indus!K270:K281)-AVERAGE(Indus!$K$2:$K$349)</f>
        <v>1.1631312356321644E-3</v>
      </c>
      <c r="R276" s="7">
        <f t="shared" si="61"/>
        <v>-3.8654924107142885E-2</v>
      </c>
      <c r="S276" s="7">
        <f>Indus!K276-Q276-R276-AVERAGE(Indus!$K$2:$K$349)</f>
        <v>-3.6469897559523679E-2</v>
      </c>
      <c r="T276" s="7">
        <f>AVERAGE(Indus!L270:L281)-AVERAGE(Indus!$L$2:$L$349)</f>
        <v>0.46854103080460074</v>
      </c>
      <c r="U276" s="7">
        <f t="shared" si="62"/>
        <v>-0.51119059562499913</v>
      </c>
      <c r="V276" s="7">
        <f>Indus!L276-T276-U276-AVERAGE(Indus!$L$2:$L$349)</f>
        <v>0.40724552145833215</v>
      </c>
      <c r="W276" s="7">
        <f>AVERAGE(Indus!M270:M281)-AVERAGE(Indus!$M$2:$M$349)</f>
        <v>5.283701522988557E-3</v>
      </c>
      <c r="X276" s="7">
        <f t="shared" si="63"/>
        <v>2.3683410833333321E-2</v>
      </c>
      <c r="Y276" s="7">
        <f>Indus!M276-W276-X276-AVERAGE(Indus!$M$2:$M$349)</f>
        <v>3.5085633333333394E-3</v>
      </c>
      <c r="Z276" s="7">
        <f>AVERAGE(Indus!N270:N281)-AVERAGE(Indus!$N$2:$N$349)</f>
        <v>0.26561136169539701</v>
      </c>
      <c r="AA276" s="7">
        <f t="shared" si="64"/>
        <v>-2.4656964049702372</v>
      </c>
      <c r="AB276" s="7">
        <f>Indus!N276-Z276-AA276-AVERAGE(Indus!$N$2:$N$349)</f>
        <v>-0.29696317919642823</v>
      </c>
      <c r="AC276" s="7">
        <f>AVERAGE(Indus!O270:O281)-AVERAGE(Indus!$O$2:$O$349)</f>
        <v>0.11955561278735427</v>
      </c>
      <c r="AD276" s="7">
        <f t="shared" si="65"/>
        <v>-0.45004948389880894</v>
      </c>
      <c r="AE276" s="7">
        <f>Indus!O276-AC276-AD276-AVERAGE(Indus!$O$2:$O$349)</f>
        <v>-2.0279379434524181E-2</v>
      </c>
      <c r="AF276" s="7">
        <f>AVERAGE(Indus!P270:P281)-AVERAGE(Indus!$P$2:$P$349)</f>
        <v>-8.7458861494252721E-3</v>
      </c>
      <c r="AG276" s="7">
        <f t="shared" si="66"/>
        <v>-7.7334496339285713E-2</v>
      </c>
      <c r="AH276" s="7">
        <f>Indus!P276-AF276-AG276-AVERAGE(Indus!$P$2:$P$349)</f>
        <v>9.2148980059523766E-3</v>
      </c>
    </row>
    <row r="277" spans="1:34" x14ac:dyDescent="0.2">
      <c r="A277" s="3">
        <v>41258</v>
      </c>
      <c r="B277">
        <f t="shared" si="68"/>
        <v>2012</v>
      </c>
      <c r="C277">
        <f t="shared" si="69"/>
        <v>12</v>
      </c>
      <c r="D277" s="7">
        <f>AVERAGE(Indus!D271:D282)</f>
        <v>-2.8727339483333334</v>
      </c>
      <c r="E277" s="7">
        <f t="shared" si="57"/>
        <v>-3.4801343082440477</v>
      </c>
      <c r="F277" s="7">
        <f>Indus!D277-D277-E277</f>
        <v>0.25439661657738144</v>
      </c>
      <c r="G277" s="7"/>
      <c r="H277" s="7">
        <f>AVERAGE(Indus!H271:H282)-AVERAGE(Indus!$H$2:$H$349)</f>
        <v>-7.9479461328169236</v>
      </c>
      <c r="I277" s="7">
        <f t="shared" si="58"/>
        <v>-0.44556318029754038</v>
      </c>
      <c r="J277" s="7">
        <f>Indus!H277-H277-I277-AVERAGE(Indus!$H$2:$H$349)</f>
        <v>-5.879066470242833E-2</v>
      </c>
      <c r="K277" s="7">
        <f>AVERAGE(Indus!I271:I282)-AVERAGE(Indus!$I$2:$I$349)</f>
        <v>-2.8745494265805291</v>
      </c>
      <c r="L277" s="7">
        <f t="shared" si="59"/>
        <v>-0.34169206232144234</v>
      </c>
      <c r="M277" s="7">
        <f>Indus!I277-K277-L277-AVERAGE(Indus!$I$2:$I$349)</f>
        <v>5.0528937321416834E-2</v>
      </c>
      <c r="N277" s="7">
        <f>AVERAGE(Indus!J271:J282)-AVERAGE(Indus!$J$2:$J$349)</f>
        <v>1.8759264367815609E-2</v>
      </c>
      <c r="O277" s="7">
        <f t="shared" si="60"/>
        <v>-0.5169500352678571</v>
      </c>
      <c r="P277" s="7">
        <f>Indus!J277-N277-O277-AVERAGE(Indus!$J$2:$J$349)</f>
        <v>4.0934108601190733E-2</v>
      </c>
      <c r="Q277" s="7">
        <f>AVERAGE(Indus!K271:K282)-AVERAGE(Indus!$K$2:$K$349)</f>
        <v>2.8671937356322674E-3</v>
      </c>
      <c r="R277" s="7">
        <f t="shared" si="61"/>
        <v>0.2758142312202384</v>
      </c>
      <c r="S277" s="7">
        <f>Indus!K277-Q277-R277-AVERAGE(Indus!$K$2:$K$349)</f>
        <v>-5.386148538690505E-2</v>
      </c>
      <c r="T277" s="7">
        <f>AVERAGE(Indus!L271:L282)-AVERAGE(Indus!$L$2:$L$349)</f>
        <v>0.49037643747126758</v>
      </c>
      <c r="U277" s="7">
        <f t="shared" si="62"/>
        <v>-0.50768902354166556</v>
      </c>
      <c r="V277" s="7">
        <f>Indus!L277-T277-U277-AVERAGE(Indus!$L$2:$L$349)</f>
        <v>0.38803923270833174</v>
      </c>
      <c r="W277" s="7">
        <f>AVERAGE(Indus!M271:M282)-AVERAGE(Indus!$M$2:$M$349)</f>
        <v>5.1652990229885537E-3</v>
      </c>
      <c r="X277" s="7">
        <f t="shared" si="63"/>
        <v>-7.2473393809523806E-2</v>
      </c>
      <c r="Y277" s="7">
        <f>Indus!M277-W277-X277-AVERAGE(Indus!$M$2:$M$349)</f>
        <v>-5.1105895238095361E-3</v>
      </c>
      <c r="Z277" s="7">
        <f>AVERAGE(Indus!N271:N282)-AVERAGE(Indus!$N$2:$N$349)</f>
        <v>0.31202700836206354</v>
      </c>
      <c r="AA277" s="7">
        <f t="shared" si="64"/>
        <v>-1.703961671160716</v>
      </c>
      <c r="AB277" s="7">
        <f>Indus!N277-Z277-AA277-AVERAGE(Indus!$N$2:$N$349)</f>
        <v>-0.13557201967261534</v>
      </c>
      <c r="AC277" s="7">
        <f>AVERAGE(Indus!O271:O282)-AVERAGE(Indus!$O$2:$O$349)</f>
        <v>0.12679735862068764</v>
      </c>
      <c r="AD277" s="7">
        <f t="shared" si="65"/>
        <v>-9.3014441964285766E-2</v>
      </c>
      <c r="AE277" s="7">
        <f>Indus!O277-AC277-AD277-AVERAGE(Indus!$O$2:$O$349)</f>
        <v>1.9603612797619352E-2</v>
      </c>
      <c r="AF277" s="7">
        <f>AVERAGE(Indus!P271:P282)-AVERAGE(Indus!$P$2:$P$349)</f>
        <v>-6.2625836494252657E-3</v>
      </c>
      <c r="AG277" s="7">
        <f t="shared" si="66"/>
        <v>-7.4602463452380946E-2</v>
      </c>
      <c r="AH277" s="7">
        <f>Indus!P277-AF277-AG277-AVERAGE(Indus!$P$2:$P$349)</f>
        <v>8.5897026190476095E-3</v>
      </c>
    </row>
    <row r="278" spans="1:34" x14ac:dyDescent="0.2">
      <c r="A278" s="3">
        <v>41289</v>
      </c>
      <c r="B278">
        <f t="shared" si="68"/>
        <v>2013</v>
      </c>
      <c r="C278">
        <f t="shared" si="69"/>
        <v>1</v>
      </c>
      <c r="D278" s="7">
        <f>AVERAGE(Indus!D272:D283)</f>
        <v>-2.6971865074999997</v>
      </c>
      <c r="E278" s="7">
        <f t="shared" si="57"/>
        <v>-2.9115972892857132</v>
      </c>
      <c r="F278" s="7">
        <f>Indus!D278-D278-E278</f>
        <v>-0.18596355321428693</v>
      </c>
      <c r="G278" s="7"/>
      <c r="H278" s="7">
        <f>AVERAGE(Indus!H272:H283)-AVERAGE(Indus!$H$2:$H$349)</f>
        <v>-7.9542530994835943</v>
      </c>
      <c r="I278" s="7">
        <f t="shared" si="58"/>
        <v>-0.39337085511897385</v>
      </c>
      <c r="J278" s="7">
        <f>Indus!H278-H278-I278-AVERAGE(Indus!$H$2:$H$349)</f>
        <v>-0.11102367321427664</v>
      </c>
      <c r="K278" s="7">
        <f>AVERAGE(Indus!I272:I283)-AVERAGE(Indus!$I$2:$I$349)</f>
        <v>-2.8870641765805658</v>
      </c>
      <c r="L278" s="7">
        <f t="shared" si="59"/>
        <v>-0.13915016446424033</v>
      </c>
      <c r="M278" s="7">
        <f>Indus!I278-K278-L278-AVERAGE(Indus!$I$2:$I$349)</f>
        <v>2.4085294642191002E-3</v>
      </c>
      <c r="N278" s="7">
        <f>AVERAGE(Indus!J272:J283)-AVERAGE(Indus!$J$2:$J$349)</f>
        <v>7.0307189367815548E-2</v>
      </c>
      <c r="O278" s="7">
        <f t="shared" si="60"/>
        <v>-0.63024716369047629</v>
      </c>
      <c r="P278" s="7">
        <f>Indus!J278-N278-O278-AVERAGE(Indus!$J$2:$J$349)</f>
        <v>-6.3083757976190147E-2</v>
      </c>
      <c r="Q278" s="7">
        <f>AVERAGE(Indus!K272:K283)-AVERAGE(Indus!$K$2:$K$349)</f>
        <v>-5.1744762643677333E-3</v>
      </c>
      <c r="R278" s="7">
        <f t="shared" si="61"/>
        <v>-0.33677367514880951</v>
      </c>
      <c r="S278" s="7">
        <f>Indus!K278-Q278-R278-AVERAGE(Indus!$K$2:$K$349)</f>
        <v>1.7571080982142884E-2</v>
      </c>
      <c r="T278" s="7">
        <f>AVERAGE(Indus!L272:L283)-AVERAGE(Indus!$L$2:$L$349)</f>
        <v>0.65203160497126778</v>
      </c>
      <c r="U278" s="7">
        <f t="shared" si="62"/>
        <v>-0.83735311690476166</v>
      </c>
      <c r="V278" s="7">
        <f>Indus!L278-T278-U278-AVERAGE(Indus!$L$2:$L$349)</f>
        <v>9.6104868571427637E-2</v>
      </c>
      <c r="W278" s="7">
        <f>AVERAGE(Indus!M272:M283)-AVERAGE(Indus!$M$2:$M$349)</f>
        <v>5.0468965229885643E-3</v>
      </c>
      <c r="X278" s="7">
        <f t="shared" si="63"/>
        <v>-2.3229864166666676E-2</v>
      </c>
      <c r="Y278" s="7">
        <f>Indus!M278-W278-X278-AVERAGE(Indus!$M$2:$M$349)</f>
        <v>-2.9887166666666687E-3</v>
      </c>
      <c r="Z278" s="7">
        <f>AVERAGE(Indus!N272:N283)-AVERAGE(Indus!$N$2:$N$349)</f>
        <v>0.24674092836206363</v>
      </c>
      <c r="AA278" s="7">
        <f t="shared" si="64"/>
        <v>-0.27041996994047501</v>
      </c>
      <c r="AB278" s="7">
        <f>Indus!N278-Z278-AA278-AVERAGE(Indus!$N$2:$N$349)</f>
        <v>-4.0486880892856902E-2</v>
      </c>
      <c r="AC278" s="7">
        <f>AVERAGE(Indus!O272:O283)-AVERAGE(Indus!$O$2:$O$349)</f>
        <v>0.16717034612068771</v>
      </c>
      <c r="AD278" s="7">
        <f t="shared" si="65"/>
        <v>-0.21379957645833381</v>
      </c>
      <c r="AE278" s="7">
        <f>Indus!O278-AC278-AD278-AVERAGE(Indus!$O$2:$O$349)</f>
        <v>-7.012761020833258E-2</v>
      </c>
      <c r="AF278" s="7">
        <f>AVERAGE(Indus!P272:P283)-AVERAGE(Indus!$P$2:$P$349)</f>
        <v>7.9686413505747344E-3</v>
      </c>
      <c r="AG278" s="7">
        <f t="shared" si="66"/>
        <v>-6.7250286041666663E-2</v>
      </c>
      <c r="AH278" s="7">
        <f>Indus!P278-AF278-AG278-AVERAGE(Indus!$P$2:$P$349)</f>
        <v>-1.4405489791666684E-2</v>
      </c>
    </row>
    <row r="279" spans="1:34" x14ac:dyDescent="0.2">
      <c r="A279" s="3">
        <v>41320</v>
      </c>
      <c r="B279">
        <f t="shared" si="68"/>
        <v>2013</v>
      </c>
      <c r="C279">
        <f t="shared" si="69"/>
        <v>2</v>
      </c>
      <c r="D279" s="7">
        <f>AVERAGE(Indus!D273:D284)</f>
        <v>-2.4470613374999997</v>
      </c>
      <c r="E279" s="7">
        <f t="shared" si="57"/>
        <v>-0.42567143738095259</v>
      </c>
      <c r="F279" s="7">
        <f>Indus!D279-D279-E279</f>
        <v>1.5292650648809518</v>
      </c>
      <c r="G279" s="7"/>
      <c r="H279" s="7">
        <f>AVERAGE(Indus!H273:H284)-AVERAGE(Indus!$H$2:$H$349)</f>
        <v>-7.9241627669839545</v>
      </c>
      <c r="I279" s="7">
        <f t="shared" si="58"/>
        <v>-0.27306910913694082</v>
      </c>
      <c r="J279" s="7">
        <f>Indus!H279-H279-I279-AVERAGE(Indus!$H$2:$H$349)</f>
        <v>2.5002583038258308E-3</v>
      </c>
      <c r="K279" s="7">
        <f>AVERAGE(Indus!I273:I284)-AVERAGE(Indus!$I$2:$I$349)</f>
        <v>-2.9227671990805675</v>
      </c>
      <c r="L279" s="7">
        <f t="shared" si="59"/>
        <v>0.12104588446425169</v>
      </c>
      <c r="M279" s="7">
        <f>Indus!I279-K279-L279-AVERAGE(Indus!$I$2:$I$349)</f>
        <v>5.9958953035732065E-2</v>
      </c>
      <c r="N279" s="7">
        <f>AVERAGE(Indus!J273:J284)-AVERAGE(Indus!$J$2:$J$349)</f>
        <v>0.12533326436781578</v>
      </c>
      <c r="O279" s="7">
        <f t="shared" si="60"/>
        <v>-0.54973218991071426</v>
      </c>
      <c r="P279" s="7">
        <f>Indus!J279-N279-O279-AVERAGE(Indus!$J$2:$J$349)</f>
        <v>9.2148283244047668E-2</v>
      </c>
      <c r="Q279" s="7">
        <f>AVERAGE(Indus!K273:K284)-AVERAGE(Indus!$K$2:$K$349)</f>
        <v>-2.4007761264367655E-2</v>
      </c>
      <c r="R279" s="7">
        <f t="shared" si="61"/>
        <v>-0.2936607723809524</v>
      </c>
      <c r="S279" s="7">
        <f>Indus!K279-Q279-R279-AVERAGE(Indus!$K$2:$K$349)</f>
        <v>-0.15106093678571431</v>
      </c>
      <c r="T279" s="7">
        <f>AVERAGE(Indus!L273:L284)-AVERAGE(Indus!$L$2:$L$349)</f>
        <v>0.90099889497126728</v>
      </c>
      <c r="U279" s="7">
        <f t="shared" si="62"/>
        <v>-1.1284273598214289</v>
      </c>
      <c r="V279" s="7">
        <f>Indus!L279-T279-U279-AVERAGE(Indus!$L$2:$L$349)</f>
        <v>0.5250531214880958</v>
      </c>
      <c r="W279" s="7">
        <f>AVERAGE(Indus!M273:M284)-AVERAGE(Indus!$M$2:$M$349)</f>
        <v>4.7415131896552248E-3</v>
      </c>
      <c r="X279" s="7">
        <f t="shared" si="63"/>
        <v>-2.3280202053571432E-2</v>
      </c>
      <c r="Y279" s="7">
        <f>Indus!M279-W279-X279-AVERAGE(Indus!$M$2:$M$349)</f>
        <v>-2.6329954464285876E-3</v>
      </c>
      <c r="Z279" s="7">
        <f>AVERAGE(Indus!N273:N284)-AVERAGE(Indus!$N$2:$N$349)</f>
        <v>0.18258026419539775</v>
      </c>
      <c r="AA279" s="7">
        <f t="shared" si="64"/>
        <v>1.7558755634523777</v>
      </c>
      <c r="AB279" s="7">
        <f>Indus!N279-Z279-AA279-AVERAGE(Indus!$N$2:$N$349)</f>
        <v>0.72378339988095597</v>
      </c>
      <c r="AC279" s="7">
        <f>AVERAGE(Indus!O273:O284)-AVERAGE(Indus!$O$2:$O$349)</f>
        <v>0.19616478778735447</v>
      </c>
      <c r="AD279" s="7">
        <f t="shared" si="65"/>
        <v>3.5075825297621321E-3</v>
      </c>
      <c r="AE279" s="7">
        <f>Indus!O279-AC279-AD279-AVERAGE(Indus!$O$2:$O$349)</f>
        <v>0.23084514913690457</v>
      </c>
      <c r="AF279" s="7">
        <f>AVERAGE(Indus!P273:P284)-AVERAGE(Indus!$P$2:$P$349)</f>
        <v>1.4005689683908057E-2</v>
      </c>
      <c r="AG279" s="7">
        <f t="shared" si="66"/>
        <v>-3.7923187380952378E-2</v>
      </c>
      <c r="AH279" s="7">
        <f>Indus!P279-AF279-AG279-AVERAGE(Indus!$P$2:$P$349)</f>
        <v>4.8620123214285729E-2</v>
      </c>
    </row>
    <row r="280" spans="1:34" x14ac:dyDescent="0.2">
      <c r="A280" s="3">
        <v>41348</v>
      </c>
      <c r="B280">
        <f t="shared" si="68"/>
        <v>2013</v>
      </c>
      <c r="C280">
        <f t="shared" si="69"/>
        <v>3</v>
      </c>
      <c r="D280" s="7">
        <f>AVERAGE(Indus!D274:D285)</f>
        <v>-2.0318646808333334</v>
      </c>
      <c r="E280" s="7">
        <f t="shared" si="57"/>
        <v>1.7726173383333335</v>
      </c>
      <c r="F280" s="7">
        <f>Indus!D280-D280-E280</f>
        <v>1.0828438224999999</v>
      </c>
      <c r="G280" s="7"/>
      <c r="H280" s="7">
        <f>AVERAGE(Indus!H274:H285)-AVERAGE(Indus!$H$2:$H$349)</f>
        <v>-7.8578175519837714</v>
      </c>
      <c r="I280" s="7">
        <f t="shared" si="58"/>
        <v>-0.14866638139847055</v>
      </c>
      <c r="J280" s="7">
        <f>Indus!H280-H280-I280-AVERAGE(Indus!$H$2:$H$349)</f>
        <v>2.1224975565473869E-2</v>
      </c>
      <c r="K280" s="7">
        <f>AVERAGE(Indus!I274:I285)-AVERAGE(Indus!$I$2:$I$349)</f>
        <v>-2.9704610874139235</v>
      </c>
      <c r="L280" s="7">
        <f t="shared" si="59"/>
        <v>0.40447307758932993</v>
      </c>
      <c r="M280" s="7">
        <f>Indus!I280-K280-L280-AVERAGE(Indus!$I$2:$I$349)</f>
        <v>-1.4794121755983269E-2</v>
      </c>
      <c r="N280" s="7">
        <f>AVERAGE(Indus!J274:J285)-AVERAGE(Indus!$J$2:$J$349)</f>
        <v>0.19544038686781584</v>
      </c>
      <c r="O280" s="7">
        <f t="shared" si="60"/>
        <v>-0.39400179642857136</v>
      </c>
      <c r="P280" s="7">
        <f>Indus!J280-N280-O280-AVERAGE(Indus!$J$2:$J$349)</f>
        <v>7.879137726190466E-2</v>
      </c>
      <c r="Q280" s="7">
        <f>AVERAGE(Indus!K274:K285)-AVERAGE(Indus!$K$2:$K$349)</f>
        <v>-5.1869803764367672E-2</v>
      </c>
      <c r="R280" s="7">
        <f t="shared" si="61"/>
        <v>-0.28105722928571436</v>
      </c>
      <c r="S280" s="7">
        <f>Indus!K280-Q280-R280-AVERAGE(Indus!$K$2:$K$349)</f>
        <v>-3.1223417380952356E-2</v>
      </c>
      <c r="T280" s="7">
        <f>AVERAGE(Indus!L274:L285)-AVERAGE(Indus!$L$2:$L$349)</f>
        <v>1.2166380733046003</v>
      </c>
      <c r="U280" s="7">
        <f t="shared" si="62"/>
        <v>-1.2460367708035722</v>
      </c>
      <c r="V280" s="7">
        <f>Indus!L280-T280-U280-AVERAGE(Indus!$L$2:$L$349)</f>
        <v>0.32396777413690625</v>
      </c>
      <c r="W280" s="7">
        <f>AVERAGE(Indus!M274:M285)-AVERAGE(Indus!$M$2:$M$349)</f>
        <v>4.5305148563219017E-3</v>
      </c>
      <c r="X280" s="7">
        <f t="shared" si="63"/>
        <v>-2.3312426726190473E-2</v>
      </c>
      <c r="Y280" s="7">
        <f>Indus!M280-W280-X280-AVERAGE(Indus!$M$2:$M$349)</f>
        <v>-2.3897724404762233E-3</v>
      </c>
      <c r="Z280" s="7">
        <f>AVERAGE(Indus!N274:N285)-AVERAGE(Indus!$N$2:$N$349)</f>
        <v>0.15420483752873082</v>
      </c>
      <c r="AA280" s="7">
        <f t="shared" si="64"/>
        <v>3.4705398341666633</v>
      </c>
      <c r="AB280" s="7">
        <f>Indus!N280-Z280-AA280-AVERAGE(Indus!$N$2:$N$349)</f>
        <v>0.7573775158333369</v>
      </c>
      <c r="AC280" s="7">
        <f>AVERAGE(Indus!O274:O285)-AVERAGE(Indus!$O$2:$O$349)</f>
        <v>0.24233001528735487</v>
      </c>
      <c r="AD280" s="7">
        <f t="shared" si="65"/>
        <v>1.3288629910713556E-2</v>
      </c>
      <c r="AE280" s="7">
        <f>Indus!O280-AC280-AD280-AVERAGE(Indus!$O$2:$O$349)</f>
        <v>-3.0721415744047409E-2</v>
      </c>
      <c r="AF280" s="7">
        <f>AVERAGE(Indus!P274:P285)-AVERAGE(Indus!$P$2:$P$349)</f>
        <v>3.5087484683908071E-2</v>
      </c>
      <c r="AG280" s="7">
        <f t="shared" si="66"/>
        <v>-2.2603289434523804E-2</v>
      </c>
      <c r="AH280" s="7">
        <f>Indus!P280-AF280-AG280-AVERAGE(Indus!$P$2:$P$349)</f>
        <v>-1.9353219732142879E-2</v>
      </c>
    </row>
    <row r="281" spans="1:34" x14ac:dyDescent="0.2">
      <c r="A281" s="3">
        <v>41379</v>
      </c>
      <c r="B281">
        <f t="shared" si="68"/>
        <v>2013</v>
      </c>
      <c r="C281">
        <f t="shared" si="69"/>
        <v>4</v>
      </c>
      <c r="D281" s="7">
        <f>AVERAGE(Indus!D275:D286)</f>
        <v>-2.1979029949999997</v>
      </c>
      <c r="E281" s="7">
        <f t="shared" si="57"/>
        <v>3.1407904284523811</v>
      </c>
      <c r="F281" s="7">
        <f>Indus!D281-D281-E281</f>
        <v>0.14009129654761843</v>
      </c>
      <c r="G281" s="7"/>
      <c r="H281" s="7">
        <f>AVERAGE(Indus!H275:H286)-AVERAGE(Indus!$H$2:$H$349)</f>
        <v>-7.8333424544839545</v>
      </c>
      <c r="I281" s="7">
        <f t="shared" si="58"/>
        <v>-0.35107930526828568</v>
      </c>
      <c r="J281" s="7">
        <f>Indus!H281-H281-I281-AVERAGE(Indus!$H$2:$H$349)</f>
        <v>7.0500691935194482E-2</v>
      </c>
      <c r="K281" s="7">
        <f>AVERAGE(Indus!I275:I286)-AVERAGE(Indus!$I$2:$I$349)</f>
        <v>-3.0312063265805591</v>
      </c>
      <c r="L281" s="7">
        <f t="shared" si="59"/>
        <v>0.63605862616071818</v>
      </c>
      <c r="M281" s="7">
        <f>Indus!I281-K281-L281-AVERAGE(Indus!$I$2:$I$349)</f>
        <v>-3.6342441160741146E-2</v>
      </c>
      <c r="N281" s="7">
        <f>AVERAGE(Indus!J275:J286)-AVERAGE(Indus!$J$2:$J$349)</f>
        <v>0.18093847770114913</v>
      </c>
      <c r="O281" s="7">
        <f t="shared" si="60"/>
        <v>-0.13855851791666673</v>
      </c>
      <c r="P281" s="7">
        <f>Indus!J281-N281-O281-AVERAGE(Indus!$J$2:$J$349)</f>
        <v>2.7823417916666759E-2</v>
      </c>
      <c r="Q281" s="7">
        <f>AVERAGE(Indus!K275:K286)-AVERAGE(Indus!$K$2:$K$349)</f>
        <v>-1.4141717931034359E-2</v>
      </c>
      <c r="R281" s="7">
        <f t="shared" si="61"/>
        <v>4.7137904732142966E-2</v>
      </c>
      <c r="S281" s="7">
        <f>Indus!K281-Q281-R281-AVERAGE(Indus!$K$2:$K$349)</f>
        <v>2.0256492767857015E-2</v>
      </c>
      <c r="T281" s="7">
        <f>AVERAGE(Indus!L275:L286)-AVERAGE(Indus!$L$2:$L$349)</f>
        <v>1.1448391924712675</v>
      </c>
      <c r="U281" s="7">
        <f t="shared" si="62"/>
        <v>-1.2516972193154769</v>
      </c>
      <c r="V281" s="7">
        <f>Indus!L281-T281-U281-AVERAGE(Indus!$L$2:$L$349)</f>
        <v>-7.0727506517856753E-2</v>
      </c>
      <c r="W281" s="7">
        <f>AVERAGE(Indus!M275:M286)-AVERAGE(Indus!$M$2:$M$349)</f>
        <v>4.1572256896551946E-3</v>
      </c>
      <c r="X281" s="7">
        <f t="shared" si="63"/>
        <v>-7.2630390416666663E-2</v>
      </c>
      <c r="Y281" s="7">
        <f>Indus!M281-W281-X281-AVERAGE(Indus!$M$2:$M$349)</f>
        <v>-3.9455195833333206E-3</v>
      </c>
      <c r="Z281" s="7">
        <f>AVERAGE(Indus!N275:N286)-AVERAGE(Indus!$N$2:$N$349)</f>
        <v>0.14218929586206563</v>
      </c>
      <c r="AA281" s="7">
        <f t="shared" si="64"/>
        <v>4.3501304162797645</v>
      </c>
      <c r="AB281" s="7">
        <f>Indus!N281-Z281-AA281-AVERAGE(Indus!$N$2:$N$349)</f>
        <v>0.23711159538690119</v>
      </c>
      <c r="AC281" s="7">
        <f>AVERAGE(Indus!O275:O286)-AVERAGE(Indus!$O$2:$O$349)</f>
        <v>0.18628335112068806</v>
      </c>
      <c r="AD281" s="7">
        <f t="shared" si="65"/>
        <v>-5.6000804821429107E-2</v>
      </c>
      <c r="AE281" s="7">
        <f>Indus!O281-AC281-AD281-AVERAGE(Indus!$O$2:$O$349)</f>
        <v>-7.2008916845237803E-2</v>
      </c>
      <c r="AF281" s="7">
        <f>AVERAGE(Indus!P275:P286)-AVERAGE(Indus!$P$2:$P$349)</f>
        <v>2.2319615517241403E-2</v>
      </c>
      <c r="AG281" s="7">
        <f t="shared" si="66"/>
        <v>-2.2552960833333358E-2</v>
      </c>
      <c r="AH281" s="7">
        <f>Indus!P281-AF281-AG281-AVERAGE(Indus!$P$2:$P$349)</f>
        <v>-3.2582859166666651E-2</v>
      </c>
    </row>
    <row r="282" spans="1:34" x14ac:dyDescent="0.2">
      <c r="A282" s="3">
        <v>41409</v>
      </c>
      <c r="B282">
        <f t="shared" si="68"/>
        <v>2013</v>
      </c>
      <c r="C282">
        <f t="shared" si="69"/>
        <v>5</v>
      </c>
      <c r="D282" s="7">
        <f>AVERAGE(Indus!D276:D287)</f>
        <v>-2.2962456525000001</v>
      </c>
      <c r="E282" s="7">
        <f t="shared" si="57"/>
        <v>2.5263573912797606</v>
      </c>
      <c r="F282" s="7">
        <f>Indus!D282-D282-E282</f>
        <v>-0.67818893877976061</v>
      </c>
      <c r="G282" s="7"/>
      <c r="H282" s="7">
        <f>AVERAGE(Indus!H276:H287)-AVERAGE(Indus!$H$2:$H$349)</f>
        <v>-7.810759446150314</v>
      </c>
      <c r="I282" s="7">
        <f t="shared" si="58"/>
        <v>-0.45535786940445178</v>
      </c>
      <c r="J282" s="7">
        <f>Indus!H282-H282-I282-AVERAGE(Indus!$H$2:$H$349)</f>
        <v>5.1122027737619646E-2</v>
      </c>
      <c r="K282" s="7">
        <f>AVERAGE(Indus!I276:I287)-AVERAGE(Indus!$I$2:$I$349)</f>
        <v>-3.0919363065805783</v>
      </c>
      <c r="L282" s="7">
        <f t="shared" si="59"/>
        <v>0.8001232152678881</v>
      </c>
      <c r="M282" s="7">
        <f>Indus!I282-K282-L282-AVERAGE(Indus!$I$2:$I$349)</f>
        <v>1.5321729732136191E-2</v>
      </c>
      <c r="N282" s="7">
        <f>AVERAGE(Indus!J276:J287)-AVERAGE(Indus!$J$2:$J$349)</f>
        <v>0.17170273770114908</v>
      </c>
      <c r="O282" s="7">
        <f t="shared" si="60"/>
        <v>-0.10338196336309502</v>
      </c>
      <c r="P282" s="7">
        <f>Indus!J282-N282-O282-AVERAGE(Indus!$J$2:$J$349)</f>
        <v>-6.4600416636904967E-2</v>
      </c>
      <c r="Q282" s="7">
        <f>AVERAGE(Indus!K276:K287)-AVERAGE(Indus!$K$2:$K$349)</f>
        <v>-4.6548737643676841E-3</v>
      </c>
      <c r="R282" s="7">
        <f t="shared" si="61"/>
        <v>0.13874429791666643</v>
      </c>
      <c r="S282" s="7">
        <f>Indus!K282-Q282-R282-AVERAGE(Indus!$K$2:$K$349)</f>
        <v>3.2267545416666876E-2</v>
      </c>
      <c r="T282" s="7">
        <f>AVERAGE(Indus!L276:L287)-AVERAGE(Indus!$L$2:$L$349)</f>
        <v>1.1161879949712672</v>
      </c>
      <c r="U282" s="7">
        <f t="shared" si="62"/>
        <v>-1.5361059226785709</v>
      </c>
      <c r="V282" s="7">
        <f>Indus!L282-T282-U282-AVERAGE(Indus!$L$2:$L$349)</f>
        <v>-0.644737315654762</v>
      </c>
      <c r="W282" s="7">
        <f>AVERAGE(Indus!M276:M287)-AVERAGE(Indus!$M$2:$M$349)</f>
        <v>3.7839381896552088E-3</v>
      </c>
      <c r="X282" s="7">
        <f t="shared" si="63"/>
        <v>-3.9640604285714282E-2</v>
      </c>
      <c r="Y282" s="7">
        <f>Indus!M282-W282-X282-AVERAGE(Indus!$M$2:$M$349)</f>
        <v>-2.0507582142857139E-3</v>
      </c>
      <c r="Z282" s="7">
        <f>AVERAGE(Indus!N276:N287)-AVERAGE(Indus!$N$2:$N$349)</f>
        <v>0.11167179669539884</v>
      </c>
      <c r="AA282" s="7">
        <f t="shared" si="64"/>
        <v>3.7907389094047605</v>
      </c>
      <c r="AB282" s="7">
        <f>Indus!N282-Z282-AA282-AVERAGE(Indus!$N$2:$N$349)</f>
        <v>8.1227251428572345E-2</v>
      </c>
      <c r="AC282" s="7">
        <f>AVERAGE(Indus!O276:O287)-AVERAGE(Indus!$O$2:$O$349)</f>
        <v>0.18552468278735512</v>
      </c>
      <c r="AD282" s="7">
        <f t="shared" si="65"/>
        <v>-3.8706940357142727E-2</v>
      </c>
      <c r="AE282" s="7">
        <f>Indus!O282-AC282-AD282-AVERAGE(Indus!$O$2:$O$349)</f>
        <v>-0.12200186297619098</v>
      </c>
      <c r="AF282" s="7">
        <f>AVERAGE(Indus!P276:P287)-AVERAGE(Indus!$P$2:$P$349)</f>
        <v>2.2170252183908071E-2</v>
      </c>
      <c r="AG282" s="7">
        <f t="shared" si="66"/>
        <v>-3.0040667202380952E-2</v>
      </c>
      <c r="AH282" s="7">
        <f>Indus!P282-AF282-AG282-AVERAGE(Indus!$P$2:$P$349)</f>
        <v>-2.4707379464285723E-2</v>
      </c>
    </row>
    <row r="283" spans="1:34" x14ac:dyDescent="0.2">
      <c r="A283" s="3">
        <v>41440</v>
      </c>
      <c r="B283">
        <f t="shared" si="68"/>
        <v>2013</v>
      </c>
      <c r="C283">
        <f t="shared" si="69"/>
        <v>6</v>
      </c>
      <c r="D283" s="7">
        <f>AVERAGE(Indus!D277:D288)</f>
        <v>-2.2925640724999998</v>
      </c>
      <c r="E283" s="7">
        <f t="shared" si="57"/>
        <v>1.4884468018154766</v>
      </c>
      <c r="F283" s="7">
        <f>Indus!D283-D283-E283</f>
        <v>-0.1711663493154767</v>
      </c>
      <c r="G283" s="7"/>
      <c r="H283" s="7">
        <f>AVERAGE(Indus!H277:H288)-AVERAGE(Indus!$H$2:$H$349)</f>
        <v>-7.7878305719837044</v>
      </c>
      <c r="I283" s="7">
        <f t="shared" si="58"/>
        <v>-0.44638061523755823</v>
      </c>
      <c r="J283" s="7">
        <f>Indus!H283-H283-I283-AVERAGE(Indus!$H$2:$H$349)</f>
        <v>2.7272539404293639E-2</v>
      </c>
      <c r="K283" s="7">
        <f>AVERAGE(Indus!I277:I288)-AVERAGE(Indus!$I$2:$I$349)</f>
        <v>-3.1545049715805362</v>
      </c>
      <c r="L283" s="7">
        <f t="shared" si="59"/>
        <v>0.84019806285715504</v>
      </c>
      <c r="M283" s="7">
        <f>Indus!I283-K283-L283-AVERAGE(Indus!$I$2:$I$349)</f>
        <v>8.990905714284736E-2</v>
      </c>
      <c r="N283" s="7">
        <f>AVERAGE(Indus!J277:J288)-AVERAGE(Indus!$J$2:$J$349)</f>
        <v>0.17312441770114906</v>
      </c>
      <c r="O283" s="7">
        <f t="shared" si="60"/>
        <v>0.36573792788690507</v>
      </c>
      <c r="P283" s="7">
        <f>Indus!J283-N283-O283-AVERAGE(Indus!$J$2:$J$349)</f>
        <v>0.15530236211309512</v>
      </c>
      <c r="Q283" s="7">
        <f>AVERAGE(Indus!K277:K288)-AVERAGE(Indus!$K$2:$K$349)</f>
        <v>2.1249704022989757E-3</v>
      </c>
      <c r="R283" s="7">
        <f t="shared" si="61"/>
        <v>-9.3634842857143186E-3</v>
      </c>
      <c r="S283" s="7">
        <f>Indus!K283-Q283-R283-AVERAGE(Indus!$K$2:$K$349)</f>
        <v>8.0104703452380965E-2</v>
      </c>
      <c r="T283" s="7">
        <f>AVERAGE(Indus!L277:L288)-AVERAGE(Indus!$L$2:$L$349)</f>
        <v>1.1478601549712675</v>
      </c>
      <c r="U283" s="7">
        <f t="shared" si="62"/>
        <v>-0.8371478433035735</v>
      </c>
      <c r="V283" s="7">
        <f>Indus!L283-T283-U283-AVERAGE(Indus!$L$2:$L$349)</f>
        <v>3.9592834970240354E-2</v>
      </c>
      <c r="W283" s="7">
        <f>AVERAGE(Indus!M277:M288)-AVERAGE(Indus!$M$2:$M$349)</f>
        <v>3.4357098563218696E-3</v>
      </c>
      <c r="X283" s="7">
        <f t="shared" si="63"/>
        <v>-3.9679677708333333E-2</v>
      </c>
      <c r="Y283" s="7">
        <f>Indus!M283-W283-X283-AVERAGE(Indus!$M$2:$M$349)</f>
        <v>-1.6634564583333233E-3</v>
      </c>
      <c r="Z283" s="7">
        <f>AVERAGE(Indus!N277:N288)-AVERAGE(Indus!$N$2:$N$349)</f>
        <v>9.9721899195397867E-2</v>
      </c>
      <c r="AA283" s="7">
        <f t="shared" si="64"/>
        <v>1.7242862690476208</v>
      </c>
      <c r="AB283" s="7">
        <f>Indus!N283-Z283-AA283-AVERAGE(Indus!$N$2:$N$349)</f>
        <v>-0.76144031071428664</v>
      </c>
      <c r="AC283" s="7">
        <f>AVERAGE(Indus!O277:O288)-AVERAGE(Indus!$O$2:$O$349)</f>
        <v>0.20104865278735451</v>
      </c>
      <c r="AD283" s="7">
        <f t="shared" si="65"/>
        <v>-0.14073229485119043</v>
      </c>
      <c r="AE283" s="7">
        <f>Indus!O283-AC283-AD283-AVERAGE(Indus!$O$2:$O$349)</f>
        <v>0.13104586151785735</v>
      </c>
      <c r="AF283" s="7">
        <f>AVERAGE(Indus!P277:P288)-AVERAGE(Indus!$P$2:$P$349)</f>
        <v>2.2406344683908078E-2</v>
      </c>
      <c r="AG283" s="7">
        <f t="shared" si="66"/>
        <v>3.1537172827380958E-2</v>
      </c>
      <c r="AH283" s="7">
        <f>Indus!P283-AF283-AG283-AVERAGE(Indus!$P$2:$P$349)</f>
        <v>6.8732308005952383E-2</v>
      </c>
    </row>
    <row r="284" spans="1:34" x14ac:dyDescent="0.2">
      <c r="A284" s="3">
        <v>41470</v>
      </c>
      <c r="B284">
        <f t="shared" si="68"/>
        <v>2013</v>
      </c>
      <c r="C284">
        <f t="shared" si="69"/>
        <v>7</v>
      </c>
      <c r="D284" s="7">
        <f>AVERAGE(Indus!D278:D289)</f>
        <v>-2.3928763058333336</v>
      </c>
      <c r="E284" s="7">
        <f t="shared" ref="E284:E344" si="70">E272</f>
        <v>1.9669899127678572</v>
      </c>
      <c r="F284" s="7">
        <f>Indus!D284-D284-E284</f>
        <v>-0.24660849693452391</v>
      </c>
      <c r="G284" s="7"/>
      <c r="H284" s="7">
        <f>AVERAGE(Indus!H278:H289)-AVERAGE(Indus!$H$2:$H$349)</f>
        <v>-7.7529388069838205</v>
      </c>
      <c r="I284" s="7">
        <f t="shared" ref="I284:I344" si="71">I272</f>
        <v>-0.1231013713095308</v>
      </c>
      <c r="J284" s="7">
        <f>Indus!H284-H284-I284-AVERAGE(Indus!$H$2:$H$349)</f>
        <v>-1.5527595237472269E-3</v>
      </c>
      <c r="K284" s="7">
        <f>AVERAGE(Indus!I278:I289)-AVERAGE(Indus!$I$2:$I$349)</f>
        <v>-3.2224879632472039</v>
      </c>
      <c r="L284" s="7">
        <f t="shared" ref="L284:L344" si="72">L272</f>
        <v>0.17507643994048294</v>
      </c>
      <c r="M284" s="7">
        <f>Indus!I284-K284-L284-AVERAGE(Indus!$I$2:$I$349)</f>
        <v>0.19902075172615241</v>
      </c>
      <c r="N284" s="7">
        <f>AVERAGE(Indus!J278:J289)-AVERAGE(Indus!$J$2:$J$349)</f>
        <v>0.16867067936781566</v>
      </c>
      <c r="O284" s="7">
        <f t="shared" ref="O284:O344" si="73">O272</f>
        <v>0.82044285833333364</v>
      </c>
      <c r="P284" s="7">
        <f>Indus!J284-N284-O284-AVERAGE(Indus!$J$2:$J$349)</f>
        <v>-2.7547010000000371E-2</v>
      </c>
      <c r="Q284" s="7">
        <f>AVERAGE(Indus!K278:K289)-AVERAGE(Indus!$K$2:$K$349)</f>
        <v>6.7353354022989809E-3</v>
      </c>
      <c r="R284" s="7">
        <f t="shared" ref="R284:R344" si="74">R272</f>
        <v>9.4670911398809454E-2</v>
      </c>
      <c r="S284" s="7">
        <f>Indus!K284-Q284-R284-AVERAGE(Indus!$K$2:$K$349)</f>
        <v>5.7236562767857158E-2</v>
      </c>
      <c r="T284" s="7">
        <f>AVERAGE(Indus!L278:L289)-AVERAGE(Indus!$L$2:$L$349)</f>
        <v>1.1515171383045999</v>
      </c>
      <c r="U284" s="7">
        <f t="shared" ref="U284:U344" si="75">U272</f>
        <v>1.7990590514880962</v>
      </c>
      <c r="V284" s="7">
        <f>Indus!L284-T284-U284-AVERAGE(Indus!$L$2:$L$349)</f>
        <v>4.9539746845238319E-2</v>
      </c>
      <c r="W284" s="7">
        <f>AVERAGE(Indus!M278:M289)-AVERAGE(Indus!$M$2:$M$349)</f>
        <v>3.4357098563218696E-3</v>
      </c>
      <c r="X284" s="7">
        <f t="shared" ref="X284:X344" si="76">X272</f>
        <v>6.3956218720238101E-2</v>
      </c>
      <c r="Y284" s="7">
        <f>Indus!M284-W284-X284-AVERAGE(Indus!$M$2:$M$349)</f>
        <v>2.8930571130952598E-3</v>
      </c>
      <c r="Z284" s="7">
        <f>AVERAGE(Indus!N278:N289)-AVERAGE(Indus!$N$2:$N$349)</f>
        <v>3.7812422528730849E-2</v>
      </c>
      <c r="AA284" s="7">
        <f t="shared" ref="AA284:AA344" si="77">AA272</f>
        <v>-1.4646424845833312</v>
      </c>
      <c r="AB284" s="7">
        <f>Indus!N284-Z284-AA284-AVERAGE(Indus!$N$2:$N$349)</f>
        <v>-0.29154022041666749</v>
      </c>
      <c r="AC284" s="7">
        <f>AVERAGE(Indus!O278:O289)-AVERAGE(Indus!$O$2:$O$349)</f>
        <v>0.1922916577873548</v>
      </c>
      <c r="AD284" s="7">
        <f t="shared" ref="AD284:AD344" si="78">AD272</f>
        <v>0.38190007651785818</v>
      </c>
      <c r="AE284" s="7">
        <f>Indus!O284-AC284-AD284-AVERAGE(Indus!$O$2:$O$349)</f>
        <v>-0.12915285485119155</v>
      </c>
      <c r="AF284" s="7">
        <f>AVERAGE(Indus!P278:P289)-AVERAGE(Indus!$P$2:$P$349)</f>
        <v>2.2052456350574748E-2</v>
      </c>
      <c r="AG284" s="7">
        <f t="shared" ref="AG284:AG344" si="79">AG272</f>
        <v>0.21962261613095235</v>
      </c>
      <c r="AH284" s="7">
        <f>Indus!P284-AF284-AG284-AVERAGE(Indus!$P$2:$P$349)</f>
        <v>-0.10552402696428569</v>
      </c>
    </row>
    <row r="285" spans="1:34" x14ac:dyDescent="0.2">
      <c r="A285" s="3">
        <v>41501</v>
      </c>
      <c r="B285">
        <f t="shared" si="68"/>
        <v>2013</v>
      </c>
      <c r="C285">
        <f t="shared" si="69"/>
        <v>8</v>
      </c>
      <c r="D285" s="7">
        <f>AVERAGE(Indus!D279:D290)</f>
        <v>-2.5351700775000001</v>
      </c>
      <c r="E285" s="7">
        <f t="shared" si="70"/>
        <v>1.7473477882142856</v>
      </c>
      <c r="F285" s="7">
        <f>Indus!D285-D285-E285</f>
        <v>1.7874179292857144</v>
      </c>
      <c r="G285" s="7"/>
      <c r="H285" s="7">
        <f>AVERAGE(Indus!H279:H290)-AVERAGE(Indus!$H$2:$H$349)</f>
        <v>-7.7246388394837595</v>
      </c>
      <c r="I285" s="7">
        <f t="shared" si="71"/>
        <v>0.30438886375077345</v>
      </c>
      <c r="J285" s="7">
        <f>Indus!H285-H285-I285-AVERAGE(Indus!$H$2:$H$349)</f>
        <v>0.26091875791598795</v>
      </c>
      <c r="K285" s="7">
        <f>AVERAGE(Indus!I279:I290)-AVERAGE(Indus!$I$2:$I$349)</f>
        <v>-3.2926020990805114</v>
      </c>
      <c r="L285" s="7">
        <f t="shared" si="72"/>
        <v>-0.76863316086308942</v>
      </c>
      <c r="M285" s="7">
        <f>Indus!I285-K285-L285-AVERAGE(Indus!$I$2:$I$349)</f>
        <v>-5.549658163698723E-2</v>
      </c>
      <c r="N285" s="7">
        <f>AVERAGE(Indus!J279:J290)-AVERAGE(Indus!$J$2:$J$349)</f>
        <v>0.16198466020114899</v>
      </c>
      <c r="O285" s="7">
        <f t="shared" si="73"/>
        <v>0.9251789839880955</v>
      </c>
      <c r="P285" s="7">
        <f>Indus!J285-N285-O285-AVERAGE(Indus!$J$2:$J$349)</f>
        <v>0.23702323351190446</v>
      </c>
      <c r="Q285" s="7">
        <f>AVERAGE(Indus!K279:K290)-AVERAGE(Indus!$K$2:$K$349)</f>
        <v>9.5444245689656482E-3</v>
      </c>
      <c r="R285" s="7">
        <f t="shared" si="74"/>
        <v>1.6816573690476178E-2</v>
      </c>
      <c r="S285" s="7">
        <f>Indus!K285-Q285-R285-AVERAGE(Indus!$K$2:$K$349)</f>
        <v>-0.12141498869047618</v>
      </c>
      <c r="T285" s="7">
        <f>AVERAGE(Indus!L279:L290)-AVERAGE(Indus!$L$2:$L$349)</f>
        <v>1.1466711616379337</v>
      </c>
      <c r="U285" s="7">
        <f t="shared" si="75"/>
        <v>3.6617751977976187</v>
      </c>
      <c r="V285" s="7">
        <f>Indus!L285-T285-U285-AVERAGE(Indus!$L$2:$L$349)</f>
        <v>1.0297452172023824</v>
      </c>
      <c r="W285" s="7">
        <f>AVERAGE(Indus!M279:M290)-AVERAGE(Indus!$M$2:$M$349)</f>
        <v>3.256365689655219E-3</v>
      </c>
      <c r="X285" s="7">
        <f t="shared" si="76"/>
        <v>3.3499074464285739E-2</v>
      </c>
      <c r="Y285" s="7">
        <f>Indus!M285-W285-X285-AVERAGE(Indus!$M$2:$M$349)</f>
        <v>1.9732655357142526E-3</v>
      </c>
      <c r="Z285" s="7">
        <f>AVERAGE(Indus!N279:N290)-AVERAGE(Indus!$N$2:$N$349)</f>
        <v>-4.6228219137935511E-2</v>
      </c>
      <c r="AA285" s="7">
        <f t="shared" si="77"/>
        <v>-3.1178156839880966</v>
      </c>
      <c r="AB285" s="7">
        <f>Indus!N285-Z285-AA285-AVERAGE(Indus!$N$2:$N$349)</f>
        <v>3.1761800654763306E-2</v>
      </c>
      <c r="AC285" s="7">
        <f>AVERAGE(Indus!O279:O290)-AVERAGE(Indus!$O$2:$O$349)</f>
        <v>0.18481824862068796</v>
      </c>
      <c r="AD285" s="7">
        <f t="shared" si="78"/>
        <v>0.54602282654761813</v>
      </c>
      <c r="AE285" s="7">
        <f>Indus!O285-AC285-AD285-AVERAGE(Indus!$O$2:$O$349)</f>
        <v>0.1906007942857153</v>
      </c>
      <c r="AF285" s="7">
        <f>AVERAGE(Indus!P279:P290)-AVERAGE(Indus!$P$2:$P$349)</f>
        <v>2.1995880517241412E-2</v>
      </c>
      <c r="AG285" s="7">
        <f t="shared" si="79"/>
        <v>0.14610215586309522</v>
      </c>
      <c r="AH285" s="7">
        <f>Indus!P285-AF285-AG285-AVERAGE(Indus!$P$2:$P$349)</f>
        <v>0.2122457591369048</v>
      </c>
    </row>
    <row r="286" spans="1:34" x14ac:dyDescent="0.2">
      <c r="A286" s="3">
        <v>41532</v>
      </c>
      <c r="B286">
        <f t="shared" si="68"/>
        <v>2013</v>
      </c>
      <c r="C286">
        <f t="shared" si="69"/>
        <v>9</v>
      </c>
      <c r="D286" s="7">
        <f>AVERAGE(Indus!D280:D291)</f>
        <v>-2.8415251566666666</v>
      </c>
      <c r="E286" s="7">
        <f t="shared" si="70"/>
        <v>-0.16994869681547603</v>
      </c>
      <c r="F286" s="7">
        <f>Indus!D286-D286-E286</f>
        <v>0.15081807348214255</v>
      </c>
      <c r="G286" s="7"/>
      <c r="H286" s="7">
        <f>AVERAGE(Indus!H280:H291)-AVERAGE(Indus!$H$2:$H$349)</f>
        <v>-7.7208343144839091</v>
      </c>
      <c r="I286" s="7">
        <f t="shared" si="71"/>
        <v>0.56428019148734165</v>
      </c>
      <c r="J286" s="7">
        <f>Indus!H286-H286-I286-AVERAGE(Indus!$H$2:$H$349)</f>
        <v>0.17202758517942129</v>
      </c>
      <c r="K286" s="7">
        <f>AVERAGE(Indus!I280:I291)-AVERAGE(Indus!$I$2:$I$349)</f>
        <v>-3.3666173982471719</v>
      </c>
      <c r="L286" s="7">
        <f t="shared" si="72"/>
        <v>-0.73743248026778474</v>
      </c>
      <c r="M286" s="7">
        <f>Indus!I286-K286-L286-AVERAGE(Indus!$I$2:$I$349)</f>
        <v>-0.11442756306558977</v>
      </c>
      <c r="N286" s="7">
        <f>AVERAGE(Indus!J280:J291)-AVERAGE(Indus!$J$2:$J$349)</f>
        <v>0.13787761436781554</v>
      </c>
      <c r="O286" s="7">
        <f t="shared" si="73"/>
        <v>0.52414154517857137</v>
      </c>
      <c r="P286" s="7">
        <f>Indus!J286-N286-O286-AVERAGE(Indus!$J$2:$J$349)</f>
        <v>-4.7941184523780933E-4</v>
      </c>
      <c r="Q286" s="7">
        <f>AVERAGE(Indus!K280:K291)-AVERAGE(Indus!$K$2:$K$349)</f>
        <v>2.3996729568965591E-2</v>
      </c>
      <c r="R286" s="7">
        <f t="shared" si="74"/>
        <v>0.24324861071428594</v>
      </c>
      <c r="S286" s="7">
        <f>Indus!K286-Q286-R286-AVERAGE(Indus!$K$2:$K$349)</f>
        <v>0.13776444928571407</v>
      </c>
      <c r="T286" s="7">
        <f>AVERAGE(Indus!L280:L291)-AVERAGE(Indus!$L$2:$L$349)</f>
        <v>1.0881407508046008</v>
      </c>
      <c r="U286" s="7">
        <f t="shared" si="75"/>
        <v>2.2162659018154773</v>
      </c>
      <c r="V286" s="7">
        <f>Indus!L286-T286-U286-AVERAGE(Indus!$L$2:$L$349)</f>
        <v>-8.6931175982143394E-2</v>
      </c>
      <c r="W286" s="7">
        <f>AVERAGE(Indus!M280:M291)-AVERAGE(Indus!$M$2:$M$349)</f>
        <v>3.0770215229885545E-3</v>
      </c>
      <c r="X286" s="7">
        <f t="shared" si="76"/>
        <v>8.6521461220238155E-2</v>
      </c>
      <c r="Y286" s="7">
        <f>Indus!M286-W286-X286-AVERAGE(Indus!$M$2:$M$349)</f>
        <v>4.4364729464285158E-3</v>
      </c>
      <c r="Z286" s="7">
        <f>AVERAGE(Indus!N280:N291)-AVERAGE(Indus!$N$2:$N$349)</f>
        <v>-0.18077267163793387</v>
      </c>
      <c r="AA286" s="7">
        <f t="shared" si="77"/>
        <v>-3.2922003180654746</v>
      </c>
      <c r="AB286" s="7">
        <f>Indus!N286-Z286-AA286-AVERAGE(Indus!$N$2:$N$349)</f>
        <v>0.17292764723213949</v>
      </c>
      <c r="AC286" s="7">
        <f>AVERAGE(Indus!O280:O291)-AVERAGE(Indus!$O$2:$O$349)</f>
        <v>0.15868586362068759</v>
      </c>
      <c r="AD286" s="7">
        <f t="shared" si="78"/>
        <v>0.22230336464285827</v>
      </c>
      <c r="AE286" s="7">
        <f>Indus!O286-AC286-AD286-AVERAGE(Indus!$O$2:$O$349)</f>
        <v>-8.7347338809524722E-2</v>
      </c>
      <c r="AF286" s="7">
        <f>AVERAGE(Indus!P280:P291)-AVERAGE(Indus!$P$2:$P$349)</f>
        <v>1.489957885057476E-2</v>
      </c>
      <c r="AG286" s="7">
        <f t="shared" si="79"/>
        <v>2.9234067857142887E-3</v>
      </c>
      <c r="AH286" s="7">
        <f>Indus!P286-AF286-AG286-AVERAGE(Indus!$P$2:$P$349)</f>
        <v>-4.7170330119047657E-2</v>
      </c>
    </row>
    <row r="287" spans="1:34" x14ac:dyDescent="0.2">
      <c r="A287" s="3">
        <v>41562</v>
      </c>
      <c r="B287">
        <f t="shared" si="68"/>
        <v>2013</v>
      </c>
      <c r="C287">
        <f t="shared" si="69"/>
        <v>10</v>
      </c>
      <c r="D287" s="7">
        <f>AVERAGE(Indus!D281:D292)</f>
        <v>-3.0353736475000002</v>
      </c>
      <c r="E287" s="7">
        <f t="shared" si="70"/>
        <v>-2.9457578467261909</v>
      </c>
      <c r="F287" s="7">
        <f>Indus!D287-D287-E287</f>
        <v>-8.3738577380909618E-4</v>
      </c>
      <c r="G287" s="7"/>
      <c r="H287" s="7">
        <f>AVERAGE(Indus!H281:H292)-AVERAGE(Indus!$H$2:$H$349)</f>
        <v>-7.7166432336503021</v>
      </c>
      <c r="I287" s="7">
        <f t="shared" si="71"/>
        <v>0.67293512288642887</v>
      </c>
      <c r="J287" s="7">
        <f>Indus!H287-H287-I287-AVERAGE(Indus!$H$2:$H$349)</f>
        <v>0.13925970294712897</v>
      </c>
      <c r="K287" s="7">
        <f>AVERAGE(Indus!I281:I292)-AVERAGE(Indus!$I$2:$I$349)</f>
        <v>-3.4254502024139128</v>
      </c>
      <c r="L287" s="7">
        <f t="shared" si="72"/>
        <v>-0.62443569854167436</v>
      </c>
      <c r="M287" s="7">
        <f>Indus!I287-K287-L287-AVERAGE(Indus!$I$2:$I$349)</f>
        <v>-9.1900870624954223E-2</v>
      </c>
      <c r="N287" s="7">
        <f>AVERAGE(Indus!J281:J292)-AVERAGE(Indus!$J$2:$J$349)</f>
        <v>0.12076175770114905</v>
      </c>
      <c r="O287" s="7">
        <f t="shared" si="73"/>
        <v>-4.6015853988095268E-2</v>
      </c>
      <c r="P287" s="7">
        <f>Indus!J287-N287-O287-AVERAGE(Indus!$J$2:$J$349)</f>
        <v>-2.2748166011904658E-2</v>
      </c>
      <c r="Q287" s="7">
        <f>AVERAGE(Indus!K281:K292)-AVERAGE(Indus!$K$2:$K$349)</f>
        <v>2.3165987068965666E-2</v>
      </c>
      <c r="R287" s="7">
        <f t="shared" si="74"/>
        <v>0.14251123116071418</v>
      </c>
      <c r="S287" s="7">
        <f>Indus!K287-Q287-R287-AVERAGE(Indus!$K$2:$K$349)</f>
        <v>2.3788591339285792E-2</v>
      </c>
      <c r="T287" s="7">
        <f>AVERAGE(Indus!L281:L292)-AVERAGE(Indus!$L$2:$L$349)</f>
        <v>1.0504126799712674</v>
      </c>
      <c r="U287" s="7">
        <f t="shared" si="75"/>
        <v>7.3723279255951901E-2</v>
      </c>
      <c r="V287" s="7">
        <f>Indus!L287-T287-U287-AVERAGE(Indus!$L$2:$L$349)</f>
        <v>-0.13202707258928559</v>
      </c>
      <c r="W287" s="7">
        <f>AVERAGE(Indus!M281:M292)-AVERAGE(Indus!$M$2:$M$349)</f>
        <v>2.8976773563218899E-3</v>
      </c>
      <c r="X287" s="7">
        <f t="shared" si="76"/>
        <v>8.6516122976190463E-2</v>
      </c>
      <c r="Y287" s="7">
        <f>Indus!M287-W287-X287-AVERAGE(Indus!$M$2:$M$349)</f>
        <v>4.6364053571428809E-3</v>
      </c>
      <c r="Z287" s="7">
        <f>AVERAGE(Indus!N281:N292)-AVERAGE(Indus!$N$2:$N$349)</f>
        <v>-0.27289443163793514</v>
      </c>
      <c r="AA287" s="7">
        <f t="shared" si="77"/>
        <v>-3.0015759469047625</v>
      </c>
      <c r="AB287" s="7">
        <f>Indus!N287-Z287-AA287-AVERAGE(Indus!$N$2:$N$349)</f>
        <v>3.3951956071430089E-2</v>
      </c>
      <c r="AC287" s="7">
        <f>AVERAGE(Indus!O281:O292)-AVERAGE(Indus!$O$2:$O$349)</f>
        <v>0.163915832787354</v>
      </c>
      <c r="AD287" s="7">
        <f t="shared" si="78"/>
        <v>-0.17453537592261892</v>
      </c>
      <c r="AE287" s="7">
        <f>Indus!O287-AC287-AD287-AVERAGE(Indus!$O$2:$O$349)</f>
        <v>6.1070182589286315E-2</v>
      </c>
      <c r="AF287" s="7">
        <f>AVERAGE(Indus!P281:P292)-AVERAGE(Indus!$P$2:$P$349)</f>
        <v>1.8449601350574746E-2</v>
      </c>
      <c r="AG287" s="7">
        <f t="shared" si="79"/>
        <v>-7.4909249077380946E-2</v>
      </c>
      <c r="AH287" s="7">
        <f>Indus!P287-AF287-AG287-AVERAGE(Indus!$P$2:$P$349)</f>
        <v>-1.6932286755952403E-2</v>
      </c>
    </row>
    <row r="288" spans="1:34" x14ac:dyDescent="0.2">
      <c r="A288" s="3">
        <v>41593</v>
      </c>
      <c r="B288">
        <f t="shared" si="68"/>
        <v>2013</v>
      </c>
      <c r="C288">
        <f t="shared" si="69"/>
        <v>11</v>
      </c>
      <c r="D288" s="7">
        <f>AVERAGE(Indus!D282:D293)</f>
        <v>-3.0792510508333337</v>
      </c>
      <c r="E288" s="7">
        <f t="shared" si="70"/>
        <v>-3.5697580191071441</v>
      </c>
      <c r="F288" s="7">
        <f>Indus!D288-D288-E288</f>
        <v>0.4072364199404781</v>
      </c>
      <c r="G288" s="7"/>
      <c r="H288" s="7">
        <f>AVERAGE(Indus!H282:H293)-AVERAGE(Indus!$H$2:$H$349)</f>
        <v>-7.7047006878169668</v>
      </c>
      <c r="I288" s="7">
        <f t="shared" si="71"/>
        <v>0.72864568809472985</v>
      </c>
      <c r="J288" s="7">
        <f>Indus!H288-H288-I288-AVERAGE(Indus!$H$2:$H$349)</f>
        <v>7.4780421905416006E-2</v>
      </c>
      <c r="K288" s="7">
        <f>AVERAGE(Indus!I282:I293)-AVERAGE(Indus!$I$2:$I$349)</f>
        <v>-3.4816406932472432</v>
      </c>
      <c r="L288" s="7">
        <f t="shared" si="72"/>
        <v>-0.50716400184529675</v>
      </c>
      <c r="M288" s="7">
        <f>Indus!I288-K288-L288-AVERAGE(Indus!$I$2:$I$349)</f>
        <v>-9.5425926488019286E-2</v>
      </c>
      <c r="N288" s="7">
        <f>AVERAGE(Indus!J282:J293)-AVERAGE(Indus!$J$2:$J$349)</f>
        <v>0.11565865686781573</v>
      </c>
      <c r="O288" s="7">
        <f t="shared" si="73"/>
        <v>-0.27201306354166643</v>
      </c>
      <c r="P288" s="7">
        <f>Indus!J288-N288-O288-AVERAGE(Indus!$J$2:$J$349)</f>
        <v>-1.2308456250003097E-3</v>
      </c>
      <c r="Q288" s="7">
        <f>AVERAGE(Indus!K282:K293)-AVERAGE(Indus!$K$2:$K$349)</f>
        <v>1.2968412068965707E-2</v>
      </c>
      <c r="R288" s="7">
        <f t="shared" si="74"/>
        <v>-3.8654924107142885E-2</v>
      </c>
      <c r="S288" s="7">
        <f>Indus!K288-Q288-R288-AVERAGE(Indus!$K$2:$K$349)</f>
        <v>3.3082951607142808E-2</v>
      </c>
      <c r="T288" s="7">
        <f>AVERAGE(Indus!L282:L293)-AVERAGE(Indus!$L$2:$L$349)</f>
        <v>1.0621169658045995</v>
      </c>
      <c r="U288" s="7">
        <f t="shared" si="75"/>
        <v>-0.51119059562499913</v>
      </c>
      <c r="V288" s="7">
        <f>Indus!L288-T288-U288-AVERAGE(Indus!$L$2:$L$349)</f>
        <v>0.19373550645833326</v>
      </c>
      <c r="W288" s="7">
        <f>AVERAGE(Indus!M282:M293)-AVERAGE(Indus!$M$2:$M$349)</f>
        <v>2.8976773563218899E-3</v>
      </c>
      <c r="X288" s="7">
        <f t="shared" si="76"/>
        <v>2.3683410833333321E-2</v>
      </c>
      <c r="Y288" s="7">
        <f>Indus!M288-W288-X288-AVERAGE(Indus!$M$2:$M$349)</f>
        <v>1.7158475000000062E-3</v>
      </c>
      <c r="Z288" s="7">
        <f>AVERAGE(Indus!N282:N293)-AVERAGE(Indus!$N$2:$N$349)</f>
        <v>-0.27611602330460094</v>
      </c>
      <c r="AA288" s="7">
        <f t="shared" si="77"/>
        <v>-2.4656964049702372</v>
      </c>
      <c r="AB288" s="7">
        <f>Indus!N288-Z288-AA288-AVERAGE(Indus!$N$2:$N$349)</f>
        <v>0.10136543580356872</v>
      </c>
      <c r="AC288" s="7">
        <f>AVERAGE(Indus!O282:O293)-AVERAGE(Indus!$O$2:$O$349)</f>
        <v>0.17193581695402127</v>
      </c>
      <c r="AD288" s="7">
        <f t="shared" si="78"/>
        <v>-0.45004948389880894</v>
      </c>
      <c r="AE288" s="7">
        <f>Indus!O288-AC288-AD288-AVERAGE(Indus!$O$2:$O$349)</f>
        <v>0.11362805639880902</v>
      </c>
      <c r="AF288" s="7">
        <f>AVERAGE(Indus!P282:P293)-AVERAGE(Indus!$P$2:$P$349)</f>
        <v>1.7630309683908066E-2</v>
      </c>
      <c r="AG288" s="7">
        <f t="shared" si="79"/>
        <v>-7.7334496339285713E-2</v>
      </c>
      <c r="AH288" s="7">
        <f>Indus!P288-AF288-AG288-AVERAGE(Indus!$P$2:$P$349)</f>
        <v>-1.4328187827380962E-2</v>
      </c>
    </row>
    <row r="289" spans="1:34" x14ac:dyDescent="0.2">
      <c r="A289" s="3">
        <v>41623</v>
      </c>
      <c r="B289">
        <f t="shared" si="68"/>
        <v>2013</v>
      </c>
      <c r="C289">
        <f t="shared" si="69"/>
        <v>12</v>
      </c>
      <c r="D289" s="7">
        <f>AVERAGE(Indus!D283:D294)</f>
        <v>-3.0765612125000001</v>
      </c>
      <c r="E289" s="7">
        <f t="shared" si="70"/>
        <v>-3.4801343082440477</v>
      </c>
      <c r="F289" s="7">
        <f>Indus!D289-D289-E289</f>
        <v>-0.74552291925595338</v>
      </c>
      <c r="G289" s="7"/>
      <c r="H289" s="7">
        <f>AVERAGE(Indus!H283:H294)-AVERAGE(Indus!$H$2:$H$349)</f>
        <v>-7.6943857461506013</v>
      </c>
      <c r="I289" s="7">
        <f t="shared" si="71"/>
        <v>-0.44556318029754038</v>
      </c>
      <c r="J289" s="7">
        <f>Indus!H289-H289-I289-AVERAGE(Indus!$H$2:$H$349)</f>
        <v>0.10635012863122029</v>
      </c>
      <c r="K289" s="7">
        <f>AVERAGE(Indus!I283:I294)-AVERAGE(Indus!$I$2:$I$349)</f>
        <v>-3.5388916699139372</v>
      </c>
      <c r="L289" s="7">
        <f t="shared" si="72"/>
        <v>-0.34169206232144234</v>
      </c>
      <c r="M289" s="7">
        <f>Indus!I289-K289-L289-AVERAGE(Indus!$I$2:$I$349)</f>
        <v>-0.10092471934518699</v>
      </c>
      <c r="N289" s="7">
        <f>AVERAGE(Indus!J283:J294)-AVERAGE(Indus!$J$2:$J$349)</f>
        <v>0.11827498270114911</v>
      </c>
      <c r="O289" s="7">
        <f t="shared" si="73"/>
        <v>-0.5169500352678571</v>
      </c>
      <c r="P289" s="7">
        <f>Indus!J289-N289-O289-AVERAGE(Indus!$J$2:$J$349)</f>
        <v>-0.11202646973214292</v>
      </c>
      <c r="Q289" s="7">
        <f>AVERAGE(Indus!K283:K294)-AVERAGE(Indus!$K$2:$K$349)</f>
        <v>-1.0918543103433098E-4</v>
      </c>
      <c r="R289" s="7">
        <f t="shared" si="74"/>
        <v>0.2758142312202384</v>
      </c>
      <c r="S289" s="7">
        <f>Indus!K289-Q289-R289-AVERAGE(Indus!$K$2:$K$349)</f>
        <v>4.43927377976161E-3</v>
      </c>
      <c r="T289" s="7">
        <f>AVERAGE(Indus!L283:L294)-AVERAGE(Indus!$L$2:$L$349)</f>
        <v>1.1190926483045995</v>
      </c>
      <c r="U289" s="7">
        <f t="shared" si="75"/>
        <v>-0.50768902354166556</v>
      </c>
      <c r="V289" s="7">
        <f>Indus!L289-T289-U289-AVERAGE(Indus!$L$2:$L$349)</f>
        <v>-0.19679317812499963</v>
      </c>
      <c r="W289" s="7">
        <f>AVERAGE(Indus!M283:M294)-AVERAGE(Indus!$M$2:$M$349)</f>
        <v>2.8030756896552239E-3</v>
      </c>
      <c r="X289" s="7">
        <f t="shared" si="76"/>
        <v>-7.2473393809523806E-2</v>
      </c>
      <c r="Y289" s="7">
        <f>Indus!M289-W289-X289-AVERAGE(Indus!$M$2:$M$349)</f>
        <v>-2.7483661904762063E-3</v>
      </c>
      <c r="Z289" s="7">
        <f>AVERAGE(Indus!N283:N294)-AVERAGE(Indus!$N$2:$N$349)</f>
        <v>-0.28515288163793251</v>
      </c>
      <c r="AA289" s="7">
        <f t="shared" si="77"/>
        <v>-1.703961671160716</v>
      </c>
      <c r="AB289" s="7">
        <f>Indus!N289-Z289-AA289-AVERAGE(Indus!$N$2:$N$349)</f>
        <v>-0.28130584967261996</v>
      </c>
      <c r="AC289" s="7">
        <f>AVERAGE(Indus!O283:O294)-AVERAGE(Indus!$O$2:$O$349)</f>
        <v>0.18355419278735452</v>
      </c>
      <c r="AD289" s="7">
        <f t="shared" si="78"/>
        <v>-9.3014441964285766E-2</v>
      </c>
      <c r="AE289" s="7">
        <f>Indus!O289-AC289-AD289-AVERAGE(Indus!$O$2:$O$349)</f>
        <v>-0.14223716136904763</v>
      </c>
      <c r="AF289" s="7">
        <f>AVERAGE(Indus!P283:P294)-AVERAGE(Indus!$P$2:$P$349)</f>
        <v>1.8246605517241388E-2</v>
      </c>
      <c r="AG289" s="7">
        <f t="shared" si="79"/>
        <v>-7.4602463452380946E-2</v>
      </c>
      <c r="AH289" s="7">
        <f>Indus!P289-AF289-AG289-AVERAGE(Indus!$P$2:$P$349)</f>
        <v>-2.0166146547619043E-2</v>
      </c>
    </row>
    <row r="290" spans="1:34" x14ac:dyDescent="0.2">
      <c r="A290" s="3">
        <v>41654</v>
      </c>
      <c r="B290">
        <f t="shared" si="68"/>
        <v>2014</v>
      </c>
      <c r="C290">
        <f t="shared" si="69"/>
        <v>1</v>
      </c>
      <c r="D290" s="7">
        <f>AVERAGE(Indus!D284:D295)</f>
        <v>-3.2154833475000006</v>
      </c>
      <c r="E290" s="7">
        <f t="shared" si="70"/>
        <v>-2.9115972892857132</v>
      </c>
      <c r="F290" s="7">
        <f>Indus!D290-D290-E290</f>
        <v>-1.3751919732142861</v>
      </c>
      <c r="G290" s="7"/>
      <c r="H290" s="7">
        <f>AVERAGE(Indus!H284:H295)-AVERAGE(Indus!$H$2:$H$349)</f>
        <v>-7.6935922886505068</v>
      </c>
      <c r="I290" s="7">
        <f t="shared" si="71"/>
        <v>-0.39337085511897385</v>
      </c>
      <c r="J290" s="7">
        <f>Indus!H290-H290-I290-AVERAGE(Indus!$H$2:$H$349)</f>
        <v>-3.2084874047541234E-2</v>
      </c>
      <c r="K290" s="7">
        <f>AVERAGE(Indus!I284:I295)-AVERAGE(Indus!$I$2:$I$349)</f>
        <v>-3.5984568965806147</v>
      </c>
      <c r="L290" s="7">
        <f t="shared" si="72"/>
        <v>-0.13915016446424033</v>
      </c>
      <c r="M290" s="7">
        <f>Indus!I290-K290-L290-AVERAGE(Indus!$I$2:$I$349)</f>
        <v>-0.12756838053570618</v>
      </c>
      <c r="N290" s="7">
        <f>AVERAGE(Indus!J284:J295)-AVERAGE(Indus!$J$2:$J$349)</f>
        <v>9.0042070201149071E-2</v>
      </c>
      <c r="O290" s="7">
        <f t="shared" si="73"/>
        <v>-0.63024716369047629</v>
      </c>
      <c r="P290" s="7">
        <f>Indus!J290-N290-O290-AVERAGE(Indus!$J$2:$J$349)</f>
        <v>-0.16305086880952357</v>
      </c>
      <c r="Q290" s="7">
        <f>AVERAGE(Indus!K284:K295)-AVERAGE(Indus!$K$2:$K$349)</f>
        <v>-9.896799597700956E-3</v>
      </c>
      <c r="R290" s="7">
        <f t="shared" si="74"/>
        <v>-0.33677367514880951</v>
      </c>
      <c r="S290" s="7">
        <f>Indus!K290-Q290-R290-AVERAGE(Indus!$K$2:$K$349)</f>
        <v>5.6002474315476114E-2</v>
      </c>
      <c r="T290" s="7">
        <f>AVERAGE(Indus!L284:L295)-AVERAGE(Indus!$L$2:$L$349)</f>
        <v>1.0474967408046014</v>
      </c>
      <c r="U290" s="7">
        <f t="shared" si="75"/>
        <v>-0.83735311690476166</v>
      </c>
      <c r="V290" s="7">
        <f>Indus!L290-T290-U290-AVERAGE(Indus!$L$2:$L$349)</f>
        <v>-0.35751198726190569</v>
      </c>
      <c r="W290" s="7">
        <f>AVERAGE(Indus!M284:M295)-AVERAGE(Indus!$M$2:$M$349)</f>
        <v>2.7084740229885579E-3</v>
      </c>
      <c r="X290" s="7">
        <f t="shared" si="76"/>
        <v>-2.3229864166666676E-2</v>
      </c>
      <c r="Y290" s="7">
        <f>Indus!M290-W290-X290-AVERAGE(Indus!$M$2:$M$349)</f>
        <v>-2.8024241666666783E-3</v>
      </c>
      <c r="Z290" s="7">
        <f>AVERAGE(Indus!N284:N295)-AVERAGE(Indus!$N$2:$N$349)</f>
        <v>-0.22069117330460131</v>
      </c>
      <c r="AA290" s="7">
        <f t="shared" si="77"/>
        <v>-0.27041996994047501</v>
      </c>
      <c r="AB290" s="7">
        <f>Indus!N290-Z290-AA290-AVERAGE(Indus!$N$2:$N$349)</f>
        <v>-0.58154247922619184</v>
      </c>
      <c r="AC290" s="7">
        <f>AVERAGE(Indus!O284:O295)-AVERAGE(Indus!$O$2:$O$349)</f>
        <v>0.15906441278735484</v>
      </c>
      <c r="AD290" s="7">
        <f t="shared" si="78"/>
        <v>-0.21379957645833381</v>
      </c>
      <c r="AE290" s="7">
        <f>Indus!O290-AC290-AD290-AVERAGE(Indus!$O$2:$O$349)</f>
        <v>-0.15170258687499993</v>
      </c>
      <c r="AF290" s="7">
        <f>AVERAGE(Indus!P284:P295)-AVERAGE(Indus!$P$2:$P$349)</f>
        <v>7.8437396839080575E-3</v>
      </c>
      <c r="AG290" s="7">
        <f t="shared" si="79"/>
        <v>-6.7250286041666663E-2</v>
      </c>
      <c r="AH290" s="7">
        <f>Indus!P290-AF290-AG290-AVERAGE(Indus!$P$2:$P$349)</f>
        <v>-1.4959498124999998E-2</v>
      </c>
    </row>
    <row r="291" spans="1:34" x14ac:dyDescent="0.2">
      <c r="A291" s="3">
        <v>41685</v>
      </c>
      <c r="B291">
        <f t="shared" si="68"/>
        <v>2014</v>
      </c>
      <c r="C291">
        <f t="shared" si="69"/>
        <v>2</v>
      </c>
      <c r="D291" s="7">
        <f>AVERAGE(Indus!D285:D296)</f>
        <v>-3.4638718758333327</v>
      </c>
      <c r="E291" s="7">
        <f t="shared" si="70"/>
        <v>-0.42567143738095259</v>
      </c>
      <c r="F291" s="7">
        <f>Indus!D291-D291-E291</f>
        <v>-1.1301853467857148</v>
      </c>
      <c r="G291" s="7"/>
      <c r="H291" s="7">
        <f>AVERAGE(Indus!H285:H296)-AVERAGE(Indus!$H$2:$H$349)</f>
        <v>-7.7133676794842359</v>
      </c>
      <c r="I291" s="7">
        <f t="shared" si="71"/>
        <v>-0.27306910913694082</v>
      </c>
      <c r="J291" s="7">
        <f>Indus!H291-H291-I291-AVERAGE(Indus!$H$2:$H$349)</f>
        <v>-0.16264052919586902</v>
      </c>
      <c r="K291" s="7">
        <f>AVERAGE(Indus!I285:I296)-AVERAGE(Indus!$I$2:$I$349)</f>
        <v>-3.6475266190805087</v>
      </c>
      <c r="L291" s="7">
        <f t="shared" si="72"/>
        <v>0.12104588446425169</v>
      </c>
      <c r="M291" s="7">
        <f>Indus!I291-K291-L291-AVERAGE(Indus!$I$2:$I$349)</f>
        <v>-0.10346521696430955</v>
      </c>
      <c r="N291" s="7">
        <f>AVERAGE(Indus!J285:J296)-AVERAGE(Indus!$J$2:$J$349)</f>
        <v>5.9166963534482475E-2</v>
      </c>
      <c r="O291" s="7">
        <f t="shared" si="73"/>
        <v>-0.54973218991071426</v>
      </c>
      <c r="P291" s="7">
        <f>Indus!J291-N291-O291-AVERAGE(Indus!$J$2:$J$349)</f>
        <v>-0.13096996592261911</v>
      </c>
      <c r="Q291" s="7">
        <f>AVERAGE(Indus!K285:K296)-AVERAGE(Indus!$K$2:$K$349)</f>
        <v>-7.520471264367723E-3</v>
      </c>
      <c r="R291" s="7">
        <f t="shared" si="74"/>
        <v>-0.2936607723809524</v>
      </c>
      <c r="S291" s="7">
        <f>Indus!K291-Q291-R291-AVERAGE(Indus!$K$2:$K$349)</f>
        <v>5.8794332142857453E-3</v>
      </c>
      <c r="T291" s="7">
        <f>AVERAGE(Indus!L285:L296)-AVERAGE(Indus!$L$2:$L$349)</f>
        <v>0.88967413163793463</v>
      </c>
      <c r="U291" s="7">
        <f t="shared" si="75"/>
        <v>-1.1284273598214289</v>
      </c>
      <c r="V291" s="7">
        <f>Indus!L291-T291-U291-AVERAGE(Indus!$L$2:$L$349)</f>
        <v>-0.16598704517857144</v>
      </c>
      <c r="W291" s="7">
        <f>AVERAGE(Indus!M285:M296)-AVERAGE(Indus!$M$2:$M$349)</f>
        <v>2.1462615229885518E-3</v>
      </c>
      <c r="X291" s="7">
        <f t="shared" si="76"/>
        <v>-2.3280202053571432E-2</v>
      </c>
      <c r="Y291" s="7">
        <f>Indus!M291-W291-X291-AVERAGE(Indus!$M$2:$M$349)</f>
        <v>-2.1898737797619028E-3</v>
      </c>
      <c r="Z291" s="7">
        <f>AVERAGE(Indus!N285:N296)-AVERAGE(Indus!$N$2:$N$349)</f>
        <v>-0.19650352913793512</v>
      </c>
      <c r="AA291" s="7">
        <f t="shared" si="77"/>
        <v>1.7558755634523777</v>
      </c>
      <c r="AB291" s="7">
        <f>Indus!N291-Z291-AA291-AVERAGE(Indus!$N$2:$N$349)</f>
        <v>-0.51166623678571099</v>
      </c>
      <c r="AC291" s="7">
        <f>AVERAGE(Indus!O285:O296)-AVERAGE(Indus!$O$2:$O$349)</f>
        <v>0.14483640612068838</v>
      </c>
      <c r="AD291" s="7">
        <f t="shared" si="78"/>
        <v>3.5075825297621321E-3</v>
      </c>
      <c r="AE291" s="7">
        <f>Indus!O291-AC291-AD291-AVERAGE(Indus!$O$2:$O$349)</f>
        <v>-3.1415089196429324E-2</v>
      </c>
      <c r="AF291" s="7">
        <f>AVERAGE(Indus!P285:P296)-AVERAGE(Indus!$P$2:$P$349)</f>
        <v>5.2347638505747252E-3</v>
      </c>
      <c r="AG291" s="7">
        <f t="shared" si="79"/>
        <v>-3.7923187380952378E-2</v>
      </c>
      <c r="AH291" s="7">
        <f>Indus!P291-AF291-AG291-AVERAGE(Indus!$P$2:$P$349)</f>
        <v>-2.7764570952380954E-2</v>
      </c>
    </row>
    <row r="292" spans="1:34" x14ac:dyDescent="0.2">
      <c r="A292" s="3">
        <v>41713</v>
      </c>
      <c r="B292">
        <f t="shared" si="68"/>
        <v>2014</v>
      </c>
      <c r="C292">
        <f t="shared" si="69"/>
        <v>3</v>
      </c>
      <c r="D292" s="7">
        <f>AVERAGE(Indus!D286:D297)</f>
        <v>-3.9401580483333336</v>
      </c>
      <c r="E292" s="7">
        <f t="shared" si="70"/>
        <v>1.7726173383333335</v>
      </c>
      <c r="F292" s="7">
        <f>Indus!D292-D292-E292</f>
        <v>0.66495530000000014</v>
      </c>
      <c r="G292" s="7"/>
      <c r="H292" s="7">
        <f>AVERAGE(Indus!H286:H297)-AVERAGE(Indus!$H$2:$H$349)</f>
        <v>-7.7794484094838481</v>
      </c>
      <c r="I292" s="7">
        <f t="shared" si="71"/>
        <v>-0.14866638139847055</v>
      </c>
      <c r="J292" s="7">
        <f>Indus!H292-H292-I292-AVERAGE(Indus!$H$2:$H$349)</f>
        <v>-6.8511969348037383E-3</v>
      </c>
      <c r="K292" s="7">
        <f>AVERAGE(Indus!I286:I297)-AVERAGE(Indus!$I$2:$I$349)</f>
        <v>-3.6427887649138597</v>
      </c>
      <c r="L292" s="7">
        <f t="shared" si="72"/>
        <v>0.40447307758932993</v>
      </c>
      <c r="M292" s="7">
        <f>Indus!I292-K292-L292-AVERAGE(Indus!$I$2:$I$349)</f>
        <v>-4.8460094256029151E-2</v>
      </c>
      <c r="N292" s="7">
        <f>AVERAGE(Indus!J286:J297)-AVERAGE(Indus!$J$2:$J$349)</f>
        <v>-9.8271314655176134E-3</v>
      </c>
      <c r="O292" s="7">
        <f t="shared" si="73"/>
        <v>-0.39400179642857136</v>
      </c>
      <c r="P292" s="7">
        <f>Indus!J292-N292-O292-AVERAGE(Indus!$J$2:$J$349)</f>
        <v>7.8668615595238078E-2</v>
      </c>
      <c r="Q292" s="7">
        <f>AVERAGE(Indus!K286:K297)-AVERAGE(Indus!$K$2:$K$349)</f>
        <v>1.6980763735632287E-2</v>
      </c>
      <c r="R292" s="7">
        <f t="shared" si="74"/>
        <v>-0.28105722928571436</v>
      </c>
      <c r="S292" s="7">
        <f>Indus!K292-Q292-R292-AVERAGE(Indus!$K$2:$K$349)</f>
        <v>-0.11004289488095231</v>
      </c>
      <c r="T292" s="7">
        <f>AVERAGE(Indus!L286:L297)-AVERAGE(Indus!$L$2:$L$349)</f>
        <v>0.59205749080460102</v>
      </c>
      <c r="U292" s="7">
        <f t="shared" si="75"/>
        <v>-1.2460367708035722</v>
      </c>
      <c r="V292" s="7">
        <f>Indus!L292-T292-U292-AVERAGE(Indus!$L$2:$L$349)</f>
        <v>0.49581150663690554</v>
      </c>
      <c r="W292" s="7">
        <f>AVERAGE(Indus!M286:M297)-AVERAGE(Indus!$M$2:$M$349)</f>
        <v>1.6787331896552238E-3</v>
      </c>
      <c r="X292" s="7">
        <f t="shared" si="76"/>
        <v>-2.3312426726190473E-2</v>
      </c>
      <c r="Y292" s="7">
        <f>Indus!M292-W292-X292-AVERAGE(Indus!$M$2:$M$349)</f>
        <v>-1.6901207738095336E-3</v>
      </c>
      <c r="Z292" s="7">
        <f>AVERAGE(Indus!N286:N297)-AVERAGE(Indus!$N$2:$N$349)</f>
        <v>-0.18510048580460037</v>
      </c>
      <c r="AA292" s="7">
        <f t="shared" si="77"/>
        <v>3.4705398341666633</v>
      </c>
      <c r="AB292" s="7">
        <f>Indus!N292-Z292-AA292-AVERAGE(Indus!$N$2:$N$349)</f>
        <v>-8.778280833331209E-3</v>
      </c>
      <c r="AC292" s="7">
        <f>AVERAGE(Indus!O286:O297)-AVERAGE(Indus!$O$2:$O$349)</f>
        <v>8.8778953620688217E-2</v>
      </c>
      <c r="AD292" s="7">
        <f t="shared" si="78"/>
        <v>1.3288629910713556E-2</v>
      </c>
      <c r="AE292" s="7">
        <f>Indus!O292-AC292-AD292-AVERAGE(Indus!$O$2:$O$349)</f>
        <v>0.18558927592261965</v>
      </c>
      <c r="AF292" s="7">
        <f>AVERAGE(Indus!P286:P297)-AVERAGE(Indus!$P$2:$P$349)</f>
        <v>-2.2465121149425282E-2</v>
      </c>
      <c r="AG292" s="7">
        <f t="shared" si="79"/>
        <v>-2.2603289434523804E-2</v>
      </c>
      <c r="AH292" s="7">
        <f>Indus!P292-AF292-AG292-AVERAGE(Indus!$P$2:$P$349)</f>
        <v>8.0799656101190484E-2</v>
      </c>
    </row>
    <row r="293" spans="1:34" x14ac:dyDescent="0.2">
      <c r="A293" s="3">
        <v>41744</v>
      </c>
      <c r="B293">
        <f t="shared" si="68"/>
        <v>2014</v>
      </c>
      <c r="C293">
        <f t="shared" si="69"/>
        <v>4</v>
      </c>
      <c r="D293" s="7">
        <f>AVERAGE(Indus!D287:D298)</f>
        <v>-3.8522114750000003</v>
      </c>
      <c r="E293" s="7">
        <f t="shared" si="70"/>
        <v>3.1407904284523811</v>
      </c>
      <c r="F293" s="7">
        <f>Indus!D293-D293-E293</f>
        <v>1.2678709365476193</v>
      </c>
      <c r="G293" s="7"/>
      <c r="H293" s="7">
        <f>AVERAGE(Indus!H287:H298)-AVERAGE(Indus!$H$2:$H$349)</f>
        <v>-7.8088470094835429</v>
      </c>
      <c r="I293" s="7">
        <f t="shared" si="71"/>
        <v>-0.35107930526828568</v>
      </c>
      <c r="J293" s="7">
        <f>Indus!H293-H293-I293-AVERAGE(Indus!$H$2:$H$349)</f>
        <v>0.18931579693480671</v>
      </c>
      <c r="K293" s="7">
        <f>AVERAGE(Indus!I287:I298)-AVERAGE(Indus!$I$2:$I$349)</f>
        <v>-3.624506193247214</v>
      </c>
      <c r="L293" s="7">
        <f t="shared" si="72"/>
        <v>0.63605862616071818</v>
      </c>
      <c r="M293" s="7">
        <f>Indus!I293-K293-L293-AVERAGE(Indus!$I$2:$I$349)</f>
        <v>-0.11732846449405088</v>
      </c>
      <c r="N293" s="7">
        <f>AVERAGE(Indus!J287:J298)-AVERAGE(Indus!$J$2:$J$349)</f>
        <v>5.7034743678159305E-3</v>
      </c>
      <c r="O293" s="7">
        <f t="shared" si="73"/>
        <v>-0.13855851791666673</v>
      </c>
      <c r="P293" s="7">
        <f>Indus!J293-N293-O293-AVERAGE(Indus!$J$2:$J$349)</f>
        <v>0.14182121124999991</v>
      </c>
      <c r="Q293" s="7">
        <f>AVERAGE(Indus!K287:K298)-AVERAGE(Indus!$K$2:$K$349)</f>
        <v>8.4428123563229374E-4</v>
      </c>
      <c r="R293" s="7">
        <f t="shared" si="74"/>
        <v>4.7137904732142966E-2</v>
      </c>
      <c r="S293" s="7">
        <f>Indus!K293-Q293-R293-AVERAGE(Indus!$K$2:$K$349)</f>
        <v>-0.11710040639880959</v>
      </c>
      <c r="T293" s="7">
        <f>AVERAGE(Indus!L287:L298)-AVERAGE(Indus!$L$2:$L$349)</f>
        <v>0.61907921663793353</v>
      </c>
      <c r="U293" s="7">
        <f t="shared" si="75"/>
        <v>-1.2516972193154769</v>
      </c>
      <c r="V293" s="7">
        <f>Indus!L293-T293-U293-AVERAGE(Indus!$L$2:$L$349)</f>
        <v>0.59548389931547785</v>
      </c>
      <c r="W293" s="7">
        <f>AVERAGE(Indus!M287:M298)-AVERAGE(Indus!$M$2:$M$349)</f>
        <v>1.0379998563218862E-3</v>
      </c>
      <c r="X293" s="7">
        <f t="shared" si="76"/>
        <v>-7.2630390416666663E-2</v>
      </c>
      <c r="Y293" s="7">
        <f>Indus!M293-W293-X293-AVERAGE(Indus!$M$2:$M$349)</f>
        <v>-8.2629375000001226E-4</v>
      </c>
      <c r="Z293" s="7">
        <f>AVERAGE(Indus!N287:N298)-AVERAGE(Indus!$N$2:$N$349)</f>
        <v>-0.1617343524712691</v>
      </c>
      <c r="AA293" s="7">
        <f t="shared" si="77"/>
        <v>4.3501304162797645</v>
      </c>
      <c r="AB293" s="7">
        <f>Indus!N293-Z293-AA293-AVERAGE(Indus!$N$2:$N$349)</f>
        <v>0.50237614372023565</v>
      </c>
      <c r="AC293" s="7">
        <f>AVERAGE(Indus!O287:O298)-AVERAGE(Indus!$O$2:$O$349)</f>
        <v>9.7211580287354771E-2</v>
      </c>
      <c r="AD293" s="7">
        <f t="shared" si="78"/>
        <v>-5.6000804821429107E-2</v>
      </c>
      <c r="AE293" s="7">
        <f>Indus!O293-AC293-AD293-AVERAGE(Indus!$O$2:$O$349)</f>
        <v>0.11330266398809563</v>
      </c>
      <c r="AF293" s="7">
        <f>AVERAGE(Indus!P287:P298)-AVERAGE(Indus!$P$2:$P$349)</f>
        <v>1.901813135057473E-2</v>
      </c>
      <c r="AG293" s="7">
        <f t="shared" si="79"/>
        <v>-2.2552960833333358E-2</v>
      </c>
      <c r="AH293" s="7">
        <f>Indus!P293-AF293-AG293-AVERAGE(Indus!$P$2:$P$349)</f>
        <v>-3.9112874999999978E-2</v>
      </c>
    </row>
    <row r="294" spans="1:34" x14ac:dyDescent="0.2">
      <c r="A294" s="3">
        <v>41774</v>
      </c>
      <c r="B294">
        <f t="shared" si="68"/>
        <v>2014</v>
      </c>
      <c r="C294">
        <f t="shared" si="69"/>
        <v>5</v>
      </c>
      <c r="D294" s="7">
        <f>AVERAGE(Indus!D288:D299)</f>
        <v>-3.7803281941666671</v>
      </c>
      <c r="E294" s="7">
        <f t="shared" si="70"/>
        <v>2.5263573912797606</v>
      </c>
      <c r="F294" s="7">
        <f>Indus!D294-D294-E294</f>
        <v>0.8381716628869067</v>
      </c>
      <c r="G294" s="7"/>
      <c r="H294" s="7">
        <f>AVERAGE(Indus!H288:H299)-AVERAGE(Indus!$H$2:$H$349)</f>
        <v>-7.8386932011499084</v>
      </c>
      <c r="I294" s="7">
        <f t="shared" si="71"/>
        <v>-0.45535786940445178</v>
      </c>
      <c r="J294" s="7">
        <f>Indus!H294-H294-I294-AVERAGE(Indus!$H$2:$H$349)</f>
        <v>0.20283508273723783</v>
      </c>
      <c r="K294" s="7">
        <f>AVERAGE(Indus!I288:I299)-AVERAGE(Indus!$I$2:$I$349)</f>
        <v>-3.6035609624138942</v>
      </c>
      <c r="L294" s="7">
        <f t="shared" si="72"/>
        <v>0.8001232152678881</v>
      </c>
      <c r="M294" s="7">
        <f>Indus!I294-K294-L294-AVERAGE(Indus!$I$2:$I$349)</f>
        <v>-0.16006533443453463</v>
      </c>
      <c r="N294" s="7">
        <f>AVERAGE(Indus!J288:J299)-AVERAGE(Indus!$J$2:$J$349)</f>
        <v>1.3941631034482649E-2</v>
      </c>
      <c r="O294" s="7">
        <f t="shared" si="73"/>
        <v>-0.10338196336309502</v>
      </c>
      <c r="P294" s="7">
        <f>Indus!J294-N294-O294-AVERAGE(Indus!$J$2:$J$349)</f>
        <v>0.12455660002976154</v>
      </c>
      <c r="Q294" s="7">
        <f>AVERAGE(Indus!K288:K299)-AVERAGE(Indus!$K$2:$K$349)</f>
        <v>-2.0491420977010177E-3</v>
      </c>
      <c r="R294" s="7">
        <f t="shared" si="74"/>
        <v>0.13874429791666643</v>
      </c>
      <c r="S294" s="7">
        <f>Indus!K294-Q294-R294-AVERAGE(Indus!$K$2:$K$349)</f>
        <v>-0.1272693562499998</v>
      </c>
      <c r="T294" s="7">
        <f>AVERAGE(Indus!L288:L299)-AVERAGE(Indus!$L$2:$L$349)</f>
        <v>0.6549951874712665</v>
      </c>
      <c r="U294" s="7">
        <f t="shared" si="75"/>
        <v>-1.5361059226785709</v>
      </c>
      <c r="V294" s="7">
        <f>Indus!L294-T294-U294-AVERAGE(Indus!$L$2:$L$349)</f>
        <v>0.50016368184523863</v>
      </c>
      <c r="W294" s="7">
        <f>AVERAGE(Indus!M288:M299)-AVERAGE(Indus!$M$2:$M$349)</f>
        <v>3.9752318965520506E-4</v>
      </c>
      <c r="X294" s="7">
        <f t="shared" si="76"/>
        <v>-3.9640604285714282E-2</v>
      </c>
      <c r="Y294" s="7">
        <f>Indus!M294-W294-X294-AVERAGE(Indus!$M$2:$M$349)</f>
        <v>2.0043678571429746E-4</v>
      </c>
      <c r="Z294" s="7">
        <f>AVERAGE(Indus!N288:N299)-AVERAGE(Indus!$N$2:$N$349)</f>
        <v>-0.12307986580460017</v>
      </c>
      <c r="AA294" s="7">
        <f t="shared" si="77"/>
        <v>3.7907389094047605</v>
      </c>
      <c r="AB294" s="7">
        <f>Indus!N294-Z294-AA294-AVERAGE(Indus!$N$2:$N$349)</f>
        <v>0.20753661392857126</v>
      </c>
      <c r="AC294" s="7">
        <f>AVERAGE(Indus!O288:O299)-AVERAGE(Indus!$O$2:$O$349)</f>
        <v>9.7423156954021373E-2</v>
      </c>
      <c r="AD294" s="7">
        <f t="shared" si="78"/>
        <v>-3.8706940357142727E-2</v>
      </c>
      <c r="AE294" s="7">
        <f>Indus!O294-AC294-AD294-AVERAGE(Indus!$O$2:$O$349)</f>
        <v>0.10552017285714266</v>
      </c>
      <c r="AF294" s="7">
        <f>AVERAGE(Indus!P288:P299)-AVERAGE(Indus!$P$2:$P$349)</f>
        <v>2.0315621350574714E-2</v>
      </c>
      <c r="AG294" s="7">
        <f t="shared" si="79"/>
        <v>-3.0040667202380952E-2</v>
      </c>
      <c r="AH294" s="7">
        <f>Indus!P294-AF294-AG294-AVERAGE(Indus!$P$2:$P$349)</f>
        <v>-1.5457198630952365E-2</v>
      </c>
    </row>
    <row r="295" spans="1:34" x14ac:dyDescent="0.2">
      <c r="A295" s="3">
        <v>41805</v>
      </c>
      <c r="B295">
        <f t="shared" si="68"/>
        <v>2014</v>
      </c>
      <c r="C295">
        <f t="shared" si="69"/>
        <v>6</v>
      </c>
      <c r="D295" s="7">
        <f>AVERAGE(Indus!D289:D300)</f>
        <v>-3.7663272225000006</v>
      </c>
      <c r="E295" s="7">
        <f t="shared" si="70"/>
        <v>1.4884468018154766</v>
      </c>
      <c r="F295" s="7">
        <f>Indus!D295-D295-E295</f>
        <v>-0.3644688193154757</v>
      </c>
      <c r="G295" s="7"/>
      <c r="H295" s="7">
        <f>AVERAGE(Indus!H289:H300)-AVERAGE(Indus!$H$2:$H$349)</f>
        <v>-7.8712249394834544</v>
      </c>
      <c r="I295" s="7">
        <f t="shared" si="71"/>
        <v>-0.44638061523755823</v>
      </c>
      <c r="J295" s="7">
        <f>Indus!H295-H295-I295-AVERAGE(Indus!$H$2:$H$349)</f>
        <v>0.1201883969042683</v>
      </c>
      <c r="K295" s="7">
        <f>AVERAGE(Indus!I289:I300)-AVERAGE(Indus!$I$2:$I$349)</f>
        <v>-3.5785899540805985</v>
      </c>
      <c r="L295" s="7">
        <f t="shared" si="72"/>
        <v>0.84019806285715504</v>
      </c>
      <c r="M295" s="7">
        <f>Indus!I295-K295-L295-AVERAGE(Indus!$I$2:$I$349)</f>
        <v>-0.20078868035710684</v>
      </c>
      <c r="N295" s="7">
        <f>AVERAGE(Indus!J289:J300)-AVERAGE(Indus!$J$2:$J$349)</f>
        <v>2.1305139367815862E-2</v>
      </c>
      <c r="O295" s="7">
        <f t="shared" si="73"/>
        <v>0.36573792788690507</v>
      </c>
      <c r="P295" s="7">
        <f>Indus!J295-N295-O295-AVERAGE(Indus!$J$2:$J$349)</f>
        <v>-3.1673309553571727E-2</v>
      </c>
      <c r="Q295" s="7">
        <f>AVERAGE(Indus!K289:K300)-AVERAGE(Indus!$K$2:$K$349)</f>
        <v>-6.1997854310343881E-3</v>
      </c>
      <c r="R295" s="7">
        <f t="shared" si="74"/>
        <v>-9.3634842857143186E-3</v>
      </c>
      <c r="S295" s="7">
        <f>Indus!K295-Q295-R295-AVERAGE(Indus!$K$2:$K$349)</f>
        <v>-2.9021910714285615E-2</v>
      </c>
      <c r="T295" s="7">
        <f>AVERAGE(Indus!L289:L300)-AVERAGE(Indus!$L$2:$L$349)</f>
        <v>0.64753447413793364</v>
      </c>
      <c r="U295" s="7">
        <f t="shared" si="75"/>
        <v>-0.8371478433035735</v>
      </c>
      <c r="V295" s="7">
        <f>Indus!L295-T295-U295-AVERAGE(Indus!$L$2:$L$349)</f>
        <v>-0.31923237419642625</v>
      </c>
      <c r="W295" s="7">
        <f>AVERAGE(Indus!M289:M300)-AVERAGE(Indus!$M$2:$M$349)</f>
        <v>-1.5237643678125967E-5</v>
      </c>
      <c r="X295" s="7">
        <f t="shared" si="76"/>
        <v>-3.9679677708333333E-2</v>
      </c>
      <c r="Y295" s="7">
        <f>Indus!M295-W295-X295-AVERAGE(Indus!$M$2:$M$349)</f>
        <v>6.5227104166667993E-4</v>
      </c>
      <c r="Z295" s="7">
        <f>AVERAGE(Indus!N289:N300)-AVERAGE(Indus!$N$2:$N$349)</f>
        <v>-8.2514374971268012E-2</v>
      </c>
      <c r="AA295" s="7">
        <f t="shared" si="77"/>
        <v>1.7242862690476208</v>
      </c>
      <c r="AB295" s="7">
        <f>Indus!N295-Z295-AA295-AVERAGE(Indus!$N$2:$N$349)</f>
        <v>0.19433646345237854</v>
      </c>
      <c r="AC295" s="7">
        <f>AVERAGE(Indus!O289:O300)-AVERAGE(Indus!$O$2:$O$349)</f>
        <v>8.326266278735428E-2</v>
      </c>
      <c r="AD295" s="7">
        <f t="shared" si="78"/>
        <v>-0.14073229485119043</v>
      </c>
      <c r="AE295" s="7">
        <f>Indus!O295-AC295-AD295-AVERAGE(Indus!$O$2:$O$349)</f>
        <v>-4.5045508482142615E-2</v>
      </c>
      <c r="AF295" s="7">
        <f>AVERAGE(Indus!P289:P300)-AVERAGE(Indus!$P$2:$P$349)</f>
        <v>2.0124460517241399E-2</v>
      </c>
      <c r="AG295" s="7">
        <f t="shared" si="79"/>
        <v>3.1537172827380958E-2</v>
      </c>
      <c r="AH295" s="7">
        <f>Indus!P295-AF295-AG295-AVERAGE(Indus!$P$2:$P$349)</f>
        <v>-5.3820197827380969E-2</v>
      </c>
    </row>
    <row r="296" spans="1:34" x14ac:dyDescent="0.2">
      <c r="A296" s="3">
        <v>41835</v>
      </c>
      <c r="B296">
        <f t="shared" si="68"/>
        <v>2014</v>
      </c>
      <c r="C296">
        <f t="shared" si="69"/>
        <v>7</v>
      </c>
      <c r="D296" s="7">
        <f>AVERAGE(Indus!D290:D301)</f>
        <v>-3.7378269033333336</v>
      </c>
      <c r="E296" s="7">
        <f t="shared" si="70"/>
        <v>1.9669899127678572</v>
      </c>
      <c r="F296" s="7">
        <f>Indus!D296-D296-E296</f>
        <v>-1.8823202394345233</v>
      </c>
      <c r="G296" s="7"/>
      <c r="H296" s="7">
        <f>AVERAGE(Indus!H290:H301)-AVERAGE(Indus!$H$2:$H$349)</f>
        <v>-7.8993214569832162</v>
      </c>
      <c r="I296" s="7">
        <f t="shared" si="71"/>
        <v>-0.1231013713095308</v>
      </c>
      <c r="J296" s="7">
        <f>Indus!H296-H296-I296-AVERAGE(Indus!$H$2:$H$349)</f>
        <v>-9.2474799524097762E-2</v>
      </c>
      <c r="K296" s="7">
        <f>AVERAGE(Indus!I290:I301)-AVERAGE(Indus!$I$2:$I$349)</f>
        <v>-3.5558670740805383</v>
      </c>
      <c r="L296" s="7">
        <f t="shared" si="72"/>
        <v>0.17507643994048294</v>
      </c>
      <c r="M296" s="7">
        <f>Indus!I296-K296-L296-AVERAGE(Indus!$I$2:$I$349)</f>
        <v>-5.6436807440491066E-2</v>
      </c>
      <c r="N296" s="7">
        <f>AVERAGE(Indus!J290:J301)-AVERAGE(Indus!$J$2:$J$349)</f>
        <v>2.5512785201149191E-2</v>
      </c>
      <c r="O296" s="7">
        <f t="shared" si="73"/>
        <v>0.82044285833333364</v>
      </c>
      <c r="P296" s="7">
        <f>Indus!J296-N296-O296-AVERAGE(Indus!$J$2:$J$349)</f>
        <v>-0.25489039583333373</v>
      </c>
      <c r="Q296" s="7">
        <f>AVERAGE(Indus!K290:K301)-AVERAGE(Indus!$K$2:$K$349)</f>
        <v>-3.9841420977010378E-3</v>
      </c>
      <c r="R296" s="7">
        <f t="shared" si="74"/>
        <v>9.4670911398809454E-2</v>
      </c>
      <c r="S296" s="7">
        <f>Indus!K296-Q296-R296-AVERAGE(Indus!$K$2:$K$349)</f>
        <v>9.6471980267857194E-2</v>
      </c>
      <c r="T296" s="7">
        <f>AVERAGE(Indus!L290:L301)-AVERAGE(Indus!$L$2:$L$349)</f>
        <v>0.62965085580460034</v>
      </c>
      <c r="U296" s="7">
        <f t="shared" si="75"/>
        <v>1.7990590514880962</v>
      </c>
      <c r="V296" s="7">
        <f>Indus!L296-T296-U296-AVERAGE(Indus!$L$2:$L$349)</f>
        <v>-1.3224652806547628</v>
      </c>
      <c r="W296" s="7">
        <f>AVERAGE(Indus!M290:M301)-AVERAGE(Indus!$M$2:$M$349)</f>
        <v>-1.5237643678125967E-5</v>
      </c>
      <c r="X296" s="7">
        <f t="shared" si="76"/>
        <v>6.3956218720238101E-2</v>
      </c>
      <c r="Y296" s="7">
        <f>Indus!M296-W296-X296-AVERAGE(Indus!$M$2:$M$349)</f>
        <v>-4.0254538690479014E-4</v>
      </c>
      <c r="Z296" s="7">
        <f>AVERAGE(Indus!N290:N301)-AVERAGE(Indus!$N$2:$N$349)</f>
        <v>-3.9532710804602189E-2</v>
      </c>
      <c r="AA296" s="7">
        <f t="shared" si="77"/>
        <v>-1.4646424845833312</v>
      </c>
      <c r="AB296" s="7">
        <f>Indus!N296-Z296-AA296-AVERAGE(Indus!$N$2:$N$349)</f>
        <v>7.605664291666514E-2</v>
      </c>
      <c r="AC296" s="7">
        <f>AVERAGE(Indus!O290:O301)-AVERAGE(Indus!$O$2:$O$349)</f>
        <v>8.5600754454020933E-2</v>
      </c>
      <c r="AD296" s="7">
        <f t="shared" si="78"/>
        <v>0.38190007651785818</v>
      </c>
      <c r="AE296" s="7">
        <f>Indus!O296-AC296-AD296-AVERAGE(Indus!$O$2:$O$349)</f>
        <v>-0.19319803151785786</v>
      </c>
      <c r="AF296" s="7">
        <f>AVERAGE(Indus!P290:P301)-AVERAGE(Indus!$P$2:$P$349)</f>
        <v>2.0136164683908067E-2</v>
      </c>
      <c r="AG296" s="7">
        <f t="shared" si="79"/>
        <v>0.21962261613095235</v>
      </c>
      <c r="AH296" s="7">
        <f>Indus!P296-AF296-AG296-AVERAGE(Indus!$P$2:$P$349)</f>
        <v>-0.13491544529761906</v>
      </c>
    </row>
    <row r="297" spans="1:34" x14ac:dyDescent="0.2">
      <c r="A297" s="3">
        <v>41866</v>
      </c>
      <c r="B297">
        <f t="shared" si="68"/>
        <v>2014</v>
      </c>
      <c r="C297">
        <f t="shared" si="69"/>
        <v>8</v>
      </c>
      <c r="D297" s="7">
        <f>AVERAGE(Indus!D291:D302)</f>
        <v>-3.7303529574999996</v>
      </c>
      <c r="E297" s="7">
        <f t="shared" si="70"/>
        <v>1.7473477882142856</v>
      </c>
      <c r="F297" s="7">
        <f>Indus!D297-D297-E297</f>
        <v>-2.732833260714286</v>
      </c>
      <c r="G297" s="7"/>
      <c r="H297" s="7">
        <f>AVERAGE(Indus!H291:H302)-AVERAGE(Indus!$H$2:$H$349)</f>
        <v>-7.9264210661503967</v>
      </c>
      <c r="I297" s="7">
        <f t="shared" si="71"/>
        <v>0.30438886375077345</v>
      </c>
      <c r="J297" s="7">
        <f>Indus!H297-H297-I297-AVERAGE(Indus!$H$2:$H$349)</f>
        <v>-0.33026777541726915</v>
      </c>
      <c r="K297" s="7">
        <f>AVERAGE(Indus!I291:I302)-AVERAGE(Indus!$I$2:$I$349)</f>
        <v>-3.5331085907471902</v>
      </c>
      <c r="L297" s="7">
        <f t="shared" si="72"/>
        <v>-0.76863316086308942</v>
      </c>
      <c r="M297" s="7">
        <f>Indus!I297-K297-L297-AVERAGE(Indus!$I$2:$I$349)</f>
        <v>0.24186416002970645</v>
      </c>
      <c r="N297" s="7">
        <f>AVERAGE(Indus!J291:J302)-AVERAGE(Indus!$J$2:$J$349)</f>
        <v>2.835178186781584E-2</v>
      </c>
      <c r="O297" s="7">
        <f t="shared" si="73"/>
        <v>0.9251789839880955</v>
      </c>
      <c r="P297" s="7">
        <f>Indus!J297-N297-O297-AVERAGE(Indus!$J$2:$J$349)</f>
        <v>-0.45727302815476212</v>
      </c>
      <c r="Q297" s="7">
        <f>AVERAGE(Indus!K291:K302)-AVERAGE(Indus!$K$2:$K$349)</f>
        <v>-7.8351145977010317E-3</v>
      </c>
      <c r="R297" s="7">
        <f t="shared" si="74"/>
        <v>1.6816573690476178E-2</v>
      </c>
      <c r="S297" s="7">
        <f>Indus!K297-Q297-R297-AVERAGE(Indus!$K$2:$K$349)</f>
        <v>0.18997937047619051</v>
      </c>
      <c r="T297" s="7">
        <f>AVERAGE(Indus!L291:L302)-AVERAGE(Indus!$L$2:$L$349)</f>
        <v>0.62201073247126626</v>
      </c>
      <c r="U297" s="7">
        <f t="shared" si="75"/>
        <v>3.6617751977976187</v>
      </c>
      <c r="V297" s="7">
        <f>Indus!L297-T297-U297-AVERAGE(Indus!$L$2:$L$349)</f>
        <v>-2.0169940436309508</v>
      </c>
      <c r="W297" s="7">
        <f>AVERAGE(Indus!M291:M302)-AVERAGE(Indus!$M$2:$M$349)</f>
        <v>3.9683189655206896E-5</v>
      </c>
      <c r="X297" s="7">
        <f t="shared" si="76"/>
        <v>3.3499074464285739E-2</v>
      </c>
      <c r="Y297" s="7">
        <f>Indus!M297-W297-X297-AVERAGE(Indus!$M$2:$M$349)</f>
        <v>-4.2039196428574066E-4</v>
      </c>
      <c r="Z297" s="7">
        <f>AVERAGE(Indus!N291:N302)-AVERAGE(Indus!$N$2:$N$349)</f>
        <v>-2.1919379137935735E-2</v>
      </c>
      <c r="AA297" s="7">
        <f t="shared" si="77"/>
        <v>-3.1178156839880966</v>
      </c>
      <c r="AB297" s="7">
        <f>Indus!N297-Z297-AA297-AVERAGE(Indus!$N$2:$N$349)</f>
        <v>0.14428948065476277</v>
      </c>
      <c r="AC297" s="7">
        <f>AVERAGE(Indus!O291:O302)-AVERAGE(Indus!$O$2:$O$349)</f>
        <v>8.8413001120687618E-2</v>
      </c>
      <c r="AD297" s="7">
        <f t="shared" si="78"/>
        <v>0.54602282654761813</v>
      </c>
      <c r="AE297" s="7">
        <f>Indus!O297-AC297-AD297-AVERAGE(Indus!$O$2:$O$349)</f>
        <v>-0.38568338821428449</v>
      </c>
      <c r="AF297" s="7">
        <f>AVERAGE(Indus!P291:P302)-AVERAGE(Indus!$P$2:$P$349)</f>
        <v>2.0134301350574729E-2</v>
      </c>
      <c r="AG297" s="7">
        <f t="shared" si="79"/>
        <v>0.14610215586309522</v>
      </c>
      <c r="AH297" s="7">
        <f>Indus!P297-AF297-AG297-AVERAGE(Indus!$P$2:$P$349)</f>
        <v>-0.11829128169642857</v>
      </c>
    </row>
    <row r="298" spans="1:34" x14ac:dyDescent="0.2">
      <c r="A298" s="3">
        <v>41897</v>
      </c>
      <c r="B298">
        <f t="shared" si="68"/>
        <v>2014</v>
      </c>
      <c r="C298">
        <f t="shared" si="69"/>
        <v>9</v>
      </c>
      <c r="D298" s="7">
        <f>AVERAGE(Indus!D292:D303)</f>
        <v>-3.7218043008333335</v>
      </c>
      <c r="E298" s="7">
        <f t="shared" si="70"/>
        <v>-0.16994869681547603</v>
      </c>
      <c r="F298" s="7">
        <f>Indus!D298-D298-E298</f>
        <v>2.0864560976488096</v>
      </c>
      <c r="G298" s="7"/>
      <c r="H298" s="7">
        <f>AVERAGE(Indus!H292:H303)-AVERAGE(Indus!$H$2:$H$349)</f>
        <v>-7.9459523161503967</v>
      </c>
      <c r="I298" s="7">
        <f t="shared" si="71"/>
        <v>0.56428019148734165</v>
      </c>
      <c r="J298" s="7">
        <f>Indus!H298-H298-I298-AVERAGE(Indus!$H$2:$H$349)</f>
        <v>4.4362386845932633E-2</v>
      </c>
      <c r="K298" s="7">
        <f>AVERAGE(Indus!I292:I303)-AVERAGE(Indus!$I$2:$I$349)</f>
        <v>-3.5046458632471627</v>
      </c>
      <c r="L298" s="7">
        <f t="shared" si="72"/>
        <v>-0.73743248026778474</v>
      </c>
      <c r="M298" s="7">
        <f>Indus!I298-K298-L298-AVERAGE(Indus!$I$2:$I$349)</f>
        <v>0.24299176193437688</v>
      </c>
      <c r="N298" s="7">
        <f>AVERAGE(Indus!J292:J303)-AVERAGE(Indus!$J$2:$J$349)</f>
        <v>3.4170970201149231E-2</v>
      </c>
      <c r="O298" s="7">
        <f t="shared" si="73"/>
        <v>0.52414154517857137</v>
      </c>
      <c r="P298" s="7">
        <f>Indus!J298-N298-O298-AVERAGE(Indus!$J$2:$J$349)</f>
        <v>0.28959450232142858</v>
      </c>
      <c r="Q298" s="7">
        <f>AVERAGE(Indus!K292:K303)-AVERAGE(Indus!$K$2:$K$349)</f>
        <v>-1.0671783764367726E-2</v>
      </c>
      <c r="R298" s="7">
        <f t="shared" si="74"/>
        <v>0.24324861071428594</v>
      </c>
      <c r="S298" s="7">
        <f>Indus!K298-Q298-R298-AVERAGE(Indus!$K$2:$K$349)</f>
        <v>-2.1204827380952529E-2</v>
      </c>
      <c r="T298" s="7">
        <f>AVERAGE(Indus!L292:L303)-AVERAGE(Indus!$L$2:$L$349)</f>
        <v>0.60382718330460161</v>
      </c>
      <c r="U298" s="7">
        <f t="shared" si="75"/>
        <v>2.2162659018154773</v>
      </c>
      <c r="V298" s="7">
        <f>Indus!L298-T298-U298-AVERAGE(Indus!$L$2:$L$349)</f>
        <v>0.72164310151785571</v>
      </c>
      <c r="W298" s="7">
        <f>AVERAGE(Indus!M292:M303)-AVERAGE(Indus!$M$2:$M$349)</f>
        <v>9.460402298853976E-5</v>
      </c>
      <c r="X298" s="7">
        <f t="shared" si="76"/>
        <v>8.6521461220238155E-2</v>
      </c>
      <c r="Y298" s="7">
        <f>Indus!M298-W298-X298-AVERAGE(Indus!$M$2:$M$349)</f>
        <v>-2.6990955357147906E-4</v>
      </c>
      <c r="Z298" s="7">
        <f>AVERAGE(Indus!N292:N303)-AVERAGE(Indus!$N$2:$N$349)</f>
        <v>-1.5145271637935664E-2</v>
      </c>
      <c r="AA298" s="7">
        <f t="shared" si="77"/>
        <v>-3.2922003180654746</v>
      </c>
      <c r="AB298" s="7">
        <f>Indus!N298-Z298-AA298-AVERAGE(Indus!$N$2:$N$349)</f>
        <v>0.28769384723214131</v>
      </c>
      <c r="AC298" s="7">
        <f>AVERAGE(Indus!O292:O303)-AVERAGE(Indus!$O$2:$O$349)</f>
        <v>9.0626936120687951E-2</v>
      </c>
      <c r="AD298" s="7">
        <f t="shared" si="78"/>
        <v>0.22230336464285827</v>
      </c>
      <c r="AE298" s="7">
        <f>Indus!O298-AC298-AD298-AVERAGE(Indus!$O$2:$O$349)</f>
        <v>8.1903108690474902E-2</v>
      </c>
      <c r="AF298" s="7">
        <f>AVERAGE(Indus!P292:P303)-AVERAGE(Indus!$P$2:$P$349)</f>
        <v>2.5912477183908059E-2</v>
      </c>
      <c r="AG298" s="7">
        <f t="shared" si="79"/>
        <v>2.9234067857142887E-3</v>
      </c>
      <c r="AH298" s="7">
        <f>Indus!P298-AF298-AG298-AVERAGE(Indus!$P$2:$P$349)</f>
        <v>0.43961580154761898</v>
      </c>
    </row>
    <row r="299" spans="1:34" x14ac:dyDescent="0.2">
      <c r="A299" s="3">
        <v>41927</v>
      </c>
      <c r="B299">
        <f t="shared" si="68"/>
        <v>2014</v>
      </c>
      <c r="C299">
        <f t="shared" si="69"/>
        <v>10</v>
      </c>
      <c r="D299" s="7">
        <f>AVERAGE(Indus!D293:D304)</f>
        <v>-3.4473073483333336</v>
      </c>
      <c r="E299" s="7">
        <f t="shared" si="70"/>
        <v>-2.9457578467261909</v>
      </c>
      <c r="F299" s="7">
        <f>Indus!D299-D299-E299</f>
        <v>1.2736956850595242</v>
      </c>
      <c r="G299" s="7"/>
      <c r="H299" s="7">
        <f>AVERAGE(Indus!H293:H304)-AVERAGE(Indus!$H$2:$H$349)</f>
        <v>-7.9520354869841867</v>
      </c>
      <c r="I299" s="7">
        <f t="shared" si="71"/>
        <v>0.67293512288642887</v>
      </c>
      <c r="J299" s="7">
        <f>Indus!H299-H299-I299-AVERAGE(Indus!$H$2:$H$349)</f>
        <v>1.6497656280989759E-2</v>
      </c>
      <c r="K299" s="7">
        <f>AVERAGE(Indus!I293:I304)-AVERAGE(Indus!$I$2:$I$349)</f>
        <v>-3.4804123632471828</v>
      </c>
      <c r="L299" s="7">
        <f t="shared" si="72"/>
        <v>-0.62443569854167436</v>
      </c>
      <c r="M299" s="7">
        <f>Indus!I299-K299-L299-AVERAGE(Indus!$I$2:$I$349)</f>
        <v>0.2144040602083237</v>
      </c>
      <c r="N299" s="7">
        <f>AVERAGE(Indus!J293:J304)-AVERAGE(Indus!$J$2:$J$349)</f>
        <v>6.5553839367815891E-2</v>
      </c>
      <c r="O299" s="7">
        <f t="shared" si="73"/>
        <v>-4.6015853988095268E-2</v>
      </c>
      <c r="P299" s="7">
        <f>Indus!J299-N299-O299-AVERAGE(Indus!$J$2:$J$349)</f>
        <v>0.13131763232142846</v>
      </c>
      <c r="Q299" s="7">
        <f>AVERAGE(Indus!K293:K304)-AVERAGE(Indus!$K$2:$K$349)</f>
        <v>-1.7559258764367702E-2</v>
      </c>
      <c r="R299" s="7">
        <f t="shared" si="74"/>
        <v>0.14251123116071418</v>
      </c>
      <c r="S299" s="7">
        <f>Indus!K299-Q299-R299-AVERAGE(Indus!$K$2:$K$349)</f>
        <v>2.97927571726192E-2</v>
      </c>
      <c r="T299" s="7">
        <f>AVERAGE(Indus!L293:L304)-AVERAGE(Indus!$L$2:$L$349)</f>
        <v>0.70152237497126801</v>
      </c>
      <c r="U299" s="7">
        <f t="shared" si="75"/>
        <v>7.3723279255951901E-2</v>
      </c>
      <c r="V299" s="7">
        <f>Indus!L299-T299-U299-AVERAGE(Indus!$L$2:$L$349)</f>
        <v>0.64785488241071398</v>
      </c>
      <c r="W299" s="7">
        <f>AVERAGE(Indus!M293:M304)-AVERAGE(Indus!$M$2:$M$349)</f>
        <v>1.4952485632187262E-4</v>
      </c>
      <c r="X299" s="7">
        <f t="shared" si="76"/>
        <v>8.6516122976190463E-2</v>
      </c>
      <c r="Y299" s="7">
        <f>Indus!M299-W299-X299-AVERAGE(Indus!$M$2:$M$349)</f>
        <v>-3.0116214285713649E-4</v>
      </c>
      <c r="Z299" s="7">
        <f>AVERAGE(Indus!N293:N304)-AVERAGE(Indus!$N$2:$N$349)</f>
        <v>9.4372302528734409E-2</v>
      </c>
      <c r="AA299" s="7">
        <f t="shared" si="77"/>
        <v>-3.0015759469047625</v>
      </c>
      <c r="AB299" s="7">
        <f>Indus!N299-Z299-AA299-AVERAGE(Indus!$N$2:$N$349)</f>
        <v>0.13053906190475928</v>
      </c>
      <c r="AC299" s="7">
        <f>AVERAGE(Indus!O293:O304)-AVERAGE(Indus!$O$2:$O$349)</f>
        <v>0.11189514528735511</v>
      </c>
      <c r="AD299" s="7">
        <f t="shared" si="78"/>
        <v>-0.17453537592261892</v>
      </c>
      <c r="AE299" s="7">
        <f>Indus!O299-AC299-AD299-AVERAGE(Indus!$O$2:$O$349)</f>
        <v>0.11562979008928487</v>
      </c>
      <c r="AF299" s="7">
        <f>AVERAGE(Indus!P293:P304)-AVERAGE(Indus!$P$2:$P$349)</f>
        <v>2.9221630517241387E-2</v>
      </c>
      <c r="AG299" s="7">
        <f t="shared" si="79"/>
        <v>-7.4909249077380946E-2</v>
      </c>
      <c r="AH299" s="7">
        <f>Indus!P299-AF299-AG299-AVERAGE(Indus!$P$2:$P$349)</f>
        <v>-1.213443592261905E-2</v>
      </c>
    </row>
    <row r="300" spans="1:34" x14ac:dyDescent="0.2">
      <c r="A300" s="3">
        <v>41958</v>
      </c>
      <c r="B300">
        <f t="shared" si="68"/>
        <v>2014</v>
      </c>
      <c r="C300">
        <f t="shared" si="69"/>
        <v>11</v>
      </c>
      <c r="D300" s="7">
        <f>AVERAGE(Indus!D294:D305)</f>
        <v>-3.1894828083333331</v>
      </c>
      <c r="E300" s="7">
        <f t="shared" si="70"/>
        <v>-3.5697580191071441</v>
      </c>
      <c r="F300" s="7">
        <f>Indus!D300-D300-E300</f>
        <v>0.68547983744047691</v>
      </c>
      <c r="G300" s="7"/>
      <c r="H300" s="7">
        <f>AVERAGE(Indus!H294:H305)-AVERAGE(Indus!$H$2:$H$349)</f>
        <v>-7.9464609428168842</v>
      </c>
      <c r="I300" s="7">
        <f t="shared" si="71"/>
        <v>0.72864568809472985</v>
      </c>
      <c r="J300" s="7">
        <f>Indus!H300-H300-I300-AVERAGE(Indus!$H$2:$H$349)</f>
        <v>-7.3840183094944223E-2</v>
      </c>
      <c r="K300" s="7">
        <f>AVERAGE(Indus!I294:I305)-AVERAGE(Indus!$I$2:$I$349)</f>
        <v>-3.4536840507471993</v>
      </c>
      <c r="L300" s="7">
        <f t="shared" si="72"/>
        <v>-0.50716400184529675</v>
      </c>
      <c r="M300" s="7">
        <f>Indus!I300-K300-L300-AVERAGE(Indus!$I$2:$I$349)</f>
        <v>0.17626953101193976</v>
      </c>
      <c r="N300" s="7">
        <f>AVERAGE(Indus!J294:J305)-AVERAGE(Indus!$J$2:$J$349)</f>
        <v>9.8251357701149233E-2</v>
      </c>
      <c r="O300" s="7">
        <f t="shared" si="73"/>
        <v>-0.27201306354166643</v>
      </c>
      <c r="P300" s="7">
        <f>Indus!J300-N300-O300-AVERAGE(Indus!$J$2:$J$349)</f>
        <v>0.1045385535416663</v>
      </c>
      <c r="Q300" s="7">
        <f>AVERAGE(Indus!K294:K305)-AVERAGE(Indus!$K$2:$K$349)</f>
        <v>-1.8691446264367695E-2</v>
      </c>
      <c r="R300" s="7">
        <f t="shared" si="74"/>
        <v>-3.8654924107142885E-2</v>
      </c>
      <c r="S300" s="7">
        <f>Indus!K300-Q300-R300-AVERAGE(Indus!$K$2:$K$349)</f>
        <v>1.4935089940476209E-2</v>
      </c>
      <c r="T300" s="7">
        <f>AVERAGE(Indus!L294:L305)-AVERAGE(Indus!$L$2:$L$349)</f>
        <v>0.76812571747126679</v>
      </c>
      <c r="U300" s="7">
        <f t="shared" si="75"/>
        <v>-0.51119059562499913</v>
      </c>
      <c r="V300" s="7">
        <f>Indus!L300-T300-U300-AVERAGE(Indus!$L$2:$L$349)</f>
        <v>0.39819819479166618</v>
      </c>
      <c r="W300" s="7">
        <f>AVERAGE(Indus!M294:M305)-AVERAGE(Indus!$M$2:$M$349)</f>
        <v>1.4952485632187262E-4</v>
      </c>
      <c r="X300" s="7">
        <f t="shared" si="76"/>
        <v>2.3683410833333321E-2</v>
      </c>
      <c r="Y300" s="7">
        <f>Indus!M300-W300-X300-AVERAGE(Indus!$M$2:$M$349)</f>
        <v>-4.8912999999997653E-4</v>
      </c>
      <c r="Z300" s="7">
        <f>AVERAGE(Indus!N294:N305)-AVERAGE(Indus!$N$2:$N$349)</f>
        <v>0.19795126752873138</v>
      </c>
      <c r="AA300" s="7">
        <f t="shared" si="77"/>
        <v>-2.4656964049702372</v>
      </c>
      <c r="AB300" s="7">
        <f>Indus!N300-Z300-AA300-AVERAGE(Indus!$N$2:$N$349)</f>
        <v>0.11408403497023656</v>
      </c>
      <c r="AC300" s="7">
        <f>AVERAGE(Indus!O294:O305)-AVERAGE(Indus!$O$2:$O$349)</f>
        <v>0.13038394945402176</v>
      </c>
      <c r="AD300" s="7">
        <f t="shared" si="78"/>
        <v>-0.45004948389880894</v>
      </c>
      <c r="AE300" s="7">
        <f>Indus!O300-AC300-AD300-AVERAGE(Indus!$O$2:$O$349)</f>
        <v>-1.47460061011917E-2</v>
      </c>
      <c r="AF300" s="7">
        <f>AVERAGE(Indus!P294:P305)-AVERAGE(Indus!$P$2:$P$349)</f>
        <v>3.4498951350574736E-2</v>
      </c>
      <c r="AG300" s="7">
        <f t="shared" si="79"/>
        <v>-7.7334496339285713E-2</v>
      </c>
      <c r="AH300" s="7">
        <f>Indus!P300-AF300-AG300-AVERAGE(Indus!$P$2:$P$349)</f>
        <v>-3.3490759494047631E-2</v>
      </c>
    </row>
    <row r="301" spans="1:34" x14ac:dyDescent="0.2">
      <c r="A301" s="3">
        <v>41988</v>
      </c>
      <c r="B301">
        <f t="shared" si="68"/>
        <v>2014</v>
      </c>
      <c r="C301">
        <f t="shared" si="69"/>
        <v>12</v>
      </c>
      <c r="D301" s="7">
        <f>AVERAGE(Indus!D295:D306)</f>
        <v>-2.9903787374999999</v>
      </c>
      <c r="E301" s="7">
        <f t="shared" si="70"/>
        <v>-3.4801343082440477</v>
      </c>
      <c r="F301" s="7">
        <f>Indus!D301-D301-E301</f>
        <v>-0.4897015642559519</v>
      </c>
      <c r="G301" s="7"/>
      <c r="H301" s="7">
        <f>AVERAGE(Indus!H295:H306)-AVERAGE(Indus!$H$2:$H$349)</f>
        <v>-7.9454640353169452</v>
      </c>
      <c r="I301" s="7">
        <f t="shared" si="71"/>
        <v>-0.44556318029754038</v>
      </c>
      <c r="J301" s="7">
        <f>Indus!H301-H301-I301-AVERAGE(Indus!$H$2:$H$349)</f>
        <v>2.0270207797693729E-2</v>
      </c>
      <c r="K301" s="7">
        <f>AVERAGE(Indus!I295:I306)-AVERAGE(Indus!$I$2:$I$349)</f>
        <v>-3.4285375665805304</v>
      </c>
      <c r="L301" s="7">
        <f t="shared" si="72"/>
        <v>-0.34169206232144234</v>
      </c>
      <c r="M301" s="7">
        <f>Indus!I301-K301-L301-AVERAGE(Indus!$I$2:$I$349)</f>
        <v>6.1395737321390698E-2</v>
      </c>
      <c r="N301" s="7">
        <f>AVERAGE(Indus!J295:J306)-AVERAGE(Indus!$J$2:$J$349)</f>
        <v>0.11436609936781594</v>
      </c>
      <c r="O301" s="7">
        <f t="shared" si="73"/>
        <v>-0.5169500352678571</v>
      </c>
      <c r="P301" s="7">
        <f>Indus!J301-N301-O301-AVERAGE(Indus!$J$2:$J$349)</f>
        <v>-5.7625836398809582E-2</v>
      </c>
      <c r="Q301" s="7">
        <f>AVERAGE(Indus!K295:K306)-AVERAGE(Indus!$K$2:$K$349)</f>
        <v>-5.3816445977010741E-3</v>
      </c>
      <c r="R301" s="7">
        <f t="shared" si="74"/>
        <v>0.2758142312202384</v>
      </c>
      <c r="S301" s="7">
        <f>Indus!K301-Q301-R301-AVERAGE(Indus!$K$2:$K$349)</f>
        <v>3.6299452946428334E-2</v>
      </c>
      <c r="T301" s="7">
        <f>AVERAGE(Indus!L295:L306)-AVERAGE(Indus!$L$2:$L$349)</f>
        <v>0.77932459580460112</v>
      </c>
      <c r="U301" s="7">
        <f t="shared" si="75"/>
        <v>-0.50768902354166556</v>
      </c>
      <c r="V301" s="7">
        <f>Indus!L301-T301-U301-AVERAGE(Indus!$L$2:$L$349)</f>
        <v>-7.1628545625001649E-2</v>
      </c>
      <c r="W301" s="7">
        <f>AVERAGE(Indus!M295:M306)-AVERAGE(Indus!$M$2:$M$349)</f>
        <v>1.9856152298854124E-4</v>
      </c>
      <c r="X301" s="7">
        <f t="shared" si="76"/>
        <v>-7.2473393809523806E-2</v>
      </c>
      <c r="Y301" s="7">
        <f>Indus!M301-W301-X301-AVERAGE(Indus!$M$2:$M$349)</f>
        <v>-1.4385202380952367E-4</v>
      </c>
      <c r="Z301" s="7">
        <f>AVERAGE(Indus!N295:N306)-AVERAGE(Indus!$N$2:$N$349)</f>
        <v>0.33027079669539816</v>
      </c>
      <c r="AA301" s="7">
        <f t="shared" si="77"/>
        <v>-1.703961671160716</v>
      </c>
      <c r="AB301" s="7">
        <f>Indus!N301-Z301-AA301-AVERAGE(Indus!$N$2:$N$349)</f>
        <v>-0.3809495580059501</v>
      </c>
      <c r="AC301" s="7">
        <f>AVERAGE(Indus!O295:O306)-AVERAGE(Indus!$O$2:$O$349)</f>
        <v>0.13077430028735426</v>
      </c>
      <c r="AD301" s="7">
        <f t="shared" si="78"/>
        <v>-9.3014441964285766E-2</v>
      </c>
      <c r="AE301" s="7">
        <f>Indus!O301-AC301-AD301-AVERAGE(Indus!$O$2:$O$349)</f>
        <v>-6.1400168869047089E-2</v>
      </c>
      <c r="AF301" s="7">
        <f>AVERAGE(Indus!P295:P306)-AVERAGE(Indus!$P$2:$P$349)</f>
        <v>3.4096708017241406E-2</v>
      </c>
      <c r="AG301" s="7">
        <f t="shared" si="79"/>
        <v>-7.4602463452380946E-2</v>
      </c>
      <c r="AH301" s="7">
        <f>Indus!P301-AF301-AG301-AVERAGE(Indus!$P$2:$P$349)</f>
        <v>-3.5875799047619068E-2</v>
      </c>
    </row>
    <row r="302" spans="1:34" x14ac:dyDescent="0.2">
      <c r="A302" s="3">
        <v>42019</v>
      </c>
      <c r="B302">
        <f t="shared" si="68"/>
        <v>2015</v>
      </c>
      <c r="C302">
        <f t="shared" si="69"/>
        <v>1</v>
      </c>
      <c r="D302" s="7">
        <f>AVERAGE(Indus!D296:D307)</f>
        <v>-2.7416944108333343</v>
      </c>
      <c r="E302" s="7">
        <f t="shared" si="70"/>
        <v>-2.9115972892857132</v>
      </c>
      <c r="F302" s="7">
        <f>Indus!D302-D302-E302</f>
        <v>-1.7592935598809527</v>
      </c>
      <c r="G302" s="7"/>
      <c r="H302" s="7">
        <f>AVERAGE(Indus!H296:H307)-AVERAGE(Indus!$H$2:$H$349)</f>
        <v>-7.9396656953167621</v>
      </c>
      <c r="I302" s="7">
        <f t="shared" si="71"/>
        <v>-0.39337085511897385</v>
      </c>
      <c r="J302" s="7">
        <f>Indus!H302-H302-I302-AVERAGE(Indus!$H$2:$H$349)</f>
        <v>-0.11120677738108498</v>
      </c>
      <c r="K302" s="7">
        <f>AVERAGE(Indus!I296:I307)-AVERAGE(Indus!$I$2:$I$349)</f>
        <v>-3.397679209080593</v>
      </c>
      <c r="L302" s="7">
        <f t="shared" si="72"/>
        <v>-0.13915016446424033</v>
      </c>
      <c r="M302" s="7">
        <f>Indus!I302-K302-L302-AVERAGE(Indus!$I$2:$I$349)</f>
        <v>-5.5244268035721689E-2</v>
      </c>
      <c r="N302" s="7">
        <f>AVERAGE(Indus!J296:J307)-AVERAGE(Indus!$J$2:$J$349)</f>
        <v>0.12561096270114924</v>
      </c>
      <c r="O302" s="7">
        <f t="shared" si="73"/>
        <v>-0.63024716369047629</v>
      </c>
      <c r="P302" s="7">
        <f>Indus!J302-N302-O302-AVERAGE(Indus!$J$2:$J$349)</f>
        <v>-0.16455180130952374</v>
      </c>
      <c r="Q302" s="7">
        <f>AVERAGE(Indus!K296:K307)-AVERAGE(Indus!$K$2:$K$349)</f>
        <v>-7.784459770099339E-5</v>
      </c>
      <c r="R302" s="7">
        <f t="shared" si="74"/>
        <v>-0.33677367514880951</v>
      </c>
      <c r="S302" s="7">
        <f>Indus!K302-Q302-R302-AVERAGE(Indus!$K$2:$K$349)</f>
        <v>-2.8150684523886582E-5</v>
      </c>
      <c r="T302" s="7">
        <f>AVERAGE(Indus!L296:L307)-AVERAGE(Indus!$L$2:$L$349)</f>
        <v>0.81056342997126674</v>
      </c>
      <c r="U302" s="7">
        <f t="shared" si="75"/>
        <v>-0.83735311690476166</v>
      </c>
      <c r="V302" s="7">
        <f>Indus!L302-T302-U302-AVERAGE(Indus!$L$2:$L$349)</f>
        <v>-0.2122601564285711</v>
      </c>
      <c r="W302" s="7">
        <f>AVERAGE(Indus!M296:M307)-AVERAGE(Indus!$M$2:$M$349)</f>
        <v>2.4759818965520985E-4</v>
      </c>
      <c r="X302" s="7">
        <f t="shared" si="76"/>
        <v>-2.3229864166666676E-2</v>
      </c>
      <c r="Y302" s="7">
        <f>Indus!M302-W302-X302-AVERAGE(Indus!$M$2:$M$349)</f>
        <v>3.1750166666667801E-4</v>
      </c>
      <c r="Z302" s="7">
        <f>AVERAGE(Indus!N296:N307)-AVERAGE(Indus!$N$2:$N$349)</f>
        <v>0.48329602669539895</v>
      </c>
      <c r="AA302" s="7">
        <f t="shared" si="77"/>
        <v>-0.27041996994047501</v>
      </c>
      <c r="AB302" s="7">
        <f>Indus!N302-Z302-AA302-AVERAGE(Indus!$N$2:$N$349)</f>
        <v>-1.0741696992261929</v>
      </c>
      <c r="AC302" s="7">
        <f>AVERAGE(Indus!O296:O307)-AVERAGE(Indus!$O$2:$O$349)</f>
        <v>0.14162759112068768</v>
      </c>
      <c r="AD302" s="7">
        <f t="shared" si="78"/>
        <v>-0.21379957645833381</v>
      </c>
      <c r="AE302" s="7">
        <f>Indus!O302-AC302-AD302-AVERAGE(Indus!$O$2:$O$349)</f>
        <v>-0.10051880520833256</v>
      </c>
      <c r="AF302" s="7">
        <f>AVERAGE(Indus!P296:P307)-AVERAGE(Indus!$P$2:$P$349)</f>
        <v>3.4407411350574749E-2</v>
      </c>
      <c r="AG302" s="7">
        <f t="shared" si="79"/>
        <v>-6.7250286041666663E-2</v>
      </c>
      <c r="AH302" s="7">
        <f>Indus!P302-AF302-AG302-AVERAGE(Indus!$P$2:$P$349)</f>
        <v>-4.1545529791666695E-2</v>
      </c>
    </row>
    <row r="303" spans="1:34" x14ac:dyDescent="0.2">
      <c r="A303" s="3">
        <v>42050</v>
      </c>
      <c r="B303">
        <f t="shared" si="68"/>
        <v>2015</v>
      </c>
      <c r="C303">
        <f t="shared" si="69"/>
        <v>2</v>
      </c>
      <c r="D303" s="7">
        <f>AVERAGE(Indus!D297:D308)</f>
        <v>-2.2959518441666664</v>
      </c>
      <c r="E303" s="7">
        <f t="shared" si="70"/>
        <v>-0.42567143738095259</v>
      </c>
      <c r="F303" s="7">
        <f>Indus!D303-D303-E303</f>
        <v>-2.1955214984523801</v>
      </c>
      <c r="G303" s="7"/>
      <c r="H303" s="7">
        <f>AVERAGE(Indus!H297:H308)-AVERAGE(Indus!$H$2:$H$349)</f>
        <v>-7.9028411511503691</v>
      </c>
      <c r="I303" s="7">
        <f t="shared" si="71"/>
        <v>-0.27306910913694082</v>
      </c>
      <c r="J303" s="7">
        <f>Indus!H303-H303-I303-AVERAGE(Indus!$H$2:$H$349)</f>
        <v>-0.20754205752973576</v>
      </c>
      <c r="K303" s="7">
        <f>AVERAGE(Indus!I297:I308)-AVERAGE(Indus!$I$2:$I$349)</f>
        <v>-3.3807851865805674</v>
      </c>
      <c r="L303" s="7">
        <f t="shared" si="72"/>
        <v>0.12104588446425169</v>
      </c>
      <c r="M303" s="7">
        <f>Indus!I303-K303-L303-AVERAGE(Indus!$I$2:$I$349)</f>
        <v>-2.8653919464261435E-2</v>
      </c>
      <c r="N303" s="7">
        <f>AVERAGE(Indus!J297:J308)-AVERAGE(Indus!$J$2:$J$349)</f>
        <v>0.18341028186781583</v>
      </c>
      <c r="O303" s="7">
        <f t="shared" si="73"/>
        <v>-0.54973218991071426</v>
      </c>
      <c r="P303" s="7">
        <f>Indus!J303-N303-O303-AVERAGE(Indus!$J$2:$J$349)</f>
        <v>-0.18538302425595243</v>
      </c>
      <c r="Q303" s="7">
        <f>AVERAGE(Indus!K297:K308)-AVERAGE(Indus!$K$2:$K$349)</f>
        <v>-1.8559655431034328E-2</v>
      </c>
      <c r="R303" s="7">
        <f t="shared" si="74"/>
        <v>-0.2936607723809524</v>
      </c>
      <c r="S303" s="7">
        <f>Indus!K303-Q303-R303-AVERAGE(Indus!$K$2:$K$349)</f>
        <v>-1.7121412619047649E-2</v>
      </c>
      <c r="T303" s="7">
        <f>AVERAGE(Indus!L297:L308)-AVERAGE(Indus!$L$2:$L$349)</f>
        <v>1.0070320216379338</v>
      </c>
      <c r="U303" s="7">
        <f t="shared" si="75"/>
        <v>-1.1284273598214289</v>
      </c>
      <c r="V303" s="7">
        <f>Indus!L303-T303-U303-AVERAGE(Indus!$L$2:$L$349)</f>
        <v>-0.50154752517857126</v>
      </c>
      <c r="W303" s="7">
        <f>AVERAGE(Indus!M297:M308)-AVERAGE(Indus!$M$2:$M$349)</f>
        <v>2.6892652298854403E-4</v>
      </c>
      <c r="X303" s="7">
        <f t="shared" si="76"/>
        <v>-2.3280202053571432E-2</v>
      </c>
      <c r="Y303" s="7">
        <f>Indus!M303-W303-X303-AVERAGE(Indus!$M$2:$M$349)</f>
        <v>3.4651122023809933E-4</v>
      </c>
      <c r="Z303" s="7">
        <f>AVERAGE(Indus!N297:N308)-AVERAGE(Indus!$N$2:$N$349)</f>
        <v>0.56285249169539675</v>
      </c>
      <c r="AA303" s="7">
        <f t="shared" si="77"/>
        <v>1.7558755634523777</v>
      </c>
      <c r="AB303" s="7">
        <f>Indus!N303-Z303-AA303-AVERAGE(Indus!$N$2:$N$349)</f>
        <v>-1.1897329676190438</v>
      </c>
      <c r="AC303" s="7">
        <f>AVERAGE(Indus!O297:O308)-AVERAGE(Indus!$O$2:$O$349)</f>
        <v>0.19080285362068761</v>
      </c>
      <c r="AD303" s="7">
        <f t="shared" si="78"/>
        <v>3.5075825297621321E-3</v>
      </c>
      <c r="AE303" s="7">
        <f>Indus!O303-AC303-AD303-AVERAGE(Indus!$O$2:$O$349)</f>
        <v>-5.0814316696428552E-2</v>
      </c>
      <c r="AF303" s="7">
        <f>AVERAGE(Indus!P297:P308)-AVERAGE(Indus!$P$2:$P$349)</f>
        <v>6.1878460517241426E-2</v>
      </c>
      <c r="AG303" s="7">
        <f t="shared" si="79"/>
        <v>-3.7923187380952378E-2</v>
      </c>
      <c r="AH303" s="7">
        <f>Indus!P303-AF303-AG303-AVERAGE(Indus!$P$2:$P$349)</f>
        <v>-1.5070157619047661E-2</v>
      </c>
    </row>
    <row r="304" spans="1:34" x14ac:dyDescent="0.2">
      <c r="A304" s="3">
        <v>42078</v>
      </c>
      <c r="B304">
        <f t="shared" si="68"/>
        <v>2015</v>
      </c>
      <c r="C304">
        <f t="shared" si="69"/>
        <v>3</v>
      </c>
      <c r="D304" s="7">
        <f>AVERAGE(Indus!D298:D309)</f>
        <v>-1.7278201191666669</v>
      </c>
      <c r="E304" s="7">
        <f t="shared" si="70"/>
        <v>1.7726173383333335</v>
      </c>
      <c r="F304" s="7">
        <f>Indus!D304-D304-E304</f>
        <v>1.7465808008333334</v>
      </c>
      <c r="G304" s="7"/>
      <c r="H304" s="7">
        <f>AVERAGE(Indus!H298:H309)-AVERAGE(Indus!$H$2:$H$349)</f>
        <v>-7.840158045316457</v>
      </c>
      <c r="I304" s="7">
        <f t="shared" si="71"/>
        <v>-0.14866638139847055</v>
      </c>
      <c r="J304" s="7">
        <f>Indus!H304-H304-I304-AVERAGE(Indus!$H$2:$H$349)</f>
        <v>-1.9139611102218623E-2</v>
      </c>
      <c r="K304" s="7">
        <f>AVERAGE(Indus!I298:I309)-AVERAGE(Indus!$I$2:$I$349)</f>
        <v>-3.3818329565805243</v>
      </c>
      <c r="L304" s="7">
        <f t="shared" si="72"/>
        <v>0.40447307758932993</v>
      </c>
      <c r="M304" s="7">
        <f>Indus!I304-K304-L304-AVERAGE(Indus!$I$2:$I$349)</f>
        <v>-1.861390258937945E-2</v>
      </c>
      <c r="N304" s="7">
        <f>AVERAGE(Indus!J298:J309)-AVERAGE(Indus!$J$2:$J$349)</f>
        <v>0.27974403436781592</v>
      </c>
      <c r="O304" s="7">
        <f t="shared" si="73"/>
        <v>-0.39400179642857136</v>
      </c>
      <c r="P304" s="7">
        <f>Indus!J304-N304-O304-AVERAGE(Indus!$J$2:$J$349)</f>
        <v>0.16569187976190447</v>
      </c>
      <c r="Q304" s="7">
        <f>AVERAGE(Indus!K298:K309)-AVERAGE(Indus!$K$2:$K$349)</f>
        <v>-5.1481903764367676E-2</v>
      </c>
      <c r="R304" s="7">
        <f t="shared" si="74"/>
        <v>-0.28105722928571436</v>
      </c>
      <c r="S304" s="7">
        <f>Indus!K304-Q304-R304-AVERAGE(Indus!$K$2:$K$349)</f>
        <v>-0.12422992738095234</v>
      </c>
      <c r="T304" s="7">
        <f>AVERAGE(Indus!L298:L309)-AVERAGE(Indus!$L$2:$L$349)</f>
        <v>1.3609047974712682</v>
      </c>
      <c r="U304" s="7">
        <f t="shared" si="75"/>
        <v>-1.2460367708035722</v>
      </c>
      <c r="V304" s="7">
        <f>Indus!L304-T304-U304-AVERAGE(Indus!$L$2:$L$349)</f>
        <v>0.89930649997023782</v>
      </c>
      <c r="W304" s="7">
        <f>AVERAGE(Indus!M298:M309)-AVERAGE(Indus!$M$2:$M$349)</f>
        <v>2.4417152298854272E-4</v>
      </c>
      <c r="X304" s="7">
        <f t="shared" si="76"/>
        <v>-2.3312426726190473E-2</v>
      </c>
      <c r="Y304" s="7">
        <f>Indus!M304-W304-X304-AVERAGE(Indus!$M$2:$M$349)</f>
        <v>4.0349089285714179E-4</v>
      </c>
      <c r="Z304" s="7">
        <f>AVERAGE(Indus!N298:N309)-AVERAGE(Indus!$N$2:$N$349)</f>
        <v>0.57587110002873132</v>
      </c>
      <c r="AA304" s="7">
        <f t="shared" si="77"/>
        <v>3.4705398341666633</v>
      </c>
      <c r="AB304" s="7">
        <f>Indus!N304-Z304-AA304-AVERAGE(Indus!$N$2:$N$349)</f>
        <v>0.54446102333333712</v>
      </c>
      <c r="AC304" s="7">
        <f>AVERAGE(Indus!O298:O309)-AVERAGE(Indus!$O$2:$O$349)</f>
        <v>0.25327166028735437</v>
      </c>
      <c r="AD304" s="7">
        <f t="shared" si="78"/>
        <v>1.3288629910713556E-2</v>
      </c>
      <c r="AE304" s="7">
        <f>Indus!O304-AC304-AD304-AVERAGE(Indus!$O$2:$O$349)</f>
        <v>0.27631507925595322</v>
      </c>
      <c r="AF304" s="7">
        <f>AVERAGE(Indus!P298:P309)-AVERAGE(Indus!$P$2:$P$349)</f>
        <v>7.5626673850574741E-2</v>
      </c>
      <c r="AG304" s="7">
        <f t="shared" si="79"/>
        <v>-2.2603289434523804E-2</v>
      </c>
      <c r="AH304" s="7">
        <f>Indus!P304-AF304-AG304-AVERAGE(Indus!$P$2:$P$349)</f>
        <v>2.2417701101190457E-2</v>
      </c>
    </row>
    <row r="305" spans="1:34" x14ac:dyDescent="0.2">
      <c r="A305" s="3">
        <v>42109</v>
      </c>
      <c r="B305">
        <f t="shared" si="68"/>
        <v>2015</v>
      </c>
      <c r="C305">
        <f t="shared" si="69"/>
        <v>4</v>
      </c>
      <c r="D305" s="7">
        <f>AVERAGE(Indus!D299:D310)</f>
        <v>-1.8338469274999998</v>
      </c>
      <c r="E305" s="7">
        <f t="shared" si="70"/>
        <v>3.1407904284523811</v>
      </c>
      <c r="F305" s="7">
        <f>Indus!D305-D305-E305</f>
        <v>2.3434008690476187</v>
      </c>
      <c r="G305" s="7"/>
      <c r="H305" s="7">
        <f>AVERAGE(Indus!H299:H310)-AVERAGE(Indus!$H$2:$H$349)</f>
        <v>-7.8260996144831552</v>
      </c>
      <c r="I305" s="7">
        <f t="shared" si="71"/>
        <v>-0.35107930526828568</v>
      </c>
      <c r="J305" s="7">
        <f>Indus!H305-H305-I305-AVERAGE(Indus!$H$2:$H$349)</f>
        <v>0.27346293193431848</v>
      </c>
      <c r="K305" s="7">
        <f>AVERAGE(Indus!I299:I310)-AVERAGE(Indus!$I$2:$I$349)</f>
        <v>-3.3790609432472252</v>
      </c>
      <c r="L305" s="7">
        <f t="shared" si="72"/>
        <v>0.63605862616071818</v>
      </c>
      <c r="M305" s="7">
        <f>Indus!I305-K305-L305-AVERAGE(Indus!$I$2:$I$349)</f>
        <v>-4.2033964494066822E-2</v>
      </c>
      <c r="N305" s="7">
        <f>AVERAGE(Indus!J299:J310)-AVERAGE(Indus!$J$2:$J$349)</f>
        <v>0.26837128936781585</v>
      </c>
      <c r="O305" s="7">
        <f t="shared" si="73"/>
        <v>-0.13855851791666673</v>
      </c>
      <c r="P305" s="7">
        <f>Indus!J305-N305-O305-AVERAGE(Indus!$J$2:$J$349)</f>
        <v>0.2715236162500001</v>
      </c>
      <c r="Q305" s="7">
        <f>AVERAGE(Indus!K299:K310)-AVERAGE(Indus!$K$2:$K$349)</f>
        <v>-4.116663459770098E-2</v>
      </c>
      <c r="R305" s="7">
        <f t="shared" si="74"/>
        <v>4.7137904732142966E-2</v>
      </c>
      <c r="S305" s="7">
        <f>Indus!K305-Q305-R305-AVERAGE(Indus!$K$2:$K$349)</f>
        <v>-8.8675740565476335E-2</v>
      </c>
      <c r="T305" s="7">
        <f>AVERAGE(Indus!L299:L310)-AVERAGE(Indus!$L$2:$L$349)</f>
        <v>1.2880329541379334</v>
      </c>
      <c r="U305" s="7">
        <f t="shared" si="75"/>
        <v>-1.2516972193154769</v>
      </c>
      <c r="V305" s="7">
        <f>Indus!L305-T305-U305-AVERAGE(Indus!$L$2:$L$349)</f>
        <v>0.72577027181547749</v>
      </c>
      <c r="W305" s="7">
        <f>AVERAGE(Indus!M299:M310)-AVERAGE(Indus!$M$2:$M$349)</f>
        <v>2.6098735632189285E-4</v>
      </c>
      <c r="X305" s="7">
        <f t="shared" si="76"/>
        <v>-7.2630390416666663E-2</v>
      </c>
      <c r="Y305" s="7">
        <f>Indus!M305-W305-X305-AVERAGE(Indus!$M$2:$M$349)</f>
        <v>-4.9281250000018928E-5</v>
      </c>
      <c r="Z305" s="7">
        <f>AVERAGE(Indus!N299:N310)-AVERAGE(Indus!$N$2:$N$349)</f>
        <v>0.58177573502873337</v>
      </c>
      <c r="AA305" s="7">
        <f t="shared" si="77"/>
        <v>4.3501304162797645</v>
      </c>
      <c r="AB305" s="7">
        <f>Indus!N305-Z305-AA305-AVERAGE(Indus!$N$2:$N$349)</f>
        <v>1.0018136362202341</v>
      </c>
      <c r="AC305" s="7">
        <f>AVERAGE(Indus!O299:O310)-AVERAGE(Indus!$O$2:$O$349)</f>
        <v>0.23802536778735428</v>
      </c>
      <c r="AD305" s="7">
        <f t="shared" si="78"/>
        <v>-5.6000804821429107E-2</v>
      </c>
      <c r="AE305" s="7">
        <f>Indus!O305-AC305-AD305-AVERAGE(Indus!$O$2:$O$349)</f>
        <v>0.19435452648809592</v>
      </c>
      <c r="AF305" s="7">
        <f>AVERAGE(Indus!P299:P310)-AVERAGE(Indus!$P$2:$P$349)</f>
        <v>3.6035698017241394E-2</v>
      </c>
      <c r="AG305" s="7">
        <f t="shared" si="79"/>
        <v>-2.2552960833333358E-2</v>
      </c>
      <c r="AH305" s="7">
        <f>Indus!P305-AF305-AG305-AVERAGE(Indus!$P$2:$P$349)</f>
        <v>7.1974083333333494E-3</v>
      </c>
    </row>
    <row r="306" spans="1:34" x14ac:dyDescent="0.2">
      <c r="A306" s="3">
        <v>42139</v>
      </c>
      <c r="B306">
        <f t="shared" si="68"/>
        <v>2015</v>
      </c>
      <c r="C306">
        <f t="shared" si="69"/>
        <v>5</v>
      </c>
      <c r="D306" s="7">
        <f>AVERAGE(Indus!D300:D311)</f>
        <v>-1.7997500508333333</v>
      </c>
      <c r="E306" s="7">
        <f t="shared" si="70"/>
        <v>2.5263573912797606</v>
      </c>
      <c r="F306" s="7">
        <f>Indus!D306-D306-E306</f>
        <v>1.2468423695535726</v>
      </c>
      <c r="G306" s="7"/>
      <c r="H306" s="7">
        <f>AVERAGE(Indus!H300:H311)-AVERAGE(Indus!$H$2:$H$349)</f>
        <v>-7.810169438650064</v>
      </c>
      <c r="I306" s="7">
        <f t="shared" si="71"/>
        <v>-0.45535786940445178</v>
      </c>
      <c r="J306" s="7">
        <f>Indus!H306-H306-I306-AVERAGE(Indus!$H$2:$H$349)</f>
        <v>0.18627421023757051</v>
      </c>
      <c r="K306" s="7">
        <f>AVERAGE(Indus!I300:I311)-AVERAGE(Indus!$I$2:$I$349)</f>
        <v>-3.3743586932472454</v>
      </c>
      <c r="L306" s="7">
        <f t="shared" si="72"/>
        <v>0.8001232152678881</v>
      </c>
      <c r="M306" s="7">
        <f>Indus!I306-K306-L306-AVERAGE(Indus!$I$2:$I$349)</f>
        <v>-8.7509793601213914E-2</v>
      </c>
      <c r="N306" s="7">
        <f>AVERAGE(Indus!J300:J311)-AVERAGE(Indus!$J$2:$J$349)</f>
        <v>0.27218498353448251</v>
      </c>
      <c r="O306" s="7">
        <f t="shared" si="73"/>
        <v>-0.10338196336309502</v>
      </c>
      <c r="P306" s="7">
        <f>Indus!J306-N306-O306-AVERAGE(Indus!$J$2:$J$349)</f>
        <v>5.9690147529761761E-2</v>
      </c>
      <c r="Q306" s="7">
        <f>AVERAGE(Indus!K300:K311)-AVERAGE(Indus!$K$2:$K$349)</f>
        <v>-5.0475583764367782E-2</v>
      </c>
      <c r="R306" s="7">
        <f t="shared" si="74"/>
        <v>0.13874429791666643</v>
      </c>
      <c r="S306" s="7">
        <f>Indus!K306-Q306-R306-AVERAGE(Indus!$K$2:$K$349)</f>
        <v>8.087470541666697E-2</v>
      </c>
      <c r="T306" s="7">
        <f>AVERAGE(Indus!L300:L311)-AVERAGE(Indus!$L$2:$L$349)</f>
        <v>1.275482759137935</v>
      </c>
      <c r="U306" s="7">
        <f t="shared" si="75"/>
        <v>-1.5361059226785709</v>
      </c>
      <c r="V306" s="7">
        <f>Indus!L306-T306-U306-AVERAGE(Indus!$L$2:$L$349)</f>
        <v>1.4062650178569669E-2</v>
      </c>
      <c r="W306" s="7">
        <f>AVERAGE(Indus!M300:M311)-AVERAGE(Indus!$M$2:$M$349)</f>
        <v>2.7754485632187909E-4</v>
      </c>
      <c r="X306" s="7">
        <f t="shared" si="76"/>
        <v>-3.9640604285714282E-2</v>
      </c>
      <c r="Y306" s="7">
        <f>Indus!M306-W306-X306-AVERAGE(Indus!$M$2:$M$349)</f>
        <v>9.0885511904761906E-4</v>
      </c>
      <c r="Z306" s="7">
        <f>AVERAGE(Indus!N300:N311)-AVERAGE(Indus!$N$2:$N$349)</f>
        <v>0.60818349336206623</v>
      </c>
      <c r="AA306" s="7">
        <f t="shared" si="77"/>
        <v>3.7907389094047605</v>
      </c>
      <c r="AB306" s="7">
        <f>Indus!N306-Z306-AA306-AVERAGE(Indus!$N$2:$N$349)</f>
        <v>1.0641076047619045</v>
      </c>
      <c r="AC306" s="7">
        <f>AVERAGE(Indus!O300:O311)-AVERAGE(Indus!$O$2:$O$349)</f>
        <v>0.24303764195402078</v>
      </c>
      <c r="AD306" s="7">
        <f t="shared" si="78"/>
        <v>-3.8706940357142727E-2</v>
      </c>
      <c r="AE306" s="7">
        <f>Indus!O306-AC306-AD306-AVERAGE(Indus!$O$2:$O$349)</f>
        <v>-3.5410102142857003E-2</v>
      </c>
      <c r="AF306" s="7">
        <f>AVERAGE(Indus!P300:P311)-AVERAGE(Indus!$P$2:$P$349)</f>
        <v>3.6112685517241408E-2</v>
      </c>
      <c r="AG306" s="7">
        <f t="shared" si="79"/>
        <v>-3.0040667202380952E-2</v>
      </c>
      <c r="AH306" s="7">
        <f>Indus!P306-AF306-AG306-AVERAGE(Indus!$P$2:$P$349)</f>
        <v>-3.6081182797619064E-2</v>
      </c>
    </row>
    <row r="307" spans="1:34" x14ac:dyDescent="0.2">
      <c r="A307" s="3">
        <v>42170</v>
      </c>
      <c r="B307">
        <f t="shared" si="68"/>
        <v>2015</v>
      </c>
      <c r="C307">
        <f t="shared" si="69"/>
        <v>6</v>
      </c>
      <c r="D307" s="7">
        <f>AVERAGE(Indus!D301:D312)</f>
        <v>-1.6274751433333332</v>
      </c>
      <c r="E307" s="7">
        <f t="shared" si="70"/>
        <v>1.4884468018154766</v>
      </c>
      <c r="F307" s="7">
        <f>Indus!D307-D307-E307</f>
        <v>0.48089102151785679</v>
      </c>
      <c r="G307" s="7"/>
      <c r="H307" s="7">
        <f>AVERAGE(Indus!H301:H312)-AVERAGE(Indus!$H$2:$H$349)</f>
        <v>-7.791574061150186</v>
      </c>
      <c r="I307" s="7">
        <f t="shared" si="71"/>
        <v>-0.44638061523755823</v>
      </c>
      <c r="J307" s="7">
        <f>Indus!H307-H307-I307-AVERAGE(Indus!$H$2:$H$349)</f>
        <v>0.11011759857092329</v>
      </c>
      <c r="K307" s="7">
        <f>AVERAGE(Indus!I301:I312)-AVERAGE(Indus!$I$2:$I$349)</f>
        <v>-3.3635732724139302</v>
      </c>
      <c r="L307" s="7">
        <f t="shared" si="72"/>
        <v>0.84019806285715504</v>
      </c>
      <c r="M307" s="7">
        <f>Indus!I307-K307-L307-AVERAGE(Indus!$I$2:$I$349)</f>
        <v>-4.5505072023786397E-2</v>
      </c>
      <c r="N307" s="7">
        <f>AVERAGE(Indus!J301:J312)-AVERAGE(Indus!$J$2:$J$349)</f>
        <v>0.28702956520114942</v>
      </c>
      <c r="O307" s="7">
        <f t="shared" si="73"/>
        <v>0.36573792788690507</v>
      </c>
      <c r="P307" s="7">
        <f>Indus!J307-N307-O307-AVERAGE(Indus!$J$2:$J$349)</f>
        <v>-0.16245937538690525</v>
      </c>
      <c r="Q307" s="7">
        <f>AVERAGE(Indus!K301:K312)-AVERAGE(Indus!$K$2:$K$349)</f>
        <v>-5.4865421264367775E-2</v>
      </c>
      <c r="R307" s="7">
        <f t="shared" si="74"/>
        <v>-9.3634842857143186E-3</v>
      </c>
      <c r="S307" s="7">
        <f>Indus!K307-Q307-R307-AVERAGE(Indus!$K$2:$K$349)</f>
        <v>8.3289325119047741E-2</v>
      </c>
      <c r="T307" s="7">
        <f>AVERAGE(Indus!L301:L312)-AVERAGE(Indus!$L$2:$L$349)</f>
        <v>1.3170944699712672</v>
      </c>
      <c r="U307" s="7">
        <f t="shared" si="75"/>
        <v>-0.8371478433035735</v>
      </c>
      <c r="V307" s="7">
        <f>Indus!L307-T307-U307-AVERAGE(Indus!$L$2:$L$349)</f>
        <v>-0.61392636002975998</v>
      </c>
      <c r="W307" s="7">
        <f>AVERAGE(Indus!M301:M312)-AVERAGE(Indus!$M$2:$M$349)</f>
        <v>3.4398652298854582E-4</v>
      </c>
      <c r="X307" s="7">
        <f t="shared" si="76"/>
        <v>-3.9679677708333333E-2</v>
      </c>
      <c r="Y307" s="7">
        <f>Indus!M307-W307-X307-AVERAGE(Indus!$M$2:$M$349)</f>
        <v>8.8148687500000378E-4</v>
      </c>
      <c r="Z307" s="7">
        <f>AVERAGE(Indus!N301:N312)-AVERAGE(Indus!$N$2:$N$349)</f>
        <v>0.68179272669539692</v>
      </c>
      <c r="AA307" s="7">
        <f t="shared" si="77"/>
        <v>1.7242862690476208</v>
      </c>
      <c r="AB307" s="7">
        <f>Indus!N307-Z307-AA307-AVERAGE(Indus!$N$2:$N$349)</f>
        <v>1.2663321217857142</v>
      </c>
      <c r="AC307" s="7">
        <f>AVERAGE(Indus!O301:O312)-AVERAGE(Indus!$O$2:$O$349)</f>
        <v>0.25968053028735438</v>
      </c>
      <c r="AD307" s="7">
        <f t="shared" si="78"/>
        <v>-0.14073229485119043</v>
      </c>
      <c r="AE307" s="7">
        <f>Indus!O307-AC307-AD307-AVERAGE(Indus!$O$2:$O$349)</f>
        <v>-9.1223885982142594E-2</v>
      </c>
      <c r="AF307" s="7">
        <f>AVERAGE(Indus!P301:P312)-AVERAGE(Indus!$P$2:$P$349)</f>
        <v>3.66305088505747E-2</v>
      </c>
      <c r="AG307" s="7">
        <f t="shared" si="79"/>
        <v>3.1537172827380958E-2</v>
      </c>
      <c r="AH307" s="7">
        <f>Indus!P307-AF307-AG307-AVERAGE(Indus!$P$2:$P$349)</f>
        <v>-6.6597806160714271E-2</v>
      </c>
    </row>
    <row r="308" spans="1:34" x14ac:dyDescent="0.2">
      <c r="A308" s="3">
        <v>42200</v>
      </c>
      <c r="B308">
        <f t="shared" si="68"/>
        <v>2015</v>
      </c>
      <c r="C308">
        <f t="shared" si="69"/>
        <v>7</v>
      </c>
      <c r="D308" s="7">
        <f>AVERAGE(Indus!D302:D313)</f>
        <v>-1.4560228599999998</v>
      </c>
      <c r="E308" s="7">
        <f t="shared" si="70"/>
        <v>1.9669899127678572</v>
      </c>
      <c r="F308" s="7">
        <f>Indus!D308-D308-E308</f>
        <v>1.1847865172321428</v>
      </c>
      <c r="G308" s="7"/>
      <c r="H308" s="7">
        <f>AVERAGE(Indus!H302:H313)-AVERAGE(Indus!$H$2:$H$349)</f>
        <v>-7.7755218144839091</v>
      </c>
      <c r="I308" s="7">
        <f t="shared" si="71"/>
        <v>-0.1231013713095308</v>
      </c>
      <c r="J308" s="7">
        <f>Indus!H308-H308-I308-AVERAGE(Indus!$H$2:$H$349)</f>
        <v>0.22562008797649469</v>
      </c>
      <c r="K308" s="7">
        <f>AVERAGE(Indus!I302:I313)-AVERAGE(Indus!$I$2:$I$349)</f>
        <v>-3.3493622532471932</v>
      </c>
      <c r="L308" s="7">
        <f t="shared" si="72"/>
        <v>0.17507643994048294</v>
      </c>
      <c r="M308" s="7">
        <f>Indus!I308-K308-L308-AVERAGE(Indus!$I$2:$I$349)</f>
        <v>-6.0213358273870199E-2</v>
      </c>
      <c r="N308" s="7">
        <f>AVERAGE(Indus!J302:J313)-AVERAGE(Indus!$J$2:$J$349)</f>
        <v>0.29811562186781582</v>
      </c>
      <c r="O308" s="7">
        <f t="shared" si="73"/>
        <v>0.82044285833333364</v>
      </c>
      <c r="P308" s="7">
        <f>Indus!J308-N308-O308-AVERAGE(Indus!$J$2:$J$349)</f>
        <v>0.1660985975</v>
      </c>
      <c r="Q308" s="7">
        <f>AVERAGE(Indus!K302:K313)-AVERAGE(Indus!$K$2:$K$349)</f>
        <v>-6.1338693764367735E-2</v>
      </c>
      <c r="R308" s="7">
        <f t="shared" si="74"/>
        <v>9.4670911398809454E-2</v>
      </c>
      <c r="S308" s="7">
        <f>Indus!K308-Q308-R308-AVERAGE(Indus!$K$2:$K$349)</f>
        <v>-6.7955198065476119E-2</v>
      </c>
      <c r="T308" s="7">
        <f>AVERAGE(Indus!L302:L313)-AVERAGE(Indus!$L$2:$L$349)</f>
        <v>1.3509497491379339</v>
      </c>
      <c r="U308" s="7">
        <f t="shared" si="75"/>
        <v>1.7990590514880962</v>
      </c>
      <c r="V308" s="7">
        <f>Indus!L308-T308-U308-AVERAGE(Indus!$L$2:$L$349)</f>
        <v>0.31385892601190424</v>
      </c>
      <c r="W308" s="7">
        <f>AVERAGE(Indus!M302:M313)-AVERAGE(Indus!$M$2:$M$349)</f>
        <v>3.4398652298854582E-4</v>
      </c>
      <c r="X308" s="7">
        <f t="shared" si="76"/>
        <v>6.3956218720238101E-2</v>
      </c>
      <c r="Y308" s="7">
        <f>Indus!M308-W308-X308-AVERAGE(Indus!$M$2:$M$349)</f>
        <v>-5.0582955357145187E-4</v>
      </c>
      <c r="Z308" s="7">
        <f>AVERAGE(Indus!N302:N313)-AVERAGE(Indus!$N$2:$N$349)</f>
        <v>0.77958233252873121</v>
      </c>
      <c r="AA308" s="7">
        <f t="shared" si="77"/>
        <v>-1.4646424845833312</v>
      </c>
      <c r="AB308" s="7">
        <f>Indus!N308-Z308-AA308-AVERAGE(Indus!$N$2:$N$349)</f>
        <v>0.21161917958333198</v>
      </c>
      <c r="AC308" s="7">
        <f>AVERAGE(Indus!O302:O313)-AVERAGE(Indus!$O$2:$O$349)</f>
        <v>0.26447435278735432</v>
      </c>
      <c r="AD308" s="7">
        <f t="shared" si="78"/>
        <v>0.38190007651785818</v>
      </c>
      <c r="AE308" s="7">
        <f>Indus!O308-AC308-AD308-AVERAGE(Indus!$O$2:$O$349)</f>
        <v>0.21803152014880878</v>
      </c>
      <c r="AF308" s="7">
        <f>AVERAGE(Indus!P302:P313)-AVERAGE(Indus!$P$2:$P$349)</f>
        <v>3.6764813850574701E-2</v>
      </c>
      <c r="AG308" s="7">
        <f t="shared" si="79"/>
        <v>0.21962261613095235</v>
      </c>
      <c r="AH308" s="7">
        <f>Indus!P308-AF308-AG308-AVERAGE(Indus!$P$2:$P$349)</f>
        <v>0.17810849553571434</v>
      </c>
    </row>
    <row r="309" spans="1:34" x14ac:dyDescent="0.2">
      <c r="A309" s="3">
        <v>42231</v>
      </c>
      <c r="B309">
        <f t="shared" si="68"/>
        <v>2015</v>
      </c>
      <c r="C309">
        <f t="shared" si="69"/>
        <v>8</v>
      </c>
      <c r="D309" s="7">
        <f>AVERAGE(Indus!D303:D314)</f>
        <v>-1.2760153224999999</v>
      </c>
      <c r="E309" s="7">
        <f t="shared" si="70"/>
        <v>1.7473477882142856</v>
      </c>
      <c r="F309" s="7">
        <f>Indus!D309-D309-E309</f>
        <v>1.6304098042857145</v>
      </c>
      <c r="G309" s="7"/>
      <c r="H309" s="7">
        <f>AVERAGE(Indus!H303:H314)-AVERAGE(Indus!$H$2:$H$349)</f>
        <v>-7.7595306036505463</v>
      </c>
      <c r="I309" s="7">
        <f t="shared" si="71"/>
        <v>0.30438886375077345</v>
      </c>
      <c r="J309" s="7">
        <f>Indus!H309-H309-I309-AVERAGE(Indus!$H$2:$H$349)</f>
        <v>0.25503903208300471</v>
      </c>
      <c r="K309" s="7">
        <f>AVERAGE(Indus!I303:I314)-AVERAGE(Indus!$I$2:$I$349)</f>
        <v>-3.3328853040804916</v>
      </c>
      <c r="L309" s="7">
        <f t="shared" si="72"/>
        <v>-0.76863316086308942</v>
      </c>
      <c r="M309" s="7">
        <f>Indus!I309-K309-L309-AVERAGE(Indus!$I$2:$I$349)</f>
        <v>2.9067633363013101E-2</v>
      </c>
      <c r="N309" s="7">
        <f>AVERAGE(Indus!J303:J314)-AVERAGE(Indus!$J$2:$J$349)</f>
        <v>0.30691034103448245</v>
      </c>
      <c r="O309" s="7">
        <f t="shared" si="73"/>
        <v>0.9251789839880955</v>
      </c>
      <c r="P309" s="7">
        <f>Indus!J309-N309-O309-AVERAGE(Indus!$J$2:$J$349)</f>
        <v>0.42017344267857104</v>
      </c>
      <c r="Q309" s="7">
        <f>AVERAGE(Indus!K303:K314)-AVERAGE(Indus!$K$2:$K$349)</f>
        <v>-5.5833239597701034E-2</v>
      </c>
      <c r="R309" s="7">
        <f t="shared" si="74"/>
        <v>1.6816573690476178E-2</v>
      </c>
      <c r="S309" s="7">
        <f>Indus!K309-Q309-R309-AVERAGE(Indus!$K$2:$K$349)</f>
        <v>-0.1570894845238095</v>
      </c>
      <c r="T309" s="7">
        <f>AVERAGE(Indus!L303:L314)-AVERAGE(Indus!$L$2:$L$349)</f>
        <v>1.3916559066379337</v>
      </c>
      <c r="U309" s="7">
        <f t="shared" si="75"/>
        <v>3.6617751977976187</v>
      </c>
      <c r="V309" s="7">
        <f>Indus!L309-T309-U309-AVERAGE(Indus!$L$2:$L$349)</f>
        <v>1.4598340922023816</v>
      </c>
      <c r="W309" s="7">
        <f>AVERAGE(Indus!M303:M314)-AVERAGE(Indus!$M$2:$M$349)</f>
        <v>3.6446152298855172E-4</v>
      </c>
      <c r="X309" s="7">
        <f t="shared" si="76"/>
        <v>3.3499074464285739E-2</v>
      </c>
      <c r="Y309" s="7">
        <f>Indus!M309-W309-X309-AVERAGE(Indus!$M$2:$M$349)</f>
        <v>-1.0422302976190734E-3</v>
      </c>
      <c r="Z309" s="7">
        <f>AVERAGE(Indus!N303:N314)-AVERAGE(Indus!$N$2:$N$349)</f>
        <v>0.87578454752873114</v>
      </c>
      <c r="AA309" s="7">
        <f t="shared" si="77"/>
        <v>-3.1178156839880966</v>
      </c>
      <c r="AB309" s="7">
        <f>Indus!N309-Z309-AA309-AVERAGE(Indus!$N$2:$N$349)</f>
        <v>-0.59719114601190348</v>
      </c>
      <c r="AC309" s="7">
        <f>AVERAGE(Indus!O303:O314)-AVERAGE(Indus!$O$2:$O$349)</f>
        <v>0.26068816695402086</v>
      </c>
      <c r="AD309" s="7">
        <f t="shared" si="78"/>
        <v>0.54602282654761813</v>
      </c>
      <c r="AE309" s="7">
        <f>Indus!O309-AC309-AD309-AVERAGE(Indus!$O$2:$O$349)</f>
        <v>0.19166712595238211</v>
      </c>
      <c r="AF309" s="7">
        <f>AVERAGE(Indus!P303:P314)-AVERAGE(Indus!$P$2:$P$349)</f>
        <v>3.6847013850574706E-2</v>
      </c>
      <c r="AG309" s="7">
        <f t="shared" si="79"/>
        <v>0.14610215586309522</v>
      </c>
      <c r="AH309" s="7">
        <f>Indus!P309-AF309-AG309-AVERAGE(Indus!$P$2:$P$349)</f>
        <v>2.9974565803571454E-2</v>
      </c>
    </row>
    <row r="310" spans="1:34" x14ac:dyDescent="0.2">
      <c r="A310" s="3">
        <v>42262</v>
      </c>
      <c r="B310">
        <f t="shared" si="68"/>
        <v>2015</v>
      </c>
      <c r="C310">
        <f t="shared" si="69"/>
        <v>9</v>
      </c>
      <c r="D310" s="7">
        <f>AVERAGE(Indus!D304:D315)</f>
        <v>-1.2971772758333333</v>
      </c>
      <c r="E310" s="7">
        <f t="shared" si="70"/>
        <v>-0.16994869681547603</v>
      </c>
      <c r="F310" s="7">
        <f>Indus!D310-D310-E310</f>
        <v>-1.6104926273511899</v>
      </c>
      <c r="G310" s="7"/>
      <c r="H310" s="7">
        <f>AVERAGE(Indus!H304:H315)-AVERAGE(Indus!$H$2:$H$349)</f>
        <v>-7.7536305386506683</v>
      </c>
      <c r="I310" s="7">
        <f t="shared" si="71"/>
        <v>0.56428019148734165</v>
      </c>
      <c r="J310" s="7">
        <f>Indus!H310-H310-I310-AVERAGE(Indus!$H$2:$H$349)</f>
        <v>2.0741779346280964E-2</v>
      </c>
      <c r="K310" s="7">
        <f>AVERAGE(Indus!I304:I315)-AVERAGE(Indus!$I$2:$I$349)</f>
        <v>-3.3335465182472035</v>
      </c>
      <c r="L310" s="7">
        <f t="shared" si="72"/>
        <v>-0.73743248026778474</v>
      </c>
      <c r="M310" s="7">
        <f>Indus!I310-K310-L310-AVERAGE(Indus!$I$2:$I$349)</f>
        <v>0.10515657693440517</v>
      </c>
      <c r="N310" s="7">
        <f>AVERAGE(Indus!J304:J315)-AVERAGE(Indus!$J$2:$J$349)</f>
        <v>0.29572695770114898</v>
      </c>
      <c r="O310" s="7">
        <f t="shared" si="73"/>
        <v>0.52414154517857137</v>
      </c>
      <c r="P310" s="7">
        <f>Indus!J310-N310-O310-AVERAGE(Indus!$J$2:$J$349)</f>
        <v>-0.10843442517857116</v>
      </c>
      <c r="Q310" s="7">
        <f>AVERAGE(Indus!K304:K315)-AVERAGE(Indus!$K$2:$K$349)</f>
        <v>-4.5832638764367717E-2</v>
      </c>
      <c r="R310" s="7">
        <f t="shared" si="74"/>
        <v>0.24324861071428594</v>
      </c>
      <c r="S310" s="7">
        <f>Indus!K310-Q310-R310-AVERAGE(Indus!$K$2:$K$349)</f>
        <v>0.13773925761904737</v>
      </c>
      <c r="T310" s="7">
        <f>AVERAGE(Indus!L304:L315)-AVERAGE(Indus!$L$2:$L$349)</f>
        <v>1.3890404949712662</v>
      </c>
      <c r="U310" s="7">
        <f t="shared" si="75"/>
        <v>2.2162659018154773</v>
      </c>
      <c r="V310" s="7">
        <f>Indus!L310-T310-U310-AVERAGE(Indus!$L$2:$L$349)</f>
        <v>-0.93803233014881027</v>
      </c>
      <c r="W310" s="7">
        <f>AVERAGE(Indus!M304:M315)-AVERAGE(Indus!$M$2:$M$349)</f>
        <v>3.8493652298855763E-4</v>
      </c>
      <c r="X310" s="7">
        <f t="shared" si="76"/>
        <v>8.6521461220238155E-2</v>
      </c>
      <c r="Y310" s="7">
        <f>Indus!M310-W310-X310-AVERAGE(Indus!$M$2:$M$349)</f>
        <v>-3.5845205357148968E-4</v>
      </c>
      <c r="Z310" s="7">
        <f>AVERAGE(Indus!N304:N315)-AVERAGE(Indus!$N$2:$N$349)</f>
        <v>0.88526327586206399</v>
      </c>
      <c r="AA310" s="7">
        <f t="shared" si="77"/>
        <v>-3.2922003180654746</v>
      </c>
      <c r="AB310" s="7">
        <f>Indus!N310-Z310-AA310-AVERAGE(Indus!$N$2:$N$349)</f>
        <v>-0.54185908026785867</v>
      </c>
      <c r="AC310" s="7">
        <f>AVERAGE(Indus!O304:O315)-AVERAGE(Indus!$O$2:$O$349)</f>
        <v>0.23531629695402101</v>
      </c>
      <c r="AD310" s="7">
        <f t="shared" si="78"/>
        <v>0.22230336464285827</v>
      </c>
      <c r="AE310" s="7">
        <f>Indus!O310-AC310-AD310-AVERAGE(Indus!$O$2:$O$349)</f>
        <v>-0.24574176214285792</v>
      </c>
      <c r="AF310" s="7">
        <f>AVERAGE(Indus!P304:P315)-AVERAGE(Indus!$P$2:$P$349)</f>
        <v>3.0124558850574717E-2</v>
      </c>
      <c r="AG310" s="7">
        <f t="shared" si="79"/>
        <v>2.9234067857142887E-3</v>
      </c>
      <c r="AH310" s="7">
        <f>Indus!P310-AF310-AG310-AVERAGE(Indus!$P$2:$P$349)</f>
        <v>-3.9687990119047611E-2</v>
      </c>
    </row>
    <row r="311" spans="1:34" x14ac:dyDescent="0.2">
      <c r="A311" s="3">
        <v>42292</v>
      </c>
      <c r="B311">
        <f t="shared" si="68"/>
        <v>2015</v>
      </c>
      <c r="C311">
        <f t="shared" si="69"/>
        <v>10</v>
      </c>
      <c r="D311" s="7">
        <f>AVERAGE(Indus!D305:D316)</f>
        <v>-1.6503922549999999</v>
      </c>
      <c r="E311" s="7">
        <f t="shared" si="70"/>
        <v>-2.9457578467261909</v>
      </c>
      <c r="F311" s="7">
        <f>Indus!D311-D311-E311</f>
        <v>-0.11405688827380889</v>
      </c>
      <c r="G311" s="7"/>
      <c r="H311" s="7">
        <f>AVERAGE(Indus!H305:H316)-AVERAGE(Indus!$H$2:$H$349)</f>
        <v>-7.7631316778165456</v>
      </c>
      <c r="I311" s="7">
        <f t="shared" si="71"/>
        <v>0.67293512288642887</v>
      </c>
      <c r="J311" s="7">
        <f>Indus!H311-H311-I311-AVERAGE(Indus!$H$2:$H$349)</f>
        <v>1.8755957113171462E-2</v>
      </c>
      <c r="K311" s="7">
        <f>AVERAGE(Indus!I305:I316)-AVERAGE(Indus!$I$2:$I$349)</f>
        <v>-3.3331548765805792</v>
      </c>
      <c r="L311" s="7">
        <f t="shared" si="72"/>
        <v>-0.62443569854167436</v>
      </c>
      <c r="M311" s="7">
        <f>Indus!I311-K311-L311-AVERAGE(Indus!$I$2:$I$349)</f>
        <v>0.12357357354170517</v>
      </c>
      <c r="N311" s="7">
        <f>AVERAGE(Indus!J305:J316)-AVERAGE(Indus!$J$2:$J$349)</f>
        <v>0.25950926270114905</v>
      </c>
      <c r="O311" s="7">
        <f t="shared" si="73"/>
        <v>-4.6015853988095268E-2</v>
      </c>
      <c r="P311" s="7">
        <f>Indus!J311-N311-O311-AVERAGE(Indus!$J$2:$J$349)</f>
        <v>-1.6873461011904567E-2</v>
      </c>
      <c r="Q311" s="7">
        <f>AVERAGE(Indus!K305:K316)-AVERAGE(Indus!$K$2:$K$349)</f>
        <v>-3.6562902097700967E-2</v>
      </c>
      <c r="R311" s="7">
        <f t="shared" si="74"/>
        <v>0.14251123116071418</v>
      </c>
      <c r="S311" s="7">
        <f>Indus!K311-Q311-R311-AVERAGE(Indus!$K$2:$K$349)</f>
        <v>-6.2910989494047609E-2</v>
      </c>
      <c r="T311" s="7">
        <f>AVERAGE(Indus!L305:L316)-AVERAGE(Indus!$L$2:$L$349)</f>
        <v>1.2732505249712682</v>
      </c>
      <c r="U311" s="7">
        <f t="shared" si="75"/>
        <v>7.3723279255951901E-2</v>
      </c>
      <c r="V311" s="7">
        <f>Indus!L311-T311-U311-AVERAGE(Indus!$L$2:$L$349)</f>
        <v>-7.4475607589286064E-2</v>
      </c>
      <c r="W311" s="7">
        <f>AVERAGE(Indus!M305:M316)-AVERAGE(Indus!$M$2:$M$349)</f>
        <v>4.0541152298854966E-4</v>
      </c>
      <c r="X311" s="7">
        <f t="shared" si="76"/>
        <v>8.6516122976190463E-2</v>
      </c>
      <c r="Y311" s="7">
        <f>Indus!M311-W311-X311-AVERAGE(Indus!$M$2:$M$349)</f>
        <v>-3.5835880952378441E-4</v>
      </c>
      <c r="Z311" s="7">
        <f>AVERAGE(Indus!N305:N316)-AVERAGE(Indus!$N$2:$N$349)</f>
        <v>0.71593665252873251</v>
      </c>
      <c r="AA311" s="7">
        <f t="shared" si="77"/>
        <v>-3.0015759469047625</v>
      </c>
      <c r="AB311" s="7">
        <f>Indus!N311-Z311-AA311-AVERAGE(Indus!$N$2:$N$349)</f>
        <v>-0.17413218809523912</v>
      </c>
      <c r="AC311" s="7">
        <f>AVERAGE(Indus!O305:O316)-AVERAGE(Indus!$O$2:$O$349)</f>
        <v>0.2086515236206874</v>
      </c>
      <c r="AD311" s="7">
        <f t="shared" si="78"/>
        <v>-0.17453537592261892</v>
      </c>
      <c r="AE311" s="7">
        <f>Indus!O311-AC311-AD311-AVERAGE(Indus!$O$2:$O$349)</f>
        <v>7.9020701755952771E-2</v>
      </c>
      <c r="AF311" s="7">
        <f>AVERAGE(Indus!P305:P316)-AVERAGE(Indus!$P$2:$P$349)</f>
        <v>2.4733091350574721E-2</v>
      </c>
      <c r="AG311" s="7">
        <f t="shared" si="79"/>
        <v>-7.4909249077380946E-2</v>
      </c>
      <c r="AH311" s="7">
        <f>Indus!P311-AF311-AG311-AVERAGE(Indus!$P$2:$P$349)</f>
        <v>-6.7220467559523794E-3</v>
      </c>
    </row>
    <row r="312" spans="1:34" x14ac:dyDescent="0.2">
      <c r="A312" s="3">
        <v>42323</v>
      </c>
      <c r="B312">
        <f t="shared" si="68"/>
        <v>2015</v>
      </c>
      <c r="C312">
        <f t="shared" si="69"/>
        <v>11</v>
      </c>
      <c r="D312" s="7">
        <f>AVERAGE(Indus!D306:D317)</f>
        <v>-1.9623678533333333</v>
      </c>
      <c r="E312" s="7">
        <f t="shared" si="70"/>
        <v>-3.5697580191071441</v>
      </c>
      <c r="F312" s="7">
        <f>Indus!D312-D312-E312</f>
        <v>1.5256637724404771</v>
      </c>
      <c r="G312" s="7"/>
      <c r="H312" s="7">
        <f>AVERAGE(Indus!H306:H317)-AVERAGE(Indus!$H$2:$H$349)</f>
        <v>-7.798145512816518</v>
      </c>
      <c r="I312" s="7">
        <f t="shared" si="71"/>
        <v>0.72864568809472985</v>
      </c>
      <c r="J312" s="7">
        <f>Indus!H312-H312-I312-AVERAGE(Indus!$H$2:$H$349)</f>
        <v>9.8891690504387952E-4</v>
      </c>
      <c r="K312" s="7">
        <f>AVERAGE(Indus!I306:I317)-AVERAGE(Indus!$I$2:$I$349)</f>
        <v>-3.3292308249139069</v>
      </c>
      <c r="L312" s="7">
        <f t="shared" si="72"/>
        <v>-0.50716400184529675</v>
      </c>
      <c r="M312" s="7">
        <f>Indus!I312-K312-L312-AVERAGE(Indus!$I$2:$I$349)</f>
        <v>0.18124135517865625</v>
      </c>
      <c r="N312" s="7">
        <f>AVERAGE(Indus!J306:J317)-AVERAGE(Indus!$J$2:$J$349)</f>
        <v>0.22614967520114893</v>
      </c>
      <c r="O312" s="7">
        <f t="shared" si="73"/>
        <v>-0.27201306354166643</v>
      </c>
      <c r="P312" s="7">
        <f>Indus!J312-N312-O312-AVERAGE(Indus!$J$2:$J$349)</f>
        <v>0.15477521604166666</v>
      </c>
      <c r="Q312" s="7">
        <f>AVERAGE(Indus!K306:K317)-AVERAGE(Indus!$K$2:$K$349)</f>
        <v>-2.3289873764367641E-2</v>
      </c>
      <c r="R312" s="7">
        <f t="shared" si="74"/>
        <v>-3.8654924107142885E-2</v>
      </c>
      <c r="S312" s="7">
        <f>Indus!K312-Q312-R312-AVERAGE(Indus!$K$2:$K$349)</f>
        <v>-3.3144532559523876E-2</v>
      </c>
      <c r="T312" s="7">
        <f>AVERAGE(Indus!L306:L317)-AVERAGE(Indus!$L$2:$L$349)</f>
        <v>1.1847806224712674</v>
      </c>
      <c r="U312" s="7">
        <f t="shared" si="75"/>
        <v>-0.51119059562499913</v>
      </c>
      <c r="V312" s="7">
        <f>Indus!L312-T312-U312-AVERAGE(Indus!$L$2:$L$349)</f>
        <v>0.48088381979166606</v>
      </c>
      <c r="W312" s="7">
        <f>AVERAGE(Indus!M306:M317)-AVERAGE(Indus!$M$2:$M$349)</f>
        <v>4.0541152298854966E-4</v>
      </c>
      <c r="X312" s="7">
        <f t="shared" si="76"/>
        <v>2.3683410833333321E-2</v>
      </c>
      <c r="Y312" s="7">
        <f>Indus!M312-W312-X312-AVERAGE(Indus!$M$2:$M$349)</f>
        <v>5.2283333333347226E-5</v>
      </c>
      <c r="Z312" s="7">
        <f>AVERAGE(Indus!N306:N317)-AVERAGE(Indus!$N$2:$N$349)</f>
        <v>0.57202775419539975</v>
      </c>
      <c r="AA312" s="7">
        <f t="shared" si="77"/>
        <v>-2.4656964049702372</v>
      </c>
      <c r="AB312" s="7">
        <f>Indus!N312-Z312-AA312-AVERAGE(Indus!$N$2:$N$349)</f>
        <v>0.62331834830357025</v>
      </c>
      <c r="AC312" s="7">
        <f>AVERAGE(Indus!O306:O317)-AVERAGE(Indus!$O$2:$O$349)</f>
        <v>0.18375259778735442</v>
      </c>
      <c r="AD312" s="7">
        <f t="shared" si="78"/>
        <v>-0.45004948389880894</v>
      </c>
      <c r="AE312" s="7">
        <f>Indus!O312-AC312-AD312-AVERAGE(Indus!$O$2:$O$349)</f>
        <v>0.1316000055654758</v>
      </c>
      <c r="AF312" s="7">
        <f>AVERAGE(Indus!P306:P317)-AVERAGE(Indus!$P$2:$P$349)</f>
        <v>2.1210672183908055E-2</v>
      </c>
      <c r="AG312" s="7">
        <f t="shared" si="79"/>
        <v>-7.7334496339285713E-2</v>
      </c>
      <c r="AH312" s="7">
        <f>Indus!P312-AF312-AG312-AVERAGE(Indus!$P$2:$P$349)</f>
        <v>-1.3988600327380946E-2</v>
      </c>
    </row>
    <row r="313" spans="1:34" x14ac:dyDescent="0.2">
      <c r="A313" s="3">
        <v>42353</v>
      </c>
      <c r="B313">
        <f t="shared" si="68"/>
        <v>2015</v>
      </c>
      <c r="C313">
        <f t="shared" si="69"/>
        <v>12</v>
      </c>
      <c r="D313" s="7">
        <f>AVERAGE(Indus!D307:D318)</f>
        <v>-2.2667086933333329</v>
      </c>
      <c r="E313" s="7">
        <f t="shared" si="70"/>
        <v>-3.4801343082440477</v>
      </c>
      <c r="F313" s="7">
        <f>Indus!D313-D313-E313</f>
        <v>0.84405579157738098</v>
      </c>
      <c r="G313" s="7"/>
      <c r="H313" s="7">
        <f>AVERAGE(Indus!H307:H318)-AVERAGE(Indus!$H$2:$H$349)</f>
        <v>-7.8348479869832772</v>
      </c>
      <c r="I313" s="7">
        <f t="shared" si="71"/>
        <v>-0.44556318029754038</v>
      </c>
      <c r="J313" s="7">
        <f>Indus!H313-H313-I313-AVERAGE(Indus!$H$2:$H$349)</f>
        <v>0.10228111946389618</v>
      </c>
      <c r="K313" s="7">
        <f>AVERAGE(Indus!I307:I318)-AVERAGE(Indus!$I$2:$I$349)</f>
        <v>-3.3278651632472247</v>
      </c>
      <c r="L313" s="7">
        <f t="shared" si="72"/>
        <v>-0.34169206232144234</v>
      </c>
      <c r="M313" s="7">
        <f>Indus!I313-K313-L313-AVERAGE(Indus!$I$2:$I$349)</f>
        <v>0.13125556398813387</v>
      </c>
      <c r="N313" s="7">
        <f>AVERAGE(Indus!J307:J318)-AVERAGE(Indus!$J$2:$J$349)</f>
        <v>0.20561818020114919</v>
      </c>
      <c r="O313" s="7">
        <f t="shared" si="73"/>
        <v>-0.5169500352678571</v>
      </c>
      <c r="P313" s="7">
        <f>Indus!J313-N313-O313-AVERAGE(Indus!$J$2:$J$349)</f>
        <v>-1.5845237232142928E-2</v>
      </c>
      <c r="Q313" s="7">
        <f>AVERAGE(Indus!K307:K318)-AVERAGE(Indus!$K$2:$K$349)</f>
        <v>-1.9669427931034322E-2</v>
      </c>
      <c r="R313" s="7">
        <f t="shared" si="74"/>
        <v>0.2758142312202384</v>
      </c>
      <c r="S313" s="7">
        <f>Indus!K313-Q313-R313-AVERAGE(Indus!$K$2:$K$349)</f>
        <v>-2.7092033720238495E-2</v>
      </c>
      <c r="T313" s="7">
        <f>AVERAGE(Indus!L307:L318)-AVERAGE(Indus!$L$2:$L$349)</f>
        <v>1.1066238333046012</v>
      </c>
      <c r="U313" s="7">
        <f t="shared" si="75"/>
        <v>-0.50768902354166556</v>
      </c>
      <c r="V313" s="7">
        <f>Indus!L313-T313-U313-AVERAGE(Indus!$L$2:$L$349)</f>
        <v>7.335566874997923E-3</v>
      </c>
      <c r="W313" s="7">
        <f>AVERAGE(Indus!M307:M318)-AVERAGE(Indus!$M$2:$M$349)</f>
        <v>4.2733485632188983E-4</v>
      </c>
      <c r="X313" s="7">
        <f t="shared" si="76"/>
        <v>-7.2473393809523806E-2</v>
      </c>
      <c r="Y313" s="7">
        <f>Indus!M313-W313-X313-AVERAGE(Indus!$M$2:$M$349)</f>
        <v>-3.7262535714287226E-4</v>
      </c>
      <c r="Z313" s="7">
        <f>AVERAGE(Indus!N307:N318)-AVERAGE(Indus!$N$2:$N$349)</f>
        <v>0.39827393669540001</v>
      </c>
      <c r="AA313" s="7">
        <f t="shared" si="77"/>
        <v>-1.703961671160716</v>
      </c>
      <c r="AB313" s="7">
        <f>Indus!N313-Z313-AA313-AVERAGE(Indus!$N$2:$N$349)</f>
        <v>0.72452257199404713</v>
      </c>
      <c r="AC313" s="7">
        <f>AVERAGE(Indus!O307:O318)-AVERAGE(Indus!$O$2:$O$349)</f>
        <v>0.18312943112068769</v>
      </c>
      <c r="AD313" s="7">
        <f t="shared" si="78"/>
        <v>-9.3014441964285766E-2</v>
      </c>
      <c r="AE313" s="7">
        <f>Indus!O313-AC313-AD313-AVERAGE(Indus!$O$2:$O$349)</f>
        <v>-5.6229429702380873E-2</v>
      </c>
      <c r="AF313" s="7">
        <f>AVERAGE(Indus!P307:P318)-AVERAGE(Indus!$P$2:$P$349)</f>
        <v>2.1630328850574712E-2</v>
      </c>
      <c r="AG313" s="7">
        <f t="shared" si="79"/>
        <v>-7.4602463452380946E-2</v>
      </c>
      <c r="AH313" s="7">
        <f>Indus!P313-AF313-AG313-AVERAGE(Indus!$P$2:$P$349)</f>
        <v>-2.179775988095238E-2</v>
      </c>
    </row>
    <row r="314" spans="1:34" x14ac:dyDescent="0.2">
      <c r="A314" s="3">
        <v>42384</v>
      </c>
      <c r="B314">
        <f t="shared" si="68"/>
        <v>2016</v>
      </c>
      <c r="C314">
        <f t="shared" si="69"/>
        <v>1</v>
      </c>
      <c r="D314" s="7">
        <f>AVERAGE(Indus!D308:D319)</f>
        <v>-2.5527824574999998</v>
      </c>
      <c r="E314" s="7">
        <f t="shared" si="70"/>
        <v>-2.9115972892857132</v>
      </c>
      <c r="F314" s="7">
        <f>Indus!D314-D314-E314</f>
        <v>0.21188493678571296</v>
      </c>
      <c r="G314" s="7"/>
      <c r="H314" s="7">
        <f>AVERAGE(Indus!H308:H319)-AVERAGE(Indus!$H$2:$H$349)</f>
        <v>-7.8710011453172228</v>
      </c>
      <c r="I314" s="7">
        <f t="shared" si="71"/>
        <v>-0.39337085511897385</v>
      </c>
      <c r="J314" s="7">
        <f>Indus!H314-H314-I314-AVERAGE(Indus!$H$2:$H$349)</f>
        <v>1.2023202619275253E-2</v>
      </c>
      <c r="K314" s="7">
        <f>AVERAGE(Indus!I308:I319)-AVERAGE(Indus!$I$2:$I$349)</f>
        <v>-3.3406062515805957</v>
      </c>
      <c r="L314" s="7">
        <f t="shared" si="72"/>
        <v>-0.13915016446424033</v>
      </c>
      <c r="M314" s="7">
        <f>Indus!I314-K314-L314-AVERAGE(Indus!$I$2:$I$349)</f>
        <v>8.5406164464302492E-2</v>
      </c>
      <c r="N314" s="7">
        <f>AVERAGE(Indus!J308:J319)-AVERAGE(Indus!$J$2:$J$349)</f>
        <v>0.20803923186781592</v>
      </c>
      <c r="O314" s="7">
        <f t="shared" si="73"/>
        <v>-0.63024716369047629</v>
      </c>
      <c r="P314" s="7">
        <f>Indus!J314-N314-O314-AVERAGE(Indus!$J$2:$J$349)</f>
        <v>-0.14144344047619051</v>
      </c>
      <c r="Q314" s="7">
        <f>AVERAGE(Indus!K308:K319)-AVERAGE(Indus!$K$2:$K$349)</f>
        <v>-1.4975318764367751E-2</v>
      </c>
      <c r="R314" s="7">
        <f t="shared" si="74"/>
        <v>-0.33677367514880951</v>
      </c>
      <c r="S314" s="7">
        <f>Indus!K314-Q314-R314-AVERAGE(Indus!$K$2:$K$349)</f>
        <v>8.0934773482142952E-2</v>
      </c>
      <c r="T314" s="7">
        <f>AVERAGE(Indus!L308:L319)-AVERAGE(Indus!$L$2:$L$349)</f>
        <v>1.0975308666379338</v>
      </c>
      <c r="U314" s="7">
        <f t="shared" si="75"/>
        <v>-0.83735311690476166</v>
      </c>
      <c r="V314" s="7">
        <f>Indus!L314-T314-U314-AVERAGE(Indus!$L$2:$L$349)</f>
        <v>-1.0753703095238265E-2</v>
      </c>
      <c r="W314" s="7">
        <f>AVERAGE(Indus!M308:M319)-AVERAGE(Indus!$M$2:$M$349)</f>
        <v>4.4925818965523001E-4</v>
      </c>
      <c r="X314" s="7">
        <f t="shared" si="76"/>
        <v>-2.3229864166666676E-2</v>
      </c>
      <c r="Y314" s="7">
        <f>Indus!M314-W314-X314-AVERAGE(Indus!$M$2:$M$349)</f>
        <v>3.6154166666665932E-4</v>
      </c>
      <c r="Z314" s="7">
        <f>AVERAGE(Indus!N308:N319)-AVERAGE(Indus!$N$2:$N$349)</f>
        <v>0.16204340419539953</v>
      </c>
      <c r="AA314" s="7">
        <f t="shared" si="77"/>
        <v>-0.27041996994047501</v>
      </c>
      <c r="AB314" s="7">
        <f>Indus!N314-Z314-AA314-AVERAGE(Indus!$N$2:$N$349)</f>
        <v>0.40150950327380741</v>
      </c>
      <c r="AC314" s="7">
        <f>AVERAGE(Indus!O308:O319)-AVERAGE(Indus!$O$2:$O$349)</f>
        <v>0.17868880528735476</v>
      </c>
      <c r="AD314" s="7">
        <f t="shared" si="78"/>
        <v>-0.21379957645833381</v>
      </c>
      <c r="AE314" s="7">
        <f>Indus!O314-AC314-AD314-AVERAGE(Indus!$O$2:$O$349)</f>
        <v>-0.18301424937499977</v>
      </c>
      <c r="AF314" s="7">
        <f>AVERAGE(Indus!P308:P319)-AVERAGE(Indus!$P$2:$P$349)</f>
        <v>2.7071411350574726E-2</v>
      </c>
      <c r="AG314" s="7">
        <f t="shared" si="79"/>
        <v>-6.7250286041666663E-2</v>
      </c>
      <c r="AH314" s="7">
        <f>Indus!P314-AF314-AG314-AVERAGE(Indus!$P$2:$P$349)</f>
        <v>-3.3223129791666667E-2</v>
      </c>
    </row>
    <row r="315" spans="1:34" x14ac:dyDescent="0.2">
      <c r="A315" s="3">
        <v>42415</v>
      </c>
      <c r="B315">
        <f t="shared" si="68"/>
        <v>2016</v>
      </c>
      <c r="C315">
        <f t="shared" si="69"/>
        <v>2</v>
      </c>
      <c r="D315" s="7">
        <f>AVERAGE(Indus!D309:D320)</f>
        <v>-2.9323633916666658</v>
      </c>
      <c r="E315" s="7">
        <f t="shared" si="70"/>
        <v>-0.42567143738095259</v>
      </c>
      <c r="F315" s="7">
        <f>Indus!D315-D315-E315</f>
        <v>-1.8130533909523812</v>
      </c>
      <c r="G315" s="7"/>
      <c r="H315" s="7">
        <f>AVERAGE(Indus!H309:H320)-AVERAGE(Indus!$H$2:$H$349)</f>
        <v>-7.9196665103168016</v>
      </c>
      <c r="I315" s="7">
        <f t="shared" si="71"/>
        <v>-0.27306910913694082</v>
      </c>
      <c r="J315" s="7">
        <f>Indus!H315-H315-I315-AVERAGE(Indus!$H$2:$H$349)</f>
        <v>-0.11991591836340376</v>
      </c>
      <c r="K315" s="7">
        <f>AVERAGE(Indus!I309:I320)-AVERAGE(Indus!$I$2:$I$349)</f>
        <v>-3.3708924049138886</v>
      </c>
      <c r="L315" s="7">
        <f t="shared" si="72"/>
        <v>0.12104588446425169</v>
      </c>
      <c r="M315" s="7">
        <f>Indus!I315-K315-L315-AVERAGE(Indus!$I$2:$I$349)</f>
        <v>-4.6481271130915047E-2</v>
      </c>
      <c r="N315" s="7">
        <f>AVERAGE(Indus!J309:J320)-AVERAGE(Indus!$J$2:$J$349)</f>
        <v>0.17851413020114903</v>
      </c>
      <c r="O315" s="7">
        <f t="shared" si="73"/>
        <v>-0.54973218991071426</v>
      </c>
      <c r="P315" s="7">
        <f>Indus!J315-N315-O315-AVERAGE(Indus!$J$2:$J$349)</f>
        <v>-0.31468747258928564</v>
      </c>
      <c r="Q315" s="7">
        <f>AVERAGE(Indus!K309:K320)-AVERAGE(Indus!$K$2:$K$349)</f>
        <v>-1.1260747931034376E-2</v>
      </c>
      <c r="R315" s="7">
        <f t="shared" si="74"/>
        <v>-0.2936607723809524</v>
      </c>
      <c r="S315" s="7">
        <f>Indus!K315-Q315-R315-AVERAGE(Indus!$K$2:$K$349)</f>
        <v>9.558688988095243E-2</v>
      </c>
      <c r="T315" s="7">
        <f>AVERAGE(Indus!L309:L320)-AVERAGE(Indus!$L$2:$L$349)</f>
        <v>1.0113063508045999</v>
      </c>
      <c r="U315" s="7">
        <f t="shared" si="75"/>
        <v>-1.1284273598214289</v>
      </c>
      <c r="V315" s="7">
        <f>Indus!L315-T315-U315-AVERAGE(Indus!$L$2:$L$349)</f>
        <v>-0.53720679434523699</v>
      </c>
      <c r="W315" s="7">
        <f>AVERAGE(Indus!M309:M320)-AVERAGE(Indus!$M$2:$M$349)</f>
        <v>4.7464235632189988E-4</v>
      </c>
      <c r="X315" s="7">
        <f t="shared" si="76"/>
        <v>-2.3280202053571432E-2</v>
      </c>
      <c r="Y315" s="7">
        <f>Indus!M315-W315-X315-AVERAGE(Indus!$M$2:$M$349)</f>
        <v>3.8649538690474494E-4</v>
      </c>
      <c r="Z315" s="7">
        <f>AVERAGE(Indus!N309:N320)-AVERAGE(Indus!$N$2:$N$349)</f>
        <v>2.0632934195399244E-2</v>
      </c>
      <c r="AA315" s="7">
        <f t="shared" si="77"/>
        <v>1.7558755634523777</v>
      </c>
      <c r="AB315" s="7">
        <f>Indus!N315-Z315-AA315-AVERAGE(Indus!$N$2:$N$349)</f>
        <v>-0.53376867011904494</v>
      </c>
      <c r="AC315" s="7">
        <f>AVERAGE(Indus!O309:O320)-AVERAGE(Indus!$O$2:$O$349)</f>
        <v>0.15541124445402144</v>
      </c>
      <c r="AD315" s="7">
        <f t="shared" si="78"/>
        <v>3.5075825297621321E-3</v>
      </c>
      <c r="AE315" s="7">
        <f>Indus!O315-AC315-AD315-AVERAGE(Indus!$O$2:$O$349)</f>
        <v>-0.31988514752976238</v>
      </c>
      <c r="AF315" s="7">
        <f>AVERAGE(Indus!P309:P320)-AVERAGE(Indus!$P$2:$P$349)</f>
        <v>3.1541871839080582E-3</v>
      </c>
      <c r="AG315" s="7">
        <f t="shared" si="79"/>
        <v>-3.7923187380952378E-2</v>
      </c>
      <c r="AH315" s="7">
        <f>Indus!P315-AF315-AG315-AVERAGE(Indus!$P$2:$P$349)</f>
        <v>-3.7015344285714291E-2</v>
      </c>
    </row>
    <row r="316" spans="1:34" x14ac:dyDescent="0.2">
      <c r="A316" s="3">
        <v>42444</v>
      </c>
      <c r="B316">
        <f t="shared" si="68"/>
        <v>2016</v>
      </c>
      <c r="C316">
        <f t="shared" si="69"/>
        <v>3</v>
      </c>
      <c r="D316" s="7">
        <f>AVERAGE(Indus!D310:D321)</f>
        <v>-3.3903277724999992</v>
      </c>
      <c r="E316" s="7">
        <f t="shared" si="70"/>
        <v>1.7726173383333335</v>
      </c>
      <c r="F316" s="7">
        <f>Indus!D316-D316-E316</f>
        <v>-0.82949129583333403</v>
      </c>
      <c r="G316" s="7"/>
      <c r="H316" s="7">
        <f>AVERAGE(Indus!H310:H321)-AVERAGE(Indus!$H$2:$H$349)</f>
        <v>-7.9777109436499813</v>
      </c>
      <c r="I316" s="7">
        <f t="shared" si="71"/>
        <v>-0.14866638139847055</v>
      </c>
      <c r="J316" s="7">
        <f>Indus!H316-H316-I316-AVERAGE(Indus!$H$2:$H$349)</f>
        <v>4.3996172316838056E-3</v>
      </c>
      <c r="K316" s="7">
        <f>AVERAGE(Indus!I310:I321)-AVERAGE(Indus!$I$2:$I$349)</f>
        <v>-3.4117910457472362</v>
      </c>
      <c r="L316" s="7">
        <f t="shared" si="72"/>
        <v>0.40447307758932993</v>
      </c>
      <c r="M316" s="7">
        <f>Indus!I316-K316-L316-AVERAGE(Indus!$I$2:$I$349)</f>
        <v>1.6043886577335797E-2</v>
      </c>
      <c r="N316" s="7">
        <f>AVERAGE(Indus!J310:J321)-AVERAGE(Indus!$J$2:$J$349)</f>
        <v>0.10757848270114923</v>
      </c>
      <c r="O316" s="7">
        <f t="shared" si="73"/>
        <v>-0.39400179642857136</v>
      </c>
      <c r="P316" s="7">
        <f>Indus!J316-N316-O316-AVERAGE(Indus!$J$2:$J$349)</f>
        <v>-9.6754908571428766E-2</v>
      </c>
      <c r="Q316" s="7">
        <f>AVERAGE(Indus!K310:K321)-AVERAGE(Indus!$K$2:$K$349)</f>
        <v>1.9835329022989123E-3</v>
      </c>
      <c r="R316" s="7">
        <f t="shared" si="74"/>
        <v>-0.28105722928571436</v>
      </c>
      <c r="S316" s="7">
        <f>Indus!K316-Q316-R316-AVERAGE(Indus!$K$2:$K$349)</f>
        <v>-6.6458524047618872E-2</v>
      </c>
      <c r="T316" s="7">
        <f>AVERAGE(Indus!L310:L321)-AVERAGE(Indus!$L$2:$L$349)</f>
        <v>0.76914992497126722</v>
      </c>
      <c r="U316" s="7">
        <f t="shared" si="75"/>
        <v>-1.2460367708035722</v>
      </c>
      <c r="V316" s="7">
        <f>Indus!L316-T316-U316-AVERAGE(Indus!$L$2:$L$349)</f>
        <v>0.10158173247023861</v>
      </c>
      <c r="W316" s="7">
        <f>AVERAGE(Indus!M310:M321)-AVERAGE(Indus!$M$2:$M$349)</f>
        <v>4.7893818965523416E-4</v>
      </c>
      <c r="X316" s="7">
        <f t="shared" si="76"/>
        <v>-2.3312426726190473E-2</v>
      </c>
      <c r="Y316" s="7">
        <f>Indus!M316-W316-X316-AVERAGE(Indus!$M$2:$M$349)</f>
        <v>4.1442422619045183E-4</v>
      </c>
      <c r="Z316" s="7">
        <f>AVERAGE(Indus!N310:N321)-AVERAGE(Indus!$N$2:$N$349)</f>
        <v>9.1345252873153981E-4</v>
      </c>
      <c r="AA316" s="7">
        <f t="shared" si="77"/>
        <v>3.4705398341666633</v>
      </c>
      <c r="AB316" s="7">
        <f>Indus!N316-Z316-AA316-AVERAGE(Indus!$N$2:$N$349)</f>
        <v>-0.91250080916666398</v>
      </c>
      <c r="AC316" s="7">
        <f>AVERAGE(Indus!O310:O321)-AVERAGE(Indus!$O$2:$O$349)</f>
        <v>0.12869209112068791</v>
      </c>
      <c r="AD316" s="7">
        <f t="shared" si="78"/>
        <v>1.3288629910713556E-2</v>
      </c>
      <c r="AE316" s="7">
        <f>Indus!O316-AC316-AD316-AVERAGE(Indus!$O$2:$O$349)</f>
        <v>8.0917368422619873E-2</v>
      </c>
      <c r="AF316" s="7">
        <f>AVERAGE(Indus!P310:P321)-AVERAGE(Indus!$P$2:$P$349)</f>
        <v>-9.5892044827586148E-3</v>
      </c>
      <c r="AG316" s="7">
        <f t="shared" si="79"/>
        <v>-2.2603289434523804E-2</v>
      </c>
      <c r="AH316" s="7">
        <f>Indus!P316-AF316-AG316-AVERAGE(Indus!$P$2:$P$349)</f>
        <v>4.293596943452381E-2</v>
      </c>
    </row>
    <row r="317" spans="1:34" x14ac:dyDescent="0.2">
      <c r="A317" s="3">
        <v>42475</v>
      </c>
      <c r="B317">
        <f t="shared" si="68"/>
        <v>2016</v>
      </c>
      <c r="C317">
        <f t="shared" si="69"/>
        <v>4</v>
      </c>
      <c r="D317" s="7">
        <f>AVERAGE(Indus!D311:D322)</f>
        <v>-3.6838792174999995</v>
      </c>
      <c r="E317" s="7">
        <f t="shared" si="70"/>
        <v>3.1407904284523811</v>
      </c>
      <c r="F317" s="7">
        <f>Indus!D317-D317-E317</f>
        <v>0.44972597904761802</v>
      </c>
      <c r="G317" s="7"/>
      <c r="H317" s="7">
        <f>AVERAGE(Indus!H311:H322)-AVERAGE(Indus!$H$2:$H$349)</f>
        <v>-8.0313405011502255</v>
      </c>
      <c r="I317" s="7">
        <f t="shared" si="71"/>
        <v>-0.35107930526828568</v>
      </c>
      <c r="J317" s="7">
        <f>Indus!H317-H317-I317-AVERAGE(Indus!$H$2:$H$349)</f>
        <v>5.853779860171926E-2</v>
      </c>
      <c r="K317" s="7">
        <f>AVERAGE(Indus!I311:I322)-AVERAGE(Indus!$I$2:$I$349)</f>
        <v>-3.475918649913865</v>
      </c>
      <c r="L317" s="7">
        <f t="shared" si="72"/>
        <v>0.63605862616071818</v>
      </c>
      <c r="M317" s="7">
        <f>Indus!I317-K317-L317-AVERAGE(Indus!$I$2:$I$349)</f>
        <v>0.10191236217258393</v>
      </c>
      <c r="N317" s="7">
        <f>AVERAGE(Indus!J311:J322)-AVERAGE(Indus!$J$2:$J$349)</f>
        <v>6.6481626867815669E-2</v>
      </c>
      <c r="O317" s="7">
        <f t="shared" si="73"/>
        <v>-0.13855851791666673</v>
      </c>
      <c r="P317" s="7">
        <f>Indus!J317-N317-O317-AVERAGE(Indus!$J$2:$J$349)</f>
        <v>7.309822875000016E-2</v>
      </c>
      <c r="Q317" s="7">
        <f>AVERAGE(Indus!K311:K322)-AVERAGE(Indus!$K$2:$K$349)</f>
        <v>-9.9017931034395268E-5</v>
      </c>
      <c r="R317" s="7">
        <f t="shared" si="74"/>
        <v>4.7137904732142966E-2</v>
      </c>
      <c r="S317" s="7">
        <f>Indus!K317-Q317-R317-AVERAGE(Indus!$K$2:$K$349)</f>
        <v>2.9532982767857097E-2</v>
      </c>
      <c r="T317" s="7">
        <f>AVERAGE(Indus!L311:L322)-AVERAGE(Indus!$L$2:$L$349)</f>
        <v>0.67203230163793304</v>
      </c>
      <c r="U317" s="7">
        <f t="shared" si="75"/>
        <v>-1.2516972193154769</v>
      </c>
      <c r="V317" s="7">
        <f>Indus!L317-T317-U317-AVERAGE(Indus!$L$2:$L$349)</f>
        <v>0.28013209431547814</v>
      </c>
      <c r="W317" s="7">
        <f>AVERAGE(Indus!M311:M322)-AVERAGE(Indus!$M$2:$M$349)</f>
        <v>4.9552235632187303E-4</v>
      </c>
      <c r="X317" s="7">
        <f t="shared" si="76"/>
        <v>-7.2630390416666663E-2</v>
      </c>
      <c r="Y317" s="7">
        <f>Indus!M317-W317-X317-AVERAGE(Indus!$M$2:$M$349)</f>
        <v>-2.838162499999991E-4</v>
      </c>
      <c r="Z317" s="7">
        <f>AVERAGE(Indus!N311:N322)-AVERAGE(Indus!$N$2:$N$349)</f>
        <v>-2.1843481637935369E-2</v>
      </c>
      <c r="AA317" s="7">
        <f t="shared" si="77"/>
        <v>4.3501304162797645</v>
      </c>
      <c r="AB317" s="7">
        <f>Indus!N317-Z317-AA317-AVERAGE(Indus!$N$2:$N$349)</f>
        <v>-0.12147392711309735</v>
      </c>
      <c r="AC317" s="7">
        <f>AVERAGE(Indus!O311:O322)-AVERAGE(Indus!$O$2:$O$349)</f>
        <v>0.12069620778735457</v>
      </c>
      <c r="AD317" s="7">
        <f t="shared" si="78"/>
        <v>-5.6000804821429107E-2</v>
      </c>
      <c r="AE317" s="7">
        <f>Indus!O317-AC317-AD317-AVERAGE(Indus!$O$2:$O$349)</f>
        <v>1.2896576488095945E-2</v>
      </c>
      <c r="AF317" s="7">
        <f>AVERAGE(Indus!P311:P322)-AVERAGE(Indus!$P$2:$P$349)</f>
        <v>-1.4364141982758621E-2</v>
      </c>
      <c r="AG317" s="7">
        <f t="shared" si="79"/>
        <v>-2.2552960833333358E-2</v>
      </c>
      <c r="AH317" s="7">
        <f>Indus!P317-AF317-AG317-AVERAGE(Indus!$P$2:$P$349)</f>
        <v>1.5328218333333365E-2</v>
      </c>
    </row>
    <row r="318" spans="1:34" x14ac:dyDescent="0.2">
      <c r="A318" s="3">
        <v>42505</v>
      </c>
      <c r="B318">
        <f t="shared" si="68"/>
        <v>2016</v>
      </c>
      <c r="C318">
        <f t="shared" si="69"/>
        <v>5</v>
      </c>
      <c r="D318" s="7">
        <f>AVERAGE(Indus!D312:D323)</f>
        <v>-4.0909218791666664</v>
      </c>
      <c r="E318" s="7">
        <f t="shared" si="70"/>
        <v>2.5263573912797606</v>
      </c>
      <c r="F318" s="7">
        <f>Indus!D318-D318-E318</f>
        <v>-0.11407588211309427</v>
      </c>
      <c r="G318" s="7"/>
      <c r="H318" s="7">
        <f>AVERAGE(Indus!H312:H323)-AVERAGE(Indus!$H$2:$H$349)</f>
        <v>-8.0918263411504086</v>
      </c>
      <c r="I318" s="7">
        <f t="shared" si="71"/>
        <v>-0.45535786940445178</v>
      </c>
      <c r="J318" s="7">
        <f>Indus!H318-H318-I318-AVERAGE(Indus!$H$2:$H$349)</f>
        <v>2.7501422737714165E-2</v>
      </c>
      <c r="K318" s="7">
        <f>AVERAGE(Indus!I312:I323)-AVERAGE(Indus!$I$2:$I$349)</f>
        <v>-3.5457352390805568</v>
      </c>
      <c r="L318" s="7">
        <f t="shared" si="72"/>
        <v>0.8001232152678881</v>
      </c>
      <c r="M318" s="7">
        <f>Indus!I318-K318-L318-AVERAGE(Indus!$I$2:$I$349)</f>
        <v>0.10025469223211303</v>
      </c>
      <c r="N318" s="7">
        <f>AVERAGE(Indus!J312:J323)-AVERAGE(Indus!$J$2:$J$349)</f>
        <v>2.6276783534482373E-2</v>
      </c>
      <c r="O318" s="7">
        <f t="shared" si="73"/>
        <v>-0.10338196336309502</v>
      </c>
      <c r="P318" s="7">
        <f>Indus!J318-N318-O318-AVERAGE(Indus!$J$2:$J$349)</f>
        <v>5.9220407529761765E-2</v>
      </c>
      <c r="Q318" s="7">
        <f>AVERAGE(Indus!K312:K323)-AVERAGE(Indus!$K$2:$K$349)</f>
        <v>1.6428391235632334E-2</v>
      </c>
      <c r="R318" s="7">
        <f t="shared" si="74"/>
        <v>0.13874429791666643</v>
      </c>
      <c r="S318" s="7">
        <f>Indus!K318-Q318-R318-AVERAGE(Indus!$K$2:$K$349)</f>
        <v>5.7416080416666904E-2</v>
      </c>
      <c r="T318" s="7">
        <f>AVERAGE(Indus!L312:L323)-AVERAGE(Indus!$L$2:$L$349)</f>
        <v>0.50789227580459961</v>
      </c>
      <c r="U318" s="7">
        <f t="shared" si="75"/>
        <v>-1.5361059226785709</v>
      </c>
      <c r="V318" s="7">
        <f>Indus!L318-T318-U318-AVERAGE(Indus!$L$2:$L$349)</f>
        <v>-0.15622833648809475</v>
      </c>
      <c r="W318" s="7">
        <f>AVERAGE(Indus!M312:M323)-AVERAGE(Indus!$M$2:$M$349)</f>
        <v>5.1210985632187123E-4</v>
      </c>
      <c r="X318" s="7">
        <f t="shared" si="76"/>
        <v>-3.9640604285714282E-2</v>
      </c>
      <c r="Y318" s="7">
        <f>Indus!M318-W318-X318-AVERAGE(Indus!$M$2:$M$349)</f>
        <v>9.3737011904762579E-4</v>
      </c>
      <c r="Z318" s="7">
        <f>AVERAGE(Indus!N312:N323)-AVERAGE(Indus!$N$2:$N$349)</f>
        <v>-8.0558229137936976E-2</v>
      </c>
      <c r="AA318" s="7">
        <f t="shared" si="77"/>
        <v>3.7907389094047605</v>
      </c>
      <c r="AB318" s="7">
        <f>Indus!N318-Z318-AA318-AVERAGE(Indus!$N$2:$N$349)</f>
        <v>-0.33219648273809277</v>
      </c>
      <c r="AC318" s="7">
        <f>AVERAGE(Indus!O312:O323)-AVERAGE(Indus!$O$2:$O$349)</f>
        <v>9.1967106954021549E-2</v>
      </c>
      <c r="AD318" s="7">
        <f t="shared" si="78"/>
        <v>-3.8706940357142727E-2</v>
      </c>
      <c r="AE318" s="7">
        <f>Indus!O318-AC318-AD318-AVERAGE(Indus!$O$2:$O$349)</f>
        <v>0.10818243285714235</v>
      </c>
      <c r="AF318" s="7">
        <f>AVERAGE(Indus!P312:P323)-AVERAGE(Indus!$P$2:$P$349)</f>
        <v>-1.585268531609195E-2</v>
      </c>
      <c r="AG318" s="7">
        <f t="shared" si="79"/>
        <v>-3.0040667202380952E-2</v>
      </c>
      <c r="AH318" s="7">
        <f>Indus!P318-AF318-AG318-AVERAGE(Indus!$P$2:$P$349)</f>
        <v>2.0920068035714293E-2</v>
      </c>
    </row>
    <row r="319" spans="1:34" x14ac:dyDescent="0.2">
      <c r="A319" s="3">
        <v>42536</v>
      </c>
      <c r="B319">
        <f t="shared" si="68"/>
        <v>2016</v>
      </c>
      <c r="C319">
        <f t="shared" si="69"/>
        <v>6</v>
      </c>
      <c r="D319" s="7">
        <f>AVERAGE(Indus!D313:D324)</f>
        <v>-4.6418034233333332</v>
      </c>
      <c r="E319" s="7">
        <f t="shared" si="70"/>
        <v>1.4884468018154766</v>
      </c>
      <c r="F319" s="7">
        <f>Indus!D319-D319-E319</f>
        <v>6.2334131517856273E-2</v>
      </c>
      <c r="G319" s="7"/>
      <c r="H319" s="7">
        <f>AVERAGE(Indus!H313:H324)-AVERAGE(Indus!$H$2:$H$349)</f>
        <v>-8.1545094469834112</v>
      </c>
      <c r="I319" s="7">
        <f t="shared" si="71"/>
        <v>-0.44638061523755823</v>
      </c>
      <c r="J319" s="7">
        <f>Indus!H319-H319-I319-AVERAGE(Indus!$H$2:$H$349)</f>
        <v>3.9215084404077061E-2</v>
      </c>
      <c r="K319" s="7">
        <f>AVERAGE(Indus!I313:I324)-AVERAGE(Indus!$I$2:$I$349)</f>
        <v>-3.6195191132471791</v>
      </c>
      <c r="L319" s="7">
        <f t="shared" si="72"/>
        <v>0.84019806285715504</v>
      </c>
      <c r="M319" s="7">
        <f>Indus!I319-K319-L319-AVERAGE(Indus!$I$2:$I$349)</f>
        <v>5.7547708809465803E-2</v>
      </c>
      <c r="N319" s="7">
        <f>AVERAGE(Indus!J313:J324)-AVERAGE(Indus!$J$2:$J$349)</f>
        <v>-2.449056396551752E-2</v>
      </c>
      <c r="O319" s="7">
        <f t="shared" si="73"/>
        <v>0.36573792788690507</v>
      </c>
      <c r="P319" s="7">
        <f>Indus!J319-N319-O319-AVERAGE(Indus!$J$2:$J$349)</f>
        <v>0.17811337377976155</v>
      </c>
      <c r="Q319" s="7">
        <f>AVERAGE(Indus!K313:K324)-AVERAGE(Indus!$K$2:$K$349)</f>
        <v>2.5432417902298998E-2</v>
      </c>
      <c r="R319" s="7">
        <f t="shared" si="74"/>
        <v>-9.3634842857143186E-3</v>
      </c>
      <c r="S319" s="7">
        <f>Indus!K319-Q319-R319-AVERAGE(Indus!$K$2:$K$349)</f>
        <v>5.9320795952380934E-2</v>
      </c>
      <c r="T319" s="7">
        <f>AVERAGE(Indus!L313:L324)-AVERAGE(Indus!$L$2:$L$349)</f>
        <v>0.29927434997126756</v>
      </c>
      <c r="U319" s="7">
        <f t="shared" si="75"/>
        <v>-0.8371478433035735</v>
      </c>
      <c r="V319" s="7">
        <f>Indus!L319-T319-U319-AVERAGE(Indus!$L$2:$L$349)</f>
        <v>0.29477815997023971</v>
      </c>
      <c r="W319" s="7">
        <f>AVERAGE(Indus!M313:M324)-AVERAGE(Indus!$M$2:$M$349)</f>
        <v>5.3504735632187161E-4</v>
      </c>
      <c r="X319" s="7">
        <f t="shared" si="76"/>
        <v>-3.9679677708333333E-2</v>
      </c>
      <c r="Y319" s="7">
        <f>Indus!M319-W319-X319-AVERAGE(Indus!$M$2:$M$349)</f>
        <v>9.5350604166666297E-4</v>
      </c>
      <c r="Z319" s="7">
        <f>AVERAGE(Indus!N313:N324)-AVERAGE(Indus!$N$2:$N$349)</f>
        <v>-0.21794522663793714</v>
      </c>
      <c r="AA319" s="7">
        <f t="shared" si="77"/>
        <v>1.7242862690476208</v>
      </c>
      <c r="AB319" s="7">
        <f>Indus!N319-Z319-AA319-AVERAGE(Indus!$N$2:$N$349)</f>
        <v>-0.66869631488095216</v>
      </c>
      <c r="AC319" s="7">
        <f>AVERAGE(Indus!O313:O324)-AVERAGE(Indus!$O$2:$O$349)</f>
        <v>6.5734268620687875E-2</v>
      </c>
      <c r="AD319" s="7">
        <f t="shared" si="78"/>
        <v>-0.14073229485119043</v>
      </c>
      <c r="AE319" s="7">
        <f>Indus!O319-AC319-AD319-AVERAGE(Indus!$O$2:$O$349)</f>
        <v>4.9434865684523821E-2</v>
      </c>
      <c r="AF319" s="7">
        <f>AVERAGE(Indus!P313:P324)-AVERAGE(Indus!$P$2:$P$349)</f>
        <v>-1.6304806982758616E-2</v>
      </c>
      <c r="AG319" s="7">
        <f t="shared" si="79"/>
        <v>3.1537172827380958E-2</v>
      </c>
      <c r="AH319" s="7">
        <f>Indus!P319-AF319-AG319-AVERAGE(Indus!$P$2:$P$349)</f>
        <v>5.1630499672619082E-2</v>
      </c>
    </row>
    <row r="320" spans="1:34" x14ac:dyDescent="0.2">
      <c r="A320" s="3">
        <v>42566</v>
      </c>
      <c r="B320">
        <f t="shared" si="68"/>
        <v>2016</v>
      </c>
      <c r="C320">
        <f t="shared" si="69"/>
        <v>7</v>
      </c>
      <c r="D320" s="7">
        <f>AVERAGE(Indus!D314:D325)</f>
        <v>-5.1737050208333342</v>
      </c>
      <c r="E320" s="7">
        <f t="shared" si="70"/>
        <v>1.9669899127678572</v>
      </c>
      <c r="F320" s="7">
        <f>Indus!D320-D320-E320</f>
        <v>0.34749746806547632</v>
      </c>
      <c r="G320" s="7"/>
      <c r="H320" s="7">
        <f>AVERAGE(Indus!H314:H325)-AVERAGE(Indus!$H$2:$H$349)</f>
        <v>-8.2429290436498377</v>
      </c>
      <c r="I320" s="7">
        <f t="shared" si="71"/>
        <v>-0.1231013713095308</v>
      </c>
      <c r="J320" s="7">
        <f>Indus!H320-H320-I320-AVERAGE(Indus!$H$2:$H$349)</f>
        <v>0.10904293714247615</v>
      </c>
      <c r="K320" s="7">
        <f>AVERAGE(Indus!I314:I325)-AVERAGE(Indus!$I$2:$I$349)</f>
        <v>-3.6983434749138269</v>
      </c>
      <c r="L320" s="7">
        <f t="shared" si="72"/>
        <v>0.17507643994048294</v>
      </c>
      <c r="M320" s="7">
        <f>Indus!I320-K320-L320-AVERAGE(Indus!$I$2:$I$349)</f>
        <v>-7.4665976607207085E-2</v>
      </c>
      <c r="N320" s="7">
        <f>AVERAGE(Indus!J314:J325)-AVERAGE(Indus!$J$2:$J$349)</f>
        <v>-5.3425938965517616E-2</v>
      </c>
      <c r="O320" s="7">
        <f t="shared" si="73"/>
        <v>0.82044285833333364</v>
      </c>
      <c r="P320" s="7">
        <f>Indus!J320-N320-O320-AVERAGE(Indus!$J$2:$J$349)</f>
        <v>0.16333893833333279</v>
      </c>
      <c r="Q320" s="7">
        <f>AVERAGE(Indus!K314:K325)-AVERAGE(Indus!$K$2:$K$349)</f>
        <v>3.4665371235632292E-2</v>
      </c>
      <c r="R320" s="7">
        <f t="shared" si="74"/>
        <v>9.4670911398809454E-2</v>
      </c>
      <c r="S320" s="7">
        <f>Indus!K320-Q320-R320-AVERAGE(Indus!$K$2:$K$349)</f>
        <v>-0.11938441306547609</v>
      </c>
      <c r="T320" s="7">
        <f>AVERAGE(Indus!L314:L325)-AVERAGE(Indus!$L$2:$L$349)</f>
        <v>0.13375121830460124</v>
      </c>
      <c r="U320" s="7">
        <f t="shared" si="75"/>
        <v>1.7990590514880962</v>
      </c>
      <c r="V320" s="7">
        <f>Indus!L320-T320-U320-AVERAGE(Indus!$L$2:$L$349)</f>
        <v>0.49636326684523624</v>
      </c>
      <c r="W320" s="7">
        <f>AVERAGE(Indus!M314:M325)-AVERAGE(Indus!$M$2:$M$349)</f>
        <v>5.3504735632187161E-4</v>
      </c>
      <c r="X320" s="7">
        <f t="shared" si="76"/>
        <v>6.3956218720238101E-2</v>
      </c>
      <c r="Y320" s="7">
        <f>Indus!M320-W320-X320-AVERAGE(Indus!$M$2:$M$349)</f>
        <v>-3.9228038690475309E-4</v>
      </c>
      <c r="Z320" s="7">
        <f>AVERAGE(Indus!N314:N325)-AVERAGE(Indus!$N$2:$N$349)</f>
        <v>-0.37648551497126981</v>
      </c>
      <c r="AA320" s="7">
        <f t="shared" si="77"/>
        <v>-1.4646424845833312</v>
      </c>
      <c r="AB320" s="7">
        <f>Indus!N320-Z320-AA320-AVERAGE(Indus!$N$2:$N$349)</f>
        <v>-0.3292386129166669</v>
      </c>
      <c r="AC320" s="7">
        <f>AVERAGE(Indus!O314:O325)-AVERAGE(Indus!$O$2:$O$349)</f>
        <v>4.4862847787353832E-2</v>
      </c>
      <c r="AD320" s="7">
        <f t="shared" si="78"/>
        <v>0.38190007651785818</v>
      </c>
      <c r="AE320" s="7">
        <f>Indus!O320-AC320-AD320-AVERAGE(Indus!$O$2:$O$349)</f>
        <v>0.1583122951488094</v>
      </c>
      <c r="AF320" s="7">
        <f>AVERAGE(Indus!P314:P325)-AVERAGE(Indus!$P$2:$P$349)</f>
        <v>-1.6334772816091955E-2</v>
      </c>
      <c r="AG320" s="7">
        <f t="shared" si="79"/>
        <v>0.21962261613095235</v>
      </c>
      <c r="AH320" s="7">
        <f>Indus!P320-AF320-AG320-AVERAGE(Indus!$P$2:$P$349)</f>
        <v>-5.5798607797619013E-2</v>
      </c>
    </row>
    <row r="321" spans="1:34" x14ac:dyDescent="0.2">
      <c r="A321" s="3">
        <v>42597</v>
      </c>
      <c r="B321">
        <f t="shared" si="68"/>
        <v>2016</v>
      </c>
      <c r="C321">
        <f t="shared" si="69"/>
        <v>8</v>
      </c>
      <c r="D321" s="7">
        <f>AVERAGE(Indus!D315:D326)</f>
        <v>-5.5904735716666671</v>
      </c>
      <c r="E321" s="7">
        <f t="shared" si="70"/>
        <v>1.7473477882142856</v>
      </c>
      <c r="F321" s="7">
        <f>Indus!D321-D321-E321</f>
        <v>0.44929548345238213</v>
      </c>
      <c r="G321" s="7"/>
      <c r="H321" s="7">
        <f>AVERAGE(Indus!H315:H326)-AVERAGE(Indus!$H$2:$H$349)</f>
        <v>-8.3212168044838108</v>
      </c>
      <c r="I321" s="7">
        <f t="shared" si="71"/>
        <v>0.30438886375077345</v>
      </c>
      <c r="J321" s="7">
        <f>Indus!H321-H321-I321-AVERAGE(Indus!$H$2:$H$349)</f>
        <v>0.1201920329162931</v>
      </c>
      <c r="K321" s="7">
        <f>AVERAGE(Indus!I315:I326)-AVERAGE(Indus!$I$2:$I$349)</f>
        <v>-3.7802984307472229</v>
      </c>
      <c r="L321" s="7">
        <f t="shared" si="72"/>
        <v>-0.76863316086308942</v>
      </c>
      <c r="M321" s="7">
        <f>Indus!I321-K321-L321-AVERAGE(Indus!$I$2:$I$349)</f>
        <v>-1.4302929970256173E-2</v>
      </c>
      <c r="N321" s="7">
        <f>AVERAGE(Indus!J315:J326)-AVERAGE(Indus!$J$2:$J$349)</f>
        <v>-6.229352313218417E-2</v>
      </c>
      <c r="O321" s="7">
        <f t="shared" si="73"/>
        <v>0.9251789839880955</v>
      </c>
      <c r="P321" s="7">
        <f>Indus!J321-N321-O321-AVERAGE(Indus!$J$2:$J$349)</f>
        <v>-6.1850463154762281E-2</v>
      </c>
      <c r="Q321" s="7">
        <f>AVERAGE(Indus!K315:K326)-AVERAGE(Indus!$K$2:$K$349)</f>
        <v>2.7756719568965638E-2</v>
      </c>
      <c r="R321" s="7">
        <f t="shared" si="74"/>
        <v>1.6816573690476178E-2</v>
      </c>
      <c r="S321" s="7">
        <f>Indus!K321-Q321-R321-AVERAGE(Indus!$K$2:$K$349)</f>
        <v>-8.1748073690476208E-2</v>
      </c>
      <c r="T321" s="7">
        <f>AVERAGE(Indus!L315:L326)-AVERAGE(Indus!$L$2:$L$349)</f>
        <v>-1.4457916695399753E-2</v>
      </c>
      <c r="U321" s="7">
        <f t="shared" si="75"/>
        <v>3.6617751977976187</v>
      </c>
      <c r="V321" s="7">
        <f>Indus!L321-T321-U321-AVERAGE(Indus!$L$2:$L$349)</f>
        <v>-3.9929194464285445E-2</v>
      </c>
      <c r="W321" s="7">
        <f>AVERAGE(Indus!M315:M326)-AVERAGE(Indus!$M$2:$M$349)</f>
        <v>5.5550818965520443E-4</v>
      </c>
      <c r="X321" s="7">
        <f t="shared" si="76"/>
        <v>3.3499074464285739E-2</v>
      </c>
      <c r="Y321" s="7">
        <f>Indus!M321-W321-X321-AVERAGE(Indus!$M$2:$M$349)</f>
        <v>-1.1817269642857287E-3</v>
      </c>
      <c r="Z321" s="7">
        <f>AVERAGE(Indus!N315:N326)-AVERAGE(Indus!$N$2:$N$349)</f>
        <v>-0.48025473830460186</v>
      </c>
      <c r="AA321" s="7">
        <f t="shared" si="77"/>
        <v>-3.1178156839880966</v>
      </c>
      <c r="AB321" s="7">
        <f>Indus!N321-Z321-AA321-AVERAGE(Indus!$N$2:$N$349)</f>
        <v>0.5222143598214295</v>
      </c>
      <c r="AC321" s="7">
        <f>AVERAGE(Indus!O315:O326)-AVERAGE(Indus!$O$2:$O$349)</f>
        <v>5.2592258620687282E-2</v>
      </c>
      <c r="AD321" s="7">
        <f t="shared" si="78"/>
        <v>0.54602282654761813</v>
      </c>
      <c r="AE321" s="7">
        <f>Indus!O321-AC321-AD321-AVERAGE(Indus!$O$2:$O$349)</f>
        <v>7.9133194285715636E-2</v>
      </c>
      <c r="AF321" s="7">
        <f>AVERAGE(Indus!P315:P326)-AVERAGE(Indus!$P$2:$P$349)</f>
        <v>-1.2853653649425284E-2</v>
      </c>
      <c r="AG321" s="7">
        <f t="shared" si="79"/>
        <v>0.14610215586309522</v>
      </c>
      <c r="AH321" s="7">
        <f>Indus!P321-AF321-AG321-AVERAGE(Indus!$P$2:$P$349)</f>
        <v>-7.3245466696428549E-2</v>
      </c>
    </row>
    <row r="322" spans="1:34" x14ac:dyDescent="0.2">
      <c r="A322" s="3">
        <v>42628</v>
      </c>
      <c r="B322">
        <f t="shared" si="68"/>
        <v>2016</v>
      </c>
      <c r="C322">
        <f t="shared" si="69"/>
        <v>9</v>
      </c>
      <c r="D322" s="7">
        <f>AVERAGE(Indus!D316:D327)</f>
        <v>-5.6196449591666671</v>
      </c>
      <c r="E322" s="7">
        <f t="shared" si="70"/>
        <v>-0.16994869681547603</v>
      </c>
      <c r="F322" s="7">
        <f>Indus!D322-D322-E322</f>
        <v>-0.81064228401785621</v>
      </c>
      <c r="G322" s="7"/>
      <c r="H322" s="7">
        <f>AVERAGE(Indus!H316:H327)-AVERAGE(Indus!$H$2:$H$349)</f>
        <v>-8.3778370844838719</v>
      </c>
      <c r="I322" s="7">
        <f t="shared" si="71"/>
        <v>0.56428019148734165</v>
      </c>
      <c r="J322" s="7">
        <f>Indus!H322-H322-I322-AVERAGE(Indus!$H$2:$H$349)</f>
        <v>1.3936351797383395E-3</v>
      </c>
      <c r="K322" s="7">
        <f>AVERAGE(Indus!I316:I327)-AVERAGE(Indus!$I$2:$I$349)</f>
        <v>-3.8469437349138502</v>
      </c>
      <c r="L322" s="7">
        <f t="shared" si="72"/>
        <v>-0.73743248026778474</v>
      </c>
      <c r="M322" s="7">
        <f>Indus!I322-K322-L322-AVERAGE(Indus!$I$2:$I$349)</f>
        <v>-0.15097745639894811</v>
      </c>
      <c r="N322" s="7">
        <f>AVERAGE(Indus!J316:J327)-AVERAGE(Indus!$J$2:$J$349)</f>
        <v>-3.6945204798850773E-2</v>
      </c>
      <c r="O322" s="7">
        <f t="shared" si="73"/>
        <v>0.52414154517857137</v>
      </c>
      <c r="P322" s="7">
        <f>Indus!J322-N322-O322-AVERAGE(Indus!$J$2:$J$349)</f>
        <v>-0.26892453267857142</v>
      </c>
      <c r="Q322" s="7">
        <f>AVERAGE(Indus!K316:K327)-AVERAGE(Indus!$K$2:$K$349)</f>
        <v>2.4692842068965604E-2</v>
      </c>
      <c r="R322" s="7">
        <f t="shared" si="74"/>
        <v>0.24324861071428594</v>
      </c>
      <c r="S322" s="7">
        <f>Indus!K322-Q322-R322-AVERAGE(Indus!$K$2:$K$349)</f>
        <v>4.2223166785714139E-2</v>
      </c>
      <c r="T322" s="7">
        <f>AVERAGE(Indus!L316:L327)-AVERAGE(Indus!$L$2:$L$349)</f>
        <v>-5.997655336206531E-2</v>
      </c>
      <c r="U322" s="7">
        <f t="shared" si="75"/>
        <v>2.2162659018154773</v>
      </c>
      <c r="V322" s="7">
        <f>Indus!L322-T322-U322-AVERAGE(Indus!$L$2:$L$349)</f>
        <v>-0.65442676181547821</v>
      </c>
      <c r="W322" s="7">
        <f>AVERAGE(Indus!M316:M327)-AVERAGE(Indus!$M$2:$M$349)</f>
        <v>5.7596902298855113E-4</v>
      </c>
      <c r="X322" s="7">
        <f t="shared" si="76"/>
        <v>8.6521461220238155E-2</v>
      </c>
      <c r="Y322" s="7">
        <f>Indus!M322-W322-X322-AVERAGE(Indus!$M$2:$M$349)</f>
        <v>-3.5047455357151147E-4</v>
      </c>
      <c r="Z322" s="7">
        <f>AVERAGE(Indus!N316:N327)-AVERAGE(Indus!$N$2:$N$349)</f>
        <v>-0.39235990080460148</v>
      </c>
      <c r="AA322" s="7">
        <f t="shared" si="77"/>
        <v>-3.2922003180654746</v>
      </c>
      <c r="AB322" s="7">
        <f>Indus!N322-Z322-AA322-AVERAGE(Indus!$N$2:$N$349)</f>
        <v>0.46268088639880744</v>
      </c>
      <c r="AC322" s="7">
        <f>AVERAGE(Indus!O316:O327)-AVERAGE(Indus!$O$2:$O$349)</f>
        <v>7.8669708620687562E-2</v>
      </c>
      <c r="AD322" s="7">
        <f t="shared" si="78"/>
        <v>0.22230336464285827</v>
      </c>
      <c r="AE322" s="7">
        <f>Indus!O322-AC322-AD322-AVERAGE(Indus!$O$2:$O$349)</f>
        <v>-0.18504577380952458</v>
      </c>
      <c r="AF322" s="7">
        <f>AVERAGE(Indus!P316:P327)-AVERAGE(Indus!$P$2:$P$349)</f>
        <v>-9.5181994827586158E-3</v>
      </c>
      <c r="AG322" s="7">
        <f t="shared" si="79"/>
        <v>2.9234067857142887E-3</v>
      </c>
      <c r="AH322" s="7">
        <f>Indus!P322-AF322-AG322-AVERAGE(Indus!$P$2:$P$349)</f>
        <v>-5.7344481785714281E-2</v>
      </c>
    </row>
    <row r="323" spans="1:34" x14ac:dyDescent="0.2">
      <c r="A323" s="3">
        <v>42658</v>
      </c>
      <c r="B323">
        <f t="shared" ref="B323:B349" si="80">YEAR(A323)</f>
        <v>2016</v>
      </c>
      <c r="C323">
        <f t="shared" ref="C323:C349" si="81">MONTH(A323)</f>
        <v>10</v>
      </c>
      <c r="D323" s="7">
        <f>AVERAGE(Indus!D317:D328)</f>
        <v>-5.878870089166667</v>
      </c>
      <c r="E323" s="7">
        <f t="shared" si="70"/>
        <v>-2.9457578467261909</v>
      </c>
      <c r="F323" s="7">
        <f>Indus!D323-D323-E323</f>
        <v>-0.77009099410714121</v>
      </c>
      <c r="G323" s="7"/>
      <c r="H323" s="7">
        <f>AVERAGE(Indus!H317:H328)-AVERAGE(Indus!$H$2:$H$349)</f>
        <v>-8.4564096753169906</v>
      </c>
      <c r="I323" s="7">
        <f t="shared" si="71"/>
        <v>0.67293512288642887</v>
      </c>
      <c r="J323" s="7">
        <f>Indus!H323-H323-I323-AVERAGE(Indus!$H$2:$H$349)</f>
        <v>-1.3796125386306812E-2</v>
      </c>
      <c r="K323" s="7">
        <f>AVERAGE(Indus!I317:I328)-AVERAGE(Indus!$I$2:$I$349)</f>
        <v>-3.9203512257471971</v>
      </c>
      <c r="L323" s="7">
        <f t="shared" si="72"/>
        <v>-0.62443569854167436</v>
      </c>
      <c r="M323" s="7">
        <f>Indus!I323-K323-L323-AVERAGE(Indus!$I$2:$I$349)</f>
        <v>-0.12702914729169379</v>
      </c>
      <c r="N323" s="7">
        <f>AVERAGE(Indus!J317:J328)-AVERAGE(Indus!$J$2:$J$349)</f>
        <v>-4.4276893965517594E-2</v>
      </c>
      <c r="O323" s="7">
        <f t="shared" si="73"/>
        <v>-4.6015853988095268E-2</v>
      </c>
      <c r="P323" s="7">
        <f>Indus!J323-N323-O323-AVERAGE(Indus!$J$2:$J$349)</f>
        <v>-0.19554542434523803</v>
      </c>
      <c r="Q323" s="7">
        <f>AVERAGE(Indus!K317:K328)-AVERAGE(Indus!$K$2:$K$349)</f>
        <v>3.641470873563224E-2</v>
      </c>
      <c r="R323" s="7">
        <f t="shared" si="74"/>
        <v>0.14251123116071418</v>
      </c>
      <c r="S323" s="7">
        <f>Indus!K323-Q323-R323-AVERAGE(Indus!$K$2:$K$349)</f>
        <v>6.2440309672619265E-2</v>
      </c>
      <c r="T323" s="7">
        <f>AVERAGE(Indus!L317:L328)-AVERAGE(Indus!$L$2:$L$349)</f>
        <v>-0.20856149502873222</v>
      </c>
      <c r="U323" s="7">
        <f t="shared" si="75"/>
        <v>7.3723279255951901E-2</v>
      </c>
      <c r="V323" s="7">
        <f>Indus!L323-T323-U323-AVERAGE(Indus!$L$2:$L$349)</f>
        <v>-0.56234389758928582</v>
      </c>
      <c r="W323" s="7">
        <f>AVERAGE(Indus!M317:M328)-AVERAGE(Indus!$M$2:$M$349)</f>
        <v>5.9642985632187007E-4</v>
      </c>
      <c r="X323" s="7">
        <f t="shared" si="76"/>
        <v>8.6516122976190463E-2</v>
      </c>
      <c r="Y323" s="7">
        <f>Indus!M323-W323-X323-AVERAGE(Indus!$M$2:$M$349)</f>
        <v>-3.5032714285709865E-4</v>
      </c>
      <c r="Z323" s="7">
        <f>AVERAGE(Indus!N317:N328)-AVERAGE(Indus!$N$2:$N$349)</f>
        <v>-0.33116555997126795</v>
      </c>
      <c r="AA323" s="7">
        <f t="shared" si="77"/>
        <v>-3.0015759469047625</v>
      </c>
      <c r="AB323" s="7">
        <f>Indus!N323-Z323-AA323-AVERAGE(Indus!$N$2:$N$349)</f>
        <v>0.1683930544047616</v>
      </c>
      <c r="AC323" s="7">
        <f>AVERAGE(Indus!O317:O328)-AVERAGE(Indus!$O$2:$O$349)</f>
        <v>6.0083490287354824E-2</v>
      </c>
      <c r="AD323" s="7">
        <f t="shared" si="78"/>
        <v>-0.17453537592261892</v>
      </c>
      <c r="AE323" s="7">
        <f>Indus!O323-AC323-AD323-AVERAGE(Indus!$O$2:$O$349)</f>
        <v>-0.11716047491071446</v>
      </c>
      <c r="AF323" s="7">
        <f>AVERAGE(Indus!P317:P328)-AVERAGE(Indus!$P$2:$P$349)</f>
        <v>-1.5211454482758624E-2</v>
      </c>
      <c r="AG323" s="7">
        <f t="shared" si="79"/>
        <v>-7.4909249077380946E-2</v>
      </c>
      <c r="AH323" s="7">
        <f>Indus!P323-AF323-AG323-AVERAGE(Indus!$P$2:$P$349)</f>
        <v>1.5359979077380959E-2</v>
      </c>
    </row>
    <row r="324" spans="1:34" x14ac:dyDescent="0.2">
      <c r="A324" s="3">
        <v>42689</v>
      </c>
      <c r="B324">
        <f t="shared" si="80"/>
        <v>2016</v>
      </c>
      <c r="C324">
        <f t="shared" si="81"/>
        <v>11</v>
      </c>
      <c r="D324" s="7">
        <f>AVERAGE(Indus!D318:D329)</f>
        <v>-6.2570307249999999</v>
      </c>
      <c r="E324" s="7">
        <f t="shared" si="70"/>
        <v>-3.5697580191071441</v>
      </c>
      <c r="F324" s="7">
        <f>Indus!D324-D324-E324</f>
        <v>-0.79025188589285777</v>
      </c>
      <c r="G324" s="7"/>
      <c r="H324" s="7">
        <f>AVERAGE(Indus!H318:H329)-AVERAGE(Indus!$H$2:$H$349)</f>
        <v>-8.5536997144836278</v>
      </c>
      <c r="I324" s="7">
        <f t="shared" si="71"/>
        <v>0.72864568809472985</v>
      </c>
      <c r="J324" s="7">
        <f>Indus!H324-H324-I324-AVERAGE(Indus!$H$2:$H$349)</f>
        <v>4.3458485720293538E-3</v>
      </c>
      <c r="K324" s="7">
        <f>AVERAGE(Indus!I318:I329)-AVERAGE(Indus!$I$2:$I$349)</f>
        <v>-3.9923167615805255</v>
      </c>
      <c r="L324" s="7">
        <f t="shared" si="72"/>
        <v>-0.50716400184529675</v>
      </c>
      <c r="M324" s="7">
        <f>Indus!I324-K324-L324-AVERAGE(Indus!$I$2:$I$349)</f>
        <v>-4.1079198154761798E-2</v>
      </c>
      <c r="N324" s="7">
        <f>AVERAGE(Indus!J318:J329)-AVERAGE(Indus!$J$2:$J$349)</f>
        <v>-6.2402527298850652E-2</v>
      </c>
      <c r="O324" s="7">
        <f t="shared" si="73"/>
        <v>-0.27201306354166643</v>
      </c>
      <c r="P324" s="7">
        <f>Indus!J324-N324-O324-AVERAGE(Indus!$J$2:$J$349)</f>
        <v>-0.16588075145833381</v>
      </c>
      <c r="Q324" s="7">
        <f>AVERAGE(Indus!K318:K329)-AVERAGE(Indus!$K$2:$K$349)</f>
        <v>4.8884799568965631E-2</v>
      </c>
      <c r="R324" s="7">
        <f t="shared" si="74"/>
        <v>-3.8654924107142885E-2</v>
      </c>
      <c r="S324" s="7">
        <f>Indus!K324-Q324-R324-AVERAGE(Indus!$K$2:$K$349)</f>
        <v>2.7291141071429381E-3</v>
      </c>
      <c r="T324" s="7">
        <f>AVERAGE(Indus!L318:L329)-AVERAGE(Indus!$L$2:$L$349)</f>
        <v>-0.37700114169539933</v>
      </c>
      <c r="U324" s="7">
        <f t="shared" si="75"/>
        <v>-0.51119059562499913</v>
      </c>
      <c r="V324" s="7">
        <f>Indus!L324-T324-U324-AVERAGE(Indus!$L$2:$L$349)</f>
        <v>-0.46074952604166786</v>
      </c>
      <c r="W324" s="7">
        <f>AVERAGE(Indus!M318:M329)-AVERAGE(Indus!$M$2:$M$349)</f>
        <v>5.9642985632187007E-4</v>
      </c>
      <c r="X324" s="7">
        <f t="shared" si="76"/>
        <v>2.3683410833333321E-2</v>
      </c>
      <c r="Y324" s="7">
        <f>Indus!M324-W324-X324-AVERAGE(Indus!$M$2:$M$349)</f>
        <v>1.3651500000001759E-4</v>
      </c>
      <c r="Z324" s="7">
        <f>AVERAGE(Indus!N318:N329)-AVERAGE(Indus!$N$2:$N$349)</f>
        <v>-0.36228125080460138</v>
      </c>
      <c r="AA324" s="7">
        <f t="shared" si="77"/>
        <v>-2.4656964049702372</v>
      </c>
      <c r="AB324" s="7">
        <f>Indus!N324-Z324-AA324-AVERAGE(Indus!$N$2:$N$349)</f>
        <v>-9.1016616696428798E-2</v>
      </c>
      <c r="AC324" s="7">
        <f>AVERAGE(Indus!O318:O329)-AVERAGE(Indus!$O$2:$O$349)</f>
        <v>5.5013936120687834E-2</v>
      </c>
      <c r="AD324" s="7">
        <f t="shared" si="78"/>
        <v>-0.45004948389880894</v>
      </c>
      <c r="AE324" s="7">
        <f>Indus!O324-AC324-AD324-AVERAGE(Indus!$O$2:$O$349)</f>
        <v>-5.4455392767857713E-2</v>
      </c>
      <c r="AF324" s="7">
        <f>AVERAGE(Indus!P318:P329)-AVERAGE(Indus!$P$2:$P$349)</f>
        <v>-1.3830781149425292E-2</v>
      </c>
      <c r="AG324" s="7">
        <f t="shared" si="79"/>
        <v>-7.7334496339285713E-2</v>
      </c>
      <c r="AH324" s="7">
        <f>Indus!P324-AF324-AG324-AVERAGE(Indus!$P$2:$P$349)</f>
        <v>1.5627393005952395E-2</v>
      </c>
    </row>
    <row r="325" spans="1:34" x14ac:dyDescent="0.2">
      <c r="A325" s="3">
        <v>42719</v>
      </c>
      <c r="B325">
        <f t="shared" si="80"/>
        <v>2016</v>
      </c>
      <c r="C325">
        <f t="shared" si="81"/>
        <v>12</v>
      </c>
      <c r="D325" s="7">
        <f>AVERAGE(Indus!D319:D330)</f>
        <v>-6.5280354808333341</v>
      </c>
      <c r="E325" s="7">
        <f t="shared" si="70"/>
        <v>-3.4801343082440477</v>
      </c>
      <c r="F325" s="7">
        <f>Indus!D325-D325-E325</f>
        <v>-1.2774365909226191</v>
      </c>
      <c r="G325" s="7"/>
      <c r="H325" s="7">
        <f>AVERAGE(Indus!H319:H330)-AVERAGE(Indus!$H$2:$H$349)</f>
        <v>-8.6430144928167465</v>
      </c>
      <c r="I325" s="7">
        <f t="shared" si="71"/>
        <v>-0.44556318029754038</v>
      </c>
      <c r="J325" s="7">
        <f>Indus!H325-H325-I325-AVERAGE(Indus!$H$2:$H$349)</f>
        <v>-0.15058753470248121</v>
      </c>
      <c r="K325" s="7">
        <f>AVERAGE(Indus!I319:I330)-AVERAGE(Indus!$I$2:$I$349)</f>
        <v>-4.0671763807471848</v>
      </c>
      <c r="L325" s="7">
        <f t="shared" si="72"/>
        <v>-0.34169206232144234</v>
      </c>
      <c r="M325" s="7">
        <f>Indus!I325-K325-L325-AVERAGE(Indus!$I$2:$I$349)</f>
        <v>-7.5325558511906365E-2</v>
      </c>
      <c r="N325" s="7">
        <f>AVERAGE(Indus!J319:J330)-AVERAGE(Indus!$J$2:$J$349)</f>
        <v>-7.3433226465517532E-2</v>
      </c>
      <c r="O325" s="7">
        <f t="shared" si="73"/>
        <v>-0.5169500352678571</v>
      </c>
      <c r="P325" s="7">
        <f>Indus!J325-N325-O325-AVERAGE(Indus!$J$2:$J$349)</f>
        <v>-8.4018330565476251E-2</v>
      </c>
      <c r="Q325" s="7">
        <f>AVERAGE(Indus!K319:K330)-AVERAGE(Indus!$K$2:$K$349)</f>
        <v>4.8965062068965559E-2</v>
      </c>
      <c r="R325" s="7">
        <f t="shared" si="74"/>
        <v>0.2758142312202384</v>
      </c>
      <c r="S325" s="7">
        <f>Indus!K325-Q325-R325-AVERAGE(Indus!$K$2:$K$349)</f>
        <v>1.5068916279761702E-2</v>
      </c>
      <c r="T325" s="7">
        <f>AVERAGE(Indus!L319:L330)-AVERAGE(Indus!$L$2:$L$349)</f>
        <v>-0.44799226002873205</v>
      </c>
      <c r="U325" s="7">
        <f t="shared" si="75"/>
        <v>-0.50768902354166556</v>
      </c>
      <c r="V325" s="7">
        <f>Indus!L325-T325-U325-AVERAGE(Indus!$L$2:$L$349)</f>
        <v>-0.42432591979166823</v>
      </c>
      <c r="W325" s="7">
        <f>AVERAGE(Indus!M319:M330)-AVERAGE(Indus!$M$2:$M$349)</f>
        <v>6.1835235632186347E-4</v>
      </c>
      <c r="X325" s="7">
        <f t="shared" si="76"/>
        <v>-7.2473393809523806E-2</v>
      </c>
      <c r="Y325" s="7">
        <f>Indus!M325-W325-X325-AVERAGE(Indus!$M$2:$M$349)</f>
        <v>-5.636428571428459E-4</v>
      </c>
      <c r="Z325" s="7">
        <f>AVERAGE(Indus!N319:N330)-AVERAGE(Indus!$N$2:$N$349)</f>
        <v>-0.38037952580460122</v>
      </c>
      <c r="AA325" s="7">
        <f t="shared" si="77"/>
        <v>-1.703961671160716</v>
      </c>
      <c r="AB325" s="7">
        <f>Indus!N325-Z325-AA325-AVERAGE(Indus!$N$2:$N$349)</f>
        <v>-0.39930742550595255</v>
      </c>
      <c r="AC325" s="7">
        <f>AVERAGE(Indus!O319:O330)-AVERAGE(Indus!$O$2:$O$349)</f>
        <v>4.8889021954021228E-2</v>
      </c>
      <c r="AD325" s="7">
        <f t="shared" si="78"/>
        <v>-9.3014441964285766E-2</v>
      </c>
      <c r="AE325" s="7">
        <f>Indus!O325-AC325-AD325-AVERAGE(Indus!$O$2:$O$349)</f>
        <v>-0.17244607053571404</v>
      </c>
      <c r="AF325" s="7">
        <f>AVERAGE(Indus!P319:P330)-AVERAGE(Indus!$P$2:$P$349)</f>
        <v>-1.4520484482758611E-2</v>
      </c>
      <c r="AG325" s="7">
        <f t="shared" si="79"/>
        <v>-7.4602463452380946E-2</v>
      </c>
      <c r="AH325" s="7">
        <f>Indus!P325-AF325-AG325-AVERAGE(Indus!$P$2:$P$349)</f>
        <v>1.399346345238095E-2</v>
      </c>
    </row>
    <row r="326" spans="1:34" x14ac:dyDescent="0.2">
      <c r="A326" s="3">
        <v>42750</v>
      </c>
      <c r="B326">
        <f t="shared" si="80"/>
        <v>2017</v>
      </c>
      <c r="C326">
        <f t="shared" si="81"/>
        <v>1</v>
      </c>
      <c r="D326" s="7">
        <f>AVERAGE(Indus!D320:D331)</f>
        <v>-6.7469391016666664</v>
      </c>
      <c r="E326" s="7">
        <f t="shared" si="70"/>
        <v>-2.9115972892857132</v>
      </c>
      <c r="F326" s="7">
        <f>Indus!D326-D326-E326</f>
        <v>-0.59518102904762138</v>
      </c>
      <c r="G326" s="7"/>
      <c r="H326" s="7">
        <f>AVERAGE(Indus!H320:H331)-AVERAGE(Indus!$H$2:$H$349)</f>
        <v>-8.7267140369831395</v>
      </c>
      <c r="I326" s="7">
        <f t="shared" si="71"/>
        <v>-0.39337085511897385</v>
      </c>
      <c r="J326" s="7">
        <f>Indus!H326-H326-I326-AVERAGE(Indus!$H$2:$H$349)</f>
        <v>-7.1717035714755184E-2</v>
      </c>
      <c r="K326" s="7">
        <f>AVERAGE(Indus!I320:I331)-AVERAGE(Indus!$I$2:$I$349)</f>
        <v>-4.135695973247266</v>
      </c>
      <c r="L326" s="7">
        <f t="shared" si="72"/>
        <v>-0.13915016446424033</v>
      </c>
      <c r="M326" s="7">
        <f>Indus!I326-K326-L326-AVERAGE(Indus!$I$2:$I$349)</f>
        <v>-0.10296358386904103</v>
      </c>
      <c r="N326" s="7">
        <f>AVERAGE(Indus!J320:J331)-AVERAGE(Indus!$J$2:$J$349)</f>
        <v>-8.1574585632184227E-2</v>
      </c>
      <c r="O326" s="7">
        <f t="shared" si="73"/>
        <v>-0.63024716369047629</v>
      </c>
      <c r="P326" s="7">
        <f>Indus!J326-N326-O326-AVERAGE(Indus!$J$2:$J$349)</f>
        <v>4.1759367023809668E-2</v>
      </c>
      <c r="Q326" s="7">
        <f>AVERAGE(Indus!K320:K331)-AVERAGE(Indus!$K$2:$K$349)</f>
        <v>4.0632357068965619E-2</v>
      </c>
      <c r="R326" s="7">
        <f t="shared" si="74"/>
        <v>-0.33677367514880951</v>
      </c>
      <c r="S326" s="7">
        <f>Indus!K326-Q326-R326-AVERAGE(Indus!$K$2:$K$349)</f>
        <v>-5.757672235119049E-2</v>
      </c>
      <c r="T326" s="7">
        <f>AVERAGE(Indus!L320:L331)-AVERAGE(Indus!$L$2:$L$349)</f>
        <v>-0.49868918919539862</v>
      </c>
      <c r="U326" s="7">
        <f t="shared" si="75"/>
        <v>-0.83735311690476166</v>
      </c>
      <c r="V326" s="7">
        <f>Indus!L326-T326-U326-AVERAGE(Indus!$L$2:$L$349)</f>
        <v>-0.19304326726190624</v>
      </c>
      <c r="W326" s="7">
        <f>AVERAGE(Indus!M320:M331)-AVERAGE(Indus!$M$2:$M$349)</f>
        <v>6.4027485632185688E-4</v>
      </c>
      <c r="X326" s="7">
        <f t="shared" si="76"/>
        <v>-2.3229864166666676E-2</v>
      </c>
      <c r="Y326" s="7">
        <f>Indus!M326-W326-X326-AVERAGE(Indus!$M$2:$M$349)</f>
        <v>4.1605500000002626E-4</v>
      </c>
      <c r="Z326" s="7">
        <f>AVERAGE(Indus!N320:N331)-AVERAGE(Indus!$N$2:$N$349)</f>
        <v>-0.38584296663793616</v>
      </c>
      <c r="AA326" s="7">
        <f t="shared" si="77"/>
        <v>-0.27041996994047501</v>
      </c>
      <c r="AB326" s="7">
        <f>Indus!N326-Z326-AA326-AVERAGE(Indus!$N$2:$N$349)</f>
        <v>-0.29583480589285749</v>
      </c>
      <c r="AC326" s="7">
        <f>AVERAGE(Indus!O320:O331)-AVERAGE(Indus!$O$2:$O$349)</f>
        <v>5.7108800287354544E-2</v>
      </c>
      <c r="AD326" s="7">
        <f t="shared" si="78"/>
        <v>-0.21379957645833381</v>
      </c>
      <c r="AE326" s="7">
        <f>Indus!O326-AC326-AD326-AVERAGE(Indus!$O$2:$O$349)</f>
        <v>3.1318685625000509E-2</v>
      </c>
      <c r="AF326" s="7">
        <f>AVERAGE(Indus!P320:P331)-AVERAGE(Indus!$P$2:$P$349)</f>
        <v>-1.6801155316091942E-2</v>
      </c>
      <c r="AG326" s="7">
        <f t="shared" si="79"/>
        <v>-6.7250286041666663E-2</v>
      </c>
      <c r="AH326" s="7">
        <f>Indus!P326-AF326-AG326-AVERAGE(Indus!$P$2:$P$349)</f>
        <v>5.2422866874999988E-2</v>
      </c>
    </row>
    <row r="327" spans="1:34" x14ac:dyDescent="0.2">
      <c r="A327" s="3">
        <v>42781</v>
      </c>
      <c r="B327">
        <f t="shared" si="80"/>
        <v>2017</v>
      </c>
      <c r="C327">
        <f t="shared" si="81"/>
        <v>2</v>
      </c>
      <c r="D327" s="7">
        <f>AVERAGE(Indus!D321:D332)</f>
        <v>-6.9272543583333333</v>
      </c>
      <c r="E327" s="7">
        <f t="shared" si="70"/>
        <v>-0.42567143738095259</v>
      </c>
      <c r="F327" s="7">
        <f>Indus!D327-D327-E327</f>
        <v>1.8317809257142854</v>
      </c>
      <c r="G327" s="7"/>
      <c r="H327" s="7">
        <f>AVERAGE(Indus!H321:H332)-AVERAGE(Indus!$H$2:$H$349)</f>
        <v>-8.8046559311501369</v>
      </c>
      <c r="I327" s="7">
        <f t="shared" si="71"/>
        <v>-0.27306910913694082</v>
      </c>
      <c r="J327" s="7">
        <f>Indus!H327-H327-I327-AVERAGE(Indus!$H$2:$H$349)</f>
        <v>8.5630142470108694E-2</v>
      </c>
      <c r="K327" s="7">
        <f>AVERAGE(Indus!I321:I332)-AVERAGE(Indus!$I$2:$I$349)</f>
        <v>-4.2323197115806011</v>
      </c>
      <c r="L327" s="7">
        <f t="shared" si="72"/>
        <v>0.12104588446425169</v>
      </c>
      <c r="M327" s="7">
        <f>Indus!I327-K327-L327-AVERAGE(Indus!$I$2:$I$349)</f>
        <v>1.520238553581521E-2</v>
      </c>
      <c r="N327" s="7">
        <f>AVERAGE(Indus!J321:J332)-AVERAGE(Indus!$J$2:$J$349)</f>
        <v>-8.5883921465517488E-2</v>
      </c>
      <c r="O327" s="7">
        <f t="shared" si="73"/>
        <v>-0.54973218991071426</v>
      </c>
      <c r="P327" s="7">
        <f>Indus!J327-N327-O327-AVERAGE(Indus!$J$2:$J$349)</f>
        <v>0.25389039907738087</v>
      </c>
      <c r="Q327" s="7">
        <f>AVERAGE(Indus!K321:K332)-AVERAGE(Indus!$K$2:$K$349)</f>
        <v>4.1349862902299028E-2</v>
      </c>
      <c r="R327" s="7">
        <f t="shared" si="74"/>
        <v>-0.2936607723809524</v>
      </c>
      <c r="S327" s="7">
        <f>Indus!K327-Q327-R327-AVERAGE(Indus!$K$2:$K$349)</f>
        <v>6.209749047619062E-3</v>
      </c>
      <c r="T327" s="7">
        <f>AVERAGE(Indus!L321:L332)-AVERAGE(Indus!$L$2:$L$349)</f>
        <v>-0.49848943419539804</v>
      </c>
      <c r="U327" s="7">
        <f t="shared" si="75"/>
        <v>-1.1284273598214289</v>
      </c>
      <c r="V327" s="7">
        <f>Indus!L327-T327-U327-AVERAGE(Indus!$L$2:$L$349)</f>
        <v>0.42636535065476089</v>
      </c>
      <c r="W327" s="7">
        <f>AVERAGE(Indus!M321:M332)-AVERAGE(Indus!$M$2:$M$349)</f>
        <v>6.6542568965520521E-4</v>
      </c>
      <c r="X327" s="7">
        <f t="shared" si="76"/>
        <v>-2.3280202053571432E-2</v>
      </c>
      <c r="Y327" s="7">
        <f>Indus!M327-W327-X327-AVERAGE(Indus!$M$2:$M$349)</f>
        <v>4.4124205357143342E-4</v>
      </c>
      <c r="Z327" s="7">
        <f>AVERAGE(Indus!N321:N332)-AVERAGE(Indus!$N$2:$N$349)</f>
        <v>-0.39629575413793638</v>
      </c>
      <c r="AA327" s="7">
        <f t="shared" si="77"/>
        <v>1.7558755634523777</v>
      </c>
      <c r="AB327" s="7">
        <f>Indus!N327-Z327-AA327-AVERAGE(Indus!$N$2:$N$349)</f>
        <v>0.93789806821428989</v>
      </c>
      <c r="AC327" s="7">
        <f>AVERAGE(Indus!O321:O332)-AVERAGE(Indus!$O$2:$O$349)</f>
        <v>6.374178362068772E-2</v>
      </c>
      <c r="AD327" s="7">
        <f t="shared" si="78"/>
        <v>3.5075825297621321E-3</v>
      </c>
      <c r="AE327" s="7">
        <f>Indus!O327-AC327-AD327-AVERAGE(Indus!$O$2:$O$349)</f>
        <v>8.4713713303571581E-2</v>
      </c>
      <c r="AF327" s="7">
        <f>AVERAGE(Indus!P321:P332)-AVERAGE(Indus!$P$2:$P$349)</f>
        <v>-1.5361381149425285E-2</v>
      </c>
      <c r="AG327" s="7">
        <f t="shared" si="79"/>
        <v>-3.7923187380952378E-2</v>
      </c>
      <c r="AH327" s="7">
        <f>Indus!P327-AF327-AG327-AVERAGE(Indus!$P$2:$P$349)</f>
        <v>2.1525674047619056E-2</v>
      </c>
    </row>
    <row r="328" spans="1:34" x14ac:dyDescent="0.2">
      <c r="A328" s="3">
        <v>42809</v>
      </c>
      <c r="B328">
        <f t="shared" si="80"/>
        <v>2017</v>
      </c>
      <c r="C328">
        <f t="shared" si="81"/>
        <v>3</v>
      </c>
      <c r="D328" s="7">
        <f>AVERAGE(Indus!D322:D333)</f>
        <v>-7.1416770608333335</v>
      </c>
      <c r="E328" s="7">
        <f t="shared" si="70"/>
        <v>1.7726173383333335</v>
      </c>
      <c r="F328" s="7">
        <f>Indus!D328-D328-E328</f>
        <v>-0.18884356750000042</v>
      </c>
      <c r="G328" s="7"/>
      <c r="H328" s="7">
        <f>AVERAGE(Indus!H322:H333)-AVERAGE(Indus!$H$2:$H$349)</f>
        <v>-8.8841643953169296</v>
      </c>
      <c r="I328" s="7">
        <f t="shared" si="71"/>
        <v>-0.14866638139847055</v>
      </c>
      <c r="J328" s="7">
        <f>Indus!H328-H328-I328-AVERAGE(Indus!$H$2:$H$349)</f>
        <v>-3.2018021101521299E-2</v>
      </c>
      <c r="K328" s="7">
        <f>AVERAGE(Indus!I322:I333)-AVERAGE(Indus!$I$2:$I$349)</f>
        <v>-4.3488231099139512</v>
      </c>
      <c r="L328" s="7">
        <f t="shared" si="72"/>
        <v>0.40447307758932993</v>
      </c>
      <c r="M328" s="7">
        <f>Indus!I328-K328-L328-AVERAGE(Indus!$I$2:$I$349)</f>
        <v>7.2186060744058977E-2</v>
      </c>
      <c r="N328" s="7">
        <f>AVERAGE(Indus!J322:J333)-AVERAGE(Indus!$J$2:$J$349)</f>
        <v>-8.7074990632184268E-2</v>
      </c>
      <c r="O328" s="7">
        <f t="shared" si="73"/>
        <v>-0.39400179642857136</v>
      </c>
      <c r="P328" s="7">
        <f>Indus!J328-N328-O328-AVERAGE(Indus!$J$2:$J$349)</f>
        <v>9.9182947619047557E-3</v>
      </c>
      <c r="Q328" s="7">
        <f>AVERAGE(Indus!K322:K333)-AVERAGE(Indus!$K$2:$K$349)</f>
        <v>5.4048737068965624E-2</v>
      </c>
      <c r="R328" s="7">
        <f t="shared" si="74"/>
        <v>-0.28105722928571436</v>
      </c>
      <c r="S328" s="7">
        <f>Indus!K328-Q328-R328-AVERAGE(Indus!$K$2:$K$349)</f>
        <v>2.2138671785714381E-2</v>
      </c>
      <c r="T328" s="7">
        <f>AVERAGE(Indus!L322:L333)-AVERAGE(Indus!$L$2:$L$349)</f>
        <v>-0.500069195862066</v>
      </c>
      <c r="U328" s="7">
        <f t="shared" si="75"/>
        <v>-1.2460367708035722</v>
      </c>
      <c r="V328" s="7">
        <f>Indus!L328-T328-U328-AVERAGE(Indus!$L$2:$L$349)</f>
        <v>-0.4122184466964276</v>
      </c>
      <c r="W328" s="7">
        <f>AVERAGE(Indus!M322:M333)-AVERAGE(Indus!$M$2:$M$349)</f>
        <v>6.6973818965519738E-4</v>
      </c>
      <c r="X328" s="7">
        <f t="shared" si="76"/>
        <v>-2.3312426726190473E-2</v>
      </c>
      <c r="Y328" s="7">
        <f>Indus!M328-W328-X328-AVERAGE(Indus!$M$2:$M$349)</f>
        <v>4.6915422619048242E-4</v>
      </c>
      <c r="Z328" s="7">
        <f>AVERAGE(Indus!N322:N333)-AVERAGE(Indus!$N$2:$N$349)</f>
        <v>-0.41909715330460173</v>
      </c>
      <c r="AA328" s="7">
        <f t="shared" si="77"/>
        <v>3.4705398341666633</v>
      </c>
      <c r="AB328" s="7">
        <f>Indus!N328-Z328-AA328-AVERAGE(Indus!$N$2:$N$349)</f>
        <v>0.24184188666666984</v>
      </c>
      <c r="AC328" s="7">
        <f>AVERAGE(Indus!O322:O333)-AVERAGE(Indus!$O$2:$O$349)</f>
        <v>5.6927641954021002E-2</v>
      </c>
      <c r="AD328" s="7">
        <f t="shared" si="78"/>
        <v>1.3288629910713556E-2</v>
      </c>
      <c r="AE328" s="7">
        <f>Indus!O328-AC328-AD328-AVERAGE(Indus!$O$2:$O$349)</f>
        <v>-7.0352802410713178E-2</v>
      </c>
      <c r="AF328" s="7">
        <f>AVERAGE(Indus!P322:P333)-AVERAGE(Indus!$P$2:$P$349)</f>
        <v>-1.4092682816091939E-2</v>
      </c>
      <c r="AG328" s="7">
        <f t="shared" si="79"/>
        <v>-2.2603289434523804E-2</v>
      </c>
      <c r="AH328" s="7">
        <f>Indus!P328-AF328-AG328-AVERAGE(Indus!$P$2:$P$349)</f>
        <v>-2.0879612232142866E-2</v>
      </c>
    </row>
    <row r="329" spans="1:34" x14ac:dyDescent="0.2">
      <c r="A329" s="3">
        <v>42840</v>
      </c>
      <c r="B329">
        <f t="shared" si="80"/>
        <v>2017</v>
      </c>
      <c r="C329">
        <f t="shared" si="81"/>
        <v>4</v>
      </c>
      <c r="D329" s="7">
        <f>AVERAGE(Indus!D323:D334)</f>
        <v>-7.2998806624999988</v>
      </c>
      <c r="E329" s="7">
        <f t="shared" si="70"/>
        <v>3.1407904284523811</v>
      </c>
      <c r="F329" s="7">
        <f>Indus!D329-D329-E329</f>
        <v>-0.4722002059523831</v>
      </c>
      <c r="G329" s="7"/>
      <c r="H329" s="7">
        <f>AVERAGE(Indus!H323:H334)-AVERAGE(Indus!$H$2:$H$349)</f>
        <v>-8.962777676150381</v>
      </c>
      <c r="I329" s="7">
        <f t="shared" si="71"/>
        <v>-0.35107930526828568</v>
      </c>
      <c r="J329" s="7">
        <f>Indus!H329-H329-I329-AVERAGE(Indus!$H$2:$H$349)</f>
        <v>-0.17750549639822566</v>
      </c>
      <c r="K329" s="7">
        <f>AVERAGE(Indus!I323:I334)-AVERAGE(Indus!$I$2:$I$349)</f>
        <v>-4.4528041274138559</v>
      </c>
      <c r="L329" s="7">
        <f t="shared" si="72"/>
        <v>0.63605862616071818</v>
      </c>
      <c r="M329" s="7">
        <f>Indus!I329-K329-L329-AVERAGE(Indus!$I$2:$I$349)</f>
        <v>0.21521140967257679</v>
      </c>
      <c r="N329" s="7">
        <f>AVERAGE(Indus!J323:J334)-AVERAGE(Indus!$J$2:$J$349)</f>
        <v>-8.640663396551751E-2</v>
      </c>
      <c r="O329" s="7">
        <f t="shared" si="73"/>
        <v>-0.13855851791666673</v>
      </c>
      <c r="P329" s="7">
        <f>Indus!J329-N329-O329-AVERAGE(Indus!$J$2:$J$349)</f>
        <v>8.4788895833334266E-3</v>
      </c>
      <c r="Q329" s="7">
        <f>AVERAGE(Indus!K323:K334)-AVERAGE(Indus!$K$2:$K$349)</f>
        <v>5.0959641235632347E-2</v>
      </c>
      <c r="R329" s="7">
        <f t="shared" si="74"/>
        <v>4.7137904732142966E-2</v>
      </c>
      <c r="S329" s="7">
        <f>Indus!K329-Q329-R329-AVERAGE(Indus!$K$2:$K$349)</f>
        <v>0.12811541360119028</v>
      </c>
      <c r="T329" s="7">
        <f>AVERAGE(Indus!L323:L334)-AVERAGE(Indus!$L$2:$L$349)</f>
        <v>-0.4669029058620664</v>
      </c>
      <c r="U329" s="7">
        <f t="shared" si="75"/>
        <v>-1.2516972193154769</v>
      </c>
      <c r="V329" s="7">
        <f>Indus!L329-T329-U329-AVERAGE(Indus!$L$2:$L$349)</f>
        <v>-0.6022084581845224</v>
      </c>
      <c r="W329" s="7">
        <f>AVERAGE(Indus!M323:M334)-AVERAGE(Indus!$M$2:$M$349)</f>
        <v>6.8628152298853828E-4</v>
      </c>
      <c r="X329" s="7">
        <f t="shared" si="76"/>
        <v>-7.2630390416666663E-2</v>
      </c>
      <c r="Y329" s="7">
        <f>Indus!M329-W329-X329-AVERAGE(Indus!$M$2:$M$349)</f>
        <v>-4.7457541666666436E-4</v>
      </c>
      <c r="Z329" s="7">
        <f>AVERAGE(Indus!N323:N334)-AVERAGE(Indus!$N$2:$N$349)</f>
        <v>-0.43437255247126849</v>
      </c>
      <c r="AA329" s="7">
        <f t="shared" si="77"/>
        <v>4.3501304162797645</v>
      </c>
      <c r="AB329" s="7">
        <f>Indus!N329-Z329-AA329-AVERAGE(Indus!$N$2:$N$349)</f>
        <v>-8.2333146279765401E-2</v>
      </c>
      <c r="AC329" s="7">
        <f>AVERAGE(Indus!O323:O334)-AVERAGE(Indus!$O$2:$O$349)</f>
        <v>6.5575779454021266E-2</v>
      </c>
      <c r="AD329" s="7">
        <f t="shared" si="78"/>
        <v>-5.6000804821429107E-2</v>
      </c>
      <c r="AE329" s="7">
        <f>Indus!O329-AC329-AD329-AVERAGE(Indus!$O$2:$O$349)</f>
        <v>7.1823548214289268E-3</v>
      </c>
      <c r="AF329" s="7">
        <f>AVERAGE(Indus!P323:P334)-AVERAGE(Indus!$P$2:$P$349)</f>
        <v>-1.3817236149425288E-2</v>
      </c>
      <c r="AG329" s="7">
        <f t="shared" si="79"/>
        <v>-2.2552960833333358E-2</v>
      </c>
      <c r="AH329" s="7">
        <f>Indus!P329-AF329-AG329-AVERAGE(Indus!$P$2:$P$349)</f>
        <v>3.1349392500000045E-2</v>
      </c>
    </row>
    <row r="330" spans="1:34" x14ac:dyDescent="0.2">
      <c r="A330" s="3">
        <v>42870</v>
      </c>
      <c r="B330">
        <f t="shared" si="80"/>
        <v>2017</v>
      </c>
      <c r="C330">
        <f t="shared" si="81"/>
        <v>5</v>
      </c>
      <c r="D330" s="7">
        <f>AVERAGE(Indus!D324:D335)</f>
        <v>-7.4813836408333323</v>
      </c>
      <c r="E330" s="7">
        <f t="shared" si="70"/>
        <v>2.5263573912797606</v>
      </c>
      <c r="F330" s="7">
        <f>Indus!D330-D330-E330</f>
        <v>2.4328809553572306E-2</v>
      </c>
      <c r="G330" s="7"/>
      <c r="H330" s="7">
        <f>AVERAGE(Indus!H324:H335)-AVERAGE(Indus!$H$2:$H$349)</f>
        <v>-9.0437713286496546</v>
      </c>
      <c r="I330" s="7">
        <f t="shared" si="71"/>
        <v>-0.45535786940445178</v>
      </c>
      <c r="J330" s="7">
        <f>Indus!H330-H330-I330-AVERAGE(Indus!$H$2:$H$349)</f>
        <v>-9.2330929762738378E-2</v>
      </c>
      <c r="K330" s="7">
        <f>AVERAGE(Indus!I324:I335)-AVERAGE(Indus!$I$2:$I$349)</f>
        <v>-4.556815663247221</v>
      </c>
      <c r="L330" s="7">
        <f t="shared" si="72"/>
        <v>0.8001232152678881</v>
      </c>
      <c r="M330" s="7">
        <f>Indus!I330-K330-L330-AVERAGE(Indus!$I$2:$I$349)</f>
        <v>0.21301968639875213</v>
      </c>
      <c r="N330" s="7">
        <f>AVERAGE(Indus!J324:J335)-AVERAGE(Indus!$J$2:$J$349)</f>
        <v>-8.5313603965517348E-2</v>
      </c>
      <c r="O330" s="7">
        <f t="shared" si="73"/>
        <v>-0.10338196336309502</v>
      </c>
      <c r="P330" s="7">
        <f>Indus!J330-N330-O330-AVERAGE(Indus!$J$2:$J$349)</f>
        <v>3.8442405029761595E-2</v>
      </c>
      <c r="Q330" s="7">
        <f>AVERAGE(Indus!K324:K335)-AVERAGE(Indus!$K$2:$K$349)</f>
        <v>5.1819214568965544E-2</v>
      </c>
      <c r="R330" s="7">
        <f t="shared" si="74"/>
        <v>0.13874429791666643</v>
      </c>
      <c r="S330" s="7">
        <f>Indus!K330-Q330-R330-AVERAGE(Indus!$K$2:$K$349)</f>
        <v>2.2988407083333717E-2</v>
      </c>
      <c r="T330" s="7">
        <f>AVERAGE(Indus!L324:L335)-AVERAGE(Indus!$L$2:$L$349)</f>
        <v>-0.45477757252873285</v>
      </c>
      <c r="U330" s="7">
        <f t="shared" si="75"/>
        <v>-1.5361059226785709</v>
      </c>
      <c r="V330" s="7">
        <f>Indus!L330-T330-U330-AVERAGE(Indus!$L$2:$L$349)</f>
        <v>-4.5451908154761966E-2</v>
      </c>
      <c r="W330" s="7">
        <f>AVERAGE(Indus!M324:M335)-AVERAGE(Indus!$M$2:$M$349)</f>
        <v>7.0282902298855754E-4</v>
      </c>
      <c r="X330" s="7">
        <f t="shared" si="76"/>
        <v>-3.9640604285714282E-2</v>
      </c>
      <c r="Y330" s="7">
        <f>Indus!M330-W330-X330-AVERAGE(Indus!$M$2:$M$349)</f>
        <v>1.0097209523809436E-3</v>
      </c>
      <c r="Z330" s="7">
        <f>AVERAGE(Indus!N324:N335)-AVERAGE(Indus!$N$2:$N$349)</f>
        <v>-0.44709409080460283</v>
      </c>
      <c r="AA330" s="7">
        <f t="shared" si="77"/>
        <v>3.7907389094047605</v>
      </c>
      <c r="AB330" s="7">
        <f>Indus!N330-Z330-AA330-AVERAGE(Indus!$N$2:$N$349)</f>
        <v>-0.18283992107142666</v>
      </c>
      <c r="AC330" s="7">
        <f>AVERAGE(Indus!O324:O335)-AVERAGE(Indus!$O$2:$O$349)</f>
        <v>6.7714274454021339E-2</v>
      </c>
      <c r="AD330" s="7">
        <f t="shared" si="78"/>
        <v>-3.8706940357142727E-2</v>
      </c>
      <c r="AE330" s="7">
        <f>Indus!O330-AC330-AD330-AVERAGE(Indus!$O$2:$O$349)</f>
        <v>5.8936295357142843E-2</v>
      </c>
      <c r="AF330" s="7">
        <f>AVERAGE(Indus!P324:P335)-AVERAGE(Indus!$P$2:$P$349)</f>
        <v>-1.3834785316091947E-2</v>
      </c>
      <c r="AG330" s="7">
        <f t="shared" si="79"/>
        <v>-3.0040667202380952E-2</v>
      </c>
      <c r="AH330" s="7">
        <f>Indus!P330-AF330-AG330-AVERAGE(Indus!$P$2:$P$349)</f>
        <v>1.0625728035714294E-2</v>
      </c>
    </row>
    <row r="331" spans="1:34" x14ac:dyDescent="0.2">
      <c r="A331" s="3">
        <v>42901</v>
      </c>
      <c r="B331">
        <f t="shared" si="80"/>
        <v>2017</v>
      </c>
      <c r="C331">
        <f t="shared" si="81"/>
        <v>6</v>
      </c>
      <c r="D331" s="7">
        <f>AVERAGE(Indus!D325:D336)</f>
        <v>-7.6295781133333334</v>
      </c>
      <c r="E331" s="7">
        <f t="shared" si="70"/>
        <v>1.4884468018154766</v>
      </c>
      <c r="F331" s="7">
        <f>Indus!D331-D331-E331</f>
        <v>0.42326537151785737</v>
      </c>
      <c r="G331" s="7"/>
      <c r="H331" s="7">
        <f>AVERAGE(Indus!H325:H336)-AVERAGE(Indus!$H$2:$H$349)</f>
        <v>-9.1202483794836553</v>
      </c>
      <c r="I331" s="7">
        <f t="shared" si="71"/>
        <v>-0.44638061523755823</v>
      </c>
      <c r="J331" s="7">
        <f>Indus!H331-H331-I331-AVERAGE(Indus!$H$2:$H$349)</f>
        <v>5.5948690442164661E-4</v>
      </c>
      <c r="K331" s="7">
        <f>AVERAGE(Indus!I325:I336)-AVERAGE(Indus!$I$2:$I$349)</f>
        <v>-4.667385935747177</v>
      </c>
      <c r="L331" s="7">
        <f t="shared" si="72"/>
        <v>0.84019806285715504</v>
      </c>
      <c r="M331" s="7">
        <f>Indus!I331-K331-L331-AVERAGE(Indus!$I$2:$I$349)</f>
        <v>0.28317942130945539</v>
      </c>
      <c r="N331" s="7">
        <f>AVERAGE(Indus!J325:J336)-AVERAGE(Indus!$J$2:$J$349)</f>
        <v>-8.0811476465517562E-2</v>
      </c>
      <c r="O331" s="7">
        <f t="shared" si="73"/>
        <v>0.36573792788690507</v>
      </c>
      <c r="P331" s="7">
        <f>Indus!J331-N331-O331-AVERAGE(Indus!$J$2:$J$349)</f>
        <v>0.13673797627976181</v>
      </c>
      <c r="Q331" s="7">
        <f>AVERAGE(Indus!K325:K336)-AVERAGE(Indus!$K$2:$K$349)</f>
        <v>5.3967534568965636E-2</v>
      </c>
      <c r="R331" s="7">
        <f t="shared" si="74"/>
        <v>-9.3634842857143186E-3</v>
      </c>
      <c r="S331" s="7">
        <f>Indus!K331-Q331-R331-AVERAGE(Indus!$K$2:$K$349)</f>
        <v>-6.9206780714285654E-2</v>
      </c>
      <c r="T331" s="7">
        <f>AVERAGE(Indus!L325:L336)-AVERAGE(Indus!$L$2:$L$349)</f>
        <v>-0.42028190086206596</v>
      </c>
      <c r="U331" s="7">
        <f t="shared" si="75"/>
        <v>-0.8371478433035735</v>
      </c>
      <c r="V331" s="7">
        <f>Indus!L331-T331-U331-AVERAGE(Indus!$L$2:$L$349)</f>
        <v>0.40597126080357349</v>
      </c>
      <c r="W331" s="7">
        <f>AVERAGE(Indus!M325:M336)-AVERAGE(Indus!$M$2:$M$349)</f>
        <v>7.2577068965520852E-4</v>
      </c>
      <c r="X331" s="7">
        <f t="shared" si="76"/>
        <v>-3.9679677708333333E-2</v>
      </c>
      <c r="Y331" s="7">
        <f>Indus!M331-W331-X331-AVERAGE(Indus!$M$2:$M$349)</f>
        <v>1.0258527083333302E-3</v>
      </c>
      <c r="Z331" s="7">
        <f>AVERAGE(Indus!N325:N336)-AVERAGE(Indus!$N$2:$N$349)</f>
        <v>-0.4607055666379356</v>
      </c>
      <c r="AA331" s="7">
        <f t="shared" si="77"/>
        <v>1.7242862690476208</v>
      </c>
      <c r="AB331" s="7">
        <f>Indus!N331-Z331-AA331-AVERAGE(Indus!$N$2:$N$349)</f>
        <v>-0.49149726488095347</v>
      </c>
      <c r="AC331" s="7">
        <f>AVERAGE(Indus!O325:O336)-AVERAGE(Indus!$O$2:$O$349)</f>
        <v>7.8829129454021096E-2</v>
      </c>
      <c r="AD331" s="7">
        <f t="shared" si="78"/>
        <v>-0.14073229485119043</v>
      </c>
      <c r="AE331" s="7">
        <f>Indus!O331-AC331-AD331-AVERAGE(Indus!$O$2:$O$349)</f>
        <v>0.1349773448511904</v>
      </c>
      <c r="AF331" s="7">
        <f>AVERAGE(Indus!P325:P336)-AVERAGE(Indus!$P$2:$P$349)</f>
        <v>-1.3642854482758621E-2</v>
      </c>
      <c r="AG331" s="7">
        <f t="shared" si="79"/>
        <v>3.1537172827380958E-2</v>
      </c>
      <c r="AH331" s="7">
        <f>Indus!P331-AF331-AG331-AVERAGE(Indus!$P$2:$P$349)</f>
        <v>2.1600497172619054E-2</v>
      </c>
    </row>
    <row r="332" spans="1:34" x14ac:dyDescent="0.2">
      <c r="A332" s="3">
        <v>42931</v>
      </c>
      <c r="B332">
        <f t="shared" si="80"/>
        <v>2017</v>
      </c>
      <c r="C332">
        <f t="shared" si="81"/>
        <v>7</v>
      </c>
      <c r="D332" s="7">
        <f>AVERAGE(Indus!D326:D337)</f>
        <v>-7.7274222375000008</v>
      </c>
      <c r="E332" s="7">
        <f t="shared" si="70"/>
        <v>1.9669899127678572</v>
      </c>
      <c r="F332" s="7">
        <f>Indus!D332-D332-E332</f>
        <v>0.73743160473214298</v>
      </c>
      <c r="G332" s="7"/>
      <c r="H332" s="7">
        <f>AVERAGE(Indus!H326:H337)-AVERAGE(Indus!$H$2:$H$349)</f>
        <v>-9.1758514069833836</v>
      </c>
      <c r="I332" s="7">
        <f t="shared" si="71"/>
        <v>-0.1231013713095308</v>
      </c>
      <c r="J332" s="7">
        <f>Indus!H332-H332-I332-AVERAGE(Indus!$H$2:$H$349)</f>
        <v>0.10666257047614636</v>
      </c>
      <c r="K332" s="7">
        <f>AVERAGE(Indus!I326:I337)-AVERAGE(Indus!$I$2:$I$349)</f>
        <v>-4.7693019307472468</v>
      </c>
      <c r="L332" s="7">
        <f t="shared" si="72"/>
        <v>0.17507643994048294</v>
      </c>
      <c r="M332" s="7">
        <f>Indus!I332-K332-L332-AVERAGE(Indus!$I$2:$I$349)</f>
        <v>-0.1631923807738076</v>
      </c>
      <c r="N332" s="7">
        <f>AVERAGE(Indus!J326:J337)-AVERAGE(Indus!$J$2:$J$349)</f>
        <v>-7.5116392298850809E-2</v>
      </c>
      <c r="O332" s="7">
        <f t="shared" si="73"/>
        <v>0.82044285833333364</v>
      </c>
      <c r="P332" s="7">
        <f>Indus!J332-N332-O332-AVERAGE(Indus!$J$2:$J$349)</f>
        <v>0.1333173616666663</v>
      </c>
      <c r="Q332" s="7">
        <f>AVERAGE(Indus!K326:K337)-AVERAGE(Indus!$K$2:$K$349)</f>
        <v>4.8865367068965604E-2</v>
      </c>
      <c r="R332" s="7">
        <f t="shared" si="74"/>
        <v>9.4670911398809454E-2</v>
      </c>
      <c r="S332" s="7">
        <f>Indus!K332-Q332-R332-AVERAGE(Indus!$K$2:$K$349)</f>
        <v>-0.12497433889880938</v>
      </c>
      <c r="T332" s="7">
        <f>AVERAGE(Indus!L326:L337)-AVERAGE(Indus!$L$2:$L$349)</f>
        <v>-0.38239850002873244</v>
      </c>
      <c r="U332" s="7">
        <f t="shared" si="75"/>
        <v>1.7990590514880962</v>
      </c>
      <c r="V332" s="7">
        <f>Indus!L332-T332-U332-AVERAGE(Indus!$L$2:$L$349)</f>
        <v>1.0149100451785698</v>
      </c>
      <c r="W332" s="7">
        <f>AVERAGE(Indus!M326:M337)-AVERAGE(Indus!$M$2:$M$349)</f>
        <v>7.2577068965520852E-4</v>
      </c>
      <c r="X332" s="7">
        <f t="shared" si="76"/>
        <v>6.3956218720238101E-2</v>
      </c>
      <c r="Y332" s="7">
        <f>Indus!M332-W332-X332-AVERAGE(Indus!$M$2:$M$349)</f>
        <v>-2.8119372023810429E-4</v>
      </c>
      <c r="Z332" s="7">
        <f>AVERAGE(Indus!N326:N337)-AVERAGE(Indus!$N$2:$N$349)</f>
        <v>-0.4586730483046022</v>
      </c>
      <c r="AA332" s="7">
        <f t="shared" si="77"/>
        <v>-1.4646424845833312</v>
      </c>
      <c r="AB332" s="7">
        <f>Indus!N332-Z332-AA332-AVERAGE(Indus!$N$2:$N$349)</f>
        <v>-0.37248452958333544</v>
      </c>
      <c r="AC332" s="7">
        <f>AVERAGE(Indus!O326:O337)-AVERAGE(Indus!$O$2:$O$349)</f>
        <v>9.78530052873543E-2</v>
      </c>
      <c r="AD332" s="7">
        <f t="shared" si="78"/>
        <v>0.38190007651785818</v>
      </c>
      <c r="AE332" s="7">
        <f>Indus!O332-AC332-AD332-AVERAGE(Indus!$O$2:$O$349)</f>
        <v>0.18491793764880882</v>
      </c>
      <c r="AF332" s="7">
        <f>AVERAGE(Indus!P326:P337)-AVERAGE(Indus!$P$2:$P$349)</f>
        <v>-1.3483481149425283E-2</v>
      </c>
      <c r="AG332" s="7">
        <f t="shared" si="79"/>
        <v>0.21962261613095235</v>
      </c>
      <c r="AH332" s="7">
        <f>Indus!P332-AF332-AG332-AVERAGE(Indus!$P$2:$P$349)</f>
        <v>-4.1372609464285712E-2</v>
      </c>
    </row>
    <row r="333" spans="1:34" x14ac:dyDescent="0.2">
      <c r="A333" s="3">
        <v>42962</v>
      </c>
      <c r="B333">
        <f t="shared" si="80"/>
        <v>2017</v>
      </c>
      <c r="C333">
        <f t="shared" si="81"/>
        <v>8</v>
      </c>
      <c r="D333" s="7">
        <f>AVERAGE(Indus!D327:D338)</f>
        <v>-7.9736609458333341</v>
      </c>
      <c r="E333" s="7">
        <f t="shared" si="70"/>
        <v>1.7473477882142856</v>
      </c>
      <c r="F333" s="7">
        <f>Indus!D333-D333-E333</f>
        <v>0.2594104276190492</v>
      </c>
      <c r="G333" s="7"/>
      <c r="H333" s="7">
        <f>AVERAGE(Indus!H327:H338)-AVERAGE(Indus!$H$2:$H$349)</f>
        <v>-9.2409962636497767</v>
      </c>
      <c r="I333" s="7">
        <f t="shared" si="71"/>
        <v>0.30438886375077345</v>
      </c>
      <c r="J333" s="7">
        <f>Indus!H333-H333-I333-AVERAGE(Indus!$H$2:$H$349)</f>
        <v>8.5869922082110861E-2</v>
      </c>
      <c r="K333" s="7">
        <f>AVERAGE(Indus!I327:I338)-AVERAGE(Indus!$I$2:$I$349)</f>
        <v>-4.8529455257472591</v>
      </c>
      <c r="L333" s="7">
        <f t="shared" si="72"/>
        <v>-0.76863316086308942</v>
      </c>
      <c r="M333" s="7">
        <f>Indus!I333-K333-L333-AVERAGE(Indus!$I$2:$I$349)</f>
        <v>-0.33969661497019388</v>
      </c>
      <c r="N333" s="7">
        <f>AVERAGE(Indus!J327:J338)-AVERAGE(Indus!$J$2:$J$349)</f>
        <v>-8.2626114798850847E-2</v>
      </c>
      <c r="O333" s="7">
        <f t="shared" si="73"/>
        <v>0.9251789839880955</v>
      </c>
      <c r="P333" s="7">
        <f>Indus!J333-N333-O333-AVERAGE(Indus!$J$2:$J$349)</f>
        <v>-5.5810701488095527E-2</v>
      </c>
      <c r="Q333" s="7">
        <f>AVERAGE(Indus!K327:K338)-AVERAGE(Indus!$K$2:$K$349)</f>
        <v>5.699232706896562E-2</v>
      </c>
      <c r="R333" s="7">
        <f t="shared" si="74"/>
        <v>1.6816573690476178E-2</v>
      </c>
      <c r="S333" s="7">
        <f>Indus!K333-Q333-R333-AVERAGE(Indus!$K$2:$K$349)</f>
        <v>4.140280880952385E-2</v>
      </c>
      <c r="T333" s="7">
        <f>AVERAGE(Indus!L327:L338)-AVERAGE(Indus!$L$2:$L$349)</f>
        <v>-0.38901248919539899</v>
      </c>
      <c r="U333" s="7">
        <f t="shared" si="75"/>
        <v>3.6617751977976187</v>
      </c>
      <c r="V333" s="7">
        <f>Indus!L333-T333-U333-AVERAGE(Indus!$L$2:$L$349)</f>
        <v>0.31566823803571253</v>
      </c>
      <c r="W333" s="7">
        <f>AVERAGE(Indus!M327:M338)-AVERAGE(Indus!$M$2:$M$349)</f>
        <v>7.4621652298853536E-4</v>
      </c>
      <c r="X333" s="7">
        <f t="shared" si="76"/>
        <v>3.3499074464285739E-2</v>
      </c>
      <c r="Y333" s="7">
        <f>Indus!M333-W333-X333-AVERAGE(Indus!$M$2:$M$349)</f>
        <v>-1.3206852976190564E-3</v>
      </c>
      <c r="Z333" s="7">
        <f>AVERAGE(Indus!N327:N338)-AVERAGE(Indus!$N$2:$N$349)</f>
        <v>-0.53180937830460273</v>
      </c>
      <c r="AA333" s="7">
        <f t="shared" si="77"/>
        <v>-3.1178156839880966</v>
      </c>
      <c r="AB333" s="7">
        <f>Indus!N333-Z333-AA333-AVERAGE(Indus!$N$2:$N$349)</f>
        <v>0.3001522098214302</v>
      </c>
      <c r="AC333" s="7">
        <f>AVERAGE(Indus!O327:O338)-AVERAGE(Indus!$O$2:$O$349)</f>
        <v>8.3142539454021058E-2</v>
      </c>
      <c r="AD333" s="7">
        <f t="shared" si="78"/>
        <v>0.54602282654761813</v>
      </c>
      <c r="AE333" s="7">
        <f>Indus!O333-AC333-AD333-AVERAGE(Indus!$O$2:$O$349)</f>
        <v>-3.3186786547617864E-2</v>
      </c>
      <c r="AF333" s="7">
        <f>AVERAGE(Indus!P327:P338)-AVERAGE(Indus!$P$2:$P$349)</f>
        <v>-1.7097671149425273E-2</v>
      </c>
      <c r="AG333" s="7">
        <f t="shared" si="79"/>
        <v>0.14610215586309522</v>
      </c>
      <c r="AH333" s="7">
        <f>Indus!P333-AF333-AG333-AVERAGE(Indus!$P$2:$P$349)</f>
        <v>-5.3777069196428537E-2</v>
      </c>
    </row>
    <row r="334" spans="1:34" x14ac:dyDescent="0.2">
      <c r="A334" s="3">
        <v>42993</v>
      </c>
      <c r="B334">
        <f t="shared" si="80"/>
        <v>2017</v>
      </c>
      <c r="C334">
        <f t="shared" si="81"/>
        <v>9</v>
      </c>
      <c r="D334" s="7">
        <f>AVERAGE(Indus!D328:D339)</f>
        <v>-8.5561734833333336</v>
      </c>
      <c r="E334" s="7">
        <f t="shared" si="70"/>
        <v>-0.16994869681547603</v>
      </c>
      <c r="F334" s="7">
        <f>Indus!D334-D334-E334</f>
        <v>0.22744302014880963</v>
      </c>
      <c r="G334" s="7"/>
      <c r="H334" s="7">
        <f>AVERAGE(Indus!H328:H339)-AVERAGE(Indus!$H$2:$H$349)</f>
        <v>-9.3265472069838324</v>
      </c>
      <c r="I334" s="7">
        <f t="shared" si="71"/>
        <v>0.56428019148734165</v>
      </c>
      <c r="J334" s="7">
        <f>Indus!H334-H334-I334-AVERAGE(Indus!$H$2:$H$349)</f>
        <v>6.7443876796460245E-3</v>
      </c>
      <c r="K334" s="7">
        <f>AVERAGE(Indus!I328:I339)-AVERAGE(Indus!$I$2:$I$349)</f>
        <v>-4.9479772640805777</v>
      </c>
      <c r="L334" s="7">
        <f t="shared" si="72"/>
        <v>-0.73743248026778474</v>
      </c>
      <c r="M334" s="7">
        <f>Indus!I334-K334-L334-AVERAGE(Indus!$I$2:$I$349)</f>
        <v>-0.29771613723221435</v>
      </c>
      <c r="N334" s="7">
        <f>AVERAGE(Indus!J328:J339)-AVERAGE(Indus!$J$2:$J$349)</f>
        <v>-0.11521835146551762</v>
      </c>
      <c r="O334" s="7">
        <f t="shared" si="73"/>
        <v>0.52414154517857137</v>
      </c>
      <c r="P334" s="7">
        <f>Indus!J334-N334-O334-AVERAGE(Indus!$J$2:$J$349)</f>
        <v>-0.18263110601190458</v>
      </c>
      <c r="Q334" s="7">
        <f>AVERAGE(Indus!K328:K339)-AVERAGE(Indus!$K$2:$K$349)</f>
        <v>6.0729901235632378E-2</v>
      </c>
      <c r="R334" s="7">
        <f t="shared" si="74"/>
        <v>0.24324861071428594</v>
      </c>
      <c r="S334" s="7">
        <f>Indus!K334-Q334-R334-AVERAGE(Indus!$K$2:$K$349)</f>
        <v>-3.088304238095263E-2</v>
      </c>
      <c r="T334" s="7">
        <f>AVERAGE(Indus!L328:L339)-AVERAGE(Indus!$L$2:$L$349)</f>
        <v>-0.48091532169539963</v>
      </c>
      <c r="U334" s="7">
        <f t="shared" si="75"/>
        <v>2.2162659018154773</v>
      </c>
      <c r="V334" s="7">
        <f>Indus!L334-T334-U334-AVERAGE(Indus!$L$2:$L$349)</f>
        <v>0.16450748651785663</v>
      </c>
      <c r="W334" s="7">
        <f>AVERAGE(Indus!M328:M339)-AVERAGE(Indus!$M$2:$M$349)</f>
        <v>7.6666235632187607E-4</v>
      </c>
      <c r="X334" s="7">
        <f t="shared" si="76"/>
        <v>8.6521461220238155E-2</v>
      </c>
      <c r="Y334" s="7">
        <f>Indus!M334-W334-X334-AVERAGE(Indus!$M$2:$M$349)</f>
        <v>-3.4264788690480108E-4</v>
      </c>
      <c r="Z334" s="7">
        <f>AVERAGE(Indus!N328:N339)-AVERAGE(Indus!$N$2:$N$349)</f>
        <v>-0.78997187747126851</v>
      </c>
      <c r="AA334" s="7">
        <f t="shared" si="77"/>
        <v>-3.2922003180654746</v>
      </c>
      <c r="AB334" s="7">
        <f>Indus!N334-Z334-AA334-AVERAGE(Indus!$N$2:$N$349)</f>
        <v>0.67698807306547337</v>
      </c>
      <c r="AC334" s="7">
        <f>AVERAGE(Indus!O328:O339)-AVERAGE(Indus!$O$2:$O$349)</f>
        <v>6.2985003620687596E-2</v>
      </c>
      <c r="AD334" s="7">
        <f t="shared" si="78"/>
        <v>0.22230336464285827</v>
      </c>
      <c r="AE334" s="7">
        <f>Indus!O334-AC334-AD334-AVERAGE(Indus!$O$2:$O$349)</f>
        <v>-6.5583418809524563E-2</v>
      </c>
      <c r="AF334" s="7">
        <f>AVERAGE(Indus!P328:P339)-AVERAGE(Indus!$P$2:$P$349)</f>
        <v>-1.9969434482758619E-2</v>
      </c>
      <c r="AG334" s="7">
        <f t="shared" si="79"/>
        <v>2.9234067857142887E-3</v>
      </c>
      <c r="AH334" s="7">
        <f>Indus!P334-AF334-AG334-AVERAGE(Indus!$P$2:$P$349)</f>
        <v>-4.3587886785714278E-2</v>
      </c>
    </row>
    <row r="335" spans="1:34" x14ac:dyDescent="0.2">
      <c r="A335" s="3">
        <v>43023</v>
      </c>
      <c r="B335">
        <f t="shared" si="80"/>
        <v>2017</v>
      </c>
      <c r="C335">
        <f t="shared" si="81"/>
        <v>10</v>
      </c>
      <c r="D335" s="7">
        <f>AVERAGE(Indus!D329:D340)</f>
        <v>-9.0502452850000008</v>
      </c>
      <c r="E335" s="7">
        <f t="shared" si="70"/>
        <v>-2.9457578467261909</v>
      </c>
      <c r="F335" s="7">
        <f>Indus!D335-D335-E335</f>
        <v>0.22324846172619051</v>
      </c>
      <c r="G335" s="7"/>
      <c r="H335" s="7">
        <f>AVERAGE(Indus!H329:H340)-AVERAGE(Indus!$H$2:$H$349)</f>
        <v>-9.4076629303172012</v>
      </c>
      <c r="I335" s="7">
        <f t="shared" si="71"/>
        <v>0.67293512288642887</v>
      </c>
      <c r="J335" s="7">
        <f>Indus!H335-H335-I335-AVERAGE(Indus!$H$2:$H$349)</f>
        <v>-3.4466700386019511E-2</v>
      </c>
      <c r="K335" s="7">
        <f>AVERAGE(Indus!I329:I340)-AVERAGE(Indus!$I$2:$I$349)</f>
        <v>-5.048428415747253</v>
      </c>
      <c r="L335" s="7">
        <f t="shared" si="72"/>
        <v>-0.62443569854167436</v>
      </c>
      <c r="M335" s="7">
        <f>Indus!I335-K335-L335-AVERAGE(Indus!$I$2:$I$349)</f>
        <v>-0.24709038729162103</v>
      </c>
      <c r="N335" s="7">
        <f>AVERAGE(Indus!J329:J340)-AVERAGE(Indus!$J$2:$J$349)</f>
        <v>-0.12909431979885089</v>
      </c>
      <c r="O335" s="7">
        <f t="shared" si="73"/>
        <v>-4.6015853988095268E-2</v>
      </c>
      <c r="P335" s="7">
        <f>Indus!J335-N335-O335-AVERAGE(Indus!$J$2:$J$349)</f>
        <v>-9.7611638511904686E-2</v>
      </c>
      <c r="Q335" s="7">
        <f>AVERAGE(Indus!K329:K340)-AVERAGE(Indus!$K$2:$K$349)</f>
        <v>6.1780465402298868E-2</v>
      </c>
      <c r="R335" s="7">
        <f t="shared" si="74"/>
        <v>0.14251123116071418</v>
      </c>
      <c r="S335" s="7">
        <f>Indus!K335-Q335-R335-AVERAGE(Indus!$K$2:$K$349)</f>
        <v>4.7389433005952553E-2</v>
      </c>
      <c r="T335" s="7">
        <f>AVERAGE(Indus!L329:L340)-AVERAGE(Indus!$L$2:$L$349)</f>
        <v>-0.52180780336206567</v>
      </c>
      <c r="U335" s="7">
        <f t="shared" si="75"/>
        <v>7.3723279255951901E-2</v>
      </c>
      <c r="V335" s="7">
        <f>Indus!L335-T335-U335-AVERAGE(Indus!$L$2:$L$349)</f>
        <v>-0.10359358925595252</v>
      </c>
      <c r="W335" s="7">
        <f>AVERAGE(Indus!M329:M340)-AVERAGE(Indus!$M$2:$M$349)</f>
        <v>7.8710818965520291E-4</v>
      </c>
      <c r="X335" s="7">
        <f t="shared" si="76"/>
        <v>8.6516122976190463E-2</v>
      </c>
      <c r="Y335" s="7">
        <f>Indus!M335-W335-X335-AVERAGE(Indus!$M$2:$M$349)</f>
        <v>-3.4243547619045023E-4</v>
      </c>
      <c r="Z335" s="7">
        <f>AVERAGE(Indus!N329:N340)-AVERAGE(Indus!$N$2:$N$349)</f>
        <v>-1.038692603304602</v>
      </c>
      <c r="AA335" s="7">
        <f t="shared" si="77"/>
        <v>-3.0015759469047625</v>
      </c>
      <c r="AB335" s="7">
        <f>Indus!N335-Z335-AA335-AVERAGE(Indus!$N$2:$N$349)</f>
        <v>0.72326163773809604</v>
      </c>
      <c r="AC335" s="7">
        <f>AVERAGE(Indus!O329:O340)-AVERAGE(Indus!$O$2:$O$349)</f>
        <v>5.322011362068757E-2</v>
      </c>
      <c r="AD335" s="7">
        <f t="shared" si="78"/>
        <v>-0.17453537592261892</v>
      </c>
      <c r="AE335" s="7">
        <f>Indus!O335-AC335-AD335-AVERAGE(Indus!$O$2:$O$349)</f>
        <v>-8.4635158244047215E-2</v>
      </c>
      <c r="AF335" s="7">
        <f>AVERAGE(Indus!P329:P340)-AVERAGE(Indus!$P$2:$P$349)</f>
        <v>-2.0281179482758621E-2</v>
      </c>
      <c r="AG335" s="7">
        <f t="shared" si="79"/>
        <v>-7.4909249077380946E-2</v>
      </c>
      <c r="AH335" s="7">
        <f>Indus!P335-AF335-AG335-AVERAGE(Indus!$P$2:$P$349)</f>
        <v>2.0219114077380959E-2</v>
      </c>
    </row>
    <row r="336" spans="1:34" x14ac:dyDescent="0.2">
      <c r="A336" s="3">
        <v>43054</v>
      </c>
      <c r="B336">
        <f t="shared" si="80"/>
        <v>2017</v>
      </c>
      <c r="C336">
        <f t="shared" si="81"/>
        <v>11</v>
      </c>
      <c r="D336" s="7">
        <f>AVERAGE(Indus!D330:D341)</f>
        <v>-9.5756238300000014</v>
      </c>
      <c r="E336" s="7">
        <f t="shared" si="70"/>
        <v>-3.5697580191071441</v>
      </c>
      <c r="F336" s="7">
        <f>Indus!D336-D336-E336</f>
        <v>0.75000754910714518</v>
      </c>
      <c r="G336" s="7"/>
      <c r="H336" s="7">
        <f>AVERAGE(Indus!H330:H341)-AVERAGE(Indus!$H$2:$H$349)</f>
        <v>-9.4845061919836553</v>
      </c>
      <c r="I336" s="7">
        <f t="shared" si="71"/>
        <v>0.72864568809472985</v>
      </c>
      <c r="J336" s="7">
        <f>Indus!H336-H336-I336-AVERAGE(Indus!$H$2:$H$349)</f>
        <v>1.7427716071779287E-2</v>
      </c>
      <c r="K336" s="7">
        <f>AVERAGE(Indus!I330:I341)-AVERAGE(Indus!$I$2:$I$349)</f>
        <v>-5.1560537407472111</v>
      </c>
      <c r="L336" s="7">
        <f t="shared" si="72"/>
        <v>-0.50716400184529675</v>
      </c>
      <c r="M336" s="7">
        <f>Indus!I336-K336-L336-AVERAGE(Indus!$I$2:$I$349)</f>
        <v>-0.20418548898805966</v>
      </c>
      <c r="N336" s="7">
        <f>AVERAGE(Indus!J330:J341)-AVERAGE(Indus!$J$2:$J$349)</f>
        <v>-0.14444116479885094</v>
      </c>
      <c r="O336" s="7">
        <f t="shared" si="73"/>
        <v>-0.27201306354166643</v>
      </c>
      <c r="P336" s="7">
        <f>Indus!J336-N336-O336-AVERAGE(Indus!$J$2:$J$349)</f>
        <v>-2.9816583958333531E-2</v>
      </c>
      <c r="Q336" s="7">
        <f>AVERAGE(Indus!K330:K341)-AVERAGE(Indus!$K$2:$K$349)</f>
        <v>5.7276550402298954E-2</v>
      </c>
      <c r="R336" s="7">
        <f t="shared" si="74"/>
        <v>-3.8654924107142885E-2</v>
      </c>
      <c r="S336" s="7">
        <f>Indus!K336-Q336-R336-AVERAGE(Indus!$K$2:$K$349)</f>
        <v>2.0117203273809614E-2</v>
      </c>
      <c r="T336" s="7">
        <f>AVERAGE(Indus!L330:L341)-AVERAGE(Indus!$L$2:$L$349)</f>
        <v>-0.57239315252873268</v>
      </c>
      <c r="U336" s="7">
        <f t="shared" si="75"/>
        <v>-0.51119059562499913</v>
      </c>
      <c r="V336" s="7">
        <f>Indus!L336-T336-U336-AVERAGE(Indus!$L$2:$L$349)</f>
        <v>0.14859054479166556</v>
      </c>
      <c r="W336" s="7">
        <f>AVERAGE(Indus!M330:M341)-AVERAGE(Indus!$M$2:$M$349)</f>
        <v>7.8710818965520291E-4</v>
      </c>
      <c r="X336" s="7">
        <f t="shared" si="76"/>
        <v>2.3683410833333321E-2</v>
      </c>
      <c r="Y336" s="7">
        <f>Indus!M336-W336-X336-AVERAGE(Indus!$M$2:$M$349)</f>
        <v>2.2113666666669085E-4</v>
      </c>
      <c r="Z336" s="7">
        <f>AVERAGE(Indus!N330:N341)-AVERAGE(Indus!$N$2:$N$349)</f>
        <v>-1.2989693974712697</v>
      </c>
      <c r="AA336" s="7">
        <f t="shared" si="77"/>
        <v>-2.4656964049702372</v>
      </c>
      <c r="AB336" s="7">
        <f>Indus!N336-Z336-AA336-AVERAGE(Indus!$N$2:$N$349)</f>
        <v>0.68233381997023912</v>
      </c>
      <c r="AC336" s="7">
        <f>AVERAGE(Indus!O330:O341)-AVERAGE(Indus!$O$2:$O$349)</f>
        <v>4.619006362068756E-2</v>
      </c>
      <c r="AD336" s="7">
        <f t="shared" si="78"/>
        <v>-0.45004948389880894</v>
      </c>
      <c r="AE336" s="7">
        <f>Indus!O336-AC336-AD336-AVERAGE(Indus!$O$2:$O$349)</f>
        <v>8.7746739732142753E-2</v>
      </c>
      <c r="AF336" s="7">
        <f>AVERAGE(Indus!P330:P341)-AVERAGE(Indus!$P$2:$P$349)</f>
        <v>-2.3459757816091942E-2</v>
      </c>
      <c r="AG336" s="7">
        <f t="shared" si="79"/>
        <v>-7.7334496339285713E-2</v>
      </c>
      <c r="AH336" s="7">
        <f>Indus!P336-AF336-AG336-AVERAGE(Indus!$P$2:$P$349)</f>
        <v>2.7559539672619052E-2</v>
      </c>
    </row>
    <row r="337" spans="1:34" x14ac:dyDescent="0.2">
      <c r="A337" s="3">
        <v>43084</v>
      </c>
      <c r="B337">
        <f t="shared" si="80"/>
        <v>2017</v>
      </c>
      <c r="C337">
        <f t="shared" si="81"/>
        <v>12</v>
      </c>
      <c r="D337" s="7">
        <f>AVERAGE(Indus!D331:D342)</f>
        <v>-10.007655700000001</v>
      </c>
      <c r="E337" s="7">
        <f t="shared" si="70"/>
        <v>-3.4801343082440477</v>
      </c>
      <c r="F337" s="7">
        <f>Indus!D337-D337-E337</f>
        <v>1.0280541382440491</v>
      </c>
      <c r="G337" s="7"/>
      <c r="H337" s="7">
        <f>AVERAGE(Indus!H331:H342)-AVERAGE(Indus!$H$2:$H$349)</f>
        <v>-9.5599659903168686</v>
      </c>
      <c r="I337" s="7">
        <f t="shared" si="71"/>
        <v>-0.44556318029754038</v>
      </c>
      <c r="J337" s="7">
        <f>Indus!H337-H337-I337-AVERAGE(Indus!$H$2:$H$349)</f>
        <v>9.9127632797262777E-2</v>
      </c>
      <c r="K337" s="7">
        <f>AVERAGE(Indus!I331:I342)-AVERAGE(Indus!$I$2:$I$349)</f>
        <v>-5.2554037157472067</v>
      </c>
      <c r="L337" s="7">
        <f t="shared" si="72"/>
        <v>-0.34169206232144234</v>
      </c>
      <c r="M337" s="7">
        <f>Indus!I337-K337-L337-AVERAGE(Indus!$I$2:$I$349)</f>
        <v>-0.11009016351192713</v>
      </c>
      <c r="N337" s="7">
        <f>AVERAGE(Indus!J331:J342)-AVERAGE(Indus!$J$2:$J$349)</f>
        <v>-0.15452591813218408</v>
      </c>
      <c r="O337" s="7">
        <f t="shared" si="73"/>
        <v>-0.5169500352678571</v>
      </c>
      <c r="P337" s="7">
        <f>Indus!J337-N337-O337-AVERAGE(Indus!$J$2:$J$349)</f>
        <v>6.5415371101190445E-2</v>
      </c>
      <c r="Q337" s="7">
        <f>AVERAGE(Indus!K331:K342)-AVERAGE(Indus!$K$2:$K$349)</f>
        <v>5.5397042068965674E-2</v>
      </c>
      <c r="R337" s="7">
        <f t="shared" si="74"/>
        <v>0.2758142312202384</v>
      </c>
      <c r="S337" s="7">
        <f>Indus!K337-Q337-R337-AVERAGE(Indus!$K$2:$K$349)</f>
        <v>-5.2589073720238466E-2</v>
      </c>
      <c r="T337" s="7">
        <f>AVERAGE(Indus!L331:L342)-AVERAGE(Indus!$L$2:$L$349)</f>
        <v>-0.63486917169539936</v>
      </c>
      <c r="U337" s="7">
        <f t="shared" si="75"/>
        <v>-0.50768902354166556</v>
      </c>
      <c r="V337" s="7">
        <f>Indus!L337-T337-U337-AVERAGE(Indus!$L$2:$L$349)</f>
        <v>0.21715180187499872</v>
      </c>
      <c r="W337" s="7">
        <f>AVERAGE(Indus!M331:M342)-AVERAGE(Indus!$M$2:$M$349)</f>
        <v>8.0903152298854308E-4</v>
      </c>
      <c r="X337" s="7">
        <f t="shared" si="76"/>
        <v>-7.2473393809523806E-2</v>
      </c>
      <c r="Y337" s="7">
        <f>Indus!M337-W337-X337-AVERAGE(Indus!$M$2:$M$349)</f>
        <v>-7.5432202380952551E-4</v>
      </c>
      <c r="Z337" s="7">
        <f>AVERAGE(Indus!N331:N342)-AVERAGE(Indus!$N$2:$N$349)</f>
        <v>-1.4741535674712676</v>
      </c>
      <c r="AA337" s="7">
        <f t="shared" si="77"/>
        <v>-1.703961671160716</v>
      </c>
      <c r="AB337" s="7">
        <f>Indus!N337-Z337-AA337-AVERAGE(Indus!$N$2:$N$349)</f>
        <v>0.71885683616071461</v>
      </c>
      <c r="AC337" s="7">
        <f>AVERAGE(Indus!O331:O342)-AVERAGE(Indus!$O$2:$O$349)</f>
        <v>4.0063163620687625E-2</v>
      </c>
      <c r="AD337" s="7">
        <f t="shared" si="78"/>
        <v>-9.3014441964285766E-2</v>
      </c>
      <c r="AE337" s="7">
        <f>Indus!O337-AC337-AD337-AVERAGE(Indus!$O$2:$O$349)</f>
        <v>6.4666297797619343E-2</v>
      </c>
      <c r="AF337" s="7">
        <f>AVERAGE(Indus!P331:P342)-AVERAGE(Indus!$P$2:$P$349)</f>
        <v>-2.4966496982758615E-2</v>
      </c>
      <c r="AG337" s="7">
        <f t="shared" si="79"/>
        <v>-7.4602463452380946E-2</v>
      </c>
      <c r="AH337" s="7">
        <f>Indus!P337-AF337-AG337-AVERAGE(Indus!$P$2:$P$349)</f>
        <v>2.6351955952380948E-2</v>
      </c>
    </row>
    <row r="338" spans="1:34" x14ac:dyDescent="0.2">
      <c r="A338" s="3">
        <v>43115</v>
      </c>
      <c r="B338">
        <f t="shared" si="80"/>
        <v>2018</v>
      </c>
      <c r="C338">
        <f t="shared" si="81"/>
        <v>1</v>
      </c>
      <c r="D338" s="7">
        <f>AVERAGE(Indus!D332:D343)</f>
        <v>-10.459946473333334</v>
      </c>
      <c r="E338" s="7">
        <f t="shared" si="70"/>
        <v>-2.9115972892857132</v>
      </c>
      <c r="F338" s="7">
        <f>Indus!D338-D338-E338</f>
        <v>0.16296184261904667</v>
      </c>
      <c r="G338" s="7"/>
      <c r="H338" s="7">
        <f>AVERAGE(Indus!H332:H343)-AVERAGE(Indus!$H$2:$H$349)</f>
        <v>-9.6510914786499598</v>
      </c>
      <c r="I338" s="7">
        <f t="shared" si="71"/>
        <v>-0.39337085511897385</v>
      </c>
      <c r="J338" s="7">
        <f>Indus!H338-H338-I338-AVERAGE(Indus!$H$2:$H$349)</f>
        <v>7.0922125952165516E-2</v>
      </c>
      <c r="K338" s="7">
        <f>AVERAGE(Indus!I332:I343)-AVERAGE(Indus!$I$2:$I$349)</f>
        <v>-5.3520834032472067</v>
      </c>
      <c r="L338" s="7">
        <f t="shared" si="72"/>
        <v>-0.13915016446424033</v>
      </c>
      <c r="M338" s="7">
        <f>Indus!I338-K338-L338-AVERAGE(Indus!$I$2:$I$349)</f>
        <v>0.10970070613086591</v>
      </c>
      <c r="N338" s="7">
        <f>AVERAGE(Indus!J332:J343)-AVERAGE(Indus!$J$2:$J$349)</f>
        <v>-0.17279370813218409</v>
      </c>
      <c r="O338" s="7">
        <f t="shared" si="73"/>
        <v>-0.63024716369047629</v>
      </c>
      <c r="P338" s="7">
        <f>Indus!J338-N338-O338-AVERAGE(Indus!$J$2:$J$349)</f>
        <v>4.2861819523809519E-2</v>
      </c>
      <c r="Q338" s="7">
        <f>AVERAGE(Indus!K332:K343)-AVERAGE(Indus!$K$2:$K$349)</f>
        <v>6.6413575402298974E-2</v>
      </c>
      <c r="R338" s="7">
        <f t="shared" si="74"/>
        <v>-0.33677367514880951</v>
      </c>
      <c r="S338" s="7">
        <f>Indus!K338-Q338-R338-AVERAGE(Indus!$K$2:$K$349)</f>
        <v>1.4165579315476129E-2</v>
      </c>
      <c r="T338" s="7">
        <f>AVERAGE(Indus!L332:L343)-AVERAGE(Indus!$L$2:$L$349)</f>
        <v>-0.76324813919540002</v>
      </c>
      <c r="U338" s="7">
        <f t="shared" si="75"/>
        <v>-0.83735311690476166</v>
      </c>
      <c r="V338" s="7">
        <f>Indus!L338-T338-U338-AVERAGE(Indus!$L$2:$L$349)</f>
        <v>-7.8521872619043975E-3</v>
      </c>
      <c r="W338" s="7">
        <f>AVERAGE(Indus!M332:M343)-AVERAGE(Indus!$M$2:$M$349)</f>
        <v>8.3095485632188326E-4</v>
      </c>
      <c r="X338" s="7">
        <f t="shared" si="76"/>
        <v>-2.3229864166666676E-2</v>
      </c>
      <c r="Y338" s="7">
        <f>Indus!M338-W338-X338-AVERAGE(Indus!$M$2:$M$349)</f>
        <v>4.7072500000000517E-4</v>
      </c>
      <c r="Z338" s="7">
        <f>AVERAGE(Indus!N332:N343)-AVERAGE(Indus!$N$2:$N$349)</f>
        <v>-1.5868398841379356</v>
      </c>
      <c r="AA338" s="7">
        <f t="shared" si="77"/>
        <v>-0.27041996994047501</v>
      </c>
      <c r="AB338" s="7">
        <f>Indus!N338-Z338-AA338-AVERAGE(Indus!$N$2:$N$349)</f>
        <v>2.7526151607142779E-2</v>
      </c>
      <c r="AC338" s="7">
        <f>AVERAGE(Indus!O332:O343)-AVERAGE(Indus!$O$2:$O$349)</f>
        <v>2.7249556120688023E-2</v>
      </c>
      <c r="AD338" s="7">
        <f t="shared" si="78"/>
        <v>-0.21379957645833381</v>
      </c>
      <c r="AE338" s="7">
        <f>Indus!O338-AC338-AD338-AVERAGE(Indus!$O$2:$O$349)</f>
        <v>-0.11534766020833276</v>
      </c>
      <c r="AF338" s="7">
        <f>AVERAGE(Indus!P332:P343)-AVERAGE(Indus!$P$2:$P$349)</f>
        <v>-2.8355699482758616E-2</v>
      </c>
      <c r="AG338" s="7">
        <f t="shared" si="79"/>
        <v>-6.7250286041666663E-2</v>
      </c>
      <c r="AH338" s="7">
        <f>Indus!P338-AF338-AG338-AVERAGE(Indus!$P$2:$P$349)</f>
        <v>2.0607131041666671E-2</v>
      </c>
    </row>
    <row r="339" spans="1:34" x14ac:dyDescent="0.2">
      <c r="A339" s="3">
        <v>43146</v>
      </c>
      <c r="B339">
        <f t="shared" si="80"/>
        <v>2018</v>
      </c>
      <c r="C339">
        <f t="shared" si="81"/>
        <v>2</v>
      </c>
      <c r="D339" s="7">
        <f>AVERAGE(Indus!D333:D344)</f>
        <v>-10.854053338333335</v>
      </c>
      <c r="E339" s="7">
        <f t="shared" si="70"/>
        <v>-0.42567143738095259</v>
      </c>
      <c r="F339" s="7">
        <f>Indus!D339-D339-E339</f>
        <v>-1.2315705442857108</v>
      </c>
      <c r="G339" s="7"/>
      <c r="H339" s="7">
        <f>AVERAGE(Indus!H333:H344)-AVERAGE(Indus!$H$2:$H$349)</f>
        <v>-9.7408131586503259</v>
      </c>
      <c r="I339" s="7">
        <f t="shared" si="71"/>
        <v>-0.27306910913694082</v>
      </c>
      <c r="J339" s="7">
        <f>Indus!H339-H339-I339-AVERAGE(Indus!$H$2:$H$349)</f>
        <v>-4.8239500297313498E-3</v>
      </c>
      <c r="K339" s="7">
        <f>AVERAGE(Indus!I333:I344)-AVERAGE(Indus!$I$2:$I$349)</f>
        <v>-5.414184131580555</v>
      </c>
      <c r="L339" s="7">
        <f t="shared" si="72"/>
        <v>0.12104588446425169</v>
      </c>
      <c r="M339" s="7">
        <f>Indus!I339-K339-L339-AVERAGE(Indus!$I$2:$I$349)</f>
        <v>5.6685945535718929E-2</v>
      </c>
      <c r="N339" s="7">
        <f>AVERAGE(Indus!J333:J344)-AVERAGE(Indus!$J$2:$J$349)</f>
        <v>-0.19619866396551755</v>
      </c>
      <c r="O339" s="7">
        <f t="shared" si="73"/>
        <v>-0.54973218991071426</v>
      </c>
      <c r="P339" s="7">
        <f>Indus!J339-N339-O339-AVERAGE(Indus!$J$2:$J$349)</f>
        <v>-2.6901698422618914E-2</v>
      </c>
      <c r="Q339" s="7">
        <f>AVERAGE(Indus!K333:K344)-AVERAGE(Indus!$K$2:$K$349)</f>
        <v>6.5918812902298951E-2</v>
      </c>
      <c r="R339" s="7">
        <f t="shared" si="74"/>
        <v>-0.2936607723809524</v>
      </c>
      <c r="S339" s="7">
        <f>Indus!K339-Q339-R339-AVERAGE(Indus!$K$2:$K$349)</f>
        <v>2.6491689047619116E-2</v>
      </c>
      <c r="T339" s="7">
        <f>AVERAGE(Indus!L333:L344)-AVERAGE(Indus!$L$2:$L$349)</f>
        <v>-0.95433896169539967</v>
      </c>
      <c r="U339" s="7">
        <f t="shared" si="75"/>
        <v>-1.1284273598214289</v>
      </c>
      <c r="V339" s="7">
        <f>Indus!L339-T339-U339-AVERAGE(Indus!$L$2:$L$349)</f>
        <v>-0.22061911184523719</v>
      </c>
      <c r="W339" s="7">
        <f>AVERAGE(Indus!M333:M344)-AVERAGE(Indus!$M$2:$M$349)</f>
        <v>8.5611568965521245E-4</v>
      </c>
      <c r="X339" s="7">
        <f t="shared" si="76"/>
        <v>-2.3280202053571432E-2</v>
      </c>
      <c r="Y339" s="7">
        <f>Indus!M339-W339-X339-AVERAGE(Indus!$M$2:$M$349)</f>
        <v>4.9590205357143147E-4</v>
      </c>
      <c r="Z339" s="7">
        <f>AVERAGE(Indus!N333:N344)-AVERAGE(Indus!$N$2:$N$349)</f>
        <v>-1.6079450141379343</v>
      </c>
      <c r="AA339" s="7">
        <f t="shared" si="77"/>
        <v>1.7558755634523777</v>
      </c>
      <c r="AB339" s="7">
        <f>Indus!N339-Z339-AA339-AVERAGE(Indus!$N$2:$N$349)</f>
        <v>-0.9484026617857122</v>
      </c>
      <c r="AC339" s="7">
        <f>AVERAGE(Indus!O333:O344)-AVERAGE(Indus!$O$2:$O$349)</f>
        <v>2.1094801120688178E-2</v>
      </c>
      <c r="AD339" s="7">
        <f t="shared" si="78"/>
        <v>3.5075825297621321E-3</v>
      </c>
      <c r="AE339" s="7">
        <f>Indus!O339-AC339-AD339-AVERAGE(Indus!$O$2:$O$349)</f>
        <v>-0.11452973419642909</v>
      </c>
      <c r="AF339" s="7">
        <f>AVERAGE(Indus!P333:P344)-AVERAGE(Indus!$P$2:$P$349)</f>
        <v>-2.8421902816091936E-2</v>
      </c>
      <c r="AG339" s="7">
        <f t="shared" si="79"/>
        <v>-3.7923187380952378E-2</v>
      </c>
      <c r="AH339" s="7">
        <f>Indus!P339-AF339-AG339-AVERAGE(Indus!$P$2:$P$349)</f>
        <v>1.2503571428570948E-4</v>
      </c>
    </row>
    <row r="340" spans="1:34" x14ac:dyDescent="0.2">
      <c r="A340" s="3">
        <v>43174</v>
      </c>
      <c r="B340">
        <f t="shared" si="80"/>
        <v>2018</v>
      </c>
      <c r="C340">
        <f t="shared" si="81"/>
        <v>3</v>
      </c>
      <c r="D340" s="7">
        <f>AVERAGE(Indus!D334:D345)</f>
        <v>-11.182358344999999</v>
      </c>
      <c r="E340" s="7">
        <f t="shared" si="70"/>
        <v>1.7726173383333335</v>
      </c>
      <c r="F340" s="7">
        <f>Indus!D340-D340-E340</f>
        <v>-2.0770239033333358</v>
      </c>
      <c r="G340" s="7"/>
      <c r="H340" s="7">
        <f>AVERAGE(Indus!H334:H345)-AVERAGE(Indus!$H$2:$H$349)</f>
        <v>-9.8259165111508082</v>
      </c>
      <c r="I340" s="7">
        <f t="shared" si="71"/>
        <v>-0.14866638139847055</v>
      </c>
      <c r="J340" s="7">
        <f>Indus!H340-H340-I340-AVERAGE(Indus!$H$2:$H$349)</f>
        <v>-6.3654585267613584E-2</v>
      </c>
      <c r="K340" s="7">
        <f>AVERAGE(Indus!I334:I345)-AVERAGE(Indus!$I$2:$I$349)</f>
        <v>-5.519853789080571</v>
      </c>
      <c r="L340" s="7">
        <f t="shared" si="72"/>
        <v>0.40447307758932993</v>
      </c>
      <c r="M340" s="7">
        <f>Indus!I340-K340-L340-AVERAGE(Indus!$I$2:$I$349)</f>
        <v>3.780291991068907E-2</v>
      </c>
      <c r="N340" s="7">
        <f>AVERAGE(Indus!J334:J345)-AVERAGE(Indus!$J$2:$J$349)</f>
        <v>-0.20741349646551743</v>
      </c>
      <c r="O340" s="7">
        <f t="shared" si="73"/>
        <v>-0.39400179642857136</v>
      </c>
      <c r="P340" s="7">
        <f>Indus!J340-N340-O340-AVERAGE(Indus!$J$2:$J$349)</f>
        <v>-3.6254819404762051E-2</v>
      </c>
      <c r="Q340" s="7">
        <f>AVERAGE(Indus!K334:K345)-AVERAGE(Indus!$K$2:$K$349)</f>
        <v>6.4847305402298883E-2</v>
      </c>
      <c r="R340" s="7">
        <f t="shared" si="74"/>
        <v>-0.28105722928571436</v>
      </c>
      <c r="S340" s="7">
        <f>Indus!K340-Q340-R340-AVERAGE(Indus!$K$2:$K$349)</f>
        <v>2.3946873452381112E-2</v>
      </c>
      <c r="T340" s="7">
        <f>AVERAGE(Indus!L334:L345)-AVERAGE(Indus!$L$2:$L$349)</f>
        <v>-1.066947195862066</v>
      </c>
      <c r="U340" s="7">
        <f t="shared" si="75"/>
        <v>-1.2460367708035722</v>
      </c>
      <c r="V340" s="7">
        <f>Indus!L340-T340-U340-AVERAGE(Indus!$L$2:$L$349)</f>
        <v>-0.33605022669642715</v>
      </c>
      <c r="W340" s="7">
        <f>AVERAGE(Indus!M334:M345)-AVERAGE(Indus!$M$2:$M$349)</f>
        <v>8.6044485632189027E-4</v>
      </c>
      <c r="X340" s="7">
        <f t="shared" si="76"/>
        <v>-2.3312426726190473E-2</v>
      </c>
      <c r="Y340" s="7">
        <f>Indus!M340-W340-X340-AVERAGE(Indus!$M$2:$M$349)</f>
        <v>5.2379755952379481E-4</v>
      </c>
      <c r="Z340" s="7">
        <f>AVERAGE(Indus!N334:N345)-AVERAGE(Indus!$N$2:$N$349)</f>
        <v>-1.6166700208046016</v>
      </c>
      <c r="AA340" s="7">
        <f t="shared" si="77"/>
        <v>3.4705398341666633</v>
      </c>
      <c r="AB340" s="7">
        <f>Indus!N340-Z340-AA340-AVERAGE(Indus!$N$2:$N$349)</f>
        <v>-1.5452339558333303</v>
      </c>
      <c r="AC340" s="7">
        <f>AVERAGE(Indus!O334:O345)-AVERAGE(Indus!$O$2:$O$349)</f>
        <v>1.7169855287355151E-2</v>
      </c>
      <c r="AD340" s="7">
        <f t="shared" si="78"/>
        <v>1.3288629910713556E-2</v>
      </c>
      <c r="AE340" s="7">
        <f>Indus!O340-AC340-AD340-AVERAGE(Indus!$O$2:$O$349)</f>
        <v>-0.14777369574404764</v>
      </c>
      <c r="AF340" s="7">
        <f>AVERAGE(Indus!P334:P345)-AVERAGE(Indus!$P$2:$P$349)</f>
        <v>-2.8411598649425267E-2</v>
      </c>
      <c r="AG340" s="7">
        <f t="shared" si="79"/>
        <v>-2.2603289434523804E-2</v>
      </c>
      <c r="AH340" s="7">
        <f>Indus!P340-AF340-AG340-AVERAGE(Indus!$P$2:$P$349)</f>
        <v>-1.030163639880953E-2</v>
      </c>
    </row>
    <row r="341" spans="1:34" x14ac:dyDescent="0.2">
      <c r="A341" s="3">
        <v>43205</v>
      </c>
      <c r="B341">
        <f t="shared" si="80"/>
        <v>2018</v>
      </c>
      <c r="C341">
        <f t="shared" si="81"/>
        <v>4</v>
      </c>
      <c r="D341" s="7">
        <f>AVERAGE(Indus!D335:D346)</f>
        <v>-11.365037919166667</v>
      </c>
      <c r="E341" s="7">
        <f t="shared" si="70"/>
        <v>3.1407904284523811</v>
      </c>
      <c r="F341" s="7">
        <f>Indus!D341-D341-E341</f>
        <v>-2.7115854892857145</v>
      </c>
      <c r="G341" s="7"/>
      <c r="H341" s="7">
        <f>AVERAGE(Indus!H335:H346)-AVERAGE(Indus!$H$2:$H$349)</f>
        <v>-9.9064218819844427</v>
      </c>
      <c r="I341" s="7">
        <f t="shared" si="71"/>
        <v>-0.35107930526828568</v>
      </c>
      <c r="J341" s="7">
        <f>Indus!H341-H341-I341-AVERAGE(Indus!$H$2:$H$349)</f>
        <v>-0.15598043056434108</v>
      </c>
      <c r="K341" s="7">
        <f>AVERAGE(Indus!I335:I346)-AVERAGE(Indus!$I$2:$I$349)</f>
        <v>-5.6211772349138869</v>
      </c>
      <c r="L341" s="7">
        <f t="shared" si="72"/>
        <v>0.63605862616071818</v>
      </c>
      <c r="M341" s="7">
        <f>Indus!I341-K341-L341-AVERAGE(Indus!$I$2:$I$349)</f>
        <v>9.2080617172598522E-2</v>
      </c>
      <c r="N341" s="7">
        <f>AVERAGE(Indus!J335:J346)-AVERAGE(Indus!$J$2:$J$349)</f>
        <v>-0.20108461563218416</v>
      </c>
      <c r="O341" s="7">
        <f t="shared" si="73"/>
        <v>-0.13855851791666673</v>
      </c>
      <c r="P341" s="7">
        <f>Indus!J341-N341-O341-AVERAGE(Indus!$J$2:$J$349)</f>
        <v>-6.1005268750000008E-2</v>
      </c>
      <c r="Q341" s="7">
        <f>AVERAGE(Indus!K335:K346)-AVERAGE(Indus!$K$2:$K$349)</f>
        <v>7.7254692902299027E-2</v>
      </c>
      <c r="R341" s="7">
        <f t="shared" si="74"/>
        <v>4.7137904732142966E-2</v>
      </c>
      <c r="S341" s="7">
        <f>Indus!K341-Q341-R341-AVERAGE(Indus!$K$2:$K$349)</f>
        <v>4.7773381934523629E-2</v>
      </c>
      <c r="T341" s="7">
        <f>AVERAGE(Indus!L335:L346)-AVERAGE(Indus!$L$2:$L$349)</f>
        <v>-1.0888502341953989</v>
      </c>
      <c r="U341" s="7">
        <f t="shared" si="75"/>
        <v>-1.2516972193154769</v>
      </c>
      <c r="V341" s="7">
        <f>Indus!L341-T341-U341-AVERAGE(Indus!$L$2:$L$349)</f>
        <v>-0.58728531985119048</v>
      </c>
      <c r="W341" s="7">
        <f>AVERAGE(Indus!M335:M346)-AVERAGE(Indus!$M$2:$M$349)</f>
        <v>8.7695235632187507E-4</v>
      </c>
      <c r="X341" s="7">
        <f t="shared" si="76"/>
        <v>-7.2630390416666663E-2</v>
      </c>
      <c r="Y341" s="7">
        <f>Indus!M341-W341-X341-AVERAGE(Indus!$M$2:$M$349)</f>
        <v>-6.6524625000000115E-4</v>
      </c>
      <c r="Z341" s="7">
        <f>AVERAGE(Indus!N335:N346)-AVERAGE(Indus!$N$2:$N$349)</f>
        <v>-1.6201454874712677</v>
      </c>
      <c r="AA341" s="7">
        <f t="shared" si="77"/>
        <v>4.3501304162797645</v>
      </c>
      <c r="AB341" s="7">
        <f>Indus!N341-Z341-AA341-AVERAGE(Indus!$N$2:$N$349)</f>
        <v>-2.0198817412797645</v>
      </c>
      <c r="AC341" s="7">
        <f>AVERAGE(Indus!O335:O346)-AVERAGE(Indus!$O$2:$O$349)</f>
        <v>1.5023173620688279E-2</v>
      </c>
      <c r="AD341" s="7">
        <f t="shared" si="78"/>
        <v>-5.6000804821429107E-2</v>
      </c>
      <c r="AE341" s="7">
        <f>Indus!O341-AC341-AD341-AVERAGE(Indus!$O$2:$O$349)</f>
        <v>-2.6625639345237762E-2</v>
      </c>
      <c r="AF341" s="7">
        <f>AVERAGE(Indus!P335:P346)-AVERAGE(Indus!$P$2:$P$349)</f>
        <v>-2.0502293649425268E-2</v>
      </c>
      <c r="AG341" s="7">
        <f t="shared" si="79"/>
        <v>-2.2552960833333358E-2</v>
      </c>
      <c r="AH341" s="7">
        <f>Indus!P341-AF341-AG341-AVERAGE(Indus!$P$2:$P$349)</f>
        <v>-1.08489999999975E-4</v>
      </c>
    </row>
    <row r="342" spans="1:34" x14ac:dyDescent="0.2">
      <c r="A342" s="3">
        <v>43235</v>
      </c>
      <c r="B342">
        <f t="shared" si="80"/>
        <v>2018</v>
      </c>
      <c r="C342">
        <f t="shared" si="81"/>
        <v>5</v>
      </c>
      <c r="D342" s="7">
        <f>AVERAGE(Indus!D336:D347)</f>
        <v>-11.381426017499999</v>
      </c>
      <c r="E342" s="7">
        <f t="shared" si="70"/>
        <v>2.5263573912797606</v>
      </c>
      <c r="F342" s="7">
        <f>Indus!D342-D342-E342</f>
        <v>-1.2600112537797612</v>
      </c>
      <c r="G342" s="7"/>
      <c r="H342" s="7">
        <f>AVERAGE(Indus!H336:H347)-AVERAGE(Indus!$H$2:$H$349)</f>
        <v>-9.9747812569835332</v>
      </c>
      <c r="I342" s="7">
        <f t="shared" si="71"/>
        <v>-0.45535786940445178</v>
      </c>
      <c r="J342" s="7">
        <f>Indus!H342-H342-I342-AVERAGE(Indus!$H$2:$H$349)</f>
        <v>-6.6838581428783073E-2</v>
      </c>
      <c r="K342" s="7">
        <f>AVERAGE(Indus!I336:I347)-AVERAGE(Indus!$I$2:$I$349)</f>
        <v>-5.7187622765806054</v>
      </c>
      <c r="L342" s="7">
        <f t="shared" si="72"/>
        <v>0.8001232152678881</v>
      </c>
      <c r="M342" s="7">
        <f>Indus!I342-K342-L342-AVERAGE(Indus!$I$2:$I$349)</f>
        <v>0.18276659973213327</v>
      </c>
      <c r="N342" s="7">
        <f>AVERAGE(Indus!J336:J347)-AVERAGE(Indus!$J$2:$J$349)</f>
        <v>-0.18361278063218422</v>
      </c>
      <c r="O342" s="7">
        <f t="shared" si="73"/>
        <v>-0.10338196336309502</v>
      </c>
      <c r="P342" s="7">
        <f>Indus!J342-N342-O342-AVERAGE(Indus!$J$2:$J$349)</f>
        <v>1.5724541696428229E-2</v>
      </c>
      <c r="Q342" s="7">
        <f>AVERAGE(Indus!K336:K347)-AVERAGE(Indus!$K$2:$K$349)</f>
        <v>6.8310017902299069E-2</v>
      </c>
      <c r="R342" s="7">
        <f t="shared" si="74"/>
        <v>0.13874429791666643</v>
      </c>
      <c r="S342" s="7">
        <f>Indus!K342-Q342-R342-AVERAGE(Indus!$K$2:$K$349)</f>
        <v>-1.605649624999983E-2</v>
      </c>
      <c r="T342" s="7">
        <f>AVERAGE(Indus!L336:L347)-AVERAGE(Indus!$L$2:$L$349)</f>
        <v>-1.0094825966954</v>
      </c>
      <c r="U342" s="7">
        <f t="shared" si="75"/>
        <v>-1.5361059226785709</v>
      </c>
      <c r="V342" s="7">
        <f>Indus!L342-T342-U342-AVERAGE(Indus!$L$2:$L$349)</f>
        <v>-0.24045911398809494</v>
      </c>
      <c r="W342" s="7">
        <f>AVERAGE(Indus!M336:M347)-AVERAGE(Indus!$M$2:$M$349)</f>
        <v>8.9346068965522052E-4</v>
      </c>
      <c r="X342" s="7">
        <f t="shared" si="76"/>
        <v>-3.9640604285714282E-2</v>
      </c>
      <c r="Y342" s="7">
        <f>Indus!M342-W342-X342-AVERAGE(Indus!$M$2:$M$349)</f>
        <v>1.0821692857142795E-3</v>
      </c>
      <c r="Z342" s="7">
        <f>AVERAGE(Indus!N336:N347)-AVERAGE(Indus!$N$2:$N$349)</f>
        <v>-1.5791746058046012</v>
      </c>
      <c r="AA342" s="7">
        <f t="shared" si="77"/>
        <v>3.7907389094047605</v>
      </c>
      <c r="AB342" s="7">
        <f>Indus!N342-Z342-AA342-AVERAGE(Indus!$N$2:$N$349)</f>
        <v>-1.1529694460714275</v>
      </c>
      <c r="AC342" s="7">
        <f>AVERAGE(Indus!O336:O347)-AVERAGE(Indus!$O$2:$O$349)</f>
        <v>3.3833743620687695E-2</v>
      </c>
      <c r="AD342" s="7">
        <f t="shared" si="78"/>
        <v>-3.8706940357142727E-2</v>
      </c>
      <c r="AE342" s="7">
        <f>Indus!O342-AC342-AD342-AVERAGE(Indus!$O$2:$O$349)</f>
        <v>1.9294026190476377E-2</v>
      </c>
      <c r="AF342" s="7">
        <f>AVERAGE(Indus!P336:P347)-AVERAGE(Indus!$P$2:$P$349)</f>
        <v>-1.8625042816091952E-2</v>
      </c>
      <c r="AG342" s="7">
        <f t="shared" si="79"/>
        <v>-3.0040667202380952E-2</v>
      </c>
      <c r="AH342" s="7">
        <f>Indus!P342-AF342-AG342-AVERAGE(Indus!$P$2:$P$349)</f>
        <v>-2.6648844642856995E-3</v>
      </c>
    </row>
    <row r="343" spans="1:34" x14ac:dyDescent="0.2">
      <c r="A343" s="3">
        <v>43266</v>
      </c>
      <c r="B343">
        <f t="shared" si="80"/>
        <v>2018</v>
      </c>
      <c r="C343">
        <f t="shared" si="81"/>
        <v>6</v>
      </c>
      <c r="D343" s="7">
        <f>AVERAGE(Indus!D337:D348)</f>
        <v>-11.384303729999999</v>
      </c>
      <c r="E343" s="7">
        <f t="shared" si="70"/>
        <v>1.4884468018154766</v>
      </c>
      <c r="F343" s="7">
        <f>Indus!D343-D343-E343</f>
        <v>-1.2494982918154764</v>
      </c>
      <c r="G343" s="7"/>
      <c r="H343" s="7">
        <f>AVERAGE(Indus!H337:H348)-AVERAGE(Indus!$H$2:$H$349)</f>
        <v>-10.046558600316985</v>
      </c>
      <c r="I343" s="7">
        <f t="shared" si="71"/>
        <v>-0.44638061523755823</v>
      </c>
      <c r="J343" s="7">
        <f>Indus!H343-H343-I343-AVERAGE(Indus!$H$2:$H$349)</f>
        <v>-0.16663615226252659</v>
      </c>
      <c r="K343" s="7">
        <f>AVERAGE(Indus!I337:I348)-AVERAGE(Indus!$I$2:$I$349)</f>
        <v>-5.8079575274139188</v>
      </c>
      <c r="L343" s="7">
        <f t="shared" si="72"/>
        <v>0.84019806285715504</v>
      </c>
      <c r="M343" s="7">
        <f>Indus!I343-K343-L343-AVERAGE(Indus!$I$2:$I$349)</f>
        <v>0.26359476297619722</v>
      </c>
      <c r="N343" s="7">
        <f>AVERAGE(Indus!J337:J348)-AVERAGE(Indus!$J$2:$J$349)</f>
        <v>-0.16934029396551742</v>
      </c>
      <c r="O343" s="7">
        <f t="shared" si="73"/>
        <v>0.36573792788690507</v>
      </c>
      <c r="P343" s="7">
        <f>Indus!J343-N343-O343-AVERAGE(Indus!$J$2:$J$349)</f>
        <v>6.0533137797615932E-3</v>
      </c>
      <c r="Q343" s="7">
        <f>AVERAGE(Indus!K337:K348)-AVERAGE(Indus!$K$2:$K$349)</f>
        <v>6.5091093735632377E-2</v>
      </c>
      <c r="R343" s="7">
        <f t="shared" si="74"/>
        <v>-9.3634842857143186E-3</v>
      </c>
      <c r="S343" s="7">
        <f>Indus!K343-Q343-R343-AVERAGE(Indus!$K$2:$K$349)</f>
        <v>5.1868060119047543E-2</v>
      </c>
      <c r="T343" s="7">
        <f>AVERAGE(Indus!L337:L348)-AVERAGE(Indus!$L$2:$L$349)</f>
        <v>-0.95753071169539972</v>
      </c>
      <c r="U343" s="7">
        <f t="shared" si="75"/>
        <v>-0.8371478433035735</v>
      </c>
      <c r="V343" s="7">
        <f>Indus!L343-T343-U343-AVERAGE(Indus!$L$2:$L$349)</f>
        <v>-0.59732753836309271</v>
      </c>
      <c r="W343" s="7">
        <f>AVERAGE(Indus!M337:M348)-AVERAGE(Indus!$M$2:$M$349)</f>
        <v>9.1640652298853598E-4</v>
      </c>
      <c r="X343" s="7">
        <f t="shared" si="76"/>
        <v>-3.9679677708333333E-2</v>
      </c>
      <c r="Y343" s="7">
        <f>Indus!M343-W343-X343-AVERAGE(Indus!$M$2:$M$349)</f>
        <v>1.0982968750000155E-3</v>
      </c>
      <c r="Z343" s="7">
        <f>AVERAGE(Indus!N337:N348)-AVERAGE(Indus!$N$2:$N$349)</f>
        <v>-1.4878822641379355</v>
      </c>
      <c r="AA343" s="7">
        <f t="shared" si="77"/>
        <v>1.7242862690476208</v>
      </c>
      <c r="AB343" s="7">
        <f>Indus!N343-Z343-AA343-AVERAGE(Indus!$N$2:$N$349)</f>
        <v>-0.81655636738095438</v>
      </c>
      <c r="AC343" s="7">
        <f>AVERAGE(Indus!O337:O348)-AVERAGE(Indus!$O$2:$O$349)</f>
        <v>3.7609737787354547E-2</v>
      </c>
      <c r="AD343" s="7">
        <f t="shared" si="78"/>
        <v>-0.14073229485119043</v>
      </c>
      <c r="AE343" s="7">
        <f>Indus!O343-AC343-AD343-AVERAGE(Indus!$O$2:$O$349)</f>
        <v>2.2433446517857281E-2</v>
      </c>
      <c r="AF343" s="7">
        <f>AVERAGE(Indus!P337:P348)-AVERAGE(Indus!$P$2:$P$349)</f>
        <v>-1.8623837816091948E-2</v>
      </c>
      <c r="AG343" s="7">
        <f t="shared" si="79"/>
        <v>3.1537172827380958E-2</v>
      </c>
      <c r="AH343" s="7">
        <f>Indus!P343-AF343-AG343-AVERAGE(Indus!$P$2:$P$349)</f>
        <v>-1.4088949494047612E-2</v>
      </c>
    </row>
    <row r="344" spans="1:34" x14ac:dyDescent="0.2">
      <c r="A344" s="3">
        <v>43296</v>
      </c>
      <c r="B344">
        <f t="shared" si="80"/>
        <v>2018</v>
      </c>
      <c r="C344">
        <f t="shared" si="81"/>
        <v>7</v>
      </c>
      <c r="D344" s="7">
        <f>AVERAGE(Indus!D338:D349)</f>
        <v>-11.398640951666666</v>
      </c>
      <c r="E344" s="7">
        <f t="shared" si="70"/>
        <v>1.9669899127678572</v>
      </c>
      <c r="F344" s="7">
        <f>Indus!D344-D344-E344</f>
        <v>-0.32063206110119102</v>
      </c>
      <c r="G344" s="7"/>
      <c r="H344" s="7">
        <f>AVERAGE(Indus!H338:H349)-AVERAGE(Indus!$H$2:$H$349)</f>
        <v>-10.127918463650531</v>
      </c>
      <c r="I344" s="7">
        <f t="shared" si="71"/>
        <v>-0.1231013713095308</v>
      </c>
      <c r="J344" s="7">
        <f>Indus!H344-H344-I344-AVERAGE(Indus!$H$2:$H$349)</f>
        <v>-1.7930532857008075E-2</v>
      </c>
      <c r="K344" s="7">
        <f>AVERAGE(Indus!I338:I349)-AVERAGE(Indus!$I$2:$I$349)</f>
        <v>-5.9062266724139363</v>
      </c>
      <c r="L344" s="7">
        <f t="shared" si="72"/>
        <v>0.17507643994048294</v>
      </c>
      <c r="M344" s="7">
        <f>Indus!I344-K344-L344-AVERAGE(Indus!$I$2:$I$349)</f>
        <v>0.22852362089287226</v>
      </c>
      <c r="N344" s="7">
        <f>AVERAGE(Indus!J338:J349)-AVERAGE(Indus!$J$2:$J$349)</f>
        <v>-0.16336736479885072</v>
      </c>
      <c r="O344" s="7">
        <f t="shared" si="73"/>
        <v>0.82044285833333364</v>
      </c>
      <c r="P344" s="7">
        <f>Indus!J344-N344-O344-AVERAGE(Indus!$J$2:$J$349)</f>
        <v>-5.9291135833333675E-2</v>
      </c>
      <c r="Q344" s="7">
        <f>AVERAGE(Indus!K338:K349)-AVERAGE(Indus!$K$2:$K$349)</f>
        <v>7.0199792902298941E-2</v>
      </c>
      <c r="R344" s="7">
        <f t="shared" si="74"/>
        <v>9.4670911398809454E-2</v>
      </c>
      <c r="S344" s="7">
        <f>Indus!K344-Q344-R344-AVERAGE(Indus!$K$2:$K$349)</f>
        <v>-0.15224591473214277</v>
      </c>
      <c r="T344" s="7">
        <f>AVERAGE(Indus!L338:L349)-AVERAGE(Indus!$L$2:$L$349)</f>
        <v>-0.8989794400287332</v>
      </c>
      <c r="U344" s="7">
        <f t="shared" si="75"/>
        <v>1.7990590514880962</v>
      </c>
      <c r="V344" s="7">
        <f>Indus!L344-T344-U344-AVERAGE(Indus!$L$2:$L$349)</f>
        <v>-0.76159888482142879</v>
      </c>
      <c r="W344" s="7">
        <f>AVERAGE(Indus!M338:M349)-AVERAGE(Indus!$M$2:$M$349)</f>
        <v>9.1640652298853598E-4</v>
      </c>
      <c r="X344" s="7">
        <f t="shared" si="76"/>
        <v>6.3956218720238101E-2</v>
      </c>
      <c r="Y344" s="7">
        <f>Indus!M344-W344-X344-AVERAGE(Indus!$M$2:$M$349)</f>
        <v>-1.6989955357141207E-4</v>
      </c>
      <c r="Z344" s="7">
        <f>AVERAGE(Indus!N338:N349)-AVERAGE(Indus!$N$2:$N$349)</f>
        <v>-1.3998819274712684</v>
      </c>
      <c r="AA344" s="7">
        <f t="shared" si="77"/>
        <v>-1.4646424845833312</v>
      </c>
      <c r="AB344" s="7">
        <f>Indus!N344-Z344-AA344-AVERAGE(Indus!$N$2:$N$349)</f>
        <v>0.31546278958333041</v>
      </c>
      <c r="AC344" s="7">
        <f>AVERAGE(Indus!O338:O349)-AVERAGE(Indus!$O$2:$O$349)</f>
        <v>4.5393945287354409E-2</v>
      </c>
      <c r="AD344" s="7">
        <f t="shared" si="78"/>
        <v>0.38190007651785818</v>
      </c>
      <c r="AE344" s="7">
        <f>Indus!O344-AC344-AD344-AVERAGE(Indus!$O$2:$O$349)</f>
        <v>0.16351993764880879</v>
      </c>
      <c r="AF344" s="7">
        <f>AVERAGE(Indus!P338:P349)-AVERAGE(Indus!$P$2:$P$349)</f>
        <v>-1.8768656149425286E-2</v>
      </c>
      <c r="AG344" s="7">
        <f t="shared" si="79"/>
        <v>0.21962261613095235</v>
      </c>
      <c r="AH344" s="7">
        <f>Indus!P344-AF344-AG344-AVERAGE(Indus!$P$2:$P$349)</f>
        <v>-3.6881874464285633E-2</v>
      </c>
    </row>
    <row r="345" spans="1:34" x14ac:dyDescent="0.2">
      <c r="A345" s="3">
        <v>43327</v>
      </c>
      <c r="B345">
        <f t="shared" si="80"/>
        <v>2018</v>
      </c>
      <c r="C345">
        <f t="shared" si="81"/>
        <v>8</v>
      </c>
    </row>
    <row r="346" spans="1:34" x14ac:dyDescent="0.2">
      <c r="A346" s="3">
        <v>43358</v>
      </c>
      <c r="B346">
        <f t="shared" si="80"/>
        <v>2018</v>
      </c>
      <c r="C346">
        <f t="shared" si="81"/>
        <v>9</v>
      </c>
    </row>
    <row r="347" spans="1:34" x14ac:dyDescent="0.2">
      <c r="A347" s="3">
        <v>43388</v>
      </c>
      <c r="B347">
        <f t="shared" si="80"/>
        <v>2018</v>
      </c>
      <c r="C347">
        <f t="shared" si="81"/>
        <v>10</v>
      </c>
    </row>
    <row r="348" spans="1:34" x14ac:dyDescent="0.2">
      <c r="A348" s="3">
        <v>43419</v>
      </c>
      <c r="B348">
        <f t="shared" si="80"/>
        <v>2018</v>
      </c>
      <c r="C348">
        <f t="shared" si="81"/>
        <v>11</v>
      </c>
    </row>
    <row r="349" spans="1:34" ht="13.5" thickBot="1" x14ac:dyDescent="0.25">
      <c r="A349" s="3">
        <v>43449</v>
      </c>
      <c r="B349">
        <f t="shared" si="80"/>
        <v>2018</v>
      </c>
      <c r="C349">
        <f t="shared" si="81"/>
        <v>12</v>
      </c>
    </row>
    <row r="350" spans="1:34" x14ac:dyDescent="0.2">
      <c r="A350" s="3"/>
      <c r="C350" s="38"/>
      <c r="D350" s="50" t="s">
        <v>2</v>
      </c>
      <c r="E350" s="51" t="s">
        <v>99</v>
      </c>
      <c r="F350" s="51" t="s">
        <v>100</v>
      </c>
      <c r="G350" s="51" t="s">
        <v>101</v>
      </c>
      <c r="H350" s="51" t="s">
        <v>102</v>
      </c>
      <c r="I350" s="51" t="s">
        <v>138</v>
      </c>
      <c r="J350" s="51" t="s">
        <v>103</v>
      </c>
      <c r="K350" s="51" t="s">
        <v>104</v>
      </c>
      <c r="L350" s="51" t="s">
        <v>105</v>
      </c>
      <c r="M350" s="52" t="s">
        <v>106</v>
      </c>
      <c r="O350" s="54"/>
      <c r="P350" s="50" t="s">
        <v>2</v>
      </c>
      <c r="Q350" s="51" t="s">
        <v>99</v>
      </c>
      <c r="R350" s="51" t="s">
        <v>100</v>
      </c>
      <c r="S350" s="51" t="s">
        <v>101</v>
      </c>
      <c r="T350" s="51" t="s">
        <v>102</v>
      </c>
      <c r="U350" s="51" t="s">
        <v>138</v>
      </c>
      <c r="V350" s="51" t="s">
        <v>103</v>
      </c>
      <c r="W350" s="51" t="s">
        <v>104</v>
      </c>
      <c r="X350" s="51" t="s">
        <v>105</v>
      </c>
      <c r="Y350" s="52" t="s">
        <v>106</v>
      </c>
    </row>
    <row r="351" spans="1:34" ht="14.25" x14ac:dyDescent="0.2">
      <c r="A351" s="3"/>
      <c r="C351" s="39" t="s">
        <v>95</v>
      </c>
      <c r="D351" s="21">
        <f>CORREL($A$8:$A$344,D8:D344)^2</f>
        <v>0.91595019272162437</v>
      </c>
      <c r="E351" s="21">
        <f>CORREL($A$8:$A$344,H8:H344)^2</f>
        <v>0.95936385927597878</v>
      </c>
      <c r="F351" s="21">
        <f>CORREL($A$8:$A$344,K8:K344)^2</f>
        <v>0.91776220980246581</v>
      </c>
      <c r="G351" s="21">
        <f>CORREL($A$8:$A$344,N8:N344)^2</f>
        <v>9.4771403198102511E-2</v>
      </c>
      <c r="H351" s="21">
        <f>CORREL($A$8:$A$344,Q8:Q344)^2</f>
        <v>0.23420399955590038</v>
      </c>
      <c r="I351" s="21">
        <f>CORREL($A$8:$A$344,T8:T344)^2</f>
        <v>1.4102866156600303E-3</v>
      </c>
      <c r="J351" s="21">
        <f>CORREL($A$8:$A$344,W8:W344)^2</f>
        <v>0.45476742667159875</v>
      </c>
      <c r="K351" s="21">
        <f>CORREL($A$8:$A$344,Z8:Z344)^2</f>
        <v>0.21233102931919789</v>
      </c>
      <c r="L351" s="21">
        <f>CORREL($A$8:$A$344,AC8:AC344)^2</f>
        <v>0.15347966089576526</v>
      </c>
      <c r="M351" s="40">
        <f>CORREL($A$8:$A$344,AF8:AF344)^2</f>
        <v>0.1007771099852269</v>
      </c>
      <c r="O351" s="39" t="s">
        <v>107</v>
      </c>
      <c r="P351" s="7">
        <v>3.254705459418187</v>
      </c>
      <c r="Q351" s="7">
        <v>-0.50063806811811074</v>
      </c>
      <c r="R351" s="7">
        <v>0.74415098020455184</v>
      </c>
      <c r="S351" s="7">
        <v>0.69451729574637078</v>
      </c>
      <c r="T351" s="7">
        <v>0.17700227350786088</v>
      </c>
      <c r="U351" s="7">
        <v>1.8254680591843984</v>
      </c>
      <c r="V351" s="7">
        <v>-6.2015518781225056E-2</v>
      </c>
      <c r="W351" s="7">
        <v>3.8228302879461578</v>
      </c>
      <c r="X351" s="7">
        <v>0.22239768283699735</v>
      </c>
      <c r="Y351" s="48">
        <v>9.5913095536901985E-2</v>
      </c>
    </row>
    <row r="352" spans="1:34" x14ac:dyDescent="0.2">
      <c r="A352" s="3"/>
      <c r="C352" s="39" t="s">
        <v>96</v>
      </c>
      <c r="D352" s="53">
        <f>PEARSON($A$8:$A$344,D8:D344)</f>
        <v>-0.95705286830019187</v>
      </c>
      <c r="E352" s="53">
        <f>PEARSON($A$8:$A$344,H8:H344)</f>
        <v>-0.97947121411299209</v>
      </c>
      <c r="F352" s="53">
        <f>PEARSON($A$8:$A$344,K8:K344)</f>
        <v>-0.95799906565845139</v>
      </c>
      <c r="G352" s="53">
        <f>PEARSON($A$8:$A$344,N8:N344)</f>
        <v>-0.30784964381675434</v>
      </c>
      <c r="H352" s="53">
        <f>PEARSON($A$8:$A$344,Q8:Q344)</f>
        <v>0.48394627755144515</v>
      </c>
      <c r="I352" s="53">
        <f>PEARSON($A$8:$A$344,T8:T344)</f>
        <v>3.7553782974023141E-2</v>
      </c>
      <c r="J352" s="53">
        <f>PEARSON($A$8:$A$344,W8:W344)</f>
        <v>0.67436446130530836</v>
      </c>
      <c r="K352" s="53">
        <f>PEARSON($A$8:$A$344,Z8:Z344)</f>
        <v>-0.46079391198148212</v>
      </c>
      <c r="L352" s="53">
        <f>PEARSON($A$8:$A$344,AC8:AC344)</f>
        <v>0.39176480303335731</v>
      </c>
      <c r="M352" s="41">
        <f>PEARSON($A$8:$A$344,AF8:AF344)</f>
        <v>-0.31745410689614162</v>
      </c>
      <c r="O352" s="39" t="s">
        <v>108</v>
      </c>
      <c r="P352" s="7">
        <v>-2.409659433858109</v>
      </c>
      <c r="Q352" s="7">
        <v>-0.65858203044079089</v>
      </c>
      <c r="R352" s="7">
        <v>-1.2790196753778968</v>
      </c>
      <c r="S352" s="7">
        <v>-4.480678691099321</v>
      </c>
      <c r="T352" s="7">
        <v>-5.3592617925252988</v>
      </c>
      <c r="U352" s="7">
        <v>-5.5065438474080342</v>
      </c>
      <c r="V352" s="7">
        <v>1.1678409179288925E-2</v>
      </c>
      <c r="W352" s="7">
        <v>-0.77473064739789144</v>
      </c>
      <c r="X352" s="7">
        <v>-4.0019478868053273</v>
      </c>
      <c r="Y352" s="48">
        <v>-3.8928672746672861</v>
      </c>
    </row>
    <row r="353" spans="1:29" x14ac:dyDescent="0.2">
      <c r="A353" s="55" t="s">
        <v>111</v>
      </c>
      <c r="B353" s="22">
        <f>SUM(E353:M353)</f>
        <v>99.999979367902043</v>
      </c>
      <c r="C353" s="39" t="s">
        <v>97</v>
      </c>
      <c r="E353" s="21">
        <f t="shared" ref="E353:M353" si="82">E354/$D$354*100</f>
        <v>67.025574043568227</v>
      </c>
      <c r="F353" s="21">
        <f t="shared" si="82"/>
        <v>29.146172254392649</v>
      </c>
      <c r="G353" s="21">
        <f t="shared" si="82"/>
        <v>0.68832167656501064</v>
      </c>
      <c r="H353" s="21">
        <f t="shared" si="82"/>
        <v>-0.27339418213083305</v>
      </c>
      <c r="I353" s="21">
        <f t="shared" si="82"/>
        <v>-0.44825946455132082</v>
      </c>
      <c r="J353" s="21">
        <f t="shared" si="82"/>
        <v>-3.4234544527059117E-2</v>
      </c>
      <c r="K353" s="21">
        <f t="shared" si="82"/>
        <v>4.2254363624828821</v>
      </c>
      <c r="L353" s="21">
        <f t="shared" si="82"/>
        <v>-0.43977599222869374</v>
      </c>
      <c r="M353" s="40">
        <f t="shared" si="82"/>
        <v>0.11013921433117337</v>
      </c>
      <c r="O353" s="39" t="s">
        <v>109</v>
      </c>
      <c r="P353" s="7" cm="1">
        <f t="array" ref="P353">SUM((G14:G25-E14:E25)^2)</f>
        <v>7.1877940532786582</v>
      </c>
      <c r="Q353" s="7" cm="1">
        <f t="array" ref="Q353">SUM((G38:G49-I14:I25)^2)</f>
        <v>0.88595271770072315</v>
      </c>
      <c r="R353" s="7" cm="1">
        <f t="array" ref="R353">SUM((G62:G73-L14:L25)^2)</f>
        <v>0.55489386780403227</v>
      </c>
      <c r="S353" s="7" cm="1">
        <f t="array" ref="S353">SUM((G86:G97-O14:O25)^2)</f>
        <v>0.27133217853640579</v>
      </c>
      <c r="T353" s="7" cm="1">
        <f t="array" ref="T353">SUM((G110:G121-R14:R25)^2)</f>
        <v>0.27851954133936735</v>
      </c>
      <c r="U353" s="7" cm="1">
        <f t="array" ref="U353">SUM((G134:G145-U14:U25)^2)</f>
        <v>10.24184291115666</v>
      </c>
      <c r="V353" s="7" cm="1">
        <f t="array" ref="V353">SUM((G158:G169-X14:X25)^2)</f>
        <v>1.2967429607365917E-2</v>
      </c>
      <c r="W353" s="7" cm="1">
        <f t="array" ref="W353">SUM((G182:G193-AA14:AA25)^2)</f>
        <v>4.4803206647852143</v>
      </c>
      <c r="X353" s="7" cm="1">
        <f t="array" ref="X353">SUM((G206:G217-AD14:AD25)^2)</f>
        <v>0.50864087341388586</v>
      </c>
      <c r="Y353" s="48" cm="1">
        <f t="array" ref="Y353">SUM((G230:G241-AG14:AG25)^2)</f>
        <v>4.0427444666841353E-2</v>
      </c>
    </row>
    <row r="354" spans="1:29" x14ac:dyDescent="0.2">
      <c r="A354" s="3"/>
      <c r="C354" s="42" t="s">
        <v>94</v>
      </c>
      <c r="D354" s="21">
        <f>SLOPE(D8:D344,$A$8:$A$344)*($A$349-$A$2)</f>
        <v>-36.235751531508825</v>
      </c>
      <c r="E354" s="21">
        <f>SLOPE(H8:H344,$A$8:$A$344)*($A$349-$A$2)</f>
        <v>-24.287220472994854</v>
      </c>
      <c r="F354" s="21">
        <f>SLOPE(K8:K344,$A$8:$A$344)*($A$349-$A$2)</f>
        <v>-10.561334559047285</v>
      </c>
      <c r="G354" s="21">
        <f>SLOPE(N8:N344,$A$8:$A$344)*($A$349-$A$2)</f>
        <v>-0.24941853245761308</v>
      </c>
      <c r="H354" s="21">
        <f>SLOPE(Q8:Q344,$A$8:$A$344)*($A$349-$A$2)</f>
        <v>9.9066436538529368E-2</v>
      </c>
      <c r="I354" s="21">
        <f>SLOPE(T8:T344,$A$8:$A$344)*($A$349-$A$2)</f>
        <v>0.16243018579128851</v>
      </c>
      <c r="J354" s="21">
        <f>SLOPE(W8:W344,$A$8:$A$344)*($A$349-$A$2)</f>
        <v>1.2405144492768893E-2</v>
      </c>
      <c r="K354" s="21">
        <f>SLOPE(Z8:Z344,$A$8:$A$344)*($A$349-$A$2)</f>
        <v>-1.5311186214313217</v>
      </c>
      <c r="L354" s="21">
        <f>SLOPE(AC8:AC344,$A$8:$A$344)*($A$349-$A$2)</f>
        <v>0.15935613583921701</v>
      </c>
      <c r="M354" s="40">
        <f>SLOPE(AF8:AF344,$A$8:$A$344)*($A$349-$A$2)</f>
        <v>-3.9909772043799939E-2</v>
      </c>
      <c r="O354" s="39" t="s">
        <v>112</v>
      </c>
      <c r="P354" s="7">
        <f>SQRT(P353)/24/ABS(P351)</f>
        <v>3.4322181092598061E-2</v>
      </c>
      <c r="Q354" s="7">
        <f t="shared" ref="Q354:Y354" si="83">SQRT(Q353)/24/ABS(Q351)</f>
        <v>7.8337581711007492E-2</v>
      </c>
      <c r="R354" s="7">
        <f t="shared" si="83"/>
        <v>4.1709277106370346E-2</v>
      </c>
      <c r="S354" s="7">
        <f t="shared" si="83"/>
        <v>3.1250454904392377E-2</v>
      </c>
      <c r="T354" s="7">
        <f t="shared" si="83"/>
        <v>0.12423322211809947</v>
      </c>
      <c r="U354" s="7">
        <f t="shared" si="83"/>
        <v>7.3047200274015234E-2</v>
      </c>
      <c r="V354" s="7">
        <f t="shared" si="83"/>
        <v>7.6509493478990914E-2</v>
      </c>
      <c r="W354" s="7">
        <f t="shared" si="83"/>
        <v>2.3070568117485677E-2</v>
      </c>
      <c r="X354" s="7">
        <f t="shared" si="83"/>
        <v>0.13361774202311491</v>
      </c>
      <c r="Y354" s="48">
        <f t="shared" si="83"/>
        <v>8.7347201680650521E-2</v>
      </c>
      <c r="Z354" s="56" t="s">
        <v>110</v>
      </c>
    </row>
    <row r="355" spans="1:29" ht="13.5" x14ac:dyDescent="0.25">
      <c r="A355" s="3"/>
      <c r="C355" s="39" t="s">
        <v>137</v>
      </c>
      <c r="D355" s="61">
        <f>TINV(0.05,335) * STEYX(D8:D344,$A$8:$A$344)*SQRT(1/337+(A344-AVERAGE($A$8:$A$344))^2/DEVSQ($A$8:$A$344))</f>
        <v>0.65996702268157015</v>
      </c>
      <c r="E355" s="61">
        <f t="shared" ref="E355:F355" si="84">TINV(0.05,335) * STEYX(E8:E344,$A$8:$A$344)*SQRT(1/337+(B344-AVERAGE($A$8:$A$344))^2/DEVSQ($A$8:$A$344))</f>
        <v>3.1946869128677702</v>
      </c>
      <c r="F355" s="61">
        <f t="shared" si="84"/>
        <v>1.7851977729795598</v>
      </c>
      <c r="G355" s="21"/>
      <c r="H355" s="21"/>
      <c r="I355" s="21"/>
      <c r="J355" s="21"/>
      <c r="K355" s="21"/>
      <c r="L355" s="21"/>
      <c r="M355" s="40"/>
      <c r="O355" s="39"/>
      <c r="P355" s="7"/>
      <c r="Q355" s="7"/>
      <c r="R355" s="7"/>
      <c r="S355" s="7"/>
      <c r="T355" s="7"/>
      <c r="U355" s="7"/>
      <c r="V355" s="7"/>
      <c r="W355" s="7"/>
      <c r="X355" s="7"/>
      <c r="Y355" s="48"/>
      <c r="Z355" s="56"/>
    </row>
    <row r="356" spans="1:29" ht="13.5" thickBot="1" x14ac:dyDescent="0.25">
      <c r="C356" s="43" t="s">
        <v>98</v>
      </c>
      <c r="D356" s="44">
        <f>SUM(E354,F354,G354,H354,I354,J354,K354,L354,M354)</f>
        <v>-36.235744055313077</v>
      </c>
      <c r="E356" s="45"/>
      <c r="F356" s="45"/>
      <c r="G356" s="45"/>
      <c r="H356" s="45"/>
      <c r="I356" s="45"/>
      <c r="J356" s="45"/>
      <c r="K356" s="45"/>
      <c r="L356" s="45"/>
      <c r="M356" s="46"/>
      <c r="O356" s="43" t="s">
        <v>97</v>
      </c>
      <c r="P356" s="47"/>
      <c r="Q356" s="47">
        <f>Q351/$P$351 * COS(2*PI()/12*(Q352-$P$352))*100</f>
        <v>-9.3570690019664013</v>
      </c>
      <c r="R356" s="47">
        <f t="shared" ref="R356:Y356" si="85">R351/$P$351 * COS(2*PI()/12*(R352-$P$352))*100</f>
        <v>18.973003782694388</v>
      </c>
      <c r="S356" s="47">
        <f t="shared" si="85"/>
        <v>9.9750265616520846</v>
      </c>
      <c r="T356" s="47">
        <f t="shared" si="85"/>
        <v>0.14349130406873628</v>
      </c>
      <c r="U356" s="47">
        <f t="shared" si="85"/>
        <v>-2.8439948074140418</v>
      </c>
      <c r="V356" s="47">
        <f t="shared" si="85"/>
        <v>-0.56852185191957227</v>
      </c>
      <c r="W356" s="47">
        <f t="shared" si="85"/>
        <v>76.983656856229018</v>
      </c>
      <c r="X356" s="47">
        <f t="shared" si="85"/>
        <v>4.5927110227501382</v>
      </c>
      <c r="Y356" s="49">
        <f t="shared" si="85"/>
        <v>2.1020174166170928</v>
      </c>
      <c r="Z356" s="22">
        <f>SUM(Q356:Y356)</f>
        <v>100.00032128271144</v>
      </c>
    </row>
    <row r="357" spans="1:29" x14ac:dyDescent="0.2">
      <c r="C357" s="15"/>
      <c r="D357" s="21"/>
      <c r="O357" s="15"/>
      <c r="P357" s="7"/>
      <c r="Q357" s="7"/>
      <c r="R357" s="7"/>
      <c r="S357" s="7"/>
      <c r="T357" s="7"/>
      <c r="U357" s="7"/>
      <c r="V357" s="7"/>
      <c r="W357" s="7"/>
      <c r="X357" s="7"/>
      <c r="Y357" s="7"/>
    </row>
    <row r="358" spans="1:29" x14ac:dyDescent="0.2">
      <c r="C358" s="15"/>
      <c r="D358" s="21"/>
      <c r="O358" s="15"/>
      <c r="P358" s="7"/>
      <c r="Q358" s="7"/>
      <c r="R358" s="7"/>
      <c r="S358" s="7"/>
      <c r="T358" s="7"/>
      <c r="U358" s="7"/>
      <c r="V358" s="7"/>
      <c r="W358" s="7"/>
      <c r="X358" s="7"/>
      <c r="Y358" s="7"/>
    </row>
    <row r="359" spans="1:29" x14ac:dyDescent="0.2">
      <c r="C359" s="15"/>
      <c r="D359" s="21"/>
      <c r="O359" s="15"/>
      <c r="P359" s="7"/>
      <c r="Q359" s="7"/>
      <c r="R359" s="7"/>
      <c r="S359" s="7"/>
      <c r="T359" s="7"/>
      <c r="U359" s="7"/>
      <c r="V359" s="7"/>
      <c r="W359" s="7"/>
      <c r="X359" s="7"/>
      <c r="Y359" s="7"/>
    </row>
    <row r="360" spans="1:29" x14ac:dyDescent="0.2">
      <c r="C360" s="15"/>
      <c r="D360" s="21"/>
      <c r="O360" s="15"/>
      <c r="P360" s="7"/>
      <c r="Q360" s="7"/>
      <c r="R360" s="7"/>
      <c r="S360" s="7"/>
      <c r="T360" s="7"/>
      <c r="U360" s="7"/>
      <c r="V360" s="7"/>
      <c r="W360" s="7"/>
      <c r="X360" s="7"/>
      <c r="Y360" s="7"/>
    </row>
    <row r="361" spans="1:29" x14ac:dyDescent="0.2">
      <c r="C361" s="15"/>
      <c r="D361" s="21"/>
      <c r="O361" s="15"/>
      <c r="P361" s="7"/>
      <c r="Q361" s="7"/>
      <c r="R361" s="7"/>
      <c r="S361" s="7"/>
      <c r="T361" s="7"/>
      <c r="U361" s="7"/>
      <c r="V361" s="7"/>
      <c r="W361" s="7"/>
      <c r="X361" s="7"/>
      <c r="Y361" s="7"/>
    </row>
    <row r="362" spans="1:29" x14ac:dyDescent="0.2">
      <c r="C362" s="15"/>
      <c r="D362" s="21"/>
      <c r="O362" s="15"/>
      <c r="P362" s="7"/>
      <c r="Q362" s="7"/>
      <c r="R362" s="7"/>
      <c r="S362" s="7"/>
      <c r="T362" s="7"/>
      <c r="U362" s="7"/>
      <c r="V362" s="7"/>
      <c r="W362" s="7"/>
      <c r="X362" s="7"/>
      <c r="Y362" s="7"/>
    </row>
    <row r="363" spans="1:29" x14ac:dyDescent="0.2">
      <c r="C363" s="15"/>
      <c r="D363" s="21"/>
      <c r="O363" s="15"/>
      <c r="P363" s="7"/>
      <c r="Q363" s="7"/>
      <c r="R363" s="7"/>
      <c r="S363" s="7"/>
      <c r="T363" s="7"/>
      <c r="U363" s="7"/>
      <c r="V363" s="7"/>
      <c r="W363" s="7"/>
      <c r="X363" s="7"/>
      <c r="Y363" s="7"/>
    </row>
    <row r="364" spans="1:29" x14ac:dyDescent="0.2">
      <c r="C364" s="15"/>
      <c r="D364" s="21"/>
      <c r="O364" s="15"/>
    </row>
    <row r="365" spans="1:29" x14ac:dyDescent="0.2">
      <c r="C365" s="15"/>
      <c r="D365" s="21"/>
      <c r="T365" t="s">
        <v>23</v>
      </c>
      <c r="U365" t="s">
        <v>13</v>
      </c>
      <c r="V365" t="s">
        <v>14</v>
      </c>
      <c r="W365" t="s">
        <v>15</v>
      </c>
      <c r="X365" t="s">
        <v>16</v>
      </c>
      <c r="Y365" t="s">
        <v>17</v>
      </c>
      <c r="Z365" t="s">
        <v>18</v>
      </c>
      <c r="AA365" t="s">
        <v>19</v>
      </c>
      <c r="AB365" t="s">
        <v>20</v>
      </c>
      <c r="AC365" t="s">
        <v>21</v>
      </c>
    </row>
    <row r="366" spans="1:29" x14ac:dyDescent="0.2">
      <c r="C366" s="15"/>
      <c r="D366" s="21"/>
    </row>
    <row r="367" spans="1:29" x14ac:dyDescent="0.2">
      <c r="C367" s="15"/>
      <c r="D367" s="21"/>
    </row>
    <row r="368" spans="1:29" x14ac:dyDescent="0.2">
      <c r="C368" s="15"/>
      <c r="D368" s="21"/>
    </row>
    <row r="369" spans="3:29" x14ac:dyDescent="0.2">
      <c r="C369" s="15"/>
      <c r="D369" s="21"/>
    </row>
    <row r="370" spans="3:29" x14ac:dyDescent="0.2">
      <c r="C370" s="15"/>
      <c r="D370" s="21"/>
    </row>
    <row r="371" spans="3:29" x14ac:dyDescent="0.2">
      <c r="C371" s="15"/>
      <c r="D371" s="21"/>
    </row>
    <row r="372" spans="3:29" x14ac:dyDescent="0.2">
      <c r="C372" s="15"/>
      <c r="D372" s="21"/>
      <c r="T372" s="21">
        <f>SUM(D8:E8)</f>
        <v>24.17352803360119</v>
      </c>
      <c r="U372" s="21">
        <f>SUM(H8:I8)</f>
        <v>10.155250510873429</v>
      </c>
      <c r="V372" s="21">
        <f>SUM(K8:L8)</f>
        <v>2.998876012526523</v>
      </c>
      <c r="W372" s="21">
        <f>SUM(N8:O8)</f>
        <v>1.0865363360344829</v>
      </c>
      <c r="X372" s="21">
        <f>SUM(Q8:R8)</f>
        <v>-5.211867365558287E-3</v>
      </c>
      <c r="Y372" s="21">
        <f>SUM(T8:U8)</f>
        <v>3.144559187292697</v>
      </c>
      <c r="Z372" s="21">
        <f>SUM(W8:X8)</f>
        <v>5.5409633576559966E-2</v>
      </c>
      <c r="AA372" s="21">
        <f>SUM(Z8:AA8)</f>
        <v>-0.88440820372126794</v>
      </c>
      <c r="AB372" s="21">
        <f>SUM(AC8:AD8)</f>
        <v>0.35812812430521301</v>
      </c>
      <c r="AC372" s="21">
        <f>SUM(AF8:AG8)</f>
        <v>0.26437384331486041</v>
      </c>
    </row>
    <row r="373" spans="3:29" x14ac:dyDescent="0.2">
      <c r="C373" s="15"/>
      <c r="D373" s="21"/>
      <c r="T373" s="21">
        <f t="shared" ref="T373:T436" si="86">SUM(D9:E9)</f>
        <v>23.889648950714285</v>
      </c>
      <c r="U373" s="21">
        <f t="shared" ref="U373:U436" si="87">SUM(H9:I9)</f>
        <v>10.579180361767158</v>
      </c>
      <c r="V373" s="21">
        <f t="shared" ref="V373:V436" si="88">SUM(K9:L9)</f>
        <v>1.9943194475562791</v>
      </c>
      <c r="W373" s="21">
        <f t="shared" ref="W373:W436" si="89">SUM(N9:O9)</f>
        <v>1.1858492441892445</v>
      </c>
      <c r="X373" s="21">
        <f t="shared" ref="X373:X436" si="90">SUM(Q9:R9)</f>
        <v>-8.4867063407224774E-2</v>
      </c>
      <c r="Y373" s="21">
        <f t="shared" ref="Y373:Y436" si="91">SUM(T9:U9)</f>
        <v>4.9916697652688855</v>
      </c>
      <c r="Z373" s="21">
        <f t="shared" ref="Z373:Z436" si="92">SUM(W9:X9)</f>
        <v>2.5002898487274286E-2</v>
      </c>
      <c r="AA373" s="21">
        <f t="shared" ref="AA373:AA436" si="93">SUM(Z9:AA9)</f>
        <v>-2.5221276672927004</v>
      </c>
      <c r="AB373" s="21">
        <f t="shared" ref="AB373:AB436" si="94">SUM(AC9:AD9)</f>
        <v>0.52889236100163917</v>
      </c>
      <c r="AC373" s="21">
        <f t="shared" ref="AC373:AC436" si="95">SUM(AF9:AG9)</f>
        <v>0.19171559054700327</v>
      </c>
    </row>
    <row r="374" spans="3:29" x14ac:dyDescent="0.2">
      <c r="C374" s="15"/>
      <c r="D374" s="21"/>
      <c r="T374" s="21">
        <f t="shared" si="86"/>
        <v>21.890876254017861</v>
      </c>
      <c r="U374" s="21">
        <f t="shared" si="87"/>
        <v>10.836772698671211</v>
      </c>
      <c r="V374" s="21">
        <f t="shared" si="88"/>
        <v>1.9651563589849843</v>
      </c>
      <c r="W374" s="21">
        <f t="shared" si="89"/>
        <v>0.78375125537972057</v>
      </c>
      <c r="X374" s="21">
        <f t="shared" si="90"/>
        <v>0.1453382319499183</v>
      </c>
      <c r="Y374" s="21">
        <f t="shared" si="91"/>
        <v>3.5296834009534122</v>
      </c>
      <c r="Z374" s="21">
        <f t="shared" si="92"/>
        <v>7.807569440989337E-2</v>
      </c>
      <c r="AA374" s="21">
        <f t="shared" si="93"/>
        <v>-2.6970038413700772</v>
      </c>
      <c r="AB374" s="21">
        <f t="shared" si="94"/>
        <v>0.19968400659687946</v>
      </c>
      <c r="AC374" s="21">
        <f t="shared" si="95"/>
        <v>4.9427010636289001E-2</v>
      </c>
    </row>
    <row r="375" spans="3:29" x14ac:dyDescent="0.2">
      <c r="C375" s="15"/>
      <c r="D375" s="21"/>
      <c r="T375" s="21">
        <f t="shared" si="86"/>
        <v>19.086928149107141</v>
      </c>
      <c r="U375" s="21">
        <f t="shared" si="87"/>
        <v>10.937411679236448</v>
      </c>
      <c r="V375" s="21">
        <f t="shared" si="88"/>
        <v>2.020983544044384</v>
      </c>
      <c r="W375" s="21">
        <f t="shared" si="89"/>
        <v>0.21176520037972035</v>
      </c>
      <c r="X375" s="21">
        <f t="shared" si="90"/>
        <v>4.9036229896346539E-2</v>
      </c>
      <c r="Y375" s="21">
        <f t="shared" si="91"/>
        <v>1.362751988393887</v>
      </c>
      <c r="Z375" s="21">
        <f t="shared" si="92"/>
        <v>7.8120765332512346E-2</v>
      </c>
      <c r="AA375" s="21">
        <f t="shared" si="93"/>
        <v>-2.335813213542699</v>
      </c>
      <c r="AB375" s="21">
        <f t="shared" si="94"/>
        <v>-0.20247411063526455</v>
      </c>
      <c r="AC375" s="21">
        <f t="shared" si="95"/>
        <v>-3.4891788560139567E-2</v>
      </c>
    </row>
    <row r="376" spans="3:29" x14ac:dyDescent="0.2">
      <c r="C376" s="15"/>
      <c r="D376" s="21"/>
      <c r="T376" s="21">
        <f t="shared" si="86"/>
        <v>18.495584646726186</v>
      </c>
      <c r="U376" s="21">
        <f t="shared" si="87"/>
        <v>10.989582205278111</v>
      </c>
      <c r="V376" s="21">
        <f t="shared" si="88"/>
        <v>2.0839237790741549</v>
      </c>
      <c r="W376" s="21">
        <f t="shared" si="89"/>
        <v>1.0130608261491592E-3</v>
      </c>
      <c r="X376" s="21">
        <f t="shared" si="90"/>
        <v>-0.139722633704844</v>
      </c>
      <c r="Y376" s="21">
        <f t="shared" si="91"/>
        <v>0.81450633434626774</v>
      </c>
      <c r="Z376" s="21">
        <f t="shared" si="92"/>
        <v>1.5288053189655204E-2</v>
      </c>
      <c r="AA376" s="21">
        <f t="shared" si="93"/>
        <v>-1.7622629007748403</v>
      </c>
      <c r="AB376" s="21">
        <f t="shared" si="94"/>
        <v>-0.47501339027812106</v>
      </c>
      <c r="AC376" s="21">
        <f t="shared" si="95"/>
        <v>-3.1751465822044342E-2</v>
      </c>
    </row>
    <row r="377" spans="3:29" x14ac:dyDescent="0.2">
      <c r="C377" s="15"/>
      <c r="D377" s="21"/>
      <c r="T377" s="21">
        <f t="shared" si="86"/>
        <v>18.743460914255952</v>
      </c>
      <c r="U377" s="21">
        <f t="shared" si="87"/>
        <v>9.8170416310522342</v>
      </c>
      <c r="V377" s="21">
        <f t="shared" si="88"/>
        <v>2.2127085035979803</v>
      </c>
      <c r="W377" s="21">
        <f t="shared" si="89"/>
        <v>-0.2247953892333745</v>
      </c>
      <c r="X377" s="21">
        <f t="shared" si="90"/>
        <v>0.16562784078920401</v>
      </c>
      <c r="Y377" s="21">
        <f t="shared" si="91"/>
        <v>0.85210637309626769</v>
      </c>
      <c r="Z377" s="21">
        <f t="shared" si="92"/>
        <v>-8.082618395320193E-2</v>
      </c>
      <c r="AA377" s="21">
        <f t="shared" si="93"/>
        <v>-0.84955444946531777</v>
      </c>
      <c r="AB377" s="21">
        <f t="shared" si="94"/>
        <v>-0.1213939925102645</v>
      </c>
      <c r="AC377" s="21">
        <f t="shared" si="95"/>
        <v>-2.7443236268472879E-2</v>
      </c>
    </row>
    <row r="378" spans="3:29" x14ac:dyDescent="0.2">
      <c r="C378" s="15"/>
      <c r="D378" s="21"/>
      <c r="T378" s="21">
        <f t="shared" si="86"/>
        <v>19.520443482380951</v>
      </c>
      <c r="U378" s="21">
        <f t="shared" si="87"/>
        <v>9.8669349653973768</v>
      </c>
      <c r="V378" s="21">
        <f t="shared" si="88"/>
        <v>2.3825304714552544</v>
      </c>
      <c r="W378" s="21">
        <f t="shared" si="89"/>
        <v>-0.32332269515599377</v>
      </c>
      <c r="X378" s="21">
        <f t="shared" si="90"/>
        <v>-0.44588200391317728</v>
      </c>
      <c r="Y378" s="21">
        <f t="shared" si="91"/>
        <v>0.5321082855665038</v>
      </c>
      <c r="Z378" s="21">
        <f t="shared" si="92"/>
        <v>-3.1540086810344793E-2</v>
      </c>
      <c r="AA378" s="21">
        <f t="shared" si="93"/>
        <v>0.80892874425492245</v>
      </c>
      <c r="AB378" s="21">
        <f t="shared" si="94"/>
        <v>-0.24400583033764578</v>
      </c>
      <c r="AC378" s="21">
        <f t="shared" si="95"/>
        <v>-2.5308704691091935E-2</v>
      </c>
    </row>
    <row r="379" spans="3:29" x14ac:dyDescent="0.2">
      <c r="C379" s="15"/>
      <c r="D379" s="21"/>
      <c r="T379" s="21">
        <f t="shared" si="86"/>
        <v>21.956218621785716</v>
      </c>
      <c r="U379" s="21">
        <f t="shared" si="87"/>
        <v>9.9575125897126782</v>
      </c>
      <c r="V379" s="21">
        <f t="shared" si="88"/>
        <v>2.6634861028837236</v>
      </c>
      <c r="W379" s="21">
        <f t="shared" si="89"/>
        <v>-0.28189513637623176</v>
      </c>
      <c r="X379" s="21">
        <f t="shared" si="90"/>
        <v>-0.37840520114532017</v>
      </c>
      <c r="Y379" s="21">
        <f t="shared" si="91"/>
        <v>-2.8199303183495061E-2</v>
      </c>
      <c r="Z379" s="21">
        <f t="shared" si="92"/>
        <v>-3.1462307197249552E-2</v>
      </c>
      <c r="AA379" s="21">
        <f t="shared" si="93"/>
        <v>3.1350460918144432</v>
      </c>
      <c r="AB379" s="21">
        <f t="shared" si="94"/>
        <v>-6.467445968288299E-2</v>
      </c>
      <c r="AC379" s="21">
        <f t="shared" si="95"/>
        <v>-1.5186729363710974E-2</v>
      </c>
    </row>
    <row r="380" spans="3:29" x14ac:dyDescent="0.2">
      <c r="C380" s="15"/>
      <c r="D380" s="21"/>
      <c r="T380" s="21">
        <f t="shared" si="86"/>
        <v>24.126054205833331</v>
      </c>
      <c r="U380" s="21">
        <f t="shared" si="87"/>
        <v>10.04085900245127</v>
      </c>
      <c r="V380" s="21">
        <f t="shared" si="88"/>
        <v>3.0212592026754237</v>
      </c>
      <c r="W380" s="21">
        <f t="shared" si="89"/>
        <v>-0.13401596622742229</v>
      </c>
      <c r="X380" s="21">
        <f t="shared" si="90"/>
        <v>-0.34561861888341544</v>
      </c>
      <c r="Y380" s="21">
        <f t="shared" si="91"/>
        <v>-0.29183802749897136</v>
      </c>
      <c r="Z380" s="21">
        <f t="shared" si="92"/>
        <v>-3.1408826869868588E-2</v>
      </c>
      <c r="AA380" s="21">
        <f t="shared" si="93"/>
        <v>4.9510979025287281</v>
      </c>
      <c r="AB380" s="21">
        <f t="shared" si="94"/>
        <v>-8.5264581468598166E-2</v>
      </c>
      <c r="AC380" s="21">
        <f t="shared" si="95"/>
        <v>9.8150691605090878E-4</v>
      </c>
    </row>
    <row r="381" spans="3:29" x14ac:dyDescent="0.2">
      <c r="C381" s="15"/>
      <c r="D381" s="21"/>
      <c r="T381" s="21">
        <f t="shared" si="86"/>
        <v>25.494386082619048</v>
      </c>
      <c r="U381" s="21">
        <f t="shared" si="87"/>
        <v>9.7850606619144855</v>
      </c>
      <c r="V381" s="21">
        <f t="shared" si="88"/>
        <v>3.3445958495801733</v>
      </c>
      <c r="W381" s="21">
        <f t="shared" si="89"/>
        <v>0.11039492978448251</v>
      </c>
      <c r="X381" s="21">
        <f t="shared" si="90"/>
        <v>-1.828918198891416E-3</v>
      </c>
      <c r="Y381" s="21">
        <f t="shared" si="91"/>
        <v>-0.38904691934420832</v>
      </c>
      <c r="Z381" s="21">
        <f t="shared" si="92"/>
        <v>-8.0586680560344792E-2</v>
      </c>
      <c r="AA381" s="21">
        <f t="shared" si="93"/>
        <v>5.8905762913084949</v>
      </c>
      <c r="AB381" s="21">
        <f t="shared" si="94"/>
        <v>-0.15822413203407448</v>
      </c>
      <c r="AC381" s="21">
        <f t="shared" si="95"/>
        <v>-6.5344369827586291E-3</v>
      </c>
    </row>
    <row r="382" spans="3:29" x14ac:dyDescent="0.2">
      <c r="C382" s="15"/>
      <c r="D382" s="21"/>
      <c r="T382" s="21">
        <f t="shared" si="86"/>
        <v>24.960465171279761</v>
      </c>
      <c r="U382" s="21">
        <f t="shared" si="87"/>
        <v>9.6304280944450511</v>
      </c>
      <c r="V382" s="21">
        <f t="shared" si="88"/>
        <v>3.5990662203539614</v>
      </c>
      <c r="W382" s="21">
        <f t="shared" si="89"/>
        <v>0.14435626433805426</v>
      </c>
      <c r="X382" s="21">
        <f t="shared" si="90"/>
        <v>9.570253915229876E-2</v>
      </c>
      <c r="Y382" s="21">
        <f t="shared" si="91"/>
        <v>-0.7094846035406368</v>
      </c>
      <c r="Z382" s="21">
        <f t="shared" si="92"/>
        <v>-4.7456855262725736E-2</v>
      </c>
      <c r="AA382" s="21">
        <f t="shared" si="93"/>
        <v>5.404998142766825</v>
      </c>
      <c r="AB382" s="21">
        <f t="shared" si="94"/>
        <v>-0.14303645673645482</v>
      </c>
      <c r="AC382" s="21">
        <f t="shared" si="95"/>
        <v>-1.4089280018472899E-2</v>
      </c>
    </row>
    <row r="383" spans="3:29" x14ac:dyDescent="0.2">
      <c r="C383" s="15"/>
      <c r="D383" s="21"/>
      <c r="T383" s="21">
        <f t="shared" si="86"/>
        <v>23.992237735982147</v>
      </c>
      <c r="U383" s="21">
        <f t="shared" si="87"/>
        <v>9.5911672294455457</v>
      </c>
      <c r="V383" s="21">
        <f t="shared" si="88"/>
        <v>3.7297579304432134</v>
      </c>
      <c r="W383" s="21">
        <f t="shared" si="89"/>
        <v>0.60989228725472078</v>
      </c>
      <c r="X383" s="21">
        <f t="shared" si="90"/>
        <v>-4.984895388341537E-2</v>
      </c>
      <c r="Y383" s="21">
        <f t="shared" si="91"/>
        <v>-3.6753402498972854E-2</v>
      </c>
      <c r="Z383" s="21">
        <f t="shared" si="92"/>
        <v>-4.740661785201146E-2</v>
      </c>
      <c r="AA383" s="21">
        <f t="shared" si="93"/>
        <v>3.4010418065763535</v>
      </c>
      <c r="AB383" s="21">
        <f t="shared" si="94"/>
        <v>-0.25308850039716946</v>
      </c>
      <c r="AC383" s="21">
        <f t="shared" si="95"/>
        <v>4.7482076677955662E-2</v>
      </c>
    </row>
    <row r="384" spans="3:29" x14ac:dyDescent="0.2">
      <c r="C384" s="15"/>
      <c r="D384" s="21"/>
      <c r="T384" s="21">
        <f t="shared" si="86"/>
        <v>24.521238324434524</v>
      </c>
      <c r="U384" s="21">
        <f t="shared" si="87"/>
        <v>9.8472671117074242</v>
      </c>
      <c r="V384" s="21">
        <f t="shared" si="88"/>
        <v>3.1440201575265974</v>
      </c>
      <c r="W384" s="21">
        <f t="shared" si="89"/>
        <v>1.0614754935344828</v>
      </c>
      <c r="X384" s="21">
        <f t="shared" si="90"/>
        <v>6.1559991801108493E-2</v>
      </c>
      <c r="Y384" s="21">
        <f t="shared" si="91"/>
        <v>2.58270554062603</v>
      </c>
      <c r="Z384" s="21">
        <f t="shared" si="92"/>
        <v>5.6229278576559974E-2</v>
      </c>
      <c r="AA384" s="21">
        <f t="shared" si="93"/>
        <v>0.26312151627873526</v>
      </c>
      <c r="AB384" s="21">
        <f t="shared" si="94"/>
        <v>0.27137935597187912</v>
      </c>
      <c r="AC384" s="21">
        <f t="shared" si="95"/>
        <v>0.2334745608148604</v>
      </c>
    </row>
    <row r="385" spans="3:32" x14ac:dyDescent="0.2">
      <c r="C385" s="15"/>
      <c r="D385" s="21"/>
      <c r="T385" s="21">
        <f t="shared" si="86"/>
        <v>24.18890559154762</v>
      </c>
      <c r="U385" s="21">
        <f t="shared" si="87"/>
        <v>10.207150739267036</v>
      </c>
      <c r="V385" s="21">
        <f t="shared" si="88"/>
        <v>2.2712130633896663</v>
      </c>
      <c r="W385" s="21">
        <f t="shared" si="89"/>
        <v>1.156967072522578</v>
      </c>
      <c r="X385" s="21">
        <f t="shared" si="90"/>
        <v>-1.7742694240558299E-2</v>
      </c>
      <c r="Y385" s="21">
        <f t="shared" si="91"/>
        <v>4.38636711360222</v>
      </c>
      <c r="Z385" s="21">
        <f t="shared" si="92"/>
        <v>2.582212848727429E-2</v>
      </c>
      <c r="AA385" s="21">
        <f t="shared" si="93"/>
        <v>-1.4340762297926997</v>
      </c>
      <c r="AB385" s="21">
        <f t="shared" si="94"/>
        <v>0.43142977766830626</v>
      </c>
      <c r="AC385" s="21">
        <f t="shared" si="95"/>
        <v>0.16175483638033658</v>
      </c>
    </row>
    <row r="386" spans="3:32" x14ac:dyDescent="0.2">
      <c r="C386" s="15"/>
      <c r="D386" s="21"/>
      <c r="T386" s="21">
        <f t="shared" si="86"/>
        <v>22.342420219851189</v>
      </c>
      <c r="U386" s="21">
        <f t="shared" si="87"/>
        <v>10.411703525337089</v>
      </c>
      <c r="V386" s="21">
        <f t="shared" si="88"/>
        <v>2.3669329898183378</v>
      </c>
      <c r="W386" s="21">
        <f t="shared" si="89"/>
        <v>0.76295996621305373</v>
      </c>
      <c r="X386" s="21">
        <f t="shared" si="90"/>
        <v>0.20246645861658485</v>
      </c>
      <c r="Y386" s="21">
        <f t="shared" si="91"/>
        <v>2.934286246786745</v>
      </c>
      <c r="Z386" s="21">
        <f t="shared" si="92"/>
        <v>7.8894509409893371E-2</v>
      </c>
      <c r="AA386" s="21">
        <f t="shared" si="93"/>
        <v>-1.5662202438700765</v>
      </c>
      <c r="AB386" s="21">
        <f t="shared" si="94"/>
        <v>0.13157563826354624</v>
      </c>
      <c r="AC386" s="21">
        <f t="shared" si="95"/>
        <v>1.9823848136288985E-2</v>
      </c>
    </row>
    <row r="387" spans="3:32" x14ac:dyDescent="0.2">
      <c r="C387" s="15"/>
      <c r="D387" s="21"/>
      <c r="T387" s="21">
        <f t="shared" si="86"/>
        <v>19.574433742440476</v>
      </c>
      <c r="U387" s="21">
        <f t="shared" si="87"/>
        <v>10.463331275902874</v>
      </c>
      <c r="V387" s="21">
        <f t="shared" si="88"/>
        <v>2.5552013782111089</v>
      </c>
      <c r="W387" s="21">
        <f t="shared" si="89"/>
        <v>0.19157275954638697</v>
      </c>
      <c r="X387" s="21">
        <f t="shared" si="90"/>
        <v>0.10192145239634653</v>
      </c>
      <c r="Y387" s="21">
        <f t="shared" si="91"/>
        <v>0.75737352006055314</v>
      </c>
      <c r="Z387" s="21">
        <f t="shared" si="92"/>
        <v>7.8939165332512343E-2</v>
      </c>
      <c r="AA387" s="21">
        <f t="shared" si="93"/>
        <v>-1.2570454768760326</v>
      </c>
      <c r="AB387" s="21">
        <f t="shared" si="94"/>
        <v>-0.26097299813526442</v>
      </c>
      <c r="AC387" s="21">
        <f t="shared" si="95"/>
        <v>-5.5897024393472911E-2</v>
      </c>
    </row>
    <row r="388" spans="3:32" x14ac:dyDescent="0.2">
      <c r="C388" s="15"/>
      <c r="D388" s="21"/>
      <c r="T388" s="21">
        <f t="shared" si="86"/>
        <v>18.966309227559528</v>
      </c>
      <c r="U388" s="21">
        <f t="shared" si="87"/>
        <v>10.460977061944504</v>
      </c>
      <c r="V388" s="21">
        <f t="shared" si="88"/>
        <v>2.7421853957408189</v>
      </c>
      <c r="W388" s="21">
        <f t="shared" si="89"/>
        <v>-4.7917620840517428E-2</v>
      </c>
      <c r="X388" s="21">
        <f t="shared" si="90"/>
        <v>-7.6652983704843858E-2</v>
      </c>
      <c r="Y388" s="21">
        <f t="shared" si="91"/>
        <v>0.10542023517960164</v>
      </c>
      <c r="Z388" s="21">
        <f t="shared" si="92"/>
        <v>1.6106453189655201E-2</v>
      </c>
      <c r="AA388" s="21">
        <f t="shared" si="93"/>
        <v>-0.63183843994150468</v>
      </c>
      <c r="AB388" s="21">
        <f t="shared" si="94"/>
        <v>-0.5402016277781212</v>
      </c>
      <c r="AC388" s="21">
        <f t="shared" si="95"/>
        <v>-6.1762889988710989E-2</v>
      </c>
    </row>
    <row r="389" spans="3:32" x14ac:dyDescent="0.2">
      <c r="C389" s="15"/>
      <c r="D389" s="21"/>
      <c r="T389" s="21">
        <f t="shared" si="86"/>
        <v>19.076672494255956</v>
      </c>
      <c r="U389" s="21">
        <f t="shared" si="87"/>
        <v>9.2290085910512971</v>
      </c>
      <c r="V389" s="21">
        <f t="shared" si="88"/>
        <v>2.9712229077646839</v>
      </c>
      <c r="W389" s="21">
        <f t="shared" si="89"/>
        <v>-0.30419192256670802</v>
      </c>
      <c r="X389" s="21">
        <f t="shared" si="90"/>
        <v>0.23794159912253743</v>
      </c>
      <c r="Y389" s="21">
        <f t="shared" si="91"/>
        <v>7.180138476293596E-2</v>
      </c>
      <c r="Z389" s="21">
        <f t="shared" si="92"/>
        <v>-8.0007774786535243E-2</v>
      </c>
      <c r="AA389" s="21">
        <f t="shared" si="93"/>
        <v>0.19650694803468305</v>
      </c>
      <c r="AB389" s="21">
        <f t="shared" si="94"/>
        <v>-0.18409665667693131</v>
      </c>
      <c r="AC389" s="21">
        <f t="shared" si="95"/>
        <v>-6.149393293513955E-2</v>
      </c>
    </row>
    <row r="390" spans="3:32" x14ac:dyDescent="0.2">
      <c r="C390" s="15"/>
      <c r="D390" s="21"/>
      <c r="T390" s="21">
        <f t="shared" si="86"/>
        <v>19.636550786547623</v>
      </c>
      <c r="U390" s="21">
        <f t="shared" si="87"/>
        <v>9.2271848028967725</v>
      </c>
      <c r="V390" s="21">
        <f t="shared" si="88"/>
        <v>3.2379763331218783</v>
      </c>
      <c r="W390" s="21">
        <f t="shared" si="89"/>
        <v>-0.42819639932266051</v>
      </c>
      <c r="X390" s="21">
        <f t="shared" si="90"/>
        <v>-0.37627492974651056</v>
      </c>
      <c r="Y390" s="21">
        <f t="shared" si="91"/>
        <v>-0.3242039502668268</v>
      </c>
      <c r="Z390" s="21">
        <f t="shared" si="92"/>
        <v>-3.0721668477011459E-2</v>
      </c>
      <c r="AA390" s="21">
        <f t="shared" si="93"/>
        <v>1.6936779584215902</v>
      </c>
      <c r="AB390" s="21">
        <f t="shared" si="94"/>
        <v>-0.31023126783764621</v>
      </c>
      <c r="AC390" s="21">
        <f t="shared" si="95"/>
        <v>-5.2627246357758603E-2</v>
      </c>
    </row>
    <row r="391" spans="3:32" x14ac:dyDescent="0.2">
      <c r="C391" s="15"/>
      <c r="D391" s="21"/>
      <c r="T391" s="21">
        <f t="shared" si="86"/>
        <v>22.230157277619046</v>
      </c>
      <c r="U391" s="21">
        <f t="shared" si="87"/>
        <v>9.3079357680458088</v>
      </c>
      <c r="V391" s="21">
        <f t="shared" si="88"/>
        <v>3.5543145528837385</v>
      </c>
      <c r="W391" s="21">
        <f t="shared" si="89"/>
        <v>-0.32978741554289848</v>
      </c>
      <c r="X391" s="21">
        <f t="shared" si="90"/>
        <v>-0.34897471697865351</v>
      </c>
      <c r="Y391" s="21">
        <f t="shared" si="91"/>
        <v>-0.5359537090168276</v>
      </c>
      <c r="Z391" s="21">
        <f t="shared" si="92"/>
        <v>-3.0643630530582881E-2</v>
      </c>
      <c r="AA391" s="21">
        <f t="shared" si="93"/>
        <v>3.6894482843144445</v>
      </c>
      <c r="AB391" s="21">
        <f t="shared" si="94"/>
        <v>-6.151267968288332E-2</v>
      </c>
      <c r="AC391" s="21">
        <f t="shared" si="95"/>
        <v>-1.463084853037766E-2</v>
      </c>
    </row>
    <row r="392" spans="3:32" x14ac:dyDescent="0.2">
      <c r="C392" s="15"/>
      <c r="D392" s="21"/>
      <c r="T392" s="21">
        <f t="shared" si="86"/>
        <v>24.66387597666667</v>
      </c>
      <c r="U392" s="21">
        <f t="shared" si="87"/>
        <v>9.4139669132841846</v>
      </c>
      <c r="V392" s="21">
        <f t="shared" si="88"/>
        <v>3.8655763201754212</v>
      </c>
      <c r="W392" s="21">
        <f t="shared" si="89"/>
        <v>-0.12995343956075556</v>
      </c>
      <c r="X392" s="21">
        <f t="shared" si="90"/>
        <v>-0.36338164721674876</v>
      </c>
      <c r="Y392" s="21">
        <f t="shared" si="91"/>
        <v>-0.49761964666563774</v>
      </c>
      <c r="Z392" s="21">
        <f t="shared" si="92"/>
        <v>-3.0590673536535266E-2</v>
      </c>
      <c r="AA392" s="21">
        <f t="shared" si="93"/>
        <v>5.3910948216953951</v>
      </c>
      <c r="AB392" s="21">
        <f t="shared" si="94"/>
        <v>3.5366551980682281E-3</v>
      </c>
      <c r="AC392" s="21">
        <f t="shared" si="95"/>
        <v>1.127816941605092E-2</v>
      </c>
    </row>
    <row r="393" spans="3:32" x14ac:dyDescent="0.2">
      <c r="C393" s="15"/>
      <c r="D393" s="21"/>
      <c r="T393" s="21">
        <f t="shared" si="86"/>
        <v>26.34596193511905</v>
      </c>
      <c r="U393" s="21">
        <f t="shared" si="87"/>
        <v>9.2141785010812782</v>
      </c>
      <c r="V393" s="21">
        <f t="shared" si="88"/>
        <v>4.1391998329134481</v>
      </c>
      <c r="W393" s="21">
        <f t="shared" si="89"/>
        <v>0.18686214895114872</v>
      </c>
      <c r="X393" s="21">
        <f t="shared" si="90"/>
        <v>-6.411378403222473E-2</v>
      </c>
      <c r="Y393" s="21">
        <f t="shared" si="91"/>
        <v>-0.32225705351087619</v>
      </c>
      <c r="Z393" s="21">
        <f t="shared" si="92"/>
        <v>-7.9768849727011468E-2</v>
      </c>
      <c r="AA393" s="21">
        <f t="shared" si="93"/>
        <v>6.2792865929751631</v>
      </c>
      <c r="AB393" s="21">
        <f t="shared" si="94"/>
        <v>-3.4962292034074416E-2</v>
      </c>
      <c r="AC393" s="21">
        <f t="shared" si="95"/>
        <v>2.7568997183908026E-2</v>
      </c>
    </row>
    <row r="394" spans="3:32" x14ac:dyDescent="0.2">
      <c r="C394" s="15"/>
      <c r="D394" s="21"/>
      <c r="T394" s="21">
        <f t="shared" si="86"/>
        <v>25.90625721211309</v>
      </c>
      <c r="U394" s="21">
        <f t="shared" si="87"/>
        <v>9.1047119486115662</v>
      </c>
      <c r="V394" s="21">
        <f t="shared" si="88"/>
        <v>4.348595741187296</v>
      </c>
      <c r="W394" s="21">
        <f t="shared" si="89"/>
        <v>0.25528570767138747</v>
      </c>
      <c r="X394" s="21">
        <f t="shared" si="90"/>
        <v>2.2644968318965397E-2</v>
      </c>
      <c r="Y394" s="21">
        <f t="shared" si="91"/>
        <v>-0.51828176437396944</v>
      </c>
      <c r="Z394" s="21">
        <f t="shared" si="92"/>
        <v>-4.6639345262725729E-2</v>
      </c>
      <c r="AA394" s="21">
        <f t="shared" si="93"/>
        <v>5.7251598452668251</v>
      </c>
      <c r="AB394" s="21">
        <f t="shared" si="94"/>
        <v>-5.3880034031208446E-3</v>
      </c>
      <c r="AC394" s="21">
        <f t="shared" si="95"/>
        <v>2.0204783314860447E-2</v>
      </c>
    </row>
    <row r="395" spans="3:32" x14ac:dyDescent="0.2">
      <c r="C395" s="15"/>
      <c r="D395" s="21"/>
      <c r="T395" s="21">
        <f t="shared" si="86"/>
        <v>25.037806840148811</v>
      </c>
      <c r="U395" s="21">
        <f t="shared" si="87"/>
        <v>9.107646722779009</v>
      </c>
      <c r="V395" s="21">
        <f t="shared" si="88"/>
        <v>4.4351793771099324</v>
      </c>
      <c r="W395" s="21">
        <f t="shared" si="89"/>
        <v>0.74399063225472073</v>
      </c>
      <c r="X395" s="21">
        <f t="shared" si="90"/>
        <v>-0.12835904555008204</v>
      </c>
      <c r="Y395" s="21">
        <f t="shared" si="91"/>
        <v>0.26279387250102815</v>
      </c>
      <c r="Z395" s="21">
        <f t="shared" si="92"/>
        <v>-4.6588722852011447E-2</v>
      </c>
      <c r="AA395" s="21">
        <f t="shared" si="93"/>
        <v>3.6676575974096846</v>
      </c>
      <c r="AB395" s="21">
        <f t="shared" si="94"/>
        <v>-8.6366758730501925E-2</v>
      </c>
      <c r="AC395" s="21">
        <f t="shared" si="95"/>
        <v>8.1889955844622359E-2</v>
      </c>
    </row>
    <row r="396" spans="3:32" x14ac:dyDescent="0.2">
      <c r="C396" s="15"/>
      <c r="H396" s="21"/>
      <c r="K396" s="21"/>
      <c r="N396" s="21"/>
      <c r="Q396" s="21"/>
      <c r="T396" s="21">
        <f t="shared" si="86"/>
        <v>25.630637962767853</v>
      </c>
      <c r="U396" s="21">
        <f t="shared" si="87"/>
        <v>9.4490737533733409</v>
      </c>
      <c r="V396" s="21">
        <f t="shared" si="88"/>
        <v>3.8110784658599073</v>
      </c>
      <c r="W396" s="21">
        <f t="shared" si="89"/>
        <v>1.2086728443678161</v>
      </c>
      <c r="X396" s="21">
        <f t="shared" si="90"/>
        <v>-3.4362047365558313E-2</v>
      </c>
      <c r="Y396" s="21">
        <f t="shared" si="91"/>
        <v>2.9636505481260311</v>
      </c>
      <c r="Z396" s="21">
        <f t="shared" si="92"/>
        <v>5.7047173576559987E-2</v>
      </c>
      <c r="AA396" s="21">
        <f t="shared" si="93"/>
        <v>0.47519404961206924</v>
      </c>
      <c r="AB396" s="21">
        <f t="shared" si="94"/>
        <v>0.43041247680521311</v>
      </c>
      <c r="AC396" s="21">
        <f t="shared" si="95"/>
        <v>0.26988815914819375</v>
      </c>
      <c r="AF396" s="21"/>
    </row>
    <row r="397" spans="3:32" x14ac:dyDescent="0.2">
      <c r="T397" s="21">
        <f t="shared" si="86"/>
        <v>25.593263743214283</v>
      </c>
      <c r="U397" s="21">
        <f t="shared" si="87"/>
        <v>9.8920872626008531</v>
      </c>
      <c r="V397" s="21">
        <f t="shared" si="88"/>
        <v>2.9231753425563625</v>
      </c>
      <c r="W397" s="21">
        <f t="shared" si="89"/>
        <v>1.3182250058559113</v>
      </c>
      <c r="X397" s="21">
        <f t="shared" si="90"/>
        <v>-0.10893107674055819</v>
      </c>
      <c r="Y397" s="21">
        <f t="shared" si="91"/>
        <v>4.9050579777688865</v>
      </c>
      <c r="Z397" s="21">
        <f t="shared" si="92"/>
        <v>2.6639728487274292E-2</v>
      </c>
      <c r="AA397" s="21">
        <f t="shared" si="93"/>
        <v>-1.1546758797926966</v>
      </c>
      <c r="AB397" s="21">
        <f t="shared" si="94"/>
        <v>0.5984876510016397</v>
      </c>
      <c r="AC397" s="21">
        <f t="shared" si="95"/>
        <v>0.19320652054700327</v>
      </c>
    </row>
    <row r="398" spans="3:32" x14ac:dyDescent="0.2">
      <c r="T398" s="21">
        <f t="shared" si="86"/>
        <v>23.392405869017857</v>
      </c>
      <c r="U398" s="21">
        <f t="shared" si="87"/>
        <v>10.141236402837421</v>
      </c>
      <c r="V398" s="21">
        <f t="shared" si="88"/>
        <v>3.0101952173183122</v>
      </c>
      <c r="W398" s="21">
        <f t="shared" si="89"/>
        <v>0.88798028287972053</v>
      </c>
      <c r="X398" s="21">
        <f t="shared" si="90"/>
        <v>0.13461734694991823</v>
      </c>
      <c r="Y398" s="21">
        <f t="shared" si="91"/>
        <v>3.402883500120077</v>
      </c>
      <c r="Z398" s="21">
        <f t="shared" si="92"/>
        <v>7.9711814409893375E-2</v>
      </c>
      <c r="AA398" s="21">
        <f t="shared" si="93"/>
        <v>-1.5483347963700753</v>
      </c>
      <c r="AB398" s="21">
        <f t="shared" si="94"/>
        <v>0.23853055159688008</v>
      </c>
      <c r="AC398" s="21">
        <f t="shared" si="95"/>
        <v>4.559521980295568E-2</v>
      </c>
    </row>
    <row r="399" spans="3:32" x14ac:dyDescent="0.2">
      <c r="T399" s="21">
        <f t="shared" si="86"/>
        <v>20.416798770773809</v>
      </c>
      <c r="U399" s="21">
        <f t="shared" si="87"/>
        <v>10.239718808403268</v>
      </c>
      <c r="V399" s="21">
        <f t="shared" si="88"/>
        <v>3.16941087071109</v>
      </c>
      <c r="W399" s="21">
        <f t="shared" si="89"/>
        <v>0.2993720078797204</v>
      </c>
      <c r="X399" s="21">
        <f t="shared" si="90"/>
        <v>3.3457095729679864E-2</v>
      </c>
      <c r="Y399" s="21">
        <f t="shared" si="91"/>
        <v>1.2712646600605524</v>
      </c>
      <c r="Z399" s="21">
        <f t="shared" si="92"/>
        <v>7.975617533251235E-2</v>
      </c>
      <c r="AA399" s="21">
        <f t="shared" si="93"/>
        <v>-1.4743706068760334</v>
      </c>
      <c r="AB399" s="21">
        <f t="shared" si="94"/>
        <v>-0.1692992656352641</v>
      </c>
      <c r="AC399" s="21">
        <f t="shared" si="95"/>
        <v>-3.2531563560139573E-2</v>
      </c>
    </row>
    <row r="400" spans="3:32" x14ac:dyDescent="0.2">
      <c r="T400" s="21">
        <f t="shared" si="86"/>
        <v>19.426003852559518</v>
      </c>
      <c r="U400" s="21">
        <f t="shared" si="87"/>
        <v>10.271381522778029</v>
      </c>
      <c r="V400" s="21">
        <f t="shared" si="88"/>
        <v>3.3242954824075355</v>
      </c>
      <c r="W400" s="21">
        <f t="shared" si="89"/>
        <v>4.2555387492815733E-2</v>
      </c>
      <c r="X400" s="21">
        <f t="shared" si="90"/>
        <v>-0.14033421620484376</v>
      </c>
      <c r="Y400" s="21">
        <f t="shared" si="91"/>
        <v>0.62738466517960223</v>
      </c>
      <c r="Z400" s="21">
        <f t="shared" si="92"/>
        <v>1.6923463189655208E-2</v>
      </c>
      <c r="AA400" s="21">
        <f t="shared" si="93"/>
        <v>-1.2262292291081751</v>
      </c>
      <c r="AB400" s="21">
        <f t="shared" si="94"/>
        <v>-0.45250900944478722</v>
      </c>
      <c r="AC400" s="21">
        <f t="shared" si="95"/>
        <v>-3.7470569988710997E-2</v>
      </c>
    </row>
    <row r="401" spans="20:29" x14ac:dyDescent="0.2">
      <c r="T401" s="21">
        <f t="shared" si="86"/>
        <v>19.114030857589285</v>
      </c>
      <c r="U401" s="21">
        <f t="shared" si="87"/>
        <v>9.0679571593855144</v>
      </c>
      <c r="V401" s="21">
        <f t="shared" si="88"/>
        <v>3.5328531552646609</v>
      </c>
      <c r="W401" s="21">
        <f t="shared" si="89"/>
        <v>-0.21946916340004141</v>
      </c>
      <c r="X401" s="21">
        <f t="shared" si="90"/>
        <v>0.18614704412253746</v>
      </c>
      <c r="Y401" s="21">
        <f t="shared" si="91"/>
        <v>0.58677768809626851</v>
      </c>
      <c r="Z401" s="21">
        <f t="shared" si="92"/>
        <v>-7.9190757286535254E-2</v>
      </c>
      <c r="AA401" s="21">
        <f t="shared" si="93"/>
        <v>-0.84032904029865207</v>
      </c>
      <c r="AB401" s="21">
        <f t="shared" si="94"/>
        <v>-8.791393251026447E-2</v>
      </c>
      <c r="AC401" s="21">
        <f t="shared" si="95"/>
        <v>-3.2786199601806218E-2</v>
      </c>
    </row>
    <row r="402" spans="20:29" x14ac:dyDescent="0.2">
      <c r="T402" s="21">
        <f t="shared" si="86"/>
        <v>19.350160084047616</v>
      </c>
      <c r="U402" s="21">
        <f t="shared" si="87"/>
        <v>9.0914019262309012</v>
      </c>
      <c r="V402" s="21">
        <f t="shared" si="88"/>
        <v>3.7789614389552071</v>
      </c>
      <c r="W402" s="21">
        <f t="shared" si="89"/>
        <v>-0.34262401598932724</v>
      </c>
      <c r="X402" s="21">
        <f t="shared" si="90"/>
        <v>-0.42571841891317719</v>
      </c>
      <c r="Y402" s="21">
        <f t="shared" si="91"/>
        <v>0.27383134639983897</v>
      </c>
      <c r="Z402" s="21">
        <f t="shared" si="92"/>
        <v>-2.9904643477011432E-2</v>
      </c>
      <c r="AA402" s="21">
        <f t="shared" si="93"/>
        <v>0.22918063092158825</v>
      </c>
      <c r="AB402" s="21">
        <f t="shared" si="94"/>
        <v>-0.19877918533764571</v>
      </c>
      <c r="AC402" s="21">
        <f t="shared" si="95"/>
        <v>-2.6178297191091951E-2</v>
      </c>
    </row>
    <row r="403" spans="20:29" x14ac:dyDescent="0.2">
      <c r="T403" s="21">
        <f t="shared" si="86"/>
        <v>21.912756741785714</v>
      </c>
      <c r="U403" s="21">
        <f t="shared" si="87"/>
        <v>9.2154064713795378</v>
      </c>
      <c r="V403" s="21">
        <f t="shared" si="88"/>
        <v>4.0961846695503823</v>
      </c>
      <c r="W403" s="21">
        <f t="shared" si="89"/>
        <v>-0.23784595887623172</v>
      </c>
      <c r="X403" s="21">
        <f t="shared" si="90"/>
        <v>-0.38662452781198681</v>
      </c>
      <c r="Y403" s="21">
        <f t="shared" si="91"/>
        <v>9.1592999316506329E-2</v>
      </c>
      <c r="Z403" s="21">
        <f t="shared" si="92"/>
        <v>-2.9827168030582878E-2</v>
      </c>
      <c r="AA403" s="21">
        <f t="shared" si="93"/>
        <v>2.0916404801477757</v>
      </c>
      <c r="AB403" s="21">
        <f t="shared" si="94"/>
        <v>4.1541506150450047E-2</v>
      </c>
      <c r="AC403" s="21">
        <f t="shared" si="95"/>
        <v>3.0699188969622357E-2</v>
      </c>
    </row>
    <row r="404" spans="20:29" x14ac:dyDescent="0.2">
      <c r="T404" s="21">
        <f t="shared" si="86"/>
        <v>23.887272515000003</v>
      </c>
      <c r="U404" s="21">
        <f t="shared" si="87"/>
        <v>9.3180196482844622</v>
      </c>
      <c r="V404" s="21">
        <f t="shared" si="88"/>
        <v>4.4694123793420886</v>
      </c>
      <c r="W404" s="21">
        <f t="shared" si="89"/>
        <v>-0.13970873206075551</v>
      </c>
      <c r="X404" s="21">
        <f t="shared" si="90"/>
        <v>-0.34081377888341541</v>
      </c>
      <c r="Y404" s="21">
        <f t="shared" si="91"/>
        <v>-0.22091477833230488</v>
      </c>
      <c r="Z404" s="21">
        <f t="shared" si="92"/>
        <v>-2.977416936986859E-2</v>
      </c>
      <c r="AA404" s="21">
        <f t="shared" si="93"/>
        <v>3.8322975416953948</v>
      </c>
      <c r="AB404" s="21">
        <f t="shared" si="94"/>
        <v>-2.2764192301932162E-2</v>
      </c>
      <c r="AC404" s="21">
        <f t="shared" si="95"/>
        <v>2.1527296082717598E-2</v>
      </c>
    </row>
    <row r="405" spans="20:29" x14ac:dyDescent="0.2">
      <c r="T405" s="21">
        <f t="shared" si="86"/>
        <v>24.915401106785712</v>
      </c>
      <c r="U405" s="21">
        <f t="shared" si="87"/>
        <v>9.0629537302479548</v>
      </c>
      <c r="V405" s="21">
        <f t="shared" si="88"/>
        <v>4.7762339304134684</v>
      </c>
      <c r="W405" s="21">
        <f t="shared" si="89"/>
        <v>2.406831478448257E-2</v>
      </c>
      <c r="X405" s="21">
        <f t="shared" si="90"/>
        <v>1.9494380134441824E-2</v>
      </c>
      <c r="Y405" s="21">
        <f t="shared" si="91"/>
        <v>-0.49597526767754374</v>
      </c>
      <c r="Z405" s="21">
        <f t="shared" si="92"/>
        <v>-7.8952683893678113E-2</v>
      </c>
      <c r="AA405" s="21">
        <f t="shared" si="93"/>
        <v>4.742223470475162</v>
      </c>
      <c r="AB405" s="21">
        <f t="shared" si="94"/>
        <v>-0.137421165367408</v>
      </c>
      <c r="AC405" s="21">
        <f t="shared" si="95"/>
        <v>2.7968713505747145E-3</v>
      </c>
    </row>
    <row r="406" spans="20:29" x14ac:dyDescent="0.2">
      <c r="T406" s="21">
        <f t="shared" si="86"/>
        <v>24.103617965446428</v>
      </c>
      <c r="U406" s="21">
        <f t="shared" si="87"/>
        <v>8.9127360377783589</v>
      </c>
      <c r="V406" s="21">
        <f t="shared" si="88"/>
        <v>5.0127726811873572</v>
      </c>
      <c r="W406" s="21">
        <f t="shared" si="89"/>
        <v>3.9419660047208538E-3</v>
      </c>
      <c r="X406" s="21">
        <f t="shared" si="90"/>
        <v>0.12045595081896543</v>
      </c>
      <c r="Y406" s="21">
        <f t="shared" si="91"/>
        <v>-0.96119386604063806</v>
      </c>
      <c r="Z406" s="21">
        <f t="shared" si="92"/>
        <v>-4.5823521096059069E-2</v>
      </c>
      <c r="AA406" s="21">
        <f t="shared" si="93"/>
        <v>4.2031128419334927</v>
      </c>
      <c r="AB406" s="21">
        <f t="shared" si="94"/>
        <v>-0.13755659340312132</v>
      </c>
      <c r="AC406" s="21">
        <f t="shared" si="95"/>
        <v>-4.809355851806224E-3</v>
      </c>
    </row>
    <row r="407" spans="20:29" x14ac:dyDescent="0.2">
      <c r="T407" s="21">
        <f t="shared" si="86"/>
        <v>22.969764560982139</v>
      </c>
      <c r="U407" s="21">
        <f t="shared" si="87"/>
        <v>8.8788055769455241</v>
      </c>
      <c r="V407" s="21">
        <f t="shared" si="88"/>
        <v>5.136183405443262</v>
      </c>
      <c r="W407" s="21">
        <f t="shared" si="89"/>
        <v>0.44154755058805417</v>
      </c>
      <c r="X407" s="21">
        <f t="shared" si="90"/>
        <v>-2.1164777216748698E-2</v>
      </c>
      <c r="Y407" s="21">
        <f t="shared" si="91"/>
        <v>-0.41628931583230511</v>
      </c>
      <c r="Z407" s="21">
        <f t="shared" si="92"/>
        <v>-4.577247701867812E-2</v>
      </c>
      <c r="AA407" s="21">
        <f t="shared" si="93"/>
        <v>2.1842278474096855</v>
      </c>
      <c r="AB407" s="21">
        <f t="shared" si="94"/>
        <v>-0.24486705206383608</v>
      </c>
      <c r="AC407" s="21">
        <f t="shared" si="95"/>
        <v>5.7105695844622356E-2</v>
      </c>
    </row>
    <row r="408" spans="20:29" x14ac:dyDescent="0.2">
      <c r="T408" s="21">
        <f t="shared" si="86"/>
        <v>23.348660309434521</v>
      </c>
      <c r="U408" s="21">
        <f t="shared" si="87"/>
        <v>9.1332371642065482</v>
      </c>
      <c r="V408" s="21">
        <f t="shared" si="88"/>
        <v>4.5506923158599193</v>
      </c>
      <c r="W408" s="21">
        <f t="shared" si="89"/>
        <v>0.87656132103448292</v>
      </c>
      <c r="X408" s="21">
        <f t="shared" si="90"/>
        <v>9.2286968467775177E-2</v>
      </c>
      <c r="Y408" s="21">
        <f t="shared" si="91"/>
        <v>2.0756522047926964</v>
      </c>
      <c r="Z408" s="21">
        <f t="shared" si="92"/>
        <v>5.7863419409893313E-2</v>
      </c>
      <c r="AA408" s="21">
        <f t="shared" si="93"/>
        <v>-0.95708529872126746</v>
      </c>
      <c r="AB408" s="21">
        <f t="shared" si="94"/>
        <v>0.274341330138546</v>
      </c>
      <c r="AC408" s="21">
        <f t="shared" si="95"/>
        <v>0.24510832581486042</v>
      </c>
    </row>
    <row r="409" spans="20:29" x14ac:dyDescent="0.2">
      <c r="T409" s="21">
        <f t="shared" si="86"/>
        <v>22.88073225488095</v>
      </c>
      <c r="U409" s="21">
        <f t="shared" si="87"/>
        <v>9.488176943434155</v>
      </c>
      <c r="V409" s="21">
        <f t="shared" si="88"/>
        <v>3.6707135908896475</v>
      </c>
      <c r="W409" s="21">
        <f t="shared" si="89"/>
        <v>0.95979903168924463</v>
      </c>
      <c r="X409" s="21">
        <f t="shared" si="90"/>
        <v>1.8762353259441866E-2</v>
      </c>
      <c r="Y409" s="21">
        <f t="shared" si="91"/>
        <v>3.7552250736022197</v>
      </c>
      <c r="Z409" s="21">
        <f t="shared" si="92"/>
        <v>2.7455663487274282E-2</v>
      </c>
      <c r="AA409" s="21">
        <f t="shared" si="93"/>
        <v>-2.6256201247926967</v>
      </c>
      <c r="AB409" s="21">
        <f t="shared" si="94"/>
        <v>0.41472037100163961</v>
      </c>
      <c r="AC409" s="21">
        <f t="shared" si="95"/>
        <v>0.17149701804700329</v>
      </c>
    </row>
    <row r="410" spans="20:29" x14ac:dyDescent="0.2">
      <c r="T410" s="21">
        <f t="shared" si="86"/>
        <v>21.004074694017856</v>
      </c>
      <c r="U410" s="21">
        <f t="shared" si="87"/>
        <v>9.6801157970035092</v>
      </c>
      <c r="V410" s="21">
        <f t="shared" si="88"/>
        <v>3.7700574798183197</v>
      </c>
      <c r="W410" s="21">
        <f t="shared" si="89"/>
        <v>0.55119986704638713</v>
      </c>
      <c r="X410" s="21">
        <f t="shared" si="90"/>
        <v>0.23657090194991826</v>
      </c>
      <c r="Y410" s="21">
        <f t="shared" si="91"/>
        <v>2.1994818742867439</v>
      </c>
      <c r="Z410" s="21">
        <f t="shared" si="92"/>
        <v>8.0527438576560015E-2</v>
      </c>
      <c r="AA410" s="21">
        <f t="shared" si="93"/>
        <v>-2.6415278497034089</v>
      </c>
      <c r="AB410" s="21">
        <f t="shared" si="94"/>
        <v>9.9121764096879783E-2</v>
      </c>
      <c r="AC410" s="21">
        <f t="shared" si="95"/>
        <v>2.8542153969622355E-2</v>
      </c>
    </row>
    <row r="411" spans="20:29" x14ac:dyDescent="0.2">
      <c r="T411" s="21">
        <f t="shared" si="86"/>
        <v>18.098044336607146</v>
      </c>
      <c r="U411" s="21">
        <f t="shared" si="87"/>
        <v>9.7125785075695603</v>
      </c>
      <c r="V411" s="21">
        <f t="shared" si="88"/>
        <v>3.9418362032110963</v>
      </c>
      <c r="W411" s="21">
        <f t="shared" si="89"/>
        <v>-3.3002825453612772E-2</v>
      </c>
      <c r="X411" s="21">
        <f t="shared" si="90"/>
        <v>0.14316709072967981</v>
      </c>
      <c r="Y411" s="21">
        <f t="shared" si="91"/>
        <v>-0.11445676493944745</v>
      </c>
      <c r="Z411" s="21">
        <f t="shared" si="92"/>
        <v>8.0571488665845667E-2</v>
      </c>
      <c r="AA411" s="21">
        <f t="shared" si="93"/>
        <v>-2.2703686227093653</v>
      </c>
      <c r="AB411" s="21">
        <f t="shared" si="94"/>
        <v>-0.30758039313526409</v>
      </c>
      <c r="AC411" s="21">
        <f t="shared" si="95"/>
        <v>-5.4716346893472878E-2</v>
      </c>
    </row>
    <row r="412" spans="20:29" x14ac:dyDescent="0.2">
      <c r="T412" s="21">
        <f t="shared" si="86"/>
        <v>17.495906353392861</v>
      </c>
      <c r="U412" s="21">
        <f t="shared" si="87"/>
        <v>9.6837553811110411</v>
      </c>
      <c r="V412" s="21">
        <f t="shared" si="88"/>
        <v>4.1404550474074995</v>
      </c>
      <c r="W412" s="21">
        <f t="shared" si="89"/>
        <v>-0.2588103683405174</v>
      </c>
      <c r="X412" s="21">
        <f t="shared" si="90"/>
        <v>-3.5672109538177232E-2</v>
      </c>
      <c r="Y412" s="21">
        <f t="shared" si="91"/>
        <v>-0.796634016487066</v>
      </c>
      <c r="Z412" s="21">
        <f t="shared" si="92"/>
        <v>1.7738776522988525E-2</v>
      </c>
      <c r="AA412" s="21">
        <f t="shared" si="93"/>
        <v>-1.6172251282748382</v>
      </c>
      <c r="AB412" s="21">
        <f t="shared" si="94"/>
        <v>-0.58317067527812094</v>
      </c>
      <c r="AC412" s="21">
        <f t="shared" si="95"/>
        <v>-5.4547391655377656E-2</v>
      </c>
    </row>
    <row r="413" spans="20:29" x14ac:dyDescent="0.2">
      <c r="T413" s="21">
        <f t="shared" si="86"/>
        <v>17.716411215089291</v>
      </c>
      <c r="U413" s="21">
        <f t="shared" si="87"/>
        <v>8.4252366168852859</v>
      </c>
      <c r="V413" s="21">
        <f t="shared" si="88"/>
        <v>4.3766769060979982</v>
      </c>
      <c r="W413" s="21">
        <f t="shared" si="89"/>
        <v>-0.51129167840004142</v>
      </c>
      <c r="X413" s="21">
        <f t="shared" si="90"/>
        <v>0.27288320162253743</v>
      </c>
      <c r="Y413" s="21">
        <f t="shared" si="91"/>
        <v>-0.8621690477370656</v>
      </c>
      <c r="Z413" s="21">
        <f t="shared" si="92"/>
        <v>-7.8375435619868608E-2</v>
      </c>
      <c r="AA413" s="21">
        <f t="shared" si="93"/>
        <v>-0.61724148946531798</v>
      </c>
      <c r="AB413" s="21">
        <f t="shared" si="94"/>
        <v>-0.23400706251026415</v>
      </c>
      <c r="AC413" s="21">
        <f t="shared" si="95"/>
        <v>-5.5311336268472899E-2</v>
      </c>
    </row>
    <row r="414" spans="20:29" x14ac:dyDescent="0.2">
      <c r="T414" s="21">
        <f t="shared" si="86"/>
        <v>18.373045964880955</v>
      </c>
      <c r="U414" s="21">
        <f t="shared" si="87"/>
        <v>8.3849810253973374</v>
      </c>
      <c r="V414" s="21">
        <f t="shared" si="88"/>
        <v>4.6483106006219259</v>
      </c>
      <c r="W414" s="21">
        <f t="shared" si="89"/>
        <v>-0.62746549598932733</v>
      </c>
      <c r="X414" s="21">
        <f t="shared" si="90"/>
        <v>-0.32875847807984382</v>
      </c>
      <c r="Y414" s="21">
        <f t="shared" si="91"/>
        <v>-1.2991994044334945</v>
      </c>
      <c r="Z414" s="21">
        <f t="shared" si="92"/>
        <v>-2.9089313477011484E-2</v>
      </c>
      <c r="AA414" s="21">
        <f t="shared" si="93"/>
        <v>1.0269675042549231</v>
      </c>
      <c r="AB414" s="21">
        <f t="shared" si="94"/>
        <v>-0.35822359700431194</v>
      </c>
      <c r="AC414" s="21">
        <f t="shared" si="95"/>
        <v>-4.4491181357758633E-2</v>
      </c>
    </row>
    <row r="415" spans="20:29" x14ac:dyDescent="0.2">
      <c r="T415" s="21">
        <f t="shared" si="86"/>
        <v>20.874427539285712</v>
      </c>
      <c r="U415" s="21">
        <f t="shared" si="87"/>
        <v>8.4242484288793094</v>
      </c>
      <c r="V415" s="21">
        <f t="shared" si="88"/>
        <v>4.8953688320503943</v>
      </c>
      <c r="W415" s="21">
        <f t="shared" si="89"/>
        <v>-0.51692130470956521</v>
      </c>
      <c r="X415" s="21">
        <f t="shared" si="90"/>
        <v>-0.30343333947865342</v>
      </c>
      <c r="Y415" s="21">
        <f t="shared" si="91"/>
        <v>-1.5323575623501622</v>
      </c>
      <c r="Z415" s="21">
        <f t="shared" si="92"/>
        <v>-2.9012132197249567E-2</v>
      </c>
      <c r="AA415" s="21">
        <f t="shared" si="93"/>
        <v>3.0498102593144409</v>
      </c>
      <c r="AB415" s="21">
        <f t="shared" si="94"/>
        <v>-9.3324653016216619E-2</v>
      </c>
      <c r="AC415" s="21">
        <f t="shared" si="95"/>
        <v>-1.9964218530377664E-2</v>
      </c>
    </row>
    <row r="416" spans="20:29" x14ac:dyDescent="0.2">
      <c r="T416" s="21">
        <f t="shared" si="86"/>
        <v>23.290076652500002</v>
      </c>
      <c r="U416" s="21">
        <f t="shared" si="87"/>
        <v>8.4982768082845723</v>
      </c>
      <c r="V416" s="21">
        <f t="shared" si="88"/>
        <v>5.0846213226754458</v>
      </c>
      <c r="W416" s="21">
        <f t="shared" si="89"/>
        <v>-0.27954661456075547</v>
      </c>
      <c r="X416" s="21">
        <f t="shared" si="90"/>
        <v>-0.32355541888341549</v>
      </c>
      <c r="Y416" s="21">
        <f t="shared" si="91"/>
        <v>-1.3937621299989722</v>
      </c>
      <c r="Z416" s="21">
        <f t="shared" si="92"/>
        <v>-2.8959446036535268E-2</v>
      </c>
      <c r="AA416" s="21">
        <f t="shared" si="93"/>
        <v>4.710733313362061</v>
      </c>
      <c r="AB416" s="21">
        <f t="shared" si="94"/>
        <v>5.0947401980687701E-3</v>
      </c>
      <c r="AC416" s="21">
        <f t="shared" si="95"/>
        <v>1.7166828582717578E-2</v>
      </c>
    </row>
    <row r="417" spans="20:29" x14ac:dyDescent="0.2">
      <c r="T417" s="21">
        <f t="shared" si="86"/>
        <v>24.901019619285712</v>
      </c>
      <c r="U417" s="21">
        <f t="shared" si="87"/>
        <v>8.2737691577481201</v>
      </c>
      <c r="V417" s="21">
        <f t="shared" si="88"/>
        <v>5.2286722845801137</v>
      </c>
      <c r="W417" s="21">
        <f t="shared" si="89"/>
        <v>6.7098535617815869E-2</v>
      </c>
      <c r="X417" s="21">
        <f t="shared" si="90"/>
        <v>-2.6995017365557983E-2</v>
      </c>
      <c r="Y417" s="21">
        <f t="shared" si="91"/>
        <v>-1.1327339926775437</v>
      </c>
      <c r="Z417" s="21">
        <f t="shared" si="92"/>
        <v>-7.8138846393678116E-2</v>
      </c>
      <c r="AA417" s="21">
        <f t="shared" si="93"/>
        <v>5.549215565475162</v>
      </c>
      <c r="AB417" s="21">
        <f t="shared" si="94"/>
        <v>-4.9218687007406281E-3</v>
      </c>
      <c r="AC417" s="21">
        <f t="shared" si="95"/>
        <v>2.5059140517241382E-2</v>
      </c>
    </row>
    <row r="418" spans="20:29" x14ac:dyDescent="0.2">
      <c r="T418" s="21">
        <f t="shared" si="86"/>
        <v>24.320681789613094</v>
      </c>
      <c r="U418" s="21">
        <f t="shared" si="87"/>
        <v>8.1388509452785911</v>
      </c>
      <c r="V418" s="21">
        <f t="shared" si="88"/>
        <v>5.3071961020206118</v>
      </c>
      <c r="W418" s="21">
        <f t="shared" si="89"/>
        <v>0.15005309600472083</v>
      </c>
      <c r="X418" s="21">
        <f t="shared" si="90"/>
        <v>5.7986513318965371E-2</v>
      </c>
      <c r="Y418" s="21">
        <f t="shared" si="91"/>
        <v>-1.290726807707304</v>
      </c>
      <c r="Z418" s="21">
        <f t="shared" si="92"/>
        <v>-4.5010566929392412E-2</v>
      </c>
      <c r="AA418" s="21">
        <f t="shared" si="93"/>
        <v>4.9584368086001565</v>
      </c>
      <c r="AB418" s="21">
        <f t="shared" si="94"/>
        <v>2.62137440968786E-2</v>
      </c>
      <c r="AC418" s="21">
        <f t="shared" si="95"/>
        <v>1.7687074981527107E-2</v>
      </c>
    </row>
    <row r="419" spans="20:29" x14ac:dyDescent="0.2">
      <c r="T419" s="21">
        <f t="shared" si="86"/>
        <v>23.250243753482145</v>
      </c>
      <c r="U419" s="21">
        <f t="shared" si="87"/>
        <v>8.1139333427781821</v>
      </c>
      <c r="V419" s="21">
        <f t="shared" si="88"/>
        <v>5.2484702904432652</v>
      </c>
      <c r="W419" s="21">
        <f t="shared" si="89"/>
        <v>0.64632894308805433</v>
      </c>
      <c r="X419" s="21">
        <f t="shared" si="90"/>
        <v>-9.6567374716748644E-2</v>
      </c>
      <c r="Y419" s="21">
        <f t="shared" si="91"/>
        <v>-0.46595822416563948</v>
      </c>
      <c r="Z419" s="21">
        <f t="shared" si="92"/>
        <v>-4.4959084518678125E-2</v>
      </c>
      <c r="AA419" s="21">
        <f t="shared" si="93"/>
        <v>2.8419413007430183</v>
      </c>
      <c r="AB419" s="21">
        <f t="shared" si="94"/>
        <v>-7.1782773730502569E-2</v>
      </c>
      <c r="AC419" s="21">
        <f t="shared" si="95"/>
        <v>7.882173167795567E-2</v>
      </c>
    </row>
    <row r="420" spans="20:29" x14ac:dyDescent="0.2">
      <c r="T420" s="21">
        <f t="shared" si="86"/>
        <v>23.777171212767858</v>
      </c>
      <c r="U420" s="21">
        <f t="shared" si="87"/>
        <v>8.4200617083729412</v>
      </c>
      <c r="V420" s="21">
        <f t="shared" si="88"/>
        <v>4.4968542216932406</v>
      </c>
      <c r="W420" s="21">
        <f t="shared" si="89"/>
        <v>1.1241156635344827</v>
      </c>
      <c r="X420" s="21">
        <f t="shared" si="90"/>
        <v>5.0609263444179042E-4</v>
      </c>
      <c r="Y420" s="21">
        <f t="shared" si="91"/>
        <v>2.3069662289593627</v>
      </c>
      <c r="Z420" s="21">
        <f t="shared" si="92"/>
        <v>5.8676811909893309E-2</v>
      </c>
      <c r="AA420" s="21">
        <f t="shared" si="93"/>
        <v>-0.36368668705459939</v>
      </c>
      <c r="AB420" s="21">
        <f t="shared" si="94"/>
        <v>0.46520285347187951</v>
      </c>
      <c r="AC420" s="21">
        <f t="shared" si="95"/>
        <v>0.26844838248152708</v>
      </c>
    </row>
    <row r="421" spans="20:29" x14ac:dyDescent="0.2">
      <c r="T421" s="21">
        <f t="shared" si="86"/>
        <v>23.701202110714288</v>
      </c>
      <c r="U421" s="21">
        <f t="shared" si="87"/>
        <v>8.832679710933462</v>
      </c>
      <c r="V421" s="21">
        <f t="shared" si="88"/>
        <v>3.4705284508896739</v>
      </c>
      <c r="W421" s="21">
        <f t="shared" si="89"/>
        <v>1.2506019791892444</v>
      </c>
      <c r="X421" s="21">
        <f t="shared" si="90"/>
        <v>-8.5758530907224739E-2</v>
      </c>
      <c r="Y421" s="21">
        <f t="shared" si="91"/>
        <v>4.3349166027688861</v>
      </c>
      <c r="Z421" s="21">
        <f t="shared" si="92"/>
        <v>2.826638848727428E-2</v>
      </c>
      <c r="AA421" s="21">
        <f t="shared" si="93"/>
        <v>-1.9795713006260325</v>
      </c>
      <c r="AB421" s="21">
        <f t="shared" si="94"/>
        <v>0.65483774266830608</v>
      </c>
      <c r="AC421" s="21">
        <f t="shared" si="95"/>
        <v>0.19465948638033659</v>
      </c>
    </row>
    <row r="422" spans="20:29" x14ac:dyDescent="0.2">
      <c r="T422" s="21">
        <f t="shared" si="86"/>
        <v>21.729695121517857</v>
      </c>
      <c r="U422" s="21">
        <f t="shared" si="87"/>
        <v>9.0797740011703354</v>
      </c>
      <c r="V422" s="21">
        <f t="shared" si="88"/>
        <v>3.4146319639850162</v>
      </c>
      <c r="W422" s="21">
        <f t="shared" si="89"/>
        <v>0.86040523704638749</v>
      </c>
      <c r="X422" s="21">
        <f t="shared" si="90"/>
        <v>0.14352933111658495</v>
      </c>
      <c r="Y422" s="21">
        <f t="shared" si="91"/>
        <v>3.005706021786744</v>
      </c>
      <c r="Z422" s="21">
        <f t="shared" si="92"/>
        <v>8.1335496076560029E-2</v>
      </c>
      <c r="AA422" s="21">
        <f t="shared" si="93"/>
        <v>-2.2438650113700751</v>
      </c>
      <c r="AB422" s="21">
        <f t="shared" si="94"/>
        <v>0.3349955432635463</v>
      </c>
      <c r="AC422" s="21">
        <f t="shared" si="95"/>
        <v>5.3157717302955668E-2</v>
      </c>
    </row>
    <row r="423" spans="20:29" x14ac:dyDescent="0.2">
      <c r="T423" s="21">
        <f t="shared" si="86"/>
        <v>18.914272644940471</v>
      </c>
      <c r="U423" s="21">
        <f t="shared" si="87"/>
        <v>9.1786226175695447</v>
      </c>
      <c r="V423" s="21">
        <f t="shared" si="88"/>
        <v>3.4454601665444216</v>
      </c>
      <c r="W423" s="21">
        <f t="shared" si="89"/>
        <v>0.29839024454638752</v>
      </c>
      <c r="X423" s="21">
        <f t="shared" si="90"/>
        <v>3.6993842396346455E-2</v>
      </c>
      <c r="Y423" s="21">
        <f t="shared" si="91"/>
        <v>0.99958511922721893</v>
      </c>
      <c r="Z423" s="21">
        <f t="shared" si="92"/>
        <v>8.137687866584567E-2</v>
      </c>
      <c r="AA423" s="21">
        <f t="shared" si="93"/>
        <v>-2.0566426193760305</v>
      </c>
      <c r="AB423" s="21">
        <f t="shared" si="94"/>
        <v>-4.9595733968597511E-2</v>
      </c>
      <c r="AC423" s="21">
        <f t="shared" si="95"/>
        <v>-1.998482522680621E-2</v>
      </c>
    </row>
    <row r="424" spans="20:29" x14ac:dyDescent="0.2">
      <c r="T424" s="21">
        <f t="shared" si="86"/>
        <v>18.294402995059524</v>
      </c>
      <c r="U424" s="21">
        <f t="shared" si="87"/>
        <v>9.2392566852777236</v>
      </c>
      <c r="V424" s="21">
        <f t="shared" si="88"/>
        <v>3.4750624907408678</v>
      </c>
      <c r="W424" s="21">
        <f t="shared" si="89"/>
        <v>9.7660636659482991E-2</v>
      </c>
      <c r="X424" s="21">
        <f t="shared" si="90"/>
        <v>-0.15373888787151063</v>
      </c>
      <c r="Y424" s="21">
        <f t="shared" si="91"/>
        <v>0.59744801351293564</v>
      </c>
      <c r="Z424" s="21">
        <f t="shared" si="92"/>
        <v>1.8544166522988528E-2</v>
      </c>
      <c r="AA424" s="21">
        <f t="shared" si="93"/>
        <v>-1.650622286608173</v>
      </c>
      <c r="AB424" s="21">
        <f t="shared" si="94"/>
        <v>-0.31004333777812132</v>
      </c>
      <c r="AC424" s="21">
        <f t="shared" si="95"/>
        <v>-1.9206674988710995E-2</v>
      </c>
    </row>
    <row r="425" spans="20:29" x14ac:dyDescent="0.2">
      <c r="T425" s="21">
        <f t="shared" si="86"/>
        <v>18.30462823258928</v>
      </c>
      <c r="U425" s="21">
        <f t="shared" si="87"/>
        <v>8.0710089177187001</v>
      </c>
      <c r="V425" s="21">
        <f t="shared" si="88"/>
        <v>3.5598891869313434</v>
      </c>
      <c r="W425" s="21">
        <f t="shared" si="89"/>
        <v>-0.1209912034000411</v>
      </c>
      <c r="X425" s="21">
        <f t="shared" si="90"/>
        <v>0.16276559745587066</v>
      </c>
      <c r="Y425" s="21">
        <f t="shared" si="91"/>
        <v>0.72655349976293504</v>
      </c>
      <c r="Z425" s="21">
        <f t="shared" si="92"/>
        <v>-7.7570036453201929E-2</v>
      </c>
      <c r="AA425" s="21">
        <f t="shared" si="93"/>
        <v>-1.0575726711319842</v>
      </c>
      <c r="AB425" s="21">
        <f t="shared" si="94"/>
        <v>5.7050961656401888E-2</v>
      </c>
      <c r="AC425" s="21">
        <f t="shared" si="95"/>
        <v>-1.6516582935139565E-2</v>
      </c>
    </row>
    <row r="426" spans="20:29" x14ac:dyDescent="0.2">
      <c r="T426" s="21">
        <f t="shared" si="86"/>
        <v>18.800993643214284</v>
      </c>
      <c r="U426" s="21">
        <f t="shared" si="87"/>
        <v>8.1304440812309622</v>
      </c>
      <c r="V426" s="21">
        <f t="shared" si="88"/>
        <v>3.6844484997885729</v>
      </c>
      <c r="W426" s="21">
        <f t="shared" si="89"/>
        <v>-0.21751612098932704</v>
      </c>
      <c r="X426" s="21">
        <f t="shared" si="90"/>
        <v>-0.45020872057984385</v>
      </c>
      <c r="Y426" s="21">
        <f t="shared" si="91"/>
        <v>0.51691080889983798</v>
      </c>
      <c r="Z426" s="21">
        <f t="shared" si="92"/>
        <v>-2.828390514367813E-2</v>
      </c>
      <c r="AA426" s="21">
        <f t="shared" si="93"/>
        <v>0.23701915842158883</v>
      </c>
      <c r="AB426" s="21">
        <f t="shared" si="94"/>
        <v>-5.9349317004313118E-2</v>
      </c>
      <c r="AC426" s="21">
        <f t="shared" si="95"/>
        <v>-1.2469229691091946E-2</v>
      </c>
    </row>
    <row r="427" spans="20:29" x14ac:dyDescent="0.2">
      <c r="T427" s="21">
        <f t="shared" si="86"/>
        <v>21.084765812619047</v>
      </c>
      <c r="U427" s="21">
        <f t="shared" si="87"/>
        <v>8.2375011988797269</v>
      </c>
      <c r="V427" s="21">
        <f t="shared" si="88"/>
        <v>3.9141345995503798</v>
      </c>
      <c r="W427" s="21">
        <f t="shared" si="89"/>
        <v>-0.17205573137623176</v>
      </c>
      <c r="X427" s="21">
        <f t="shared" si="90"/>
        <v>-0.38575063531198672</v>
      </c>
      <c r="Y427" s="21">
        <f t="shared" si="91"/>
        <v>0.13644906931650524</v>
      </c>
      <c r="Z427" s="21">
        <f t="shared" si="92"/>
        <v>-2.8208777197249561E-2</v>
      </c>
      <c r="AA427" s="21">
        <f t="shared" si="93"/>
        <v>2.2572747543144427</v>
      </c>
      <c r="AB427" s="21">
        <f t="shared" si="94"/>
        <v>0.11189491615045011</v>
      </c>
      <c r="AC427" s="21">
        <f t="shared" si="95"/>
        <v>1.3535878136288995E-2</v>
      </c>
    </row>
    <row r="428" spans="20:29" x14ac:dyDescent="0.2">
      <c r="T428" s="21">
        <f t="shared" si="86"/>
        <v>23.412762719166665</v>
      </c>
      <c r="U428" s="21">
        <f t="shared" si="87"/>
        <v>8.3717102416180751</v>
      </c>
      <c r="V428" s="21">
        <f t="shared" si="88"/>
        <v>4.2104503826754467</v>
      </c>
      <c r="W428" s="21">
        <f t="shared" si="89"/>
        <v>6.983018772577454E-3</v>
      </c>
      <c r="X428" s="21">
        <f t="shared" si="90"/>
        <v>-0.38178181555008206</v>
      </c>
      <c r="Y428" s="21">
        <f t="shared" si="91"/>
        <v>7.8170280834362948E-2</v>
      </c>
      <c r="Z428" s="21">
        <f t="shared" si="92"/>
        <v>-2.8158162703201921E-2</v>
      </c>
      <c r="AA428" s="21">
        <f t="shared" si="93"/>
        <v>3.9730354325287269</v>
      </c>
      <c r="AB428" s="21">
        <f t="shared" si="94"/>
        <v>0.13344162269806814</v>
      </c>
      <c r="AC428" s="21">
        <f t="shared" si="95"/>
        <v>4.8919551082717574E-2</v>
      </c>
    </row>
    <row r="429" spans="20:29" x14ac:dyDescent="0.2">
      <c r="T429" s="21">
        <f t="shared" si="86"/>
        <v>24.763315881785715</v>
      </c>
      <c r="U429" s="21">
        <f t="shared" si="87"/>
        <v>8.1688293810816504</v>
      </c>
      <c r="V429" s="21">
        <f t="shared" si="88"/>
        <v>4.4585484845802057</v>
      </c>
      <c r="W429" s="21">
        <f t="shared" si="89"/>
        <v>0.25959593145114901</v>
      </c>
      <c r="X429" s="21">
        <f t="shared" si="90"/>
        <v>-3.701229903222486E-2</v>
      </c>
      <c r="Y429" s="21">
        <f t="shared" si="91"/>
        <v>2.6220864822458445E-2</v>
      </c>
      <c r="Z429" s="21">
        <f t="shared" si="92"/>
        <v>-7.7340395560344777E-2</v>
      </c>
      <c r="AA429" s="21">
        <f t="shared" si="93"/>
        <v>4.8654473713084947</v>
      </c>
      <c r="AB429" s="21">
        <f t="shared" si="94"/>
        <v>4.6694682965924716E-2</v>
      </c>
      <c r="AC429" s="21">
        <f t="shared" si="95"/>
        <v>5.2352828017241379E-2</v>
      </c>
    </row>
    <row r="430" spans="20:29" x14ac:dyDescent="0.2">
      <c r="T430" s="21">
        <f t="shared" si="86"/>
        <v>24.186962344613093</v>
      </c>
      <c r="U430" s="21">
        <f t="shared" si="87"/>
        <v>8.0673991244452736</v>
      </c>
      <c r="V430" s="21">
        <f t="shared" si="88"/>
        <v>4.6414881961873675</v>
      </c>
      <c r="W430" s="21">
        <f t="shared" si="89"/>
        <v>0.29208000517138766</v>
      </c>
      <c r="X430" s="21">
        <f t="shared" si="90"/>
        <v>5.8498814152298684E-2</v>
      </c>
      <c r="Y430" s="21">
        <f t="shared" si="91"/>
        <v>-0.25578140020730178</v>
      </c>
      <c r="Z430" s="21">
        <f t="shared" si="92"/>
        <v>-4.42149494293924E-2</v>
      </c>
      <c r="AA430" s="21">
        <f t="shared" si="93"/>
        <v>4.3178638227668245</v>
      </c>
      <c r="AB430" s="21">
        <f t="shared" si="94"/>
        <v>6.4532360763545515E-2</v>
      </c>
      <c r="AC430" s="21">
        <f t="shared" si="95"/>
        <v>4.5121149981527109E-2</v>
      </c>
    </row>
    <row r="431" spans="20:29" x14ac:dyDescent="0.2">
      <c r="T431" s="21">
        <f t="shared" si="86"/>
        <v>23.167905101815482</v>
      </c>
      <c r="U431" s="21">
        <f t="shared" si="87"/>
        <v>8.0762339636121396</v>
      </c>
      <c r="V431" s="21">
        <f t="shared" si="88"/>
        <v>4.7020276229433193</v>
      </c>
      <c r="W431" s="21">
        <f t="shared" si="89"/>
        <v>0.7573213422547207</v>
      </c>
      <c r="X431" s="21">
        <f t="shared" si="90"/>
        <v>-8.4869092216748654E-2</v>
      </c>
      <c r="Y431" s="21">
        <f t="shared" si="91"/>
        <v>0.43204912750102764</v>
      </c>
      <c r="Z431" s="21">
        <f t="shared" si="92"/>
        <v>-4.4163307018678113E-2</v>
      </c>
      <c r="AA431" s="21">
        <f t="shared" si="93"/>
        <v>2.2595766607430186</v>
      </c>
      <c r="AB431" s="21">
        <f t="shared" si="94"/>
        <v>-3.7030620397168867E-2</v>
      </c>
      <c r="AC431" s="21">
        <f t="shared" si="95"/>
        <v>0.10678175834462234</v>
      </c>
    </row>
    <row r="432" spans="20:29" x14ac:dyDescent="0.2">
      <c r="T432" s="21">
        <f t="shared" si="86"/>
        <v>23.635484136934526</v>
      </c>
      <c r="U432" s="21">
        <f t="shared" si="87"/>
        <v>8.407386742539984</v>
      </c>
      <c r="V432" s="21">
        <f t="shared" si="88"/>
        <v>4.048512852526585</v>
      </c>
      <c r="W432" s="21">
        <f t="shared" si="89"/>
        <v>1.2043274535344828</v>
      </c>
      <c r="X432" s="21">
        <f t="shared" si="90"/>
        <v>2.0000811801108465E-2</v>
      </c>
      <c r="Y432" s="21">
        <f t="shared" si="91"/>
        <v>3.0382711106260309</v>
      </c>
      <c r="Z432" s="21">
        <f t="shared" si="92"/>
        <v>5.947258940989332E-2</v>
      </c>
      <c r="AA432" s="21">
        <f t="shared" si="93"/>
        <v>-0.92093424872126661</v>
      </c>
      <c r="AB432" s="21">
        <f t="shared" si="94"/>
        <v>0.48487405763854641</v>
      </c>
      <c r="AC432" s="21">
        <f t="shared" si="95"/>
        <v>0.29359058498152707</v>
      </c>
    </row>
    <row r="433" spans="20:29" x14ac:dyDescent="0.2">
      <c r="T433" s="21">
        <f t="shared" si="86"/>
        <v>23.331188158214289</v>
      </c>
      <c r="U433" s="21">
        <f t="shared" si="87"/>
        <v>8.8402073809338617</v>
      </c>
      <c r="V433" s="21">
        <f t="shared" si="88"/>
        <v>3.1054873533897194</v>
      </c>
      <c r="W433" s="21">
        <f t="shared" si="89"/>
        <v>1.3008172216892444</v>
      </c>
      <c r="X433" s="21">
        <f t="shared" si="90"/>
        <v>-5.3999250907224794E-2</v>
      </c>
      <c r="Y433" s="21">
        <f t="shared" si="91"/>
        <v>4.8582307394355526</v>
      </c>
      <c r="Z433" s="21">
        <f t="shared" si="92"/>
        <v>2.9061518487274285E-2</v>
      </c>
      <c r="AA433" s="21">
        <f t="shared" si="93"/>
        <v>-2.6122956672926989</v>
      </c>
      <c r="AB433" s="21">
        <f t="shared" si="94"/>
        <v>0.64328924516830632</v>
      </c>
      <c r="AC433" s="21">
        <f t="shared" si="95"/>
        <v>0.22040421638033658</v>
      </c>
    </row>
    <row r="434" spans="20:29" x14ac:dyDescent="0.2">
      <c r="T434" s="21">
        <f t="shared" si="86"/>
        <v>21.437373519017861</v>
      </c>
      <c r="U434" s="21">
        <f t="shared" si="87"/>
        <v>9.1061411886703354</v>
      </c>
      <c r="V434" s="21">
        <f t="shared" si="88"/>
        <v>3.1407392423183751</v>
      </c>
      <c r="W434" s="21">
        <f t="shared" si="89"/>
        <v>0.89964446537972043</v>
      </c>
      <c r="X434" s="21">
        <f t="shared" si="90"/>
        <v>0.17102789944991825</v>
      </c>
      <c r="Y434" s="21">
        <f t="shared" si="91"/>
        <v>3.4057292626200786</v>
      </c>
      <c r="Z434" s="21">
        <f t="shared" si="92"/>
        <v>8.2129978576560028E-2</v>
      </c>
      <c r="AA434" s="21">
        <f t="shared" si="93"/>
        <v>-2.7722845880367446</v>
      </c>
      <c r="AB434" s="21">
        <f t="shared" si="94"/>
        <v>0.3272615640968799</v>
      </c>
      <c r="AC434" s="21">
        <f t="shared" si="95"/>
        <v>7.7006328136288979E-2</v>
      </c>
    </row>
    <row r="435" spans="20:29" x14ac:dyDescent="0.2">
      <c r="T435" s="21">
        <f t="shared" si="86"/>
        <v>18.929504492440476</v>
      </c>
      <c r="U435" s="21">
        <f t="shared" si="87"/>
        <v>9.2301769800697002</v>
      </c>
      <c r="V435" s="21">
        <f t="shared" si="88"/>
        <v>3.2747194023777979</v>
      </c>
      <c r="W435" s="21">
        <f t="shared" si="89"/>
        <v>0.35184115287972029</v>
      </c>
      <c r="X435" s="21">
        <f t="shared" si="90"/>
        <v>7.0657957396346505E-2</v>
      </c>
      <c r="Y435" s="21">
        <f t="shared" si="91"/>
        <v>1.3213041492272195</v>
      </c>
      <c r="Z435" s="21">
        <f t="shared" si="92"/>
        <v>8.2170713665845677E-2</v>
      </c>
      <c r="AA435" s="21">
        <f t="shared" si="93"/>
        <v>-2.3492930027093655</v>
      </c>
      <c r="AB435" s="21">
        <f t="shared" si="94"/>
        <v>-5.353323563526402E-2</v>
      </c>
      <c r="AC435" s="21">
        <f t="shared" si="95"/>
        <v>1.4683206065271154E-3</v>
      </c>
    </row>
    <row r="436" spans="20:29" x14ac:dyDescent="0.2">
      <c r="T436" s="21">
        <f t="shared" si="86"/>
        <v>18.48035510172619</v>
      </c>
      <c r="U436" s="21">
        <f t="shared" si="87"/>
        <v>9.2788481569455143</v>
      </c>
      <c r="V436" s="21">
        <f t="shared" si="88"/>
        <v>3.4120131732407799</v>
      </c>
      <c r="W436" s="21">
        <f t="shared" si="89"/>
        <v>0.115882288326149</v>
      </c>
      <c r="X436" s="21">
        <f t="shared" si="90"/>
        <v>-9.3068062871510704E-2</v>
      </c>
      <c r="Y436" s="21">
        <f t="shared" si="91"/>
        <v>0.6808792768462677</v>
      </c>
      <c r="Z436" s="21">
        <f t="shared" si="92"/>
        <v>1.9338001522988535E-2</v>
      </c>
      <c r="AA436" s="21">
        <f t="shared" si="93"/>
        <v>-1.5877637066081727</v>
      </c>
      <c r="AB436" s="21">
        <f t="shared" si="94"/>
        <v>-0.33998431861145395</v>
      </c>
      <c r="AC436" s="21">
        <f t="shared" si="95"/>
        <v>-5.7808391553776789E-3</v>
      </c>
    </row>
    <row r="437" spans="20:29" x14ac:dyDescent="0.2">
      <c r="T437" s="21">
        <f t="shared" ref="T437:T500" si="96">SUM(D73:E73)</f>
        <v>18.784482736755958</v>
      </c>
      <c r="U437" s="21">
        <f t="shared" ref="U437:U500" si="97">SUM(H73:I73)</f>
        <v>8.0946295227195151</v>
      </c>
      <c r="V437" s="21">
        <f t="shared" ref="V437:V500" si="98">SUM(K73:L73)</f>
        <v>3.6027409519312528</v>
      </c>
      <c r="W437" s="21">
        <f t="shared" ref="W437:W500" si="99">SUM(N73:O73)</f>
        <v>-0.15090006340004147</v>
      </c>
      <c r="X437" s="21">
        <f t="shared" ref="X437:X500" si="100">SUM(Q73:R73)</f>
        <v>0.22100197495587082</v>
      </c>
      <c r="Y437" s="21">
        <f t="shared" ref="Y437:Y500" si="101">SUM(T73:U73)</f>
        <v>0.6383780639296015</v>
      </c>
      <c r="Z437" s="21">
        <f t="shared" ref="Z437:Z500" si="102">SUM(W73:X73)</f>
        <v>-7.6776193953201927E-2</v>
      </c>
      <c r="AA437" s="21">
        <f t="shared" ref="AA437:AA500" si="103">SUM(Z73:AA73)</f>
        <v>-0.54946183196531884</v>
      </c>
      <c r="AB437" s="21">
        <f t="shared" ref="AB437:AB500" si="104">SUM(AC73:AD73)</f>
        <v>7.4679249897355859E-3</v>
      </c>
      <c r="AC437" s="21">
        <f t="shared" ref="AC437:AC500" si="105">SUM(AF73:AG73)</f>
        <v>-2.5763396018062407E-3</v>
      </c>
    </row>
    <row r="438" spans="20:29" x14ac:dyDescent="0.2">
      <c r="T438" s="21">
        <f t="shared" si="96"/>
        <v>19.716836573214291</v>
      </c>
      <c r="U438" s="21">
        <f t="shared" si="97"/>
        <v>8.1554684953971446</v>
      </c>
      <c r="V438" s="21">
        <f t="shared" si="98"/>
        <v>3.8343482997885303</v>
      </c>
      <c r="W438" s="21">
        <f t="shared" si="99"/>
        <v>-0.25544893932266088</v>
      </c>
      <c r="X438" s="21">
        <f t="shared" si="100"/>
        <v>-0.40523844057984382</v>
      </c>
      <c r="Y438" s="21">
        <f t="shared" si="101"/>
        <v>0.37044109723317131</v>
      </c>
      <c r="Z438" s="21">
        <f t="shared" si="102"/>
        <v>-2.7490055143678131E-2</v>
      </c>
      <c r="AA438" s="21">
        <f t="shared" si="103"/>
        <v>1.1261281334215898</v>
      </c>
      <c r="AB438" s="21">
        <f t="shared" si="104"/>
        <v>-9.7905017837645936E-2</v>
      </c>
      <c r="AC438" s="21">
        <f t="shared" si="105"/>
        <v>1.6540306975574723E-2</v>
      </c>
    </row>
    <row r="439" spans="20:29" x14ac:dyDescent="0.2">
      <c r="T439" s="21">
        <f t="shared" si="96"/>
        <v>22.472608069285716</v>
      </c>
      <c r="U439" s="21">
        <f t="shared" si="97"/>
        <v>8.2766043880460529</v>
      </c>
      <c r="V439" s="21">
        <f t="shared" si="98"/>
        <v>4.142441687883661</v>
      </c>
      <c r="W439" s="21">
        <f t="shared" si="99"/>
        <v>-0.17701605470956505</v>
      </c>
      <c r="X439" s="21">
        <f t="shared" si="100"/>
        <v>-0.36368008614532005</v>
      </c>
      <c r="Y439" s="21">
        <f t="shared" si="101"/>
        <v>0.18062751681650546</v>
      </c>
      <c r="Z439" s="21">
        <f t="shared" si="102"/>
        <v>-2.7414785530582873E-2</v>
      </c>
      <c r="AA439" s="21">
        <f t="shared" si="103"/>
        <v>3.3138928884811083</v>
      </c>
      <c r="AB439" s="21">
        <f t="shared" si="104"/>
        <v>0.10157264281711686</v>
      </c>
      <c r="AC439" s="21">
        <f t="shared" si="105"/>
        <v>2.5599640636289014E-2</v>
      </c>
    </row>
    <row r="440" spans="20:29" x14ac:dyDescent="0.2">
      <c r="T440" s="21">
        <f t="shared" si="96"/>
        <v>24.648079710000001</v>
      </c>
      <c r="U440" s="21">
        <f t="shared" si="97"/>
        <v>8.3771627149508276</v>
      </c>
      <c r="V440" s="21">
        <f t="shared" si="98"/>
        <v>4.4798595626753581</v>
      </c>
      <c r="W440" s="21">
        <f t="shared" si="99"/>
        <v>-6.4530777894088898E-2</v>
      </c>
      <c r="X440" s="21">
        <f t="shared" si="100"/>
        <v>-0.33483710138341533</v>
      </c>
      <c r="Y440" s="21">
        <f t="shared" si="101"/>
        <v>1.9039732501028972E-2</v>
      </c>
      <c r="Z440" s="21">
        <f t="shared" si="102"/>
        <v>-2.736404686986859E-2</v>
      </c>
      <c r="AA440" s="21">
        <f t="shared" si="103"/>
        <v>5.085473475028726</v>
      </c>
      <c r="AB440" s="21">
        <f t="shared" si="104"/>
        <v>7.8000917698068051E-2</v>
      </c>
      <c r="AC440" s="21">
        <f t="shared" si="105"/>
        <v>3.5287197749384255E-2</v>
      </c>
    </row>
    <row r="441" spans="20:29" x14ac:dyDescent="0.2">
      <c r="T441" s="21">
        <f t="shared" si="96"/>
        <v>25.980631077619044</v>
      </c>
      <c r="U441" s="21">
        <f t="shared" si="97"/>
        <v>8.1447408394146805</v>
      </c>
      <c r="V441" s="21">
        <f t="shared" si="98"/>
        <v>4.7461613995801599</v>
      </c>
      <c r="W441" s="21">
        <f t="shared" si="99"/>
        <v>0.16573299478448245</v>
      </c>
      <c r="X441" s="21">
        <f t="shared" si="100"/>
        <v>-8.054409032224652E-3</v>
      </c>
      <c r="Y441" s="21">
        <f t="shared" si="101"/>
        <v>-2.5937276775422902E-3</v>
      </c>
      <c r="Z441" s="21">
        <f t="shared" si="102"/>
        <v>-7.6546451393678119E-2</v>
      </c>
      <c r="AA441" s="21">
        <f t="shared" si="103"/>
        <v>5.9864008113084957</v>
      </c>
      <c r="AB441" s="21">
        <f t="shared" si="104"/>
        <v>-2.8894687007410269E-3</v>
      </c>
      <c r="AC441" s="21">
        <f t="shared" si="105"/>
        <v>2.7690720517241377E-2</v>
      </c>
    </row>
    <row r="442" spans="20:29" x14ac:dyDescent="0.2">
      <c r="T442" s="21">
        <f t="shared" si="96"/>
        <v>25.419369277946426</v>
      </c>
      <c r="U442" s="21">
        <f t="shared" si="97"/>
        <v>8.0134033561112119</v>
      </c>
      <c r="V442" s="21">
        <f t="shared" si="98"/>
        <v>4.946597855354014</v>
      </c>
      <c r="W442" s="21">
        <f t="shared" si="99"/>
        <v>0.19337217433805409</v>
      </c>
      <c r="X442" s="21">
        <f t="shared" si="100"/>
        <v>8.2992143318965428E-2</v>
      </c>
      <c r="Y442" s="21">
        <f t="shared" si="101"/>
        <v>-0.2747516502073033</v>
      </c>
      <c r="Z442" s="21">
        <f t="shared" si="102"/>
        <v>-4.3421177762725735E-2</v>
      </c>
      <c r="AA442" s="21">
        <f t="shared" si="103"/>
        <v>5.4575061802668259</v>
      </c>
      <c r="AB442" s="21">
        <f t="shared" si="104"/>
        <v>2.3460963263544965E-2</v>
      </c>
      <c r="AC442" s="21">
        <f t="shared" si="105"/>
        <v>2.0218418314860431E-2</v>
      </c>
    </row>
    <row r="443" spans="20:29" x14ac:dyDescent="0.2">
      <c r="T443" s="21">
        <f t="shared" si="96"/>
        <v>24.439546593482145</v>
      </c>
      <c r="U443" s="21">
        <f t="shared" si="97"/>
        <v>7.9958913519453745</v>
      </c>
      <c r="V443" s="21">
        <f t="shared" si="98"/>
        <v>5.0256029604432797</v>
      </c>
      <c r="W443" s="21">
        <f t="shared" si="99"/>
        <v>0.66309061558805427</v>
      </c>
      <c r="X443" s="21">
        <f t="shared" si="100"/>
        <v>-6.2694456383415309E-2</v>
      </c>
      <c r="Y443" s="21">
        <f t="shared" si="101"/>
        <v>0.43101173000102655</v>
      </c>
      <c r="Z443" s="21">
        <f t="shared" si="102"/>
        <v>-4.3369014518678126E-2</v>
      </c>
      <c r="AA443" s="21">
        <f t="shared" si="103"/>
        <v>3.4311530415763531</v>
      </c>
      <c r="AB443" s="21">
        <f t="shared" si="104"/>
        <v>-8.2904861230503002E-2</v>
      </c>
      <c r="AC443" s="21">
        <f t="shared" si="105"/>
        <v>8.1777284177955684E-2</v>
      </c>
    </row>
    <row r="444" spans="20:29" x14ac:dyDescent="0.2">
      <c r="T444" s="21">
        <f t="shared" si="96"/>
        <v>24.901716229434523</v>
      </c>
      <c r="U444" s="21">
        <f t="shared" si="97"/>
        <v>8.2759577050405824</v>
      </c>
      <c r="V444" s="21">
        <f t="shared" si="98"/>
        <v>4.3915151716932996</v>
      </c>
      <c r="W444" s="21">
        <f t="shared" si="99"/>
        <v>1.1145972102011494</v>
      </c>
      <c r="X444" s="21">
        <f t="shared" si="100"/>
        <v>4.7968695967775088E-2</v>
      </c>
      <c r="Y444" s="21">
        <f t="shared" si="101"/>
        <v>3.0803783764593629</v>
      </c>
      <c r="Z444" s="21">
        <f t="shared" si="102"/>
        <v>6.0266881909893308E-2</v>
      </c>
      <c r="AA444" s="21">
        <f t="shared" si="103"/>
        <v>0.23095606961206805</v>
      </c>
      <c r="AB444" s="21">
        <f t="shared" si="104"/>
        <v>0.4304078268052125</v>
      </c>
      <c r="AC444" s="21">
        <f t="shared" si="105"/>
        <v>0.26965515581486044</v>
      </c>
    </row>
    <row r="445" spans="20:29" x14ac:dyDescent="0.2">
      <c r="T445" s="21">
        <f t="shared" si="96"/>
        <v>24.575995719047615</v>
      </c>
      <c r="U445" s="21">
        <f t="shared" si="97"/>
        <v>8.6594212476011307</v>
      </c>
      <c r="V445" s="21">
        <f t="shared" si="98"/>
        <v>3.4868197517230328</v>
      </c>
      <c r="W445" s="21">
        <f t="shared" si="99"/>
        <v>1.2122958850225782</v>
      </c>
      <c r="X445" s="21">
        <f t="shared" si="100"/>
        <v>-2.8483228407224948E-2</v>
      </c>
      <c r="Y445" s="21">
        <f t="shared" si="101"/>
        <v>4.9387959152688863</v>
      </c>
      <c r="Z445" s="21">
        <f t="shared" si="102"/>
        <v>2.9855399320607615E-2</v>
      </c>
      <c r="AA445" s="21">
        <f t="shared" si="103"/>
        <v>-1.4966988547926974</v>
      </c>
      <c r="AB445" s="21">
        <f t="shared" si="104"/>
        <v>0.57830595433497223</v>
      </c>
      <c r="AC445" s="21">
        <f t="shared" si="105"/>
        <v>0.19566248471366993</v>
      </c>
    </row>
    <row r="446" spans="20:29" x14ac:dyDescent="0.2">
      <c r="T446" s="21">
        <f t="shared" si="96"/>
        <v>22.424697677351194</v>
      </c>
      <c r="U446" s="21">
        <f t="shared" si="97"/>
        <v>8.8692230578371891</v>
      </c>
      <c r="V446" s="21">
        <f t="shared" si="98"/>
        <v>3.5465747131516423</v>
      </c>
      <c r="W446" s="21">
        <f t="shared" si="99"/>
        <v>0.79388291287972068</v>
      </c>
      <c r="X446" s="21">
        <f t="shared" si="100"/>
        <v>0.20180694028325152</v>
      </c>
      <c r="Y446" s="21">
        <f t="shared" si="101"/>
        <v>3.4467189801200773</v>
      </c>
      <c r="Z446" s="21">
        <f t="shared" si="102"/>
        <v>8.29234477432267E-2</v>
      </c>
      <c r="AA446" s="21">
        <f t="shared" si="103"/>
        <v>-1.8011341480367422</v>
      </c>
      <c r="AB446" s="21">
        <f t="shared" si="104"/>
        <v>0.23469715743021258</v>
      </c>
      <c r="AC446" s="21">
        <f t="shared" si="105"/>
        <v>5.0009995636289009E-2</v>
      </c>
    </row>
    <row r="447" spans="20:29" x14ac:dyDescent="0.2">
      <c r="T447" s="21">
        <f t="shared" si="96"/>
        <v>19.212876577440476</v>
      </c>
      <c r="U447" s="21">
        <f t="shared" si="97"/>
        <v>8.9197114850694561</v>
      </c>
      <c r="V447" s="21">
        <f t="shared" si="98"/>
        <v>3.6729509098777271</v>
      </c>
      <c r="W447" s="21">
        <f t="shared" si="99"/>
        <v>0.18976642037972069</v>
      </c>
      <c r="X447" s="21">
        <f t="shared" si="100"/>
        <v>0.10268573322967989</v>
      </c>
      <c r="Y447" s="21">
        <f t="shared" si="101"/>
        <v>1.1856175533938851</v>
      </c>
      <c r="Z447" s="21">
        <f t="shared" si="102"/>
        <v>8.2963771165845676E-2</v>
      </c>
      <c r="AA447" s="21">
        <f t="shared" si="103"/>
        <v>-1.7262734252093628</v>
      </c>
      <c r="AB447" s="21">
        <f t="shared" si="104"/>
        <v>-0.18002647313526454</v>
      </c>
      <c r="AC447" s="21">
        <f t="shared" si="105"/>
        <v>-3.4554954393472906E-2</v>
      </c>
    </row>
    <row r="448" spans="20:29" x14ac:dyDescent="0.2">
      <c r="T448" s="21">
        <f t="shared" si="96"/>
        <v>18.170142729226185</v>
      </c>
      <c r="U448" s="21">
        <f t="shared" si="97"/>
        <v>8.9404082161113365</v>
      </c>
      <c r="V448" s="21">
        <f t="shared" si="98"/>
        <v>3.791214428240778</v>
      </c>
      <c r="W448" s="21">
        <f t="shared" si="99"/>
        <v>-4.8367422507183733E-2</v>
      </c>
      <c r="X448" s="21">
        <f t="shared" si="100"/>
        <v>-9.3937209538177302E-2</v>
      </c>
      <c r="Y448" s="21">
        <f t="shared" si="101"/>
        <v>0.54337481851293479</v>
      </c>
      <c r="Z448" s="21">
        <f t="shared" si="102"/>
        <v>2.0131059022988534E-2</v>
      </c>
      <c r="AA448" s="21">
        <f t="shared" si="103"/>
        <v>-1.498610375774839</v>
      </c>
      <c r="AB448" s="21">
        <f t="shared" si="104"/>
        <v>-0.44818187111145447</v>
      </c>
      <c r="AC448" s="21">
        <f t="shared" si="105"/>
        <v>-3.591802832204434E-2</v>
      </c>
    </row>
    <row r="449" spans="20:29" x14ac:dyDescent="0.2">
      <c r="T449" s="21">
        <f t="shared" si="96"/>
        <v>17.898321887589287</v>
      </c>
      <c r="U449" s="21">
        <f t="shared" si="97"/>
        <v>7.7414190743852487</v>
      </c>
      <c r="V449" s="21">
        <f t="shared" si="98"/>
        <v>3.9494053819312853</v>
      </c>
      <c r="W449" s="21">
        <f t="shared" si="99"/>
        <v>-0.28839057756670772</v>
      </c>
      <c r="X449" s="21">
        <f t="shared" si="100"/>
        <v>0.20567464828920412</v>
      </c>
      <c r="Y449" s="21">
        <f t="shared" si="101"/>
        <v>0.53927322226293573</v>
      </c>
      <c r="Z449" s="21">
        <f t="shared" si="102"/>
        <v>-7.5983128119868584E-2</v>
      </c>
      <c r="AA449" s="21">
        <f t="shared" si="103"/>
        <v>-1.0607074386319848</v>
      </c>
      <c r="AB449" s="21">
        <f t="shared" si="104"/>
        <v>-7.7372711676930717E-2</v>
      </c>
      <c r="AC449" s="21">
        <f t="shared" si="105"/>
        <v>-3.5014210435139567E-2</v>
      </c>
    </row>
    <row r="450" spans="20:29" x14ac:dyDescent="0.2">
      <c r="T450" s="21">
        <f t="shared" si="96"/>
        <v>18.00211958404762</v>
      </c>
      <c r="U450" s="21">
        <f t="shared" si="97"/>
        <v>7.7645993553974222</v>
      </c>
      <c r="V450" s="21">
        <f t="shared" si="98"/>
        <v>4.1411160831218012</v>
      </c>
      <c r="W450" s="21">
        <f t="shared" si="99"/>
        <v>-0.41755800848932711</v>
      </c>
      <c r="X450" s="21">
        <f t="shared" si="100"/>
        <v>-0.41067497891317717</v>
      </c>
      <c r="Y450" s="21">
        <f t="shared" si="101"/>
        <v>9.5957376399839589E-2</v>
      </c>
      <c r="Z450" s="21">
        <f t="shared" si="102"/>
        <v>-2.669698097701146E-2</v>
      </c>
      <c r="AA450" s="21">
        <f t="shared" si="103"/>
        <v>8.0350853421590429E-2</v>
      </c>
      <c r="AB450" s="21">
        <f t="shared" si="104"/>
        <v>-0.18585612367097859</v>
      </c>
      <c r="AC450" s="21">
        <f t="shared" si="105"/>
        <v>-3.9125638024425285E-2</v>
      </c>
    </row>
    <row r="451" spans="20:29" x14ac:dyDescent="0.2">
      <c r="T451" s="21">
        <f t="shared" si="96"/>
        <v>19.917544188452382</v>
      </c>
      <c r="U451" s="21">
        <f t="shared" si="97"/>
        <v>7.8427258088795497</v>
      </c>
      <c r="V451" s="21">
        <f t="shared" si="98"/>
        <v>4.3186807028836256</v>
      </c>
      <c r="W451" s="21">
        <f t="shared" si="99"/>
        <v>-0.36723368137623169</v>
      </c>
      <c r="X451" s="21">
        <f t="shared" si="100"/>
        <v>-0.3635512694786534</v>
      </c>
      <c r="Y451" s="21">
        <f t="shared" si="101"/>
        <v>-0.39588223818349455</v>
      </c>
      <c r="Z451" s="21">
        <f t="shared" si="102"/>
        <v>-2.6622310530582886E-2</v>
      </c>
      <c r="AA451" s="21">
        <f t="shared" si="103"/>
        <v>1.8891644559811098</v>
      </c>
      <c r="AB451" s="21">
        <f t="shared" si="104"/>
        <v>3.5333046150449743E-2</v>
      </c>
      <c r="AC451" s="21">
        <f t="shared" si="105"/>
        <v>-1.5079294363710985E-2</v>
      </c>
    </row>
    <row r="452" spans="20:29" x14ac:dyDescent="0.2">
      <c r="T452" s="21">
        <f t="shared" si="96"/>
        <v>21.690818070833334</v>
      </c>
      <c r="U452" s="21">
        <f t="shared" si="97"/>
        <v>7.9309143432842575</v>
      </c>
      <c r="V452" s="21">
        <f t="shared" si="98"/>
        <v>4.5385041776754065</v>
      </c>
      <c r="W452" s="21">
        <f t="shared" si="99"/>
        <v>-0.24474732122742204</v>
      </c>
      <c r="X452" s="21">
        <f t="shared" si="100"/>
        <v>-0.35150718305008205</v>
      </c>
      <c r="Y452" s="21">
        <f t="shared" si="101"/>
        <v>-0.71507813416563781</v>
      </c>
      <c r="Z452" s="21">
        <f t="shared" si="102"/>
        <v>-2.6572190203201916E-2</v>
      </c>
      <c r="AA452" s="21">
        <f t="shared" si="103"/>
        <v>3.5331038425287282</v>
      </c>
      <c r="AB452" s="21">
        <f t="shared" si="104"/>
        <v>3.1855596031401756E-2</v>
      </c>
      <c r="AC452" s="21">
        <f t="shared" si="105"/>
        <v>-5.6487722506157467E-3</v>
      </c>
    </row>
    <row r="453" spans="20:29" x14ac:dyDescent="0.2">
      <c r="T453" s="21">
        <f t="shared" si="96"/>
        <v>22.833409276785716</v>
      </c>
      <c r="U453" s="21">
        <f t="shared" si="97"/>
        <v>7.6975769402479273</v>
      </c>
      <c r="V453" s="21">
        <f t="shared" si="98"/>
        <v>4.7129201295801408</v>
      </c>
      <c r="W453" s="21">
        <f t="shared" si="99"/>
        <v>-5.7949493821843889E-3</v>
      </c>
      <c r="X453" s="21">
        <f t="shared" si="100"/>
        <v>-1.4265012365558105E-2</v>
      </c>
      <c r="Y453" s="21">
        <f t="shared" si="101"/>
        <v>-0.80808283184420837</v>
      </c>
      <c r="Z453" s="21">
        <f t="shared" si="102"/>
        <v>-7.5755361393678125E-2</v>
      </c>
      <c r="AA453" s="21">
        <f t="shared" si="103"/>
        <v>4.3755070863084953</v>
      </c>
      <c r="AB453" s="21">
        <f t="shared" si="104"/>
        <v>-4.6219662867407862E-2</v>
      </c>
      <c r="AC453" s="21">
        <f t="shared" si="105"/>
        <v>-2.4473344827586202E-3</v>
      </c>
    </row>
    <row r="454" spans="20:29" x14ac:dyDescent="0.2">
      <c r="T454" s="21">
        <f t="shared" si="96"/>
        <v>22.04468764877976</v>
      </c>
      <c r="U454" s="21">
        <f t="shared" si="97"/>
        <v>7.5649170286119443</v>
      </c>
      <c r="V454" s="21">
        <f t="shared" si="98"/>
        <v>4.8144109678539735</v>
      </c>
      <c r="W454" s="21">
        <f t="shared" si="99"/>
        <v>1.9405208504720717E-2</v>
      </c>
      <c r="X454" s="21">
        <f t="shared" si="100"/>
        <v>6.5871688318965393E-2</v>
      </c>
      <c r="Y454" s="21">
        <f t="shared" si="101"/>
        <v>-1.1264332018739696</v>
      </c>
      <c r="Z454" s="21">
        <f t="shared" si="102"/>
        <v>-4.2630855262725739E-2</v>
      </c>
      <c r="AA454" s="21">
        <f t="shared" si="103"/>
        <v>3.7809692627668259</v>
      </c>
      <c r="AB454" s="21">
        <f t="shared" si="104"/>
        <v>-2.183999756978805E-2</v>
      </c>
      <c r="AC454" s="21">
        <f t="shared" si="105"/>
        <v>-9.9682541851395523E-3</v>
      </c>
    </row>
    <row r="455" spans="20:29" x14ac:dyDescent="0.2">
      <c r="T455" s="21">
        <f t="shared" si="96"/>
        <v>20.902107965148812</v>
      </c>
      <c r="U455" s="21">
        <f t="shared" si="97"/>
        <v>7.5508026486113522</v>
      </c>
      <c r="V455" s="21">
        <f t="shared" si="98"/>
        <v>4.7981681679432313</v>
      </c>
      <c r="W455" s="21">
        <f t="shared" si="99"/>
        <v>0.49433311558805393</v>
      </c>
      <c r="X455" s="21">
        <f t="shared" si="100"/>
        <v>-9.5587598883415392E-2</v>
      </c>
      <c r="Y455" s="21">
        <f t="shared" si="101"/>
        <v>-0.45834186416563938</v>
      </c>
      <c r="Z455" s="21">
        <f t="shared" si="102"/>
        <v>-4.2578121185344778E-2</v>
      </c>
      <c r="AA455" s="21">
        <f t="shared" si="103"/>
        <v>1.7045661440763542</v>
      </c>
      <c r="AB455" s="21">
        <f t="shared" si="104"/>
        <v>-0.10107170123050269</v>
      </c>
      <c r="AC455" s="21">
        <f t="shared" si="105"/>
        <v>5.1825751677955695E-2</v>
      </c>
    </row>
    <row r="456" spans="20:29" x14ac:dyDescent="0.2">
      <c r="T456" s="21">
        <f t="shared" si="96"/>
        <v>21.364876269434525</v>
      </c>
      <c r="U456" s="21">
        <f t="shared" si="97"/>
        <v>7.8866347900398068</v>
      </c>
      <c r="V456" s="21">
        <f t="shared" si="98"/>
        <v>4.0836563875266165</v>
      </c>
      <c r="W456" s="21">
        <f t="shared" si="99"/>
        <v>0.95458661270114931</v>
      </c>
      <c r="X456" s="21">
        <f t="shared" si="100"/>
        <v>-4.1590290322248702E-3</v>
      </c>
      <c r="Y456" s="21">
        <f t="shared" si="101"/>
        <v>2.1237852206260301</v>
      </c>
      <c r="Z456" s="21">
        <f t="shared" si="102"/>
        <v>6.1057775243226656E-2</v>
      </c>
      <c r="AA456" s="21">
        <f t="shared" si="103"/>
        <v>-1.4246002903879322</v>
      </c>
      <c r="AB456" s="21">
        <f t="shared" si="104"/>
        <v>0.44391431930521286</v>
      </c>
      <c r="AC456" s="21">
        <f t="shared" si="105"/>
        <v>0.23999495414819375</v>
      </c>
    </row>
    <row r="457" spans="20:29" x14ac:dyDescent="0.2">
      <c r="T457" s="21">
        <f t="shared" si="96"/>
        <v>21.210557418214282</v>
      </c>
      <c r="U457" s="21">
        <f t="shared" si="97"/>
        <v>8.3260065351005323</v>
      </c>
      <c r="V457" s="21">
        <f t="shared" si="98"/>
        <v>3.083489267556331</v>
      </c>
      <c r="W457" s="21">
        <f t="shared" si="99"/>
        <v>1.0649736433559114</v>
      </c>
      <c r="X457" s="21">
        <f t="shared" si="100"/>
        <v>-8.1223311740558191E-2</v>
      </c>
      <c r="Y457" s="21">
        <f t="shared" si="101"/>
        <v>3.9440681844355518</v>
      </c>
      <c r="Z457" s="21">
        <f t="shared" si="102"/>
        <v>3.0645907653940943E-2</v>
      </c>
      <c r="AA457" s="21">
        <f t="shared" si="103"/>
        <v>-2.9464862331260306</v>
      </c>
      <c r="AB457" s="21">
        <f t="shared" si="104"/>
        <v>0.62245883016830605</v>
      </c>
      <c r="AC457" s="21">
        <f t="shared" si="105"/>
        <v>0.16662638388033663</v>
      </c>
    </row>
    <row r="458" spans="20:29" x14ac:dyDescent="0.2">
      <c r="T458" s="21">
        <f t="shared" si="96"/>
        <v>19.539927999851191</v>
      </c>
      <c r="U458" s="21">
        <f t="shared" si="97"/>
        <v>8.6071177520034325</v>
      </c>
      <c r="V458" s="21">
        <f t="shared" si="98"/>
        <v>3.0743711406516354</v>
      </c>
      <c r="W458" s="21">
        <f t="shared" si="99"/>
        <v>0.68740258787972031</v>
      </c>
      <c r="X458" s="21">
        <f t="shared" si="100"/>
        <v>0.14120301028325161</v>
      </c>
      <c r="Y458" s="21">
        <f t="shared" si="101"/>
        <v>2.5115340251200786</v>
      </c>
      <c r="Z458" s="21">
        <f t="shared" si="102"/>
        <v>8.3713571076560037E-2</v>
      </c>
      <c r="AA458" s="21">
        <f t="shared" si="103"/>
        <v>-2.9086707813700761</v>
      </c>
      <c r="AB458" s="21">
        <f t="shared" si="104"/>
        <v>0.31320650826354646</v>
      </c>
      <c r="AC458" s="21">
        <f t="shared" si="105"/>
        <v>3.0065581469622363E-2</v>
      </c>
    </row>
    <row r="459" spans="20:29" x14ac:dyDescent="0.2">
      <c r="T459" s="21">
        <f t="shared" si="96"/>
        <v>17.131348629940476</v>
      </c>
      <c r="U459" s="21">
        <f t="shared" si="97"/>
        <v>8.7430553984027028</v>
      </c>
      <c r="V459" s="21">
        <f t="shared" si="98"/>
        <v>3.1401699448777549</v>
      </c>
      <c r="W459" s="21">
        <f t="shared" si="99"/>
        <v>0.14616533954638689</v>
      </c>
      <c r="X459" s="21">
        <f t="shared" si="100"/>
        <v>3.6491218229679823E-2</v>
      </c>
      <c r="Y459" s="21">
        <f t="shared" si="101"/>
        <v>0.44051347922721984</v>
      </c>
      <c r="Z459" s="21">
        <f t="shared" si="102"/>
        <v>8.3753509499179021E-2</v>
      </c>
      <c r="AA459" s="21">
        <f t="shared" si="103"/>
        <v>-2.3389599002093648</v>
      </c>
      <c r="AB459" s="21">
        <f t="shared" si="104"/>
        <v>-7.3299528968597816E-2</v>
      </c>
      <c r="AC459" s="21">
        <f t="shared" si="105"/>
        <v>-4.6549072726806223E-2</v>
      </c>
    </row>
    <row r="460" spans="20:29" x14ac:dyDescent="0.2">
      <c r="T460" s="21">
        <f t="shared" si="96"/>
        <v>16.668549060059519</v>
      </c>
      <c r="U460" s="21">
        <f t="shared" si="97"/>
        <v>8.8129871552778241</v>
      </c>
      <c r="V460" s="21">
        <f t="shared" si="98"/>
        <v>3.2169168407407938</v>
      </c>
      <c r="W460" s="21">
        <f t="shared" si="99"/>
        <v>-6.5943505840517558E-2</v>
      </c>
      <c r="X460" s="21">
        <f t="shared" si="100"/>
        <v>-0.13342241703817725</v>
      </c>
      <c r="Y460" s="21">
        <f t="shared" si="101"/>
        <v>-0.14832738815373059</v>
      </c>
      <c r="Z460" s="21">
        <f t="shared" si="102"/>
        <v>2.092079735632188E-2</v>
      </c>
      <c r="AA460" s="21">
        <f t="shared" si="103"/>
        <v>-1.6369673791081718</v>
      </c>
      <c r="AB460" s="21">
        <f t="shared" si="104"/>
        <v>-0.35180841277812158</v>
      </c>
      <c r="AC460" s="21">
        <f t="shared" si="105"/>
        <v>-4.5799699988710987E-2</v>
      </c>
    </row>
    <row r="461" spans="20:29" x14ac:dyDescent="0.2">
      <c r="T461" s="21">
        <f t="shared" si="96"/>
        <v>16.889232337589288</v>
      </c>
      <c r="U461" s="21">
        <f t="shared" si="97"/>
        <v>7.6446173168851601</v>
      </c>
      <c r="V461" s="21">
        <f t="shared" si="98"/>
        <v>3.3466526960979763</v>
      </c>
      <c r="W461" s="21">
        <f t="shared" si="99"/>
        <v>-0.2967675084000414</v>
      </c>
      <c r="X461" s="21">
        <f t="shared" si="100"/>
        <v>0.19883442828920406</v>
      </c>
      <c r="Y461" s="21">
        <f t="shared" si="101"/>
        <v>-0.12178210440373061</v>
      </c>
      <c r="Z461" s="21">
        <f t="shared" si="102"/>
        <v>-7.5193381453201924E-2</v>
      </c>
      <c r="AA461" s="21">
        <f t="shared" si="103"/>
        <v>-0.77228850946531757</v>
      </c>
      <c r="AB461" s="21">
        <f t="shared" si="104"/>
        <v>3.960705823068178E-3</v>
      </c>
      <c r="AC461" s="21">
        <f t="shared" si="105"/>
        <v>-3.8773932101806213E-2</v>
      </c>
    </row>
    <row r="462" spans="20:29" x14ac:dyDescent="0.2">
      <c r="T462" s="21">
        <f t="shared" si="96"/>
        <v>17.527434549880955</v>
      </c>
      <c r="U462" s="21">
        <f t="shared" si="97"/>
        <v>7.682995351230602</v>
      </c>
      <c r="V462" s="21">
        <f t="shared" si="98"/>
        <v>3.51736730312183</v>
      </c>
      <c r="W462" s="21">
        <f t="shared" si="99"/>
        <v>-0.41193876598932722</v>
      </c>
      <c r="X462" s="21">
        <f t="shared" si="100"/>
        <v>-0.39582437891317723</v>
      </c>
      <c r="Y462" s="21">
        <f t="shared" si="101"/>
        <v>-0.44704677943349314</v>
      </c>
      <c r="Z462" s="21">
        <f t="shared" si="102"/>
        <v>-2.5907225977011471E-2</v>
      </c>
      <c r="AA462" s="21">
        <f t="shared" si="103"/>
        <v>0.7829957575882549</v>
      </c>
      <c r="AB462" s="21">
        <f t="shared" si="104"/>
        <v>-0.14068826033764648</v>
      </c>
      <c r="AC462" s="21">
        <f t="shared" si="105"/>
        <v>-3.4500357191091943E-2</v>
      </c>
    </row>
    <row r="463" spans="20:29" x14ac:dyDescent="0.2">
      <c r="T463" s="21">
        <f t="shared" si="96"/>
        <v>20.151933809285715</v>
      </c>
      <c r="U463" s="21">
        <f t="shared" si="97"/>
        <v>7.8015474222129342</v>
      </c>
      <c r="V463" s="21">
        <f t="shared" si="98"/>
        <v>3.7851291687170487</v>
      </c>
      <c r="W463" s="21">
        <f t="shared" si="99"/>
        <v>-0.31586662304289848</v>
      </c>
      <c r="X463" s="21">
        <f t="shared" si="100"/>
        <v>-0.35911763447865358</v>
      </c>
      <c r="Y463" s="21">
        <f t="shared" si="101"/>
        <v>-0.68354259901682823</v>
      </c>
      <c r="Z463" s="21">
        <f t="shared" si="102"/>
        <v>-2.5832497197249553E-2</v>
      </c>
      <c r="AA463" s="21">
        <f t="shared" si="103"/>
        <v>2.8683937459811091</v>
      </c>
      <c r="AB463" s="21">
        <f t="shared" si="104"/>
        <v>8.1459471983783782E-2</v>
      </c>
      <c r="AC463" s="21">
        <f t="shared" si="105"/>
        <v>-2.1095603037765698E-4</v>
      </c>
    </row>
    <row r="464" spans="20:29" x14ac:dyDescent="0.2">
      <c r="T464" s="21">
        <f t="shared" si="96"/>
        <v>22.0488598325</v>
      </c>
      <c r="U464" s="21">
        <f t="shared" si="97"/>
        <v>7.8813334507844957</v>
      </c>
      <c r="V464" s="21">
        <f t="shared" si="98"/>
        <v>4.0207480318421176</v>
      </c>
      <c r="W464" s="21">
        <f t="shared" si="99"/>
        <v>-0.20533141206075545</v>
      </c>
      <c r="X464" s="21">
        <f t="shared" si="100"/>
        <v>-0.32128026388341552</v>
      </c>
      <c r="Y464" s="21">
        <f t="shared" si="101"/>
        <v>-0.92530029916563805</v>
      </c>
      <c r="Z464" s="21">
        <f t="shared" si="102"/>
        <v>-2.5782337703201923E-2</v>
      </c>
      <c r="AA464" s="21">
        <f t="shared" si="103"/>
        <v>4.5859258741953948</v>
      </c>
      <c r="AB464" s="21">
        <f t="shared" si="104"/>
        <v>5.5519476031401727E-2</v>
      </c>
      <c r="AC464" s="21">
        <f t="shared" si="105"/>
        <v>-1.6960322250615736E-2</v>
      </c>
    </row>
    <row r="465" spans="20:29" x14ac:dyDescent="0.2">
      <c r="T465" s="21">
        <f t="shared" si="96"/>
        <v>23.060345932619047</v>
      </c>
      <c r="U465" s="21">
        <f t="shared" si="97"/>
        <v>7.6242533719146195</v>
      </c>
      <c r="V465" s="21">
        <f t="shared" si="98"/>
        <v>4.2085306829134765</v>
      </c>
      <c r="W465" s="21">
        <f t="shared" si="99"/>
        <v>-6.1433843821842027E-3</v>
      </c>
      <c r="X465" s="21">
        <f t="shared" si="100"/>
        <v>1.7173485134441946E-2</v>
      </c>
      <c r="Y465" s="21">
        <f t="shared" si="101"/>
        <v>-1.1178116526775428</v>
      </c>
      <c r="Z465" s="21">
        <f t="shared" si="102"/>
        <v>-7.496552556034479E-2</v>
      </c>
      <c r="AA465" s="21">
        <f t="shared" si="103"/>
        <v>5.4618848246418299</v>
      </c>
      <c r="AB465" s="21">
        <f t="shared" si="104"/>
        <v>-2.7930412867407828E-2</v>
      </c>
      <c r="AC465" s="21">
        <f t="shared" si="105"/>
        <v>-2.4634393649425296E-2</v>
      </c>
    </row>
    <row r="466" spans="20:29" x14ac:dyDescent="0.2">
      <c r="T466" s="21">
        <f t="shared" si="96"/>
        <v>22.119220234613092</v>
      </c>
      <c r="U466" s="21">
        <f t="shared" si="97"/>
        <v>7.4689087269453012</v>
      </c>
      <c r="V466" s="21">
        <f t="shared" si="98"/>
        <v>4.3328588420206984</v>
      </c>
      <c r="W466" s="21">
        <f t="shared" si="99"/>
        <v>-3.541628161945809E-3</v>
      </c>
      <c r="X466" s="21">
        <f t="shared" si="100"/>
        <v>0.11579433665229866</v>
      </c>
      <c r="Y466" s="21">
        <f t="shared" si="101"/>
        <v>-1.5914580693739699</v>
      </c>
      <c r="Z466" s="21">
        <f t="shared" si="102"/>
        <v>-4.1841035262725743E-2</v>
      </c>
      <c r="AA466" s="21">
        <f t="shared" si="103"/>
        <v>4.9010168711001612</v>
      </c>
      <c r="AB466" s="21">
        <f t="shared" si="104"/>
        <v>-3.0583799236454379E-2</v>
      </c>
      <c r="AC466" s="21">
        <f t="shared" si="105"/>
        <v>-3.1917412518472882E-2</v>
      </c>
    </row>
    <row r="467" spans="20:29" x14ac:dyDescent="0.2">
      <c r="T467" s="21">
        <f t="shared" si="96"/>
        <v>20.710398086815477</v>
      </c>
      <c r="U467" s="21">
        <f t="shared" si="97"/>
        <v>7.4253550569455911</v>
      </c>
      <c r="V467" s="21">
        <f t="shared" si="98"/>
        <v>4.3214174746099161</v>
      </c>
      <c r="W467" s="21">
        <f t="shared" si="99"/>
        <v>0.43053572892138758</v>
      </c>
      <c r="X467" s="21">
        <f t="shared" si="100"/>
        <v>-1.9556049716748736E-2</v>
      </c>
      <c r="Y467" s="21">
        <f t="shared" si="101"/>
        <v>-1.0872514516656384</v>
      </c>
      <c r="Z467" s="21">
        <f t="shared" si="102"/>
        <v>-4.1787677018678124E-2</v>
      </c>
      <c r="AA467" s="21">
        <f t="shared" si="103"/>
        <v>2.806839289076354</v>
      </c>
      <c r="AB467" s="21">
        <f t="shared" si="104"/>
        <v>-0.1545831412305021</v>
      </c>
      <c r="AC467" s="21">
        <f t="shared" si="105"/>
        <v>2.9435269177955678E-2</v>
      </c>
    </row>
    <row r="468" spans="20:29" x14ac:dyDescent="0.2">
      <c r="T468" s="21">
        <f t="shared" si="96"/>
        <v>20.670718706934526</v>
      </c>
      <c r="U468" s="21">
        <f t="shared" si="97"/>
        <v>7.6354140858738901</v>
      </c>
      <c r="V468" s="21">
        <f t="shared" si="98"/>
        <v>3.5961914816932108</v>
      </c>
      <c r="W468" s="21">
        <f t="shared" si="99"/>
        <v>0.86273647603448267</v>
      </c>
      <c r="X468" s="21">
        <f t="shared" si="100"/>
        <v>9.8558661801108394E-2</v>
      </c>
      <c r="Y468" s="21">
        <f t="shared" si="101"/>
        <v>1.3760975222926977</v>
      </c>
      <c r="Z468" s="21">
        <f t="shared" si="102"/>
        <v>6.184821940989331E-2</v>
      </c>
      <c r="AA468" s="21">
        <f t="shared" si="103"/>
        <v>-0.51587018205460033</v>
      </c>
      <c r="AB468" s="21">
        <f t="shared" si="104"/>
        <v>0.33830357180521275</v>
      </c>
      <c r="AC468" s="21">
        <f t="shared" si="105"/>
        <v>0.2174372508148604</v>
      </c>
    </row>
    <row r="469" spans="20:29" x14ac:dyDescent="0.2">
      <c r="T469" s="21">
        <f t="shared" si="96"/>
        <v>20.001212393214285</v>
      </c>
      <c r="U469" s="21">
        <f t="shared" si="97"/>
        <v>7.9603245684343165</v>
      </c>
      <c r="V469" s="21">
        <f t="shared" si="98"/>
        <v>2.6000933717229486</v>
      </c>
      <c r="W469" s="21">
        <f t="shared" si="99"/>
        <v>0.96219288252257806</v>
      </c>
      <c r="X469" s="21">
        <f t="shared" si="100"/>
        <v>1.8209458259441758E-2</v>
      </c>
      <c r="Y469" s="21">
        <f t="shared" si="101"/>
        <v>3.0981239377688867</v>
      </c>
      <c r="Z469" s="21">
        <f t="shared" si="102"/>
        <v>3.1435989320607621E-2</v>
      </c>
      <c r="AA469" s="21">
        <f t="shared" si="103"/>
        <v>-2.319221973126032</v>
      </c>
      <c r="AB469" s="21">
        <f t="shared" si="104"/>
        <v>0.50455037350163945</v>
      </c>
      <c r="AC469" s="21">
        <f t="shared" si="105"/>
        <v>0.14548500471366996</v>
      </c>
    </row>
    <row r="470" spans="20:29" x14ac:dyDescent="0.2">
      <c r="T470" s="21">
        <f t="shared" si="96"/>
        <v>17.577349701517861</v>
      </c>
      <c r="U470" s="21">
        <f t="shared" si="97"/>
        <v>8.1187754661705185</v>
      </c>
      <c r="V470" s="21">
        <f t="shared" si="98"/>
        <v>2.571484685651626</v>
      </c>
      <c r="W470" s="21">
        <f t="shared" si="99"/>
        <v>0.55115559204638709</v>
      </c>
      <c r="X470" s="21">
        <f t="shared" si="100"/>
        <v>0.24167023194991821</v>
      </c>
      <c r="Y470" s="21">
        <f t="shared" si="101"/>
        <v>1.5137060367867452</v>
      </c>
      <c r="Z470" s="21">
        <f t="shared" si="102"/>
        <v>8.4503290243226711E-2</v>
      </c>
      <c r="AA470" s="21">
        <f t="shared" si="103"/>
        <v>-2.6745214863700779</v>
      </c>
      <c r="AB470" s="21">
        <f t="shared" si="104"/>
        <v>0.17430857409687972</v>
      </c>
      <c r="AC470" s="21">
        <f t="shared" si="105"/>
        <v>-3.7426460303776332E-3</v>
      </c>
    </row>
    <row r="471" spans="20:29" x14ac:dyDescent="0.2">
      <c r="T471" s="21">
        <f t="shared" si="96"/>
        <v>14.229018944107139</v>
      </c>
      <c r="U471" s="21">
        <f t="shared" si="97"/>
        <v>8.1201916275695112</v>
      </c>
      <c r="V471" s="21">
        <f t="shared" si="98"/>
        <v>2.6381430682110931</v>
      </c>
      <c r="W471" s="21">
        <f t="shared" si="99"/>
        <v>-3.4418602953612876E-2</v>
      </c>
      <c r="X471" s="21">
        <f t="shared" si="100"/>
        <v>0.15051715239634644</v>
      </c>
      <c r="Y471" s="21">
        <f t="shared" si="101"/>
        <v>-0.80766283827277974</v>
      </c>
      <c r="Z471" s="21">
        <f t="shared" si="102"/>
        <v>8.4542866165845693E-2</v>
      </c>
      <c r="AA471" s="21">
        <f t="shared" si="103"/>
        <v>-2.6001590585426984</v>
      </c>
      <c r="AB471" s="21">
        <f t="shared" si="104"/>
        <v>-0.23939218146859753</v>
      </c>
      <c r="AC471" s="21">
        <f t="shared" si="105"/>
        <v>-8.2788560226806196E-2</v>
      </c>
    </row>
    <row r="472" spans="20:29" x14ac:dyDescent="0.2">
      <c r="T472" s="21">
        <f t="shared" si="96"/>
        <v>13.101544297559521</v>
      </c>
      <c r="U472" s="21">
        <f t="shared" si="97"/>
        <v>8.043374522778322</v>
      </c>
      <c r="V472" s="21">
        <f t="shared" si="98"/>
        <v>2.7164361882408343</v>
      </c>
      <c r="W472" s="21">
        <f t="shared" si="99"/>
        <v>-0.28845268000718405</v>
      </c>
      <c r="X472" s="21">
        <f t="shared" si="100"/>
        <v>-1.6002612038177211E-2</v>
      </c>
      <c r="Y472" s="21">
        <f t="shared" si="101"/>
        <v>-1.5787027764870647</v>
      </c>
      <c r="Z472" s="21">
        <f t="shared" si="102"/>
        <v>2.1710154022988551E-2</v>
      </c>
      <c r="AA472" s="21">
        <f t="shared" si="103"/>
        <v>-2.1734761791081754</v>
      </c>
      <c r="AB472" s="21">
        <f t="shared" si="104"/>
        <v>-0.53276318527812094</v>
      </c>
      <c r="AC472" s="21">
        <f t="shared" si="105"/>
        <v>-9.0609100822044306E-2</v>
      </c>
    </row>
    <row r="473" spans="20:29" x14ac:dyDescent="0.2">
      <c r="T473" s="21">
        <f t="shared" si="96"/>
        <v>12.666318911755951</v>
      </c>
      <c r="U473" s="21">
        <f t="shared" si="97"/>
        <v>6.7185715785522007</v>
      </c>
      <c r="V473" s="21">
        <f t="shared" si="98"/>
        <v>2.8362792627647195</v>
      </c>
      <c r="W473" s="21">
        <f t="shared" si="99"/>
        <v>-0.57338802923337462</v>
      </c>
      <c r="X473" s="21">
        <f t="shared" si="100"/>
        <v>0.30771918078920402</v>
      </c>
      <c r="Y473" s="21">
        <f t="shared" si="101"/>
        <v>-1.7834230277370642</v>
      </c>
      <c r="Z473" s="21">
        <f t="shared" si="102"/>
        <v>-7.4404177286535242E-2</v>
      </c>
      <c r="AA473" s="21">
        <f t="shared" si="103"/>
        <v>-1.4868806502986534</v>
      </c>
      <c r="AB473" s="21">
        <f t="shared" si="104"/>
        <v>-0.18537622834359757</v>
      </c>
      <c r="AC473" s="21">
        <f t="shared" si="105"/>
        <v>-9.2783949601806207E-2</v>
      </c>
    </row>
    <row r="474" spans="20:29" x14ac:dyDescent="0.2">
      <c r="T474" s="21">
        <f t="shared" si="96"/>
        <v>12.759618004880952</v>
      </c>
      <c r="U474" s="21">
        <f t="shared" si="97"/>
        <v>6.6295082070637363</v>
      </c>
      <c r="V474" s="21">
        <f t="shared" si="98"/>
        <v>2.9865954114552551</v>
      </c>
      <c r="W474" s="21">
        <f t="shared" si="99"/>
        <v>-0.71390444348932725</v>
      </c>
      <c r="X474" s="21">
        <f t="shared" si="100"/>
        <v>-0.30941764224651058</v>
      </c>
      <c r="Y474" s="21">
        <f t="shared" si="101"/>
        <v>-2.2690683836001604</v>
      </c>
      <c r="Z474" s="21">
        <f t="shared" si="102"/>
        <v>-2.5118013477011446E-2</v>
      </c>
      <c r="AA474" s="21">
        <f t="shared" si="103"/>
        <v>-0.13616548407840945</v>
      </c>
      <c r="AB474" s="21">
        <f t="shared" si="104"/>
        <v>-0.31759923617097874</v>
      </c>
      <c r="AC474" s="21">
        <f t="shared" si="105"/>
        <v>-8.5221948857758578E-2</v>
      </c>
    </row>
    <row r="475" spans="20:29" x14ac:dyDescent="0.2">
      <c r="T475" s="21">
        <f t="shared" si="96"/>
        <v>14.774610340119045</v>
      </c>
      <c r="U475" s="21">
        <f t="shared" si="97"/>
        <v>6.5910371672125621</v>
      </c>
      <c r="V475" s="21">
        <f t="shared" si="98"/>
        <v>3.2109536512170962</v>
      </c>
      <c r="W475" s="21">
        <f t="shared" si="99"/>
        <v>-0.67682683137623179</v>
      </c>
      <c r="X475" s="21">
        <f t="shared" si="100"/>
        <v>-0.25127170781198677</v>
      </c>
      <c r="Y475" s="21">
        <f t="shared" si="101"/>
        <v>-2.7433509331834949</v>
      </c>
      <c r="Z475" s="21">
        <f t="shared" si="102"/>
        <v>-2.5043133863916205E-2</v>
      </c>
      <c r="AA475" s="21">
        <f t="shared" si="103"/>
        <v>1.8669996326477758</v>
      </c>
      <c r="AB475" s="21">
        <f t="shared" si="104"/>
        <v>-0.13021708634954932</v>
      </c>
      <c r="AC475" s="21">
        <f t="shared" si="105"/>
        <v>-6.7677384363710985E-2</v>
      </c>
    </row>
    <row r="476" spans="20:29" x14ac:dyDescent="0.2">
      <c r="T476" s="21">
        <f t="shared" si="96"/>
        <v>16.806711431666667</v>
      </c>
      <c r="U476" s="21">
        <f t="shared" si="97"/>
        <v>6.5757507674516091</v>
      </c>
      <c r="V476" s="21">
        <f t="shared" si="98"/>
        <v>3.491824997675451</v>
      </c>
      <c r="W476" s="21">
        <f t="shared" si="99"/>
        <v>-0.52511240039408891</v>
      </c>
      <c r="X476" s="21">
        <f t="shared" si="100"/>
        <v>-0.25028915305008209</v>
      </c>
      <c r="Y476" s="21">
        <f t="shared" si="101"/>
        <v>-2.8929921191656387</v>
      </c>
      <c r="Z476" s="21">
        <f t="shared" si="102"/>
        <v>-2.4992841869868603E-2</v>
      </c>
      <c r="AA476" s="21">
        <f t="shared" si="103"/>
        <v>3.5772151716953946</v>
      </c>
      <c r="AB476" s="21">
        <f t="shared" si="104"/>
        <v>-9.514366230193172E-2</v>
      </c>
      <c r="AC476" s="21">
        <f t="shared" si="105"/>
        <v>-4.9559727250615741E-2</v>
      </c>
    </row>
    <row r="477" spans="20:29" x14ac:dyDescent="0.2">
      <c r="T477" s="21">
        <f t="shared" si="96"/>
        <v>17.930958434285714</v>
      </c>
      <c r="U477" s="21">
        <f t="shared" si="97"/>
        <v>6.2241679219146135</v>
      </c>
      <c r="V477" s="21">
        <f t="shared" si="98"/>
        <v>3.708642582080131</v>
      </c>
      <c r="W477" s="21">
        <f t="shared" si="99"/>
        <v>-0.27566880604885091</v>
      </c>
      <c r="X477" s="21">
        <f t="shared" si="100"/>
        <v>8.785574930110851E-2</v>
      </c>
      <c r="Y477" s="21">
        <f t="shared" si="101"/>
        <v>-2.9793271760108762</v>
      </c>
      <c r="Z477" s="21">
        <f t="shared" si="102"/>
        <v>-7.4178034727011455E-2</v>
      </c>
      <c r="AA477" s="21">
        <f t="shared" si="103"/>
        <v>4.4544755304751629</v>
      </c>
      <c r="AB477" s="21">
        <f t="shared" si="104"/>
        <v>-0.16528695370074109</v>
      </c>
      <c r="AC477" s="21">
        <f t="shared" si="105"/>
        <v>-4.9703587816091972E-2</v>
      </c>
    </row>
    <row r="478" spans="20:29" x14ac:dyDescent="0.2">
      <c r="T478" s="21">
        <f t="shared" si="96"/>
        <v>17.104492602113094</v>
      </c>
      <c r="U478" s="21">
        <f t="shared" si="97"/>
        <v>5.9740560244454173</v>
      </c>
      <c r="V478" s="21">
        <f t="shared" si="98"/>
        <v>3.8500376970206389</v>
      </c>
      <c r="W478" s="21">
        <f t="shared" si="99"/>
        <v>-0.24186867649527921</v>
      </c>
      <c r="X478" s="21">
        <f t="shared" si="100"/>
        <v>0.19271152498563204</v>
      </c>
      <c r="Y478" s="21">
        <f t="shared" si="101"/>
        <v>-3.2853864318739703</v>
      </c>
      <c r="Z478" s="21">
        <f t="shared" si="102"/>
        <v>-4.1055552762725739E-2</v>
      </c>
      <c r="AA478" s="21">
        <f t="shared" si="103"/>
        <v>3.8661953611001589</v>
      </c>
      <c r="AB478" s="21">
        <f t="shared" si="104"/>
        <v>-0.1525094925697883</v>
      </c>
      <c r="AC478" s="21">
        <f t="shared" si="105"/>
        <v>-5.7680797518472882E-2</v>
      </c>
    </row>
    <row r="479" spans="20:29" x14ac:dyDescent="0.2">
      <c r="T479" s="21">
        <f t="shared" si="96"/>
        <v>15.924119798482144</v>
      </c>
      <c r="U479" s="21">
        <f t="shared" si="97"/>
        <v>5.8421437927786428</v>
      </c>
      <c r="V479" s="21">
        <f t="shared" si="98"/>
        <v>3.881877884609878</v>
      </c>
      <c r="W479" s="21">
        <f t="shared" si="99"/>
        <v>0.23246815058805426</v>
      </c>
      <c r="X479" s="21">
        <f t="shared" si="100"/>
        <v>5.0584437783251279E-2</v>
      </c>
      <c r="Y479" s="21">
        <f t="shared" si="101"/>
        <v>-2.580464331665639</v>
      </c>
      <c r="Z479" s="21">
        <f t="shared" si="102"/>
        <v>-4.1003688685344777E-2</v>
      </c>
      <c r="AA479" s="21">
        <f t="shared" si="103"/>
        <v>1.792396329076352</v>
      </c>
      <c r="AB479" s="21">
        <f t="shared" si="104"/>
        <v>-0.25820732789716905</v>
      </c>
      <c r="AC479" s="21">
        <f t="shared" si="105"/>
        <v>4.3143908446223525E-3</v>
      </c>
    </row>
    <row r="480" spans="20:29" x14ac:dyDescent="0.2">
      <c r="T480" s="21">
        <f t="shared" si="96"/>
        <v>16.293238516934522</v>
      </c>
      <c r="U480" s="21">
        <f t="shared" si="97"/>
        <v>6.0220107642066978</v>
      </c>
      <c r="V480" s="21">
        <f t="shared" si="98"/>
        <v>3.2066752883599179</v>
      </c>
      <c r="W480" s="21">
        <f t="shared" si="99"/>
        <v>0.69055732353448285</v>
      </c>
      <c r="X480" s="21">
        <f t="shared" si="100"/>
        <v>0.15824839346777508</v>
      </c>
      <c r="Y480" s="21">
        <f t="shared" si="101"/>
        <v>7.0745748126030072E-2</v>
      </c>
      <c r="Z480" s="21">
        <f t="shared" si="102"/>
        <v>6.2632207743226656E-2</v>
      </c>
      <c r="AA480" s="21">
        <f t="shared" si="103"/>
        <v>-1.3766171620546004</v>
      </c>
      <c r="AB480" s="21">
        <f t="shared" si="104"/>
        <v>0.26656300263854593</v>
      </c>
      <c r="AC480" s="21">
        <f t="shared" si="105"/>
        <v>0.19240047248152709</v>
      </c>
    </row>
    <row r="481" spans="20:29" x14ac:dyDescent="0.2">
      <c r="T481" s="21">
        <f t="shared" si="96"/>
        <v>15.879778101547622</v>
      </c>
      <c r="U481" s="21">
        <f t="shared" si="97"/>
        <v>6.305030784266819</v>
      </c>
      <c r="V481" s="21">
        <f t="shared" si="98"/>
        <v>2.2557304783896939</v>
      </c>
      <c r="W481" s="21">
        <f t="shared" si="99"/>
        <v>0.79116978585591136</v>
      </c>
      <c r="X481" s="21">
        <f t="shared" si="100"/>
        <v>8.3476931592775139E-2</v>
      </c>
      <c r="Y481" s="21">
        <f t="shared" si="101"/>
        <v>1.9169624944355523</v>
      </c>
      <c r="Z481" s="21">
        <f t="shared" si="102"/>
        <v>3.2219635987274287E-2</v>
      </c>
      <c r="AA481" s="21">
        <f t="shared" si="103"/>
        <v>-3.0408392347926991</v>
      </c>
      <c r="AB481" s="21">
        <f t="shared" si="104"/>
        <v>0.41820485766830595</v>
      </c>
      <c r="AC481" s="21">
        <f t="shared" si="105"/>
        <v>0.11779750554700327</v>
      </c>
    </row>
    <row r="482" spans="20:29" x14ac:dyDescent="0.2">
      <c r="T482" s="21">
        <f t="shared" si="96"/>
        <v>13.724659879017857</v>
      </c>
      <c r="U482" s="21">
        <f t="shared" si="97"/>
        <v>6.4162608170036037</v>
      </c>
      <c r="V482" s="21">
        <f t="shared" si="98"/>
        <v>2.2713010723182947</v>
      </c>
      <c r="W482" s="21">
        <f t="shared" si="99"/>
        <v>0.37670005537972051</v>
      </c>
      <c r="X482" s="21">
        <f t="shared" si="100"/>
        <v>0.30987468361658499</v>
      </c>
      <c r="Y482" s="21">
        <f t="shared" si="101"/>
        <v>0.43412227345341137</v>
      </c>
      <c r="Z482" s="21">
        <f t="shared" si="102"/>
        <v>8.5286595243226709E-2</v>
      </c>
      <c r="AA482" s="21">
        <f t="shared" si="103"/>
        <v>-3.2347984313700762</v>
      </c>
      <c r="AB482" s="21">
        <f t="shared" si="104"/>
        <v>9.1897858263545906E-2</v>
      </c>
      <c r="AC482" s="21">
        <f t="shared" si="105"/>
        <v>-2.6005469363710988E-2</v>
      </c>
    </row>
    <row r="483" spans="20:29" x14ac:dyDescent="0.2">
      <c r="T483" s="21">
        <f t="shared" si="96"/>
        <v>10.52591190577381</v>
      </c>
      <c r="U483" s="21">
        <f t="shared" si="97"/>
        <v>6.3672009050692395</v>
      </c>
      <c r="V483" s="21">
        <f t="shared" si="98"/>
        <v>2.353106345711069</v>
      </c>
      <c r="W483" s="21">
        <f t="shared" si="99"/>
        <v>-0.22207333212027958</v>
      </c>
      <c r="X483" s="21">
        <f t="shared" si="100"/>
        <v>0.20982640322967994</v>
      </c>
      <c r="Y483" s="21">
        <f t="shared" si="101"/>
        <v>-1.7925747566061152</v>
      </c>
      <c r="Z483" s="21">
        <f t="shared" si="102"/>
        <v>8.5325829499179009E-2</v>
      </c>
      <c r="AA483" s="21">
        <f t="shared" si="103"/>
        <v>-3.0574182760426991</v>
      </c>
      <c r="AB483" s="21">
        <f t="shared" si="104"/>
        <v>-0.31261333063526475</v>
      </c>
      <c r="AC483" s="21">
        <f t="shared" si="105"/>
        <v>-0.10491465606013956</v>
      </c>
    </row>
    <row r="484" spans="20:29" x14ac:dyDescent="0.2">
      <c r="T484" s="21">
        <f t="shared" si="96"/>
        <v>9.4156486967261905</v>
      </c>
      <c r="U484" s="21">
        <f t="shared" si="97"/>
        <v>6.2529895952775405</v>
      </c>
      <c r="V484" s="21">
        <f t="shared" si="98"/>
        <v>2.4209090482408442</v>
      </c>
      <c r="W484" s="21">
        <f t="shared" si="99"/>
        <v>-0.46619518667385085</v>
      </c>
      <c r="X484" s="21">
        <f t="shared" si="100"/>
        <v>2.9684369628489415E-2</v>
      </c>
      <c r="Y484" s="21">
        <f t="shared" si="101"/>
        <v>-2.4146018406537322</v>
      </c>
      <c r="Z484" s="21">
        <f t="shared" si="102"/>
        <v>2.2493117356321868E-2</v>
      </c>
      <c r="AA484" s="21">
        <f t="shared" si="103"/>
        <v>-2.732311964108173</v>
      </c>
      <c r="AB484" s="21">
        <f t="shared" si="104"/>
        <v>-0.58882499194478788</v>
      </c>
      <c r="AC484" s="21">
        <f t="shared" si="105"/>
        <v>-0.10851727915537765</v>
      </c>
    </row>
    <row r="485" spans="20:29" x14ac:dyDescent="0.2">
      <c r="T485" s="21">
        <f t="shared" si="96"/>
        <v>8.9544091617559545</v>
      </c>
      <c r="U485" s="21">
        <f t="shared" si="97"/>
        <v>4.9159185852190603</v>
      </c>
      <c r="V485" s="21">
        <f t="shared" si="98"/>
        <v>2.5302973085979943</v>
      </c>
      <c r="W485" s="21">
        <f t="shared" si="99"/>
        <v>-0.72023168673337468</v>
      </c>
      <c r="X485" s="21">
        <f t="shared" si="100"/>
        <v>0.34924708995587073</v>
      </c>
      <c r="Y485" s="21">
        <f t="shared" si="101"/>
        <v>-2.4438430860703981</v>
      </c>
      <c r="Z485" s="21">
        <f t="shared" si="102"/>
        <v>-7.3620884786535265E-2</v>
      </c>
      <c r="AA485" s="21">
        <f t="shared" si="103"/>
        <v>-2.2732195752986524</v>
      </c>
      <c r="AB485" s="21">
        <f t="shared" si="104"/>
        <v>-0.22515700584359788</v>
      </c>
      <c r="AC485" s="21">
        <f t="shared" si="105"/>
        <v>-0.10498620626847288</v>
      </c>
    </row>
    <row r="486" spans="20:29" x14ac:dyDescent="0.2">
      <c r="T486" s="21">
        <f t="shared" si="96"/>
        <v>9.0348444207142862</v>
      </c>
      <c r="U486" s="21">
        <f t="shared" si="97"/>
        <v>4.8023394262304464</v>
      </c>
      <c r="V486" s="21">
        <f t="shared" si="98"/>
        <v>2.6740598081218536</v>
      </c>
      <c r="W486" s="21">
        <f t="shared" si="99"/>
        <v>-0.83462056348932701</v>
      </c>
      <c r="X486" s="21">
        <f t="shared" si="100"/>
        <v>-0.25297348307984391</v>
      </c>
      <c r="Y486" s="21">
        <f t="shared" si="101"/>
        <v>-2.771118522766828</v>
      </c>
      <c r="Z486" s="21">
        <f t="shared" si="102"/>
        <v>-2.4334713477011459E-2</v>
      </c>
      <c r="AA486" s="21">
        <f t="shared" si="103"/>
        <v>-1.1200806132450776</v>
      </c>
      <c r="AB486" s="21">
        <f t="shared" si="104"/>
        <v>-0.33876168783764626</v>
      </c>
      <c r="AC486" s="21">
        <f t="shared" si="105"/>
        <v>-9.9661563024425262E-2</v>
      </c>
    </row>
    <row r="487" spans="20:29" x14ac:dyDescent="0.2">
      <c r="T487" s="21">
        <f t="shared" si="96"/>
        <v>11.072406273452382</v>
      </c>
      <c r="U487" s="21">
        <f t="shared" si="97"/>
        <v>4.7689139580456867</v>
      </c>
      <c r="V487" s="21">
        <f t="shared" si="98"/>
        <v>2.8267220837170157</v>
      </c>
      <c r="W487" s="21">
        <f t="shared" si="99"/>
        <v>-0.77855624887623165</v>
      </c>
      <c r="X487" s="21">
        <f t="shared" si="100"/>
        <v>-0.21986798197865348</v>
      </c>
      <c r="Y487" s="21">
        <f t="shared" si="101"/>
        <v>-3.0899154423501609</v>
      </c>
      <c r="Z487" s="21">
        <f t="shared" si="102"/>
        <v>-2.4261195530582889E-2</v>
      </c>
      <c r="AA487" s="21">
        <f t="shared" si="103"/>
        <v>0.78020831681444314</v>
      </c>
      <c r="AB487" s="21">
        <f t="shared" si="104"/>
        <v>-0.10650254468288312</v>
      </c>
      <c r="AC487" s="21">
        <f t="shared" si="105"/>
        <v>-8.4319210197044317E-2</v>
      </c>
    </row>
    <row r="488" spans="20:29" x14ac:dyDescent="0.2">
      <c r="T488" s="21">
        <f t="shared" si="96"/>
        <v>12.819666920833333</v>
      </c>
      <c r="U488" s="21">
        <f t="shared" si="97"/>
        <v>4.7358663274512764</v>
      </c>
      <c r="V488" s="21">
        <f t="shared" si="98"/>
        <v>3.011666509342092</v>
      </c>
      <c r="W488" s="21">
        <f t="shared" si="99"/>
        <v>-0.65971497122742218</v>
      </c>
      <c r="X488" s="21">
        <f t="shared" si="100"/>
        <v>-0.2013940572167488</v>
      </c>
      <c r="Y488" s="21">
        <f t="shared" si="101"/>
        <v>-3.3246678083323045</v>
      </c>
      <c r="Z488" s="21">
        <f t="shared" si="102"/>
        <v>-2.4212285203201935E-2</v>
      </c>
      <c r="AA488" s="21">
        <f t="shared" si="103"/>
        <v>2.4650883850287286</v>
      </c>
      <c r="AB488" s="21">
        <f t="shared" si="104"/>
        <v>-0.10814442980193162</v>
      </c>
      <c r="AC488" s="21">
        <f t="shared" si="105"/>
        <v>-7.479318225061575E-2</v>
      </c>
    </row>
    <row r="489" spans="20:29" x14ac:dyDescent="0.2">
      <c r="T489" s="21">
        <f t="shared" si="96"/>
        <v>13.84710754595238</v>
      </c>
      <c r="U489" s="21">
        <f t="shared" si="97"/>
        <v>4.3860738460812172</v>
      </c>
      <c r="V489" s="21">
        <f t="shared" si="98"/>
        <v>3.1581588770801545</v>
      </c>
      <c r="W489" s="21">
        <f t="shared" si="99"/>
        <v>-0.42908740604885098</v>
      </c>
      <c r="X489" s="21">
        <f t="shared" si="100"/>
        <v>0.12417134013444198</v>
      </c>
      <c r="Y489" s="21">
        <f t="shared" si="101"/>
        <v>-3.388327311844209</v>
      </c>
      <c r="Z489" s="21">
        <f t="shared" si="102"/>
        <v>-7.3402924727011445E-2</v>
      </c>
      <c r="AA489" s="21">
        <f t="shared" si="103"/>
        <v>3.3259865929751626</v>
      </c>
      <c r="AB489" s="21">
        <f t="shared" si="104"/>
        <v>-0.18201074620074076</v>
      </c>
      <c r="AC489" s="21">
        <f t="shared" si="105"/>
        <v>-7.4422761982758628E-2</v>
      </c>
    </row>
    <row r="490" spans="20:29" x14ac:dyDescent="0.2">
      <c r="T490" s="21">
        <f t="shared" si="96"/>
        <v>12.911892335446428</v>
      </c>
      <c r="U490" s="21">
        <f t="shared" si="97"/>
        <v>4.1357178077787466</v>
      </c>
      <c r="V490" s="21">
        <f t="shared" si="98"/>
        <v>3.2405279095206652</v>
      </c>
      <c r="W490" s="21">
        <f t="shared" si="99"/>
        <v>-0.40862519149527921</v>
      </c>
      <c r="X490" s="21">
        <f t="shared" si="100"/>
        <v>0.2165207849856321</v>
      </c>
      <c r="Y490" s="21">
        <f t="shared" si="101"/>
        <v>-3.7350483802073042</v>
      </c>
      <c r="Z490" s="21">
        <f t="shared" si="102"/>
        <v>-4.0285887762725736E-2</v>
      </c>
      <c r="AA490" s="21">
        <f t="shared" si="103"/>
        <v>2.7578140502668269</v>
      </c>
      <c r="AB490" s="21">
        <f t="shared" si="104"/>
        <v>-0.17295543590312157</v>
      </c>
      <c r="AC490" s="21">
        <f t="shared" si="105"/>
        <v>-8.1741330851806238E-2</v>
      </c>
    </row>
    <row r="491" spans="20:29" x14ac:dyDescent="0.2">
      <c r="T491" s="21">
        <f t="shared" si="96"/>
        <v>11.50851422264881</v>
      </c>
      <c r="U491" s="21">
        <f t="shared" si="97"/>
        <v>3.9978851661121553</v>
      </c>
      <c r="V491" s="21">
        <f t="shared" si="98"/>
        <v>3.1945152129432586</v>
      </c>
      <c r="W491" s="21">
        <f t="shared" si="99"/>
        <v>4.65358680880541E-2</v>
      </c>
      <c r="X491" s="21">
        <f t="shared" si="100"/>
        <v>6.909552611658476E-2</v>
      </c>
      <c r="Y491" s="21">
        <f t="shared" si="101"/>
        <v>-3.1065801241656397</v>
      </c>
      <c r="Z491" s="21">
        <f t="shared" si="102"/>
        <v>-4.0237476185344775E-2</v>
      </c>
      <c r="AA491" s="21">
        <f t="shared" si="103"/>
        <v>0.65363202740968696</v>
      </c>
      <c r="AB491" s="21">
        <f t="shared" si="104"/>
        <v>-0.28584255456383589</v>
      </c>
      <c r="AC491" s="21">
        <f t="shared" si="105"/>
        <v>-2.0445980822044317E-2</v>
      </c>
    </row>
    <row r="492" spans="20:29" x14ac:dyDescent="0.2">
      <c r="T492" s="21">
        <f t="shared" si="96"/>
        <v>11.693651175267858</v>
      </c>
      <c r="U492" s="21">
        <f t="shared" si="97"/>
        <v>4.1742731342069419</v>
      </c>
      <c r="V492" s="21">
        <f t="shared" si="98"/>
        <v>2.4519145450265682</v>
      </c>
      <c r="W492" s="21">
        <f t="shared" si="99"/>
        <v>0.49490544603448272</v>
      </c>
      <c r="X492" s="21">
        <f t="shared" si="100"/>
        <v>0.17263158263444167</v>
      </c>
      <c r="Y492" s="21">
        <f t="shared" si="101"/>
        <v>-0.52415205687396993</v>
      </c>
      <c r="Z492" s="21">
        <f t="shared" si="102"/>
        <v>6.3398420243226658E-2</v>
      </c>
      <c r="AA492" s="21">
        <f t="shared" si="103"/>
        <v>-2.5440677478879312</v>
      </c>
      <c r="AB492" s="21">
        <f t="shared" si="104"/>
        <v>0.23693894763854573</v>
      </c>
      <c r="AC492" s="21">
        <f t="shared" si="105"/>
        <v>0.16782708248152708</v>
      </c>
    </row>
    <row r="493" spans="20:29" x14ac:dyDescent="0.2">
      <c r="T493" s="21">
        <f t="shared" si="96"/>
        <v>11.12740984904762</v>
      </c>
      <c r="U493" s="21">
        <f t="shared" si="97"/>
        <v>4.4519830959334286</v>
      </c>
      <c r="V493" s="21">
        <f t="shared" si="98"/>
        <v>1.4257235592230018</v>
      </c>
      <c r="W493" s="21">
        <f t="shared" si="99"/>
        <v>0.59066240752257804</v>
      </c>
      <c r="X493" s="21">
        <f t="shared" si="100"/>
        <v>9.7183431592775094E-2</v>
      </c>
      <c r="Y493" s="21">
        <f t="shared" si="101"/>
        <v>1.2740778244355528</v>
      </c>
      <c r="Z493" s="21">
        <f t="shared" si="102"/>
        <v>3.2838444320607632E-2</v>
      </c>
      <c r="AA493" s="21">
        <f t="shared" si="103"/>
        <v>-4.227185843959365</v>
      </c>
      <c r="AB493" s="21">
        <f t="shared" si="104"/>
        <v>0.38856667683497292</v>
      </c>
      <c r="AC493" s="21">
        <f t="shared" si="105"/>
        <v>9.356518971366995E-2</v>
      </c>
    </row>
    <row r="494" spans="20:29" x14ac:dyDescent="0.2">
      <c r="T494" s="21">
        <f t="shared" si="96"/>
        <v>8.737936116517858</v>
      </c>
      <c r="U494" s="21">
        <f t="shared" si="97"/>
        <v>4.5479950286708117</v>
      </c>
      <c r="V494" s="21">
        <f t="shared" si="98"/>
        <v>1.3758161473183463</v>
      </c>
      <c r="W494" s="21">
        <f t="shared" si="99"/>
        <v>0.17755345704638703</v>
      </c>
      <c r="X494" s="21">
        <f t="shared" si="100"/>
        <v>0.33684573444991839</v>
      </c>
      <c r="Y494" s="21">
        <f t="shared" si="101"/>
        <v>-0.25617761404658834</v>
      </c>
      <c r="Z494" s="21">
        <f t="shared" si="102"/>
        <v>8.5757999409893385E-2</v>
      </c>
      <c r="AA494" s="21">
        <f t="shared" si="103"/>
        <v>-4.5203950397034101</v>
      </c>
      <c r="AB494" s="21">
        <f t="shared" si="104"/>
        <v>4.0344103263545872E-2</v>
      </c>
      <c r="AC494" s="21">
        <f t="shared" si="105"/>
        <v>-4.9786796030377653E-2</v>
      </c>
    </row>
    <row r="495" spans="20:29" x14ac:dyDescent="0.2">
      <c r="T495" s="21">
        <f t="shared" si="96"/>
        <v>5.5041573857738078</v>
      </c>
      <c r="U495" s="21">
        <f t="shared" si="97"/>
        <v>4.4833914967362034</v>
      </c>
      <c r="V495" s="21">
        <f t="shared" si="98"/>
        <v>1.4023922340444415</v>
      </c>
      <c r="W495" s="21">
        <f t="shared" si="99"/>
        <v>-0.40090835212027953</v>
      </c>
      <c r="X495" s="21">
        <f t="shared" si="100"/>
        <v>0.24040677406301325</v>
      </c>
      <c r="Y495" s="21">
        <f t="shared" si="101"/>
        <v>-2.4479398649394475</v>
      </c>
      <c r="Z495" s="21">
        <f t="shared" si="102"/>
        <v>8.5649829499179028E-2</v>
      </c>
      <c r="AA495" s="21">
        <f t="shared" si="103"/>
        <v>-4.3618070360426993</v>
      </c>
      <c r="AB495" s="21">
        <f t="shared" si="104"/>
        <v>-0.36840958646859789</v>
      </c>
      <c r="AC495" s="21">
        <f t="shared" si="105"/>
        <v>-0.12862269772680623</v>
      </c>
    </row>
    <row r="496" spans="20:29" x14ac:dyDescent="0.2">
      <c r="T496" s="21">
        <f t="shared" si="96"/>
        <v>4.5282254425595223</v>
      </c>
      <c r="U496" s="21">
        <f t="shared" si="97"/>
        <v>4.384011730277507</v>
      </c>
      <c r="V496" s="21">
        <f t="shared" si="98"/>
        <v>1.4368493965741891</v>
      </c>
      <c r="W496" s="21">
        <f t="shared" si="99"/>
        <v>-0.63184737084051734</v>
      </c>
      <c r="X496" s="21">
        <f t="shared" si="100"/>
        <v>4.1319062128489459E-2</v>
      </c>
      <c r="Y496" s="21">
        <f t="shared" si="101"/>
        <v>-3.0376190614870651</v>
      </c>
      <c r="Z496" s="21">
        <f t="shared" si="102"/>
        <v>2.2817117356321887E-2</v>
      </c>
      <c r="AA496" s="21">
        <f t="shared" si="103"/>
        <v>-3.9168288682748402</v>
      </c>
      <c r="AB496" s="21">
        <f t="shared" si="104"/>
        <v>-0.63836798527812144</v>
      </c>
      <c r="AC496" s="21">
        <f t="shared" si="105"/>
        <v>-0.13211320998871098</v>
      </c>
    </row>
    <row r="497" spans="20:29" x14ac:dyDescent="0.2">
      <c r="T497" s="21">
        <f t="shared" si="96"/>
        <v>4.2983708742559505</v>
      </c>
      <c r="U497" s="21">
        <f t="shared" si="97"/>
        <v>3.047612106051929</v>
      </c>
      <c r="V497" s="21">
        <f t="shared" si="98"/>
        <v>1.5188226985980009</v>
      </c>
      <c r="W497" s="21">
        <f t="shared" si="99"/>
        <v>-0.88620355506670789</v>
      </c>
      <c r="X497" s="21">
        <f t="shared" si="100"/>
        <v>0.34512969995587073</v>
      </c>
      <c r="Y497" s="21">
        <f t="shared" si="101"/>
        <v>-3.0525006052370642</v>
      </c>
      <c r="Z497" s="21">
        <f t="shared" si="102"/>
        <v>-7.3361872286535248E-2</v>
      </c>
      <c r="AA497" s="21">
        <f t="shared" si="103"/>
        <v>-3.1861414786319848</v>
      </c>
      <c r="AB497" s="21">
        <f t="shared" si="104"/>
        <v>-0.28331932751026434</v>
      </c>
      <c r="AC497" s="21">
        <f t="shared" si="105"/>
        <v>-0.13166856793513956</v>
      </c>
    </row>
    <row r="498" spans="20:29" x14ac:dyDescent="0.2">
      <c r="T498" s="21">
        <f t="shared" si="96"/>
        <v>4.5507743490476207</v>
      </c>
      <c r="U498" s="21">
        <f t="shared" si="97"/>
        <v>2.943391671230529</v>
      </c>
      <c r="V498" s="21">
        <f t="shared" si="98"/>
        <v>1.628893791455198</v>
      </c>
      <c r="W498" s="21">
        <f t="shared" si="99"/>
        <v>-1.0085028818226605</v>
      </c>
      <c r="X498" s="21">
        <f t="shared" si="100"/>
        <v>-0.28315261057984387</v>
      </c>
      <c r="Y498" s="21">
        <f t="shared" si="101"/>
        <v>-3.3851624352668268</v>
      </c>
      <c r="Z498" s="21">
        <f t="shared" si="102"/>
        <v>-2.4140472643678128E-2</v>
      </c>
      <c r="AA498" s="21">
        <f t="shared" si="103"/>
        <v>-1.8145394149117422</v>
      </c>
      <c r="AB498" s="21">
        <f t="shared" si="104"/>
        <v>-0.38217446283764556</v>
      </c>
      <c r="AC498" s="21">
        <f t="shared" si="105"/>
        <v>-0.12383528469109192</v>
      </c>
    </row>
    <row r="499" spans="20:29" x14ac:dyDescent="0.2">
      <c r="T499" s="21">
        <f t="shared" si="96"/>
        <v>6.7790861542857144</v>
      </c>
      <c r="U499" s="21">
        <f t="shared" si="97"/>
        <v>2.9237194588795319</v>
      </c>
      <c r="V499" s="21">
        <f t="shared" si="98"/>
        <v>1.7771920537170445</v>
      </c>
      <c r="W499" s="21">
        <f t="shared" si="99"/>
        <v>-0.91826209887623189</v>
      </c>
      <c r="X499" s="21">
        <f t="shared" si="100"/>
        <v>-0.25629482531198683</v>
      </c>
      <c r="Y499" s="21">
        <f t="shared" si="101"/>
        <v>-3.6621309606834944</v>
      </c>
      <c r="Z499" s="21">
        <f t="shared" si="102"/>
        <v>-2.4952448863916211E-2</v>
      </c>
      <c r="AA499" s="21">
        <f t="shared" si="103"/>
        <v>0.17184310014777715</v>
      </c>
      <c r="AB499" s="21">
        <f t="shared" si="104"/>
        <v>-0.14227924968288308</v>
      </c>
      <c r="AC499" s="21">
        <f t="shared" si="105"/>
        <v>-8.9749063530377649E-2</v>
      </c>
    </row>
    <row r="500" spans="20:29" x14ac:dyDescent="0.2">
      <c r="T500" s="21">
        <f t="shared" si="96"/>
        <v>8.6594669975000009</v>
      </c>
      <c r="U500" s="21">
        <f t="shared" si="97"/>
        <v>2.9203552599515206</v>
      </c>
      <c r="V500" s="21">
        <f t="shared" si="98"/>
        <v>1.9275041135087463</v>
      </c>
      <c r="W500" s="21">
        <f t="shared" si="99"/>
        <v>-0.76627841372742223</v>
      </c>
      <c r="X500" s="21">
        <f t="shared" si="100"/>
        <v>-0.25623096138341533</v>
      </c>
      <c r="Y500" s="21">
        <f t="shared" si="101"/>
        <v>-3.7974058374989714</v>
      </c>
      <c r="Z500" s="21">
        <f t="shared" si="102"/>
        <v>-2.572248686986859E-2</v>
      </c>
      <c r="AA500" s="21">
        <f t="shared" si="103"/>
        <v>1.8675159800287293</v>
      </c>
      <c r="AB500" s="21">
        <f t="shared" si="104"/>
        <v>-0.13650784646859826</v>
      </c>
      <c r="AC500" s="21">
        <f t="shared" si="105"/>
        <v>-7.3770877250615735E-2</v>
      </c>
    </row>
    <row r="501" spans="20:29" x14ac:dyDescent="0.2">
      <c r="T501" s="21">
        <f t="shared" ref="T501:T564" si="106">SUM(D137:E137)</f>
        <v>9.7142063509523808</v>
      </c>
      <c r="U501" s="21">
        <f t="shared" ref="U501:U564" si="107">SUM(H137:I137)</f>
        <v>2.5825867044145525</v>
      </c>
      <c r="V501" s="21">
        <f t="shared" ref="V501:V564" si="108">SUM(K137:L137)</f>
        <v>2.0300587987468361</v>
      </c>
      <c r="W501" s="21">
        <f t="shared" ref="W501:W564" si="109">SUM(N137:O137)</f>
        <v>-0.51777119854885101</v>
      </c>
      <c r="X501" s="21">
        <f t="shared" ref="X501:X564" si="110">SUM(Q137:R137)</f>
        <v>6.5850380134441888E-2</v>
      </c>
      <c r="Y501" s="21">
        <f t="shared" ref="Y501:Y564" si="111">SUM(T137:U137)</f>
        <v>-3.8107227810108761</v>
      </c>
      <c r="Z501" s="21">
        <f t="shared" ref="Z501:Z564" si="112">SUM(W137:X137)</f>
        <v>-7.593624722701145E-2</v>
      </c>
      <c r="AA501" s="21">
        <f t="shared" ref="AA501:AA564" si="113">SUM(Z137:AA137)</f>
        <v>2.7323706646418291</v>
      </c>
      <c r="AB501" s="21">
        <f t="shared" ref="AB501:AB564" si="114">SUM(AC137:AD137)</f>
        <v>-0.21791820370074078</v>
      </c>
      <c r="AC501" s="21">
        <f t="shared" ref="AC501:AC564" si="115">SUM(AF137:AG137)</f>
        <v>-7.4311983649425289E-2</v>
      </c>
    </row>
    <row r="502" spans="20:29" x14ac:dyDescent="0.2">
      <c r="T502" s="21">
        <f t="shared" si="106"/>
        <v>8.7487648079464293</v>
      </c>
      <c r="U502" s="21">
        <f t="shared" si="107"/>
        <v>2.3410400744451181</v>
      </c>
      <c r="V502" s="21">
        <f t="shared" si="108"/>
        <v>2.0650569211873631</v>
      </c>
      <c r="W502" s="21">
        <f t="shared" si="109"/>
        <v>-0.4943537464952793</v>
      </c>
      <c r="X502" s="21">
        <f t="shared" si="110"/>
        <v>0.15393954748563199</v>
      </c>
      <c r="Y502" s="21">
        <f t="shared" si="111"/>
        <v>-4.1267899943739703</v>
      </c>
      <c r="Z502" s="21">
        <f t="shared" si="112"/>
        <v>-4.3842244429392399E-2</v>
      </c>
      <c r="AA502" s="21">
        <f t="shared" si="113"/>
        <v>2.1460292361001585</v>
      </c>
      <c r="AB502" s="21">
        <f t="shared" si="114"/>
        <v>-0.21037144673645436</v>
      </c>
      <c r="AC502" s="21">
        <f t="shared" si="115"/>
        <v>-8.1932055851806226E-2</v>
      </c>
    </row>
    <row r="503" spans="20:29" x14ac:dyDescent="0.2">
      <c r="T503" s="21">
        <f t="shared" si="106"/>
        <v>7.4017925468154777</v>
      </c>
      <c r="U503" s="21">
        <f t="shared" si="107"/>
        <v>2.2149668727788594</v>
      </c>
      <c r="V503" s="21">
        <f t="shared" si="108"/>
        <v>1.9742901954433023</v>
      </c>
      <c r="W503" s="21">
        <f t="shared" si="109"/>
        <v>-3.4020176078612407E-2</v>
      </c>
      <c r="X503" s="21">
        <f t="shared" si="110"/>
        <v>1.5149777832512701E-3</v>
      </c>
      <c r="Y503" s="21">
        <f t="shared" si="111"/>
        <v>-3.4457647274989727</v>
      </c>
      <c r="Z503" s="21">
        <f t="shared" si="112"/>
        <v>-4.4213915352011454E-2</v>
      </c>
      <c r="AA503" s="21">
        <f t="shared" si="113"/>
        <v>5.7060901576353018E-2</v>
      </c>
      <c r="AB503" s="21">
        <f t="shared" si="114"/>
        <v>-0.30186782956383551</v>
      </c>
      <c r="AC503" s="21">
        <f t="shared" si="115"/>
        <v>-2.0184206655377651E-2</v>
      </c>
    </row>
    <row r="504" spans="20:29" x14ac:dyDescent="0.2">
      <c r="T504" s="21">
        <f t="shared" si="106"/>
        <v>7.5266160161011904</v>
      </c>
      <c r="U504" s="21">
        <f t="shared" si="107"/>
        <v>2.4079157133737681</v>
      </c>
      <c r="V504" s="21">
        <f t="shared" si="108"/>
        <v>1.1811040991933055</v>
      </c>
      <c r="W504" s="21">
        <f t="shared" si="109"/>
        <v>0.41419342103448287</v>
      </c>
      <c r="X504" s="21">
        <f t="shared" si="110"/>
        <v>9.9776762634441796E-2</v>
      </c>
      <c r="Y504" s="21">
        <f t="shared" si="111"/>
        <v>-0.84119204437396977</v>
      </c>
      <c r="Z504" s="21">
        <f t="shared" si="112"/>
        <v>5.9421981076559979E-2</v>
      </c>
      <c r="AA504" s="21">
        <f t="shared" si="113"/>
        <v>-3.1778347162212679</v>
      </c>
      <c r="AB504" s="21">
        <f t="shared" si="114"/>
        <v>0.21537177180521283</v>
      </c>
      <c r="AC504" s="21">
        <f t="shared" si="115"/>
        <v>0.16783091581486043</v>
      </c>
    </row>
    <row r="505" spans="20:29" x14ac:dyDescent="0.2">
      <c r="T505" s="21">
        <f t="shared" si="106"/>
        <v>6.9524617765476187</v>
      </c>
      <c r="U505" s="21">
        <f t="shared" si="107"/>
        <v>2.7044855384338007</v>
      </c>
      <c r="V505" s="21">
        <f t="shared" si="108"/>
        <v>0.10053333338964876</v>
      </c>
      <c r="W505" s="21">
        <f t="shared" si="109"/>
        <v>0.51507011502257816</v>
      </c>
      <c r="X505" s="21">
        <f t="shared" si="110"/>
        <v>2.6935260759441859E-2</v>
      </c>
      <c r="Y505" s="21">
        <f t="shared" si="111"/>
        <v>0.98138210193555286</v>
      </c>
      <c r="Z505" s="21">
        <f t="shared" si="112"/>
        <v>2.8747681820607621E-2</v>
      </c>
      <c r="AA505" s="21">
        <f t="shared" si="113"/>
        <v>-4.8772423639593665</v>
      </c>
      <c r="AB505" s="21">
        <f t="shared" si="114"/>
        <v>0.37809522350163949</v>
      </c>
      <c r="AC505" s="21">
        <f t="shared" si="115"/>
        <v>9.4428460547003282E-2</v>
      </c>
    </row>
    <row r="506" spans="20:29" x14ac:dyDescent="0.2">
      <c r="T506" s="21">
        <f t="shared" si="106"/>
        <v>4.7988419148511907</v>
      </c>
      <c r="U506" s="21">
        <f t="shared" si="107"/>
        <v>2.8376678820036432</v>
      </c>
      <c r="V506" s="21">
        <f t="shared" si="108"/>
        <v>-2.7485684830708124E-4</v>
      </c>
      <c r="W506" s="21">
        <f t="shared" si="109"/>
        <v>0.11630420121305396</v>
      </c>
      <c r="X506" s="21">
        <f t="shared" si="110"/>
        <v>0.24672990278325158</v>
      </c>
      <c r="Y506" s="21">
        <f t="shared" si="111"/>
        <v>-0.46639224987992201</v>
      </c>
      <c r="Z506" s="21">
        <f t="shared" si="112"/>
        <v>8.1552913576560027E-2</v>
      </c>
      <c r="AA506" s="21">
        <f t="shared" si="113"/>
        <v>-5.0325797380367439</v>
      </c>
      <c r="AB506" s="21">
        <f t="shared" si="114"/>
        <v>6.365511243021249E-2</v>
      </c>
      <c r="AC506" s="21">
        <f t="shared" si="115"/>
        <v>-4.7837929363710986E-2</v>
      </c>
    </row>
    <row r="507" spans="20:29" x14ac:dyDescent="0.2">
      <c r="T507" s="21">
        <f t="shared" si="106"/>
        <v>1.9388827132738093</v>
      </c>
      <c r="U507" s="21">
        <f t="shared" si="107"/>
        <v>2.8312715434030906</v>
      </c>
      <c r="V507" s="21">
        <f t="shared" si="108"/>
        <v>-1.3692055955573323E-2</v>
      </c>
      <c r="W507" s="21">
        <f t="shared" si="109"/>
        <v>-0.43809392378694612</v>
      </c>
      <c r="X507" s="21">
        <f t="shared" si="110"/>
        <v>0.13862291072967992</v>
      </c>
      <c r="Y507" s="21">
        <f t="shared" si="111"/>
        <v>-2.5625347024394474</v>
      </c>
      <c r="Z507" s="21">
        <f t="shared" si="112"/>
        <v>8.1330420332512324E-2</v>
      </c>
      <c r="AA507" s="21">
        <f t="shared" si="113"/>
        <v>-4.6556485568760317</v>
      </c>
      <c r="AB507" s="21">
        <f t="shared" si="114"/>
        <v>-0.31758463563526451</v>
      </c>
      <c r="AC507" s="21">
        <f t="shared" si="115"/>
        <v>-0.12483707856013955</v>
      </c>
    </row>
    <row r="508" spans="20:29" x14ac:dyDescent="0.2">
      <c r="T508" s="21">
        <f t="shared" si="106"/>
        <v>1.1940945975595221</v>
      </c>
      <c r="U508" s="21">
        <f t="shared" si="107"/>
        <v>2.7615752077776961</v>
      </c>
      <c r="V508" s="21">
        <f t="shared" si="108"/>
        <v>-9.7397567591883671E-3</v>
      </c>
      <c r="W508" s="21">
        <f t="shared" si="109"/>
        <v>-0.65428452250718383</v>
      </c>
      <c r="X508" s="21">
        <f t="shared" si="110"/>
        <v>-2.8298315371510507E-2</v>
      </c>
      <c r="Y508" s="21">
        <f t="shared" si="111"/>
        <v>-3.1394402764870648</v>
      </c>
      <c r="Z508" s="21">
        <f t="shared" si="112"/>
        <v>1.8497708189655182E-2</v>
      </c>
      <c r="AA508" s="21">
        <f t="shared" si="113"/>
        <v>-4.0315542207748374</v>
      </c>
      <c r="AB508" s="21">
        <f t="shared" si="114"/>
        <v>-0.59588830111145485</v>
      </c>
      <c r="AC508" s="21">
        <f t="shared" si="115"/>
        <v>-0.12680382415537766</v>
      </c>
    </row>
    <row r="509" spans="20:29" x14ac:dyDescent="0.2">
      <c r="T509" s="21">
        <f t="shared" si="106"/>
        <v>1.1872455042559524</v>
      </c>
      <c r="U509" s="21">
        <f t="shared" si="107"/>
        <v>1.454167283552124</v>
      </c>
      <c r="V509" s="21">
        <f t="shared" si="108"/>
        <v>4.618425026467321E-2</v>
      </c>
      <c r="W509" s="21">
        <f t="shared" si="109"/>
        <v>-0.89747202840004114</v>
      </c>
      <c r="X509" s="21">
        <f t="shared" si="110"/>
        <v>0.296162798289204</v>
      </c>
      <c r="Y509" s="21">
        <f t="shared" si="111"/>
        <v>-3.137439628570398</v>
      </c>
      <c r="Z509" s="21">
        <f t="shared" si="112"/>
        <v>-7.7959109786535266E-2</v>
      </c>
      <c r="AA509" s="21">
        <f t="shared" si="113"/>
        <v>-3.1230405061319839</v>
      </c>
      <c r="AB509" s="21">
        <f t="shared" si="114"/>
        <v>-0.24883640167693111</v>
      </c>
      <c r="AC509" s="21">
        <f t="shared" si="115"/>
        <v>-0.12452581043513955</v>
      </c>
    </row>
    <row r="510" spans="20:29" x14ac:dyDescent="0.2">
      <c r="T510" s="21">
        <f t="shared" si="106"/>
        <v>1.621112687380954</v>
      </c>
      <c r="U510" s="21">
        <f t="shared" si="107"/>
        <v>1.3765174862305685</v>
      </c>
      <c r="V510" s="21">
        <f t="shared" si="108"/>
        <v>0.1511665372885318</v>
      </c>
      <c r="W510" s="21">
        <f t="shared" si="109"/>
        <v>-1.0136607276559937</v>
      </c>
      <c r="X510" s="21">
        <f t="shared" si="110"/>
        <v>-0.31514448724651056</v>
      </c>
      <c r="Y510" s="21">
        <f t="shared" si="111"/>
        <v>-3.5064964911001604</v>
      </c>
      <c r="Z510" s="21">
        <f t="shared" si="112"/>
        <v>-2.901564847701147E-2</v>
      </c>
      <c r="AA510" s="21">
        <f t="shared" si="113"/>
        <v>-1.5248923924117417</v>
      </c>
      <c r="AB510" s="21">
        <f t="shared" si="114"/>
        <v>-0.40054704867097923</v>
      </c>
      <c r="AC510" s="21">
        <f t="shared" si="115"/>
        <v>-0.11682772719109194</v>
      </c>
    </row>
    <row r="511" spans="20:29" x14ac:dyDescent="0.2">
      <c r="T511" s="21">
        <f t="shared" si="106"/>
        <v>3.8075815559523813</v>
      </c>
      <c r="U511" s="21">
        <f t="shared" si="107"/>
        <v>1.3242118105463305</v>
      </c>
      <c r="V511" s="21">
        <f t="shared" si="108"/>
        <v>0.39078102288368655</v>
      </c>
      <c r="W511" s="21">
        <f t="shared" si="109"/>
        <v>-0.95681496720956516</v>
      </c>
      <c r="X511" s="21">
        <f t="shared" si="110"/>
        <v>-0.23525736447865359</v>
      </c>
      <c r="Y511" s="21">
        <f t="shared" si="111"/>
        <v>-3.9167628973501616</v>
      </c>
      <c r="Z511" s="21">
        <f t="shared" si="112"/>
        <v>-2.9035086363916211E-2</v>
      </c>
      <c r="AA511" s="21">
        <f t="shared" si="113"/>
        <v>0.57305595098110906</v>
      </c>
      <c r="AB511" s="21">
        <f t="shared" si="114"/>
        <v>-0.2501318971828832</v>
      </c>
      <c r="AC511" s="21">
        <f t="shared" si="115"/>
        <v>-9.2466665197044315E-2</v>
      </c>
    </row>
    <row r="512" spans="20:29" x14ac:dyDescent="0.2">
      <c r="T512" s="21">
        <f t="shared" si="106"/>
        <v>5.688162100833333</v>
      </c>
      <c r="U512" s="21">
        <f t="shared" si="107"/>
        <v>1.2599752149508276</v>
      </c>
      <c r="V512" s="21">
        <f t="shared" si="108"/>
        <v>0.6406109060087033</v>
      </c>
      <c r="W512" s="21">
        <f t="shared" si="109"/>
        <v>-0.81571801039408898</v>
      </c>
      <c r="X512" s="21">
        <f t="shared" si="110"/>
        <v>-0.1961841238834155</v>
      </c>
      <c r="Y512" s="21">
        <f t="shared" si="111"/>
        <v>-4.1349437024989717</v>
      </c>
      <c r="Z512" s="21">
        <f t="shared" si="112"/>
        <v>-2.8735526036535251E-2</v>
      </c>
      <c r="AA512" s="21">
        <f t="shared" si="113"/>
        <v>2.2960769116953941</v>
      </c>
      <c r="AB512" s="21">
        <f t="shared" si="114"/>
        <v>-0.25856688313526499</v>
      </c>
      <c r="AC512" s="21">
        <f t="shared" si="115"/>
        <v>-7.436034808394909E-2</v>
      </c>
    </row>
    <row r="513" spans="20:29" x14ac:dyDescent="0.2">
      <c r="T513" s="21">
        <f t="shared" si="106"/>
        <v>6.9492681617857137</v>
      </c>
      <c r="U513" s="21">
        <f t="shared" si="107"/>
        <v>0.89081424441474155</v>
      </c>
      <c r="V513" s="21">
        <f t="shared" si="108"/>
        <v>0.84201965624680497</v>
      </c>
      <c r="W513" s="21">
        <f t="shared" si="109"/>
        <v>-0.54732673104885099</v>
      </c>
      <c r="X513" s="21">
        <f t="shared" si="110"/>
        <v>0.12289403263444187</v>
      </c>
      <c r="Y513" s="21">
        <f t="shared" si="111"/>
        <v>-4.0839538701775435</v>
      </c>
      <c r="Z513" s="21">
        <f t="shared" si="112"/>
        <v>-7.7865237227011455E-2</v>
      </c>
      <c r="AA513" s="21">
        <f t="shared" si="113"/>
        <v>3.177252857975164</v>
      </c>
      <c r="AB513" s="21">
        <f t="shared" si="114"/>
        <v>-0.3017678412007414</v>
      </c>
      <c r="AC513" s="21">
        <f t="shared" si="115"/>
        <v>-7.2792654482758623E-2</v>
      </c>
    </row>
    <row r="514" spans="20:29" x14ac:dyDescent="0.2">
      <c r="T514" s="21">
        <f t="shared" si="106"/>
        <v>6.2324316029464271</v>
      </c>
      <c r="U514" s="21">
        <f t="shared" si="107"/>
        <v>0.61805830361117842</v>
      </c>
      <c r="V514" s="21">
        <f t="shared" si="108"/>
        <v>0.97250727952064153</v>
      </c>
      <c r="W514" s="21">
        <f t="shared" si="109"/>
        <v>-0.50181661899527918</v>
      </c>
      <c r="X514" s="21">
        <f t="shared" si="110"/>
        <v>0.21197249831896547</v>
      </c>
      <c r="Y514" s="21">
        <f t="shared" si="111"/>
        <v>-4.2951835477073033</v>
      </c>
      <c r="Z514" s="21">
        <f t="shared" si="112"/>
        <v>-4.4687201929392406E-2</v>
      </c>
      <c r="AA514" s="21">
        <f t="shared" si="113"/>
        <v>2.622793396933492</v>
      </c>
      <c r="AB514" s="21">
        <f t="shared" si="114"/>
        <v>-0.27093182090312196</v>
      </c>
      <c r="AC514" s="21">
        <f t="shared" si="115"/>
        <v>-8.0280503351806226E-2</v>
      </c>
    </row>
    <row r="515" spans="20:29" x14ac:dyDescent="0.2">
      <c r="T515" s="21">
        <f t="shared" si="106"/>
        <v>5.0572434109821431</v>
      </c>
      <c r="U515" s="21">
        <f t="shared" si="107"/>
        <v>0.46057234194540797</v>
      </c>
      <c r="V515" s="21">
        <f t="shared" si="108"/>
        <v>0.97389601044324081</v>
      </c>
      <c r="W515" s="21">
        <f t="shared" si="109"/>
        <v>-2.3907818578612461E-2</v>
      </c>
      <c r="X515" s="21">
        <f t="shared" si="110"/>
        <v>6.1807666116584614E-2</v>
      </c>
      <c r="Y515" s="21">
        <f t="shared" si="111"/>
        <v>-3.516250638332306</v>
      </c>
      <c r="Z515" s="21">
        <f t="shared" si="112"/>
        <v>-4.4881558685344783E-2</v>
      </c>
      <c r="AA515" s="21">
        <f t="shared" si="113"/>
        <v>0.54130925990968493</v>
      </c>
      <c r="AB515" s="21">
        <f t="shared" si="114"/>
        <v>-0.37638252539716976</v>
      </c>
      <c r="AC515" s="21">
        <f t="shared" si="115"/>
        <v>-1.8914652488710985E-2</v>
      </c>
    </row>
    <row r="516" spans="20:29" x14ac:dyDescent="0.2">
      <c r="T516" s="21">
        <f t="shared" si="106"/>
        <v>5.4058744627678568</v>
      </c>
      <c r="U516" s="21">
        <f t="shared" si="107"/>
        <v>0.60174302420682579</v>
      </c>
      <c r="V516" s="21">
        <f t="shared" si="108"/>
        <v>0.27115130002658816</v>
      </c>
      <c r="W516" s="21">
        <f t="shared" si="109"/>
        <v>0.43764674603448273</v>
      </c>
      <c r="X516" s="21">
        <f t="shared" si="110"/>
        <v>0.17069999930110835</v>
      </c>
      <c r="Y516" s="21">
        <f t="shared" si="111"/>
        <v>-0.79509347520730289</v>
      </c>
      <c r="Z516" s="21">
        <f t="shared" si="112"/>
        <v>5.8754337743226651E-2</v>
      </c>
      <c r="AA516" s="21">
        <f t="shared" si="113"/>
        <v>-2.6674255212212667</v>
      </c>
      <c r="AB516" s="21">
        <f t="shared" si="114"/>
        <v>0.15918540513854618</v>
      </c>
      <c r="AC516" s="21">
        <f t="shared" si="115"/>
        <v>0.16921798248152708</v>
      </c>
    </row>
    <row r="517" spans="20:29" x14ac:dyDescent="0.2">
      <c r="T517" s="21">
        <f t="shared" si="106"/>
        <v>5.0285642640476196</v>
      </c>
      <c r="U517" s="21">
        <f t="shared" si="107"/>
        <v>0.85202785593355657</v>
      </c>
      <c r="V517" s="21">
        <f t="shared" si="108"/>
        <v>-0.70495270994365455</v>
      </c>
      <c r="W517" s="21">
        <f t="shared" si="109"/>
        <v>0.54825933502257806</v>
      </c>
      <c r="X517" s="21">
        <f t="shared" si="110"/>
        <v>8.7704124926108462E-2</v>
      </c>
      <c r="Y517" s="21">
        <f t="shared" si="111"/>
        <v>1.152953316935553</v>
      </c>
      <c r="Z517" s="21">
        <f t="shared" si="112"/>
        <v>2.8596045153940944E-2</v>
      </c>
      <c r="AA517" s="21">
        <f t="shared" si="113"/>
        <v>-4.3601893181260323</v>
      </c>
      <c r="AB517" s="21">
        <f t="shared" si="114"/>
        <v>0.3285508201683065</v>
      </c>
      <c r="AC517" s="21">
        <f t="shared" si="115"/>
        <v>9.5613418047003268E-2</v>
      </c>
    </row>
    <row r="518" spans="20:29" x14ac:dyDescent="0.2">
      <c r="T518" s="21">
        <f t="shared" si="106"/>
        <v>3.0902738315178571</v>
      </c>
      <c r="U518" s="21">
        <f t="shared" si="107"/>
        <v>0.95636091533697254</v>
      </c>
      <c r="V518" s="21">
        <f t="shared" si="108"/>
        <v>-0.68910745768170045</v>
      </c>
      <c r="W518" s="21">
        <f t="shared" si="109"/>
        <v>0.16817152537972058</v>
      </c>
      <c r="X518" s="21">
        <f t="shared" si="110"/>
        <v>0.30647011111658495</v>
      </c>
      <c r="Y518" s="21">
        <f t="shared" si="111"/>
        <v>-0.17767601321325488</v>
      </c>
      <c r="Z518" s="21">
        <f t="shared" si="112"/>
        <v>8.1917283576560029E-2</v>
      </c>
      <c r="AA518" s="21">
        <f t="shared" si="113"/>
        <v>-4.5528350663700783</v>
      </c>
      <c r="AB518" s="21">
        <f t="shared" si="114"/>
        <v>3.4469648263546038E-2</v>
      </c>
      <c r="AC518" s="21">
        <f t="shared" si="115"/>
        <v>-3.7473092697044318E-2</v>
      </c>
    </row>
    <row r="519" spans="20:29" x14ac:dyDescent="0.2">
      <c r="T519" s="21">
        <f t="shared" si="106"/>
        <v>0.43681640244047548</v>
      </c>
      <c r="U519" s="21">
        <f t="shared" si="107"/>
        <v>0.9315319600696057</v>
      </c>
      <c r="V519" s="21">
        <f t="shared" si="108"/>
        <v>-0.58389520178889143</v>
      </c>
      <c r="W519" s="21">
        <f t="shared" si="109"/>
        <v>-0.37101501712027951</v>
      </c>
      <c r="X519" s="21">
        <f t="shared" si="110"/>
        <v>0.19940407739634647</v>
      </c>
      <c r="Y519" s="21">
        <f t="shared" si="111"/>
        <v>-2.1741840174394471</v>
      </c>
      <c r="Z519" s="21">
        <f t="shared" si="112"/>
        <v>8.2210796999178992E-2</v>
      </c>
      <c r="AA519" s="21">
        <f t="shared" si="113"/>
        <v>-4.1981992010426969</v>
      </c>
      <c r="AB519" s="21">
        <f t="shared" si="114"/>
        <v>-0.33818271896859775</v>
      </c>
      <c r="AC519" s="21">
        <f t="shared" si="115"/>
        <v>-0.11086714689347288</v>
      </c>
    </row>
    <row r="520" spans="20:29" x14ac:dyDescent="0.2">
      <c r="T520" s="21">
        <f t="shared" si="106"/>
        <v>-6.0263670773810674E-2</v>
      </c>
      <c r="U520" s="21">
        <f t="shared" si="107"/>
        <v>0.86922087777793422</v>
      </c>
      <c r="V520" s="21">
        <f t="shared" si="108"/>
        <v>-0.47116299425914576</v>
      </c>
      <c r="W520" s="21">
        <f t="shared" si="109"/>
        <v>-0.56872818334051722</v>
      </c>
      <c r="X520" s="21">
        <f t="shared" si="110"/>
        <v>1.3401725461822722E-2</v>
      </c>
      <c r="Y520" s="21">
        <f t="shared" si="111"/>
        <v>-2.6287692173203983</v>
      </c>
      <c r="Z520" s="21">
        <f t="shared" si="112"/>
        <v>1.9378084856321851E-2</v>
      </c>
      <c r="AA520" s="21">
        <f t="shared" si="113"/>
        <v>-3.5830987282748401</v>
      </c>
      <c r="AB520" s="21">
        <f t="shared" si="114"/>
        <v>-0.60048404611145445</v>
      </c>
      <c r="AC520" s="21">
        <f t="shared" si="115"/>
        <v>-0.11002265248871099</v>
      </c>
    </row>
    <row r="521" spans="20:29" x14ac:dyDescent="0.2">
      <c r="T521" s="21">
        <f t="shared" si="106"/>
        <v>0.21754647675595296</v>
      </c>
      <c r="U521" s="21">
        <f t="shared" si="107"/>
        <v>-0.40809671478109522</v>
      </c>
      <c r="V521" s="21">
        <f t="shared" si="108"/>
        <v>-0.30079552640199836</v>
      </c>
      <c r="W521" s="21">
        <f t="shared" si="109"/>
        <v>-0.78836919756670787</v>
      </c>
      <c r="X521" s="21">
        <f t="shared" si="110"/>
        <v>0.31897921912253746</v>
      </c>
      <c r="Y521" s="21">
        <f t="shared" si="111"/>
        <v>-2.5089605852370647</v>
      </c>
      <c r="Z521" s="21">
        <f t="shared" si="112"/>
        <v>-7.6555813953201934E-2</v>
      </c>
      <c r="AA521" s="21">
        <f t="shared" si="113"/>
        <v>-2.6699029494653193</v>
      </c>
      <c r="AB521" s="21">
        <f t="shared" si="114"/>
        <v>-0.24246163334359805</v>
      </c>
      <c r="AC521" s="21">
        <f t="shared" si="115"/>
        <v>-0.10626968960180623</v>
      </c>
    </row>
    <row r="522" spans="20:29" x14ac:dyDescent="0.2">
      <c r="T522" s="21">
        <f t="shared" si="106"/>
        <v>0.94060402654762054</v>
      </c>
      <c r="U522" s="21">
        <f t="shared" si="107"/>
        <v>-0.47034530793553131</v>
      </c>
      <c r="V522" s="21">
        <f t="shared" si="108"/>
        <v>-9.4543199378165355E-2</v>
      </c>
      <c r="W522" s="21">
        <f t="shared" si="109"/>
        <v>-0.88819295432266043</v>
      </c>
      <c r="X522" s="21">
        <f t="shared" si="110"/>
        <v>-0.28583661474651045</v>
      </c>
      <c r="Y522" s="21">
        <f t="shared" si="111"/>
        <v>-2.7570824052668281</v>
      </c>
      <c r="Z522" s="21">
        <f t="shared" si="112"/>
        <v>-2.7089378477011476E-2</v>
      </c>
      <c r="AA522" s="21">
        <f t="shared" si="113"/>
        <v>-1.0747504857450778</v>
      </c>
      <c r="AB522" s="21">
        <f t="shared" si="114"/>
        <v>-0.36270305367097944</v>
      </c>
      <c r="AC522" s="21">
        <f t="shared" si="115"/>
        <v>-9.8816048024425271E-2</v>
      </c>
    </row>
    <row r="523" spans="20:29" x14ac:dyDescent="0.2">
      <c r="T523" s="21">
        <f t="shared" si="106"/>
        <v>3.6596512326190482</v>
      </c>
      <c r="U523" s="21">
        <f t="shared" si="107"/>
        <v>-0.4294706452869832</v>
      </c>
      <c r="V523" s="21">
        <f t="shared" si="108"/>
        <v>0.1407632220503956</v>
      </c>
      <c r="W523" s="21">
        <f t="shared" si="109"/>
        <v>-0.76753381554289857</v>
      </c>
      <c r="X523" s="21">
        <f t="shared" si="110"/>
        <v>-0.26462367531198666</v>
      </c>
      <c r="Y523" s="21">
        <f t="shared" si="111"/>
        <v>-2.8557563906834953</v>
      </c>
      <c r="Z523" s="21">
        <f t="shared" si="112"/>
        <v>-2.6191000530582896E-2</v>
      </c>
      <c r="AA523" s="21">
        <f t="shared" si="113"/>
        <v>1.0025510468144425</v>
      </c>
      <c r="AB523" s="21">
        <f t="shared" si="114"/>
        <v>-8.5177004682883251E-2</v>
      </c>
      <c r="AC523" s="21">
        <f t="shared" si="115"/>
        <v>-5.4870942697044317E-2</v>
      </c>
    </row>
    <row r="524" spans="20:29" x14ac:dyDescent="0.2">
      <c r="T524" s="21">
        <f t="shared" si="106"/>
        <v>6.0709815325000003</v>
      </c>
      <c r="U524" s="21">
        <f t="shared" si="107"/>
        <v>-0.36508582088208641</v>
      </c>
      <c r="V524" s="21">
        <f t="shared" si="108"/>
        <v>0.42099878517541356</v>
      </c>
      <c r="W524" s="21">
        <f t="shared" si="109"/>
        <v>-0.56717911372742236</v>
      </c>
      <c r="X524" s="21">
        <f t="shared" si="110"/>
        <v>-0.27729190555008204</v>
      </c>
      <c r="Y524" s="21">
        <f t="shared" si="111"/>
        <v>-2.7540035024989717</v>
      </c>
      <c r="Z524" s="21">
        <f t="shared" si="112"/>
        <v>-2.5493337703201925E-2</v>
      </c>
      <c r="AA524" s="21">
        <f t="shared" si="113"/>
        <v>2.7214642941953961</v>
      </c>
      <c r="AB524" s="21">
        <f t="shared" si="114"/>
        <v>-4.3428993135265159E-2</v>
      </c>
      <c r="AC524" s="21">
        <f t="shared" si="115"/>
        <v>-3.8951165583949093E-2</v>
      </c>
    </row>
    <row r="525" spans="20:29" x14ac:dyDescent="0.2">
      <c r="T525" s="21">
        <f t="shared" si="106"/>
        <v>7.460950869285714</v>
      </c>
      <c r="U525" s="21">
        <f t="shared" si="107"/>
        <v>-0.63673295725220669</v>
      </c>
      <c r="V525" s="21">
        <f t="shared" si="108"/>
        <v>0.6430145295801708</v>
      </c>
      <c r="W525" s="21">
        <f t="shared" si="109"/>
        <v>-0.29577873771551766</v>
      </c>
      <c r="X525" s="21">
        <f t="shared" si="110"/>
        <v>5.019998263444192E-2</v>
      </c>
      <c r="Y525" s="21">
        <f t="shared" si="111"/>
        <v>-2.6845946818442097</v>
      </c>
      <c r="Z525" s="21">
        <f t="shared" si="112"/>
        <v>-7.3742618893678114E-2</v>
      </c>
      <c r="AA525" s="21">
        <f t="shared" si="113"/>
        <v>3.6030693546418302</v>
      </c>
      <c r="AB525" s="21">
        <f t="shared" si="114"/>
        <v>-0.10576912286740781</v>
      </c>
      <c r="AC525" s="21">
        <f t="shared" si="115"/>
        <v>-3.865916031609197E-2</v>
      </c>
    </row>
    <row r="526" spans="20:29" x14ac:dyDescent="0.2">
      <c r="T526" s="21">
        <f t="shared" si="106"/>
        <v>6.9041417354464274</v>
      </c>
      <c r="U526" s="21">
        <f t="shared" si="107"/>
        <v>-0.81169023222173564</v>
      </c>
      <c r="V526" s="21">
        <f t="shared" si="108"/>
        <v>0.79829259952066423</v>
      </c>
      <c r="W526" s="21">
        <f t="shared" si="109"/>
        <v>-0.24729339482861257</v>
      </c>
      <c r="X526" s="21">
        <f t="shared" si="110"/>
        <v>0.13992632665229876</v>
      </c>
      <c r="Y526" s="21">
        <f t="shared" si="111"/>
        <v>-2.8663043435406363</v>
      </c>
      <c r="Z526" s="21">
        <f t="shared" si="112"/>
        <v>-3.9684148596059066E-2</v>
      </c>
      <c r="AA526" s="21">
        <f t="shared" si="113"/>
        <v>3.0488746569334921</v>
      </c>
      <c r="AB526" s="21">
        <f t="shared" si="114"/>
        <v>-7.1855179236454347E-2</v>
      </c>
      <c r="AC526" s="21">
        <f t="shared" si="115"/>
        <v>-4.6083769185139567E-2</v>
      </c>
    </row>
    <row r="527" spans="20:29" x14ac:dyDescent="0.2">
      <c r="T527" s="21">
        <f t="shared" si="106"/>
        <v>5.9392015759821435</v>
      </c>
      <c r="U527" s="21">
        <f t="shared" si="107"/>
        <v>-0.8761179263883605</v>
      </c>
      <c r="V527" s="21">
        <f t="shared" si="108"/>
        <v>0.83525211127658849</v>
      </c>
      <c r="W527" s="21">
        <f t="shared" si="109"/>
        <v>0.23101985225472077</v>
      </c>
      <c r="X527" s="21">
        <f t="shared" si="110"/>
        <v>-6.5890088834154037E-3</v>
      </c>
      <c r="Y527" s="21">
        <f t="shared" si="111"/>
        <v>-2.0644646141656393</v>
      </c>
      <c r="Z527" s="21">
        <f t="shared" si="112"/>
        <v>-3.9125131185344789E-2</v>
      </c>
      <c r="AA527" s="21">
        <f t="shared" si="113"/>
        <v>1.0017211657430192</v>
      </c>
      <c r="AB527" s="21">
        <f t="shared" si="114"/>
        <v>-0.15805425873050272</v>
      </c>
      <c r="AC527" s="21">
        <f t="shared" si="115"/>
        <v>1.5586090011289008E-2</v>
      </c>
    </row>
    <row r="528" spans="20:29" x14ac:dyDescent="0.2">
      <c r="T528" s="21">
        <f t="shared" si="106"/>
        <v>6.5001121469345229</v>
      </c>
      <c r="U528" s="21">
        <f t="shared" si="107"/>
        <v>-0.59861504912714736</v>
      </c>
      <c r="V528" s="21">
        <f t="shared" si="108"/>
        <v>0.16600298585996143</v>
      </c>
      <c r="W528" s="21">
        <f t="shared" si="109"/>
        <v>0.69123688853448273</v>
      </c>
      <c r="X528" s="21">
        <f t="shared" si="110"/>
        <v>8.9173836801108464E-2</v>
      </c>
      <c r="Y528" s="21">
        <f t="shared" si="111"/>
        <v>0.67377504145936395</v>
      </c>
      <c r="Z528" s="21">
        <f t="shared" si="112"/>
        <v>6.4510765243226645E-2</v>
      </c>
      <c r="AA528" s="21">
        <f t="shared" si="113"/>
        <v>-2.1550289078879317</v>
      </c>
      <c r="AB528" s="21">
        <f t="shared" si="114"/>
        <v>0.36535066847187903</v>
      </c>
      <c r="AC528" s="21">
        <f t="shared" si="115"/>
        <v>0.20370880581486042</v>
      </c>
    </row>
    <row r="529" spans="20:29" x14ac:dyDescent="0.2">
      <c r="T529" s="21">
        <f t="shared" si="106"/>
        <v>6.4814374532142853</v>
      </c>
      <c r="U529" s="21">
        <f t="shared" si="107"/>
        <v>-0.21616875990002882</v>
      </c>
      <c r="V529" s="21">
        <f t="shared" si="108"/>
        <v>-0.78339559994361707</v>
      </c>
      <c r="W529" s="21">
        <f t="shared" si="109"/>
        <v>0.80652072835591126</v>
      </c>
      <c r="X529" s="21">
        <f t="shared" si="110"/>
        <v>8.7472640927751533E-3</v>
      </c>
      <c r="Y529" s="21">
        <f t="shared" si="111"/>
        <v>2.665364595268886</v>
      </c>
      <c r="Z529" s="21">
        <f t="shared" si="112"/>
        <v>3.4128842653940936E-2</v>
      </c>
      <c r="AA529" s="21">
        <f t="shared" si="113"/>
        <v>-3.7100803847926969</v>
      </c>
      <c r="AB529" s="21">
        <f t="shared" si="114"/>
        <v>0.54464707266830548</v>
      </c>
      <c r="AC529" s="21">
        <f t="shared" si="115"/>
        <v>0.13166628554700327</v>
      </c>
    </row>
    <row r="530" spans="20:29" x14ac:dyDescent="0.2">
      <c r="T530" s="21">
        <f t="shared" si="106"/>
        <v>4.6919909240178574</v>
      </c>
      <c r="U530" s="21">
        <f t="shared" si="107"/>
        <v>-6.7331613295209536E-3</v>
      </c>
      <c r="V530" s="21">
        <f t="shared" si="108"/>
        <v>-0.77733631684839111</v>
      </c>
      <c r="W530" s="21">
        <f t="shared" si="109"/>
        <v>0.40553229954638725</v>
      </c>
      <c r="X530" s="21">
        <f t="shared" si="110"/>
        <v>0.2416721169499183</v>
      </c>
      <c r="Y530" s="21">
        <f t="shared" si="111"/>
        <v>1.3405422076200786</v>
      </c>
      <c r="Z530" s="21">
        <f t="shared" si="112"/>
        <v>8.7226451076560033E-2</v>
      </c>
      <c r="AA530" s="21">
        <f t="shared" si="113"/>
        <v>-3.7896203597034104</v>
      </c>
      <c r="AB530" s="21">
        <f t="shared" si="114"/>
        <v>0.21264361826354561</v>
      </c>
      <c r="AC530" s="21">
        <f t="shared" si="115"/>
        <v>-2.1929325197044318E-2</v>
      </c>
    </row>
    <row r="531" spans="20:29" x14ac:dyDescent="0.2">
      <c r="T531" s="21">
        <f t="shared" si="106"/>
        <v>1.6430632341071423</v>
      </c>
      <c r="U531" s="21">
        <f t="shared" si="107"/>
        <v>1.742876840307872E-2</v>
      </c>
      <c r="V531" s="21">
        <f t="shared" si="108"/>
        <v>-0.70131412428889917</v>
      </c>
      <c r="W531" s="21">
        <f t="shared" si="109"/>
        <v>-0.19220556712027947</v>
      </c>
      <c r="X531" s="21">
        <f t="shared" si="110"/>
        <v>0.16267436572967986</v>
      </c>
      <c r="Y531" s="21">
        <f t="shared" si="111"/>
        <v>-0.80233640660611361</v>
      </c>
      <c r="Z531" s="21">
        <f t="shared" si="112"/>
        <v>8.7296334499179007E-2</v>
      </c>
      <c r="AA531" s="21">
        <f t="shared" si="113"/>
        <v>-3.6091307485426993</v>
      </c>
      <c r="AB531" s="21">
        <f t="shared" si="114"/>
        <v>-0.21480592230193096</v>
      </c>
      <c r="AC531" s="21">
        <f t="shared" si="115"/>
        <v>-0.10455035772680621</v>
      </c>
    </row>
    <row r="532" spans="20:29" x14ac:dyDescent="0.2">
      <c r="T532" s="21">
        <f t="shared" si="106"/>
        <v>0.63587023422618882</v>
      </c>
      <c r="U532" s="21">
        <f t="shared" si="107"/>
        <v>-2.2563791388620302E-2</v>
      </c>
      <c r="V532" s="21">
        <f t="shared" si="108"/>
        <v>-0.62542172092588544</v>
      </c>
      <c r="W532" s="21">
        <f t="shared" si="109"/>
        <v>-0.45516526334051743</v>
      </c>
      <c r="X532" s="21">
        <f t="shared" si="110"/>
        <v>-6.3795103715105217E-3</v>
      </c>
      <c r="Y532" s="21">
        <f t="shared" si="111"/>
        <v>-1.4205444823203983</v>
      </c>
      <c r="Z532" s="21">
        <f t="shared" si="112"/>
        <v>2.4463622356321865E-2</v>
      </c>
      <c r="AA532" s="21">
        <f t="shared" si="113"/>
        <v>-3.2447421932748375</v>
      </c>
      <c r="AB532" s="21">
        <f t="shared" si="114"/>
        <v>-0.50396389111145456</v>
      </c>
      <c r="AC532" s="21">
        <f t="shared" si="115"/>
        <v>-0.10979965665537765</v>
      </c>
    </row>
    <row r="533" spans="20:29" x14ac:dyDescent="0.2">
      <c r="T533" s="21">
        <f t="shared" si="106"/>
        <v>0.35112672842261938</v>
      </c>
      <c r="U533" s="21">
        <f t="shared" si="107"/>
        <v>-1.2813266956140978</v>
      </c>
      <c r="V533" s="21">
        <f t="shared" si="108"/>
        <v>-0.51042331306865663</v>
      </c>
      <c r="W533" s="21">
        <f t="shared" si="109"/>
        <v>-0.72412313006670781</v>
      </c>
      <c r="X533" s="21">
        <f t="shared" si="110"/>
        <v>0.30840472995587087</v>
      </c>
      <c r="Y533" s="21">
        <f t="shared" si="111"/>
        <v>-1.4144962819037312</v>
      </c>
      <c r="Z533" s="21">
        <f t="shared" si="112"/>
        <v>-7.1674294786535267E-2</v>
      </c>
      <c r="AA533" s="21">
        <f t="shared" si="113"/>
        <v>-2.7020170177986511</v>
      </c>
      <c r="AB533" s="21">
        <f t="shared" si="114"/>
        <v>-0.14545053501026439</v>
      </c>
      <c r="AC533" s="21">
        <f t="shared" si="115"/>
        <v>-0.10774399876847288</v>
      </c>
    </row>
    <row r="534" spans="20:29" x14ac:dyDescent="0.2">
      <c r="T534" s="21">
        <f t="shared" si="106"/>
        <v>0.57870380238095409</v>
      </c>
      <c r="U534" s="21">
        <f t="shared" si="107"/>
        <v>-1.3067710887698922</v>
      </c>
      <c r="V534" s="21">
        <f t="shared" si="108"/>
        <v>-0.35661290104479804</v>
      </c>
      <c r="W534" s="21">
        <f t="shared" si="109"/>
        <v>-0.85629876765599378</v>
      </c>
      <c r="X534" s="21">
        <f t="shared" si="110"/>
        <v>-0.3092431980798438</v>
      </c>
      <c r="Y534" s="21">
        <f t="shared" si="111"/>
        <v>-1.7521663319334939</v>
      </c>
      <c r="Z534" s="21">
        <f t="shared" si="112"/>
        <v>-2.2411877643678128E-2</v>
      </c>
      <c r="AA534" s="21">
        <f t="shared" si="113"/>
        <v>-1.4483674590784101</v>
      </c>
      <c r="AB534" s="21">
        <f t="shared" si="114"/>
        <v>-0.26574067283764613</v>
      </c>
      <c r="AC534" s="21">
        <f t="shared" si="115"/>
        <v>-0.10366425469109193</v>
      </c>
    </row>
    <row r="535" spans="20:29" x14ac:dyDescent="0.2">
      <c r="T535" s="21">
        <f t="shared" si="106"/>
        <v>2.6254056501190468</v>
      </c>
      <c r="U535" s="21">
        <f t="shared" si="107"/>
        <v>-1.3187935611204011</v>
      </c>
      <c r="V535" s="21">
        <f t="shared" si="108"/>
        <v>-0.11225547544961501</v>
      </c>
      <c r="W535" s="21">
        <f t="shared" si="109"/>
        <v>-0.82266737637623177</v>
      </c>
      <c r="X535" s="21">
        <f t="shared" si="110"/>
        <v>-0.24510514947865342</v>
      </c>
      <c r="Y535" s="21">
        <f t="shared" si="111"/>
        <v>-2.200242349016829</v>
      </c>
      <c r="Z535" s="21">
        <f t="shared" si="112"/>
        <v>-2.2255693863916202E-2</v>
      </c>
      <c r="AA535" s="21">
        <f t="shared" si="113"/>
        <v>0.53057997264777512</v>
      </c>
      <c r="AB535" s="21">
        <f t="shared" si="114"/>
        <v>-9.4665240516216276E-2</v>
      </c>
      <c r="AC535" s="21">
        <f t="shared" si="115"/>
        <v>-8.9157015197044318E-2</v>
      </c>
    </row>
    <row r="536" spans="20:29" x14ac:dyDescent="0.2">
      <c r="T536" s="21">
        <f t="shared" si="106"/>
        <v>4.4542575458333342</v>
      </c>
      <c r="U536" s="21">
        <f t="shared" si="107"/>
        <v>-1.3362365367156599</v>
      </c>
      <c r="V536" s="21">
        <f t="shared" si="108"/>
        <v>0.18017948934209471</v>
      </c>
      <c r="W536" s="21">
        <f t="shared" si="109"/>
        <v>-0.71431210539408874</v>
      </c>
      <c r="X536" s="21">
        <f t="shared" si="110"/>
        <v>-0.22484943305008204</v>
      </c>
      <c r="Y536" s="21">
        <f t="shared" si="111"/>
        <v>-2.4953284441656391</v>
      </c>
      <c r="Z536" s="21">
        <f t="shared" si="112"/>
        <v>-2.2069660203201912E-2</v>
      </c>
      <c r="AA536" s="21">
        <f t="shared" si="113"/>
        <v>2.2564826591953953</v>
      </c>
      <c r="AB536" s="21">
        <f t="shared" si="114"/>
        <v>-0.11265463313526514</v>
      </c>
      <c r="AC536" s="21">
        <f t="shared" si="115"/>
        <v>-7.692071725061575E-2</v>
      </c>
    </row>
    <row r="537" spans="20:29" x14ac:dyDescent="0.2">
      <c r="T537" s="21">
        <f t="shared" si="106"/>
        <v>5.4687206201190479</v>
      </c>
      <c r="U537" s="21">
        <f t="shared" si="107"/>
        <v>-1.6992533014185938</v>
      </c>
      <c r="V537" s="21">
        <f t="shared" si="108"/>
        <v>0.41427510874683549</v>
      </c>
      <c r="W537" s="21">
        <f t="shared" si="109"/>
        <v>-0.49591713688218431</v>
      </c>
      <c r="X537" s="21">
        <f t="shared" si="110"/>
        <v>0.12936684930110864</v>
      </c>
      <c r="Y537" s="21">
        <f t="shared" si="111"/>
        <v>-2.6494443935108767</v>
      </c>
      <c r="Z537" s="21">
        <f t="shared" si="112"/>
        <v>-7.115011139367812E-2</v>
      </c>
      <c r="AA537" s="21">
        <f t="shared" si="113"/>
        <v>3.1463968846418293</v>
      </c>
      <c r="AB537" s="21">
        <f t="shared" si="114"/>
        <v>-0.22678434370074063</v>
      </c>
      <c r="AC537" s="21">
        <f t="shared" si="115"/>
        <v>-7.8732819482758634E-2</v>
      </c>
    </row>
    <row r="538" spans="20:29" x14ac:dyDescent="0.2">
      <c r="T538" s="21">
        <f t="shared" si="106"/>
        <v>4.6377255104464279</v>
      </c>
      <c r="U538" s="21">
        <f t="shared" si="107"/>
        <v>-1.9554687147215191</v>
      </c>
      <c r="V538" s="21">
        <f t="shared" si="108"/>
        <v>0.59120794285399825</v>
      </c>
      <c r="W538" s="21">
        <f t="shared" si="109"/>
        <v>-0.4787796939952792</v>
      </c>
      <c r="X538" s="21">
        <f t="shared" si="110"/>
        <v>0.22492396248563207</v>
      </c>
      <c r="Y538" s="21">
        <f t="shared" si="111"/>
        <v>-3.023179935207303</v>
      </c>
      <c r="Z538" s="21">
        <f t="shared" si="112"/>
        <v>-3.7922816929392408E-2</v>
      </c>
      <c r="AA538" s="21">
        <f t="shared" si="113"/>
        <v>2.6167699111001568</v>
      </c>
      <c r="AB538" s="21">
        <f t="shared" si="114"/>
        <v>-0.21471570006978746</v>
      </c>
      <c r="AC538" s="21">
        <f t="shared" si="115"/>
        <v>-8.507237751847288E-2</v>
      </c>
    </row>
    <row r="539" spans="20:29" x14ac:dyDescent="0.2">
      <c r="T539" s="21">
        <f t="shared" si="106"/>
        <v>3.3803943284821436</v>
      </c>
      <c r="U539" s="21">
        <f t="shared" si="107"/>
        <v>-2.0965565647211406</v>
      </c>
      <c r="V539" s="21">
        <f t="shared" si="108"/>
        <v>0.64093906044325877</v>
      </c>
      <c r="W539" s="21">
        <f t="shared" si="109"/>
        <v>-1.6520660245279095E-2</v>
      </c>
      <c r="X539" s="21">
        <f t="shared" si="110"/>
        <v>7.6907911949918084E-2</v>
      </c>
      <c r="Y539" s="21">
        <f t="shared" si="111"/>
        <v>-2.4137750724989728</v>
      </c>
      <c r="Z539" s="21">
        <f t="shared" si="112"/>
        <v>-3.7763617852011447E-2</v>
      </c>
      <c r="AA539" s="21">
        <f t="shared" si="113"/>
        <v>0.58054437574301687</v>
      </c>
      <c r="AB539" s="21">
        <f t="shared" si="114"/>
        <v>-0.32976401373050246</v>
      </c>
      <c r="AC539" s="21">
        <f t="shared" si="115"/>
        <v>-2.3571457488710978E-2</v>
      </c>
    </row>
    <row r="540" spans="20:29" x14ac:dyDescent="0.2">
      <c r="T540" s="21">
        <f t="shared" si="106"/>
        <v>3.6407305569345239</v>
      </c>
      <c r="U540" s="21">
        <f t="shared" si="107"/>
        <v>-1.9503199641262654</v>
      </c>
      <c r="V540" s="21">
        <f t="shared" si="108"/>
        <v>-9.0229549734317516E-3</v>
      </c>
      <c r="W540" s="21">
        <f t="shared" si="109"/>
        <v>0.43316213186781616</v>
      </c>
      <c r="X540" s="21">
        <f t="shared" si="110"/>
        <v>0.18616834346777511</v>
      </c>
      <c r="Y540" s="21">
        <f t="shared" si="111"/>
        <v>0.13113886479269699</v>
      </c>
      <c r="Z540" s="21">
        <f t="shared" si="112"/>
        <v>6.5872278576559987E-2</v>
      </c>
      <c r="AA540" s="21">
        <f t="shared" si="113"/>
        <v>-2.5761551128879336</v>
      </c>
      <c r="AB540" s="21">
        <f t="shared" si="114"/>
        <v>0.19528234597187932</v>
      </c>
      <c r="AC540" s="21">
        <f t="shared" si="115"/>
        <v>0.16464190914819374</v>
      </c>
    </row>
    <row r="541" spans="20:29" x14ac:dyDescent="0.2">
      <c r="T541" s="21">
        <f t="shared" si="106"/>
        <v>3.2937057173809521</v>
      </c>
      <c r="U541" s="21">
        <f t="shared" si="107"/>
        <v>-1.6918971115660497</v>
      </c>
      <c r="V541" s="21">
        <f t="shared" si="108"/>
        <v>-0.92877371411032073</v>
      </c>
      <c r="W541" s="21">
        <f t="shared" si="109"/>
        <v>0.54013614918924457</v>
      </c>
      <c r="X541" s="21">
        <f t="shared" si="110"/>
        <v>0.10266027075944173</v>
      </c>
      <c r="Y541" s="21">
        <f t="shared" si="111"/>
        <v>1.9241780752688853</v>
      </c>
      <c r="Z541" s="21">
        <f t="shared" si="112"/>
        <v>3.5765005987274293E-2</v>
      </c>
      <c r="AA541" s="21">
        <f t="shared" si="113"/>
        <v>-4.1524900572926988</v>
      </c>
      <c r="AB541" s="21">
        <f t="shared" si="114"/>
        <v>0.37341753183497328</v>
      </c>
      <c r="AC541" s="21">
        <f t="shared" si="115"/>
        <v>9.0727899713669943E-2</v>
      </c>
    </row>
    <row r="542" spans="20:29" x14ac:dyDescent="0.2">
      <c r="T542" s="21">
        <f t="shared" si="106"/>
        <v>1.5147466506845242</v>
      </c>
      <c r="U542" s="21">
        <f t="shared" si="107"/>
        <v>-1.5764759988296646</v>
      </c>
      <c r="V542" s="21">
        <f t="shared" si="108"/>
        <v>-0.85628529351504312</v>
      </c>
      <c r="W542" s="21">
        <f t="shared" si="109"/>
        <v>0.16308904871305385</v>
      </c>
      <c r="X542" s="21">
        <f t="shared" si="110"/>
        <v>0.3126035861165849</v>
      </c>
      <c r="Y542" s="21">
        <f t="shared" si="111"/>
        <v>0.46959687345341194</v>
      </c>
      <c r="Z542" s="21">
        <f t="shared" si="112"/>
        <v>8.9137264409893377E-2</v>
      </c>
      <c r="AA542" s="21">
        <f t="shared" si="113"/>
        <v>-4.1270045022034099</v>
      </c>
      <c r="AB542" s="21">
        <f t="shared" si="114"/>
        <v>8.5948104930212654E-2</v>
      </c>
      <c r="AC542" s="21">
        <f t="shared" si="115"/>
        <v>-4.5838954363710986E-2</v>
      </c>
    </row>
    <row r="543" spans="20:29" x14ac:dyDescent="0.2">
      <c r="T543" s="21">
        <f t="shared" si="106"/>
        <v>-0.85328609422619106</v>
      </c>
      <c r="U543" s="21">
        <f t="shared" si="107"/>
        <v>-1.5671659565978189</v>
      </c>
      <c r="V543" s="21">
        <f t="shared" si="108"/>
        <v>-0.69496138345556346</v>
      </c>
      <c r="W543" s="21">
        <f t="shared" si="109"/>
        <v>-0.35427813295361277</v>
      </c>
      <c r="X543" s="21">
        <f t="shared" si="110"/>
        <v>0.18334700739634635</v>
      </c>
      <c r="Y543" s="21">
        <f t="shared" si="111"/>
        <v>-1.5811911141061143</v>
      </c>
      <c r="Z543" s="21">
        <f t="shared" si="112"/>
        <v>8.9481797832512353E-2</v>
      </c>
      <c r="AA543" s="21">
        <f t="shared" si="113"/>
        <v>-3.5561058993760311</v>
      </c>
      <c r="AB543" s="21">
        <f t="shared" si="114"/>
        <v>-0.25651552396859723</v>
      </c>
      <c r="AC543" s="21">
        <f t="shared" si="115"/>
        <v>-0.11591932939347288</v>
      </c>
    </row>
    <row r="544" spans="20:29" x14ac:dyDescent="0.2">
      <c r="T544" s="21">
        <f t="shared" si="106"/>
        <v>-1.0375709899404768</v>
      </c>
      <c r="U544" s="21">
        <f t="shared" si="107"/>
        <v>-1.5921642130556393</v>
      </c>
      <c r="V544" s="21">
        <f t="shared" si="108"/>
        <v>-0.52875983592588227</v>
      </c>
      <c r="W544" s="21">
        <f t="shared" si="109"/>
        <v>-0.53071161917385057</v>
      </c>
      <c r="X544" s="21">
        <f t="shared" si="110"/>
        <v>-1.5125997038177297E-2</v>
      </c>
      <c r="Y544" s="21">
        <f t="shared" si="111"/>
        <v>-2.0731040606537312</v>
      </c>
      <c r="Z544" s="21">
        <f t="shared" si="112"/>
        <v>2.6649085689655211E-2</v>
      </c>
      <c r="AA544" s="21">
        <f t="shared" si="113"/>
        <v>-2.689619340774839</v>
      </c>
      <c r="AB544" s="21">
        <f t="shared" si="114"/>
        <v>-0.51674350444478723</v>
      </c>
      <c r="AC544" s="21">
        <f t="shared" si="115"/>
        <v>-0.11800095332204433</v>
      </c>
    </row>
    <row r="545" spans="20:29" x14ac:dyDescent="0.2">
      <c r="T545" s="21">
        <f t="shared" si="106"/>
        <v>-0.56007727574404687</v>
      </c>
      <c r="U545" s="21">
        <f t="shared" si="107"/>
        <v>-2.8455356789477264</v>
      </c>
      <c r="V545" s="21">
        <f t="shared" si="108"/>
        <v>-0.30761111806867802</v>
      </c>
      <c r="W545" s="21">
        <f t="shared" si="109"/>
        <v>-0.74186850756670797</v>
      </c>
      <c r="X545" s="21">
        <f t="shared" si="110"/>
        <v>0.28880356662253737</v>
      </c>
      <c r="Y545" s="21">
        <f t="shared" si="111"/>
        <v>-2.0052387710703985</v>
      </c>
      <c r="Z545" s="21">
        <f t="shared" si="112"/>
        <v>-6.9228344786535265E-2</v>
      </c>
      <c r="AA545" s="21">
        <f t="shared" si="113"/>
        <v>-1.6114080236319843</v>
      </c>
      <c r="AB545" s="21">
        <f t="shared" si="114"/>
        <v>-0.15337441584359768</v>
      </c>
      <c r="AC545" s="21">
        <f t="shared" si="115"/>
        <v>-0.11460374126847289</v>
      </c>
    </row>
    <row r="546" spans="20:29" x14ac:dyDescent="0.2">
      <c r="T546" s="21">
        <f t="shared" si="106"/>
        <v>0.36273360154762013</v>
      </c>
      <c r="U546" s="21">
        <f t="shared" si="107"/>
        <v>-2.8797081004358915</v>
      </c>
      <c r="V546" s="21">
        <f t="shared" si="108"/>
        <v>-5.1561733544815525E-2</v>
      </c>
      <c r="W546" s="21">
        <f t="shared" si="109"/>
        <v>-0.83354035598932719</v>
      </c>
      <c r="X546" s="21">
        <f t="shared" si="110"/>
        <v>-0.32134730474651052</v>
      </c>
      <c r="Y546" s="21">
        <f t="shared" si="111"/>
        <v>-2.294343453600161</v>
      </c>
      <c r="Z546" s="21">
        <f t="shared" si="112"/>
        <v>-1.9705440977011456E-2</v>
      </c>
      <c r="AA546" s="21">
        <f t="shared" si="113"/>
        <v>0.12958071342159094</v>
      </c>
      <c r="AB546" s="21">
        <f t="shared" si="114"/>
        <v>-0.26433376450431245</v>
      </c>
      <c r="AC546" s="21">
        <f t="shared" si="115"/>
        <v>-0.10229671885775861</v>
      </c>
    </row>
    <row r="547" spans="20:29" x14ac:dyDescent="0.2">
      <c r="T547" s="21">
        <f t="shared" si="106"/>
        <v>3.2917202317857148</v>
      </c>
      <c r="U547" s="21">
        <f t="shared" si="107"/>
        <v>-2.7928332752867391</v>
      </c>
      <c r="V547" s="21">
        <f t="shared" si="108"/>
        <v>0.25153948705036555</v>
      </c>
      <c r="W547" s="21">
        <f t="shared" si="109"/>
        <v>-0.68433461554289843</v>
      </c>
      <c r="X547" s="21">
        <f t="shared" si="110"/>
        <v>-0.30715809197865346</v>
      </c>
      <c r="Y547" s="21">
        <f t="shared" si="111"/>
        <v>-2.3794655681834946</v>
      </c>
      <c r="Z547" s="21">
        <f t="shared" si="112"/>
        <v>-1.9217090530582896E-2</v>
      </c>
      <c r="AA547" s="21">
        <f t="shared" si="113"/>
        <v>2.2695187009811093</v>
      </c>
      <c r="AB547" s="21">
        <f t="shared" si="114"/>
        <v>6.6565561504501325E-3</v>
      </c>
      <c r="AC547" s="21">
        <f t="shared" si="115"/>
        <v>-5.2982338530377662E-2</v>
      </c>
    </row>
    <row r="548" spans="20:29" x14ac:dyDescent="0.2">
      <c r="T548" s="21">
        <f t="shared" si="106"/>
        <v>5.7233004941666676</v>
      </c>
      <c r="U548" s="21">
        <f t="shared" si="107"/>
        <v>-2.7383158008815371</v>
      </c>
      <c r="V548" s="21">
        <f t="shared" si="108"/>
        <v>0.56583521017546445</v>
      </c>
      <c r="W548" s="21">
        <f t="shared" si="109"/>
        <v>-0.48293528206075553</v>
      </c>
      <c r="X548" s="21">
        <f t="shared" si="110"/>
        <v>-0.28128473721674868</v>
      </c>
      <c r="Y548" s="21">
        <f t="shared" si="111"/>
        <v>-2.3085049174989711</v>
      </c>
      <c r="Z548" s="21">
        <f t="shared" si="112"/>
        <v>-1.8989818536535273E-2</v>
      </c>
      <c r="AA548" s="21">
        <f t="shared" si="113"/>
        <v>4.0012165491953944</v>
      </c>
      <c r="AB548" s="21">
        <f t="shared" si="114"/>
        <v>2.2743894364734896E-2</v>
      </c>
      <c r="AC548" s="21">
        <f t="shared" si="115"/>
        <v>-3.647954975061575E-2</v>
      </c>
    </row>
    <row r="549" spans="20:29" x14ac:dyDescent="0.2">
      <c r="T549" s="21">
        <f t="shared" si="106"/>
        <v>7.2676497351190479</v>
      </c>
      <c r="U549" s="21">
        <f t="shared" si="107"/>
        <v>-3.0054056455851423</v>
      </c>
      <c r="V549" s="21">
        <f t="shared" si="108"/>
        <v>0.82514597874683204</v>
      </c>
      <c r="W549" s="21">
        <f t="shared" si="109"/>
        <v>-0.19627413021551765</v>
      </c>
      <c r="X549" s="21">
        <f t="shared" si="110"/>
        <v>3.434834513444196E-2</v>
      </c>
      <c r="Y549" s="21">
        <f t="shared" si="111"/>
        <v>-2.1546319451775435</v>
      </c>
      <c r="Z549" s="21">
        <f t="shared" si="112"/>
        <v>-6.7752659727011444E-2</v>
      </c>
      <c r="AA549" s="21">
        <f t="shared" si="113"/>
        <v>4.891014784641829</v>
      </c>
      <c r="AB549" s="21">
        <f t="shared" si="114"/>
        <v>-2.3337359534074231E-2</v>
      </c>
      <c r="AC549" s="21">
        <f t="shared" si="115"/>
        <v>-3.5451912816091974E-2</v>
      </c>
    </row>
    <row r="550" spans="20:29" x14ac:dyDescent="0.2">
      <c r="T550" s="21">
        <f t="shared" si="106"/>
        <v>6.6975766204464273</v>
      </c>
      <c r="U550" s="21">
        <f t="shared" si="107"/>
        <v>-3.1843302055540335</v>
      </c>
      <c r="V550" s="21">
        <f t="shared" si="108"/>
        <v>1.0099218311873415</v>
      </c>
      <c r="W550" s="21">
        <f t="shared" si="109"/>
        <v>-0.14868602149527921</v>
      </c>
      <c r="X550" s="21">
        <f t="shared" si="110"/>
        <v>0.13266219748563202</v>
      </c>
      <c r="Y550" s="21">
        <f t="shared" si="111"/>
        <v>-2.3338201518739696</v>
      </c>
      <c r="Z550" s="21">
        <f t="shared" si="112"/>
        <v>-3.4207753596059057E-2</v>
      </c>
      <c r="AA550" s="21">
        <f t="shared" si="113"/>
        <v>4.3155615344334919</v>
      </c>
      <c r="AB550" s="21">
        <f t="shared" si="114"/>
        <v>-1.5472552569788078E-2</v>
      </c>
      <c r="AC550" s="21">
        <f t="shared" si="115"/>
        <v>-4.4046781685139563E-2</v>
      </c>
    </row>
    <row r="551" spans="20:29" x14ac:dyDescent="0.2">
      <c r="T551" s="21">
        <f t="shared" si="106"/>
        <v>5.6943207276488099</v>
      </c>
      <c r="U551" s="21">
        <f t="shared" si="107"/>
        <v>-3.2473540905543814</v>
      </c>
      <c r="V551" s="21">
        <f t="shared" si="108"/>
        <v>1.0705172071099582</v>
      </c>
      <c r="W551" s="21">
        <f t="shared" si="109"/>
        <v>0.31944115975472087</v>
      </c>
      <c r="X551" s="21">
        <f t="shared" si="110"/>
        <v>-1.1528327216748679E-2</v>
      </c>
      <c r="Y551" s="21">
        <f t="shared" si="111"/>
        <v>-1.5217544508323062</v>
      </c>
      <c r="Z551" s="21">
        <f t="shared" si="112"/>
        <v>-3.3673789518678124E-2</v>
      </c>
      <c r="AA551" s="21">
        <f t="shared" si="113"/>
        <v>2.220974189909688</v>
      </c>
      <c r="AB551" s="21">
        <f t="shared" si="114"/>
        <v>-0.1199094220638357</v>
      </c>
      <c r="AC551" s="21">
        <f t="shared" si="115"/>
        <v>1.7593955844622339E-2</v>
      </c>
    </row>
    <row r="552" spans="20:29" x14ac:dyDescent="0.2">
      <c r="T552" s="21">
        <f t="shared" si="106"/>
        <v>6.1550417319345243</v>
      </c>
      <c r="U552" s="21">
        <f t="shared" si="107"/>
        <v>-2.9952011491268422</v>
      </c>
      <c r="V552" s="21">
        <f t="shared" si="108"/>
        <v>0.41258247335991882</v>
      </c>
      <c r="W552" s="21">
        <f t="shared" si="109"/>
        <v>0.77192624436781609</v>
      </c>
      <c r="X552" s="21">
        <f t="shared" si="110"/>
        <v>9.489265346777509E-2</v>
      </c>
      <c r="Y552" s="21">
        <f t="shared" si="111"/>
        <v>1.2300896472926972</v>
      </c>
      <c r="Z552" s="21">
        <f t="shared" si="112"/>
        <v>6.996210690989331E-2</v>
      </c>
      <c r="AA552" s="21">
        <f t="shared" si="113"/>
        <v>-1.0232692237212646</v>
      </c>
      <c r="AB552" s="21">
        <f t="shared" si="114"/>
        <v>0.38851755263854582</v>
      </c>
      <c r="AC552" s="21">
        <f t="shared" si="115"/>
        <v>0.20551206248152706</v>
      </c>
    </row>
    <row r="553" spans="20:29" x14ac:dyDescent="0.2">
      <c r="T553" s="21">
        <f t="shared" si="106"/>
        <v>5.884337420714286</v>
      </c>
      <c r="U553" s="21">
        <f t="shared" si="107"/>
        <v>-2.6433945082330865</v>
      </c>
      <c r="V553" s="21">
        <f t="shared" si="108"/>
        <v>-0.52770152911028845</v>
      </c>
      <c r="W553" s="21">
        <f t="shared" si="109"/>
        <v>0.86930110918924464</v>
      </c>
      <c r="X553" s="21">
        <f t="shared" si="110"/>
        <v>2.1829909092775157E-2</v>
      </c>
      <c r="Y553" s="21">
        <f t="shared" si="111"/>
        <v>3.1922804427688858</v>
      </c>
      <c r="Z553" s="21">
        <f t="shared" si="112"/>
        <v>3.9430306820607622E-2</v>
      </c>
      <c r="AA553" s="21">
        <f t="shared" si="113"/>
        <v>-2.7383845231260295</v>
      </c>
      <c r="AB553" s="21">
        <f t="shared" si="114"/>
        <v>0.53867568933497267</v>
      </c>
      <c r="AC553" s="21">
        <f t="shared" si="115"/>
        <v>0.13226378054700327</v>
      </c>
    </row>
    <row r="554" spans="20:29" x14ac:dyDescent="0.2">
      <c r="T554" s="21">
        <f t="shared" si="106"/>
        <v>3.6040909831845238</v>
      </c>
      <c r="U554" s="21">
        <f t="shared" si="107"/>
        <v>-2.4998565329965459</v>
      </c>
      <c r="V554" s="21">
        <f t="shared" si="108"/>
        <v>-0.49876677934832969</v>
      </c>
      <c r="W554" s="21">
        <f t="shared" si="109"/>
        <v>0.43666796037972055</v>
      </c>
      <c r="X554" s="21">
        <f t="shared" si="110"/>
        <v>0.27592052361658481</v>
      </c>
      <c r="Y554" s="21">
        <f t="shared" si="111"/>
        <v>1.7723109026200774</v>
      </c>
      <c r="Z554" s="21">
        <f t="shared" si="112"/>
        <v>9.2378037743226685E-2</v>
      </c>
      <c r="AA554" s="21">
        <f t="shared" si="113"/>
        <v>-3.120805262203409</v>
      </c>
      <c r="AB554" s="21">
        <f t="shared" si="114"/>
        <v>0.16330822659687971</v>
      </c>
      <c r="AC554" s="21">
        <f t="shared" si="115"/>
        <v>-1.7090339363710988E-2</v>
      </c>
    </row>
    <row r="555" spans="20:29" x14ac:dyDescent="0.2">
      <c r="T555" s="21">
        <f t="shared" si="106"/>
        <v>0.38459929160714257</v>
      </c>
      <c r="U555" s="21">
        <f t="shared" si="107"/>
        <v>-2.5330066140977578</v>
      </c>
      <c r="V555" s="21">
        <f t="shared" si="108"/>
        <v>-0.39432763512223801</v>
      </c>
      <c r="W555" s="21">
        <f t="shared" si="109"/>
        <v>-0.18607969962027926</v>
      </c>
      <c r="X555" s="21">
        <f t="shared" si="110"/>
        <v>0.18603610489634637</v>
      </c>
      <c r="Y555" s="21">
        <f t="shared" si="111"/>
        <v>-0.3770983341061136</v>
      </c>
      <c r="Z555" s="21">
        <f t="shared" si="112"/>
        <v>9.2298043665845667E-2</v>
      </c>
      <c r="AA555" s="21">
        <f t="shared" si="113"/>
        <v>-3.0200416318760306</v>
      </c>
      <c r="AB555" s="21">
        <f t="shared" si="114"/>
        <v>-0.28008003230193124</v>
      </c>
      <c r="AC555" s="21">
        <f t="shared" si="115"/>
        <v>-0.10314733189347289</v>
      </c>
    </row>
    <row r="556" spans="20:29" x14ac:dyDescent="0.2">
      <c r="T556" s="21">
        <f t="shared" si="106"/>
        <v>-0.63447686744047749</v>
      </c>
      <c r="U556" s="21">
        <f t="shared" si="107"/>
        <v>-2.6262828655558224</v>
      </c>
      <c r="V556" s="21">
        <f t="shared" si="108"/>
        <v>-0.29109148175916744</v>
      </c>
      <c r="W556" s="21">
        <f t="shared" si="109"/>
        <v>-0.45648719750718392</v>
      </c>
      <c r="X556" s="21">
        <f t="shared" si="110"/>
        <v>1.2126392961822718E-2</v>
      </c>
      <c r="Y556" s="21">
        <f t="shared" si="111"/>
        <v>-0.97470185898706507</v>
      </c>
      <c r="Z556" s="21">
        <f t="shared" si="112"/>
        <v>2.9465331522988525E-2</v>
      </c>
      <c r="AA556" s="21">
        <f t="shared" si="113"/>
        <v>-2.6527910207748393</v>
      </c>
      <c r="AB556" s="21">
        <f t="shared" si="114"/>
        <v>-0.56820588694478813</v>
      </c>
      <c r="AC556" s="21">
        <f t="shared" si="115"/>
        <v>-0.10654140832204433</v>
      </c>
    </row>
    <row r="557" spans="20:29" x14ac:dyDescent="0.2">
      <c r="T557" s="21">
        <f t="shared" si="106"/>
        <v>-1.0254079857440481</v>
      </c>
      <c r="U557" s="21">
        <f t="shared" si="107"/>
        <v>-3.9569044947811562</v>
      </c>
      <c r="V557" s="21">
        <f t="shared" si="108"/>
        <v>-0.15142724056869383</v>
      </c>
      <c r="W557" s="21">
        <f t="shared" si="109"/>
        <v>-0.72885252340004125</v>
      </c>
      <c r="X557" s="21">
        <f t="shared" si="110"/>
        <v>0.34273321328920392</v>
      </c>
      <c r="Y557" s="21">
        <f t="shared" si="111"/>
        <v>-0.98556957607039752</v>
      </c>
      <c r="Z557" s="21">
        <f t="shared" si="112"/>
        <v>-6.6711368119868594E-2</v>
      </c>
      <c r="AA557" s="21">
        <f t="shared" si="113"/>
        <v>-2.1665563461319852</v>
      </c>
      <c r="AB557" s="21">
        <f t="shared" si="114"/>
        <v>-0.21090236584359801</v>
      </c>
      <c r="AC557" s="21">
        <f t="shared" si="115"/>
        <v>-0.10122545876847289</v>
      </c>
    </row>
    <row r="558" spans="20:29" x14ac:dyDescent="0.2">
      <c r="T558" s="21">
        <f t="shared" si="106"/>
        <v>-0.93206635761904688</v>
      </c>
      <c r="U558" s="21">
        <f t="shared" si="107"/>
        <v>-4.0547772737691048</v>
      </c>
      <c r="V558" s="21">
        <f t="shared" si="108"/>
        <v>2.8557080621908426E-2</v>
      </c>
      <c r="W558" s="21">
        <f t="shared" si="109"/>
        <v>-0.85586638932266046</v>
      </c>
      <c r="X558" s="21">
        <f t="shared" si="110"/>
        <v>-0.26530109141317726</v>
      </c>
      <c r="Y558" s="21">
        <f t="shared" si="111"/>
        <v>-1.2643959736001618</v>
      </c>
      <c r="Z558" s="21">
        <f t="shared" si="112"/>
        <v>-1.748773347701147E-2</v>
      </c>
      <c r="AA558" s="21">
        <f t="shared" si="113"/>
        <v>-1.0679287732450771</v>
      </c>
      <c r="AB558" s="21">
        <f t="shared" si="114"/>
        <v>-0.33635615367097937</v>
      </c>
      <c r="AC558" s="21">
        <f t="shared" si="115"/>
        <v>-9.8528908024425252E-2</v>
      </c>
    </row>
    <row r="559" spans="20:29" x14ac:dyDescent="0.2">
      <c r="T559" s="21">
        <f t="shared" si="106"/>
        <v>1.139378586785714</v>
      </c>
      <c r="U559" s="21">
        <f t="shared" si="107"/>
        <v>-4.0834013094536203</v>
      </c>
      <c r="V559" s="21">
        <f t="shared" si="108"/>
        <v>0.22291908455036946</v>
      </c>
      <c r="W559" s="21">
        <f t="shared" si="109"/>
        <v>-0.81872667887623185</v>
      </c>
      <c r="X559" s="21">
        <f t="shared" si="110"/>
        <v>-0.20006000364532023</v>
      </c>
      <c r="Y559" s="21">
        <f t="shared" si="111"/>
        <v>-1.5634597823501615</v>
      </c>
      <c r="Z559" s="21">
        <f t="shared" si="112"/>
        <v>-1.7635338030582877E-2</v>
      </c>
      <c r="AA559" s="21">
        <f t="shared" si="113"/>
        <v>0.82435934598110983</v>
      </c>
      <c r="AB559" s="21">
        <f t="shared" si="114"/>
        <v>-0.14342663884954998</v>
      </c>
      <c r="AC559" s="21">
        <f t="shared" si="115"/>
        <v>-8.1202076030377657E-2</v>
      </c>
    </row>
    <row r="560" spans="20:29" x14ac:dyDescent="0.2">
      <c r="T560" s="21">
        <f t="shared" si="106"/>
        <v>3.27543469</v>
      </c>
      <c r="U560" s="21">
        <f t="shared" si="107"/>
        <v>-4.0489033675489736</v>
      </c>
      <c r="V560" s="21">
        <f t="shared" si="108"/>
        <v>0.4000866143421149</v>
      </c>
      <c r="W560" s="21">
        <f t="shared" si="109"/>
        <v>-0.65760097289408881</v>
      </c>
      <c r="X560" s="21">
        <f t="shared" si="110"/>
        <v>-0.207110173050082</v>
      </c>
      <c r="Y560" s="21">
        <f t="shared" si="111"/>
        <v>-1.5624129549989716</v>
      </c>
      <c r="Z560" s="21">
        <f t="shared" si="112"/>
        <v>-1.7742812703201931E-2</v>
      </c>
      <c r="AA560" s="21">
        <f t="shared" si="113"/>
        <v>2.5109723991953956</v>
      </c>
      <c r="AB560" s="21">
        <f t="shared" si="114"/>
        <v>-8.131694563526537E-2</v>
      </c>
      <c r="AC560" s="21">
        <f t="shared" si="115"/>
        <v>-6.0544778083949077E-2</v>
      </c>
    </row>
    <row r="561" spans="20:29" x14ac:dyDescent="0.2">
      <c r="T561" s="21">
        <f t="shared" si="106"/>
        <v>4.6330957459523816</v>
      </c>
      <c r="U561" s="21">
        <f t="shared" si="107"/>
        <v>-4.3184346180855755</v>
      </c>
      <c r="V561" s="21">
        <f t="shared" si="108"/>
        <v>0.5348729479134704</v>
      </c>
      <c r="W561" s="21">
        <f t="shared" si="109"/>
        <v>-0.38068581688218406</v>
      </c>
      <c r="X561" s="21">
        <f t="shared" si="110"/>
        <v>0.11035002513444203</v>
      </c>
      <c r="Y561" s="21">
        <f t="shared" si="111"/>
        <v>-1.4483066510108769</v>
      </c>
      <c r="Z561" s="21">
        <f t="shared" si="112"/>
        <v>-6.7205003893678117E-2</v>
      </c>
      <c r="AA561" s="21">
        <f t="shared" si="113"/>
        <v>3.3744413946418295</v>
      </c>
      <c r="AB561" s="21">
        <f t="shared" si="114"/>
        <v>-0.11573511953407412</v>
      </c>
      <c r="AC561" s="21">
        <f t="shared" si="115"/>
        <v>-5.6193009482758634E-2</v>
      </c>
    </row>
    <row r="562" spans="20:29" x14ac:dyDescent="0.2">
      <c r="T562" s="21">
        <f t="shared" si="106"/>
        <v>3.9173821387797609</v>
      </c>
      <c r="U562" s="21">
        <f t="shared" si="107"/>
        <v>-4.4894449530547718</v>
      </c>
      <c r="V562" s="21">
        <f t="shared" si="108"/>
        <v>0.59982152952062506</v>
      </c>
      <c r="W562" s="21">
        <f t="shared" si="109"/>
        <v>-0.33735180982861246</v>
      </c>
      <c r="X562" s="21">
        <f t="shared" si="110"/>
        <v>0.1977489666522988</v>
      </c>
      <c r="Y562" s="21">
        <f t="shared" si="111"/>
        <v>-1.6665437485406365</v>
      </c>
      <c r="Z562" s="21">
        <f t="shared" si="112"/>
        <v>-3.4359446096059079E-2</v>
      </c>
      <c r="AA562" s="21">
        <f t="shared" si="113"/>
        <v>2.7979750252668261</v>
      </c>
      <c r="AB562" s="21">
        <f t="shared" si="114"/>
        <v>-8.6790891736454601E-2</v>
      </c>
      <c r="AC562" s="21">
        <f t="shared" si="115"/>
        <v>-6.3655533351806237E-2</v>
      </c>
    </row>
    <row r="563" spans="20:29" x14ac:dyDescent="0.2">
      <c r="T563" s="21">
        <f t="shared" si="106"/>
        <v>2.8588856551488102</v>
      </c>
      <c r="U563" s="21">
        <f t="shared" si="107"/>
        <v>-4.543679775554665</v>
      </c>
      <c r="V563" s="21">
        <f t="shared" si="108"/>
        <v>0.54692203210993284</v>
      </c>
      <c r="W563" s="21">
        <f t="shared" si="109"/>
        <v>0.14721327892138747</v>
      </c>
      <c r="X563" s="21">
        <f t="shared" si="110"/>
        <v>4.6180463616584677E-2</v>
      </c>
      <c r="Y563" s="21">
        <f t="shared" si="111"/>
        <v>-0.87581176249897297</v>
      </c>
      <c r="Z563" s="21">
        <f t="shared" si="112"/>
        <v>-3.4593642018678122E-2</v>
      </c>
      <c r="AA563" s="21">
        <f t="shared" si="113"/>
        <v>0.73809848657635335</v>
      </c>
      <c r="AB563" s="21">
        <f t="shared" si="114"/>
        <v>-0.16375566206383585</v>
      </c>
      <c r="AC563" s="21">
        <f t="shared" si="115"/>
        <v>-1.6708041553776531E-3</v>
      </c>
    </row>
    <row r="564" spans="20:29" x14ac:dyDescent="0.2">
      <c r="T564" s="21">
        <f t="shared" si="106"/>
        <v>3.5438815727678574</v>
      </c>
      <c r="U564" s="21">
        <f t="shared" si="107"/>
        <v>-4.2151515082928199</v>
      </c>
      <c r="V564" s="21">
        <f t="shared" si="108"/>
        <v>-0.19691459747338058</v>
      </c>
      <c r="W564" s="21">
        <f t="shared" si="109"/>
        <v>0.62967755520114943</v>
      </c>
      <c r="X564" s="21">
        <f t="shared" si="110"/>
        <v>0.12768735846777512</v>
      </c>
      <c r="Y564" s="21">
        <f t="shared" si="111"/>
        <v>1.8806594631260305</v>
      </c>
      <c r="Z564" s="21">
        <f t="shared" si="112"/>
        <v>6.9042254409893311E-2</v>
      </c>
      <c r="AA564" s="21">
        <f t="shared" si="113"/>
        <v>-2.3285207812212665</v>
      </c>
      <c r="AB564" s="21">
        <f t="shared" si="114"/>
        <v>0.38907276013854597</v>
      </c>
      <c r="AC564" s="21">
        <f t="shared" si="115"/>
        <v>0.18832648664819374</v>
      </c>
    </row>
    <row r="565" spans="20:29" x14ac:dyDescent="0.2">
      <c r="T565" s="21">
        <f t="shared" ref="T565:T628" si="116">SUM(D201:E201)</f>
        <v>3.3711340773809524</v>
      </c>
      <c r="U565" s="21">
        <f t="shared" ref="U565:U628" si="117">SUM(H201:I201)</f>
        <v>-3.7938258240660616</v>
      </c>
      <c r="V565" s="21">
        <f t="shared" ref="V565:V628" si="118">SUM(K201:L201)</f>
        <v>-1.2034497191103242</v>
      </c>
      <c r="W565" s="21">
        <f t="shared" ref="W565:W628" si="119">SUM(N201:O201)</f>
        <v>0.74379467502257801</v>
      </c>
      <c r="X565" s="21">
        <f t="shared" ref="X565:X628" si="120">SUM(Q201:R201)</f>
        <v>5.8419873259441868E-2</v>
      </c>
      <c r="Y565" s="21">
        <f t="shared" ref="Y565:Y628" si="121">SUM(T201:U201)</f>
        <v>3.8153860469355534</v>
      </c>
      <c r="Z565" s="21">
        <f t="shared" ref="Z565:Z628" si="122">SUM(W201:X201)</f>
        <v>3.8538675987274285E-2</v>
      </c>
      <c r="AA565" s="21">
        <f t="shared" ref="AA565:AA628" si="123">SUM(Z201:AA201)</f>
        <v>-3.9462565564593639</v>
      </c>
      <c r="AB565" s="21">
        <f t="shared" ref="AB565:AB628" si="124">SUM(AC201:AD201)</f>
        <v>0.5450044018349729</v>
      </c>
      <c r="AC565" s="21">
        <f t="shared" ref="AC565:AC628" si="125">SUM(AF201:AG201)</f>
        <v>0.11352303471366994</v>
      </c>
    </row>
    <row r="566" spans="20:29" x14ac:dyDescent="0.2">
      <c r="T566" s="21">
        <f t="shared" si="116"/>
        <v>1.6055834290178579</v>
      </c>
      <c r="U566" s="21">
        <f t="shared" si="117"/>
        <v>-3.5133453038297375</v>
      </c>
      <c r="V566" s="21">
        <f t="shared" si="118"/>
        <v>-1.2424699851816854</v>
      </c>
      <c r="W566" s="21">
        <f t="shared" si="119"/>
        <v>0.36940720537972049</v>
      </c>
      <c r="X566" s="21">
        <f t="shared" si="120"/>
        <v>0.26629245944991831</v>
      </c>
      <c r="Y566" s="21">
        <f t="shared" si="121"/>
        <v>2.5079048559534121</v>
      </c>
      <c r="Z566" s="21">
        <f t="shared" si="122"/>
        <v>9.1514628576560036E-2</v>
      </c>
      <c r="AA566" s="21">
        <f t="shared" si="123"/>
        <v>-4.1118531613700773</v>
      </c>
      <c r="AB566" s="21">
        <f t="shared" si="124"/>
        <v>0.26038872576354644</v>
      </c>
      <c r="AC566" s="21">
        <f t="shared" si="125"/>
        <v>-2.2237642697044327E-2</v>
      </c>
    </row>
    <row r="567" spans="20:29" x14ac:dyDescent="0.2">
      <c r="T567" s="21">
        <f t="shared" si="116"/>
        <v>-0.82728854672619123</v>
      </c>
      <c r="U567" s="21">
        <f t="shared" si="117"/>
        <v>-3.358934350763775</v>
      </c>
      <c r="V567" s="21">
        <f t="shared" si="118"/>
        <v>-1.1846082951223025</v>
      </c>
      <c r="W567" s="21">
        <f t="shared" si="119"/>
        <v>-0.15211665795361295</v>
      </c>
      <c r="X567" s="21">
        <f t="shared" si="120"/>
        <v>0.15303577822967984</v>
      </c>
      <c r="Y567" s="21">
        <f t="shared" si="121"/>
        <v>0.53172193672721946</v>
      </c>
      <c r="Z567" s="21">
        <f t="shared" si="122"/>
        <v>9.146285616584568E-2</v>
      </c>
      <c r="AA567" s="21">
        <f t="shared" si="123"/>
        <v>-3.7229280952093644</v>
      </c>
      <c r="AB567" s="21">
        <f t="shared" si="124"/>
        <v>-9.4445171468597433E-2</v>
      </c>
      <c r="AC567" s="21">
        <f t="shared" si="125"/>
        <v>-9.0490986893472902E-2</v>
      </c>
    </row>
    <row r="568" spans="20:29" x14ac:dyDescent="0.2">
      <c r="T568" s="21">
        <f t="shared" si="116"/>
        <v>-1.1421120607738109</v>
      </c>
      <c r="U568" s="21">
        <f t="shared" si="117"/>
        <v>-3.2453828022221387</v>
      </c>
      <c r="V568" s="21">
        <f t="shared" si="118"/>
        <v>-1.1333206884258971</v>
      </c>
      <c r="W568" s="21">
        <f t="shared" si="119"/>
        <v>-0.32081136334051741</v>
      </c>
      <c r="X568" s="21">
        <f t="shared" si="120"/>
        <v>-2.3183221204843951E-2</v>
      </c>
      <c r="Y568" s="21">
        <f t="shared" si="121"/>
        <v>0.1663183793462677</v>
      </c>
      <c r="Z568" s="21">
        <f t="shared" si="122"/>
        <v>2.8630144022988538E-2</v>
      </c>
      <c r="AA568" s="21">
        <f t="shared" si="123"/>
        <v>-3.1703018732748403</v>
      </c>
      <c r="AB568" s="21">
        <f t="shared" si="124"/>
        <v>-0.35684645611145438</v>
      </c>
      <c r="AC568" s="21">
        <f t="shared" si="125"/>
        <v>-8.7225439988711004E-2</v>
      </c>
    </row>
    <row r="569" spans="20:29" x14ac:dyDescent="0.2">
      <c r="T569" s="21">
        <f t="shared" si="116"/>
        <v>-0.86756158157738072</v>
      </c>
      <c r="U569" s="21">
        <f t="shared" si="117"/>
        <v>-4.3649245156143479</v>
      </c>
      <c r="V569" s="21">
        <f t="shared" si="118"/>
        <v>-1.0265289655686729</v>
      </c>
      <c r="W569" s="21">
        <f t="shared" si="119"/>
        <v>-0.5307461334000414</v>
      </c>
      <c r="X569" s="21">
        <f t="shared" si="120"/>
        <v>0.29246726828920411</v>
      </c>
      <c r="Y569" s="21">
        <f t="shared" si="121"/>
        <v>0.34074636392960134</v>
      </c>
      <c r="Z569" s="21">
        <f t="shared" si="122"/>
        <v>-6.7521064786535259E-2</v>
      </c>
      <c r="AA569" s="21">
        <f t="shared" si="123"/>
        <v>-2.434704173631987</v>
      </c>
      <c r="AB569" s="21">
        <f t="shared" si="124"/>
        <v>8.3923708230693173E-3</v>
      </c>
      <c r="AC569" s="21">
        <f t="shared" si="125"/>
        <v>-8.4749878768472897E-2</v>
      </c>
    </row>
    <row r="570" spans="20:29" x14ac:dyDescent="0.2">
      <c r="T570" s="21">
        <f t="shared" si="116"/>
        <v>-0.10407674345237927</v>
      </c>
      <c r="U570" s="21">
        <f t="shared" si="117"/>
        <v>-4.2491945921019578</v>
      </c>
      <c r="V570" s="21">
        <f t="shared" si="118"/>
        <v>-0.89662144687815726</v>
      </c>
      <c r="W570" s="21">
        <f t="shared" si="119"/>
        <v>-0.60681189598932717</v>
      </c>
      <c r="X570" s="21">
        <f t="shared" si="120"/>
        <v>-0.32911479057984394</v>
      </c>
      <c r="Y570" s="21">
        <f t="shared" si="121"/>
        <v>0.1980604513998383</v>
      </c>
      <c r="Z570" s="21">
        <f t="shared" si="122"/>
        <v>-1.8271939310344799E-2</v>
      </c>
      <c r="AA570" s="21">
        <f t="shared" si="123"/>
        <v>-1.041814588245078</v>
      </c>
      <c r="AB570" s="21">
        <f t="shared" si="124"/>
        <v>-9.1665784504312509E-2</v>
      </c>
      <c r="AC570" s="21">
        <f t="shared" si="125"/>
        <v>-6.864042219109194E-2</v>
      </c>
    </row>
    <row r="571" spans="20:29" x14ac:dyDescent="0.2">
      <c r="T571" s="21">
        <f t="shared" si="116"/>
        <v>2.553735235119047</v>
      </c>
      <c r="U571" s="21">
        <f t="shared" si="117"/>
        <v>-4.0591296619541026</v>
      </c>
      <c r="V571" s="21">
        <f t="shared" si="118"/>
        <v>-0.69977989044963351</v>
      </c>
      <c r="W571" s="21">
        <f t="shared" si="119"/>
        <v>-0.49452180554289848</v>
      </c>
      <c r="X571" s="21">
        <f t="shared" si="120"/>
        <v>-0.30695343281198678</v>
      </c>
      <c r="Y571" s="21">
        <f t="shared" si="121"/>
        <v>9.1506254316505498E-2</v>
      </c>
      <c r="Z571" s="21">
        <f t="shared" si="122"/>
        <v>-1.8571313863916215E-2</v>
      </c>
      <c r="AA571" s="21">
        <f t="shared" si="123"/>
        <v>0.94515260848110927</v>
      </c>
      <c r="AB571" s="21">
        <f t="shared" si="124"/>
        <v>0.14048690531711694</v>
      </c>
      <c r="AC571" s="21">
        <f t="shared" si="125"/>
        <v>-4.4451396863710982E-2</v>
      </c>
    </row>
    <row r="572" spans="20:29" x14ac:dyDescent="0.2">
      <c r="T572" s="21">
        <f t="shared" si="116"/>
        <v>4.6022793808333331</v>
      </c>
      <c r="U572" s="21">
        <f t="shared" si="117"/>
        <v>-3.8945251108821139</v>
      </c>
      <c r="V572" s="21">
        <f t="shared" si="118"/>
        <v>-0.48438655149124088</v>
      </c>
      <c r="W572" s="21">
        <f t="shared" si="119"/>
        <v>-0.36485105872742207</v>
      </c>
      <c r="X572" s="21">
        <f t="shared" si="120"/>
        <v>-0.28573887638341539</v>
      </c>
      <c r="Y572" s="21">
        <f t="shared" si="121"/>
        <v>-7.4117320832304934E-2</v>
      </c>
      <c r="Z572" s="21">
        <f t="shared" si="122"/>
        <v>-1.8862217703201921E-2</v>
      </c>
      <c r="AA572" s="21">
        <f t="shared" si="123"/>
        <v>2.6494345841953937</v>
      </c>
      <c r="AB572" s="21">
        <f t="shared" si="124"/>
        <v>0.11063511603140119</v>
      </c>
      <c r="AC572" s="21">
        <f t="shared" si="125"/>
        <v>-3.5307680583949078E-2</v>
      </c>
    </row>
    <row r="573" spans="20:29" x14ac:dyDescent="0.2">
      <c r="T573" s="21">
        <f t="shared" si="116"/>
        <v>5.8117873701190481</v>
      </c>
      <c r="U573" s="21">
        <f t="shared" si="117"/>
        <v>-4.0681090955849868</v>
      </c>
      <c r="V573" s="21">
        <f t="shared" si="118"/>
        <v>-0.32203012875316972</v>
      </c>
      <c r="W573" s="21">
        <f t="shared" si="119"/>
        <v>-0.14470914771551768</v>
      </c>
      <c r="X573" s="21">
        <f t="shared" si="120"/>
        <v>5.2806048467775257E-2</v>
      </c>
      <c r="Y573" s="21">
        <f t="shared" si="121"/>
        <v>-0.12612749351087604</v>
      </c>
      <c r="Z573" s="21">
        <f t="shared" si="122"/>
        <v>-6.8511853893678101E-2</v>
      </c>
      <c r="AA573" s="21">
        <f t="shared" si="123"/>
        <v>3.517618467141828</v>
      </c>
      <c r="AB573" s="21">
        <f t="shared" si="124"/>
        <v>1.1341397965924926E-2</v>
      </c>
      <c r="AC573" s="21">
        <f t="shared" si="125"/>
        <v>-4.0473591149425309E-2</v>
      </c>
    </row>
    <row r="574" spans="20:29" x14ac:dyDescent="0.2">
      <c r="T574" s="21">
        <f t="shared" si="116"/>
        <v>5.0875232379464279</v>
      </c>
      <c r="U574" s="21">
        <f t="shared" si="117"/>
        <v>-4.1388793588885164</v>
      </c>
      <c r="V574" s="21">
        <f t="shared" si="118"/>
        <v>-0.2275354454793046</v>
      </c>
      <c r="W574" s="21">
        <f t="shared" si="119"/>
        <v>-0.12929726482861259</v>
      </c>
      <c r="X574" s="21">
        <f t="shared" si="120"/>
        <v>0.14502834165229872</v>
      </c>
      <c r="Y574" s="21">
        <f t="shared" si="121"/>
        <v>-0.44434792520730415</v>
      </c>
      <c r="Z574" s="21">
        <f t="shared" si="122"/>
        <v>-3.5853743596059071E-2</v>
      </c>
      <c r="AA574" s="21">
        <f t="shared" si="123"/>
        <v>2.9503051452668245</v>
      </c>
      <c r="AB574" s="21">
        <f t="shared" si="124"/>
        <v>1.6114929096878505E-2</v>
      </c>
      <c r="AC574" s="21">
        <f t="shared" si="125"/>
        <v>-4.8011037518472896E-2</v>
      </c>
    </row>
    <row r="575" spans="20:29" x14ac:dyDescent="0.2">
      <c r="T575" s="21">
        <f t="shared" si="116"/>
        <v>3.8323465259821434</v>
      </c>
      <c r="U575" s="21">
        <f t="shared" si="117"/>
        <v>-4.1071563363880159</v>
      </c>
      <c r="V575" s="21">
        <f t="shared" si="118"/>
        <v>-0.26805752205672206</v>
      </c>
      <c r="W575" s="21">
        <f t="shared" si="119"/>
        <v>0.3153119447547208</v>
      </c>
      <c r="X575" s="21">
        <f t="shared" si="120"/>
        <v>9.0225944991806362E-4</v>
      </c>
      <c r="Y575" s="21">
        <f t="shared" si="121"/>
        <v>0.18494551750102595</v>
      </c>
      <c r="Z575" s="21">
        <f t="shared" si="122"/>
        <v>-3.6045098685344792E-2</v>
      </c>
      <c r="AA575" s="21">
        <f t="shared" si="123"/>
        <v>0.83791540324301828</v>
      </c>
      <c r="AB575" s="21">
        <f t="shared" si="124"/>
        <v>-0.10863853039716931</v>
      </c>
      <c r="AC575" s="21">
        <f t="shared" si="125"/>
        <v>1.3156593344622339E-2</v>
      </c>
    </row>
    <row r="576" spans="20:29" x14ac:dyDescent="0.2">
      <c r="T576" s="21">
        <f t="shared" si="116"/>
        <v>3.9258424794345235</v>
      </c>
      <c r="U576" s="21">
        <f t="shared" si="117"/>
        <v>-3.8130112066269248</v>
      </c>
      <c r="V576" s="21">
        <f t="shared" si="118"/>
        <v>-1.0208866641400505</v>
      </c>
      <c r="W576" s="21">
        <f t="shared" si="119"/>
        <v>0.73883471770114939</v>
      </c>
      <c r="X576" s="21">
        <f t="shared" si="120"/>
        <v>0.12263850430110845</v>
      </c>
      <c r="Y576" s="21">
        <f t="shared" si="121"/>
        <v>2.7332451381260299</v>
      </c>
      <c r="Z576" s="21">
        <f t="shared" si="122"/>
        <v>6.7590797743226641E-2</v>
      </c>
      <c r="AA576" s="21">
        <f t="shared" si="123"/>
        <v>-2.492462007054602</v>
      </c>
      <c r="AB576" s="21">
        <f t="shared" si="124"/>
        <v>0.39052326013854577</v>
      </c>
      <c r="AC576" s="21">
        <f t="shared" si="125"/>
        <v>0.19935482664819373</v>
      </c>
    </row>
    <row r="577" spans="20:29" x14ac:dyDescent="0.2">
      <c r="T577" s="21">
        <f t="shared" si="116"/>
        <v>3.5342007815476193</v>
      </c>
      <c r="U577" s="21">
        <f t="shared" si="117"/>
        <v>-3.4017563223997058</v>
      </c>
      <c r="V577" s="21">
        <f t="shared" si="118"/>
        <v>-2.0795178349436014</v>
      </c>
      <c r="W577" s="21">
        <f t="shared" si="119"/>
        <v>0.84395270752257801</v>
      </c>
      <c r="X577" s="21">
        <f t="shared" si="120"/>
        <v>3.312116325944181E-2</v>
      </c>
      <c r="Y577" s="21">
        <f t="shared" si="121"/>
        <v>4.5835130527688861</v>
      </c>
      <c r="Z577" s="21">
        <f t="shared" si="122"/>
        <v>3.7585915153940955E-2</v>
      </c>
      <c r="AA577" s="21">
        <f t="shared" si="123"/>
        <v>-4.1802937172926988</v>
      </c>
      <c r="AB577" s="21">
        <f t="shared" si="124"/>
        <v>0.56857354933497239</v>
      </c>
      <c r="AC577" s="21">
        <f t="shared" si="125"/>
        <v>0.12899549638033661</v>
      </c>
    </row>
    <row r="578" spans="20:29" x14ac:dyDescent="0.2">
      <c r="T578" s="21">
        <f t="shared" si="116"/>
        <v>1.3324170090178575</v>
      </c>
      <c r="U578" s="21">
        <f t="shared" si="117"/>
        <v>-3.1760243371622892</v>
      </c>
      <c r="V578" s="21">
        <f t="shared" si="118"/>
        <v>-2.1663871210150774</v>
      </c>
      <c r="W578" s="21">
        <f t="shared" si="119"/>
        <v>0.41643502371305374</v>
      </c>
      <c r="X578" s="21">
        <f t="shared" si="120"/>
        <v>0.26724436778325156</v>
      </c>
      <c r="Y578" s="21">
        <f t="shared" si="121"/>
        <v>3.0325124359534108</v>
      </c>
      <c r="Z578" s="21">
        <f t="shared" si="122"/>
        <v>9.1060563576560033E-2</v>
      </c>
      <c r="AA578" s="21">
        <f t="shared" si="123"/>
        <v>-4.3186252505367415</v>
      </c>
      <c r="AB578" s="21">
        <f t="shared" si="124"/>
        <v>0.20842033159687956</v>
      </c>
      <c r="AC578" s="21">
        <f t="shared" si="125"/>
        <v>-2.2235818530377656E-2</v>
      </c>
    </row>
    <row r="579" spans="20:29" x14ac:dyDescent="0.2">
      <c r="T579" s="21">
        <f t="shared" si="116"/>
        <v>-2.1066112975595241</v>
      </c>
      <c r="U579" s="21">
        <f t="shared" si="117"/>
        <v>-3.1496244507638949</v>
      </c>
      <c r="V579" s="21">
        <f t="shared" si="118"/>
        <v>-2.1933032617889126</v>
      </c>
      <c r="W579" s="21">
        <f t="shared" si="119"/>
        <v>-0.20962240545361277</v>
      </c>
      <c r="X579" s="21">
        <f t="shared" si="120"/>
        <v>0.19668062239634654</v>
      </c>
      <c r="Y579" s="21">
        <f t="shared" si="121"/>
        <v>0.68839050089388643</v>
      </c>
      <c r="Z579" s="21">
        <f t="shared" si="122"/>
        <v>9.1507486999179002E-2</v>
      </c>
      <c r="AA579" s="21">
        <f t="shared" si="123"/>
        <v>-4.1760268685426984</v>
      </c>
      <c r="AB579" s="21">
        <f t="shared" si="124"/>
        <v>-0.2451933431352642</v>
      </c>
      <c r="AC579" s="21">
        <f t="shared" si="125"/>
        <v>-0.10945220022680621</v>
      </c>
    </row>
    <row r="580" spans="20:29" x14ac:dyDescent="0.2">
      <c r="T580" s="21">
        <f t="shared" si="116"/>
        <v>-3.2688222741071442</v>
      </c>
      <c r="U580" s="21">
        <f t="shared" si="117"/>
        <v>-3.178508612222231</v>
      </c>
      <c r="V580" s="21">
        <f t="shared" si="118"/>
        <v>-2.2050115659258154</v>
      </c>
      <c r="W580" s="21">
        <f t="shared" si="119"/>
        <v>-0.47925688000718392</v>
      </c>
      <c r="X580" s="21">
        <f t="shared" si="120"/>
        <v>-5.6905853715104593E-3</v>
      </c>
      <c r="Y580" s="21">
        <f t="shared" si="121"/>
        <v>-4.8882065653732987E-2</v>
      </c>
      <c r="Z580" s="21">
        <f t="shared" si="122"/>
        <v>2.8674774856321861E-2</v>
      </c>
      <c r="AA580" s="21">
        <f t="shared" si="123"/>
        <v>-3.7389598274415059</v>
      </c>
      <c r="AB580" s="21">
        <f t="shared" si="124"/>
        <v>-0.52684627277812135</v>
      </c>
      <c r="AC580" s="21">
        <f t="shared" si="125"/>
        <v>-0.11435254665537765</v>
      </c>
    </row>
    <row r="581" spans="20:29" x14ac:dyDescent="0.2">
      <c r="T581" s="21">
        <f t="shared" si="116"/>
        <v>-3.5797479949107145</v>
      </c>
      <c r="U581" s="21">
        <f t="shared" si="117"/>
        <v>-4.4339756189478976</v>
      </c>
      <c r="V581" s="21">
        <f t="shared" si="118"/>
        <v>-2.1734507589019927</v>
      </c>
      <c r="W581" s="21">
        <f t="shared" si="119"/>
        <v>-0.75663131006670803</v>
      </c>
      <c r="X581" s="21">
        <f t="shared" si="120"/>
        <v>0.3009102099558707</v>
      </c>
      <c r="Y581" s="21">
        <f t="shared" si="121"/>
        <v>-0.181358795237065</v>
      </c>
      <c r="Z581" s="21">
        <f t="shared" si="122"/>
        <v>-6.7326958953201926E-2</v>
      </c>
      <c r="AA581" s="21">
        <f t="shared" si="123"/>
        <v>-2.9706744636319851</v>
      </c>
      <c r="AB581" s="21">
        <f t="shared" si="124"/>
        <v>-0.18373233334359762</v>
      </c>
      <c r="AC581" s="21">
        <f t="shared" si="125"/>
        <v>-0.11349891626847289</v>
      </c>
    </row>
    <row r="582" spans="20:29" x14ac:dyDescent="0.2">
      <c r="T582" s="21">
        <f t="shared" si="116"/>
        <v>-3.3423008901190467</v>
      </c>
      <c r="U582" s="21">
        <f t="shared" si="117"/>
        <v>-4.4498985287691539</v>
      </c>
      <c r="V582" s="21">
        <f t="shared" si="118"/>
        <v>-2.1201093002114249</v>
      </c>
      <c r="W582" s="21">
        <f t="shared" si="119"/>
        <v>-0.87554595765599375</v>
      </c>
      <c r="X582" s="21">
        <f t="shared" si="120"/>
        <v>-0.31854824391317726</v>
      </c>
      <c r="Y582" s="21">
        <f t="shared" si="121"/>
        <v>-0.55381902276682915</v>
      </c>
      <c r="Z582" s="21">
        <f t="shared" si="122"/>
        <v>-1.792835847701147E-2</v>
      </c>
      <c r="AA582" s="21">
        <f t="shared" si="123"/>
        <v>-1.6094048249117421</v>
      </c>
      <c r="AB582" s="21">
        <f t="shared" si="124"/>
        <v>-0.29476563200431238</v>
      </c>
      <c r="AC582" s="21">
        <f t="shared" si="125"/>
        <v>-0.10227008969109194</v>
      </c>
    </row>
    <row r="583" spans="20:29" x14ac:dyDescent="0.2">
      <c r="T583" s="21">
        <f t="shared" si="116"/>
        <v>-1.2036794223809526</v>
      </c>
      <c r="U583" s="21">
        <f t="shared" si="117"/>
        <v>-4.4011503311207889</v>
      </c>
      <c r="V583" s="21">
        <f t="shared" si="118"/>
        <v>-2.0520341212829862</v>
      </c>
      <c r="W583" s="21">
        <f t="shared" si="119"/>
        <v>-0.81353910054289846</v>
      </c>
      <c r="X583" s="21">
        <f t="shared" si="120"/>
        <v>-0.26653697364532009</v>
      </c>
      <c r="Y583" s="21">
        <f t="shared" si="121"/>
        <v>-0.87777071068349599</v>
      </c>
      <c r="Z583" s="21">
        <f t="shared" si="122"/>
        <v>-1.6258759697249554E-2</v>
      </c>
      <c r="AA583" s="21">
        <f t="shared" si="123"/>
        <v>0.38850848598110943</v>
      </c>
      <c r="AB583" s="21">
        <f t="shared" si="124"/>
        <v>-8.9458557182882981E-2</v>
      </c>
      <c r="AC583" s="21">
        <f t="shared" si="125"/>
        <v>-7.5412436863710991E-2</v>
      </c>
    </row>
    <row r="584" spans="20:29" x14ac:dyDescent="0.2">
      <c r="T584" s="21">
        <f t="shared" si="116"/>
        <v>0.85390698666666676</v>
      </c>
      <c r="U584" s="21">
        <f t="shared" si="117"/>
        <v>-4.3207132608822576</v>
      </c>
      <c r="V584" s="21">
        <f t="shared" si="118"/>
        <v>-1.9348870389912349</v>
      </c>
      <c r="W584" s="21">
        <f t="shared" si="119"/>
        <v>-0.6494549970607556</v>
      </c>
      <c r="X584" s="21">
        <f t="shared" si="120"/>
        <v>-0.2672929522167487</v>
      </c>
      <c r="Y584" s="21">
        <f t="shared" si="121"/>
        <v>-0.9326032383323053</v>
      </c>
      <c r="Z584" s="21">
        <f t="shared" si="122"/>
        <v>-1.4724057703201933E-2</v>
      </c>
      <c r="AA584" s="21">
        <f t="shared" si="123"/>
        <v>2.0894949216953957</v>
      </c>
      <c r="AB584" s="21">
        <f t="shared" si="124"/>
        <v>-6.0760505635265361E-2</v>
      </c>
      <c r="AC584" s="21">
        <f t="shared" si="125"/>
        <v>-5.5118263083949084E-2</v>
      </c>
    </row>
    <row r="585" spans="20:29" x14ac:dyDescent="0.2">
      <c r="T585" s="21">
        <f t="shared" si="116"/>
        <v>2.0352942201190478</v>
      </c>
      <c r="U585" s="21">
        <f t="shared" si="117"/>
        <v>-4.5619038539184658</v>
      </c>
      <c r="V585" s="21">
        <f t="shared" si="118"/>
        <v>-1.861321509586503</v>
      </c>
      <c r="W585" s="21">
        <f t="shared" si="119"/>
        <v>-0.3870788435488508</v>
      </c>
      <c r="X585" s="21">
        <f t="shared" si="120"/>
        <v>6.0731831801108527E-2</v>
      </c>
      <c r="Y585" s="21">
        <f t="shared" si="121"/>
        <v>-0.94354287017754324</v>
      </c>
      <c r="Z585" s="21">
        <f t="shared" si="122"/>
        <v>-6.1965733893678113E-2</v>
      </c>
      <c r="AA585" s="21">
        <f t="shared" si="123"/>
        <v>2.9715376388084973</v>
      </c>
      <c r="AB585" s="21">
        <f t="shared" si="124"/>
        <v>-0.12782863370074127</v>
      </c>
      <c r="AC585" s="21">
        <f t="shared" si="125"/>
        <v>-5.3307583649425297E-2</v>
      </c>
    </row>
    <row r="586" spans="20:29" x14ac:dyDescent="0.2">
      <c r="T586" s="21">
        <f t="shared" si="116"/>
        <v>1.2609904787797606</v>
      </c>
      <c r="U586" s="21">
        <f t="shared" si="117"/>
        <v>-4.7052856080545098</v>
      </c>
      <c r="V586" s="21">
        <f t="shared" si="118"/>
        <v>-1.8531864854793412</v>
      </c>
      <c r="W586" s="21">
        <f t="shared" si="119"/>
        <v>-0.34580972649527919</v>
      </c>
      <c r="X586" s="21">
        <f t="shared" si="120"/>
        <v>0.1584780641522987</v>
      </c>
      <c r="Y586" s="21">
        <f t="shared" si="121"/>
        <v>-1.2225006885406371</v>
      </c>
      <c r="Z586" s="21">
        <f t="shared" si="122"/>
        <v>-2.6899662762725748E-2</v>
      </c>
      <c r="AA586" s="21">
        <f t="shared" si="123"/>
        <v>2.4251184069334926</v>
      </c>
      <c r="AB586" s="21">
        <f t="shared" si="124"/>
        <v>-0.10817126590312132</v>
      </c>
      <c r="AC586" s="21">
        <f t="shared" si="125"/>
        <v>-6.0717108351806222E-2</v>
      </c>
    </row>
    <row r="587" spans="20:29" x14ac:dyDescent="0.2">
      <c r="T587" s="21">
        <f t="shared" si="116"/>
        <v>0.11017971181547637</v>
      </c>
      <c r="U587" s="21">
        <f t="shared" si="117"/>
        <v>-4.7375477747209516</v>
      </c>
      <c r="V587" s="21">
        <f t="shared" si="118"/>
        <v>-1.9647916303900956</v>
      </c>
      <c r="W587" s="21">
        <f t="shared" si="119"/>
        <v>0.13150109975472091</v>
      </c>
      <c r="X587" s="21">
        <f t="shared" si="120"/>
        <v>1.7791496949917995E-2</v>
      </c>
      <c r="Y587" s="21">
        <f t="shared" si="121"/>
        <v>-0.50493046333230573</v>
      </c>
      <c r="Z587" s="21">
        <f t="shared" si="122"/>
        <v>-2.5775102018678123E-2</v>
      </c>
      <c r="AA587" s="21">
        <f t="shared" si="123"/>
        <v>0.39991837990968548</v>
      </c>
      <c r="AB587" s="21">
        <f t="shared" si="124"/>
        <v>-0.20695345206383564</v>
      </c>
      <c r="AC587" s="21">
        <f t="shared" si="125"/>
        <v>9.8857501128900988E-4</v>
      </c>
    </row>
    <row r="588" spans="20:29" x14ac:dyDescent="0.2">
      <c r="T588" s="21">
        <f t="shared" si="116"/>
        <v>0.57165086026785716</v>
      </c>
      <c r="U588" s="21">
        <f t="shared" si="117"/>
        <v>-4.4509303149598054</v>
      </c>
      <c r="V588" s="21">
        <f t="shared" si="118"/>
        <v>-2.7737146249733655</v>
      </c>
      <c r="W588" s="21">
        <f t="shared" si="119"/>
        <v>0.59895886853448299</v>
      </c>
      <c r="X588" s="21">
        <f t="shared" si="120"/>
        <v>0.12610002263444164</v>
      </c>
      <c r="Y588" s="21">
        <f t="shared" si="121"/>
        <v>2.1744999714593636</v>
      </c>
      <c r="Z588" s="21">
        <f t="shared" si="122"/>
        <v>7.7860794409893311E-2</v>
      </c>
      <c r="AA588" s="21">
        <f t="shared" si="123"/>
        <v>-2.712421583721266</v>
      </c>
      <c r="AB588" s="21">
        <f t="shared" si="124"/>
        <v>0.341011191805213</v>
      </c>
      <c r="AC588" s="21">
        <f t="shared" si="125"/>
        <v>0.1902933283148604</v>
      </c>
    </row>
    <row r="589" spans="20:29" x14ac:dyDescent="0.2">
      <c r="T589" s="21">
        <f t="shared" si="116"/>
        <v>0.30889391488095197</v>
      </c>
      <c r="U589" s="21">
        <f t="shared" si="117"/>
        <v>-4.0637029382323817</v>
      </c>
      <c r="V589" s="21">
        <f t="shared" si="118"/>
        <v>-3.8373405057769787</v>
      </c>
      <c r="W589" s="21">
        <f t="shared" si="119"/>
        <v>0.70694301502257795</v>
      </c>
      <c r="X589" s="21">
        <f t="shared" si="120"/>
        <v>4.5369192426108484E-2</v>
      </c>
      <c r="Y589" s="21">
        <f t="shared" si="121"/>
        <v>4.0602575252688853</v>
      </c>
      <c r="Z589" s="21">
        <f t="shared" si="122"/>
        <v>4.7252969320607616E-2</v>
      </c>
      <c r="AA589" s="21">
        <f t="shared" si="123"/>
        <v>-4.2804574956260311</v>
      </c>
      <c r="AB589" s="21">
        <f t="shared" si="124"/>
        <v>0.51580369016830607</v>
      </c>
      <c r="AC589" s="21">
        <f t="shared" si="125"/>
        <v>0.11477385221366992</v>
      </c>
    </row>
    <row r="590" spans="20:29" x14ac:dyDescent="0.2">
      <c r="T590" s="21">
        <f t="shared" si="116"/>
        <v>-1.5093104043154759</v>
      </c>
      <c r="U590" s="21">
        <f t="shared" si="117"/>
        <v>-3.8370961154955694</v>
      </c>
      <c r="V590" s="21">
        <f t="shared" si="118"/>
        <v>-3.9146806785149693</v>
      </c>
      <c r="W590" s="21">
        <f t="shared" si="119"/>
        <v>0.3226010928797205</v>
      </c>
      <c r="X590" s="21">
        <f t="shared" si="120"/>
        <v>0.27346007611658496</v>
      </c>
      <c r="Y590" s="21">
        <f t="shared" si="121"/>
        <v>2.6707765159534107</v>
      </c>
      <c r="Z590" s="21">
        <f t="shared" si="122"/>
        <v>0.1001246752432267</v>
      </c>
      <c r="AA590" s="21">
        <f t="shared" si="123"/>
        <v>-4.2997254922034083</v>
      </c>
      <c r="AB590" s="21">
        <f t="shared" si="124"/>
        <v>0.20238869909687951</v>
      </c>
      <c r="AC590" s="21">
        <f t="shared" si="125"/>
        <v>-2.7142659363710998E-2</v>
      </c>
    </row>
    <row r="591" spans="20:29" x14ac:dyDescent="0.2">
      <c r="T591" s="21">
        <f t="shared" si="116"/>
        <v>-4.0200886133928577</v>
      </c>
      <c r="U591" s="21">
        <f t="shared" si="117"/>
        <v>-3.7457751690972145</v>
      </c>
      <c r="V591" s="21">
        <f t="shared" si="118"/>
        <v>-3.9002607609555753</v>
      </c>
      <c r="W591" s="21">
        <f t="shared" si="119"/>
        <v>-0.22744986878694617</v>
      </c>
      <c r="X591" s="21">
        <f t="shared" si="120"/>
        <v>0.15919614989634656</v>
      </c>
      <c r="Y591" s="21">
        <f t="shared" si="121"/>
        <v>0.62122498672721971</v>
      </c>
      <c r="Z591" s="21">
        <f t="shared" si="122"/>
        <v>9.9968656165845673E-2</v>
      </c>
      <c r="AA591" s="21">
        <f t="shared" si="123"/>
        <v>-3.7408035285426982</v>
      </c>
      <c r="AB591" s="21">
        <f t="shared" si="124"/>
        <v>-0.18203012230193094</v>
      </c>
      <c r="AC591" s="21">
        <f t="shared" si="125"/>
        <v>-0.10417650022680622</v>
      </c>
    </row>
    <row r="592" spans="20:29" x14ac:dyDescent="0.2">
      <c r="T592" s="21">
        <f t="shared" si="116"/>
        <v>-4.2986663791071447</v>
      </c>
      <c r="U592" s="21">
        <f t="shared" si="117"/>
        <v>-3.6932180863891517</v>
      </c>
      <c r="V592" s="21">
        <f t="shared" si="118"/>
        <v>-3.8751572367592075</v>
      </c>
      <c r="W592" s="21">
        <f t="shared" si="119"/>
        <v>-0.43044633167385082</v>
      </c>
      <c r="X592" s="21">
        <f t="shared" si="120"/>
        <v>-2.2033281204843935E-2</v>
      </c>
      <c r="Y592" s="21">
        <f t="shared" si="121"/>
        <v>0.1227378868462683</v>
      </c>
      <c r="Z592" s="21">
        <f t="shared" si="122"/>
        <v>3.7135944022988532E-2</v>
      </c>
      <c r="AA592" s="21">
        <f t="shared" si="123"/>
        <v>-2.8787558466081729</v>
      </c>
      <c r="AB592" s="21">
        <f t="shared" si="124"/>
        <v>-0.4536721936114545</v>
      </c>
      <c r="AC592" s="21">
        <f t="shared" si="125"/>
        <v>-0.10526155165537766</v>
      </c>
    </row>
    <row r="593" spans="20:29" x14ac:dyDescent="0.2">
      <c r="T593" s="21">
        <f t="shared" si="116"/>
        <v>-3.8581414024107143</v>
      </c>
      <c r="U593" s="21">
        <f t="shared" si="117"/>
        <v>-4.8727777031140249</v>
      </c>
      <c r="V593" s="21">
        <f t="shared" si="118"/>
        <v>-3.7987101589019971</v>
      </c>
      <c r="W593" s="21">
        <f t="shared" si="119"/>
        <v>-0.65255368173337469</v>
      </c>
      <c r="X593" s="21">
        <f t="shared" si="120"/>
        <v>0.29330527245587079</v>
      </c>
      <c r="Y593" s="21">
        <f t="shared" si="121"/>
        <v>0.21052841392960087</v>
      </c>
      <c r="Z593" s="21">
        <f t="shared" si="122"/>
        <v>-5.9134333119868598E-2</v>
      </c>
      <c r="AA593" s="21">
        <f t="shared" si="123"/>
        <v>-1.7788687836319834</v>
      </c>
      <c r="AB593" s="21">
        <f t="shared" si="124"/>
        <v>-9.894003667693152E-2</v>
      </c>
      <c r="AC593" s="21">
        <f t="shared" si="125"/>
        <v>-0.10097750543513954</v>
      </c>
    </row>
    <row r="594" spans="20:29" x14ac:dyDescent="0.2">
      <c r="T594" s="21">
        <f t="shared" si="116"/>
        <v>-3.0701761226190465</v>
      </c>
      <c r="U594" s="21">
        <f t="shared" si="117"/>
        <v>-4.8614178971024558</v>
      </c>
      <c r="V594" s="21">
        <f t="shared" si="118"/>
        <v>-3.6515271477114197</v>
      </c>
      <c r="W594" s="21">
        <f t="shared" si="119"/>
        <v>-0.78394026348932722</v>
      </c>
      <c r="X594" s="21">
        <f t="shared" si="120"/>
        <v>-0.29894102974651049</v>
      </c>
      <c r="Y594" s="21">
        <f t="shared" si="121"/>
        <v>-0.20609679026682848</v>
      </c>
      <c r="Z594" s="21">
        <f t="shared" si="122"/>
        <v>-1.0004275977011472E-2</v>
      </c>
      <c r="AA594" s="21">
        <f t="shared" si="123"/>
        <v>0.1047477492549227</v>
      </c>
      <c r="AB594" s="21">
        <f t="shared" si="124"/>
        <v>-0.25780411450431284</v>
      </c>
      <c r="AC594" s="21">
        <f t="shared" si="125"/>
        <v>-0.1051833213577586</v>
      </c>
    </row>
    <row r="595" spans="20:29" x14ac:dyDescent="0.2">
      <c r="T595" s="21">
        <f t="shared" si="116"/>
        <v>-0.50024050404761911</v>
      </c>
      <c r="U595" s="21">
        <f t="shared" si="117"/>
        <v>-4.8176949269536635</v>
      </c>
      <c r="V595" s="21">
        <f t="shared" si="118"/>
        <v>-3.3492015821162795</v>
      </c>
      <c r="W595" s="21">
        <f t="shared" si="119"/>
        <v>-0.71037536970956516</v>
      </c>
      <c r="X595" s="21">
        <f t="shared" si="120"/>
        <v>-0.23618402031198676</v>
      </c>
      <c r="Y595" s="21">
        <f t="shared" si="121"/>
        <v>-0.68658040818349519</v>
      </c>
      <c r="Z595" s="21">
        <f t="shared" si="122"/>
        <v>-1.0467783030582885E-2</v>
      </c>
      <c r="AA595" s="21">
        <f t="shared" si="123"/>
        <v>2.4397962568144429</v>
      </c>
      <c r="AB595" s="21">
        <f t="shared" si="124"/>
        <v>-6.5549820516216606E-2</v>
      </c>
      <c r="AC595" s="21">
        <f t="shared" si="125"/>
        <v>-6.397227519704432E-2</v>
      </c>
    </row>
    <row r="596" spans="20:29" x14ac:dyDescent="0.2">
      <c r="T596" s="21">
        <f t="shared" si="116"/>
        <v>1.6796501449999999</v>
      </c>
      <c r="U596" s="21">
        <f t="shared" si="117"/>
        <v>-4.794610558381919</v>
      </c>
      <c r="V596" s="21">
        <f t="shared" si="118"/>
        <v>-3.0087497514911661</v>
      </c>
      <c r="W596" s="21">
        <f t="shared" si="119"/>
        <v>-0.5388790312274222</v>
      </c>
      <c r="X596" s="21">
        <f t="shared" si="120"/>
        <v>-0.19508315888341538</v>
      </c>
      <c r="Y596" s="21">
        <f t="shared" si="121"/>
        <v>-0.85201881083230457</v>
      </c>
      <c r="Z596" s="21">
        <f t="shared" si="122"/>
        <v>-1.0799808536535276E-2</v>
      </c>
      <c r="AA596" s="21">
        <f t="shared" si="123"/>
        <v>4.2114129641953948</v>
      </c>
      <c r="AB596" s="21">
        <f t="shared" si="124"/>
        <v>-8.8261588968598481E-2</v>
      </c>
      <c r="AC596" s="21">
        <f t="shared" si="125"/>
        <v>-4.3363368083949083E-2</v>
      </c>
    </row>
    <row r="597" spans="20:29" x14ac:dyDescent="0.2">
      <c r="T597" s="21">
        <f t="shared" si="116"/>
        <v>3.112187668452381</v>
      </c>
      <c r="U597" s="21">
        <f t="shared" si="117"/>
        <v>-5.091099003085219</v>
      </c>
      <c r="V597" s="21">
        <f t="shared" si="118"/>
        <v>-2.7231353737531663</v>
      </c>
      <c r="W597" s="21">
        <f t="shared" si="119"/>
        <v>-0.25637800604885075</v>
      </c>
      <c r="X597" s="21">
        <f t="shared" si="120"/>
        <v>0.12942825846777528</v>
      </c>
      <c r="Y597" s="21">
        <f t="shared" si="121"/>
        <v>-0.80606426017754274</v>
      </c>
      <c r="Z597" s="21">
        <f t="shared" si="122"/>
        <v>-6.0575963060344795E-2</v>
      </c>
      <c r="AA597" s="21">
        <f t="shared" si="123"/>
        <v>5.1164966113084951</v>
      </c>
      <c r="AB597" s="21">
        <f t="shared" si="124"/>
        <v>-0.15626998120074154</v>
      </c>
      <c r="AC597" s="21">
        <f t="shared" si="125"/>
        <v>-4.0192065316091957E-2</v>
      </c>
    </row>
    <row r="598" spans="20:29" x14ac:dyDescent="0.2">
      <c r="T598" s="21">
        <f t="shared" si="116"/>
        <v>2.4978511912797607</v>
      </c>
      <c r="U598" s="21">
        <f t="shared" si="117"/>
        <v>-5.2946207313875675</v>
      </c>
      <c r="V598" s="21">
        <f t="shared" si="118"/>
        <v>-2.5058837321460032</v>
      </c>
      <c r="W598" s="21">
        <f t="shared" si="119"/>
        <v>-0.20694679149527928</v>
      </c>
      <c r="X598" s="21">
        <f t="shared" si="120"/>
        <v>0.22414009331896545</v>
      </c>
      <c r="Y598" s="21">
        <f t="shared" si="121"/>
        <v>-1.0660892593739701</v>
      </c>
      <c r="Z598" s="21">
        <f t="shared" si="122"/>
        <v>-2.8044366096059078E-2</v>
      </c>
      <c r="AA598" s="21">
        <f t="shared" si="123"/>
        <v>4.5665940844334916</v>
      </c>
      <c r="AB598" s="21">
        <f t="shared" si="124"/>
        <v>-0.14365134590312145</v>
      </c>
      <c r="AC598" s="21">
        <f t="shared" si="125"/>
        <v>-4.7622080018472887E-2</v>
      </c>
    </row>
    <row r="599" spans="20:29" x14ac:dyDescent="0.2">
      <c r="T599" s="21">
        <f t="shared" si="116"/>
        <v>1.4689975668154767</v>
      </c>
      <c r="U599" s="21">
        <f t="shared" si="117"/>
        <v>-5.3824248897208236</v>
      </c>
      <c r="V599" s="21">
        <f t="shared" si="118"/>
        <v>-2.4055748145567009</v>
      </c>
      <c r="W599" s="21">
        <f t="shared" si="119"/>
        <v>0.26925030142138751</v>
      </c>
      <c r="X599" s="21">
        <f t="shared" si="120"/>
        <v>7.4895814449917997E-2</v>
      </c>
      <c r="Y599" s="21">
        <f t="shared" si="121"/>
        <v>-0.34483010166563854</v>
      </c>
      <c r="Z599" s="21">
        <f t="shared" si="122"/>
        <v>-2.835398701867814E-2</v>
      </c>
      <c r="AA599" s="21">
        <f t="shared" si="123"/>
        <v>2.5155171774096861</v>
      </c>
      <c r="AB599" s="21">
        <f t="shared" si="124"/>
        <v>-0.24337379539716952</v>
      </c>
      <c r="AC599" s="21">
        <f t="shared" si="125"/>
        <v>1.3915468344622345E-2</v>
      </c>
    </row>
    <row r="600" spans="20:29" x14ac:dyDescent="0.2">
      <c r="T600" s="21">
        <f t="shared" si="116"/>
        <v>1.8771584802678574</v>
      </c>
      <c r="U600" s="21">
        <f t="shared" si="117"/>
        <v>-5.1640854241263696</v>
      </c>
      <c r="V600" s="21">
        <f t="shared" si="118"/>
        <v>-3.0184401708067412</v>
      </c>
      <c r="W600" s="21">
        <f t="shared" si="119"/>
        <v>0.72027332103448272</v>
      </c>
      <c r="X600" s="21">
        <f t="shared" si="120"/>
        <v>0.18236186263444176</v>
      </c>
      <c r="Y600" s="21">
        <f t="shared" si="121"/>
        <v>2.2810963431260305</v>
      </c>
      <c r="Z600" s="21">
        <f t="shared" si="122"/>
        <v>7.5281909409893294E-2</v>
      </c>
      <c r="AA600" s="21">
        <f t="shared" si="123"/>
        <v>-0.66097439205460162</v>
      </c>
      <c r="AB600" s="21">
        <f t="shared" si="124"/>
        <v>0.26085961513854583</v>
      </c>
      <c r="AC600" s="21">
        <f t="shared" si="125"/>
        <v>0.20078629414819374</v>
      </c>
    </row>
    <row r="601" spans="20:29" x14ac:dyDescent="0.2">
      <c r="T601" s="21">
        <f t="shared" si="116"/>
        <v>1.3823577915476188</v>
      </c>
      <c r="U601" s="21">
        <f t="shared" si="117"/>
        <v>-4.8497950590658547</v>
      </c>
      <c r="V601" s="21">
        <f t="shared" si="118"/>
        <v>-3.9123043941103219</v>
      </c>
      <c r="W601" s="21">
        <f t="shared" si="119"/>
        <v>0.80660160585591123</v>
      </c>
      <c r="X601" s="21">
        <f t="shared" si="120"/>
        <v>0.11611282575944182</v>
      </c>
      <c r="Y601" s="21">
        <f t="shared" si="121"/>
        <v>4.0878174619355514</v>
      </c>
      <c r="Z601" s="21">
        <f t="shared" si="122"/>
        <v>4.4333939320607613E-2</v>
      </c>
      <c r="AA601" s="21">
        <f t="shared" si="123"/>
        <v>-2.4279605147926979</v>
      </c>
      <c r="AB601" s="21">
        <f t="shared" si="124"/>
        <v>0.39133172766830615</v>
      </c>
      <c r="AC601" s="21">
        <f t="shared" si="125"/>
        <v>0.12621709388033661</v>
      </c>
    </row>
    <row r="602" spans="20:29" x14ac:dyDescent="0.2">
      <c r="T602" s="21">
        <f t="shared" si="116"/>
        <v>-0.7571307426488092</v>
      </c>
      <c r="U602" s="21">
        <f t="shared" si="117"/>
        <v>-4.7108754113296527</v>
      </c>
      <c r="V602" s="21">
        <f t="shared" si="118"/>
        <v>-3.8242723535149707</v>
      </c>
      <c r="W602" s="21">
        <f t="shared" si="119"/>
        <v>0.39552822287972045</v>
      </c>
      <c r="X602" s="21">
        <f t="shared" si="120"/>
        <v>0.34105031611658487</v>
      </c>
      <c r="Y602" s="21">
        <f t="shared" si="121"/>
        <v>2.618790359286745</v>
      </c>
      <c r="Z602" s="21">
        <f t="shared" si="122"/>
        <v>9.6865500243226696E-2</v>
      </c>
      <c r="AA602" s="21">
        <f t="shared" si="123"/>
        <v>-2.7237544055367442</v>
      </c>
      <c r="AB602" s="21">
        <f t="shared" si="124"/>
        <v>6.2285100763546541E-2</v>
      </c>
      <c r="AC602" s="21">
        <f t="shared" si="125"/>
        <v>-1.2731804363710991E-2</v>
      </c>
    </row>
    <row r="603" spans="20:29" x14ac:dyDescent="0.2">
      <c r="T603" s="21">
        <f t="shared" si="116"/>
        <v>-3.7220696425595241</v>
      </c>
      <c r="U603" s="21">
        <f t="shared" si="117"/>
        <v>-4.7270577190975018</v>
      </c>
      <c r="V603" s="21">
        <f t="shared" si="118"/>
        <v>-3.656407509288897</v>
      </c>
      <c r="W603" s="21">
        <f t="shared" si="119"/>
        <v>-0.17286386128694609</v>
      </c>
      <c r="X603" s="21">
        <f t="shared" si="120"/>
        <v>0.24507776906301304</v>
      </c>
      <c r="Y603" s="21">
        <f t="shared" si="121"/>
        <v>0.47890828922721873</v>
      </c>
      <c r="Z603" s="21">
        <f t="shared" si="122"/>
        <v>9.636933616584567E-2</v>
      </c>
      <c r="AA603" s="21">
        <f t="shared" si="123"/>
        <v>-2.562856444376032</v>
      </c>
      <c r="AB603" s="21">
        <f t="shared" si="124"/>
        <v>-0.33416843480193092</v>
      </c>
      <c r="AC603" s="21">
        <f t="shared" si="125"/>
        <v>-8.9094801060139561E-2</v>
      </c>
    </row>
    <row r="604" spans="20:29" x14ac:dyDescent="0.2">
      <c r="T604" s="21">
        <f t="shared" si="116"/>
        <v>-4.815342169940477</v>
      </c>
      <c r="U604" s="21">
        <f t="shared" si="117"/>
        <v>-4.8405569522224141</v>
      </c>
      <c r="V604" s="21">
        <f t="shared" si="118"/>
        <v>-3.4865235075924943</v>
      </c>
      <c r="W604" s="21">
        <f t="shared" si="119"/>
        <v>-0.42536667500718417</v>
      </c>
      <c r="X604" s="21">
        <f t="shared" si="120"/>
        <v>9.4258647961822706E-2</v>
      </c>
      <c r="Y604" s="21">
        <f t="shared" si="121"/>
        <v>-0.20918190148706461</v>
      </c>
      <c r="Z604" s="21">
        <f t="shared" si="122"/>
        <v>3.3536624022988529E-2</v>
      </c>
      <c r="AA604" s="21">
        <f t="shared" si="123"/>
        <v>-2.261621792441507</v>
      </c>
      <c r="AB604" s="21">
        <f t="shared" si="124"/>
        <v>-0.62448170027812111</v>
      </c>
      <c r="AC604" s="21">
        <f t="shared" si="125"/>
        <v>-9.541785665537765E-2</v>
      </c>
    </row>
    <row r="605" spans="20:29" x14ac:dyDescent="0.2">
      <c r="T605" s="21">
        <f t="shared" si="116"/>
        <v>-5.0417624515773811</v>
      </c>
      <c r="U605" s="21">
        <f t="shared" si="117"/>
        <v>-6.1755120772818373</v>
      </c>
      <c r="V605" s="21">
        <f t="shared" si="118"/>
        <v>-3.2534983664019705</v>
      </c>
      <c r="W605" s="21">
        <f t="shared" si="119"/>
        <v>-0.68258261090004135</v>
      </c>
      <c r="X605" s="21">
        <f t="shared" si="120"/>
        <v>0.41300363245587068</v>
      </c>
      <c r="Y605" s="21">
        <f t="shared" si="121"/>
        <v>-0.23368692273706504</v>
      </c>
      <c r="Z605" s="21">
        <f t="shared" si="122"/>
        <v>-6.2753962286535264E-2</v>
      </c>
      <c r="AA605" s="21">
        <f t="shared" si="123"/>
        <v>-1.6920684077986508</v>
      </c>
      <c r="AB605" s="21">
        <f t="shared" si="124"/>
        <v>-0.26169673667693116</v>
      </c>
      <c r="AC605" s="21">
        <f t="shared" si="125"/>
        <v>-9.2952177101806227E-2</v>
      </c>
    </row>
    <row r="606" spans="20:29" x14ac:dyDescent="0.2">
      <c r="T606" s="21">
        <f t="shared" si="116"/>
        <v>-4.635997213452379</v>
      </c>
      <c r="U606" s="21">
        <f t="shared" si="117"/>
        <v>-6.2772504162699079</v>
      </c>
      <c r="V606" s="21">
        <f t="shared" si="118"/>
        <v>-2.982851406878126</v>
      </c>
      <c r="W606" s="21">
        <f t="shared" si="119"/>
        <v>-0.80148639015599377</v>
      </c>
      <c r="X606" s="21">
        <f t="shared" si="120"/>
        <v>-0.20485858391317724</v>
      </c>
      <c r="Y606" s="21">
        <f t="shared" si="121"/>
        <v>-0.56785021276682723</v>
      </c>
      <c r="Z606" s="21">
        <f t="shared" si="122"/>
        <v>-1.36442143103448E-2</v>
      </c>
      <c r="AA606" s="21">
        <f t="shared" si="123"/>
        <v>-0.31183423991174486</v>
      </c>
      <c r="AB606" s="21">
        <f t="shared" si="124"/>
        <v>-0.38846917783764567</v>
      </c>
      <c r="AC606" s="21">
        <f t="shared" si="125"/>
        <v>-8.7735298024425284E-2</v>
      </c>
    </row>
    <row r="607" spans="20:29" x14ac:dyDescent="0.2">
      <c r="T607" s="21">
        <f t="shared" si="116"/>
        <v>-2.0992523615476193</v>
      </c>
      <c r="U607" s="21">
        <f t="shared" si="117"/>
        <v>-6.290473247787304</v>
      </c>
      <c r="V607" s="21">
        <f t="shared" si="118"/>
        <v>-2.6401841462829907</v>
      </c>
      <c r="W607" s="21">
        <f t="shared" si="119"/>
        <v>-0.70971100637623175</v>
      </c>
      <c r="X607" s="21">
        <f t="shared" si="120"/>
        <v>-0.17578936947865326</v>
      </c>
      <c r="Y607" s="21">
        <f t="shared" si="121"/>
        <v>-0.83323123818349476</v>
      </c>
      <c r="Z607" s="21">
        <f t="shared" si="122"/>
        <v>-1.5596564697249564E-2</v>
      </c>
      <c r="AA607" s="21">
        <f t="shared" si="123"/>
        <v>1.7522002526477749</v>
      </c>
      <c r="AB607" s="21">
        <f t="shared" si="124"/>
        <v>-0.13932529134955018</v>
      </c>
      <c r="AC607" s="21">
        <f t="shared" si="125"/>
        <v>-4.7113588530377642E-2</v>
      </c>
    </row>
    <row r="608" spans="20:29" x14ac:dyDescent="0.2">
      <c r="T608" s="21">
        <f t="shared" si="116"/>
        <v>0.75734834750000024</v>
      </c>
      <c r="U608" s="21">
        <f t="shared" si="117"/>
        <v>-6.2200866333823797</v>
      </c>
      <c r="V608" s="21">
        <f t="shared" si="118"/>
        <v>-2.2921207223245688</v>
      </c>
      <c r="W608" s="21">
        <f t="shared" si="119"/>
        <v>-0.41055002206075564</v>
      </c>
      <c r="X608" s="21">
        <f t="shared" si="120"/>
        <v>-0.21528495888341531</v>
      </c>
      <c r="Y608" s="21">
        <f t="shared" si="121"/>
        <v>-0.59380660166563803</v>
      </c>
      <c r="Z608" s="21">
        <f t="shared" si="122"/>
        <v>-1.743060353653527E-2</v>
      </c>
      <c r="AA608" s="21">
        <f t="shared" si="123"/>
        <v>3.5145660016953961</v>
      </c>
      <c r="AB608" s="21">
        <f t="shared" si="124"/>
        <v>-1.9578741468598615E-2</v>
      </c>
      <c r="AC608" s="21">
        <f t="shared" si="125"/>
        <v>1.1683917749384251E-2</v>
      </c>
    </row>
    <row r="609" spans="20:29" x14ac:dyDescent="0.2">
      <c r="T609" s="21">
        <f t="shared" si="116"/>
        <v>2.4039858742857141</v>
      </c>
      <c r="U609" s="21">
        <f t="shared" si="117"/>
        <v>-6.4754170380851974</v>
      </c>
      <c r="V609" s="21">
        <f t="shared" si="118"/>
        <v>-1.9943781512531586</v>
      </c>
      <c r="W609" s="21">
        <f t="shared" si="119"/>
        <v>-5.8740666048850865E-2</v>
      </c>
      <c r="X609" s="21">
        <f t="shared" si="120"/>
        <v>8.3892617634441891E-2</v>
      </c>
      <c r="Y609" s="21">
        <f t="shared" si="121"/>
        <v>-0.45856250434420964</v>
      </c>
      <c r="Z609" s="21">
        <f t="shared" si="122"/>
        <v>-6.9057453893678122E-2</v>
      </c>
      <c r="AA609" s="21">
        <f t="shared" si="123"/>
        <v>4.4156185079751626</v>
      </c>
      <c r="AB609" s="21">
        <f t="shared" si="124"/>
        <v>-5.2696878700741134E-2</v>
      </c>
      <c r="AC609" s="21">
        <f t="shared" si="125"/>
        <v>1.3365472183908045E-2</v>
      </c>
    </row>
    <row r="610" spans="20:29" x14ac:dyDescent="0.2">
      <c r="T610" s="21">
        <f t="shared" si="116"/>
        <v>1.9613046537797607</v>
      </c>
      <c r="U610" s="21">
        <f t="shared" si="117"/>
        <v>-6.631534795555126</v>
      </c>
      <c r="V610" s="21">
        <f t="shared" si="118"/>
        <v>-1.7660944054793504</v>
      </c>
      <c r="W610" s="21">
        <f t="shared" si="119"/>
        <v>3.5240981838053909E-2</v>
      </c>
      <c r="X610" s="21">
        <f t="shared" si="120"/>
        <v>0.15578870831896552</v>
      </c>
      <c r="Y610" s="21">
        <f t="shared" si="121"/>
        <v>-0.67494645354063731</v>
      </c>
      <c r="Z610" s="21">
        <f t="shared" si="122"/>
        <v>-3.8376557762725735E-2</v>
      </c>
      <c r="AA610" s="21">
        <f t="shared" si="123"/>
        <v>3.887695114433491</v>
      </c>
      <c r="AB610" s="21">
        <f t="shared" si="124"/>
        <v>-1.2533467569788126E-2</v>
      </c>
      <c r="AC610" s="21">
        <f t="shared" si="125"/>
        <v>6.0850008148604362E-3</v>
      </c>
    </row>
    <row r="611" spans="20:29" x14ac:dyDescent="0.2">
      <c r="T611" s="21">
        <f t="shared" si="116"/>
        <v>1.0196221876488101</v>
      </c>
      <c r="U611" s="21">
        <f t="shared" si="117"/>
        <v>-6.6758615780545369</v>
      </c>
      <c r="V611" s="21">
        <f t="shared" si="118"/>
        <v>-1.6724230612234123</v>
      </c>
      <c r="W611" s="21">
        <f t="shared" si="119"/>
        <v>0.53775637725472092</v>
      </c>
      <c r="X611" s="21">
        <f t="shared" si="120"/>
        <v>-4.0931413834153219E-3</v>
      </c>
      <c r="Y611" s="21">
        <f t="shared" si="121"/>
        <v>7.6190843334360991E-2</v>
      </c>
      <c r="Z611" s="21">
        <f t="shared" si="122"/>
        <v>-3.9742516185344787E-2</v>
      </c>
      <c r="AA611" s="21">
        <f t="shared" si="123"/>
        <v>1.8330316765763524</v>
      </c>
      <c r="AB611" s="21">
        <f t="shared" si="124"/>
        <v>-0.10288598789716952</v>
      </c>
      <c r="AC611" s="21">
        <f t="shared" si="125"/>
        <v>6.765922084462235E-2</v>
      </c>
    </row>
    <row r="612" spans="20:29" x14ac:dyDescent="0.2">
      <c r="T612" s="21">
        <f t="shared" si="116"/>
        <v>1.4774474394345238</v>
      </c>
      <c r="U612" s="21">
        <f t="shared" si="117"/>
        <v>-6.3945134866266926</v>
      </c>
      <c r="V612" s="21">
        <f t="shared" si="118"/>
        <v>-2.2909011091400657</v>
      </c>
      <c r="W612" s="21">
        <f t="shared" si="119"/>
        <v>1.0083387660344829</v>
      </c>
      <c r="X612" s="21">
        <f t="shared" si="120"/>
        <v>9.1000065967775101E-2</v>
      </c>
      <c r="Y612" s="21">
        <f t="shared" si="121"/>
        <v>2.7401643631260306</v>
      </c>
      <c r="Z612" s="21">
        <f t="shared" si="122"/>
        <v>6.3893380243226647E-2</v>
      </c>
      <c r="AA612" s="21">
        <f t="shared" si="123"/>
        <v>-1.4086664595546026</v>
      </c>
      <c r="AB612" s="21">
        <f t="shared" si="124"/>
        <v>0.41227092847187929</v>
      </c>
      <c r="AC612" s="21">
        <f t="shared" si="125"/>
        <v>0.25585141748152707</v>
      </c>
    </row>
    <row r="613" spans="20:29" x14ac:dyDescent="0.2">
      <c r="T613" s="21">
        <f t="shared" si="116"/>
        <v>1.3070823023809524</v>
      </c>
      <c r="U613" s="21">
        <f t="shared" si="117"/>
        <v>-6.01102959906666</v>
      </c>
      <c r="V613" s="21">
        <f t="shared" si="118"/>
        <v>-3.2010515466103016</v>
      </c>
      <c r="W613" s="21">
        <f t="shared" si="119"/>
        <v>1.122108337522578</v>
      </c>
      <c r="X613" s="21">
        <f t="shared" si="120"/>
        <v>1.0236949926108574E-2</v>
      </c>
      <c r="Y613" s="21">
        <f t="shared" si="121"/>
        <v>4.6521689019355534</v>
      </c>
      <c r="Z613" s="21">
        <f t="shared" si="122"/>
        <v>3.3722470153940962E-2</v>
      </c>
      <c r="AA613" s="21">
        <f t="shared" si="123"/>
        <v>-3.0733544022927006</v>
      </c>
      <c r="AB613" s="21">
        <f t="shared" si="124"/>
        <v>0.59190872850163956</v>
      </c>
      <c r="AC613" s="21">
        <f t="shared" si="125"/>
        <v>0.18234247388033661</v>
      </c>
    </row>
    <row r="614" spans="20:29" x14ac:dyDescent="0.2">
      <c r="T614" s="21">
        <f t="shared" si="116"/>
        <v>-0.51207843348214277</v>
      </c>
      <c r="U614" s="21">
        <f t="shared" si="117"/>
        <v>-5.7934763246626062</v>
      </c>
      <c r="V614" s="21">
        <f t="shared" si="118"/>
        <v>-3.133962194348328</v>
      </c>
      <c r="W614" s="21">
        <f t="shared" si="119"/>
        <v>0.73312682954638708</v>
      </c>
      <c r="X614" s="21">
        <f t="shared" si="120"/>
        <v>0.23196070444991823</v>
      </c>
      <c r="Y614" s="21">
        <f t="shared" si="121"/>
        <v>3.2782162926200789</v>
      </c>
      <c r="Z614" s="21">
        <f t="shared" si="122"/>
        <v>8.7031091076560027E-2</v>
      </c>
      <c r="AA614" s="21">
        <f t="shared" si="123"/>
        <v>-3.2478336888700783</v>
      </c>
      <c r="AB614" s="21">
        <f t="shared" si="124"/>
        <v>0.294471775763546</v>
      </c>
      <c r="AC614" s="21">
        <f t="shared" si="125"/>
        <v>3.8377096469622354E-2</v>
      </c>
    </row>
    <row r="615" spans="20:29" x14ac:dyDescent="0.2">
      <c r="T615" s="21">
        <f t="shared" si="116"/>
        <v>-3.1325670583928575</v>
      </c>
      <c r="U615" s="21">
        <f t="shared" si="117"/>
        <v>-5.7183093490975807</v>
      </c>
      <c r="V615" s="21">
        <f t="shared" si="118"/>
        <v>-2.9813790276222107</v>
      </c>
      <c r="W615" s="21">
        <f t="shared" si="119"/>
        <v>0.17384915621305375</v>
      </c>
      <c r="X615" s="21">
        <f t="shared" si="120"/>
        <v>0.12222060739634655</v>
      </c>
      <c r="Y615" s="21">
        <f t="shared" si="121"/>
        <v>1.1897657200605511</v>
      </c>
      <c r="Z615" s="21">
        <f t="shared" si="122"/>
        <v>8.7311986999179012E-2</v>
      </c>
      <c r="AA615" s="21">
        <f t="shared" si="123"/>
        <v>-2.8853363677093666</v>
      </c>
      <c r="AB615" s="21">
        <f t="shared" si="124"/>
        <v>-8.116277146859785E-2</v>
      </c>
      <c r="AC615" s="21">
        <f t="shared" si="125"/>
        <v>-3.9551842726806202E-2</v>
      </c>
    </row>
    <row r="616" spans="20:29" x14ac:dyDescent="0.2">
      <c r="T616" s="21">
        <f t="shared" si="116"/>
        <v>-3.518192321607144</v>
      </c>
      <c r="U616" s="21">
        <f t="shared" si="117"/>
        <v>-5.684042468888947</v>
      </c>
      <c r="V616" s="21">
        <f t="shared" si="118"/>
        <v>-2.8305456242591731</v>
      </c>
      <c r="W616" s="21">
        <f t="shared" si="119"/>
        <v>-3.6248241673850545E-2</v>
      </c>
      <c r="X616" s="21">
        <f t="shared" si="120"/>
        <v>-8.4106152871510576E-2</v>
      </c>
      <c r="Y616" s="21">
        <f t="shared" si="121"/>
        <v>0.68974344267960053</v>
      </c>
      <c r="Z616" s="21">
        <f t="shared" si="122"/>
        <v>2.447927485632187E-2</v>
      </c>
      <c r="AA616" s="21">
        <f t="shared" si="123"/>
        <v>-2.2202093991081737</v>
      </c>
      <c r="AB616" s="21">
        <f t="shared" si="124"/>
        <v>-0.33625799694478831</v>
      </c>
      <c r="AC616" s="21">
        <f t="shared" si="125"/>
        <v>-4.1014872488710954E-2</v>
      </c>
    </row>
    <row r="617" spans="20:29" x14ac:dyDescent="0.2">
      <c r="T617" s="21">
        <f t="shared" si="116"/>
        <v>-3.3776062815773811</v>
      </c>
      <c r="U617" s="21">
        <f t="shared" si="117"/>
        <v>-6.8834995464471831</v>
      </c>
      <c r="V617" s="21">
        <f t="shared" si="118"/>
        <v>-2.6502701155686736</v>
      </c>
      <c r="W617" s="21">
        <f t="shared" si="119"/>
        <v>-0.27667551590004136</v>
      </c>
      <c r="X617" s="21">
        <f t="shared" si="120"/>
        <v>0.23061497078920401</v>
      </c>
      <c r="Y617" s="21">
        <f t="shared" si="121"/>
        <v>0.70006469976293406</v>
      </c>
      <c r="Z617" s="21">
        <f t="shared" si="122"/>
        <v>-7.1530097286535269E-2</v>
      </c>
      <c r="AA617" s="21">
        <f t="shared" si="123"/>
        <v>-1.4145256969653186</v>
      </c>
      <c r="AB617" s="21">
        <f t="shared" si="124"/>
        <v>2.7087984156402012E-2</v>
      </c>
      <c r="AC617" s="21">
        <f t="shared" si="125"/>
        <v>-3.8875928768472873E-2</v>
      </c>
    </row>
    <row r="618" spans="20:29" x14ac:dyDescent="0.2">
      <c r="T618" s="21">
        <f t="shared" si="116"/>
        <v>-2.8559909926190463</v>
      </c>
      <c r="U618" s="21">
        <f t="shared" si="117"/>
        <v>-6.8527712512686776</v>
      </c>
      <c r="V618" s="21">
        <f t="shared" si="118"/>
        <v>-2.4424181593781213</v>
      </c>
      <c r="W618" s="21">
        <f t="shared" si="119"/>
        <v>-0.38291251432266038</v>
      </c>
      <c r="X618" s="21">
        <f t="shared" si="120"/>
        <v>-0.37983637724651054</v>
      </c>
      <c r="Y618" s="21">
        <f t="shared" si="121"/>
        <v>0.40937930223317132</v>
      </c>
      <c r="Z618" s="21">
        <f t="shared" si="122"/>
        <v>-2.2139135143678136E-2</v>
      </c>
      <c r="AA618" s="21">
        <f t="shared" si="123"/>
        <v>-9.5230284078409611E-2</v>
      </c>
      <c r="AB618" s="21">
        <f t="shared" si="124"/>
        <v>-6.3037951170979767E-2</v>
      </c>
      <c r="AC618" s="21">
        <f t="shared" si="125"/>
        <v>-2.7032865524425256E-2</v>
      </c>
    </row>
    <row r="619" spans="20:29" x14ac:dyDescent="0.2">
      <c r="T619" s="21">
        <f t="shared" si="116"/>
        <v>-0.51487247988095275</v>
      </c>
      <c r="U619" s="21">
        <f t="shared" si="117"/>
        <v>-6.7418282286198519</v>
      </c>
      <c r="V619" s="21">
        <f t="shared" si="118"/>
        <v>-2.2142147046163245</v>
      </c>
      <c r="W619" s="21">
        <f t="shared" si="119"/>
        <v>-0.30474375804289855</v>
      </c>
      <c r="X619" s="21">
        <f t="shared" si="120"/>
        <v>-0.34245998947865336</v>
      </c>
      <c r="Y619" s="21">
        <f t="shared" si="121"/>
        <v>0.21109534514983874</v>
      </c>
      <c r="Z619" s="21">
        <f t="shared" si="122"/>
        <v>-2.1372418030582895E-2</v>
      </c>
      <c r="AA619" s="21">
        <f t="shared" si="123"/>
        <v>1.7571346834811088</v>
      </c>
      <c r="AB619" s="21">
        <f t="shared" si="124"/>
        <v>0.15495843615044924</v>
      </c>
      <c r="AC619" s="21">
        <f t="shared" si="125"/>
        <v>-1.345929769704432E-2</v>
      </c>
    </row>
    <row r="620" spans="20:29" x14ac:dyDescent="0.2">
      <c r="T620" s="21">
        <f t="shared" si="116"/>
        <v>1.0600485000000002</v>
      </c>
      <c r="U620" s="21">
        <f t="shared" si="117"/>
        <v>-6.6890197392149275</v>
      </c>
      <c r="V620" s="21">
        <f t="shared" si="118"/>
        <v>-1.9637973589912576</v>
      </c>
      <c r="W620" s="21">
        <f t="shared" si="119"/>
        <v>-0.28229915539408879</v>
      </c>
      <c r="X620" s="21">
        <f t="shared" si="120"/>
        <v>-0.3015471913834154</v>
      </c>
      <c r="Y620" s="21">
        <f t="shared" si="121"/>
        <v>-0.17339346583230419</v>
      </c>
      <c r="Z620" s="21">
        <f t="shared" si="122"/>
        <v>-2.0689443536535269E-2</v>
      </c>
      <c r="AA620" s="21">
        <f t="shared" si="123"/>
        <v>3.4331451433620614</v>
      </c>
      <c r="AB620" s="21">
        <f t="shared" si="124"/>
        <v>9.1779106864734672E-2</v>
      </c>
      <c r="AC620" s="21">
        <f t="shared" si="125"/>
        <v>-3.4147665583949077E-2</v>
      </c>
    </row>
    <row r="621" spans="20:29" x14ac:dyDescent="0.2">
      <c r="T621" s="21">
        <f t="shared" si="116"/>
        <v>2.3106068042857144</v>
      </c>
      <c r="U621" s="21">
        <f t="shared" si="117"/>
        <v>-6.94203080725174</v>
      </c>
      <c r="V621" s="21">
        <f t="shared" si="118"/>
        <v>-1.775638323753185</v>
      </c>
      <c r="W621" s="21">
        <f t="shared" si="119"/>
        <v>-8.2199792715517694E-2</v>
      </c>
      <c r="X621" s="21">
        <f t="shared" si="120"/>
        <v>1.4501861801108573E-2</v>
      </c>
      <c r="Y621" s="21">
        <f t="shared" si="121"/>
        <v>-0.15685579351087675</v>
      </c>
      <c r="Z621" s="21">
        <f t="shared" si="122"/>
        <v>-6.902599806034479E-2</v>
      </c>
      <c r="AA621" s="21">
        <f t="shared" si="123"/>
        <v>4.2955879063084961</v>
      </c>
      <c r="AB621" s="21">
        <f t="shared" si="124"/>
        <v>5.5898253799258502E-2</v>
      </c>
      <c r="AC621" s="21">
        <f t="shared" si="125"/>
        <v>-2.9640506982758635E-2</v>
      </c>
    </row>
    <row r="622" spans="20:29" x14ac:dyDescent="0.2">
      <c r="T622" s="21">
        <f t="shared" si="116"/>
        <v>1.5537655554464274</v>
      </c>
      <c r="U622" s="21">
        <f t="shared" si="117"/>
        <v>-7.1042724247217848</v>
      </c>
      <c r="V622" s="21">
        <f t="shared" si="118"/>
        <v>-1.6504327838126756</v>
      </c>
      <c r="W622" s="21">
        <f t="shared" si="119"/>
        <v>-8.1194442328612837E-2</v>
      </c>
      <c r="X622" s="21">
        <f t="shared" si="120"/>
        <v>0.10728919248563207</v>
      </c>
      <c r="Y622" s="21">
        <f t="shared" si="121"/>
        <v>-0.44546519354063818</v>
      </c>
      <c r="Z622" s="21">
        <f t="shared" si="122"/>
        <v>-3.5054801929392407E-2</v>
      </c>
      <c r="AA622" s="21">
        <f t="shared" si="123"/>
        <v>3.7160001602668267</v>
      </c>
      <c r="AB622" s="21">
        <f t="shared" si="124"/>
        <v>8.4054309930212234E-2</v>
      </c>
      <c r="AC622" s="21">
        <f t="shared" si="125"/>
        <v>-3.7162596685139562E-2</v>
      </c>
    </row>
    <row r="623" spans="20:29" x14ac:dyDescent="0.2">
      <c r="T623" s="21">
        <f t="shared" si="116"/>
        <v>0.42911781014881001</v>
      </c>
      <c r="U623" s="21">
        <f t="shared" si="117"/>
        <v>-7.1544992722215284</v>
      </c>
      <c r="V623" s="21">
        <f t="shared" si="118"/>
        <v>-1.6418698787234121</v>
      </c>
      <c r="W623" s="21">
        <f t="shared" si="119"/>
        <v>0.37671691475472091</v>
      </c>
      <c r="X623" s="21">
        <f t="shared" si="120"/>
        <v>-4.1611083050081987E-2</v>
      </c>
      <c r="Y623" s="21">
        <f t="shared" si="121"/>
        <v>0.25758502250102566</v>
      </c>
      <c r="Z623" s="21">
        <f t="shared" si="122"/>
        <v>-3.4454766185344807E-2</v>
      </c>
      <c r="AA623" s="21">
        <f t="shared" si="123"/>
        <v>1.6562795865763515</v>
      </c>
      <c r="AB623" s="21">
        <f t="shared" si="124"/>
        <v>-1.3512637063835875E-2</v>
      </c>
      <c r="AC623" s="21">
        <f t="shared" si="125"/>
        <v>2.4476595844622348E-2</v>
      </c>
    </row>
    <row r="624" spans="20:29" x14ac:dyDescent="0.2">
      <c r="T624" s="21">
        <f t="shared" si="116"/>
        <v>0.84274423110119057</v>
      </c>
      <c r="U624" s="21">
        <f t="shared" si="117"/>
        <v>-6.8849106207931072</v>
      </c>
      <c r="V624" s="21">
        <f t="shared" si="118"/>
        <v>-2.3359450541400406</v>
      </c>
      <c r="W624" s="21">
        <f t="shared" si="119"/>
        <v>0.82539393770114922</v>
      </c>
      <c r="X624" s="21">
        <f t="shared" si="120"/>
        <v>6.2011598467775042E-2</v>
      </c>
      <c r="Y624" s="21">
        <f t="shared" si="121"/>
        <v>2.8889458214593633</v>
      </c>
      <c r="Z624" s="21">
        <f t="shared" si="122"/>
        <v>6.9181130243226627E-2</v>
      </c>
      <c r="AA624" s="21">
        <f t="shared" si="123"/>
        <v>-1.5075742878879339</v>
      </c>
      <c r="AB624" s="21">
        <f t="shared" si="124"/>
        <v>0.51308882680521295</v>
      </c>
      <c r="AC624" s="21">
        <f t="shared" si="125"/>
        <v>0.21253636581486041</v>
      </c>
    </row>
    <row r="625" spans="20:29" x14ac:dyDescent="0.2">
      <c r="T625" s="21">
        <f t="shared" si="116"/>
        <v>0.59275849404761893</v>
      </c>
      <c r="U625" s="21">
        <f t="shared" si="117"/>
        <v>-6.5074895590660162</v>
      </c>
      <c r="V625" s="21">
        <f t="shared" si="118"/>
        <v>-3.3107622391103746</v>
      </c>
      <c r="W625" s="21">
        <f t="shared" si="119"/>
        <v>0.93217500752257787</v>
      </c>
      <c r="X625" s="21">
        <f t="shared" si="120"/>
        <v>-1.7666710907224825E-2</v>
      </c>
      <c r="Y625" s="21">
        <f t="shared" si="121"/>
        <v>4.7550131794355517</v>
      </c>
      <c r="Z625" s="21">
        <f t="shared" si="122"/>
        <v>3.8742554320607608E-2</v>
      </c>
      <c r="AA625" s="21">
        <f t="shared" si="123"/>
        <v>-3.1198625156260338</v>
      </c>
      <c r="AB625" s="21">
        <f t="shared" si="124"/>
        <v>0.68317005433497302</v>
      </c>
      <c r="AC625" s="21">
        <f t="shared" si="125"/>
        <v>0.13942128554700328</v>
      </c>
    </row>
    <row r="626" spans="20:29" x14ac:dyDescent="0.2">
      <c r="T626" s="21">
        <f t="shared" si="116"/>
        <v>-1.5434792418154761</v>
      </c>
      <c r="U626" s="21">
        <f t="shared" si="117"/>
        <v>-6.300861577996784</v>
      </c>
      <c r="V626" s="21">
        <f t="shared" si="118"/>
        <v>-3.3225582826817117</v>
      </c>
      <c r="W626" s="21">
        <f t="shared" si="119"/>
        <v>0.51315508871305382</v>
      </c>
      <c r="X626" s="21">
        <f t="shared" si="120"/>
        <v>0.21202609444991827</v>
      </c>
      <c r="Y626" s="21">
        <f t="shared" si="121"/>
        <v>3.2301010792867437</v>
      </c>
      <c r="Z626" s="21">
        <f t="shared" si="122"/>
        <v>9.1783509409893368E-2</v>
      </c>
      <c r="AA626" s="21">
        <f t="shared" si="123"/>
        <v>-3.2991752613700784</v>
      </c>
      <c r="AB626" s="21">
        <f t="shared" si="124"/>
        <v>0.3398110799302132</v>
      </c>
      <c r="AC626" s="21">
        <f t="shared" si="125"/>
        <v>-7.7766726970443095E-3</v>
      </c>
    </row>
    <row r="627" spans="20:29" x14ac:dyDescent="0.2">
      <c r="T627" s="21">
        <f t="shared" si="116"/>
        <v>-4.6212575625595242</v>
      </c>
      <c r="U627" s="21">
        <f t="shared" si="117"/>
        <v>-6.2532011132643675</v>
      </c>
      <c r="V627" s="21">
        <f t="shared" si="118"/>
        <v>-3.2439802426222286</v>
      </c>
      <c r="W627" s="21">
        <f t="shared" si="119"/>
        <v>-8.2751109620279539E-2</v>
      </c>
      <c r="X627" s="21">
        <f t="shared" si="120"/>
        <v>0.11892919322967987</v>
      </c>
      <c r="Y627" s="21">
        <f t="shared" si="121"/>
        <v>0.97527192839388555</v>
      </c>
      <c r="Z627" s="21">
        <f t="shared" si="122"/>
        <v>9.1796739499179006E-2</v>
      </c>
      <c r="AA627" s="21">
        <f t="shared" si="123"/>
        <v>-3.0675765752093644</v>
      </c>
      <c r="AB627" s="21">
        <f t="shared" si="124"/>
        <v>-7.3755883135264266E-2</v>
      </c>
      <c r="AC627" s="21">
        <f t="shared" si="125"/>
        <v>-8.6040016060139557E-2</v>
      </c>
    </row>
    <row r="628" spans="20:29" x14ac:dyDescent="0.2">
      <c r="T628" s="21">
        <f t="shared" si="116"/>
        <v>-5.478416482440478</v>
      </c>
      <c r="U628" s="21">
        <f t="shared" si="117"/>
        <v>-6.2519542522222764</v>
      </c>
      <c r="V628" s="21">
        <f t="shared" si="118"/>
        <v>-3.1662567842592466</v>
      </c>
      <c r="W628" s="21">
        <f t="shared" si="119"/>
        <v>-0.31560427334051733</v>
      </c>
      <c r="X628" s="21">
        <f t="shared" si="120"/>
        <v>-6.087395287151065E-2</v>
      </c>
      <c r="Y628" s="21">
        <f t="shared" si="121"/>
        <v>0.34863651101293325</v>
      </c>
      <c r="Z628" s="21">
        <f t="shared" si="122"/>
        <v>2.8964027356321864E-2</v>
      </c>
      <c r="AA628" s="21">
        <f t="shared" si="123"/>
        <v>-2.62113404077484</v>
      </c>
      <c r="AB628" s="21">
        <f t="shared" si="124"/>
        <v>-0.35335980361145447</v>
      </c>
      <c r="AC628" s="21">
        <f t="shared" si="125"/>
        <v>-8.6873823322044311E-2</v>
      </c>
    </row>
    <row r="629" spans="20:29" x14ac:dyDescent="0.2">
      <c r="T629" s="21">
        <f t="shared" ref="T629:T692" si="126">SUM(D265:E265)</f>
        <v>-5.5577255674107144</v>
      </c>
      <c r="U629" s="21">
        <f t="shared" ref="U629:U692" si="127">SUM(H265:I265)</f>
        <v>-7.4747674506147632</v>
      </c>
      <c r="V629" s="21">
        <f t="shared" ref="V629:V692" si="128">SUM(K265:L265)</f>
        <v>-3.0358342839020338</v>
      </c>
      <c r="W629" s="21">
        <f t="shared" ref="W629:W692" si="129">SUM(N265:O265)</f>
        <v>-0.56352510840004122</v>
      </c>
      <c r="X629" s="21">
        <f t="shared" ref="X629:X692" si="130">SUM(Q265:R265)</f>
        <v>0.24727574412253739</v>
      </c>
      <c r="Y629" s="21">
        <f t="shared" ref="Y629:Y692" si="131">SUM(T265:U265)</f>
        <v>0.30752094642959982</v>
      </c>
      <c r="Z629" s="21">
        <f t="shared" ref="Z629:Z692" si="132">SUM(W265:X265)</f>
        <v>-6.7199278953201921E-2</v>
      </c>
      <c r="AA629" s="21">
        <f t="shared" ref="AA629:AA692" si="133">SUM(Z265:AA265)</f>
        <v>-1.8846630136319842</v>
      </c>
      <c r="AB629" s="21">
        <f t="shared" ref="AB629:AB692" si="134">SUM(AC265:AD265)</f>
        <v>-6.9203334359801971E-4</v>
      </c>
      <c r="AC629" s="21">
        <f t="shared" ref="AC629:AC692" si="135">SUM(AF265:AG265)</f>
        <v>-8.5850652935139535E-2</v>
      </c>
    </row>
    <row r="630" spans="20:29" x14ac:dyDescent="0.2">
      <c r="T630" s="21">
        <f t="shared" si="126"/>
        <v>-5.2260543867857141</v>
      </c>
      <c r="U630" s="21">
        <f t="shared" si="127"/>
        <v>-7.4855023712698312</v>
      </c>
      <c r="V630" s="21">
        <f t="shared" si="128"/>
        <v>-2.863548021044835</v>
      </c>
      <c r="W630" s="21">
        <f t="shared" si="129"/>
        <v>-0.69141468598932709</v>
      </c>
      <c r="X630" s="21">
        <f t="shared" si="130"/>
        <v>-0.35653478724651055</v>
      </c>
      <c r="Y630" s="21">
        <f t="shared" si="131"/>
        <v>-0.1581742777668298</v>
      </c>
      <c r="Z630" s="21">
        <f t="shared" si="132"/>
        <v>-1.7962250977011464E-2</v>
      </c>
      <c r="AA630" s="21">
        <f t="shared" si="133"/>
        <v>-0.4265281982450766</v>
      </c>
      <c r="AB630" s="21">
        <f t="shared" si="134"/>
        <v>-0.14301200867097918</v>
      </c>
      <c r="AC630" s="21">
        <f t="shared" si="135"/>
        <v>-8.3376050524425246E-2</v>
      </c>
    </row>
    <row r="631" spans="20:29" x14ac:dyDescent="0.2">
      <c r="T631" s="21">
        <f t="shared" si="126"/>
        <v>-3.0402709823809535</v>
      </c>
      <c r="U631" s="21">
        <f t="shared" si="127"/>
        <v>-7.4662951894542857</v>
      </c>
      <c r="V631" s="21">
        <f t="shared" si="128"/>
        <v>-2.6165787996163203</v>
      </c>
      <c r="W631" s="21">
        <f t="shared" si="129"/>
        <v>-0.63589191054289829</v>
      </c>
      <c r="X631" s="21">
        <f t="shared" si="130"/>
        <v>-0.28828204114532002</v>
      </c>
      <c r="Y631" s="21">
        <f t="shared" si="131"/>
        <v>-0.65335799068349409</v>
      </c>
      <c r="Z631" s="21">
        <f t="shared" si="132"/>
        <v>-1.7933298030582891E-2</v>
      </c>
      <c r="AA631" s="21">
        <f t="shared" si="133"/>
        <v>1.6467059926477763</v>
      </c>
      <c r="AB631" s="21">
        <f t="shared" si="134"/>
        <v>4.916686531711667E-2</v>
      </c>
      <c r="AC631" s="21">
        <f t="shared" si="135"/>
        <v>-5.7782868530377646E-2</v>
      </c>
    </row>
    <row r="632" spans="20:29" x14ac:dyDescent="0.2">
      <c r="T632" s="21">
        <f t="shared" si="126"/>
        <v>-1.1809405891666673</v>
      </c>
      <c r="U632" s="21">
        <f t="shared" si="127"/>
        <v>-7.4555195775483298</v>
      </c>
      <c r="V632" s="21">
        <f t="shared" si="128"/>
        <v>-2.352237808157895</v>
      </c>
      <c r="W632" s="21">
        <f t="shared" si="129"/>
        <v>-0.50116199206075551</v>
      </c>
      <c r="X632" s="21">
        <f t="shared" si="130"/>
        <v>-0.25570858805008206</v>
      </c>
      <c r="Y632" s="21">
        <f t="shared" si="131"/>
        <v>-0.96481362749897226</v>
      </c>
      <c r="Z632" s="21">
        <f t="shared" si="132"/>
        <v>-1.7856287703201933E-2</v>
      </c>
      <c r="AA632" s="21">
        <f t="shared" si="133"/>
        <v>3.3775540366953951</v>
      </c>
      <c r="AB632" s="21">
        <f t="shared" si="134"/>
        <v>3.6370806031401415E-2</v>
      </c>
      <c r="AC632" s="21">
        <f t="shared" si="135"/>
        <v>-4.7564410583949078E-2</v>
      </c>
    </row>
    <row r="633" spans="20:29" x14ac:dyDescent="0.2">
      <c r="T633" s="21">
        <f t="shared" si="126"/>
        <v>9.044135261904751E-2</v>
      </c>
      <c r="U633" s="21">
        <f t="shared" si="127"/>
        <v>-7.7606546697511476</v>
      </c>
      <c r="V633" s="21">
        <f t="shared" si="128"/>
        <v>-2.1329254120865357</v>
      </c>
      <c r="W633" s="21">
        <f t="shared" si="129"/>
        <v>-0.24384414771551755</v>
      </c>
      <c r="X633" s="21">
        <f t="shared" si="130"/>
        <v>8.0499506801108511E-2</v>
      </c>
      <c r="Y633" s="21">
        <f t="shared" si="131"/>
        <v>-0.98407069017754356</v>
      </c>
      <c r="Z633" s="21">
        <f t="shared" si="132"/>
        <v>-6.7031152227011462E-2</v>
      </c>
      <c r="AA633" s="21">
        <f t="shared" si="133"/>
        <v>4.2670244463084952</v>
      </c>
      <c r="AB633" s="21">
        <f t="shared" si="134"/>
        <v>-2.6534454534074658E-2</v>
      </c>
      <c r="AC633" s="21">
        <f t="shared" si="135"/>
        <v>-4.1992721149425288E-2</v>
      </c>
    </row>
    <row r="634" spans="20:29" x14ac:dyDescent="0.2">
      <c r="T634" s="21">
        <f t="shared" si="126"/>
        <v>-0.59014560788690629</v>
      </c>
      <c r="U634" s="21">
        <f t="shared" si="127"/>
        <v>-7.9564045880547383</v>
      </c>
      <c r="V634" s="21">
        <f t="shared" si="128"/>
        <v>-1.983328698812727</v>
      </c>
      <c r="W634" s="21">
        <f t="shared" si="129"/>
        <v>-0.20293718232861269</v>
      </c>
      <c r="X634" s="21">
        <f t="shared" si="130"/>
        <v>0.17056235331896541</v>
      </c>
      <c r="Y634" s="21">
        <f t="shared" si="131"/>
        <v>-1.2485146593739707</v>
      </c>
      <c r="Z634" s="21">
        <f t="shared" si="132"/>
        <v>-3.3898270262725738E-2</v>
      </c>
      <c r="AA634" s="21">
        <f t="shared" si="133"/>
        <v>3.7233262069334927</v>
      </c>
      <c r="AB634" s="21">
        <f t="shared" si="134"/>
        <v>-9.6464775697882033E-3</v>
      </c>
      <c r="AC634" s="21">
        <f t="shared" si="135"/>
        <v>-4.9283110851806214E-2</v>
      </c>
    </row>
    <row r="635" spans="20:29" x14ac:dyDescent="0.2">
      <c r="T635" s="21">
        <f t="shared" si="126"/>
        <v>-1.77393602235119</v>
      </c>
      <c r="U635" s="21">
        <f t="shared" si="127"/>
        <v>-8.0363148663877837</v>
      </c>
      <c r="V635" s="21">
        <f t="shared" si="128"/>
        <v>-1.9606921037233747</v>
      </c>
      <c r="W635" s="21">
        <f t="shared" si="129"/>
        <v>0.26381593225472089</v>
      </c>
      <c r="X635" s="21">
        <f t="shared" si="130"/>
        <v>2.0816108616584672E-2</v>
      </c>
      <c r="Y635" s="21">
        <f t="shared" si="131"/>
        <v>-0.57412489916563914</v>
      </c>
      <c r="Z635" s="21">
        <f t="shared" si="132"/>
        <v>-3.3858696185344789E-2</v>
      </c>
      <c r="AA635" s="21">
        <f t="shared" si="133"/>
        <v>1.6499401957430191</v>
      </c>
      <c r="AB635" s="21">
        <f t="shared" si="134"/>
        <v>-0.11575288206383627</v>
      </c>
      <c r="AC635" s="21">
        <f t="shared" si="135"/>
        <v>1.2247510844622347E-2</v>
      </c>
    </row>
    <row r="636" spans="20:29" x14ac:dyDescent="0.2">
      <c r="T636" s="21">
        <f t="shared" si="126"/>
        <v>-1.3508480397321425</v>
      </c>
      <c r="U636" s="21">
        <f t="shared" si="127"/>
        <v>-7.8063380316266375</v>
      </c>
      <c r="V636" s="21">
        <f t="shared" si="128"/>
        <v>-2.6366550958067023</v>
      </c>
      <c r="W636" s="21">
        <f t="shared" si="129"/>
        <v>0.72108157270114948</v>
      </c>
      <c r="X636" s="21">
        <f t="shared" si="130"/>
        <v>0.1217486684677751</v>
      </c>
      <c r="Y636" s="21">
        <f t="shared" si="131"/>
        <v>2.0578783972926971</v>
      </c>
      <c r="Z636" s="21">
        <f t="shared" si="132"/>
        <v>6.9777200243226645E-2</v>
      </c>
      <c r="AA636" s="21">
        <f t="shared" si="133"/>
        <v>-1.501267520387934</v>
      </c>
      <c r="AB636" s="21">
        <f t="shared" si="134"/>
        <v>0.4222250034718793</v>
      </c>
      <c r="AC636" s="21">
        <f t="shared" si="135"/>
        <v>0.20069447914819377</v>
      </c>
    </row>
    <row r="637" spans="20:29" x14ac:dyDescent="0.2">
      <c r="T637" s="21">
        <f t="shared" si="126"/>
        <v>-1.6348089001190476</v>
      </c>
      <c r="U637" s="21">
        <f t="shared" si="127"/>
        <v>-7.471377093233059</v>
      </c>
      <c r="V637" s="21">
        <f t="shared" si="128"/>
        <v>-3.5877880974436493</v>
      </c>
      <c r="W637" s="21">
        <f t="shared" si="129"/>
        <v>0.82656919585591138</v>
      </c>
      <c r="X637" s="21">
        <f t="shared" si="130"/>
        <v>4.4955370759441893E-2</v>
      </c>
      <c r="Y637" s="21">
        <f t="shared" si="131"/>
        <v>3.9054279427688874</v>
      </c>
      <c r="Z637" s="21">
        <f t="shared" si="132"/>
        <v>3.9140962653940958E-2</v>
      </c>
      <c r="AA637" s="21">
        <f t="shared" si="133"/>
        <v>-3.1087457331260318</v>
      </c>
      <c r="AB637" s="21">
        <f t="shared" si="134"/>
        <v>0.59001069683497276</v>
      </c>
      <c r="AC637" s="21">
        <f t="shared" si="135"/>
        <v>0.12697143638033662</v>
      </c>
    </row>
    <row r="638" spans="20:29" x14ac:dyDescent="0.2">
      <c r="T638" s="21">
        <f t="shared" si="126"/>
        <v>-3.4255168818154762</v>
      </c>
      <c r="U638" s="21">
        <f t="shared" si="127"/>
        <v>-7.2814727446630059</v>
      </c>
      <c r="V638" s="21">
        <f t="shared" si="128"/>
        <v>-3.5630266260150165</v>
      </c>
      <c r="W638" s="21">
        <f t="shared" si="129"/>
        <v>0.45327169621305385</v>
      </c>
      <c r="X638" s="21">
        <f t="shared" si="130"/>
        <v>0.25572351444991814</v>
      </c>
      <c r="Y638" s="21">
        <f t="shared" si="131"/>
        <v>2.524369825120079</v>
      </c>
      <c r="Z638" s="21">
        <f t="shared" si="132"/>
        <v>9.1984256076560036E-2</v>
      </c>
      <c r="AA638" s="21">
        <f t="shared" si="133"/>
        <v>-3.2029308872034088</v>
      </c>
      <c r="AB638" s="21">
        <f t="shared" si="134"/>
        <v>0.30523245993021275</v>
      </c>
      <c r="AC638" s="21">
        <f t="shared" si="135"/>
        <v>-8.6847518637109822E-3</v>
      </c>
    </row>
    <row r="639" spans="20:29" x14ac:dyDescent="0.2">
      <c r="T639" s="21">
        <f t="shared" si="126"/>
        <v>-6.0027094867261912</v>
      </c>
      <c r="U639" s="21">
        <f t="shared" si="127"/>
        <v>-7.220486269930916</v>
      </c>
      <c r="V639" s="21">
        <f t="shared" si="128"/>
        <v>-3.469726397622253</v>
      </c>
      <c r="W639" s="21">
        <f t="shared" si="129"/>
        <v>-7.4976455453612978E-2</v>
      </c>
      <c r="X639" s="21">
        <f t="shared" si="130"/>
        <v>0.14073407572967978</v>
      </c>
      <c r="Y639" s="21">
        <f t="shared" si="131"/>
        <v>0.50250737589388628</v>
      </c>
      <c r="Z639" s="21">
        <f t="shared" si="132"/>
        <v>9.179982449917902E-2</v>
      </c>
      <c r="AA639" s="21">
        <f t="shared" si="133"/>
        <v>-2.826284139376031</v>
      </c>
      <c r="AB639" s="21">
        <f t="shared" si="134"/>
        <v>-6.3389063968597892E-2</v>
      </c>
      <c r="AC639" s="21">
        <f t="shared" si="135"/>
        <v>-8.2934828560139548E-2</v>
      </c>
    </row>
    <row r="640" spans="20:29" x14ac:dyDescent="0.2">
      <c r="T640" s="21">
        <f t="shared" si="126"/>
        <v>-6.5002432257738105</v>
      </c>
      <c r="U640" s="21">
        <f t="shared" si="127"/>
        <v>-7.1916311738891636</v>
      </c>
      <c r="V640" s="21">
        <f t="shared" si="128"/>
        <v>-3.3690028575925339</v>
      </c>
      <c r="W640" s="21">
        <f t="shared" si="129"/>
        <v>-0.27181682167385079</v>
      </c>
      <c r="X640" s="21">
        <f t="shared" si="130"/>
        <v>-3.7491792871510721E-2</v>
      </c>
      <c r="Y640" s="21">
        <f t="shared" si="131"/>
        <v>-4.2649564820398389E-2</v>
      </c>
      <c r="Z640" s="21">
        <f t="shared" si="132"/>
        <v>2.8967112356321878E-2</v>
      </c>
      <c r="AA640" s="21">
        <f t="shared" si="133"/>
        <v>-2.2000850432748402</v>
      </c>
      <c r="AB640" s="21">
        <f t="shared" si="134"/>
        <v>-0.33049387111145467</v>
      </c>
      <c r="AC640" s="21">
        <f t="shared" si="135"/>
        <v>-8.6080382488710985E-2</v>
      </c>
    </row>
    <row r="641" spans="20:29" x14ac:dyDescent="0.2">
      <c r="T641" s="21">
        <f t="shared" si="126"/>
        <v>-6.3528682565773806</v>
      </c>
      <c r="U641" s="21">
        <f t="shared" si="127"/>
        <v>-8.393509313114464</v>
      </c>
      <c r="V641" s="21">
        <f t="shared" si="128"/>
        <v>-3.2162414889019715</v>
      </c>
      <c r="W641" s="21">
        <f t="shared" si="129"/>
        <v>-0.49819077090004149</v>
      </c>
      <c r="X641" s="21">
        <f t="shared" si="130"/>
        <v>0.27868142495587067</v>
      </c>
      <c r="Y641" s="21">
        <f t="shared" si="131"/>
        <v>-1.7312586070397984E-2</v>
      </c>
      <c r="Z641" s="21">
        <f t="shared" si="132"/>
        <v>-6.7308094786535252E-2</v>
      </c>
      <c r="AA641" s="21">
        <f t="shared" si="133"/>
        <v>-1.3919346627986524</v>
      </c>
      <c r="AB641" s="21">
        <f t="shared" si="134"/>
        <v>3.3782916656401873E-2</v>
      </c>
      <c r="AC641" s="21">
        <f t="shared" si="135"/>
        <v>-8.0865047101806212E-2</v>
      </c>
    </row>
    <row r="642" spans="20:29" x14ac:dyDescent="0.2">
      <c r="T642" s="21">
        <f t="shared" si="126"/>
        <v>-5.6087837967857128</v>
      </c>
      <c r="U642" s="21">
        <f t="shared" si="127"/>
        <v>-8.3476239546025681</v>
      </c>
      <c r="V642" s="21">
        <f t="shared" si="128"/>
        <v>-3.0262143410448061</v>
      </c>
      <c r="W642" s="21">
        <f t="shared" si="129"/>
        <v>-0.55993997432266074</v>
      </c>
      <c r="X642" s="21">
        <f t="shared" si="130"/>
        <v>-0.34194815141317725</v>
      </c>
      <c r="Y642" s="21">
        <f t="shared" si="131"/>
        <v>-0.18532151193349389</v>
      </c>
      <c r="Z642" s="21">
        <f t="shared" si="132"/>
        <v>-1.8182967643678112E-2</v>
      </c>
      <c r="AA642" s="21">
        <f t="shared" si="133"/>
        <v>-2.3679041578411386E-2</v>
      </c>
      <c r="AB642" s="21">
        <f t="shared" si="134"/>
        <v>-4.6629230337646099E-2</v>
      </c>
      <c r="AC642" s="21">
        <f t="shared" si="135"/>
        <v>-5.9281644691091928E-2</v>
      </c>
    </row>
    <row r="643" spans="20:29" x14ac:dyDescent="0.2">
      <c r="T643" s="21">
        <f t="shared" si="126"/>
        <v>-2.8727327748809524</v>
      </c>
      <c r="U643" s="21">
        <f t="shared" si="127"/>
        <v>-8.1972318761208953</v>
      </c>
      <c r="V643" s="21">
        <f t="shared" si="128"/>
        <v>-2.8017213146163158</v>
      </c>
      <c r="W643" s="21">
        <f t="shared" si="129"/>
        <v>-0.42439892554289849</v>
      </c>
      <c r="X643" s="21">
        <f t="shared" si="130"/>
        <v>-0.31766853364532005</v>
      </c>
      <c r="Y643" s="21">
        <f t="shared" si="131"/>
        <v>-0.22742846485016166</v>
      </c>
      <c r="Z643" s="21">
        <f t="shared" si="132"/>
        <v>-1.8538688863916207E-2</v>
      </c>
      <c r="AA643" s="21">
        <f t="shared" si="133"/>
        <v>1.9384558276477755</v>
      </c>
      <c r="AB643" s="21">
        <f t="shared" si="134"/>
        <v>0.1996723703171166</v>
      </c>
      <c r="AC643" s="21">
        <f t="shared" si="135"/>
        <v>-2.3917497697044321E-2</v>
      </c>
    </row>
    <row r="644" spans="20:29" x14ac:dyDescent="0.2">
      <c r="T644" s="21">
        <f t="shared" si="126"/>
        <v>-0.25924734249999992</v>
      </c>
      <c r="U644" s="21">
        <f t="shared" si="127"/>
        <v>-8.006483933382242</v>
      </c>
      <c r="V644" s="21">
        <f t="shared" si="128"/>
        <v>-2.5659880098245935</v>
      </c>
      <c r="W644" s="21">
        <f t="shared" si="129"/>
        <v>-0.19856140956075552</v>
      </c>
      <c r="X644" s="21">
        <f t="shared" si="130"/>
        <v>-0.33292703305008203</v>
      </c>
      <c r="Y644" s="21">
        <f t="shared" si="131"/>
        <v>-2.9398697498971949E-2</v>
      </c>
      <c r="Z644" s="21">
        <f t="shared" si="132"/>
        <v>-1.8781911869868571E-2</v>
      </c>
      <c r="AA644" s="21">
        <f t="shared" si="133"/>
        <v>3.6247446716953942</v>
      </c>
      <c r="AB644" s="21">
        <f t="shared" si="134"/>
        <v>0.25561864519806843</v>
      </c>
      <c r="AC644" s="21">
        <f t="shared" si="135"/>
        <v>1.2484195249384267E-2</v>
      </c>
    </row>
    <row r="645" spans="20:29" x14ac:dyDescent="0.2">
      <c r="T645" s="21">
        <f t="shared" si="126"/>
        <v>0.94288743345238135</v>
      </c>
      <c r="U645" s="21">
        <f t="shared" si="127"/>
        <v>-8.1844217597522402</v>
      </c>
      <c r="V645" s="21">
        <f t="shared" si="128"/>
        <v>-2.3951477004198409</v>
      </c>
      <c r="W645" s="21">
        <f t="shared" si="129"/>
        <v>4.2379959784482391E-2</v>
      </c>
      <c r="X645" s="21">
        <f t="shared" si="130"/>
        <v>3.2996186801108607E-2</v>
      </c>
      <c r="Y645" s="21">
        <f t="shared" si="131"/>
        <v>-0.10685802684420942</v>
      </c>
      <c r="Z645" s="21">
        <f t="shared" si="132"/>
        <v>-6.8473164727011468E-2</v>
      </c>
      <c r="AA645" s="21">
        <f t="shared" si="133"/>
        <v>4.4923197121418301</v>
      </c>
      <c r="AB645" s="21">
        <f t="shared" si="134"/>
        <v>0.13028254629925895</v>
      </c>
      <c r="AC645" s="21">
        <f t="shared" si="135"/>
        <v>-2.3334531609195408E-4</v>
      </c>
    </row>
    <row r="646" spans="20:29" x14ac:dyDescent="0.2">
      <c r="T646" s="21">
        <f t="shared" si="126"/>
        <v>0.23011173877976043</v>
      </c>
      <c r="U646" s="21">
        <f t="shared" si="127"/>
        <v>-8.2661173155547658</v>
      </c>
      <c r="V646" s="21">
        <f t="shared" si="128"/>
        <v>-2.2918130913126902</v>
      </c>
      <c r="W646" s="21">
        <f t="shared" si="129"/>
        <v>6.8320774338054058E-2</v>
      </c>
      <c r="X646" s="21">
        <f t="shared" si="130"/>
        <v>0.13408942415229874</v>
      </c>
      <c r="Y646" s="21">
        <f t="shared" si="131"/>
        <v>-0.41991792770730374</v>
      </c>
      <c r="Z646" s="21">
        <f t="shared" si="132"/>
        <v>-3.5856666096059073E-2</v>
      </c>
      <c r="AA646" s="21">
        <f t="shared" si="133"/>
        <v>3.9024107061001594</v>
      </c>
      <c r="AB646" s="21">
        <f t="shared" si="134"/>
        <v>0.14681774243021239</v>
      </c>
      <c r="AC646" s="21">
        <f t="shared" si="135"/>
        <v>-7.8704150184728816E-3</v>
      </c>
    </row>
    <row r="647" spans="20:29" x14ac:dyDescent="0.2">
      <c r="T647" s="21">
        <f t="shared" si="126"/>
        <v>-0.80411727068452321</v>
      </c>
      <c r="U647" s="21">
        <f t="shared" si="127"/>
        <v>-8.2342111872212627</v>
      </c>
      <c r="V647" s="21">
        <f t="shared" si="128"/>
        <v>-2.3143069087233812</v>
      </c>
      <c r="W647" s="21">
        <f t="shared" si="129"/>
        <v>0.53886234558805413</v>
      </c>
      <c r="X647" s="21">
        <f t="shared" si="130"/>
        <v>-7.2385138834153429E-3</v>
      </c>
      <c r="Y647" s="21">
        <f t="shared" si="131"/>
        <v>0.31071231166769397</v>
      </c>
      <c r="Z647" s="21">
        <f t="shared" si="132"/>
        <v>-3.6243967852011463E-2</v>
      </c>
      <c r="AA647" s="21">
        <f t="shared" si="133"/>
        <v>1.8240081682430187</v>
      </c>
      <c r="AB647" s="21">
        <f t="shared" si="134"/>
        <v>6.0316357936164078E-2</v>
      </c>
      <c r="AC647" s="21">
        <f t="shared" si="135"/>
        <v>5.3943517511289035E-2</v>
      </c>
    </row>
    <row r="648" spans="20:29" x14ac:dyDescent="0.2">
      <c r="T648" s="21">
        <f t="shared" si="126"/>
        <v>-0.42588639306547638</v>
      </c>
      <c r="U648" s="21">
        <f t="shared" si="127"/>
        <v>-7.8760401782933513</v>
      </c>
      <c r="V648" s="21">
        <f t="shared" si="128"/>
        <v>-3.0474115233067209</v>
      </c>
      <c r="W648" s="21">
        <f t="shared" si="129"/>
        <v>0.98911353770114929</v>
      </c>
      <c r="X648" s="21">
        <f t="shared" si="130"/>
        <v>0.10140624680110844</v>
      </c>
      <c r="Y648" s="21">
        <f t="shared" si="131"/>
        <v>2.9505761897926961</v>
      </c>
      <c r="Z648" s="21">
        <f t="shared" si="132"/>
        <v>6.739192857655997E-2</v>
      </c>
      <c r="AA648" s="21">
        <f t="shared" si="133"/>
        <v>-1.4268300620546004</v>
      </c>
      <c r="AB648" s="21">
        <f t="shared" si="134"/>
        <v>0.57419173430521298</v>
      </c>
      <c r="AC648" s="21">
        <f t="shared" si="135"/>
        <v>0.24167507248152709</v>
      </c>
    </row>
    <row r="649" spans="20:29" x14ac:dyDescent="0.2">
      <c r="T649" s="21">
        <f t="shared" si="126"/>
        <v>-0.78782228928571452</v>
      </c>
      <c r="U649" s="21">
        <f t="shared" si="127"/>
        <v>-7.4202499757329861</v>
      </c>
      <c r="V649" s="21">
        <f t="shared" si="128"/>
        <v>-4.0612352599436008</v>
      </c>
      <c r="W649" s="21">
        <f t="shared" si="129"/>
        <v>1.0871636441892445</v>
      </c>
      <c r="X649" s="21">
        <f t="shared" si="130"/>
        <v>2.6360998259441826E-2</v>
      </c>
      <c r="Y649" s="21">
        <f t="shared" si="131"/>
        <v>4.8084463594355524</v>
      </c>
      <c r="Z649" s="21">
        <f t="shared" si="132"/>
        <v>3.6755440153940958E-2</v>
      </c>
      <c r="AA649" s="21">
        <f t="shared" si="133"/>
        <v>-3.1640439031260321</v>
      </c>
      <c r="AB649" s="21">
        <f t="shared" si="134"/>
        <v>0.7308410751683061</v>
      </c>
      <c r="AC649" s="21">
        <f t="shared" si="135"/>
        <v>0.16809803638033663</v>
      </c>
    </row>
    <row r="650" spans="20:29" x14ac:dyDescent="0.2">
      <c r="T650" s="21">
        <f t="shared" si="126"/>
        <v>-3.0114738534821428</v>
      </c>
      <c r="U650" s="21">
        <f t="shared" si="127"/>
        <v>-7.1565541229965675</v>
      </c>
      <c r="V650" s="21">
        <f t="shared" si="128"/>
        <v>-4.1040498785149566</v>
      </c>
      <c r="W650" s="21">
        <f t="shared" si="129"/>
        <v>0.6620191595463869</v>
      </c>
      <c r="X650" s="21">
        <f t="shared" si="130"/>
        <v>0.26724534028325153</v>
      </c>
      <c r="Y650" s="21">
        <f t="shared" si="131"/>
        <v>3.3044066526200782</v>
      </c>
      <c r="Z650" s="21">
        <f t="shared" si="132"/>
        <v>8.9598482743226709E-2</v>
      </c>
      <c r="AA650" s="21">
        <f t="shared" si="133"/>
        <v>-3.4729729897034085</v>
      </c>
      <c r="AB650" s="21">
        <f t="shared" si="134"/>
        <v>0.38098922826354586</v>
      </c>
      <c r="AC650" s="21">
        <f t="shared" si="135"/>
        <v>1.7822985636289049E-2</v>
      </c>
    </row>
    <row r="651" spans="20:29" x14ac:dyDescent="0.2">
      <c r="T651" s="21">
        <f t="shared" si="126"/>
        <v>-5.9811314942261911</v>
      </c>
      <c r="U651" s="21">
        <f t="shared" si="127"/>
        <v>-7.0437081107638733</v>
      </c>
      <c r="V651" s="21">
        <f t="shared" si="128"/>
        <v>-4.0498859009555872</v>
      </c>
      <c r="W651" s="21">
        <f t="shared" si="129"/>
        <v>7.4745903713053785E-2</v>
      </c>
      <c r="X651" s="21">
        <f t="shared" si="130"/>
        <v>0.16567721822967985</v>
      </c>
      <c r="Y651" s="21">
        <f t="shared" si="131"/>
        <v>1.1241359592272193</v>
      </c>
      <c r="Z651" s="21">
        <f t="shared" si="132"/>
        <v>8.9413800332512353E-2</v>
      </c>
      <c r="AA651" s="21">
        <f t="shared" si="133"/>
        <v>-3.2744703785426976</v>
      </c>
      <c r="AB651" s="21">
        <f t="shared" si="134"/>
        <v>-1.0619543135264919E-2</v>
      </c>
      <c r="AC651" s="21">
        <f t="shared" si="135"/>
        <v>-5.64596477268062E-2</v>
      </c>
    </row>
    <row r="652" spans="20:29" x14ac:dyDescent="0.2">
      <c r="T652" s="21">
        <f t="shared" si="126"/>
        <v>-6.6490090699404778</v>
      </c>
      <c r="U652" s="21">
        <f t="shared" si="127"/>
        <v>-6.976054999722237</v>
      </c>
      <c r="V652" s="21">
        <f t="shared" si="128"/>
        <v>-3.98880469509254</v>
      </c>
      <c r="W652" s="21">
        <f t="shared" si="129"/>
        <v>-0.1563544066738507</v>
      </c>
      <c r="X652" s="21">
        <f t="shared" si="130"/>
        <v>-2.5686512038177178E-2</v>
      </c>
      <c r="Y652" s="21">
        <f t="shared" si="131"/>
        <v>0.55092637017960033</v>
      </c>
      <c r="Z652" s="21">
        <f t="shared" si="132"/>
        <v>2.6581088189655211E-2</v>
      </c>
      <c r="AA652" s="21">
        <f t="shared" si="133"/>
        <v>-2.7418124282748382</v>
      </c>
      <c r="AB652" s="21">
        <f t="shared" si="134"/>
        <v>-0.27811366694478767</v>
      </c>
      <c r="AC652" s="21">
        <f t="shared" si="135"/>
        <v>-5.9704186655377647E-2</v>
      </c>
    </row>
    <row r="653" spans="20:29" x14ac:dyDescent="0.2">
      <c r="T653" s="21">
        <f t="shared" si="126"/>
        <v>-6.5566955207440483</v>
      </c>
      <c r="U653" s="21">
        <f t="shared" si="127"/>
        <v>-8.1399489264481417</v>
      </c>
      <c r="V653" s="21">
        <f t="shared" si="128"/>
        <v>-3.8805837322353796</v>
      </c>
      <c r="W653" s="21">
        <f t="shared" si="129"/>
        <v>-0.39867505256670799</v>
      </c>
      <c r="X653" s="21">
        <f t="shared" si="130"/>
        <v>0.27570504578920407</v>
      </c>
      <c r="Y653" s="21">
        <f t="shared" si="131"/>
        <v>0.61140362476293397</v>
      </c>
      <c r="Z653" s="21">
        <f t="shared" si="132"/>
        <v>-6.9670318119868582E-2</v>
      </c>
      <c r="AA653" s="21">
        <f t="shared" si="133"/>
        <v>-1.9891145527986485</v>
      </c>
      <c r="AB653" s="21">
        <f t="shared" si="134"/>
        <v>9.0539750823068754E-2</v>
      </c>
      <c r="AC653" s="21">
        <f t="shared" si="135"/>
        <v>-5.6355857935139558E-2</v>
      </c>
    </row>
    <row r="654" spans="20:29" x14ac:dyDescent="0.2">
      <c r="T654" s="21">
        <f t="shared" si="126"/>
        <v>-6.1270806367857134</v>
      </c>
      <c r="U654" s="21">
        <f t="shared" si="127"/>
        <v>-8.0869631437694807</v>
      </c>
      <c r="V654" s="21">
        <f t="shared" si="128"/>
        <v>-3.7376070610448551</v>
      </c>
      <c r="W654" s="21">
        <f t="shared" si="129"/>
        <v>-0.54020509348932721</v>
      </c>
      <c r="X654" s="21">
        <f t="shared" si="130"/>
        <v>-0.34667047474651047</v>
      </c>
      <c r="Y654" s="21">
        <f t="shared" si="131"/>
        <v>0.21014362389983976</v>
      </c>
      <c r="Z654" s="21">
        <f t="shared" si="132"/>
        <v>-2.0521390143678118E-2</v>
      </c>
      <c r="AA654" s="21">
        <f t="shared" si="133"/>
        <v>-0.49111114324507632</v>
      </c>
      <c r="AB654" s="21">
        <f t="shared" si="134"/>
        <v>-5.473516367097897E-2</v>
      </c>
      <c r="AC654" s="21">
        <f t="shared" si="135"/>
        <v>-5.9406546357758605E-2</v>
      </c>
    </row>
    <row r="655" spans="20:29" x14ac:dyDescent="0.2">
      <c r="T655" s="21">
        <f t="shared" si="126"/>
        <v>-3.8895433132142854</v>
      </c>
      <c r="U655" s="21">
        <f t="shared" si="127"/>
        <v>-7.9864367886211767</v>
      </c>
      <c r="V655" s="21">
        <f t="shared" si="128"/>
        <v>-3.526480734616257</v>
      </c>
      <c r="W655" s="21">
        <f t="shared" si="129"/>
        <v>-0.49056522637623179</v>
      </c>
      <c r="X655" s="21">
        <f t="shared" si="130"/>
        <v>-0.30118124364532012</v>
      </c>
      <c r="Y655" s="21">
        <f t="shared" si="131"/>
        <v>-0.23875322818349431</v>
      </c>
      <c r="Z655" s="21">
        <f t="shared" si="132"/>
        <v>-2.113394053058288E-2</v>
      </c>
      <c r="AA655" s="21">
        <f t="shared" si="133"/>
        <v>1.5593720343144426</v>
      </c>
      <c r="AB655" s="21">
        <f t="shared" si="134"/>
        <v>0.14834398865045051</v>
      </c>
      <c r="AC655" s="21">
        <f t="shared" si="135"/>
        <v>-3.2688423530377653E-2</v>
      </c>
    </row>
    <row r="656" spans="20:29" x14ac:dyDescent="0.2">
      <c r="T656" s="21">
        <f t="shared" si="126"/>
        <v>-2.1675407099999999</v>
      </c>
      <c r="U656" s="21">
        <f t="shared" si="127"/>
        <v>-7.9281147908823186</v>
      </c>
      <c r="V656" s="21">
        <f t="shared" si="128"/>
        <v>-3.2383156873245298</v>
      </c>
      <c r="W656" s="21">
        <f t="shared" si="129"/>
        <v>-0.40382892789408897</v>
      </c>
      <c r="X656" s="21">
        <f t="shared" si="130"/>
        <v>-0.26407646555008207</v>
      </c>
      <c r="Y656" s="21">
        <f t="shared" si="131"/>
        <v>-0.65397927999897121</v>
      </c>
      <c r="Z656" s="21">
        <f t="shared" si="132"/>
        <v>-2.1633693536535249E-2</v>
      </c>
      <c r="AA656" s="21">
        <f t="shared" si="133"/>
        <v>3.285439348362063</v>
      </c>
      <c r="AB656" s="21">
        <f t="shared" si="134"/>
        <v>0.10206758353140177</v>
      </c>
      <c r="AC656" s="21">
        <f t="shared" si="135"/>
        <v>-4.5068410583949087E-2</v>
      </c>
    </row>
    <row r="657" spans="20:29" x14ac:dyDescent="0.2">
      <c r="T657" s="21">
        <f t="shared" si="126"/>
        <v>-0.71142104654761917</v>
      </c>
      <c r="U657" s="21">
        <f t="shared" si="127"/>
        <v>-8.1599263147518286</v>
      </c>
      <c r="V657" s="21">
        <f t="shared" si="128"/>
        <v>-2.9884475670864958</v>
      </c>
      <c r="W657" s="21">
        <f t="shared" si="129"/>
        <v>-0.1328550435488508</v>
      </c>
      <c r="X657" s="21">
        <f t="shared" si="130"/>
        <v>4.7982185967775259E-2</v>
      </c>
      <c r="Y657" s="21">
        <f t="shared" si="131"/>
        <v>-0.63261800267754342</v>
      </c>
      <c r="Z657" s="21">
        <f t="shared" si="132"/>
        <v>-7.1592390560344776E-2</v>
      </c>
      <c r="AA657" s="21">
        <f t="shared" si="133"/>
        <v>4.1883960638084954</v>
      </c>
      <c r="AB657" s="21">
        <f t="shared" si="134"/>
        <v>4.1210775465925664E-2</v>
      </c>
      <c r="AC657" s="21">
        <f t="shared" si="135"/>
        <v>-3.534829482758628E-3</v>
      </c>
    </row>
    <row r="658" spans="20:29" x14ac:dyDescent="0.2">
      <c r="T658" s="21">
        <f t="shared" si="126"/>
        <v>-1.2539708028869065</v>
      </c>
      <c r="U658" s="21">
        <f t="shared" si="127"/>
        <v>-8.2940510705543602</v>
      </c>
      <c r="V658" s="21">
        <f t="shared" si="128"/>
        <v>-2.8034377471460061</v>
      </c>
      <c r="W658" s="21">
        <f t="shared" si="129"/>
        <v>-8.9440332328612371E-2</v>
      </c>
      <c r="X658" s="21">
        <f t="shared" si="130"/>
        <v>0.13669515581896541</v>
      </c>
      <c r="Y658" s="21">
        <f t="shared" si="131"/>
        <v>-0.88111073520730443</v>
      </c>
      <c r="Z658" s="21">
        <f t="shared" si="132"/>
        <v>-3.9243081096059076E-2</v>
      </c>
      <c r="AA658" s="21">
        <f t="shared" si="133"/>
        <v>3.6676590436001604</v>
      </c>
      <c r="AB658" s="21">
        <f t="shared" si="134"/>
        <v>5.8716216596878645E-2</v>
      </c>
      <c r="AC658" s="21">
        <f t="shared" si="135"/>
        <v>-9.7250458518062383E-3</v>
      </c>
    </row>
    <row r="659" spans="20:29" x14ac:dyDescent="0.2">
      <c r="T659" s="21">
        <f t="shared" si="126"/>
        <v>-2.2778804206845242</v>
      </c>
      <c r="U659" s="21">
        <f t="shared" si="127"/>
        <v>-8.3176055547210126</v>
      </c>
      <c r="V659" s="21">
        <f t="shared" si="128"/>
        <v>-2.7383918912234435</v>
      </c>
      <c r="W659" s="21">
        <f t="shared" si="129"/>
        <v>0.38704306725472093</v>
      </c>
      <c r="X659" s="21">
        <f t="shared" si="130"/>
        <v>-1.5563269716748707E-2</v>
      </c>
      <c r="Y659" s="21">
        <f t="shared" si="131"/>
        <v>-0.18961336916563987</v>
      </c>
      <c r="Z659" s="21">
        <f t="shared" si="132"/>
        <v>-3.9694915352011459E-2</v>
      </c>
      <c r="AA659" s="21">
        <f t="shared" si="133"/>
        <v>1.6417718940763528</v>
      </c>
      <c r="AB659" s="21">
        <f t="shared" si="134"/>
        <v>-5.7469632063836151E-2</v>
      </c>
      <c r="AC659" s="21">
        <f t="shared" si="135"/>
        <v>5.1661633344622357E-2</v>
      </c>
    </row>
    <row r="660" spans="20:29" x14ac:dyDescent="0.2">
      <c r="T660" s="21">
        <f t="shared" si="126"/>
        <v>-1.7708369905654764</v>
      </c>
      <c r="U660" s="21">
        <f t="shared" si="127"/>
        <v>-8.022422828292747</v>
      </c>
      <c r="V660" s="21">
        <f t="shared" si="128"/>
        <v>-3.3807906341400553</v>
      </c>
      <c r="W660" s="21">
        <f t="shared" si="129"/>
        <v>0.84595564353448283</v>
      </c>
      <c r="X660" s="21">
        <f t="shared" si="130"/>
        <v>9.0686769301108416E-2</v>
      </c>
      <c r="Y660" s="21">
        <f t="shared" si="131"/>
        <v>2.4287099072926965</v>
      </c>
      <c r="Z660" s="21">
        <f t="shared" si="132"/>
        <v>6.3940981076559975E-2</v>
      </c>
      <c r="AA660" s="21">
        <f t="shared" si="133"/>
        <v>-1.5041751953879334</v>
      </c>
      <c r="AB660" s="21">
        <f t="shared" si="134"/>
        <v>0.46750083097187911</v>
      </c>
      <c r="AC660" s="21">
        <f t="shared" si="135"/>
        <v>0.23975878081486041</v>
      </c>
    </row>
    <row r="661" spans="20:29" x14ac:dyDescent="0.2">
      <c r="T661" s="21">
        <f t="shared" si="126"/>
        <v>-1.983005169285714</v>
      </c>
      <c r="U661" s="21">
        <f t="shared" si="127"/>
        <v>-7.6220322023996232</v>
      </c>
      <c r="V661" s="21">
        <f t="shared" si="128"/>
        <v>-4.3017417516102796</v>
      </c>
      <c r="W661" s="21">
        <f t="shared" si="129"/>
        <v>0.95353076585591134</v>
      </c>
      <c r="X661" s="21">
        <f t="shared" si="130"/>
        <v>8.9814590927751459E-3</v>
      </c>
      <c r="Y661" s="21">
        <f t="shared" si="131"/>
        <v>4.283785930268885</v>
      </c>
      <c r="Z661" s="21">
        <f t="shared" si="132"/>
        <v>3.3538757653940945E-2</v>
      </c>
      <c r="AA661" s="21">
        <f t="shared" si="133"/>
        <v>-3.1397350631260323</v>
      </c>
      <c r="AB661" s="21">
        <f t="shared" si="134"/>
        <v>0.63443582766830575</v>
      </c>
      <c r="AC661" s="21">
        <f t="shared" si="135"/>
        <v>0.16623645721366995</v>
      </c>
    </row>
    <row r="662" spans="20:29" x14ac:dyDescent="0.2">
      <c r="T662" s="21">
        <f t="shared" si="126"/>
        <v>-3.8917529976488097</v>
      </c>
      <c r="U662" s="21">
        <f t="shared" si="127"/>
        <v>-7.381672124663055</v>
      </c>
      <c r="V662" s="21">
        <f t="shared" si="128"/>
        <v>-4.2420783435149474</v>
      </c>
      <c r="W662" s="21">
        <f t="shared" si="129"/>
        <v>0.5583125153797206</v>
      </c>
      <c r="X662" s="21">
        <f t="shared" si="130"/>
        <v>0.23257682694991821</v>
      </c>
      <c r="Y662" s="21">
        <f t="shared" si="131"/>
        <v>2.8200930851200789</v>
      </c>
      <c r="Z662" s="21">
        <f t="shared" si="132"/>
        <v>8.6616065243226695E-2</v>
      </c>
      <c r="AA662" s="21">
        <f t="shared" si="133"/>
        <v>-3.3073455897034103</v>
      </c>
      <c r="AB662" s="21">
        <f t="shared" si="134"/>
        <v>0.31293030076354622</v>
      </c>
      <c r="AC662" s="21">
        <f t="shared" si="135"/>
        <v>2.8835883969622347E-2</v>
      </c>
    </row>
    <row r="663" spans="20:29" x14ac:dyDescent="0.2">
      <c r="T663" s="21">
        <f t="shared" si="126"/>
        <v>-6.3930651950595241</v>
      </c>
      <c r="U663" s="21">
        <f t="shared" si="127"/>
        <v>-7.2791003640977578</v>
      </c>
      <c r="V663" s="21">
        <f t="shared" si="128"/>
        <v>-4.1048480617888572</v>
      </c>
      <c r="W663" s="21">
        <f t="shared" si="129"/>
        <v>1.9537985379720624E-2</v>
      </c>
      <c r="X663" s="21">
        <f t="shared" si="130"/>
        <v>0.12495197239634648</v>
      </c>
      <c r="Y663" s="21">
        <f t="shared" si="131"/>
        <v>0.77524565422721992</v>
      </c>
      <c r="Z663" s="21">
        <f t="shared" si="132"/>
        <v>8.6665647832512335E-2</v>
      </c>
      <c r="AA663" s="21">
        <f t="shared" si="133"/>
        <v>-2.9072036443760281</v>
      </c>
      <c r="AB663" s="21">
        <f t="shared" si="134"/>
        <v>-6.2640230635263805E-2</v>
      </c>
      <c r="AC663" s="21">
        <f t="shared" si="135"/>
        <v>-4.5687618560139559E-2</v>
      </c>
    </row>
    <row r="664" spans="20:29" x14ac:dyDescent="0.2">
      <c r="T664" s="21">
        <f t="shared" si="126"/>
        <v>-6.7592408274404772</v>
      </c>
      <c r="U664" s="21">
        <f t="shared" si="127"/>
        <v>-7.2178152547221544</v>
      </c>
      <c r="V664" s="21">
        <f t="shared" si="128"/>
        <v>-3.9608480525924961</v>
      </c>
      <c r="W664" s="21">
        <f t="shared" si="129"/>
        <v>-0.1737617058405172</v>
      </c>
      <c r="X664" s="21">
        <f t="shared" si="130"/>
        <v>-5.734637037151058E-2</v>
      </c>
      <c r="Y664" s="21">
        <f t="shared" si="131"/>
        <v>0.25693512184626766</v>
      </c>
      <c r="Z664" s="21">
        <f t="shared" si="132"/>
        <v>2.3832935689655194E-2</v>
      </c>
      <c r="AA664" s="21">
        <f t="shared" si="133"/>
        <v>-2.2677451374415059</v>
      </c>
      <c r="AB664" s="21">
        <f t="shared" si="134"/>
        <v>-0.31966553444478718</v>
      </c>
      <c r="AC664" s="21">
        <f t="shared" si="135"/>
        <v>-4.2835544988710977E-2</v>
      </c>
    </row>
    <row r="665" spans="20:29" x14ac:dyDescent="0.2">
      <c r="T665" s="21">
        <f t="shared" si="126"/>
        <v>-6.4705130457440472</v>
      </c>
      <c r="U665" s="21">
        <f t="shared" si="127"/>
        <v>-8.3910272156144856</v>
      </c>
      <c r="V665" s="21">
        <f t="shared" si="128"/>
        <v>-3.7702296289019728</v>
      </c>
      <c r="W665" s="21">
        <f t="shared" si="129"/>
        <v>-0.40258393590004116</v>
      </c>
      <c r="X665" s="21">
        <f t="shared" si="130"/>
        <v>0.27043258662253733</v>
      </c>
      <c r="Y665" s="21">
        <f t="shared" si="131"/>
        <v>0.27163557226293555</v>
      </c>
      <c r="Z665" s="21">
        <f t="shared" si="132"/>
        <v>-7.2274832286535265E-2</v>
      </c>
      <c r="AA665" s="21">
        <f t="shared" si="133"/>
        <v>-1.3736908744653178</v>
      </c>
      <c r="AB665" s="21">
        <f t="shared" si="134"/>
        <v>3.7759858323068496E-2</v>
      </c>
      <c r="AC665" s="21">
        <f t="shared" si="135"/>
        <v>-4.050575543513954E-2</v>
      </c>
    </row>
    <row r="666" spans="20:29" x14ac:dyDescent="0.2">
      <c r="T666" s="21">
        <f t="shared" si="126"/>
        <v>-5.6532917001190475</v>
      </c>
      <c r="U666" s="21">
        <f t="shared" si="127"/>
        <v>-8.333036550435736</v>
      </c>
      <c r="V666" s="21">
        <f t="shared" si="128"/>
        <v>-3.5368293735448333</v>
      </c>
      <c r="W666" s="21">
        <f t="shared" si="129"/>
        <v>-0.50463620098932704</v>
      </c>
      <c r="X666" s="21">
        <f t="shared" si="130"/>
        <v>-0.33685151974651051</v>
      </c>
      <c r="Y666" s="21">
        <f t="shared" si="131"/>
        <v>-2.6789686933494927E-2</v>
      </c>
      <c r="Z666" s="21">
        <f t="shared" si="132"/>
        <v>-2.2982265977011467E-2</v>
      </c>
      <c r="AA666" s="21">
        <f t="shared" si="133"/>
        <v>0.21287605675492394</v>
      </c>
      <c r="AB666" s="21">
        <f t="shared" si="134"/>
        <v>-7.2171985337646127E-2</v>
      </c>
      <c r="AC666" s="21">
        <f t="shared" si="135"/>
        <v>-3.2842874691091914E-2</v>
      </c>
    </row>
    <row r="667" spans="20:29" x14ac:dyDescent="0.2">
      <c r="T667" s="21">
        <f t="shared" si="126"/>
        <v>-2.7216232815476191</v>
      </c>
      <c r="U667" s="21">
        <f t="shared" si="127"/>
        <v>-8.1759102602873099</v>
      </c>
      <c r="V667" s="21">
        <f t="shared" si="128"/>
        <v>-3.2597393021163157</v>
      </c>
      <c r="W667" s="21">
        <f t="shared" si="129"/>
        <v>-0.36632190804289844</v>
      </c>
      <c r="X667" s="21">
        <f t="shared" si="130"/>
        <v>-0.31222042781198672</v>
      </c>
      <c r="Y667" s="21">
        <f t="shared" si="131"/>
        <v>-0.12139533818349513</v>
      </c>
      <c r="Z667" s="21">
        <f t="shared" si="132"/>
        <v>-2.3011275530582888E-2</v>
      </c>
      <c r="AA667" s="21">
        <f t="shared" si="133"/>
        <v>2.3187280551477745</v>
      </c>
      <c r="AB667" s="21">
        <f t="shared" si="134"/>
        <v>0.19431043615044974</v>
      </c>
      <c r="AC667" s="21">
        <f t="shared" si="135"/>
        <v>2.3955273136289049E-2</v>
      </c>
    </row>
    <row r="668" spans="20:29" x14ac:dyDescent="0.2">
      <c r="T668" s="21">
        <f t="shared" si="126"/>
        <v>4.4797219166666569E-2</v>
      </c>
      <c r="U668" s="21">
        <f t="shared" si="127"/>
        <v>-7.9888244267149275</v>
      </c>
      <c r="V668" s="21">
        <f t="shared" si="128"/>
        <v>-2.9773598789911944</v>
      </c>
      <c r="W668" s="21">
        <f t="shared" si="129"/>
        <v>-0.11425776206075544</v>
      </c>
      <c r="X668" s="21">
        <f t="shared" si="130"/>
        <v>-0.33253913305008204</v>
      </c>
      <c r="Y668" s="21">
        <f t="shared" si="131"/>
        <v>0.11486802666769602</v>
      </c>
      <c r="Z668" s="21">
        <f t="shared" si="132"/>
        <v>-2.306825520320193E-2</v>
      </c>
      <c r="AA668" s="21">
        <f t="shared" si="133"/>
        <v>4.0464109341953947</v>
      </c>
      <c r="AB668" s="21">
        <f t="shared" si="134"/>
        <v>0.26656029019806793</v>
      </c>
      <c r="AC668" s="21">
        <f t="shared" si="135"/>
        <v>5.3023384416050937E-2</v>
      </c>
    </row>
    <row r="669" spans="20:29" x14ac:dyDescent="0.2">
      <c r="T669" s="21">
        <f t="shared" si="126"/>
        <v>1.3069435009523813</v>
      </c>
      <c r="U669" s="21">
        <f t="shared" si="127"/>
        <v>-8.1771789197514408</v>
      </c>
      <c r="V669" s="21">
        <f t="shared" si="128"/>
        <v>-2.743002317086507</v>
      </c>
      <c r="W669" s="21">
        <f t="shared" si="129"/>
        <v>0.12981277145114911</v>
      </c>
      <c r="X669" s="21">
        <f t="shared" si="130"/>
        <v>5.9712701344419861E-3</v>
      </c>
      <c r="Y669" s="21">
        <f t="shared" si="131"/>
        <v>3.6335734822456445E-2</v>
      </c>
      <c r="Z669" s="21">
        <f t="shared" si="132"/>
        <v>-7.236940306034477E-2</v>
      </c>
      <c r="AA669" s="21">
        <f t="shared" si="133"/>
        <v>4.9319061513084979</v>
      </c>
      <c r="AB669" s="21">
        <f t="shared" si="134"/>
        <v>0.18202456296592517</v>
      </c>
      <c r="AC669" s="21">
        <f t="shared" si="135"/>
        <v>1.3482737183908036E-2</v>
      </c>
    </row>
    <row r="670" spans="20:29" x14ac:dyDescent="0.2">
      <c r="T670" s="21">
        <f t="shared" si="126"/>
        <v>0.72660734044642727</v>
      </c>
      <c r="U670" s="21">
        <f t="shared" si="127"/>
        <v>-8.2655273080545157</v>
      </c>
      <c r="V670" s="21">
        <f t="shared" si="128"/>
        <v>-2.5742354779793573</v>
      </c>
      <c r="W670" s="21">
        <f t="shared" si="129"/>
        <v>0.16880302017138749</v>
      </c>
      <c r="X670" s="21">
        <f t="shared" si="130"/>
        <v>8.8268714152298644E-2</v>
      </c>
      <c r="Y670" s="21">
        <f t="shared" si="131"/>
        <v>-0.26062316354063597</v>
      </c>
      <c r="Z670" s="21">
        <f t="shared" si="132"/>
        <v>-3.9363059429392402E-2</v>
      </c>
      <c r="AA670" s="21">
        <f t="shared" si="133"/>
        <v>4.3989224027668268</v>
      </c>
      <c r="AB670" s="21">
        <f t="shared" si="134"/>
        <v>0.20433070159687805</v>
      </c>
      <c r="AC670" s="21">
        <f t="shared" si="135"/>
        <v>6.0720183148604556E-3</v>
      </c>
    </row>
    <row r="671" spans="20:29" x14ac:dyDescent="0.2">
      <c r="T671" s="21">
        <f t="shared" si="126"/>
        <v>-0.13902834151785659</v>
      </c>
      <c r="U671" s="21">
        <f t="shared" si="127"/>
        <v>-8.2379546763877443</v>
      </c>
      <c r="V671" s="21">
        <f t="shared" si="128"/>
        <v>-2.5233752095567752</v>
      </c>
      <c r="W671" s="21">
        <f t="shared" si="129"/>
        <v>0.65276749308805448</v>
      </c>
      <c r="X671" s="21">
        <f t="shared" si="130"/>
        <v>-6.4228905550082094E-2</v>
      </c>
      <c r="Y671" s="21">
        <f t="shared" si="131"/>
        <v>0.47994662666769372</v>
      </c>
      <c r="Z671" s="21">
        <f t="shared" si="132"/>
        <v>-3.9335691185344787E-2</v>
      </c>
      <c r="AA671" s="21">
        <f t="shared" si="133"/>
        <v>2.4060789957430178</v>
      </c>
      <c r="AB671" s="21">
        <f t="shared" si="134"/>
        <v>0.11894823543616395</v>
      </c>
      <c r="AC671" s="21">
        <f t="shared" si="135"/>
        <v>6.8167681677955658E-2</v>
      </c>
    </row>
    <row r="672" spans="20:29" x14ac:dyDescent="0.2">
      <c r="T672" s="21">
        <f t="shared" si="126"/>
        <v>0.51096705276785737</v>
      </c>
      <c r="U672" s="21">
        <f t="shared" si="127"/>
        <v>-7.8986231857934399</v>
      </c>
      <c r="V672" s="21">
        <f t="shared" si="128"/>
        <v>-3.1742858133067102</v>
      </c>
      <c r="W672" s="21">
        <f t="shared" si="129"/>
        <v>1.1185584802011495</v>
      </c>
      <c r="X672" s="21">
        <f t="shared" si="130"/>
        <v>3.3332217634441719E-2</v>
      </c>
      <c r="Y672" s="21">
        <f t="shared" si="131"/>
        <v>3.1500088006260301</v>
      </c>
      <c r="Z672" s="21">
        <f t="shared" si="132"/>
        <v>6.4300205243226646E-2</v>
      </c>
      <c r="AA672" s="21">
        <f t="shared" si="133"/>
        <v>-0.68506015205460002</v>
      </c>
      <c r="AB672" s="21">
        <f t="shared" si="134"/>
        <v>0.64637442930521249</v>
      </c>
      <c r="AC672" s="21">
        <f t="shared" si="135"/>
        <v>0.25638742998152708</v>
      </c>
    </row>
    <row r="673" spans="20:29" x14ac:dyDescent="0.2">
      <c r="T673" s="21">
        <f t="shared" si="126"/>
        <v>0.47133246571428566</v>
      </c>
      <c r="U673" s="21">
        <f t="shared" si="127"/>
        <v>-7.4551417398997728</v>
      </c>
      <c r="V673" s="21">
        <f t="shared" si="128"/>
        <v>-4.101518464943581</v>
      </c>
      <c r="W673" s="21">
        <f t="shared" si="129"/>
        <v>1.232089325022578</v>
      </c>
      <c r="X673" s="21">
        <f t="shared" si="130"/>
        <v>-3.9016665907224857E-2</v>
      </c>
      <c r="Y673" s="21">
        <f t="shared" si="131"/>
        <v>5.0534311044355524</v>
      </c>
      <c r="Z673" s="21">
        <f t="shared" si="132"/>
        <v>3.386353598727429E-2</v>
      </c>
      <c r="AA673" s="21">
        <f t="shared" si="133"/>
        <v>-2.2420311364593655</v>
      </c>
      <c r="AB673" s="21">
        <f t="shared" si="134"/>
        <v>0.806710993501639</v>
      </c>
      <c r="AC673" s="21">
        <f t="shared" si="135"/>
        <v>0.18294916971366992</v>
      </c>
    </row>
    <row r="674" spans="20:29" x14ac:dyDescent="0.2">
      <c r="T674" s="21">
        <f t="shared" si="126"/>
        <v>-1.4671259726488093</v>
      </c>
      <c r="U674" s="21">
        <f t="shared" si="127"/>
        <v>-7.1893503471633267</v>
      </c>
      <c r="V674" s="21">
        <f t="shared" si="128"/>
        <v>-4.0709789985149882</v>
      </c>
      <c r="W674" s="21">
        <f t="shared" si="129"/>
        <v>0.81986850287972035</v>
      </c>
      <c r="X674" s="21">
        <f t="shared" si="130"/>
        <v>0.19741597194991822</v>
      </c>
      <c r="Y674" s="21">
        <f t="shared" si="131"/>
        <v>3.6053063967867436</v>
      </c>
      <c r="Z674" s="21">
        <f t="shared" si="132"/>
        <v>8.6906397743226713E-2</v>
      </c>
      <c r="AA674" s="21">
        <f t="shared" si="133"/>
        <v>-2.4069370422034106</v>
      </c>
      <c r="AB674" s="21">
        <f t="shared" si="134"/>
        <v>0.45761966159687928</v>
      </c>
      <c r="AC674" s="21">
        <f t="shared" si="135"/>
        <v>3.3047965636289006E-2</v>
      </c>
    </row>
    <row r="675" spans="20:29" x14ac:dyDescent="0.2">
      <c r="T675" s="21">
        <f t="shared" si="126"/>
        <v>-4.5961501017261908</v>
      </c>
      <c r="U675" s="21">
        <f t="shared" si="127"/>
        <v>-7.0901965549301167</v>
      </c>
      <c r="V675" s="21">
        <f t="shared" si="128"/>
        <v>-3.9575905751222535</v>
      </c>
      <c r="W675" s="21">
        <f t="shared" si="129"/>
        <v>0.21349340871305378</v>
      </c>
      <c r="X675" s="21">
        <f t="shared" si="130"/>
        <v>0.10594832906301321</v>
      </c>
      <c r="Y675" s="21">
        <f t="shared" si="131"/>
        <v>1.3469738042272201</v>
      </c>
      <c r="Z675" s="21">
        <f t="shared" si="132"/>
        <v>8.6921534499179012E-2</v>
      </c>
      <c r="AA675" s="21">
        <f t="shared" si="133"/>
        <v>-2.28563929437603</v>
      </c>
      <c r="AB675" s="21">
        <f t="shared" si="134"/>
        <v>3.4116147698068477E-2</v>
      </c>
      <c r="AC675" s="21">
        <f t="shared" si="135"/>
        <v>-5.0176157726806225E-2</v>
      </c>
    </row>
    <row r="676" spans="20:29" x14ac:dyDescent="0.2">
      <c r="T676" s="21">
        <f t="shared" si="126"/>
        <v>-5.5321258724404778</v>
      </c>
      <c r="U676" s="21">
        <f t="shared" si="127"/>
        <v>-7.0694998247217882</v>
      </c>
      <c r="V676" s="21">
        <f t="shared" si="128"/>
        <v>-3.8363948267592036</v>
      </c>
      <c r="W676" s="21">
        <f t="shared" si="129"/>
        <v>-4.5863388340517508E-2</v>
      </c>
      <c r="X676" s="21">
        <f t="shared" si="130"/>
        <v>-6.1944797871510526E-2</v>
      </c>
      <c r="Y676" s="21">
        <f t="shared" si="131"/>
        <v>0.67359002684626823</v>
      </c>
      <c r="Z676" s="21">
        <f t="shared" si="132"/>
        <v>2.4088822356321871E-2</v>
      </c>
      <c r="AA676" s="21">
        <f t="shared" si="133"/>
        <v>-1.8936686507748375</v>
      </c>
      <c r="AB676" s="21">
        <f t="shared" si="134"/>
        <v>-0.26629688611145452</v>
      </c>
      <c r="AC676" s="21">
        <f t="shared" si="135"/>
        <v>-5.6123824155377658E-2</v>
      </c>
    </row>
    <row r="677" spans="20:29" x14ac:dyDescent="0.2">
      <c r="T677" s="21">
        <f t="shared" si="126"/>
        <v>-5.7468430015773802</v>
      </c>
      <c r="U677" s="21">
        <f t="shared" si="127"/>
        <v>-8.2804111672808176</v>
      </c>
      <c r="V677" s="21">
        <f t="shared" si="128"/>
        <v>-3.669557225568667</v>
      </c>
      <c r="W677" s="21">
        <f t="shared" si="129"/>
        <v>-0.31133185506670791</v>
      </c>
      <c r="X677" s="21">
        <f t="shared" si="130"/>
        <v>0.25614480328920408</v>
      </c>
      <c r="Y677" s="21">
        <f t="shared" si="131"/>
        <v>0.59893480976293567</v>
      </c>
      <c r="Z677" s="21">
        <f t="shared" si="132"/>
        <v>-7.2046058953201916E-2</v>
      </c>
      <c r="AA677" s="21">
        <f t="shared" si="133"/>
        <v>-1.3056877344653159</v>
      </c>
      <c r="AB677" s="21">
        <f t="shared" si="134"/>
        <v>9.0114989156401926E-2</v>
      </c>
      <c r="AC677" s="21">
        <f t="shared" si="135"/>
        <v>-5.2972134601806234E-2</v>
      </c>
    </row>
    <row r="678" spans="20:29" x14ac:dyDescent="0.2">
      <c r="T678" s="21">
        <f t="shared" si="126"/>
        <v>-5.4643797467857134</v>
      </c>
      <c r="U678" s="21">
        <f t="shared" si="127"/>
        <v>-8.2643720004361967</v>
      </c>
      <c r="V678" s="21">
        <f t="shared" si="128"/>
        <v>-3.479756416044836</v>
      </c>
      <c r="W678" s="21">
        <f t="shared" si="129"/>
        <v>-0.42220793182266037</v>
      </c>
      <c r="X678" s="21">
        <f t="shared" si="130"/>
        <v>-0.35174899391317727</v>
      </c>
      <c r="Y678" s="21">
        <f t="shared" si="131"/>
        <v>0.26017774973317209</v>
      </c>
      <c r="Z678" s="21">
        <f t="shared" si="132"/>
        <v>-2.2780605977011446E-2</v>
      </c>
      <c r="AA678" s="21">
        <f t="shared" si="133"/>
        <v>-0.10837656574507548</v>
      </c>
      <c r="AB678" s="21">
        <f t="shared" si="134"/>
        <v>-3.5110771170979049E-2</v>
      </c>
      <c r="AC678" s="21">
        <f t="shared" si="135"/>
        <v>-4.0178874691091937E-2</v>
      </c>
    </row>
    <row r="679" spans="20:29" x14ac:dyDescent="0.2">
      <c r="T679" s="21">
        <f t="shared" si="126"/>
        <v>-3.3580348290476185</v>
      </c>
      <c r="U679" s="21">
        <f t="shared" si="127"/>
        <v>-8.1927356194537424</v>
      </c>
      <c r="V679" s="21">
        <f t="shared" si="128"/>
        <v>-3.249846520449637</v>
      </c>
      <c r="W679" s="21">
        <f t="shared" si="129"/>
        <v>-0.37121805970956523</v>
      </c>
      <c r="X679" s="21">
        <f t="shared" si="130"/>
        <v>-0.30492152031198677</v>
      </c>
      <c r="Y679" s="21">
        <f t="shared" si="131"/>
        <v>-0.11712100901682909</v>
      </c>
      <c r="Z679" s="21">
        <f t="shared" si="132"/>
        <v>-2.2805559697249532E-2</v>
      </c>
      <c r="AA679" s="21">
        <f t="shared" si="133"/>
        <v>1.776508497647777</v>
      </c>
      <c r="AB679" s="21">
        <f t="shared" si="134"/>
        <v>0.15891882698378357</v>
      </c>
      <c r="AC679" s="21">
        <f t="shared" si="135"/>
        <v>-3.476900019704432E-2</v>
      </c>
    </row>
    <row r="680" spans="20:29" x14ac:dyDescent="0.2">
      <c r="T680" s="21">
        <f t="shared" si="126"/>
        <v>-1.6177104341666657</v>
      </c>
      <c r="U680" s="21">
        <f t="shared" si="127"/>
        <v>-8.1263773250484519</v>
      </c>
      <c r="V680" s="21">
        <f t="shared" si="128"/>
        <v>-3.0073179681579063</v>
      </c>
      <c r="W680" s="21">
        <f t="shared" si="129"/>
        <v>-0.28642331372742214</v>
      </c>
      <c r="X680" s="21">
        <f t="shared" si="130"/>
        <v>-0.27907369638341545</v>
      </c>
      <c r="Y680" s="21">
        <f t="shared" si="131"/>
        <v>-0.47688684583230501</v>
      </c>
      <c r="Z680" s="21">
        <f t="shared" si="132"/>
        <v>-2.2833488536535239E-2</v>
      </c>
      <c r="AA680" s="21">
        <f t="shared" si="133"/>
        <v>3.4714532866953949</v>
      </c>
      <c r="AB680" s="21">
        <f t="shared" si="134"/>
        <v>0.14198072103140147</v>
      </c>
      <c r="AC680" s="21">
        <f t="shared" si="135"/>
        <v>-3.2192493917282419E-2</v>
      </c>
    </row>
    <row r="681" spans="20:29" x14ac:dyDescent="0.2">
      <c r="T681" s="21">
        <f t="shared" si="126"/>
        <v>-0.54308878904761837</v>
      </c>
      <c r="U681" s="21">
        <f t="shared" si="127"/>
        <v>-8.3824198064185111</v>
      </c>
      <c r="V681" s="21">
        <f t="shared" si="128"/>
        <v>-2.8398600237531468</v>
      </c>
      <c r="W681" s="21">
        <f t="shared" si="129"/>
        <v>-7.2076891048851066E-2</v>
      </c>
      <c r="X681" s="21">
        <f t="shared" si="130"/>
        <v>4.703888680110857E-2</v>
      </c>
      <c r="Y681" s="21">
        <f t="shared" si="131"/>
        <v>-0.57966491767754391</v>
      </c>
      <c r="Z681" s="21">
        <f t="shared" si="132"/>
        <v>-7.2134868060344789E-2</v>
      </c>
      <c r="AA681" s="21">
        <f t="shared" si="133"/>
        <v>4.3282869346418291</v>
      </c>
      <c r="AB681" s="21">
        <f t="shared" si="134"/>
        <v>6.4695402965925464E-2</v>
      </c>
      <c r="AC681" s="21">
        <f t="shared" si="135"/>
        <v>-3.6917102816091979E-2</v>
      </c>
    </row>
    <row r="682" spans="20:29" x14ac:dyDescent="0.2">
      <c r="T682" s="21">
        <f t="shared" si="126"/>
        <v>-1.5645644878869058</v>
      </c>
      <c r="U682" s="21">
        <f t="shared" si="127"/>
        <v>-8.5471842105548603</v>
      </c>
      <c r="V682" s="21">
        <f t="shared" si="128"/>
        <v>-2.7456120238126687</v>
      </c>
      <c r="W682" s="21">
        <f t="shared" si="129"/>
        <v>-7.7105179828612647E-2</v>
      </c>
      <c r="X682" s="21">
        <f t="shared" si="130"/>
        <v>0.15517268915229876</v>
      </c>
      <c r="Y682" s="21">
        <f t="shared" si="131"/>
        <v>-1.0282136468739713</v>
      </c>
      <c r="Z682" s="21">
        <f t="shared" si="132"/>
        <v>-3.912849442939241E-2</v>
      </c>
      <c r="AA682" s="21">
        <f t="shared" si="133"/>
        <v>3.7101806802668236</v>
      </c>
      <c r="AB682" s="21">
        <f t="shared" si="134"/>
        <v>5.3260166596878822E-2</v>
      </c>
      <c r="AC682" s="21">
        <f t="shared" si="135"/>
        <v>-4.5893352518472902E-2</v>
      </c>
    </row>
    <row r="683" spans="20:29" x14ac:dyDescent="0.2">
      <c r="T683" s="21">
        <f t="shared" si="126"/>
        <v>-3.1533566215178563</v>
      </c>
      <c r="U683" s="21">
        <f t="shared" si="127"/>
        <v>-8.6008900622209694</v>
      </c>
      <c r="V683" s="21">
        <f t="shared" si="128"/>
        <v>-2.7793210503900241</v>
      </c>
      <c r="W683" s="21">
        <f t="shared" si="129"/>
        <v>0.34124736392138755</v>
      </c>
      <c r="X683" s="21">
        <f t="shared" si="130"/>
        <v>1.606893361658468E-2</v>
      </c>
      <c r="Y683" s="21">
        <f t="shared" si="131"/>
        <v>-0.53787349333230594</v>
      </c>
      <c r="Z683" s="21">
        <f t="shared" si="132"/>
        <v>-3.9144630352011461E-2</v>
      </c>
      <c r="AA683" s="21">
        <f t="shared" si="133"/>
        <v>1.5063410424096837</v>
      </c>
      <c r="AB683" s="21">
        <f t="shared" si="134"/>
        <v>-7.4998026230502557E-2</v>
      </c>
      <c r="AC683" s="21">
        <f t="shared" si="135"/>
        <v>1.5232365844622342E-2</v>
      </c>
    </row>
    <row r="684" spans="20:29" x14ac:dyDescent="0.2">
      <c r="T684" s="21">
        <f t="shared" si="126"/>
        <v>-3.206715108065477</v>
      </c>
      <c r="U684" s="21">
        <f t="shared" si="127"/>
        <v>-8.3660304149593685</v>
      </c>
      <c r="V684" s="21">
        <f t="shared" si="128"/>
        <v>-3.5232670349733439</v>
      </c>
      <c r="W684" s="21">
        <f t="shared" si="129"/>
        <v>0.76701691936781602</v>
      </c>
      <c r="X684" s="21">
        <f t="shared" si="130"/>
        <v>0.12933628263444175</v>
      </c>
      <c r="Y684" s="21">
        <f t="shared" si="131"/>
        <v>1.9328102697926974</v>
      </c>
      <c r="Z684" s="21">
        <f t="shared" si="132"/>
        <v>6.4491266076559972E-2</v>
      </c>
      <c r="AA684" s="21">
        <f t="shared" si="133"/>
        <v>-1.841127999554601</v>
      </c>
      <c r="AB684" s="21">
        <f t="shared" si="134"/>
        <v>0.42676292430521201</v>
      </c>
      <c r="AC684" s="21">
        <f t="shared" si="135"/>
        <v>0.20328784331486038</v>
      </c>
    </row>
    <row r="685" spans="20:29" x14ac:dyDescent="0.2">
      <c r="T685" s="21">
        <f t="shared" si="126"/>
        <v>-3.8431257834523818</v>
      </c>
      <c r="U685" s="21">
        <f t="shared" si="127"/>
        <v>-8.0168279407330374</v>
      </c>
      <c r="V685" s="21">
        <f t="shared" si="128"/>
        <v>-4.5489315916103124</v>
      </c>
      <c r="W685" s="21">
        <f t="shared" si="129"/>
        <v>0.86288546085591133</v>
      </c>
      <c r="X685" s="21">
        <f t="shared" si="130"/>
        <v>4.4573293259441815E-2</v>
      </c>
      <c r="Y685" s="21">
        <f t="shared" si="131"/>
        <v>3.647317281102219</v>
      </c>
      <c r="Z685" s="21">
        <f t="shared" si="132"/>
        <v>3.4054582653940943E-2</v>
      </c>
      <c r="AA685" s="21">
        <f t="shared" si="133"/>
        <v>-3.5980704222926985</v>
      </c>
      <c r="AB685" s="21">
        <f t="shared" si="134"/>
        <v>0.59861508516830542</v>
      </c>
      <c r="AC685" s="21">
        <f t="shared" si="135"/>
        <v>0.13324850221366993</v>
      </c>
    </row>
    <row r="686" spans="20:29" x14ac:dyDescent="0.2">
      <c r="T686" s="21">
        <f t="shared" si="126"/>
        <v>-5.7895936559821433</v>
      </c>
      <c r="U686" s="21">
        <f t="shared" si="127"/>
        <v>-7.8135568929965302</v>
      </c>
      <c r="V686" s="21">
        <f t="shared" si="128"/>
        <v>-4.584376215181635</v>
      </c>
      <c r="W686" s="21">
        <f t="shared" si="129"/>
        <v>0.48719634037972059</v>
      </c>
      <c r="X686" s="21">
        <f t="shared" si="130"/>
        <v>0.26794145278325154</v>
      </c>
      <c r="Y686" s="21">
        <f t="shared" si="131"/>
        <v>2.156289348453412</v>
      </c>
      <c r="Z686" s="21">
        <f t="shared" si="132"/>
        <v>8.7097430243226706E-2</v>
      </c>
      <c r="AA686" s="21">
        <f t="shared" si="133"/>
        <v>-3.6845602188700761</v>
      </c>
      <c r="AB686" s="21">
        <f t="shared" si="134"/>
        <v>0.30097307326354583</v>
      </c>
      <c r="AC686" s="21">
        <f t="shared" si="135"/>
        <v>-6.5947926970443271E-3</v>
      </c>
    </row>
    <row r="687" spans="20:29" x14ac:dyDescent="0.2">
      <c r="T687" s="21">
        <f t="shared" si="126"/>
        <v>-8.8246279358928579</v>
      </c>
      <c r="U687" s="21">
        <f t="shared" si="127"/>
        <v>-7.7834745524305617</v>
      </c>
      <c r="V687" s="21">
        <f t="shared" si="128"/>
        <v>-4.5447869242888714</v>
      </c>
      <c r="W687" s="21">
        <f t="shared" si="129"/>
        <v>-9.0292747953612862E-2</v>
      </c>
      <c r="X687" s="21">
        <f t="shared" si="130"/>
        <v>0.17892593989634642</v>
      </c>
      <c r="Y687" s="21">
        <f t="shared" si="131"/>
        <v>-0.13483821577278032</v>
      </c>
      <c r="Z687" s="21">
        <f t="shared" si="132"/>
        <v>8.7112552832512333E-2</v>
      </c>
      <c r="AA687" s="21">
        <f t="shared" si="133"/>
        <v>-3.3327415068760304</v>
      </c>
      <c r="AB687" s="21">
        <f t="shared" si="134"/>
        <v>-0.11445188563526409</v>
      </c>
      <c r="AC687" s="21">
        <f t="shared" si="135"/>
        <v>-9.012070356013957E-2</v>
      </c>
    </row>
    <row r="688" spans="20:29" x14ac:dyDescent="0.2">
      <c r="T688" s="21">
        <f t="shared" si="126"/>
        <v>-9.8267887441071444</v>
      </c>
      <c r="U688" s="21">
        <f t="shared" si="127"/>
        <v>-7.8250540263888979</v>
      </c>
      <c r="V688" s="21">
        <f t="shared" si="128"/>
        <v>-4.4994807634258223</v>
      </c>
      <c r="W688" s="21">
        <f t="shared" si="129"/>
        <v>-0.33441559084051709</v>
      </c>
      <c r="X688" s="21">
        <f t="shared" si="130"/>
        <v>1.0229875461822746E-2</v>
      </c>
      <c r="Y688" s="21">
        <f t="shared" si="131"/>
        <v>-0.88819173732039847</v>
      </c>
      <c r="Z688" s="21">
        <f t="shared" si="132"/>
        <v>2.4279840689655191E-2</v>
      </c>
      <c r="AA688" s="21">
        <f t="shared" si="133"/>
        <v>-2.8279776557748386</v>
      </c>
      <c r="AB688" s="21">
        <f t="shared" si="134"/>
        <v>-0.39503554777812111</v>
      </c>
      <c r="AC688" s="21">
        <f t="shared" si="135"/>
        <v>-9.1165277488711005E-2</v>
      </c>
    </row>
    <row r="689" spans="20:29" x14ac:dyDescent="0.2">
      <c r="T689" s="21">
        <f t="shared" si="126"/>
        <v>-10.008169789077382</v>
      </c>
      <c r="U689" s="21">
        <f t="shared" si="127"/>
        <v>-9.0885776731142869</v>
      </c>
      <c r="V689" s="21">
        <f t="shared" si="128"/>
        <v>-4.4088684430686271</v>
      </c>
      <c r="W689" s="21">
        <f t="shared" si="129"/>
        <v>-0.59038326173337463</v>
      </c>
      <c r="X689" s="21">
        <f t="shared" si="130"/>
        <v>0.32477929328920396</v>
      </c>
      <c r="Y689" s="21">
        <f t="shared" si="131"/>
        <v>-0.95568128357039761</v>
      </c>
      <c r="Z689" s="21">
        <f t="shared" si="132"/>
        <v>-7.1855041453201943E-2</v>
      </c>
      <c r="AA689" s="21">
        <f t="shared" si="133"/>
        <v>-2.0843411969653172</v>
      </c>
      <c r="AB689" s="21">
        <f t="shared" si="134"/>
        <v>-4.4125420010264538E-2</v>
      </c>
      <c r="AC689" s="21">
        <f t="shared" si="135"/>
        <v>-8.9122947935139557E-2</v>
      </c>
    </row>
    <row r="690" spans="20:29" x14ac:dyDescent="0.2">
      <c r="T690" s="21">
        <f t="shared" si="126"/>
        <v>-9.6585363909523796</v>
      </c>
      <c r="U690" s="21">
        <f t="shared" si="127"/>
        <v>-9.1200848921021134</v>
      </c>
      <c r="V690" s="21">
        <f t="shared" si="128"/>
        <v>-4.2748461377115063</v>
      </c>
      <c r="W690" s="21">
        <f t="shared" si="129"/>
        <v>-0.71182174932266051</v>
      </c>
      <c r="X690" s="21">
        <f t="shared" si="130"/>
        <v>-0.2961413180798439</v>
      </c>
      <c r="Y690" s="21">
        <f t="shared" si="131"/>
        <v>-1.3360423061001603</v>
      </c>
      <c r="Z690" s="21">
        <f t="shared" si="132"/>
        <v>-2.2589589310344819E-2</v>
      </c>
      <c r="AA690" s="21">
        <f t="shared" si="133"/>
        <v>-0.65626293657841117</v>
      </c>
      <c r="AB690" s="21">
        <f t="shared" si="134"/>
        <v>-0.15669077617097926</v>
      </c>
      <c r="AC690" s="21">
        <f t="shared" si="135"/>
        <v>-8.4051441357758605E-2</v>
      </c>
    </row>
    <row r="691" spans="20:29" x14ac:dyDescent="0.2">
      <c r="T691" s="21">
        <f t="shared" si="126"/>
        <v>-7.3529257957142855</v>
      </c>
      <c r="U691" s="21">
        <f t="shared" si="127"/>
        <v>-9.0777250402870777</v>
      </c>
      <c r="V691" s="21">
        <f t="shared" si="128"/>
        <v>-4.1112738271163494</v>
      </c>
      <c r="W691" s="21">
        <f t="shared" si="129"/>
        <v>-0.63561611137623175</v>
      </c>
      <c r="X691" s="21">
        <f t="shared" si="130"/>
        <v>-0.25231090947865337</v>
      </c>
      <c r="Y691" s="21">
        <f t="shared" si="131"/>
        <v>-1.626916794016827</v>
      </c>
      <c r="Z691" s="21">
        <f t="shared" si="132"/>
        <v>-2.2614776363916227E-2</v>
      </c>
      <c r="AA691" s="21">
        <f t="shared" si="133"/>
        <v>1.3595798093144413</v>
      </c>
      <c r="AB691" s="21">
        <f t="shared" si="134"/>
        <v>6.7249366150449852E-2</v>
      </c>
      <c r="AC691" s="21">
        <f t="shared" si="135"/>
        <v>-5.3284568530377663E-2</v>
      </c>
    </row>
    <row r="692" spans="20:29" x14ac:dyDescent="0.2">
      <c r="T692" s="21">
        <f t="shared" si="126"/>
        <v>-5.3690597225000003</v>
      </c>
      <c r="U692" s="21">
        <f t="shared" si="127"/>
        <v>-9.0328307767154001</v>
      </c>
      <c r="V692" s="21">
        <f t="shared" si="128"/>
        <v>-3.9443500323246212</v>
      </c>
      <c r="W692" s="21">
        <f t="shared" si="129"/>
        <v>-0.48107678706075563</v>
      </c>
      <c r="X692" s="21">
        <f t="shared" si="130"/>
        <v>-0.22700849221674874</v>
      </c>
      <c r="Y692" s="21">
        <f t="shared" si="131"/>
        <v>-1.7461059666656382</v>
      </c>
      <c r="Z692" s="21">
        <f t="shared" si="132"/>
        <v>-2.2642688536535276E-2</v>
      </c>
      <c r="AA692" s="21">
        <f t="shared" si="133"/>
        <v>3.0514426808620616</v>
      </c>
      <c r="AB692" s="21">
        <f t="shared" si="134"/>
        <v>7.0216271864734559E-2</v>
      </c>
      <c r="AC692" s="21">
        <f t="shared" si="135"/>
        <v>-3.6695972250615744E-2</v>
      </c>
    </row>
    <row r="693" spans="20:29" x14ac:dyDescent="0.2">
      <c r="T693" s="21">
        <f t="shared" ref="T693:T708" si="136">SUM(D329:E329)</f>
        <v>-4.1590902340476177</v>
      </c>
      <c r="U693" s="21">
        <f t="shared" ref="U693:U708" si="137">SUM(H329:I329)</f>
        <v>-9.3138569814186667</v>
      </c>
      <c r="V693" s="21">
        <f t="shared" ref="V693:V708" si="138">SUM(K329:L329)</f>
        <v>-3.8167455012531377</v>
      </c>
      <c r="W693" s="21">
        <f t="shared" ref="W693:W708" si="139">SUM(N329:O329)</f>
        <v>-0.22496515188218424</v>
      </c>
      <c r="X693" s="21">
        <f t="shared" ref="X693:X708" si="140">SUM(Q329:R329)</f>
        <v>9.8097545967775313E-2</v>
      </c>
      <c r="Y693" s="21">
        <f t="shared" ref="Y693:Y708" si="141">SUM(T329:U329)</f>
        <v>-1.7186001251775433</v>
      </c>
      <c r="Z693" s="21">
        <f t="shared" ref="Z693:Z708" si="142">SUM(W329:X329)</f>
        <v>-7.1944108893678124E-2</v>
      </c>
      <c r="AA693" s="21">
        <f t="shared" ref="AA693:AA708" si="143">SUM(Z329:AA329)</f>
        <v>3.915757863808496</v>
      </c>
      <c r="AB693" s="21">
        <f t="shared" ref="AB693:AB708" si="144">SUM(AC329:AD329)</f>
        <v>9.5749746325921592E-3</v>
      </c>
      <c r="AC693" s="21">
        <f t="shared" ref="AC693:AC708" si="145">SUM(AF329:AG329)</f>
        <v>-3.6370196982758646E-2</v>
      </c>
    </row>
    <row r="694" spans="20:29" x14ac:dyDescent="0.2">
      <c r="T694" s="21">
        <f t="shared" si="136"/>
        <v>-4.9550262495535717</v>
      </c>
      <c r="U694" s="21">
        <f t="shared" si="137"/>
        <v>-9.4991291980541064</v>
      </c>
      <c r="V694" s="21">
        <f t="shared" si="138"/>
        <v>-3.7566924479793329</v>
      </c>
      <c r="W694" s="21">
        <f t="shared" si="139"/>
        <v>-0.18869556732861237</v>
      </c>
      <c r="X694" s="21">
        <f t="shared" si="140"/>
        <v>0.19056351248563197</v>
      </c>
      <c r="Y694" s="21">
        <f t="shared" si="141"/>
        <v>-1.9908834952073038</v>
      </c>
      <c r="Z694" s="21">
        <f t="shared" si="142"/>
        <v>-3.8937775262725724E-2</v>
      </c>
      <c r="AA694" s="21">
        <f t="shared" si="143"/>
        <v>3.3436448186001577</v>
      </c>
      <c r="AB694" s="21">
        <f t="shared" si="144"/>
        <v>2.9007334096878612E-2</v>
      </c>
      <c r="AC694" s="21">
        <f t="shared" si="145"/>
        <v>-4.3875452518472899E-2</v>
      </c>
    </row>
    <row r="695" spans="20:29" x14ac:dyDescent="0.2">
      <c r="T695" s="21">
        <f t="shared" si="136"/>
        <v>-6.1411313115178565</v>
      </c>
      <c r="U695" s="21">
        <f t="shared" si="137"/>
        <v>-9.5666289947212135</v>
      </c>
      <c r="V695" s="21">
        <f t="shared" si="138"/>
        <v>-3.8271878728900219</v>
      </c>
      <c r="W695" s="21">
        <f t="shared" si="139"/>
        <v>0.28492645142138751</v>
      </c>
      <c r="X695" s="21">
        <f t="shared" si="140"/>
        <v>4.4604050283251317E-2</v>
      </c>
      <c r="Y695" s="21">
        <f t="shared" si="141"/>
        <v>-1.2574297441656395</v>
      </c>
      <c r="Z695" s="21">
        <f t="shared" si="142"/>
        <v>-3.8953907018678124E-2</v>
      </c>
      <c r="AA695" s="21">
        <f t="shared" si="143"/>
        <v>1.2635807024096852</v>
      </c>
      <c r="AB695" s="21">
        <f t="shared" si="144"/>
        <v>-6.1903165397169335E-2</v>
      </c>
      <c r="AC695" s="21">
        <f t="shared" si="145"/>
        <v>1.7894318344622337E-2</v>
      </c>
    </row>
    <row r="696" spans="20:29" x14ac:dyDescent="0.2">
      <c r="T696" s="21">
        <f t="shared" si="136"/>
        <v>-5.7604323247321432</v>
      </c>
      <c r="U696" s="21">
        <f t="shared" si="137"/>
        <v>-9.2989527782929144</v>
      </c>
      <c r="V696" s="21">
        <f t="shared" si="138"/>
        <v>-4.5942254908067639</v>
      </c>
      <c r="W696" s="21">
        <f t="shared" si="139"/>
        <v>0.74532646603448283</v>
      </c>
      <c r="X696" s="21">
        <f t="shared" si="140"/>
        <v>0.14353627846777506</v>
      </c>
      <c r="Y696" s="21">
        <f t="shared" si="141"/>
        <v>1.4166605514593638</v>
      </c>
      <c r="Z696" s="21">
        <f t="shared" si="142"/>
        <v>6.4681989409893309E-2</v>
      </c>
      <c r="AA696" s="21">
        <f t="shared" si="143"/>
        <v>-1.9233155328879334</v>
      </c>
      <c r="AB696" s="21">
        <f t="shared" si="144"/>
        <v>0.47975308180521248</v>
      </c>
      <c r="AC696" s="21">
        <f t="shared" si="145"/>
        <v>0.20613913498152708</v>
      </c>
    </row>
    <row r="697" spans="20:29" x14ac:dyDescent="0.2">
      <c r="T697" s="21">
        <f t="shared" si="136"/>
        <v>-6.2263131576190487</v>
      </c>
      <c r="U697" s="21">
        <f t="shared" si="137"/>
        <v>-8.9366073998990032</v>
      </c>
      <c r="V697" s="21">
        <f t="shared" si="138"/>
        <v>-5.6215786866103485</v>
      </c>
      <c r="W697" s="21">
        <f t="shared" si="139"/>
        <v>0.84255286918924466</v>
      </c>
      <c r="X697" s="21">
        <f t="shared" si="140"/>
        <v>7.3808900759441798E-2</v>
      </c>
      <c r="Y697" s="21">
        <f t="shared" si="141"/>
        <v>3.2727627086022197</v>
      </c>
      <c r="Z697" s="21">
        <f t="shared" si="142"/>
        <v>3.4245290987274274E-2</v>
      </c>
      <c r="AA697" s="21">
        <f t="shared" si="143"/>
        <v>-3.6496250622926993</v>
      </c>
      <c r="AB697" s="21">
        <f t="shared" si="144"/>
        <v>0.62916536600163919</v>
      </c>
      <c r="AC697" s="21">
        <f t="shared" si="145"/>
        <v>0.12900448471366993</v>
      </c>
    </row>
    <row r="698" spans="20:29" x14ac:dyDescent="0.2">
      <c r="T698" s="21">
        <f t="shared" si="136"/>
        <v>-8.7261221801488098</v>
      </c>
      <c r="U698" s="21">
        <f t="shared" si="137"/>
        <v>-8.7622670154964908</v>
      </c>
      <c r="V698" s="21">
        <f t="shared" si="138"/>
        <v>-5.6854097443483624</v>
      </c>
      <c r="W698" s="21">
        <f t="shared" si="139"/>
        <v>0.40892319371305375</v>
      </c>
      <c r="X698" s="21">
        <f t="shared" si="140"/>
        <v>0.30397851194991832</v>
      </c>
      <c r="Y698" s="21">
        <f t="shared" si="141"/>
        <v>1.7353505801200777</v>
      </c>
      <c r="Z698" s="21">
        <f t="shared" si="142"/>
        <v>8.7288123576560031E-2</v>
      </c>
      <c r="AA698" s="21">
        <f t="shared" si="143"/>
        <v>-4.0821721955367432</v>
      </c>
      <c r="AB698" s="21">
        <f t="shared" si="144"/>
        <v>0.28528836826354587</v>
      </c>
      <c r="AC698" s="21">
        <f t="shared" si="145"/>
        <v>-1.704602769704433E-2</v>
      </c>
    </row>
    <row r="699" spans="20:29" x14ac:dyDescent="0.2">
      <c r="T699" s="21">
        <f t="shared" si="136"/>
        <v>-11.996003131726191</v>
      </c>
      <c r="U699" s="21">
        <f t="shared" si="137"/>
        <v>-8.7347278074307724</v>
      </c>
      <c r="V699" s="21">
        <f t="shared" si="138"/>
        <v>-5.6728641142889273</v>
      </c>
      <c r="W699" s="21">
        <f t="shared" si="139"/>
        <v>-0.17511017378694615</v>
      </c>
      <c r="X699" s="21">
        <f t="shared" si="140"/>
        <v>0.20429169656301305</v>
      </c>
      <c r="Y699" s="21">
        <f t="shared" si="141"/>
        <v>-0.44808452410611377</v>
      </c>
      <c r="Z699" s="21">
        <f t="shared" si="142"/>
        <v>8.7303231165845666E-2</v>
      </c>
      <c r="AA699" s="21">
        <f t="shared" si="143"/>
        <v>-4.0402685502093645</v>
      </c>
      <c r="AB699" s="21">
        <f t="shared" si="144"/>
        <v>-0.12131526230193135</v>
      </c>
      <c r="AC699" s="21">
        <f t="shared" si="145"/>
        <v>-9.5190428560139567E-2</v>
      </c>
    </row>
    <row r="700" spans="20:29" x14ac:dyDescent="0.2">
      <c r="T700" s="21">
        <f t="shared" si="136"/>
        <v>-13.145381849107146</v>
      </c>
      <c r="U700" s="21">
        <f t="shared" si="137"/>
        <v>-8.7558605038889255</v>
      </c>
      <c r="V700" s="21">
        <f t="shared" si="138"/>
        <v>-5.6632177425925079</v>
      </c>
      <c r="W700" s="21">
        <f t="shared" si="139"/>
        <v>-0.41645422834051737</v>
      </c>
      <c r="X700" s="21">
        <f t="shared" si="140"/>
        <v>1.8621626295156068E-2</v>
      </c>
      <c r="Y700" s="21">
        <f t="shared" si="141"/>
        <v>-1.0835837481537318</v>
      </c>
      <c r="Z700" s="21">
        <f t="shared" si="142"/>
        <v>2.4470519022988524E-2</v>
      </c>
      <c r="AA700" s="21">
        <f t="shared" si="143"/>
        <v>-3.7646658024415069</v>
      </c>
      <c r="AB700" s="21">
        <f t="shared" si="144"/>
        <v>-0.40385942027812138</v>
      </c>
      <c r="AC700" s="21">
        <f t="shared" si="145"/>
        <v>-0.10079425415537765</v>
      </c>
    </row>
    <row r="701" spans="20:29" x14ac:dyDescent="0.2">
      <c r="T701" s="21">
        <f t="shared" si="136"/>
        <v>-13.487790008244048</v>
      </c>
      <c r="U701" s="21">
        <f t="shared" si="137"/>
        <v>-10.005529170614409</v>
      </c>
      <c r="V701" s="21">
        <f t="shared" si="138"/>
        <v>-5.597095778068649</v>
      </c>
      <c r="W701" s="21">
        <f t="shared" si="139"/>
        <v>-0.67147595340004118</v>
      </c>
      <c r="X701" s="21">
        <f t="shared" si="140"/>
        <v>0.33121127328920408</v>
      </c>
      <c r="Y701" s="21">
        <f t="shared" si="141"/>
        <v>-1.1425581952370649</v>
      </c>
      <c r="Z701" s="21">
        <f t="shared" si="142"/>
        <v>-7.1664362286535263E-2</v>
      </c>
      <c r="AA701" s="21">
        <f t="shared" si="143"/>
        <v>-3.1781152386319835</v>
      </c>
      <c r="AB701" s="21">
        <f t="shared" si="144"/>
        <v>-5.295127834359814E-2</v>
      </c>
      <c r="AC701" s="21">
        <f t="shared" si="145"/>
        <v>-9.9568960435139561E-2</v>
      </c>
    </row>
    <row r="702" spans="20:29" x14ac:dyDescent="0.2">
      <c r="T702" s="21">
        <f t="shared" si="136"/>
        <v>-13.371543762619048</v>
      </c>
      <c r="U702" s="21">
        <f t="shared" si="137"/>
        <v>-10.044462333768934</v>
      </c>
      <c r="V702" s="21">
        <f t="shared" si="138"/>
        <v>-5.491233567711447</v>
      </c>
      <c r="W702" s="21">
        <f t="shared" si="139"/>
        <v>-0.80304087182266037</v>
      </c>
      <c r="X702" s="21">
        <f t="shared" si="140"/>
        <v>-0.27036009974651054</v>
      </c>
      <c r="Y702" s="21">
        <f t="shared" si="141"/>
        <v>-1.6006012561001617</v>
      </c>
      <c r="Z702" s="21">
        <f t="shared" si="142"/>
        <v>-2.2398909310344793E-2</v>
      </c>
      <c r="AA702" s="21">
        <f t="shared" si="143"/>
        <v>-1.8572598540784107</v>
      </c>
      <c r="AB702" s="21">
        <f t="shared" si="144"/>
        <v>-0.18655002033764578</v>
      </c>
      <c r="AC702" s="21">
        <f t="shared" si="145"/>
        <v>-9.5605985524425285E-2</v>
      </c>
    </row>
    <row r="703" spans="20:29" x14ac:dyDescent="0.2">
      <c r="T703" s="21">
        <f t="shared" si="136"/>
        <v>-11.279724775714287</v>
      </c>
      <c r="U703" s="21">
        <f t="shared" si="137"/>
        <v>-10.013882267787267</v>
      </c>
      <c r="V703" s="21">
        <f t="shared" si="138"/>
        <v>-5.2931382471163033</v>
      </c>
      <c r="W703" s="21">
        <f t="shared" si="139"/>
        <v>-0.74593085387623181</v>
      </c>
      <c r="X703" s="21">
        <f t="shared" si="140"/>
        <v>-0.22774195947865344</v>
      </c>
      <c r="Y703" s="21">
        <f t="shared" si="141"/>
        <v>-2.0827663215168286</v>
      </c>
      <c r="Z703" s="21">
        <f t="shared" si="142"/>
        <v>-2.2424086363916219E-2</v>
      </c>
      <c r="AA703" s="21">
        <f t="shared" si="143"/>
        <v>0.14793054931444338</v>
      </c>
      <c r="AB703" s="21">
        <f t="shared" si="144"/>
        <v>2.460238365045031E-2</v>
      </c>
      <c r="AC703" s="21">
        <f t="shared" si="145"/>
        <v>-6.6345090197044321E-2</v>
      </c>
    </row>
    <row r="704" spans="20:29" x14ac:dyDescent="0.2">
      <c r="T704" s="21">
        <f t="shared" si="136"/>
        <v>-9.4097410066666658</v>
      </c>
      <c r="U704" s="21">
        <f t="shared" si="137"/>
        <v>-9.9745828925492788</v>
      </c>
      <c r="V704" s="21">
        <f t="shared" si="138"/>
        <v>-5.1153807114912411</v>
      </c>
      <c r="W704" s="21">
        <f t="shared" si="139"/>
        <v>-0.60141529289408879</v>
      </c>
      <c r="X704" s="21">
        <f t="shared" si="140"/>
        <v>-0.21620992388341548</v>
      </c>
      <c r="Y704" s="21">
        <f t="shared" si="141"/>
        <v>-2.3129839666656382</v>
      </c>
      <c r="Z704" s="21">
        <f t="shared" si="142"/>
        <v>-2.2451981869868583E-2</v>
      </c>
      <c r="AA704" s="21">
        <f t="shared" si="143"/>
        <v>1.8538698133620617</v>
      </c>
      <c r="AB704" s="21">
        <f t="shared" si="144"/>
        <v>3.0458485198068708E-2</v>
      </c>
      <c r="AC704" s="21">
        <f t="shared" si="145"/>
        <v>-5.1014888083949071E-2</v>
      </c>
    </row>
    <row r="705" spans="20:29" x14ac:dyDescent="0.2">
      <c r="T705" s="21">
        <f t="shared" si="136"/>
        <v>-8.2242474907142871</v>
      </c>
      <c r="U705" s="21">
        <f t="shared" si="137"/>
        <v>-10.257501187252728</v>
      </c>
      <c r="V705" s="21">
        <f t="shared" si="138"/>
        <v>-4.9851186087531687</v>
      </c>
      <c r="W705" s="21">
        <f t="shared" si="139"/>
        <v>-0.3396431335488509</v>
      </c>
      <c r="X705" s="21">
        <f t="shared" si="140"/>
        <v>0.12439259763444199</v>
      </c>
      <c r="Y705" s="21">
        <f t="shared" si="141"/>
        <v>-2.3405474535108759</v>
      </c>
      <c r="Z705" s="21">
        <f t="shared" si="142"/>
        <v>-7.1753438060344787E-2</v>
      </c>
      <c r="AA705" s="21">
        <f t="shared" si="143"/>
        <v>2.7299849288084967</v>
      </c>
      <c r="AB705" s="21">
        <f t="shared" si="144"/>
        <v>-4.0977631200740827E-2</v>
      </c>
      <c r="AC705" s="21">
        <f t="shared" si="145"/>
        <v>-4.3055254482758626E-2</v>
      </c>
    </row>
    <row r="706" spans="20:29" x14ac:dyDescent="0.2">
      <c r="T706" s="21">
        <f t="shared" si="136"/>
        <v>-8.8550686262202376</v>
      </c>
      <c r="U706" s="21">
        <f t="shared" si="137"/>
        <v>-10.430139126387985</v>
      </c>
      <c r="V706" s="21">
        <f t="shared" si="138"/>
        <v>-4.9186390613127173</v>
      </c>
      <c r="W706" s="21">
        <f t="shared" si="139"/>
        <v>-0.28699474399527924</v>
      </c>
      <c r="X706" s="21">
        <f t="shared" si="140"/>
        <v>0.2070543158189655</v>
      </c>
      <c r="Y706" s="21">
        <f t="shared" si="141"/>
        <v>-2.5455885193739709</v>
      </c>
      <c r="Z706" s="21">
        <f t="shared" si="142"/>
        <v>-3.8747143596059061E-2</v>
      </c>
      <c r="AA706" s="21">
        <f t="shared" si="143"/>
        <v>2.2115643036001593</v>
      </c>
      <c r="AB706" s="21">
        <f t="shared" si="144"/>
        <v>-4.8731967364550322E-3</v>
      </c>
      <c r="AC706" s="21">
        <f t="shared" si="145"/>
        <v>-4.8665710018472905E-2</v>
      </c>
    </row>
    <row r="707" spans="20:29" x14ac:dyDescent="0.2">
      <c r="T707" s="21">
        <f t="shared" si="136"/>
        <v>-9.8958569281845232</v>
      </c>
      <c r="U707" s="21">
        <f t="shared" si="137"/>
        <v>-10.492939215554543</v>
      </c>
      <c r="V707" s="21">
        <f t="shared" si="138"/>
        <v>-4.9677594645567638</v>
      </c>
      <c r="W707" s="21">
        <f t="shared" si="139"/>
        <v>0.19639763392138765</v>
      </c>
      <c r="X707" s="21">
        <f t="shared" si="140"/>
        <v>5.5727609449918059E-2</v>
      </c>
      <c r="Y707" s="21">
        <f t="shared" si="141"/>
        <v>-1.7946785549989732</v>
      </c>
      <c r="Z707" s="21">
        <f t="shared" si="142"/>
        <v>-3.8763271185344797E-2</v>
      </c>
      <c r="AA707" s="21">
        <f t="shared" si="143"/>
        <v>0.23640400490968538</v>
      </c>
      <c r="AB707" s="21">
        <f t="shared" si="144"/>
        <v>-0.10312255706383588</v>
      </c>
      <c r="AC707" s="21">
        <f t="shared" si="145"/>
        <v>1.2913335011289009E-2</v>
      </c>
    </row>
    <row r="708" spans="20:29" x14ac:dyDescent="0.2">
      <c r="T708" s="21">
        <f t="shared" si="136"/>
        <v>-9.4316510388988082</v>
      </c>
      <c r="U708" s="21">
        <f t="shared" si="137"/>
        <v>-10.251019834960061</v>
      </c>
      <c r="V708" s="21">
        <f t="shared" si="138"/>
        <v>-5.7311502324734533</v>
      </c>
      <c r="W708" s="21">
        <f t="shared" si="139"/>
        <v>0.65707549353448291</v>
      </c>
      <c r="X708" s="21">
        <f t="shared" si="140"/>
        <v>0.1648707043011084</v>
      </c>
      <c r="Y708" s="21">
        <f t="shared" si="141"/>
        <v>0.90007961145936299</v>
      </c>
      <c r="Z708" s="21">
        <f t="shared" si="142"/>
        <v>6.4872625243226636E-2</v>
      </c>
      <c r="AA708" s="21">
        <f t="shared" si="143"/>
        <v>-2.8645244120545996</v>
      </c>
      <c r="AB708" s="21">
        <f t="shared" si="144"/>
        <v>0.42729402180521259</v>
      </c>
      <c r="AC708" s="21">
        <f t="shared" si="145"/>
        <v>0.20085395998152705</v>
      </c>
    </row>
  </sheetData>
  <conditionalFormatting sqref="D352:M352">
    <cfRule type="cellIs" dxfId="2" priority="11" operator="between">
      <formula>-0.7</formula>
      <formula>0.7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E352"/>
  <sheetViews>
    <sheetView topLeftCell="A315" workbookViewId="0">
      <selection activeCell="D351" sqref="D351"/>
    </sheetView>
  </sheetViews>
  <sheetFormatPr defaultColWidth="12.42578125" defaultRowHeight="15.75" customHeight="1" x14ac:dyDescent="0.2"/>
  <cols>
    <col min="4" max="4" width="12.42578125" style="7"/>
    <col min="6" max="19" width="12.42578125" style="7"/>
    <col min="21" max="28" width="14.7109375" style="7" customWidth="1"/>
    <col min="29" max="31" width="14.7109375" style="21" customWidth="1"/>
  </cols>
  <sheetData>
    <row r="1" spans="1:31" s="4" customFormat="1" ht="12.75" x14ac:dyDescent="0.2">
      <c r="A1" s="4" t="s">
        <v>11</v>
      </c>
      <c r="B1" s="5" t="s">
        <v>0</v>
      </c>
      <c r="C1" s="5" t="s">
        <v>1</v>
      </c>
      <c r="D1" s="6" t="s">
        <v>23</v>
      </c>
      <c r="E1" s="5" t="s">
        <v>12</v>
      </c>
      <c r="F1" s="8" t="s">
        <v>2</v>
      </c>
      <c r="G1" s="8"/>
      <c r="H1" s="6" t="s">
        <v>13</v>
      </c>
      <c r="I1" s="6" t="s">
        <v>14</v>
      </c>
      <c r="J1" s="8" t="s">
        <v>15</v>
      </c>
      <c r="K1" s="8" t="s">
        <v>16</v>
      </c>
      <c r="L1" s="8" t="s">
        <v>17</v>
      </c>
      <c r="M1" s="8" t="s">
        <v>18</v>
      </c>
      <c r="N1" s="8" t="s">
        <v>19</v>
      </c>
      <c r="O1" s="8" t="s">
        <v>20</v>
      </c>
      <c r="P1" s="8" t="s">
        <v>21</v>
      </c>
      <c r="Q1" s="8" t="s">
        <v>22</v>
      </c>
      <c r="R1" s="7" t="s">
        <v>36</v>
      </c>
      <c r="S1" s="7" t="s">
        <v>37</v>
      </c>
      <c r="U1" s="7" t="s">
        <v>47</v>
      </c>
      <c r="V1" s="23" t="s">
        <v>56</v>
      </c>
      <c r="W1" s="19" t="s">
        <v>48</v>
      </c>
      <c r="X1" s="19" t="s">
        <v>49</v>
      </c>
      <c r="Y1" s="19" t="s">
        <v>50</v>
      </c>
      <c r="Z1" s="19" t="s">
        <v>55</v>
      </c>
      <c r="AA1" s="19" t="s">
        <v>69</v>
      </c>
      <c r="AB1" s="19" t="s">
        <v>51</v>
      </c>
      <c r="AC1" s="20" t="s">
        <v>52</v>
      </c>
      <c r="AD1" s="20" t="s">
        <v>53</v>
      </c>
      <c r="AE1" s="20" t="s">
        <v>54</v>
      </c>
    </row>
    <row r="2" spans="1:31" ht="15.75" customHeight="1" x14ac:dyDescent="0.2">
      <c r="A2" s="3">
        <v>32888</v>
      </c>
      <c r="B2">
        <f>YEAR(A2)</f>
        <v>1990</v>
      </c>
      <c r="C2">
        <f>MONTH(A2)</f>
        <v>1</v>
      </c>
      <c r="D2" s="7">
        <v>9.7930078500000004</v>
      </c>
      <c r="F2" s="7">
        <v>3475.1166992200001</v>
      </c>
      <c r="H2" s="7">
        <v>3412.2692871099998</v>
      </c>
      <c r="I2" s="7">
        <v>52.200580600000002</v>
      </c>
      <c r="J2" s="7">
        <v>0.70873016</v>
      </c>
      <c r="K2" s="7">
        <v>1.1533891000000001</v>
      </c>
      <c r="L2" s="7">
        <v>5.3182325400000003</v>
      </c>
      <c r="M2" s="7">
        <v>0.26975489000000002</v>
      </c>
      <c r="N2" s="7">
        <v>0.43419141</v>
      </c>
      <c r="O2" s="7">
        <v>2.7478716400000001</v>
      </c>
      <c r="P2" s="7">
        <v>1.4555459999999999E-2</v>
      </c>
      <c r="Q2" s="7">
        <v>0</v>
      </c>
      <c r="R2" s="7">
        <v>0</v>
      </c>
      <c r="S2" s="7">
        <v>0</v>
      </c>
      <c r="U2" s="7">
        <v>0.70341387000000011</v>
      </c>
      <c r="V2" s="7">
        <v>1.417656461422194</v>
      </c>
      <c r="W2" s="7">
        <v>1.9772091399999998</v>
      </c>
      <c r="X2" s="7">
        <v>3.57868743</v>
      </c>
      <c r="Y2" s="7">
        <v>0.35132733999999999</v>
      </c>
      <c r="Z2" s="7">
        <v>3.2273600899999999</v>
      </c>
      <c r="AA2" s="21">
        <v>0</v>
      </c>
      <c r="AB2" s="7">
        <v>6.3382742600000004</v>
      </c>
      <c r="AC2" s="21">
        <v>0.10682382999999998</v>
      </c>
      <c r="AD2" s="21">
        <v>4.107686E-2</v>
      </c>
      <c r="AE2" s="21">
        <v>1.314307E-2</v>
      </c>
    </row>
    <row r="3" spans="1:31" ht="15.75" customHeight="1" x14ac:dyDescent="0.2">
      <c r="A3" s="3">
        <v>32919</v>
      </c>
      <c r="B3">
        <f t="shared" ref="B3:B66" si="0">YEAR(A3)</f>
        <v>1990</v>
      </c>
      <c r="C3">
        <f t="shared" ref="C3:C66" si="1">MONTH(A3)</f>
        <v>2</v>
      </c>
      <c r="D3" s="7">
        <v>9.6240787500000007</v>
      </c>
      <c r="F3" s="7">
        <v>3474.9477539099998</v>
      </c>
      <c r="H3" s="7">
        <v>3411.9645996099998</v>
      </c>
      <c r="I3" s="7">
        <v>52.288066860000001</v>
      </c>
      <c r="J3" s="7">
        <v>0.56956267000000005</v>
      </c>
      <c r="K3" s="7">
        <v>0.70723568999999997</v>
      </c>
      <c r="L3" s="7">
        <v>4.8477091799999998</v>
      </c>
      <c r="M3" s="7">
        <v>0.26990753000000001</v>
      </c>
      <c r="N3" s="7">
        <v>0.94861793999999999</v>
      </c>
      <c r="O3" s="7">
        <v>3.32275915</v>
      </c>
      <c r="P3" s="7">
        <v>2.9099389999999999E-2</v>
      </c>
      <c r="Q3" s="7">
        <v>0</v>
      </c>
      <c r="R3" s="7">
        <v>0</v>
      </c>
      <c r="S3" s="7">
        <v>0</v>
      </c>
      <c r="U3" s="7">
        <v>6.0322343199999997</v>
      </c>
      <c r="V3" s="7">
        <v>0.64904719130518818</v>
      </c>
      <c r="W3" s="7">
        <v>3.2456096400000001</v>
      </c>
      <c r="X3" s="7">
        <v>3.0903552400000001</v>
      </c>
      <c r="Y3" s="7">
        <v>0.25632179999999999</v>
      </c>
      <c r="Z3" s="7">
        <v>2.8340334399999998</v>
      </c>
      <c r="AA3" s="21">
        <v>0</v>
      </c>
      <c r="AB3" s="7">
        <v>2.69813964</v>
      </c>
      <c r="AC3" s="21">
        <v>9.6486039999999995E-2</v>
      </c>
      <c r="AD3" s="21">
        <v>3.7101680000000005E-2</v>
      </c>
      <c r="AE3" s="21">
        <v>1.2111400000000001E-2</v>
      </c>
    </row>
    <row r="4" spans="1:31" ht="15.75" customHeight="1" x14ac:dyDescent="0.2">
      <c r="A4" s="3">
        <v>32947</v>
      </c>
      <c r="B4">
        <f t="shared" si="0"/>
        <v>1990</v>
      </c>
      <c r="C4">
        <f t="shared" si="1"/>
        <v>3</v>
      </c>
      <c r="D4" s="7">
        <v>9.4326019300000006</v>
      </c>
      <c r="F4" s="7">
        <v>3474.7561035200001</v>
      </c>
      <c r="H4" s="7">
        <v>3411.6503906200001</v>
      </c>
      <c r="I4" s="7">
        <v>52.373317720000003</v>
      </c>
      <c r="J4" s="7">
        <v>0.48034725</v>
      </c>
      <c r="K4" s="7">
        <v>0.68698031000000004</v>
      </c>
      <c r="L4" s="7">
        <v>4.1858496699999996</v>
      </c>
      <c r="M4" s="7">
        <v>0.26990753000000001</v>
      </c>
      <c r="N4" s="7">
        <v>1.5820694</v>
      </c>
      <c r="O4" s="7">
        <v>3.4965896600000002</v>
      </c>
      <c r="P4" s="7">
        <v>3.0702480000000001E-2</v>
      </c>
      <c r="Q4" s="7">
        <v>0</v>
      </c>
      <c r="R4" s="7">
        <v>0</v>
      </c>
      <c r="S4" s="7">
        <v>0</v>
      </c>
      <c r="U4" s="7">
        <v>2.9782673400000004</v>
      </c>
      <c r="V4" s="7">
        <v>0.83984545804775179</v>
      </c>
      <c r="W4" s="7">
        <v>3.3651681099999999</v>
      </c>
      <c r="X4" s="7">
        <v>3.0324717699999999</v>
      </c>
      <c r="Y4" s="7">
        <v>0.23244482</v>
      </c>
      <c r="Z4" s="7">
        <v>2.8000269499999995</v>
      </c>
      <c r="AA4" s="21">
        <v>0</v>
      </c>
      <c r="AB4" s="7">
        <v>5.2969554299999997</v>
      </c>
      <c r="AC4" s="21">
        <v>0.10682382999999998</v>
      </c>
      <c r="AD4" s="21">
        <v>4.107686E-2</v>
      </c>
      <c r="AE4" s="21">
        <v>1.4130419999999999E-2</v>
      </c>
    </row>
    <row r="5" spans="1:31" ht="15.75" customHeight="1" x14ac:dyDescent="0.2">
      <c r="A5" s="3">
        <v>32978</v>
      </c>
      <c r="B5">
        <f t="shared" si="0"/>
        <v>1990</v>
      </c>
      <c r="C5">
        <f t="shared" si="1"/>
        <v>4</v>
      </c>
      <c r="D5" s="7">
        <v>7.9106092500000003</v>
      </c>
      <c r="F5" s="7">
        <v>3473.2341308599998</v>
      </c>
      <c r="H5" s="7">
        <v>3410.9812011700001</v>
      </c>
      <c r="I5" s="7">
        <v>52.409332280000001</v>
      </c>
      <c r="J5" s="7">
        <v>0.48171169000000003</v>
      </c>
      <c r="K5" s="7">
        <v>0.88847721000000002</v>
      </c>
      <c r="L5" s="7">
        <v>3.1082596800000002</v>
      </c>
      <c r="M5" s="7">
        <v>1.433004E-2</v>
      </c>
      <c r="N5" s="7">
        <v>2.0107212099999998</v>
      </c>
      <c r="O5" s="7">
        <v>3.3203640000000001</v>
      </c>
      <c r="P5" s="7">
        <v>1.9842769999999999E-2</v>
      </c>
      <c r="Q5" s="7">
        <v>0</v>
      </c>
      <c r="R5" s="7">
        <v>0</v>
      </c>
      <c r="S5" s="7">
        <v>0</v>
      </c>
      <c r="U5" s="7">
        <v>1.8771513</v>
      </c>
      <c r="V5" s="7">
        <v>0.56492222157052308</v>
      </c>
      <c r="W5" s="7">
        <v>2.2443576000000003</v>
      </c>
      <c r="X5" s="7">
        <v>2.1785559000000001</v>
      </c>
      <c r="Y5" s="7">
        <v>0.24528719999999998</v>
      </c>
      <c r="Z5" s="7">
        <v>1.9332687000000002</v>
      </c>
      <c r="AA5" s="21">
        <v>6.6990931581565748E-5</v>
      </c>
      <c r="AB5" s="7">
        <v>2.3993547</v>
      </c>
      <c r="AC5" s="21">
        <v>0.10337789999999999</v>
      </c>
      <c r="AD5" s="21">
        <v>3.9751800000000004E-2</v>
      </c>
      <c r="AE5" s="21">
        <v>1.4936699999999999E-2</v>
      </c>
    </row>
    <row r="6" spans="1:31" ht="15.75" customHeight="1" x14ac:dyDescent="0.2">
      <c r="A6" s="3">
        <v>33008</v>
      </c>
      <c r="B6">
        <f t="shared" si="0"/>
        <v>1990</v>
      </c>
      <c r="C6">
        <f t="shared" si="1"/>
        <v>5</v>
      </c>
      <c r="D6" s="7">
        <v>8.2011175200000004</v>
      </c>
      <c r="F6" s="7">
        <v>3473.5246582</v>
      </c>
      <c r="H6" s="7">
        <v>3410.4387207</v>
      </c>
      <c r="I6" s="7">
        <v>52.445308689999997</v>
      </c>
      <c r="J6" s="7">
        <v>0.74178683999999995</v>
      </c>
      <c r="K6" s="7">
        <v>0.99469578000000003</v>
      </c>
      <c r="L6" s="7">
        <v>3.0037279099999998</v>
      </c>
      <c r="M6" s="7">
        <v>0.12422567</v>
      </c>
      <c r="N6" s="7">
        <v>1.5822708599999999</v>
      </c>
      <c r="O6" s="7">
        <v>4.1019554100000004</v>
      </c>
      <c r="P6" s="7">
        <v>9.2109609999999995E-2</v>
      </c>
      <c r="Q6" s="7">
        <v>0</v>
      </c>
      <c r="R6" s="7">
        <v>0</v>
      </c>
      <c r="S6" s="7">
        <v>0</v>
      </c>
      <c r="U6" s="7">
        <v>7.0956104600000005</v>
      </c>
      <c r="V6" s="7">
        <v>1.1134137550830785</v>
      </c>
      <c r="W6" s="7">
        <v>4.4225068099999998</v>
      </c>
      <c r="X6" s="7">
        <v>4.2772715000000003</v>
      </c>
      <c r="Y6" s="7">
        <v>0.38442603999999997</v>
      </c>
      <c r="Z6" s="7">
        <v>3.8928454600000006</v>
      </c>
      <c r="AA6" s="21">
        <v>7.4377333468924282E-3</v>
      </c>
      <c r="AB6" s="7">
        <v>4.5944842699999997</v>
      </c>
      <c r="AC6" s="21">
        <v>0.10682382999999998</v>
      </c>
      <c r="AD6" s="21">
        <v>4.107686E-2</v>
      </c>
      <c r="AE6" s="21">
        <v>1.5849060000000002E-2</v>
      </c>
    </row>
    <row r="7" spans="1:31" ht="15.75" customHeight="1" x14ac:dyDescent="0.2">
      <c r="A7" s="3">
        <v>33039</v>
      </c>
      <c r="B7">
        <f t="shared" si="0"/>
        <v>1990</v>
      </c>
      <c r="C7">
        <f t="shared" si="1"/>
        <v>6</v>
      </c>
      <c r="D7" s="7">
        <v>11.31826496</v>
      </c>
      <c r="F7" s="7">
        <v>3476.6418457</v>
      </c>
      <c r="H7" s="7">
        <v>3410.7641601599998</v>
      </c>
      <c r="I7" s="7">
        <v>52.333919530000003</v>
      </c>
      <c r="J7" s="7">
        <v>1.9940129499999999</v>
      </c>
      <c r="K7" s="7">
        <v>0.92227614000000002</v>
      </c>
      <c r="L7" s="7">
        <v>4.5385613400000002</v>
      </c>
      <c r="M7" s="7">
        <v>0.15067664</v>
      </c>
      <c r="N7" s="7">
        <v>0.56797165000000005</v>
      </c>
      <c r="O7" s="7">
        <v>4.8000216499999997</v>
      </c>
      <c r="P7" s="7">
        <v>0.57030272000000004</v>
      </c>
      <c r="Q7" s="7">
        <v>0</v>
      </c>
      <c r="R7" s="7">
        <v>0</v>
      </c>
      <c r="S7" s="7">
        <v>0</v>
      </c>
      <c r="U7" s="7">
        <v>19.296280199999998</v>
      </c>
      <c r="V7" s="7">
        <v>3.0072409652331586</v>
      </c>
      <c r="W7" s="7">
        <v>5.4432156000000003</v>
      </c>
      <c r="X7" s="7">
        <v>8.1514059000000003</v>
      </c>
      <c r="Y7" s="7">
        <v>1.0343007</v>
      </c>
      <c r="Z7" s="7">
        <v>7.1171052000000001</v>
      </c>
      <c r="AA7" s="21">
        <v>0.19139396651212959</v>
      </c>
      <c r="AB7" s="7">
        <v>2.0753420999999999</v>
      </c>
      <c r="AC7" s="21">
        <v>0.10337789999999999</v>
      </c>
      <c r="AD7" s="21">
        <v>3.9751800000000004E-2</v>
      </c>
      <c r="AE7" s="21">
        <v>1.5476699999999999E-2</v>
      </c>
    </row>
    <row r="8" spans="1:31" ht="15.75" customHeight="1" x14ac:dyDescent="0.2">
      <c r="A8" s="3">
        <v>33069</v>
      </c>
      <c r="B8">
        <f t="shared" si="0"/>
        <v>1990</v>
      </c>
      <c r="C8">
        <f t="shared" si="1"/>
        <v>7</v>
      </c>
      <c r="D8" s="7">
        <v>31.09845924</v>
      </c>
      <c r="F8" s="7">
        <v>3496.4221191400002</v>
      </c>
      <c r="H8" s="7">
        <v>3414.4001464799999</v>
      </c>
      <c r="I8" s="7">
        <v>52.033168789999998</v>
      </c>
      <c r="J8" s="7">
        <v>5.9396386100000003</v>
      </c>
      <c r="K8" s="7">
        <v>0.26449355000000002</v>
      </c>
      <c r="L8" s="7">
        <v>12.935524940000001</v>
      </c>
      <c r="M8" s="7">
        <v>0.32343539999999998</v>
      </c>
      <c r="N8" s="7">
        <v>4.0192899999999997E-2</v>
      </c>
      <c r="O8" s="7">
        <v>7.7355880700000004</v>
      </c>
      <c r="P8" s="7">
        <v>2.7498614799999999</v>
      </c>
      <c r="Q8" s="7">
        <v>0</v>
      </c>
      <c r="R8" s="7">
        <v>0</v>
      </c>
      <c r="S8" s="7">
        <v>0</v>
      </c>
      <c r="U8" s="7">
        <v>42.797036050000003</v>
      </c>
      <c r="V8" s="7">
        <v>15.732936855266086</v>
      </c>
      <c r="W8" s="7">
        <v>9.7596986899999987</v>
      </c>
      <c r="X8" s="7">
        <v>18.586641480000001</v>
      </c>
      <c r="Y8" s="7">
        <v>3.2175148</v>
      </c>
      <c r="Z8" s="7">
        <v>15.369126680000003</v>
      </c>
      <c r="AA8" s="21">
        <v>0.49989039193239476</v>
      </c>
      <c r="AB8" s="7">
        <v>1.6358610100000002</v>
      </c>
      <c r="AC8" s="21">
        <v>0.10682382999999998</v>
      </c>
      <c r="AD8" s="21">
        <v>4.107686E-2</v>
      </c>
      <c r="AE8" s="21">
        <v>1.5320819999999999E-2</v>
      </c>
    </row>
    <row r="9" spans="1:31" ht="15.75" customHeight="1" x14ac:dyDescent="0.2">
      <c r="A9" s="3">
        <v>33100</v>
      </c>
      <c r="B9">
        <f t="shared" si="0"/>
        <v>1990</v>
      </c>
      <c r="C9">
        <f t="shared" si="1"/>
        <v>8</v>
      </c>
      <c r="D9" s="7">
        <v>37.45126724</v>
      </c>
      <c r="F9" s="7">
        <v>3502.7749023400002</v>
      </c>
      <c r="H9" s="7">
        <v>3417.1203613299999</v>
      </c>
      <c r="I9" s="7">
        <v>51.76470947</v>
      </c>
      <c r="J9" s="7">
        <v>7.2512426400000001</v>
      </c>
      <c r="K9" s="7">
        <v>0.16217981000000001</v>
      </c>
      <c r="L9" s="7">
        <v>15.178052900000001</v>
      </c>
      <c r="M9" s="7">
        <v>0.21268418</v>
      </c>
      <c r="N9" s="7">
        <v>6.5810799999999996E-3</v>
      </c>
      <c r="O9" s="7">
        <v>9.0625</v>
      </c>
      <c r="P9" s="7">
        <v>2.0166263600000001</v>
      </c>
      <c r="Q9" s="7">
        <v>0</v>
      </c>
      <c r="R9" s="7">
        <v>0</v>
      </c>
      <c r="S9" s="7">
        <v>0</v>
      </c>
      <c r="U9" s="7">
        <v>29.154576820000003</v>
      </c>
      <c r="V9" s="7">
        <v>17.637382720508654</v>
      </c>
      <c r="W9" s="7">
        <v>11.429375739999998</v>
      </c>
      <c r="X9" s="7">
        <v>15.975620290000002</v>
      </c>
      <c r="Y9" s="7">
        <v>3.9441182199999996</v>
      </c>
      <c r="Z9" s="7">
        <v>12.031502070000002</v>
      </c>
      <c r="AA9" s="21">
        <v>0.42013028789306422</v>
      </c>
      <c r="AB9" s="7">
        <v>2.4532798599999999</v>
      </c>
      <c r="AC9" s="21">
        <v>0.10682382999999998</v>
      </c>
      <c r="AD9" s="21">
        <v>4.107686E-2</v>
      </c>
      <c r="AE9" s="21">
        <v>1.5380029999999999E-2</v>
      </c>
    </row>
    <row r="10" spans="1:31" ht="15.75" customHeight="1" x14ac:dyDescent="0.2">
      <c r="A10" s="3">
        <v>33131</v>
      </c>
      <c r="B10">
        <f t="shared" si="0"/>
        <v>1990</v>
      </c>
      <c r="C10">
        <f t="shared" si="1"/>
        <v>9</v>
      </c>
      <c r="D10" s="7">
        <v>34.605312349999998</v>
      </c>
      <c r="F10" s="7">
        <v>3499.9289550799999</v>
      </c>
      <c r="H10" s="7">
        <v>3417.7556152299999</v>
      </c>
      <c r="I10" s="7">
        <v>51.701164249999998</v>
      </c>
      <c r="J10" s="7">
        <v>6.6359357799999996</v>
      </c>
      <c r="K10" s="7">
        <v>0.20636091000000001</v>
      </c>
      <c r="L10" s="7">
        <v>13.54466152</v>
      </c>
      <c r="M10" s="7">
        <v>0.31894742999999998</v>
      </c>
      <c r="N10" s="7">
        <v>5.9664899999999996E-3</v>
      </c>
      <c r="O10" s="7">
        <v>8.9269466400000006</v>
      </c>
      <c r="P10" s="7">
        <v>0.83334666000000002</v>
      </c>
      <c r="Q10" s="7">
        <v>0</v>
      </c>
      <c r="R10" s="7">
        <v>0</v>
      </c>
      <c r="S10" s="7">
        <v>0</v>
      </c>
      <c r="U10" s="7">
        <v>24.336685500000002</v>
      </c>
      <c r="V10" s="7">
        <v>14.109100918066071</v>
      </c>
      <c r="W10" s="7">
        <v>10.900580699999999</v>
      </c>
      <c r="X10" s="7">
        <v>11.468696700000001</v>
      </c>
      <c r="Y10" s="7">
        <v>3.4818720000000001</v>
      </c>
      <c r="Z10" s="7">
        <v>7.9868247000000006</v>
      </c>
      <c r="AA10" s="21">
        <v>0.14772700781856241</v>
      </c>
      <c r="AB10" s="7">
        <v>1.6554075000000001</v>
      </c>
      <c r="AC10" s="21">
        <v>0.10337789999999999</v>
      </c>
      <c r="AD10" s="21">
        <v>3.9751800000000004E-2</v>
      </c>
      <c r="AE10" s="21">
        <v>1.4686499999999998E-2</v>
      </c>
    </row>
    <row r="11" spans="1:31" ht="15.75" customHeight="1" x14ac:dyDescent="0.2">
      <c r="A11" s="3">
        <v>33161</v>
      </c>
      <c r="B11">
        <f t="shared" si="0"/>
        <v>1990</v>
      </c>
      <c r="C11">
        <f t="shared" si="1"/>
        <v>10</v>
      </c>
      <c r="D11" s="7">
        <v>25.26516342</v>
      </c>
      <c r="F11" s="7">
        <v>3490.5888671900002</v>
      </c>
      <c r="H11" s="7">
        <v>3417.5529785200001</v>
      </c>
      <c r="I11" s="7">
        <v>51.719169620000002</v>
      </c>
      <c r="J11" s="7">
        <v>4.4746789900000001</v>
      </c>
      <c r="K11" s="7">
        <v>0.44684966999999998</v>
      </c>
      <c r="L11" s="7">
        <v>9.5231304199999993</v>
      </c>
      <c r="M11" s="7">
        <v>0.31894742999999998</v>
      </c>
      <c r="N11" s="7">
        <v>6.2389380000000001E-2</v>
      </c>
      <c r="O11" s="7">
        <v>6.4119558300000001</v>
      </c>
      <c r="P11" s="7">
        <v>7.8740130000000005E-2</v>
      </c>
      <c r="Q11" s="7">
        <v>0</v>
      </c>
      <c r="R11" s="7">
        <v>0</v>
      </c>
      <c r="S11" s="7">
        <v>0</v>
      </c>
      <c r="U11" s="7">
        <v>3.2457837</v>
      </c>
      <c r="V11" s="7">
        <v>9.7823944513482388</v>
      </c>
      <c r="W11" s="7">
        <v>7.2506234799999998</v>
      </c>
      <c r="X11" s="7">
        <v>5.0742771600000003</v>
      </c>
      <c r="Y11" s="7">
        <v>2.4109847000000002</v>
      </c>
      <c r="Z11" s="7">
        <v>2.6632924600000001</v>
      </c>
      <c r="AA11" s="21">
        <v>6.8667345465347725E-4</v>
      </c>
      <c r="AB11" s="7">
        <v>5.7550523500000006</v>
      </c>
      <c r="AC11" s="21">
        <v>0.10682382999999998</v>
      </c>
      <c r="AD11" s="21">
        <v>4.107686E-2</v>
      </c>
      <c r="AE11" s="21">
        <v>1.465463E-2</v>
      </c>
    </row>
    <row r="12" spans="1:31" ht="15.75" customHeight="1" x14ac:dyDescent="0.2">
      <c r="A12" s="3">
        <v>33192</v>
      </c>
      <c r="B12">
        <f t="shared" si="0"/>
        <v>1990</v>
      </c>
      <c r="C12">
        <f t="shared" si="1"/>
        <v>11</v>
      </c>
      <c r="D12" s="7">
        <v>17.988292690000002</v>
      </c>
      <c r="F12" s="7">
        <v>3483.3117675799999</v>
      </c>
      <c r="H12" s="7">
        <v>3416.5371093799999</v>
      </c>
      <c r="I12" s="7">
        <v>51.735153199999999</v>
      </c>
      <c r="J12" s="7">
        <v>3.09336162</v>
      </c>
      <c r="K12" s="7">
        <v>0.93839002000000005</v>
      </c>
      <c r="L12" s="7">
        <v>7.3664092999999999</v>
      </c>
      <c r="M12" s="7">
        <v>0.17770780999999999</v>
      </c>
      <c r="N12" s="7">
        <v>0.19021927999999999</v>
      </c>
      <c r="O12" s="7">
        <v>3.25996709</v>
      </c>
      <c r="P12" s="7">
        <v>1.360301E-2</v>
      </c>
      <c r="Q12" s="7">
        <v>0</v>
      </c>
      <c r="R12" s="7">
        <v>0</v>
      </c>
      <c r="S12" s="7">
        <v>0</v>
      </c>
      <c r="U12" s="7">
        <v>0.4357839</v>
      </c>
      <c r="V12" s="7">
        <v>2.2470962317390004</v>
      </c>
      <c r="W12" s="7">
        <v>1.7221373999999998</v>
      </c>
      <c r="X12" s="7">
        <v>3.0590435999999999</v>
      </c>
      <c r="Y12" s="7">
        <v>1.6106889</v>
      </c>
      <c r="Z12" s="7">
        <v>1.4483546999999999</v>
      </c>
      <c r="AA12" s="21">
        <v>1.6652031564560636E-5</v>
      </c>
      <c r="AB12" s="7">
        <v>1.5763302000000001</v>
      </c>
      <c r="AC12" s="21">
        <v>0.10337789999999999</v>
      </c>
      <c r="AD12" s="21">
        <v>3.9751800000000004E-2</v>
      </c>
      <c r="AE12" s="21">
        <v>1.3462500000000001E-2</v>
      </c>
    </row>
    <row r="13" spans="1:31" ht="15.75" customHeight="1" x14ac:dyDescent="0.2">
      <c r="A13" s="3">
        <v>33222</v>
      </c>
      <c r="B13">
        <f t="shared" si="0"/>
        <v>1990</v>
      </c>
      <c r="C13">
        <f t="shared" si="1"/>
        <v>12</v>
      </c>
      <c r="D13" s="7">
        <v>15.0899868</v>
      </c>
      <c r="F13" s="7">
        <v>3480.4135742200001</v>
      </c>
      <c r="H13" s="7">
        <v>3415.5356445299999</v>
      </c>
      <c r="I13" s="7">
        <v>51.795448299999997</v>
      </c>
      <c r="J13" s="7">
        <v>1.7316769400000001</v>
      </c>
      <c r="K13" s="7">
        <v>1.03166187</v>
      </c>
      <c r="L13" s="7">
        <v>6.9377336500000002</v>
      </c>
      <c r="M13" s="7">
        <v>9.8919789999999994E-2</v>
      </c>
      <c r="N13" s="7">
        <v>0.33780189999999999</v>
      </c>
      <c r="O13" s="7">
        <v>2.92940164</v>
      </c>
      <c r="P13" s="7">
        <v>1.5332190000000001E-2</v>
      </c>
      <c r="Q13" s="7">
        <v>0</v>
      </c>
      <c r="R13" s="7">
        <v>0</v>
      </c>
      <c r="S13" s="7">
        <v>0</v>
      </c>
      <c r="U13" s="7">
        <v>1.55925443</v>
      </c>
      <c r="V13" s="7">
        <v>2.3634903048391203</v>
      </c>
      <c r="W13" s="7">
        <v>1.6484631299999999</v>
      </c>
      <c r="X13" s="7">
        <v>3.4227654899999997</v>
      </c>
      <c r="Y13" s="7">
        <v>0.92702244999999994</v>
      </c>
      <c r="Z13" s="7">
        <v>2.4957430399999998</v>
      </c>
      <c r="AA13" s="21">
        <v>0</v>
      </c>
      <c r="AB13" s="7">
        <v>3.8258439200000001</v>
      </c>
      <c r="AC13" s="21">
        <v>0.10682382999999998</v>
      </c>
      <c r="AD13" s="21">
        <v>4.107686E-2</v>
      </c>
      <c r="AE13" s="21">
        <v>1.3104629999999999E-2</v>
      </c>
    </row>
    <row r="14" spans="1:31" ht="15.75" customHeight="1" x14ac:dyDescent="0.2">
      <c r="A14" s="3">
        <v>33253</v>
      </c>
      <c r="B14">
        <f t="shared" si="0"/>
        <v>1991</v>
      </c>
      <c r="C14">
        <f t="shared" si="1"/>
        <v>1</v>
      </c>
      <c r="D14" s="7">
        <v>13.57318115</v>
      </c>
      <c r="F14" s="7">
        <v>3478.8967285200001</v>
      </c>
      <c r="H14" s="7">
        <v>3414.6777343799999</v>
      </c>
      <c r="I14" s="7">
        <v>51.814220429999999</v>
      </c>
      <c r="J14" s="7">
        <v>0.92138790999999998</v>
      </c>
      <c r="K14" s="7">
        <v>0.96117282000000004</v>
      </c>
      <c r="L14" s="7">
        <v>5.8791346500000001</v>
      </c>
      <c r="M14" s="7">
        <v>0.27154544000000003</v>
      </c>
      <c r="N14" s="7">
        <v>0.93294597000000001</v>
      </c>
      <c r="O14" s="7">
        <v>3.4237601799999999</v>
      </c>
      <c r="P14" s="7">
        <v>1.4835589999999999E-2</v>
      </c>
      <c r="Q14" s="7">
        <v>0</v>
      </c>
      <c r="R14" s="7">
        <v>0</v>
      </c>
      <c r="S14" s="7">
        <v>0</v>
      </c>
      <c r="U14" s="7">
        <v>1.3757737999999997</v>
      </c>
      <c r="V14" s="7">
        <v>1.8098169908682868</v>
      </c>
      <c r="W14" s="7">
        <v>2.3209030400000001</v>
      </c>
      <c r="X14" s="7">
        <v>3.4051128500000001</v>
      </c>
      <c r="Y14" s="7">
        <v>0.46824197999999995</v>
      </c>
      <c r="Z14" s="7">
        <v>2.9368708699999999</v>
      </c>
      <c r="AA14" s="21">
        <v>0</v>
      </c>
      <c r="AB14" s="7">
        <v>5.9277003400000003</v>
      </c>
      <c r="AC14" s="21">
        <v>0.10748816</v>
      </c>
      <c r="AD14" s="21">
        <v>4.0789489999999998E-2</v>
      </c>
      <c r="AE14" s="21">
        <v>1.2751540000000002E-2</v>
      </c>
    </row>
    <row r="15" spans="1:31" ht="15.75" customHeight="1" x14ac:dyDescent="0.2">
      <c r="A15" s="3">
        <v>33284</v>
      </c>
      <c r="B15">
        <f t="shared" si="0"/>
        <v>1991</v>
      </c>
      <c r="C15">
        <f t="shared" si="1"/>
        <v>2</v>
      </c>
      <c r="D15" s="7">
        <v>11.39127731</v>
      </c>
      <c r="F15" s="7">
        <v>3476.71484375</v>
      </c>
      <c r="H15" s="7">
        <v>3414.1584472700001</v>
      </c>
      <c r="I15" s="7">
        <v>51.871593480000001</v>
      </c>
      <c r="J15" s="7">
        <v>0.60256219</v>
      </c>
      <c r="K15" s="7">
        <v>0.92753713999999998</v>
      </c>
      <c r="L15" s="7">
        <v>4.6601767499999998</v>
      </c>
      <c r="M15" s="7">
        <v>0.27157461999999999</v>
      </c>
      <c r="N15" s="7">
        <v>1.18896019</v>
      </c>
      <c r="O15" s="7">
        <v>3.0144507900000002</v>
      </c>
      <c r="P15" s="7">
        <v>1.947801E-2</v>
      </c>
      <c r="Q15" s="7">
        <v>0</v>
      </c>
      <c r="R15" s="7">
        <v>0</v>
      </c>
      <c r="S15" s="7">
        <v>0</v>
      </c>
      <c r="U15" s="7">
        <v>2.2815962399999998</v>
      </c>
      <c r="V15" s="7">
        <v>0.71071483206062092</v>
      </c>
      <c r="W15" s="7">
        <v>2.6077744000000003</v>
      </c>
      <c r="X15" s="7">
        <v>3.2052529600000002</v>
      </c>
      <c r="Y15" s="7">
        <v>0.27004963999999998</v>
      </c>
      <c r="Z15" s="7">
        <v>2.9352033199999998</v>
      </c>
      <c r="AA15" s="21">
        <v>0</v>
      </c>
      <c r="AB15" s="7">
        <v>3.9258620800000004</v>
      </c>
      <c r="AC15" s="21">
        <v>9.7086080000000005E-2</v>
      </c>
      <c r="AD15" s="21">
        <v>3.6842119999999999E-2</v>
      </c>
      <c r="AE15" s="21">
        <v>1.2321680000000002E-2</v>
      </c>
    </row>
    <row r="16" spans="1:31" ht="15.75" customHeight="1" x14ac:dyDescent="0.2">
      <c r="A16" s="3">
        <v>33312</v>
      </c>
      <c r="B16">
        <f t="shared" si="0"/>
        <v>1991</v>
      </c>
      <c r="C16">
        <f t="shared" si="1"/>
        <v>3</v>
      </c>
      <c r="D16" s="7">
        <v>10.89312172</v>
      </c>
      <c r="F16" s="7">
        <v>3476.2167968799999</v>
      </c>
      <c r="H16" s="7">
        <v>3413.7658691400002</v>
      </c>
      <c r="I16" s="7">
        <v>51.93841553</v>
      </c>
      <c r="J16" s="7">
        <v>0.43721422999999998</v>
      </c>
      <c r="K16" s="7">
        <v>0.77953510999999998</v>
      </c>
      <c r="L16" s="7">
        <v>3.9733905799999998</v>
      </c>
      <c r="M16" s="7">
        <v>0.27157461999999999</v>
      </c>
      <c r="N16" s="7">
        <v>1.6872787499999999</v>
      </c>
      <c r="O16" s="7">
        <v>3.3450787100000001</v>
      </c>
      <c r="P16" s="7">
        <v>1.845602E-2</v>
      </c>
      <c r="Q16" s="7">
        <v>0</v>
      </c>
      <c r="R16" s="7">
        <v>0</v>
      </c>
      <c r="S16" s="7">
        <v>0</v>
      </c>
      <c r="U16" s="7">
        <v>2.8797555400000001</v>
      </c>
      <c r="V16" s="7">
        <v>0.40894409109686458</v>
      </c>
      <c r="W16" s="7">
        <v>3.6492862100000001</v>
      </c>
      <c r="X16" s="7">
        <v>3.1194481600000001</v>
      </c>
      <c r="Y16" s="7">
        <v>0.20823041</v>
      </c>
      <c r="Z16" s="7">
        <v>2.9112177500000005</v>
      </c>
      <c r="AA16" s="21">
        <v>1.1301871450495451E-7</v>
      </c>
      <c r="AB16" s="7">
        <v>5.7479865199999995</v>
      </c>
      <c r="AC16" s="21">
        <v>0.10748816</v>
      </c>
      <c r="AD16" s="21">
        <v>4.0789489999999998E-2</v>
      </c>
      <c r="AE16" s="21">
        <v>1.450769E-2</v>
      </c>
    </row>
    <row r="17" spans="1:31" ht="15.75" customHeight="1" x14ac:dyDescent="0.2">
      <c r="A17" s="3">
        <v>33343</v>
      </c>
      <c r="B17">
        <f t="shared" si="0"/>
        <v>1991</v>
      </c>
      <c r="C17">
        <f t="shared" si="1"/>
        <v>4</v>
      </c>
      <c r="D17" s="7">
        <v>9.4714088400000005</v>
      </c>
      <c r="F17" s="7">
        <v>3474.7949218799999</v>
      </c>
      <c r="H17" s="7">
        <v>3412.9357910200001</v>
      </c>
      <c r="I17" s="7">
        <v>52.002822879999997</v>
      </c>
      <c r="J17" s="7">
        <v>0.43205853999999999</v>
      </c>
      <c r="K17" s="7">
        <v>0.90340352000000002</v>
      </c>
      <c r="L17" s="7">
        <v>3.1489198200000001</v>
      </c>
      <c r="M17" s="7">
        <v>1.4363819999999999E-2</v>
      </c>
      <c r="N17" s="7">
        <v>1.9945287700000001</v>
      </c>
      <c r="O17" s="7">
        <v>3.34234762</v>
      </c>
      <c r="P17" s="7">
        <v>2.0851250000000002E-2</v>
      </c>
      <c r="Q17" s="7">
        <v>0</v>
      </c>
      <c r="R17" s="7">
        <v>0</v>
      </c>
      <c r="S17" s="7">
        <v>0</v>
      </c>
      <c r="U17" s="7">
        <v>1.9302797999999999</v>
      </c>
      <c r="V17" s="7">
        <v>0.44102345062372539</v>
      </c>
      <c r="W17" s="7">
        <v>2.1665361000000001</v>
      </c>
      <c r="X17" s="7">
        <v>2.1907263000000001</v>
      </c>
      <c r="Y17" s="7">
        <v>0.21875339999999999</v>
      </c>
      <c r="Z17" s="7">
        <v>1.9719729000000004</v>
      </c>
      <c r="AA17" s="21">
        <v>8.1920339191171842E-5</v>
      </c>
      <c r="AB17" s="7">
        <v>2.2788903</v>
      </c>
      <c r="AC17" s="21">
        <v>0.1040208</v>
      </c>
      <c r="AD17" s="21">
        <v>3.9473699999999994E-2</v>
      </c>
      <c r="AE17" s="21">
        <v>1.4912099999999999E-2</v>
      </c>
    </row>
    <row r="18" spans="1:31" ht="15.75" customHeight="1" x14ac:dyDescent="0.2">
      <c r="A18" s="3">
        <v>33373</v>
      </c>
      <c r="B18">
        <f t="shared" si="0"/>
        <v>1991</v>
      </c>
      <c r="C18">
        <f t="shared" si="1"/>
        <v>5</v>
      </c>
      <c r="D18" s="7">
        <v>7.9595246299999998</v>
      </c>
      <c r="F18" s="7">
        <v>3473.2832031200001</v>
      </c>
      <c r="H18" s="7">
        <v>3411.9562988299999</v>
      </c>
      <c r="I18" s="7">
        <v>52.04373932</v>
      </c>
      <c r="J18" s="7">
        <v>0.44140406999999998</v>
      </c>
      <c r="K18" s="7">
        <v>1.21732533</v>
      </c>
      <c r="L18" s="7">
        <v>2.1080789599999998</v>
      </c>
      <c r="M18" s="7">
        <v>0.12657984999999999</v>
      </c>
      <c r="N18" s="7">
        <v>1.83563817</v>
      </c>
      <c r="O18" s="7">
        <v>3.5200831899999998</v>
      </c>
      <c r="P18" s="7">
        <v>3.3874300000000003E-2</v>
      </c>
      <c r="Q18" s="7">
        <v>0</v>
      </c>
      <c r="R18" s="7">
        <v>0</v>
      </c>
      <c r="S18" s="7">
        <v>0</v>
      </c>
      <c r="U18" s="7">
        <v>3.0946140600000001</v>
      </c>
      <c r="V18" s="7">
        <v>0.47689094225724327</v>
      </c>
      <c r="W18" s="7">
        <v>3.5767403200000003</v>
      </c>
      <c r="X18" s="7">
        <v>3.3599384100000003</v>
      </c>
      <c r="Y18" s="7">
        <v>0.21914706</v>
      </c>
      <c r="Z18" s="7">
        <v>3.1407913500000002</v>
      </c>
      <c r="AA18" s="21">
        <v>3.6955141815616277E-3</v>
      </c>
      <c r="AB18" s="7">
        <v>5.7344779600000004</v>
      </c>
      <c r="AC18" s="21">
        <v>0.10748816</v>
      </c>
      <c r="AD18" s="21">
        <v>4.0789489999999998E-2</v>
      </c>
      <c r="AE18" s="21">
        <v>1.6181380000000002E-2</v>
      </c>
    </row>
    <row r="19" spans="1:31" ht="15.75" customHeight="1" x14ac:dyDescent="0.2">
      <c r="A19" s="3">
        <v>33404</v>
      </c>
      <c r="B19">
        <f t="shared" si="0"/>
        <v>1991</v>
      </c>
      <c r="C19">
        <f t="shared" si="1"/>
        <v>6</v>
      </c>
      <c r="D19" s="7">
        <v>10.64931202</v>
      </c>
      <c r="F19" s="7">
        <v>3475.9729003900002</v>
      </c>
      <c r="H19" s="7">
        <v>3411.8623046900002</v>
      </c>
      <c r="I19" s="7">
        <v>52.017719270000001</v>
      </c>
      <c r="J19" s="7">
        <v>1.3884644500000001</v>
      </c>
      <c r="K19" s="7">
        <v>0.99083089999999996</v>
      </c>
      <c r="L19" s="7">
        <v>3.7518458400000001</v>
      </c>
      <c r="M19" s="7">
        <v>0.15326580000000001</v>
      </c>
      <c r="N19" s="7">
        <v>1.02332175</v>
      </c>
      <c r="O19" s="7">
        <v>4.4771857300000004</v>
      </c>
      <c r="P19" s="7">
        <v>0.30790561</v>
      </c>
      <c r="Q19" s="7">
        <v>0</v>
      </c>
      <c r="R19" s="7">
        <v>0</v>
      </c>
      <c r="S19" s="7">
        <v>0</v>
      </c>
      <c r="U19" s="7">
        <v>12.800986499999997</v>
      </c>
      <c r="V19" s="7">
        <v>2.4287578650839095</v>
      </c>
      <c r="W19" s="7">
        <v>5.2252815000000012</v>
      </c>
      <c r="X19" s="7">
        <v>6.2342588999999995</v>
      </c>
      <c r="Y19" s="7">
        <v>0.71546309999999991</v>
      </c>
      <c r="Z19" s="7">
        <v>5.5187957999999995</v>
      </c>
      <c r="AA19" s="21">
        <v>0.10037781737671175</v>
      </c>
      <c r="AB19" s="7">
        <v>2.4438285</v>
      </c>
      <c r="AC19" s="21">
        <v>0.1040208</v>
      </c>
      <c r="AD19" s="21">
        <v>3.9473699999999994E-2</v>
      </c>
      <c r="AE19" s="21">
        <v>1.5524700000000001E-2</v>
      </c>
    </row>
    <row r="20" spans="1:31" ht="15.75" customHeight="1" x14ac:dyDescent="0.2">
      <c r="A20" s="3">
        <v>33434</v>
      </c>
      <c r="B20">
        <f t="shared" si="0"/>
        <v>1991</v>
      </c>
      <c r="C20">
        <f t="shared" si="1"/>
        <v>7</v>
      </c>
      <c r="D20" s="7">
        <v>16.921260830000001</v>
      </c>
      <c r="F20" s="7">
        <v>3482.24487305</v>
      </c>
      <c r="H20" s="7">
        <v>3412.2387695299999</v>
      </c>
      <c r="I20" s="7">
        <v>51.733520509999998</v>
      </c>
      <c r="J20" s="7">
        <v>2.93832278</v>
      </c>
      <c r="K20" s="7">
        <v>0.97261900000000001</v>
      </c>
      <c r="L20" s="7">
        <v>6.7498183300000001</v>
      </c>
      <c r="M20" s="7">
        <v>0.32815945000000002</v>
      </c>
      <c r="N20" s="7">
        <v>0.21285084000000001</v>
      </c>
      <c r="O20" s="7">
        <v>6.0831985499999996</v>
      </c>
      <c r="P20" s="7">
        <v>0.98770009999999997</v>
      </c>
      <c r="Q20" s="7">
        <v>0</v>
      </c>
      <c r="R20" s="7">
        <v>0</v>
      </c>
      <c r="S20" s="7">
        <v>0</v>
      </c>
      <c r="U20" s="7">
        <v>26.07581957</v>
      </c>
      <c r="V20" s="7">
        <v>5.9852795534613028</v>
      </c>
      <c r="W20" s="7">
        <v>10.11996736</v>
      </c>
      <c r="X20" s="7">
        <v>11.54589172</v>
      </c>
      <c r="Y20" s="7">
        <v>1.5703561499999998</v>
      </c>
      <c r="Z20" s="7">
        <v>9.9755355700000017</v>
      </c>
      <c r="AA20" s="21">
        <v>0.41941956970690003</v>
      </c>
      <c r="AB20" s="7">
        <v>6.3832496800000005</v>
      </c>
      <c r="AC20" s="21">
        <v>0.10748816</v>
      </c>
      <c r="AD20" s="21">
        <v>4.0789489999999998E-2</v>
      </c>
      <c r="AE20" s="21">
        <v>1.5785509999999999E-2</v>
      </c>
    </row>
    <row r="21" spans="1:31" ht="15.75" customHeight="1" x14ac:dyDescent="0.2">
      <c r="A21" s="3">
        <v>33465</v>
      </c>
      <c r="B21">
        <f t="shared" si="0"/>
        <v>1991</v>
      </c>
      <c r="C21">
        <f t="shared" si="1"/>
        <v>8</v>
      </c>
      <c r="D21" s="7">
        <v>28.274190900000001</v>
      </c>
      <c r="F21" s="7">
        <v>3493.5979003900002</v>
      </c>
      <c r="H21" s="7">
        <v>3414.6186523400002</v>
      </c>
      <c r="I21" s="7">
        <v>51.473258970000003</v>
      </c>
      <c r="J21" s="7">
        <v>4.6175150900000004</v>
      </c>
      <c r="K21" s="7">
        <v>0.25211778000000001</v>
      </c>
      <c r="L21" s="7">
        <v>12.119678499999999</v>
      </c>
      <c r="M21" s="7">
        <v>0.21485762</v>
      </c>
      <c r="N21" s="7">
        <v>1.8768150000000001E-2</v>
      </c>
      <c r="O21" s="7">
        <v>8.8089818999999991</v>
      </c>
      <c r="P21" s="7">
        <v>1.47394347</v>
      </c>
      <c r="Q21" s="7">
        <v>0</v>
      </c>
      <c r="R21" s="7">
        <v>0</v>
      </c>
      <c r="S21" s="7">
        <v>0</v>
      </c>
      <c r="U21" s="7">
        <v>34.151419699999998</v>
      </c>
      <c r="V21" s="7">
        <v>12.981449912970021</v>
      </c>
      <c r="W21" s="7">
        <v>11.040476400000001</v>
      </c>
      <c r="X21" s="7">
        <v>14.25624466</v>
      </c>
      <c r="Y21" s="7">
        <v>2.49786127</v>
      </c>
      <c r="Z21" s="7">
        <v>11.758383390000001</v>
      </c>
      <c r="AA21" s="21">
        <v>0.42642828401353167</v>
      </c>
      <c r="AB21" s="7">
        <v>1.2385079699999999</v>
      </c>
      <c r="AC21" s="21">
        <v>0.10748816</v>
      </c>
      <c r="AD21" s="21">
        <v>4.0789489999999998E-2</v>
      </c>
      <c r="AE21" s="21">
        <v>1.5355540000000001E-2</v>
      </c>
    </row>
    <row r="22" spans="1:31" ht="15.75" customHeight="1" x14ac:dyDescent="0.2">
      <c r="A22" s="3">
        <v>33496</v>
      </c>
      <c r="B22">
        <f t="shared" si="0"/>
        <v>1991</v>
      </c>
      <c r="C22">
        <f t="shared" si="1"/>
        <v>9</v>
      </c>
      <c r="D22" s="7">
        <v>30.025409700000001</v>
      </c>
      <c r="F22" s="7">
        <v>3495.3491210900002</v>
      </c>
      <c r="H22" s="7">
        <v>3416.3129882799999</v>
      </c>
      <c r="I22" s="7">
        <v>51.439147949999999</v>
      </c>
      <c r="J22" s="7">
        <v>5.8326201400000004</v>
      </c>
      <c r="K22" s="7">
        <v>0.36656432999999999</v>
      </c>
      <c r="L22" s="7">
        <v>12.694665909999999</v>
      </c>
      <c r="M22" s="7">
        <v>0.32314038</v>
      </c>
      <c r="N22" s="7">
        <v>8.8450600000000001E-3</v>
      </c>
      <c r="O22" s="7">
        <v>7.4495549199999997</v>
      </c>
      <c r="P22" s="7">
        <v>0.92154002000000002</v>
      </c>
      <c r="Q22" s="7">
        <v>0</v>
      </c>
      <c r="R22" s="7">
        <v>0</v>
      </c>
      <c r="S22" s="7">
        <v>0</v>
      </c>
      <c r="U22" s="7">
        <v>14.772183000000002</v>
      </c>
      <c r="V22" s="7">
        <v>14.574039584399671</v>
      </c>
      <c r="W22" s="7">
        <v>10.451939100000001</v>
      </c>
      <c r="X22" s="7">
        <v>10.281465900000001</v>
      </c>
      <c r="Y22" s="7">
        <v>3.0391748999999999</v>
      </c>
      <c r="Z22" s="7">
        <v>7.2422909999999998</v>
      </c>
      <c r="AA22" s="21">
        <v>0.10245344252624508</v>
      </c>
      <c r="AB22" s="7">
        <v>4.7666408999999996</v>
      </c>
      <c r="AC22" s="21">
        <v>0.1040208</v>
      </c>
      <c r="AD22" s="21">
        <v>3.9473699999999994E-2</v>
      </c>
      <c r="AE22" s="21">
        <v>1.4775900000000002E-2</v>
      </c>
    </row>
    <row r="23" spans="1:31" ht="15.75" customHeight="1" x14ac:dyDescent="0.2">
      <c r="A23" s="3">
        <v>33526</v>
      </c>
      <c r="B23">
        <f t="shared" si="0"/>
        <v>1991</v>
      </c>
      <c r="C23">
        <f t="shared" si="1"/>
        <v>10</v>
      </c>
      <c r="D23" s="7">
        <v>17.420326230000001</v>
      </c>
      <c r="F23" s="7">
        <v>3482.7438964799999</v>
      </c>
      <c r="H23" s="7">
        <v>3415.4152832</v>
      </c>
      <c r="I23" s="7">
        <v>51.450244900000001</v>
      </c>
      <c r="J23" s="7">
        <v>2.9451267699999999</v>
      </c>
      <c r="K23" s="7">
        <v>0.95170206000000002</v>
      </c>
      <c r="L23" s="7">
        <v>7.4294314400000001</v>
      </c>
      <c r="M23" s="7">
        <v>0.32314038</v>
      </c>
      <c r="N23" s="7">
        <v>3.747056E-2</v>
      </c>
      <c r="O23" s="7">
        <v>4.1550302500000003</v>
      </c>
      <c r="P23" s="7">
        <v>3.6453949999999999E-2</v>
      </c>
      <c r="Q23" s="7">
        <v>0</v>
      </c>
      <c r="R23" s="7">
        <v>0</v>
      </c>
      <c r="S23" s="7">
        <v>0</v>
      </c>
      <c r="U23" s="7">
        <v>1.47269747</v>
      </c>
      <c r="V23" s="7">
        <v>4.0084079054025255</v>
      </c>
      <c r="W23" s="7">
        <v>4.9359653899999998</v>
      </c>
      <c r="X23" s="7">
        <v>5.1558449799999995</v>
      </c>
      <c r="Y23" s="7">
        <v>1.56709495</v>
      </c>
      <c r="Z23" s="7">
        <v>3.5887500299999999</v>
      </c>
      <c r="AA23" s="21">
        <v>1.267561392530317E-3</v>
      </c>
      <c r="AB23" s="7">
        <v>6.3845420700000011</v>
      </c>
      <c r="AC23" s="21">
        <v>0.10748816</v>
      </c>
      <c r="AD23" s="21">
        <v>4.0789489999999998E-2</v>
      </c>
      <c r="AE23" s="21">
        <v>1.4742359999999999E-2</v>
      </c>
    </row>
    <row r="24" spans="1:31" ht="15.75" customHeight="1" x14ac:dyDescent="0.2">
      <c r="A24" s="3">
        <v>33557</v>
      </c>
      <c r="B24">
        <f t="shared" si="0"/>
        <v>1991</v>
      </c>
      <c r="C24">
        <f t="shared" si="1"/>
        <v>11</v>
      </c>
      <c r="D24" s="7">
        <v>13.47130585</v>
      </c>
      <c r="F24" s="7">
        <v>3478.7949218799999</v>
      </c>
      <c r="H24" s="7">
        <v>3414.6533203099998</v>
      </c>
      <c r="I24" s="7">
        <v>51.46484375</v>
      </c>
      <c r="J24" s="7">
        <v>2.0585925600000001</v>
      </c>
      <c r="K24" s="7">
        <v>0.89843065</v>
      </c>
      <c r="L24" s="7">
        <v>6.6213073700000002</v>
      </c>
      <c r="M24" s="7">
        <v>0.18035567999999999</v>
      </c>
      <c r="N24" s="7">
        <v>0.19867612000000001</v>
      </c>
      <c r="O24" s="7">
        <v>2.70544362</v>
      </c>
      <c r="P24" s="7">
        <v>1.402022E-2</v>
      </c>
      <c r="Q24" s="7">
        <v>0</v>
      </c>
      <c r="R24" s="7">
        <v>0</v>
      </c>
      <c r="S24" s="7">
        <v>0</v>
      </c>
      <c r="U24" s="7">
        <v>0.50114519999999996</v>
      </c>
      <c r="V24" s="7">
        <v>1.7642389950853907</v>
      </c>
      <c r="W24" s="7">
        <v>1.2320522999999999</v>
      </c>
      <c r="X24" s="7">
        <v>2.5119747000000006</v>
      </c>
      <c r="Y24" s="7">
        <v>1.0639056</v>
      </c>
      <c r="Z24" s="7">
        <v>1.4480691000000003</v>
      </c>
      <c r="AA24" s="21">
        <v>2.6249507885021686E-6</v>
      </c>
      <c r="AB24" s="7">
        <v>1.6801263</v>
      </c>
      <c r="AC24" s="21">
        <v>0.1040208</v>
      </c>
      <c r="AD24" s="21">
        <v>3.9473699999999994E-2</v>
      </c>
      <c r="AE24" s="21">
        <v>1.32792E-2</v>
      </c>
    </row>
    <row r="25" spans="1:31" ht="15.75" customHeight="1" x14ac:dyDescent="0.2">
      <c r="A25" s="3">
        <v>33587</v>
      </c>
      <c r="B25">
        <f t="shared" si="0"/>
        <v>1991</v>
      </c>
      <c r="C25">
        <f t="shared" si="1"/>
        <v>12</v>
      </c>
      <c r="D25" s="7">
        <v>11.72757912</v>
      </c>
      <c r="F25" s="7">
        <v>3477.0512695299999</v>
      </c>
      <c r="H25" s="7">
        <v>3413.5983886700001</v>
      </c>
      <c r="I25" s="7">
        <v>51.502761839999998</v>
      </c>
      <c r="J25" s="7">
        <v>1.1338646400000001</v>
      </c>
      <c r="K25" s="7">
        <v>1.08642876</v>
      </c>
      <c r="L25" s="7">
        <v>6.3301363000000004</v>
      </c>
      <c r="M25" s="7">
        <v>9.9017960000000002E-2</v>
      </c>
      <c r="N25" s="7">
        <v>0.35494484999999998</v>
      </c>
      <c r="O25" s="7">
        <v>2.9307575199999998</v>
      </c>
      <c r="P25" s="7">
        <v>1.489443E-2</v>
      </c>
      <c r="Q25" s="7">
        <v>0</v>
      </c>
      <c r="R25" s="7">
        <v>0</v>
      </c>
      <c r="S25" s="7">
        <v>0</v>
      </c>
      <c r="U25" s="7">
        <v>2.1023793900000003</v>
      </c>
      <c r="V25" s="7">
        <v>1.8324814813283248</v>
      </c>
      <c r="W25" s="7">
        <v>1.71989612</v>
      </c>
      <c r="X25" s="7">
        <v>3.23368316</v>
      </c>
      <c r="Y25" s="7">
        <v>0.60326372000000006</v>
      </c>
      <c r="Z25" s="7">
        <v>2.6304194399999998</v>
      </c>
      <c r="AA25" s="21">
        <v>0</v>
      </c>
      <c r="AB25" s="7">
        <v>3.8464170700000002</v>
      </c>
      <c r="AC25" s="21">
        <v>0.10748816</v>
      </c>
      <c r="AD25" s="21">
        <v>4.0789489999999998E-2</v>
      </c>
      <c r="AE25" s="21">
        <v>1.3080139999999999E-2</v>
      </c>
    </row>
    <row r="26" spans="1:31" ht="15.75" customHeight="1" x14ac:dyDescent="0.2">
      <c r="A26" s="3">
        <v>33618</v>
      </c>
      <c r="B26">
        <f t="shared" si="0"/>
        <v>1992</v>
      </c>
      <c r="C26">
        <f t="shared" si="1"/>
        <v>1</v>
      </c>
      <c r="D26" s="7">
        <v>10.11681366</v>
      </c>
      <c r="F26" s="7">
        <v>3475.4404296900002</v>
      </c>
      <c r="H26" s="7">
        <v>3412.7294921900002</v>
      </c>
      <c r="I26" s="7">
        <v>51.519538879999999</v>
      </c>
      <c r="J26" s="7">
        <v>0.62261765999999996</v>
      </c>
      <c r="K26" s="7">
        <v>1.00731349</v>
      </c>
      <c r="L26" s="7">
        <v>5.2791090000000001</v>
      </c>
      <c r="M26" s="7">
        <v>0.27384334999999999</v>
      </c>
      <c r="N26" s="7">
        <v>0.75287568999999999</v>
      </c>
      <c r="O26" s="7">
        <v>3.23892617</v>
      </c>
      <c r="P26" s="7">
        <v>1.6806660000000001E-2</v>
      </c>
      <c r="Q26" s="7">
        <v>0</v>
      </c>
      <c r="R26" s="7">
        <v>0</v>
      </c>
      <c r="S26" s="7">
        <v>0</v>
      </c>
      <c r="U26" s="7">
        <v>1.9571980199999999</v>
      </c>
      <c r="V26" s="7">
        <v>1.578580135897578</v>
      </c>
      <c r="W26" s="7">
        <v>2.3558344600000001</v>
      </c>
      <c r="X26" s="7">
        <v>3.43926307</v>
      </c>
      <c r="Y26" s="7">
        <v>0.30586986999999999</v>
      </c>
      <c r="Z26" s="7">
        <v>3.1333931999999995</v>
      </c>
      <c r="AA26" s="21">
        <v>0</v>
      </c>
      <c r="AB26" s="7">
        <v>6.0401305199999999</v>
      </c>
      <c r="AC26" s="21">
        <v>0.10851457</v>
      </c>
      <c r="AD26" s="21">
        <v>4.063108E-2</v>
      </c>
      <c r="AE26" s="21">
        <v>1.29456E-2</v>
      </c>
    </row>
    <row r="27" spans="1:31" ht="15.75" customHeight="1" x14ac:dyDescent="0.2">
      <c r="A27" s="3">
        <v>33649</v>
      </c>
      <c r="B27">
        <f t="shared" si="0"/>
        <v>1992</v>
      </c>
      <c r="C27">
        <f t="shared" si="1"/>
        <v>2</v>
      </c>
      <c r="D27" s="7">
        <v>9.4866332999999994</v>
      </c>
      <c r="F27" s="7">
        <v>3474.8103027299999</v>
      </c>
      <c r="H27" s="7">
        <v>3412.3811035200001</v>
      </c>
      <c r="I27" s="7">
        <v>51.562595369999997</v>
      </c>
      <c r="J27" s="7">
        <v>0.50570767999999999</v>
      </c>
      <c r="K27" s="7">
        <v>0.77682846999999999</v>
      </c>
      <c r="L27" s="7">
        <v>4.6274552299999998</v>
      </c>
      <c r="M27" s="7">
        <v>0.27391993999999997</v>
      </c>
      <c r="N27" s="7">
        <v>1.3767714499999999</v>
      </c>
      <c r="O27" s="7">
        <v>3.2879106999999999</v>
      </c>
      <c r="P27" s="7">
        <v>1.7906700000000001E-2</v>
      </c>
      <c r="Q27" s="7">
        <v>0</v>
      </c>
      <c r="R27" s="7">
        <v>0</v>
      </c>
      <c r="S27" s="7">
        <v>0</v>
      </c>
      <c r="U27" s="7">
        <v>1.5854262300000002</v>
      </c>
      <c r="V27" s="7">
        <v>0.62718396707334112</v>
      </c>
      <c r="W27" s="7">
        <v>2.4358755900000002</v>
      </c>
      <c r="X27" s="7">
        <v>2.8503108199999998</v>
      </c>
      <c r="Y27" s="7">
        <v>0.23055521999999998</v>
      </c>
      <c r="Z27" s="7">
        <v>2.6197556</v>
      </c>
      <c r="AA27" s="21">
        <v>0</v>
      </c>
      <c r="AB27" s="7">
        <v>4.0447457099999991</v>
      </c>
      <c r="AC27" s="21">
        <v>0.10151362999999999</v>
      </c>
      <c r="AD27" s="21">
        <v>3.8009720000000004E-2</v>
      </c>
      <c r="AE27" s="21">
        <v>1.2405620000000003E-2</v>
      </c>
    </row>
    <row r="28" spans="1:31" ht="15.75" customHeight="1" x14ac:dyDescent="0.2">
      <c r="A28" s="3">
        <v>33678</v>
      </c>
      <c r="B28">
        <f t="shared" si="0"/>
        <v>1992</v>
      </c>
      <c r="C28">
        <f t="shared" si="1"/>
        <v>3</v>
      </c>
      <c r="D28" s="7">
        <v>7.4758486700000004</v>
      </c>
      <c r="F28" s="7">
        <v>3472.79956055</v>
      </c>
      <c r="H28" s="7">
        <v>3411.8107910200001</v>
      </c>
      <c r="I28" s="7">
        <v>51.638057709999998</v>
      </c>
      <c r="J28" s="7">
        <v>0.34493836999999999</v>
      </c>
      <c r="K28" s="7">
        <v>0.94985675999999997</v>
      </c>
      <c r="L28" s="7">
        <v>3.0969910600000001</v>
      </c>
      <c r="M28" s="7">
        <v>0.27391993999999997</v>
      </c>
      <c r="N28" s="7">
        <v>1.6160140000000001</v>
      </c>
      <c r="O28" s="7">
        <v>3.0494341899999999</v>
      </c>
      <c r="P28" s="7">
        <v>1.945347E-2</v>
      </c>
      <c r="Q28" s="7">
        <v>0</v>
      </c>
      <c r="R28" s="7">
        <v>0</v>
      </c>
      <c r="S28" s="7">
        <v>0</v>
      </c>
      <c r="U28" s="7">
        <v>1.4520759600000002</v>
      </c>
      <c r="V28" s="7">
        <v>0.42422478639150712</v>
      </c>
      <c r="W28" s="7">
        <v>3.0507906</v>
      </c>
      <c r="X28" s="7">
        <v>3.3777296200000002</v>
      </c>
      <c r="Y28" s="7">
        <v>0.15618947</v>
      </c>
      <c r="Z28" s="7">
        <v>3.22154015</v>
      </c>
      <c r="AA28" s="21">
        <v>2.4044731510929066E-5</v>
      </c>
      <c r="AB28" s="7">
        <v>6.7326271199999983</v>
      </c>
      <c r="AC28" s="21">
        <v>0.10851457</v>
      </c>
      <c r="AD28" s="21">
        <v>4.063108E-2</v>
      </c>
      <c r="AE28" s="21">
        <v>1.460968E-2</v>
      </c>
    </row>
    <row r="29" spans="1:31" ht="15.75" customHeight="1" x14ac:dyDescent="0.2">
      <c r="A29" s="3">
        <v>33709</v>
      </c>
      <c r="B29">
        <f t="shared" si="0"/>
        <v>1992</v>
      </c>
      <c r="C29">
        <f t="shared" si="1"/>
        <v>4</v>
      </c>
      <c r="D29" s="7">
        <v>5.44663334</v>
      </c>
      <c r="F29" s="7">
        <v>3470.7702636700001</v>
      </c>
      <c r="H29" s="7">
        <v>3410.9296875</v>
      </c>
      <c r="I29" s="7">
        <v>51.669433589999997</v>
      </c>
      <c r="J29" s="7">
        <v>0.35095891000000001</v>
      </c>
      <c r="K29" s="7">
        <v>1.0494910500000001</v>
      </c>
      <c r="L29" s="7">
        <v>2.0969710400000001</v>
      </c>
      <c r="M29" s="7">
        <v>1.439694E-2</v>
      </c>
      <c r="N29" s="7">
        <v>1.7308708399999999</v>
      </c>
      <c r="O29" s="7">
        <v>2.91243863</v>
      </c>
      <c r="P29" s="7">
        <v>1.5961949999999999E-2</v>
      </c>
      <c r="Q29" s="7">
        <v>0</v>
      </c>
      <c r="R29" s="7">
        <v>0</v>
      </c>
      <c r="S29" s="7">
        <v>0</v>
      </c>
      <c r="U29" s="7">
        <v>1.2093573</v>
      </c>
      <c r="V29" s="7">
        <v>8.6796185280814606E-2</v>
      </c>
      <c r="W29" s="7">
        <v>1.9685771999999999</v>
      </c>
      <c r="X29" s="7">
        <v>2.2098057</v>
      </c>
      <c r="Y29" s="7">
        <v>0.1762938</v>
      </c>
      <c r="Z29" s="7">
        <v>2.0335118999999997</v>
      </c>
      <c r="AA29" s="21">
        <v>1.6023137104815319E-4</v>
      </c>
      <c r="AB29" s="7">
        <v>2.5980162</v>
      </c>
      <c r="AC29" s="21">
        <v>0.1050141</v>
      </c>
      <c r="AD29" s="21">
        <v>3.9320400000000005E-2</v>
      </c>
      <c r="AE29" s="21">
        <v>1.5145799999999999E-2</v>
      </c>
    </row>
    <row r="30" spans="1:31" ht="15.75" customHeight="1" x14ac:dyDescent="0.2">
      <c r="A30" s="3">
        <v>33739</v>
      </c>
      <c r="B30">
        <f t="shared" si="0"/>
        <v>1992</v>
      </c>
      <c r="C30">
        <f t="shared" si="1"/>
        <v>5</v>
      </c>
      <c r="D30" s="7">
        <v>5.2455134399999999</v>
      </c>
      <c r="F30" s="7">
        <v>3470.5690918</v>
      </c>
      <c r="H30" s="7">
        <v>3410.0021972700001</v>
      </c>
      <c r="I30" s="7">
        <v>51.720558169999997</v>
      </c>
      <c r="J30" s="7">
        <v>0.41578069000000001</v>
      </c>
      <c r="K30" s="7">
        <v>1.2318977099999999</v>
      </c>
      <c r="L30" s="7">
        <v>1.84201002</v>
      </c>
      <c r="M30" s="7">
        <v>0.12898949000000001</v>
      </c>
      <c r="N30" s="7">
        <v>1.6690893200000001</v>
      </c>
      <c r="O30" s="7">
        <v>3.5253324500000001</v>
      </c>
      <c r="P30" s="7">
        <v>3.3279830000000003E-2</v>
      </c>
      <c r="Q30" s="7">
        <v>0</v>
      </c>
      <c r="R30" s="7">
        <v>0</v>
      </c>
      <c r="S30" s="7">
        <v>0</v>
      </c>
      <c r="U30" s="7">
        <v>3.8563807800000003</v>
      </c>
      <c r="V30" s="7">
        <v>0.27894516237789957</v>
      </c>
      <c r="W30" s="7">
        <v>3.7020692899999998</v>
      </c>
      <c r="X30" s="7">
        <v>3.3867462799999997</v>
      </c>
      <c r="Y30" s="7">
        <v>0.20519117000000001</v>
      </c>
      <c r="Z30" s="7">
        <v>3.1815551100000001</v>
      </c>
      <c r="AA30" s="21">
        <v>1.5313753268635074E-3</v>
      </c>
      <c r="AB30" s="7">
        <v>5.4232178099999997</v>
      </c>
      <c r="AC30" s="21">
        <v>0.10851457</v>
      </c>
      <c r="AD30" s="21">
        <v>4.063108E-2</v>
      </c>
      <c r="AE30" s="21">
        <v>1.5950119999999998E-2</v>
      </c>
    </row>
    <row r="31" spans="1:31" ht="15.75" customHeight="1" x14ac:dyDescent="0.2">
      <c r="A31" s="3">
        <v>33770</v>
      </c>
      <c r="B31">
        <f t="shared" si="0"/>
        <v>1992</v>
      </c>
      <c r="C31">
        <f t="shared" si="1"/>
        <v>6</v>
      </c>
      <c r="D31" s="7">
        <v>5.5675549499999999</v>
      </c>
      <c r="F31" s="7">
        <v>3470.8911132799999</v>
      </c>
      <c r="H31" s="7">
        <v>3409.54956055</v>
      </c>
      <c r="I31" s="7">
        <v>51.732353209999999</v>
      </c>
      <c r="J31" s="7">
        <v>0.85397160000000005</v>
      </c>
      <c r="K31" s="7">
        <v>1.15174603</v>
      </c>
      <c r="L31" s="7">
        <v>2.3115704099999999</v>
      </c>
      <c r="M31" s="7">
        <v>0.15584487999999999</v>
      </c>
      <c r="N31" s="7">
        <v>1.1578082999999999</v>
      </c>
      <c r="O31" s="7">
        <v>3.8507616499999999</v>
      </c>
      <c r="P31" s="7">
        <v>0.12741405</v>
      </c>
      <c r="Q31" s="7">
        <v>0</v>
      </c>
      <c r="R31" s="7">
        <v>0</v>
      </c>
      <c r="S31" s="7">
        <v>0</v>
      </c>
      <c r="U31" s="7">
        <v>6.8625483000000003</v>
      </c>
      <c r="V31" s="7">
        <v>0.86628954040997141</v>
      </c>
      <c r="W31" s="7">
        <v>4.0103187</v>
      </c>
      <c r="X31" s="7">
        <v>4.2999507000000001</v>
      </c>
      <c r="Y31" s="7">
        <v>0.43320959999999997</v>
      </c>
      <c r="Z31" s="7">
        <v>3.8667411</v>
      </c>
      <c r="AA31" s="21">
        <v>3.8262048303854254E-2</v>
      </c>
      <c r="AB31" s="7">
        <v>3.2063241000000002</v>
      </c>
      <c r="AC31" s="21">
        <v>0.1050141</v>
      </c>
      <c r="AD31" s="21">
        <v>3.9320400000000005E-2</v>
      </c>
      <c r="AE31" s="21">
        <v>1.5745200000000001E-2</v>
      </c>
    </row>
    <row r="32" spans="1:31" ht="15.75" customHeight="1" x14ac:dyDescent="0.2">
      <c r="A32" s="3">
        <v>33800</v>
      </c>
      <c r="B32">
        <f t="shared" si="0"/>
        <v>1992</v>
      </c>
      <c r="C32">
        <f t="shared" si="1"/>
        <v>7</v>
      </c>
      <c r="D32" s="7">
        <v>11.34357166</v>
      </c>
      <c r="F32" s="7">
        <v>3476.6672363299999</v>
      </c>
      <c r="H32" s="7">
        <v>3408.49487305</v>
      </c>
      <c r="I32" s="7">
        <v>51.603435519999998</v>
      </c>
      <c r="J32" s="7">
        <v>2.2545671500000002</v>
      </c>
      <c r="K32" s="7">
        <v>1.22933888</v>
      </c>
      <c r="L32" s="7">
        <v>5.6944441799999996</v>
      </c>
      <c r="M32" s="7">
        <v>0.33277547000000002</v>
      </c>
      <c r="N32" s="7">
        <v>0.28416383000000001</v>
      </c>
      <c r="O32" s="7">
        <v>6.1396122000000002</v>
      </c>
      <c r="P32" s="7">
        <v>0.63392353000000001</v>
      </c>
      <c r="Q32" s="7">
        <v>0</v>
      </c>
      <c r="R32" s="7">
        <v>0</v>
      </c>
      <c r="S32" s="7">
        <v>0</v>
      </c>
      <c r="U32" s="7">
        <v>23.97946906</v>
      </c>
      <c r="V32" s="7">
        <v>4.0099672811159088</v>
      </c>
      <c r="W32" s="7">
        <v>9.35208744</v>
      </c>
      <c r="X32" s="7">
        <v>10.739011319999999</v>
      </c>
      <c r="Y32" s="7">
        <v>1.1955667699999999</v>
      </c>
      <c r="Z32" s="7">
        <v>9.5434445500000002</v>
      </c>
      <c r="AA32" s="21">
        <v>0.2696080930243942</v>
      </c>
      <c r="AB32" s="7">
        <v>6.1606163599999997</v>
      </c>
      <c r="AC32" s="21">
        <v>0.10851457</v>
      </c>
      <c r="AD32" s="21">
        <v>4.063108E-2</v>
      </c>
      <c r="AE32" s="21">
        <v>1.5637330000000001E-2</v>
      </c>
    </row>
    <row r="33" spans="1:31" ht="15.75" customHeight="1" x14ac:dyDescent="0.2">
      <c r="A33" s="3">
        <v>33831</v>
      </c>
      <c r="B33">
        <f t="shared" si="0"/>
        <v>1992</v>
      </c>
      <c r="C33">
        <f t="shared" si="1"/>
        <v>8</v>
      </c>
      <c r="D33" s="7">
        <v>20.07556915</v>
      </c>
      <c r="F33" s="7">
        <v>3485.3991699200001</v>
      </c>
      <c r="H33" s="7">
        <v>3410.5249023400002</v>
      </c>
      <c r="I33" s="7">
        <v>51.333972930000002</v>
      </c>
      <c r="J33" s="7">
        <v>3.49537897</v>
      </c>
      <c r="K33" s="7">
        <v>0.26472950000000001</v>
      </c>
      <c r="L33" s="7">
        <v>9.9173612599999998</v>
      </c>
      <c r="M33" s="7">
        <v>0.21698576</v>
      </c>
      <c r="N33" s="7">
        <v>2.6991810000000001E-2</v>
      </c>
      <c r="O33" s="7">
        <v>8.8254318200000004</v>
      </c>
      <c r="P33" s="7">
        <v>0.79349411000000003</v>
      </c>
      <c r="Q33" s="7">
        <v>0</v>
      </c>
      <c r="R33" s="7">
        <v>0</v>
      </c>
      <c r="S33" s="7">
        <v>0</v>
      </c>
      <c r="U33" s="7">
        <v>27.464862920000002</v>
      </c>
      <c r="V33" s="7">
        <v>9.2581955704799377</v>
      </c>
      <c r="W33" s="7">
        <v>11.375768990000001</v>
      </c>
      <c r="X33" s="7">
        <v>10.74371929</v>
      </c>
      <c r="Y33" s="7">
        <v>1.8865279399999999</v>
      </c>
      <c r="Z33" s="7">
        <v>8.8571913500000008</v>
      </c>
      <c r="AA33" s="21">
        <v>0.42700592266336646</v>
      </c>
      <c r="AB33" s="7">
        <v>2.1839841</v>
      </c>
      <c r="AC33" s="21">
        <v>0.10851457</v>
      </c>
      <c r="AD33" s="21">
        <v>4.063108E-2</v>
      </c>
      <c r="AE33" s="21">
        <v>1.542932E-2</v>
      </c>
    </row>
    <row r="34" spans="1:31" ht="15.75" customHeight="1" x14ac:dyDescent="0.2">
      <c r="A34" s="3">
        <v>33862</v>
      </c>
      <c r="B34">
        <f t="shared" si="0"/>
        <v>1992</v>
      </c>
      <c r="C34">
        <f t="shared" si="1"/>
        <v>9</v>
      </c>
      <c r="D34" s="7">
        <v>21.480369570000001</v>
      </c>
      <c r="F34" s="7">
        <v>3486.8039550799999</v>
      </c>
      <c r="H34" s="7">
        <v>3411.8132324200001</v>
      </c>
      <c r="I34" s="7">
        <v>51.29528809</v>
      </c>
      <c r="J34" s="7">
        <v>4.2081732699999996</v>
      </c>
      <c r="K34" s="7">
        <v>0.54226828000000005</v>
      </c>
      <c r="L34" s="7">
        <v>10.433279990000001</v>
      </c>
      <c r="M34" s="7">
        <v>0.3272351</v>
      </c>
      <c r="N34" s="7">
        <v>1.035341E-2</v>
      </c>
      <c r="O34" s="7">
        <v>7.64555264</v>
      </c>
      <c r="P34" s="7">
        <v>0.52854036999999998</v>
      </c>
      <c r="Q34" s="7">
        <v>0</v>
      </c>
      <c r="R34" s="7">
        <v>0</v>
      </c>
      <c r="S34" s="7">
        <v>0</v>
      </c>
      <c r="U34" s="7">
        <v>13.919979</v>
      </c>
      <c r="V34" s="7">
        <v>11.090373332241853</v>
      </c>
      <c r="W34" s="7">
        <v>10.6477734</v>
      </c>
      <c r="X34" s="7">
        <v>8.5633662000000008</v>
      </c>
      <c r="Y34" s="7">
        <v>2.1846162000000002</v>
      </c>
      <c r="Z34" s="7">
        <v>6.378750000000001</v>
      </c>
      <c r="AA34" s="21">
        <v>0.10066855801977574</v>
      </c>
      <c r="AB34" s="7">
        <v>5.2990584000000007</v>
      </c>
      <c r="AC34" s="21">
        <v>0.1050141</v>
      </c>
      <c r="AD34" s="21">
        <v>3.9320400000000005E-2</v>
      </c>
      <c r="AE34" s="21">
        <v>1.47831E-2</v>
      </c>
    </row>
    <row r="35" spans="1:31" ht="15.75" customHeight="1" x14ac:dyDescent="0.2">
      <c r="A35" s="3">
        <v>33892</v>
      </c>
      <c r="B35">
        <f t="shared" si="0"/>
        <v>1992</v>
      </c>
      <c r="C35">
        <f t="shared" si="1"/>
        <v>10</v>
      </c>
      <c r="D35" s="7">
        <v>13.11861897</v>
      </c>
      <c r="F35" s="7">
        <v>3478.4421386700001</v>
      </c>
      <c r="H35" s="7">
        <v>3411.1916503900002</v>
      </c>
      <c r="I35" s="7">
        <v>51.32821655</v>
      </c>
      <c r="J35" s="7">
        <v>2.5177111600000002</v>
      </c>
      <c r="K35" s="7">
        <v>1.01338565</v>
      </c>
      <c r="L35" s="7">
        <v>6.7626466799999996</v>
      </c>
      <c r="M35" s="7">
        <v>0.3272351</v>
      </c>
      <c r="N35" s="7">
        <v>6.8375080000000005E-2</v>
      </c>
      <c r="O35" s="7">
        <v>5.1733088499999997</v>
      </c>
      <c r="P35" s="7">
        <v>5.971862E-2</v>
      </c>
      <c r="Q35" s="7">
        <v>0</v>
      </c>
      <c r="R35" s="7">
        <v>0</v>
      </c>
      <c r="S35" s="7">
        <v>0</v>
      </c>
      <c r="U35" s="7">
        <v>4.9715431599999995</v>
      </c>
      <c r="V35" s="7">
        <v>3.5432254194212103</v>
      </c>
      <c r="W35" s="7">
        <v>6.4531013599999998</v>
      </c>
      <c r="X35" s="7">
        <v>5.5183599099999991</v>
      </c>
      <c r="Y35" s="7">
        <v>1.3336959499999999</v>
      </c>
      <c r="Z35" s="7">
        <v>4.1846639599999991</v>
      </c>
      <c r="AA35" s="21">
        <v>1.2400130808697344E-3</v>
      </c>
      <c r="AB35" s="7">
        <v>5.9609760499999993</v>
      </c>
      <c r="AC35" s="21">
        <v>0.10851457</v>
      </c>
      <c r="AD35" s="21">
        <v>4.063108E-2</v>
      </c>
      <c r="AE35" s="21">
        <v>1.481118E-2</v>
      </c>
    </row>
    <row r="36" spans="1:31" ht="15.75" customHeight="1" x14ac:dyDescent="0.2">
      <c r="A36" s="3">
        <v>33923</v>
      </c>
      <c r="B36">
        <f t="shared" si="0"/>
        <v>1992</v>
      </c>
      <c r="C36">
        <f t="shared" si="1"/>
        <v>11</v>
      </c>
      <c r="D36" s="7">
        <v>9.2487506899999996</v>
      </c>
      <c r="F36" s="7">
        <v>3474.5722656200001</v>
      </c>
      <c r="H36" s="7">
        <v>3410.6650390599998</v>
      </c>
      <c r="I36" s="7">
        <v>51.34724808</v>
      </c>
      <c r="J36" s="7">
        <v>2.0595638799999998</v>
      </c>
      <c r="K36" s="7">
        <v>0.87063193000000005</v>
      </c>
      <c r="L36" s="7">
        <v>6.1965947200000002</v>
      </c>
      <c r="M36" s="7">
        <v>0.18298163000000001</v>
      </c>
      <c r="N36" s="7">
        <v>0.18682004999999999</v>
      </c>
      <c r="O36" s="7">
        <v>3.0496037</v>
      </c>
      <c r="P36" s="7">
        <v>1.381839E-2</v>
      </c>
      <c r="Q36" s="7">
        <v>0</v>
      </c>
      <c r="R36" s="7">
        <v>0</v>
      </c>
      <c r="S36" s="7">
        <v>0</v>
      </c>
      <c r="U36" s="7">
        <v>0.6403626</v>
      </c>
      <c r="V36" s="7">
        <v>2.4391731776344137</v>
      </c>
      <c r="W36" s="7">
        <v>1.5496829999999999</v>
      </c>
      <c r="X36" s="7">
        <v>2.5379519999999998</v>
      </c>
      <c r="Y36" s="7">
        <v>1.0614486000000001</v>
      </c>
      <c r="Z36" s="7">
        <v>1.4765033999999999</v>
      </c>
      <c r="AA36" s="21">
        <v>1.3945051063917769E-5</v>
      </c>
      <c r="AB36" s="7">
        <v>1.8195183000000001</v>
      </c>
      <c r="AC36" s="21">
        <v>0.1050141</v>
      </c>
      <c r="AD36" s="21">
        <v>3.9320400000000005E-2</v>
      </c>
      <c r="AE36" s="21">
        <v>1.3492199999999999E-2</v>
      </c>
    </row>
    <row r="37" spans="1:31" ht="15.75" customHeight="1" x14ac:dyDescent="0.2">
      <c r="A37" s="3">
        <v>33953</v>
      </c>
      <c r="B37">
        <f t="shared" si="0"/>
        <v>1992</v>
      </c>
      <c r="C37">
        <f t="shared" si="1"/>
        <v>12</v>
      </c>
      <c r="D37" s="7">
        <v>6.9459338199999996</v>
      </c>
      <c r="F37" s="7">
        <v>3472.26953125</v>
      </c>
      <c r="H37" s="7">
        <v>3409.7607421900002</v>
      </c>
      <c r="I37" s="7">
        <v>51.357967379999998</v>
      </c>
      <c r="J37" s="7">
        <v>1.1813781299999999</v>
      </c>
      <c r="K37" s="7">
        <v>1.08426428</v>
      </c>
      <c r="L37" s="7">
        <v>5.5027399099999998</v>
      </c>
      <c r="M37" s="7">
        <v>9.899811E-2</v>
      </c>
      <c r="N37" s="7">
        <v>0.34734221999999998</v>
      </c>
      <c r="O37" s="7">
        <v>2.92211628</v>
      </c>
      <c r="P37" s="7">
        <v>1.4083160000000001E-2</v>
      </c>
      <c r="Q37" s="7">
        <v>0</v>
      </c>
      <c r="R37" s="7">
        <v>0</v>
      </c>
      <c r="S37" s="7">
        <v>0</v>
      </c>
      <c r="U37" s="7">
        <v>0.40568118999999991</v>
      </c>
      <c r="V37" s="7">
        <v>1.5465656071865455</v>
      </c>
      <c r="W37" s="7">
        <v>1.4473453599999999</v>
      </c>
      <c r="X37" s="7">
        <v>3.1457826600000001</v>
      </c>
      <c r="Y37" s="7">
        <v>0.62544608000000002</v>
      </c>
      <c r="Z37" s="7">
        <v>2.5203365799999999</v>
      </c>
      <c r="AA37" s="21">
        <v>0</v>
      </c>
      <c r="AB37" s="7">
        <v>4.3677217499999994</v>
      </c>
      <c r="AC37" s="21">
        <v>0.10851457</v>
      </c>
      <c r="AD37" s="21">
        <v>4.063108E-2</v>
      </c>
      <c r="AE37" s="21">
        <v>1.316694E-2</v>
      </c>
    </row>
    <row r="38" spans="1:31" ht="15.75" customHeight="1" x14ac:dyDescent="0.2">
      <c r="A38" s="3">
        <v>33984</v>
      </c>
      <c r="B38">
        <f t="shared" si="0"/>
        <v>1993</v>
      </c>
      <c r="C38">
        <f t="shared" si="1"/>
        <v>1</v>
      </c>
      <c r="D38" s="7">
        <v>5.5593433399999999</v>
      </c>
      <c r="F38" s="7">
        <v>3470.8830566400002</v>
      </c>
      <c r="H38" s="7">
        <v>3408.8161621099998</v>
      </c>
      <c r="I38" s="7">
        <v>51.423839569999998</v>
      </c>
      <c r="J38" s="7">
        <v>0.62255388</v>
      </c>
      <c r="K38" s="7">
        <v>1.08311665</v>
      </c>
      <c r="L38" s="7">
        <v>4.5016102800000004</v>
      </c>
      <c r="M38" s="7">
        <v>0.27609794999999998</v>
      </c>
      <c r="N38" s="7">
        <v>0.85688399999999998</v>
      </c>
      <c r="O38" s="7">
        <v>3.28532147</v>
      </c>
      <c r="P38" s="7">
        <v>1.7338449999999998E-2</v>
      </c>
      <c r="Q38" s="7">
        <v>0</v>
      </c>
      <c r="R38" s="7">
        <v>0</v>
      </c>
      <c r="S38" s="7">
        <v>0</v>
      </c>
      <c r="U38" s="7">
        <v>2.3270084900000003</v>
      </c>
      <c r="V38" s="7">
        <v>1.1615857217665251</v>
      </c>
      <c r="W38" s="7">
        <v>2.2811827400000002</v>
      </c>
      <c r="X38" s="7">
        <v>3.6416270399999999</v>
      </c>
      <c r="Y38" s="7">
        <v>0.30343730000000002</v>
      </c>
      <c r="Z38" s="7">
        <v>3.3381897399999998</v>
      </c>
      <c r="AA38" s="21">
        <v>0</v>
      </c>
      <c r="AB38" s="7">
        <v>6.34931088</v>
      </c>
      <c r="AC38" s="21">
        <v>0.10951617999999999</v>
      </c>
      <c r="AD38" s="21">
        <v>4.0448800000000007E-2</v>
      </c>
      <c r="AE38" s="21">
        <v>1.293413E-2</v>
      </c>
    </row>
    <row r="39" spans="1:31" ht="15.75" customHeight="1" x14ac:dyDescent="0.2">
      <c r="A39" s="3">
        <v>34015</v>
      </c>
      <c r="B39">
        <f t="shared" si="0"/>
        <v>1993</v>
      </c>
      <c r="C39">
        <f t="shared" si="1"/>
        <v>2</v>
      </c>
      <c r="D39" s="7">
        <v>3.82263851</v>
      </c>
      <c r="F39" s="7">
        <v>3469.1462402299999</v>
      </c>
      <c r="H39" s="7">
        <v>3408.4526367200001</v>
      </c>
      <c r="I39" s="7">
        <v>51.484172819999998</v>
      </c>
      <c r="J39" s="7">
        <v>0.43976929999999997</v>
      </c>
      <c r="K39" s="7">
        <v>0.98487513999999998</v>
      </c>
      <c r="L39" s="7">
        <v>3.3526291800000001</v>
      </c>
      <c r="M39" s="7">
        <v>0.27627632000000002</v>
      </c>
      <c r="N39" s="7">
        <v>1.0772533399999999</v>
      </c>
      <c r="O39" s="7">
        <v>3.0599207900000001</v>
      </c>
      <c r="P39" s="7">
        <v>1.8742760000000001E-2</v>
      </c>
      <c r="Q39" s="7">
        <v>0</v>
      </c>
      <c r="R39" s="7">
        <v>0</v>
      </c>
      <c r="S39" s="7">
        <v>0</v>
      </c>
      <c r="U39" s="7">
        <v>2.8107128000000001</v>
      </c>
      <c r="V39" s="7">
        <v>0.52216458046486036</v>
      </c>
      <c r="W39" s="7">
        <v>2.7044502800000005</v>
      </c>
      <c r="X39" s="7">
        <v>3.2718459200000001</v>
      </c>
      <c r="Y39" s="7">
        <v>0.18832744000000001</v>
      </c>
      <c r="Z39" s="7">
        <v>3.08351848</v>
      </c>
      <c r="AA39" s="21">
        <v>0</v>
      </c>
      <c r="AB39" s="7">
        <v>4.4859318000000004</v>
      </c>
      <c r="AC39" s="21">
        <v>9.8917840000000007E-2</v>
      </c>
      <c r="AD39" s="21">
        <v>3.6534400000000002E-2</v>
      </c>
      <c r="AE39" s="21">
        <v>1.2394479999999999E-2</v>
      </c>
    </row>
    <row r="40" spans="1:31" ht="15.75" customHeight="1" x14ac:dyDescent="0.2">
      <c r="A40" s="3">
        <v>34043</v>
      </c>
      <c r="B40">
        <f t="shared" si="0"/>
        <v>1993</v>
      </c>
      <c r="C40">
        <f t="shared" si="1"/>
        <v>3</v>
      </c>
      <c r="D40" s="7">
        <v>3.6296289000000002</v>
      </c>
      <c r="F40" s="7">
        <v>3468.953125</v>
      </c>
      <c r="H40" s="7">
        <v>3408.1398925799999</v>
      </c>
      <c r="I40" s="7">
        <v>51.57197189</v>
      </c>
      <c r="J40" s="7">
        <v>0.37845853000000002</v>
      </c>
      <c r="K40" s="7">
        <v>0.78126466000000006</v>
      </c>
      <c r="L40" s="7">
        <v>2.7473285199999999</v>
      </c>
      <c r="M40" s="7">
        <v>0.27627632000000002</v>
      </c>
      <c r="N40" s="7">
        <v>1.62870026</v>
      </c>
      <c r="O40" s="7">
        <v>3.40377069</v>
      </c>
      <c r="P40" s="7">
        <v>2.5655830000000001E-2</v>
      </c>
      <c r="Q40" s="7">
        <v>0</v>
      </c>
      <c r="R40" s="7">
        <v>0</v>
      </c>
      <c r="S40" s="7">
        <v>0</v>
      </c>
      <c r="U40" s="7">
        <v>3.5694506700000002</v>
      </c>
      <c r="V40" s="7">
        <v>0.26830105984582298</v>
      </c>
      <c r="W40" s="7">
        <v>3.3229076699999998</v>
      </c>
      <c r="X40" s="7">
        <v>3.2961261499999992</v>
      </c>
      <c r="Y40" s="7">
        <v>0.17582828</v>
      </c>
      <c r="Z40" s="7">
        <v>3.1202978699999995</v>
      </c>
      <c r="AA40" s="21">
        <v>0</v>
      </c>
      <c r="AB40" s="7">
        <v>5.1497466600000008</v>
      </c>
      <c r="AC40" s="21">
        <v>0.10951617999999999</v>
      </c>
      <c r="AD40" s="21">
        <v>4.0448800000000007E-2</v>
      </c>
      <c r="AE40" s="21">
        <v>1.426403E-2</v>
      </c>
    </row>
    <row r="41" spans="1:31" ht="15.75" customHeight="1" x14ac:dyDescent="0.2">
      <c r="A41" s="3">
        <v>34074</v>
      </c>
      <c r="B41">
        <f t="shared" si="0"/>
        <v>1993</v>
      </c>
      <c r="C41">
        <f t="shared" si="1"/>
        <v>4</v>
      </c>
      <c r="D41" s="7">
        <v>2.9835514999999999</v>
      </c>
      <c r="F41" s="7">
        <v>3468.3071289099998</v>
      </c>
      <c r="H41" s="7">
        <v>3407.5659179700001</v>
      </c>
      <c r="I41" s="7">
        <v>51.59555435</v>
      </c>
      <c r="J41" s="7">
        <v>0.44661595999999998</v>
      </c>
      <c r="K41" s="7">
        <v>0.83650928999999996</v>
      </c>
      <c r="L41" s="7">
        <v>2.2566058600000001</v>
      </c>
      <c r="M41" s="7">
        <v>1.442979E-2</v>
      </c>
      <c r="N41" s="7">
        <v>2.0577817</v>
      </c>
      <c r="O41" s="7">
        <v>3.5135755500000001</v>
      </c>
      <c r="P41" s="7">
        <v>2.0096780000000002E-2</v>
      </c>
      <c r="Q41" s="7">
        <v>0</v>
      </c>
      <c r="R41" s="7">
        <v>0</v>
      </c>
      <c r="S41" s="7">
        <v>0</v>
      </c>
      <c r="U41" s="7">
        <v>2.2891032</v>
      </c>
      <c r="V41" s="7">
        <v>0.354157813519965</v>
      </c>
      <c r="W41" s="7">
        <v>2.5545939</v>
      </c>
      <c r="X41" s="7">
        <v>2.2145183999999998</v>
      </c>
      <c r="Y41" s="7">
        <v>0.22628490000000001</v>
      </c>
      <c r="Z41" s="7">
        <v>1.9882334999999998</v>
      </c>
      <c r="AA41" s="21">
        <v>7.9432104589570844E-5</v>
      </c>
      <c r="AB41" s="7">
        <v>2.4926523000000005</v>
      </c>
      <c r="AC41" s="21">
        <v>0.10598339999999999</v>
      </c>
      <c r="AD41" s="21">
        <v>3.9143999999999998E-2</v>
      </c>
      <c r="AE41" s="21">
        <v>1.4974200000000002E-2</v>
      </c>
    </row>
    <row r="42" spans="1:31" ht="15.75" customHeight="1" x14ac:dyDescent="0.2">
      <c r="A42" s="3">
        <v>34104</v>
      </c>
      <c r="B42">
        <f t="shared" si="0"/>
        <v>1993</v>
      </c>
      <c r="C42">
        <f t="shared" si="1"/>
        <v>5</v>
      </c>
      <c r="D42" s="7">
        <v>2.2997083699999998</v>
      </c>
      <c r="F42" s="7">
        <v>3467.6232910200001</v>
      </c>
      <c r="H42" s="7">
        <v>3406.6496582</v>
      </c>
      <c r="I42" s="7">
        <v>51.63227844</v>
      </c>
      <c r="J42" s="7">
        <v>0.63590312000000004</v>
      </c>
      <c r="K42" s="7">
        <v>1.18211782</v>
      </c>
      <c r="L42" s="7">
        <v>1.92204022</v>
      </c>
      <c r="M42" s="7">
        <v>0.13147755</v>
      </c>
      <c r="N42" s="7">
        <v>1.51050401</v>
      </c>
      <c r="O42" s="7">
        <v>3.8941369099999998</v>
      </c>
      <c r="P42" s="7">
        <v>6.5201419999999996E-2</v>
      </c>
      <c r="Q42" s="7">
        <v>0</v>
      </c>
      <c r="R42" s="7">
        <v>0</v>
      </c>
      <c r="S42" s="7">
        <v>0</v>
      </c>
      <c r="U42" s="7">
        <v>4.7926889699999995</v>
      </c>
      <c r="V42" s="7">
        <v>1.0655138809548024</v>
      </c>
      <c r="W42" s="7">
        <v>4.0685013799999998</v>
      </c>
      <c r="X42" s="7">
        <v>4.1379826099999999</v>
      </c>
      <c r="Y42" s="7">
        <v>0.32360869000000003</v>
      </c>
      <c r="Z42" s="7">
        <v>3.81437392</v>
      </c>
      <c r="AA42" s="21">
        <v>6.7126052746286401E-3</v>
      </c>
      <c r="AB42" s="7">
        <v>5.4961874700000006</v>
      </c>
      <c r="AC42" s="21">
        <v>0.10951617999999999</v>
      </c>
      <c r="AD42" s="21">
        <v>4.0448800000000007E-2</v>
      </c>
      <c r="AE42" s="21">
        <v>1.614728E-2</v>
      </c>
    </row>
    <row r="43" spans="1:31" ht="15.75" customHeight="1" x14ac:dyDescent="0.2">
      <c r="A43" s="3">
        <v>34135</v>
      </c>
      <c r="B43">
        <f t="shared" si="0"/>
        <v>1993</v>
      </c>
      <c r="C43">
        <f t="shared" si="1"/>
        <v>6</v>
      </c>
      <c r="D43" s="7">
        <v>4.5608696899999996</v>
      </c>
      <c r="F43" s="7">
        <v>3469.8845214799999</v>
      </c>
      <c r="H43" s="7">
        <v>3406.6765136700001</v>
      </c>
      <c r="I43" s="7">
        <v>51.593376159999998</v>
      </c>
      <c r="J43" s="7">
        <v>1.56502736</v>
      </c>
      <c r="K43" s="7">
        <v>0.96577495000000002</v>
      </c>
      <c r="L43" s="7">
        <v>3.4043128500000002</v>
      </c>
      <c r="M43" s="7">
        <v>0.15842218999999999</v>
      </c>
      <c r="N43" s="7">
        <v>0.60893399000000004</v>
      </c>
      <c r="O43" s="7">
        <v>4.5897617300000002</v>
      </c>
      <c r="P43" s="7">
        <v>0.32231066000000003</v>
      </c>
      <c r="Q43" s="7">
        <v>0</v>
      </c>
      <c r="R43" s="7">
        <v>0</v>
      </c>
      <c r="S43" s="7">
        <v>0</v>
      </c>
      <c r="U43" s="7">
        <v>14.990618400000002</v>
      </c>
      <c r="V43" s="7">
        <v>2.0557982946765505</v>
      </c>
      <c r="W43" s="7">
        <v>5.4890178000000001</v>
      </c>
      <c r="X43" s="7">
        <v>6.9308471999999997</v>
      </c>
      <c r="Y43" s="7">
        <v>0.80767440000000001</v>
      </c>
      <c r="Z43" s="7">
        <v>6.1231727999999999</v>
      </c>
      <c r="AA43" s="21">
        <v>0.123095399289329</v>
      </c>
      <c r="AB43" s="7">
        <v>2.4462939000000001</v>
      </c>
      <c r="AC43" s="21">
        <v>0.10598339999999999</v>
      </c>
      <c r="AD43" s="21">
        <v>3.9143999999999998E-2</v>
      </c>
      <c r="AE43" s="21">
        <v>1.55715E-2</v>
      </c>
    </row>
    <row r="44" spans="1:31" ht="15.75" customHeight="1" x14ac:dyDescent="0.2">
      <c r="A44" s="3">
        <v>34165</v>
      </c>
      <c r="B44">
        <f t="shared" si="0"/>
        <v>1993</v>
      </c>
      <c r="C44">
        <f t="shared" si="1"/>
        <v>7</v>
      </c>
      <c r="D44" s="7">
        <v>15.2134819</v>
      </c>
      <c r="F44" s="7">
        <v>3480.5371093799999</v>
      </c>
      <c r="H44" s="7">
        <v>3408.7084960900002</v>
      </c>
      <c r="I44" s="7">
        <v>51.30470657</v>
      </c>
      <c r="J44" s="7">
        <v>3.4444487100000001</v>
      </c>
      <c r="K44" s="7">
        <v>0.54377257999999995</v>
      </c>
      <c r="L44" s="7">
        <v>8.2517948200000006</v>
      </c>
      <c r="M44" s="7">
        <v>0.33743304000000002</v>
      </c>
      <c r="N44" s="7">
        <v>5.531345E-2</v>
      </c>
      <c r="O44" s="7">
        <v>6.8806996299999996</v>
      </c>
      <c r="P44" s="7">
        <v>1.01036799</v>
      </c>
      <c r="Q44" s="7">
        <v>0</v>
      </c>
      <c r="R44" s="7">
        <v>0</v>
      </c>
      <c r="S44" s="7">
        <v>0</v>
      </c>
      <c r="U44" s="7">
        <v>26.538747839999996</v>
      </c>
      <c r="V44" s="7">
        <v>6.3261496473439705</v>
      </c>
      <c r="W44" s="7">
        <v>10.62798978</v>
      </c>
      <c r="X44" s="7">
        <v>11.614482630000001</v>
      </c>
      <c r="Y44" s="7">
        <v>1.84800455</v>
      </c>
      <c r="Z44" s="7">
        <v>9.7664780800000006</v>
      </c>
      <c r="AA44" s="21">
        <v>0.44172036594366021</v>
      </c>
      <c r="AB44" s="7">
        <v>4.8144562400000002</v>
      </c>
      <c r="AC44" s="21">
        <v>0.10951617999999999</v>
      </c>
      <c r="AD44" s="21">
        <v>4.0448800000000007E-2</v>
      </c>
      <c r="AE44" s="21">
        <v>1.569065E-2</v>
      </c>
    </row>
    <row r="45" spans="1:31" ht="15.75" customHeight="1" x14ac:dyDescent="0.2">
      <c r="A45" s="3">
        <v>34196</v>
      </c>
      <c r="B45">
        <f t="shared" si="0"/>
        <v>1993</v>
      </c>
      <c r="C45">
        <f t="shared" si="1"/>
        <v>8</v>
      </c>
      <c r="D45" s="7">
        <v>18.184448239999998</v>
      </c>
      <c r="F45" s="7">
        <v>3483.5080566400002</v>
      </c>
      <c r="H45" s="7">
        <v>3409.94140625</v>
      </c>
      <c r="I45" s="7">
        <v>50.97914505</v>
      </c>
      <c r="J45" s="7">
        <v>3.7804369900000001</v>
      </c>
      <c r="K45" s="7">
        <v>0.45140454000000002</v>
      </c>
      <c r="L45" s="7">
        <v>9.28938007</v>
      </c>
      <c r="M45" s="7">
        <v>0.21902231999999999</v>
      </c>
      <c r="N45" s="7">
        <v>9.2687700000000008E-3</v>
      </c>
      <c r="O45" s="7">
        <v>8.0159826299999999</v>
      </c>
      <c r="P45" s="7">
        <v>0.82201718999999995</v>
      </c>
      <c r="Q45" s="7">
        <v>0</v>
      </c>
      <c r="R45" s="7">
        <v>0</v>
      </c>
      <c r="S45" s="7">
        <v>0</v>
      </c>
      <c r="U45" s="7">
        <v>23.66826099</v>
      </c>
      <c r="V45" s="7">
        <v>11.511398540596902</v>
      </c>
      <c r="W45" s="7">
        <v>11.48763404</v>
      </c>
      <c r="X45" s="7">
        <v>9.8989457299999994</v>
      </c>
      <c r="Y45" s="7">
        <v>2.04631527</v>
      </c>
      <c r="Z45" s="7">
        <v>7.8526304599999994</v>
      </c>
      <c r="AA45" s="21">
        <v>0.46905063624928428</v>
      </c>
      <c r="AB45" s="7">
        <v>3.0821071100000004</v>
      </c>
      <c r="AC45" s="21">
        <v>0.10951617999999999</v>
      </c>
      <c r="AD45" s="21">
        <v>4.0448800000000007E-2</v>
      </c>
      <c r="AE45" s="21">
        <v>1.5599200000000001E-2</v>
      </c>
    </row>
    <row r="46" spans="1:31" ht="15.75" customHeight="1" x14ac:dyDescent="0.2">
      <c r="A46" s="3">
        <v>34227</v>
      </c>
      <c r="B46">
        <f t="shared" si="0"/>
        <v>1993</v>
      </c>
      <c r="C46">
        <f t="shared" si="1"/>
        <v>9</v>
      </c>
      <c r="D46" s="7">
        <v>25.095668790000001</v>
      </c>
      <c r="F46" s="7">
        <v>3490.41918945</v>
      </c>
      <c r="H46" s="7">
        <v>3411.6721191400002</v>
      </c>
      <c r="I46" s="7">
        <v>51.000667569999997</v>
      </c>
      <c r="J46" s="7">
        <v>5.5009999299999999</v>
      </c>
      <c r="K46" s="7">
        <v>0.22525029999999999</v>
      </c>
      <c r="L46" s="7">
        <v>11.70684719</v>
      </c>
      <c r="M46" s="7">
        <v>0.33116849999999998</v>
      </c>
      <c r="N46" s="7">
        <v>1.88025E-2</v>
      </c>
      <c r="O46" s="7">
        <v>8.5579786299999991</v>
      </c>
      <c r="P46" s="7">
        <v>1.4055004099999999</v>
      </c>
      <c r="Q46" s="7">
        <v>0</v>
      </c>
      <c r="R46" s="7">
        <v>0</v>
      </c>
      <c r="S46" s="7">
        <v>0</v>
      </c>
      <c r="U46" s="7">
        <v>27.915244200000004</v>
      </c>
      <c r="V46" s="7">
        <v>11.711312550503761</v>
      </c>
      <c r="W46" s="7">
        <v>10.6240197</v>
      </c>
      <c r="X46" s="7">
        <v>12.820259100000001</v>
      </c>
      <c r="Y46" s="7">
        <v>2.8852097999999997</v>
      </c>
      <c r="Z46" s="7">
        <v>9.9350493000000029</v>
      </c>
      <c r="AA46" s="21">
        <v>9.2786541726075616E-2</v>
      </c>
      <c r="AB46" s="7">
        <v>2.0000711999999998</v>
      </c>
      <c r="AC46" s="21">
        <v>0.10598339999999999</v>
      </c>
      <c r="AD46" s="21">
        <v>3.9143999999999998E-2</v>
      </c>
      <c r="AE46" s="21">
        <v>1.47318E-2</v>
      </c>
    </row>
    <row r="47" spans="1:31" ht="15.75" customHeight="1" x14ac:dyDescent="0.2">
      <c r="A47" s="3">
        <v>34257</v>
      </c>
      <c r="B47">
        <f t="shared" si="0"/>
        <v>1993</v>
      </c>
      <c r="C47">
        <f t="shared" si="1"/>
        <v>10</v>
      </c>
      <c r="D47" s="7">
        <v>15.8410759</v>
      </c>
      <c r="F47" s="7">
        <v>3481.1645507799999</v>
      </c>
      <c r="H47" s="7">
        <v>3411.7624511700001</v>
      </c>
      <c r="I47" s="7">
        <v>51.01575089</v>
      </c>
      <c r="J47" s="7">
        <v>3.5574605500000001</v>
      </c>
      <c r="K47" s="7">
        <v>0.69590675999999996</v>
      </c>
      <c r="L47" s="7">
        <v>7.9741287200000004</v>
      </c>
      <c r="M47" s="7">
        <v>0.33116849999999998</v>
      </c>
      <c r="N47" s="7">
        <v>4.6103810000000002E-2</v>
      </c>
      <c r="O47" s="7">
        <v>5.6881184600000001</v>
      </c>
      <c r="P47" s="7">
        <v>9.3670439999999994E-2</v>
      </c>
      <c r="Q47" s="7">
        <v>0</v>
      </c>
      <c r="R47" s="7">
        <v>0</v>
      </c>
      <c r="S47" s="7">
        <v>0</v>
      </c>
      <c r="U47" s="7">
        <v>2.3873775799999999</v>
      </c>
      <c r="V47" s="7">
        <v>7.6103688682051747</v>
      </c>
      <c r="W47" s="7">
        <v>7.28372683</v>
      </c>
      <c r="X47" s="7">
        <v>5.3171627800000003</v>
      </c>
      <c r="Y47" s="7">
        <v>1.9093073600000001</v>
      </c>
      <c r="Z47" s="7">
        <v>3.4078554199999997</v>
      </c>
      <c r="AA47" s="21">
        <v>2.6943096444408629E-3</v>
      </c>
      <c r="AB47" s="7">
        <v>6.9057233699999987</v>
      </c>
      <c r="AC47" s="21">
        <v>0.10951617999999999</v>
      </c>
      <c r="AD47" s="21">
        <v>4.0448800000000007E-2</v>
      </c>
      <c r="AE47" s="21">
        <v>1.4960600000000001E-2</v>
      </c>
    </row>
    <row r="48" spans="1:31" ht="15.75" customHeight="1" x14ac:dyDescent="0.2">
      <c r="A48" s="3">
        <v>34288</v>
      </c>
      <c r="B48">
        <f t="shared" si="0"/>
        <v>1993</v>
      </c>
      <c r="C48">
        <f t="shared" si="1"/>
        <v>11</v>
      </c>
      <c r="D48" s="7">
        <v>10.377296449999999</v>
      </c>
      <c r="F48" s="7">
        <v>3475.7009277299999</v>
      </c>
      <c r="H48" s="7">
        <v>3411.0563964799999</v>
      </c>
      <c r="I48" s="7">
        <v>51.029773710000001</v>
      </c>
      <c r="J48" s="7">
        <v>2.6748569</v>
      </c>
      <c r="K48" s="7">
        <v>0.98408359000000001</v>
      </c>
      <c r="L48" s="7">
        <v>6.4231929799999996</v>
      </c>
      <c r="M48" s="7">
        <v>0.18559976</v>
      </c>
      <c r="N48" s="7">
        <v>0.15904549000000001</v>
      </c>
      <c r="O48" s="7">
        <v>3.17297363</v>
      </c>
      <c r="P48" s="7">
        <v>1.4925860000000001E-2</v>
      </c>
      <c r="Q48" s="7">
        <v>0</v>
      </c>
      <c r="R48" s="7">
        <v>0</v>
      </c>
      <c r="S48" s="7">
        <v>0</v>
      </c>
      <c r="U48" s="7">
        <v>0.48254010000000003</v>
      </c>
      <c r="V48" s="7">
        <v>2.0324318577409</v>
      </c>
      <c r="W48" s="7">
        <v>1.6044849000000001</v>
      </c>
      <c r="X48" s="7">
        <v>3.0233172000000001</v>
      </c>
      <c r="Y48" s="7">
        <v>1.3914321000000003</v>
      </c>
      <c r="Z48" s="7">
        <v>1.6318851000000001</v>
      </c>
      <c r="AA48" s="21">
        <v>6.1631657055040496E-5</v>
      </c>
      <c r="AB48" s="7">
        <v>1.7712768000000001</v>
      </c>
      <c r="AC48" s="21">
        <v>0.10598339999999999</v>
      </c>
      <c r="AD48" s="21">
        <v>3.9143999999999998E-2</v>
      </c>
      <c r="AE48" s="21">
        <v>1.3612800000000001E-2</v>
      </c>
    </row>
    <row r="49" spans="1:31" ht="15.75" customHeight="1" x14ac:dyDescent="0.2">
      <c r="A49" s="3">
        <v>34318</v>
      </c>
      <c r="B49">
        <f t="shared" si="0"/>
        <v>1993</v>
      </c>
      <c r="C49">
        <f t="shared" si="1"/>
        <v>12</v>
      </c>
      <c r="D49" s="7">
        <v>7.4902749100000001</v>
      </c>
      <c r="F49" s="7">
        <v>3472.8139648400002</v>
      </c>
      <c r="H49" s="7">
        <v>3410.1333007799999</v>
      </c>
      <c r="I49" s="7">
        <v>51.044326779999999</v>
      </c>
      <c r="J49" s="7">
        <v>1.4449833599999999</v>
      </c>
      <c r="K49" s="7">
        <v>1.08394122</v>
      </c>
      <c r="L49" s="7">
        <v>5.83709145</v>
      </c>
      <c r="M49" s="7">
        <v>9.9250630000000006E-2</v>
      </c>
      <c r="N49" s="7">
        <v>0.22937149000000001</v>
      </c>
      <c r="O49" s="7">
        <v>2.9270033799999999</v>
      </c>
      <c r="P49" s="7">
        <v>1.456757E-2</v>
      </c>
      <c r="Q49" s="7">
        <v>0</v>
      </c>
      <c r="R49" s="7">
        <v>0</v>
      </c>
      <c r="S49" s="7">
        <v>0</v>
      </c>
      <c r="U49" s="7">
        <v>0.36084062</v>
      </c>
      <c r="V49" s="7">
        <v>2.024867305547597</v>
      </c>
      <c r="W49" s="7">
        <v>1.4842592299999999</v>
      </c>
      <c r="X49" s="7">
        <v>3.3714837399999995</v>
      </c>
      <c r="Y49" s="7">
        <v>0.77205995999999999</v>
      </c>
      <c r="Z49" s="7">
        <v>2.5994237799999995</v>
      </c>
      <c r="AA49" s="21">
        <v>9.3240439466587453E-7</v>
      </c>
      <c r="AB49" s="7">
        <v>4.28439251</v>
      </c>
      <c r="AC49" s="21">
        <v>0.10951617999999999</v>
      </c>
      <c r="AD49" s="21">
        <v>4.0448800000000007E-2</v>
      </c>
      <c r="AE49" s="21">
        <v>1.323297E-2</v>
      </c>
    </row>
    <row r="50" spans="1:31" ht="15.75" customHeight="1" x14ac:dyDescent="0.2">
      <c r="A50" s="3">
        <v>34349</v>
      </c>
      <c r="B50">
        <f t="shared" si="0"/>
        <v>1994</v>
      </c>
      <c r="C50">
        <f t="shared" si="1"/>
        <v>1</v>
      </c>
      <c r="D50" s="7">
        <v>6.2452559499999998</v>
      </c>
      <c r="F50" s="7">
        <v>3471.5688476599998</v>
      </c>
      <c r="H50" s="7">
        <v>3409.1359863299999</v>
      </c>
      <c r="I50" s="7">
        <v>51.106956480000001</v>
      </c>
      <c r="J50" s="7">
        <v>0.77530359999999998</v>
      </c>
      <c r="K50" s="7">
        <v>1.0326042200000001</v>
      </c>
      <c r="L50" s="7">
        <v>5.0326032600000001</v>
      </c>
      <c r="M50" s="7">
        <v>0.27846292</v>
      </c>
      <c r="N50" s="7">
        <v>0.64838171</v>
      </c>
      <c r="O50" s="7">
        <v>3.5417275400000001</v>
      </c>
      <c r="P50" s="7">
        <v>1.6923299999999999E-2</v>
      </c>
      <c r="Q50" s="7">
        <v>0</v>
      </c>
      <c r="R50" s="7">
        <v>0</v>
      </c>
      <c r="S50" s="7">
        <v>0</v>
      </c>
      <c r="U50" s="7">
        <v>3.66292404</v>
      </c>
      <c r="V50" s="7">
        <v>1.2776214708551894</v>
      </c>
      <c r="W50" s="7">
        <v>2.9985270799999997</v>
      </c>
      <c r="X50" s="7">
        <v>3.7009331400000001</v>
      </c>
      <c r="Y50" s="7">
        <v>0.38889438000000004</v>
      </c>
      <c r="Z50" s="7">
        <v>3.3120387600000001</v>
      </c>
      <c r="AA50" s="21">
        <v>0</v>
      </c>
      <c r="AB50" s="7">
        <v>5.9113890699999994</v>
      </c>
      <c r="AC50" s="21">
        <v>0.11041580000000001</v>
      </c>
      <c r="AD50" s="21">
        <v>4.0238929999999999E-2</v>
      </c>
      <c r="AE50" s="21">
        <v>1.3200729999999999E-2</v>
      </c>
    </row>
    <row r="51" spans="1:31" ht="15.75" customHeight="1" x14ac:dyDescent="0.2">
      <c r="A51" s="3">
        <v>34380</v>
      </c>
      <c r="B51">
        <f t="shared" si="0"/>
        <v>1994</v>
      </c>
      <c r="C51">
        <f t="shared" si="1"/>
        <v>2</v>
      </c>
      <c r="D51" s="7">
        <v>5.5370650299999999</v>
      </c>
      <c r="F51" s="7">
        <v>3470.8605957</v>
      </c>
      <c r="H51" s="7">
        <v>3408.8986816400002</v>
      </c>
      <c r="I51" s="7">
        <v>51.176567079999998</v>
      </c>
      <c r="J51" s="7">
        <v>0.58112025</v>
      </c>
      <c r="K51" s="7">
        <v>0.69322603999999999</v>
      </c>
      <c r="L51" s="7">
        <v>4.3412385000000002</v>
      </c>
      <c r="M51" s="7">
        <v>0.27861979999999997</v>
      </c>
      <c r="N51" s="7">
        <v>1.2437766800000001</v>
      </c>
      <c r="O51" s="7">
        <v>3.62874937</v>
      </c>
      <c r="P51" s="7">
        <v>1.860765E-2</v>
      </c>
      <c r="Q51" s="7">
        <v>0</v>
      </c>
      <c r="R51" s="7">
        <v>0</v>
      </c>
      <c r="S51" s="7">
        <v>0</v>
      </c>
      <c r="U51" s="7">
        <v>2.8130045999999997</v>
      </c>
      <c r="V51" s="7">
        <v>1.1995363032533812</v>
      </c>
      <c r="W51" s="7">
        <v>2.9972000800000003</v>
      </c>
      <c r="X51" s="7">
        <v>2.7924411200000003</v>
      </c>
      <c r="Y51" s="7">
        <v>0.25961431999999995</v>
      </c>
      <c r="Z51" s="7">
        <v>2.5328268000000005</v>
      </c>
      <c r="AA51" s="21">
        <v>0</v>
      </c>
      <c r="AB51" s="7">
        <v>3.4452331199999997</v>
      </c>
      <c r="AC51" s="21">
        <v>9.9730399999999997E-2</v>
      </c>
      <c r="AD51" s="21">
        <v>3.6344840000000003E-2</v>
      </c>
      <c r="AE51" s="21">
        <v>1.216796E-2</v>
      </c>
    </row>
    <row r="52" spans="1:31" ht="15.75" customHeight="1" x14ac:dyDescent="0.2">
      <c r="A52" s="3">
        <v>34408</v>
      </c>
      <c r="B52">
        <f t="shared" si="0"/>
        <v>1994</v>
      </c>
      <c r="C52">
        <f t="shared" si="1"/>
        <v>3</v>
      </c>
      <c r="D52" s="7">
        <v>3.3232266899999998</v>
      </c>
      <c r="F52" s="7">
        <v>3468.6467285200001</v>
      </c>
      <c r="H52" s="7">
        <v>3408.3955078099998</v>
      </c>
      <c r="I52" s="7">
        <v>51.204601289999999</v>
      </c>
      <c r="J52" s="7">
        <v>0.36646857999999999</v>
      </c>
      <c r="K52" s="7">
        <v>0.96152198</v>
      </c>
      <c r="L52" s="7">
        <v>2.6254193799999999</v>
      </c>
      <c r="M52" s="7">
        <v>0.27861979999999997</v>
      </c>
      <c r="N52" s="7">
        <v>1.46225238</v>
      </c>
      <c r="O52" s="7">
        <v>3.3340539900000001</v>
      </c>
      <c r="P52" s="7">
        <v>1.8278280000000001E-2</v>
      </c>
      <c r="Q52" s="7">
        <v>0</v>
      </c>
      <c r="R52" s="7">
        <v>0</v>
      </c>
      <c r="S52" s="7">
        <v>0</v>
      </c>
      <c r="U52" s="7">
        <v>0.96808225999999997</v>
      </c>
      <c r="V52" s="7">
        <v>0.50599636925691804</v>
      </c>
      <c r="W52" s="7">
        <v>3.3672996700000004</v>
      </c>
      <c r="X52" s="7">
        <v>3.4031384600000001</v>
      </c>
      <c r="Y52" s="7">
        <v>0.16656641</v>
      </c>
      <c r="Z52" s="7">
        <v>3.2365720500000004</v>
      </c>
      <c r="AA52" s="21">
        <v>1.6528986996349591E-5</v>
      </c>
      <c r="AB52" s="7">
        <v>7.1054476900000001</v>
      </c>
      <c r="AC52" s="21">
        <v>0.11041580000000001</v>
      </c>
      <c r="AD52" s="21">
        <v>4.0238929999999999E-2</v>
      </c>
      <c r="AE52" s="21">
        <v>1.4824820000000001E-2</v>
      </c>
    </row>
    <row r="53" spans="1:31" ht="15.75" customHeight="1" x14ac:dyDescent="0.2">
      <c r="A53" s="3">
        <v>34439</v>
      </c>
      <c r="B53">
        <f t="shared" si="0"/>
        <v>1994</v>
      </c>
      <c r="C53">
        <f t="shared" si="1"/>
        <v>4</v>
      </c>
      <c r="D53" s="7">
        <v>1.9746172399999999</v>
      </c>
      <c r="F53" s="7">
        <v>3467.2980957</v>
      </c>
      <c r="H53" s="7">
        <v>3407.5798339799999</v>
      </c>
      <c r="I53" s="7">
        <v>51.277305599999998</v>
      </c>
      <c r="J53" s="7">
        <v>0.39509245999999998</v>
      </c>
      <c r="K53" s="7">
        <v>1.0378332100000001</v>
      </c>
      <c r="L53" s="7">
        <v>1.89932883</v>
      </c>
      <c r="M53" s="7">
        <v>1.446245E-2</v>
      </c>
      <c r="N53" s="7">
        <v>1.6897389899999999</v>
      </c>
      <c r="O53" s="7">
        <v>3.3848016300000001</v>
      </c>
      <c r="P53" s="7">
        <v>1.9779930000000001E-2</v>
      </c>
      <c r="Q53" s="7">
        <v>0</v>
      </c>
      <c r="R53" s="7">
        <v>0</v>
      </c>
      <c r="S53" s="7">
        <v>0</v>
      </c>
      <c r="U53" s="7">
        <v>2.1578115000000002</v>
      </c>
      <c r="V53" s="7">
        <v>0.11611770588550524</v>
      </c>
      <c r="W53" s="7">
        <v>2.2412969999999999</v>
      </c>
      <c r="X53" s="7">
        <v>2.3519742000000003</v>
      </c>
      <c r="Y53" s="7">
        <v>0.19881360000000001</v>
      </c>
      <c r="Z53" s="7">
        <v>2.1531606000000005</v>
      </c>
      <c r="AA53" s="21">
        <v>1.0877139829855862E-4</v>
      </c>
      <c r="AB53" s="7">
        <v>2.5154570999999999</v>
      </c>
      <c r="AC53" s="21">
        <v>0.10685399999999999</v>
      </c>
      <c r="AD53" s="21">
        <v>3.8940900000000001E-2</v>
      </c>
      <c r="AE53" s="21">
        <v>1.4990100000000001E-2</v>
      </c>
    </row>
    <row r="54" spans="1:31" ht="15.75" customHeight="1" x14ac:dyDescent="0.2">
      <c r="A54" s="3">
        <v>34469</v>
      </c>
      <c r="B54">
        <f t="shared" si="0"/>
        <v>1994</v>
      </c>
      <c r="C54">
        <f t="shared" si="1"/>
        <v>5</v>
      </c>
      <c r="D54" s="7">
        <v>1.1291931900000001</v>
      </c>
      <c r="F54" s="7">
        <v>3466.4528808599998</v>
      </c>
      <c r="H54" s="7">
        <v>3406.6267089799999</v>
      </c>
      <c r="I54" s="7">
        <v>51.318183900000001</v>
      </c>
      <c r="J54" s="7">
        <v>0.41440630000000001</v>
      </c>
      <c r="K54" s="7">
        <v>1.30574262</v>
      </c>
      <c r="L54" s="7">
        <v>1.37535882</v>
      </c>
      <c r="M54" s="7">
        <v>0.13379905</v>
      </c>
      <c r="N54" s="7">
        <v>1.56320751</v>
      </c>
      <c r="O54" s="7">
        <v>3.67854166</v>
      </c>
      <c r="P54" s="7">
        <v>3.6774300000000003E-2</v>
      </c>
      <c r="Q54" s="7">
        <v>0</v>
      </c>
      <c r="R54" s="7">
        <v>0</v>
      </c>
      <c r="S54" s="7">
        <v>0</v>
      </c>
      <c r="U54" s="7">
        <v>3.3095503900000001</v>
      </c>
      <c r="V54" s="7">
        <v>0.24618555779149348</v>
      </c>
      <c r="W54" s="7">
        <v>3.7869305500000001</v>
      </c>
      <c r="X54" s="7">
        <v>3.5484968399999999</v>
      </c>
      <c r="Y54" s="7">
        <v>0.20270528000000004</v>
      </c>
      <c r="Z54" s="7">
        <v>3.3457915599999999</v>
      </c>
      <c r="AA54" s="21">
        <v>4.2406034416190234E-3</v>
      </c>
      <c r="AB54" s="7">
        <v>6.3416690699999991</v>
      </c>
      <c r="AC54" s="21">
        <v>0.11041580000000001</v>
      </c>
      <c r="AD54" s="21">
        <v>4.0238929999999999E-2</v>
      </c>
      <c r="AE54" s="21">
        <v>1.6334209999999998E-2</v>
      </c>
    </row>
    <row r="55" spans="1:31" ht="15.75" customHeight="1" x14ac:dyDescent="0.2">
      <c r="A55" s="3">
        <v>34500</v>
      </c>
      <c r="B55">
        <f t="shared" si="0"/>
        <v>1994</v>
      </c>
      <c r="C55">
        <f t="shared" si="1"/>
        <v>6</v>
      </c>
      <c r="D55" s="7">
        <v>4.83467293</v>
      </c>
      <c r="F55" s="7">
        <v>3470.1582031200001</v>
      </c>
      <c r="H55" s="7">
        <v>3406.6140136700001</v>
      </c>
      <c r="I55" s="7">
        <v>51.229747770000003</v>
      </c>
      <c r="J55" s="7">
        <v>1.59930325</v>
      </c>
      <c r="K55" s="7">
        <v>1.1266263700000001</v>
      </c>
      <c r="L55" s="7">
        <v>3.5536494300000001</v>
      </c>
      <c r="M55" s="7">
        <v>0.16100109000000001</v>
      </c>
      <c r="N55" s="7">
        <v>0.66938931000000002</v>
      </c>
      <c r="O55" s="7">
        <v>4.6961383799999998</v>
      </c>
      <c r="P55" s="7">
        <v>0.50837511000000002</v>
      </c>
      <c r="Q55" s="7">
        <v>0</v>
      </c>
      <c r="R55" s="7">
        <v>0</v>
      </c>
      <c r="S55" s="7">
        <v>0</v>
      </c>
      <c r="U55" s="7">
        <v>19.276853699999997</v>
      </c>
      <c r="V55" s="7">
        <v>1.6489000246004744</v>
      </c>
      <c r="W55" s="7">
        <v>5.715049800000001</v>
      </c>
      <c r="X55" s="7">
        <v>8.2508451000000012</v>
      </c>
      <c r="Y55" s="7">
        <v>0.82582949999999999</v>
      </c>
      <c r="Z55" s="7">
        <v>7.4250156000000009</v>
      </c>
      <c r="AA55" s="21">
        <v>0.17137598242606247</v>
      </c>
      <c r="AB55" s="7">
        <v>2.2605782999999997</v>
      </c>
      <c r="AC55" s="21">
        <v>0.10685399999999999</v>
      </c>
      <c r="AD55" s="21">
        <v>3.8940900000000001E-2</v>
      </c>
      <c r="AE55" s="21">
        <v>1.5656699999999999E-2</v>
      </c>
    </row>
    <row r="56" spans="1:31" ht="15.75" customHeight="1" x14ac:dyDescent="0.2">
      <c r="A56" s="3">
        <v>34530</v>
      </c>
      <c r="B56">
        <f t="shared" si="0"/>
        <v>1994</v>
      </c>
      <c r="C56">
        <f t="shared" si="1"/>
        <v>7</v>
      </c>
      <c r="D56" s="7">
        <v>19.231742860000001</v>
      </c>
      <c r="F56" s="7">
        <v>3484.5554199200001</v>
      </c>
      <c r="H56" s="7">
        <v>3409.296875</v>
      </c>
      <c r="I56" s="7">
        <v>50.868041990000002</v>
      </c>
      <c r="J56" s="7">
        <v>4.17540216</v>
      </c>
      <c r="K56" s="7">
        <v>0.50134014999999998</v>
      </c>
      <c r="L56" s="7">
        <v>10.51199722</v>
      </c>
      <c r="M56" s="7">
        <v>0.34202634999999998</v>
      </c>
      <c r="N56" s="7">
        <v>5.5364280000000002E-2</v>
      </c>
      <c r="O56" s="7">
        <v>7.4754610100000001</v>
      </c>
      <c r="P56" s="7">
        <v>1.32891381</v>
      </c>
      <c r="Q56" s="7">
        <v>0</v>
      </c>
      <c r="R56" s="7">
        <v>0</v>
      </c>
      <c r="S56" s="7">
        <v>0</v>
      </c>
      <c r="U56" s="7">
        <v>33.855994970000005</v>
      </c>
      <c r="V56" s="7">
        <v>7.943885681975364</v>
      </c>
      <c r="W56" s="7">
        <v>10.453977480000001</v>
      </c>
      <c r="X56" s="7">
        <v>14.44200844</v>
      </c>
      <c r="Y56" s="7">
        <v>2.2483552900000001</v>
      </c>
      <c r="Z56" s="7">
        <v>12.193653150000001</v>
      </c>
      <c r="AA56" s="21">
        <v>0.5465489250099056</v>
      </c>
      <c r="AB56" s="7">
        <v>3.3474044899999993</v>
      </c>
      <c r="AC56" s="21">
        <v>0.11041580000000001</v>
      </c>
      <c r="AD56" s="21">
        <v>4.0238929999999999E-2</v>
      </c>
      <c r="AE56" s="21">
        <v>1.5609120000000001E-2</v>
      </c>
    </row>
    <row r="57" spans="1:31" ht="15.75" customHeight="1" x14ac:dyDescent="0.2">
      <c r="A57" s="3">
        <v>34561</v>
      </c>
      <c r="B57">
        <f t="shared" si="0"/>
        <v>1994</v>
      </c>
      <c r="C57">
        <f t="shared" si="1"/>
        <v>8</v>
      </c>
      <c r="D57" s="7">
        <v>31.4239769</v>
      </c>
      <c r="F57" s="7">
        <v>3496.7475585900002</v>
      </c>
      <c r="H57" s="7">
        <v>3412.4992675799999</v>
      </c>
      <c r="I57" s="7">
        <v>50.519683839999999</v>
      </c>
      <c r="J57" s="7">
        <v>6.1918516199999996</v>
      </c>
      <c r="K57" s="7">
        <v>0.1027449</v>
      </c>
      <c r="L57" s="7">
        <v>15.91138935</v>
      </c>
      <c r="M57" s="7">
        <v>0.22105463</v>
      </c>
      <c r="N57" s="7">
        <v>8.1743300000000005E-3</v>
      </c>
      <c r="O57" s="7">
        <v>9.4755897499999993</v>
      </c>
      <c r="P57" s="7">
        <v>1.81780732</v>
      </c>
      <c r="Q57" s="7">
        <v>0</v>
      </c>
      <c r="R57" s="7">
        <v>0</v>
      </c>
      <c r="S57" s="7">
        <v>0</v>
      </c>
      <c r="U57" s="7">
        <v>33.242577199999999</v>
      </c>
      <c r="V57" s="7">
        <v>19.622020166987856</v>
      </c>
      <c r="W57" s="7">
        <v>11.191958209999999</v>
      </c>
      <c r="X57" s="7">
        <v>16.20726655</v>
      </c>
      <c r="Y57" s="7">
        <v>3.3666399899999999</v>
      </c>
      <c r="Z57" s="7">
        <v>12.840626559999999</v>
      </c>
      <c r="AA57" s="21">
        <v>0.53853719786672116</v>
      </c>
      <c r="AB57" s="7">
        <v>1.28595843</v>
      </c>
      <c r="AC57" s="21">
        <v>0.11041580000000001</v>
      </c>
      <c r="AD57" s="21">
        <v>4.0238929999999999E-2</v>
      </c>
      <c r="AE57" s="21">
        <v>1.5481399999999999E-2</v>
      </c>
    </row>
    <row r="58" spans="1:31" ht="15.75" customHeight="1" x14ac:dyDescent="0.2">
      <c r="A58" s="3">
        <v>34592</v>
      </c>
      <c r="B58">
        <f t="shared" si="0"/>
        <v>1994</v>
      </c>
      <c r="C58">
        <f t="shared" si="1"/>
        <v>9</v>
      </c>
      <c r="D58" s="7">
        <v>25.740255359999999</v>
      </c>
      <c r="F58" s="7">
        <v>3491.0639648400002</v>
      </c>
      <c r="H58" s="7">
        <v>3413.1948242200001</v>
      </c>
      <c r="I58" s="7">
        <v>50.417648319999998</v>
      </c>
      <c r="J58" s="7">
        <v>5.5381913200000001</v>
      </c>
      <c r="K58" s="7">
        <v>0.46695759999999997</v>
      </c>
      <c r="L58" s="7">
        <v>12.851252560000001</v>
      </c>
      <c r="M58" s="7">
        <v>0.33504534000000002</v>
      </c>
      <c r="N58" s="7">
        <v>6.8099700000000003E-3</v>
      </c>
      <c r="O58" s="7">
        <v>7.7515644999999997</v>
      </c>
      <c r="P58" s="7">
        <v>0.50165075000000003</v>
      </c>
      <c r="Q58" s="7">
        <v>0</v>
      </c>
      <c r="R58" s="7">
        <v>0</v>
      </c>
      <c r="S58" s="7">
        <v>0</v>
      </c>
      <c r="U58" s="7">
        <v>13.868757899999999</v>
      </c>
      <c r="V58" s="7">
        <v>11.320950376665753</v>
      </c>
      <c r="W58" s="7">
        <v>10.8244416</v>
      </c>
      <c r="X58" s="7">
        <v>8.9849762999999996</v>
      </c>
      <c r="Y58" s="7">
        <v>2.8880681999999998</v>
      </c>
      <c r="Z58" s="7">
        <v>6.0969081000000003</v>
      </c>
      <c r="AA58" s="21">
        <v>0.16207616458772264</v>
      </c>
      <c r="AB58" s="7">
        <v>5.5292325</v>
      </c>
      <c r="AC58" s="21">
        <v>0.10685399999999999</v>
      </c>
      <c r="AD58" s="21">
        <v>3.8940900000000001E-2</v>
      </c>
      <c r="AE58" s="21">
        <v>1.4867999999999999E-2</v>
      </c>
    </row>
    <row r="59" spans="1:31" ht="15.75" customHeight="1" x14ac:dyDescent="0.2">
      <c r="A59" s="3">
        <v>34622</v>
      </c>
      <c r="B59">
        <f t="shared" si="0"/>
        <v>1994</v>
      </c>
      <c r="C59">
        <f t="shared" si="1"/>
        <v>10</v>
      </c>
      <c r="D59" s="7">
        <v>14.18141651</v>
      </c>
      <c r="F59" s="7">
        <v>3479.50512695</v>
      </c>
      <c r="H59" s="7">
        <v>3412.4929199200001</v>
      </c>
      <c r="I59" s="7">
        <v>50.433906559999997</v>
      </c>
      <c r="J59" s="7">
        <v>3.1134855699999999</v>
      </c>
      <c r="K59" s="7">
        <v>0.90180534000000001</v>
      </c>
      <c r="L59" s="7">
        <v>7.4477706000000001</v>
      </c>
      <c r="M59" s="7">
        <v>0.33504534000000002</v>
      </c>
      <c r="N59" s="7">
        <v>4.1999969999999998E-2</v>
      </c>
      <c r="O59" s="7">
        <v>4.7076911900000002</v>
      </c>
      <c r="P59" s="7">
        <v>3.0274949999999998E-2</v>
      </c>
      <c r="Q59" s="7">
        <v>0</v>
      </c>
      <c r="R59" s="7">
        <v>0</v>
      </c>
      <c r="S59" s="7">
        <v>0</v>
      </c>
      <c r="U59" s="7">
        <v>2.17607755</v>
      </c>
      <c r="V59" s="7">
        <v>5.1649366047885268</v>
      </c>
      <c r="W59" s="7">
        <v>5.8972440799999992</v>
      </c>
      <c r="X59" s="7">
        <v>5.0813662400000004</v>
      </c>
      <c r="Y59" s="7">
        <v>1.6603631000000001</v>
      </c>
      <c r="Z59" s="7">
        <v>3.4210031400000003</v>
      </c>
      <c r="AA59" s="21">
        <v>9.6413439876314052E-4</v>
      </c>
      <c r="AB59" s="7">
        <v>7.0025856599999994</v>
      </c>
      <c r="AC59" s="21">
        <v>0.11041580000000001</v>
      </c>
      <c r="AD59" s="21">
        <v>4.0238929999999999E-2</v>
      </c>
      <c r="AE59" s="21">
        <v>1.485768E-2</v>
      </c>
    </row>
    <row r="60" spans="1:31" ht="15.75" customHeight="1" x14ac:dyDescent="0.2">
      <c r="A60" s="3">
        <v>34653</v>
      </c>
      <c r="B60">
        <f t="shared" si="0"/>
        <v>1994</v>
      </c>
      <c r="C60">
        <f t="shared" si="1"/>
        <v>11</v>
      </c>
      <c r="D60" s="7">
        <v>10.744424820000001</v>
      </c>
      <c r="F60" s="7">
        <v>3476.0681152299999</v>
      </c>
      <c r="H60" s="7">
        <v>3411.6735839799999</v>
      </c>
      <c r="I60" s="7">
        <v>50.447280880000001</v>
      </c>
      <c r="J60" s="7">
        <v>2.4025666700000001</v>
      </c>
      <c r="K60" s="7">
        <v>1.1427321399999999</v>
      </c>
      <c r="L60" s="7">
        <v>7.2106881100000004</v>
      </c>
      <c r="M60" s="7">
        <v>0.18821703000000001</v>
      </c>
      <c r="N60" s="7">
        <v>0.15657647</v>
      </c>
      <c r="O60" s="7">
        <v>2.8322946999999998</v>
      </c>
      <c r="P60" s="7">
        <v>1.414346E-2</v>
      </c>
      <c r="Q60" s="7">
        <v>0</v>
      </c>
      <c r="R60" s="7">
        <v>0</v>
      </c>
      <c r="S60" s="7">
        <v>0</v>
      </c>
      <c r="U60" s="7">
        <v>0.38262360000000001</v>
      </c>
      <c r="V60" s="7">
        <v>1.8630566346804238</v>
      </c>
      <c r="W60" s="7">
        <v>1.2557577</v>
      </c>
      <c r="X60" s="7">
        <v>2.9803211999999997</v>
      </c>
      <c r="Y60" s="7">
        <v>1.2423099</v>
      </c>
      <c r="Z60" s="7">
        <v>1.7380112999999997</v>
      </c>
      <c r="AA60" s="21">
        <v>1.1757592073499298E-6</v>
      </c>
      <c r="AB60" s="7">
        <v>1.8622242</v>
      </c>
      <c r="AC60" s="21">
        <v>0.10685399999999999</v>
      </c>
      <c r="AD60" s="21">
        <v>3.8940900000000001E-2</v>
      </c>
      <c r="AE60" s="21">
        <v>1.3540799999999999E-2</v>
      </c>
    </row>
    <row r="61" spans="1:31" ht="15.75" customHeight="1" x14ac:dyDescent="0.2">
      <c r="A61" s="3">
        <v>34683</v>
      </c>
      <c r="B61">
        <f t="shared" si="0"/>
        <v>1994</v>
      </c>
      <c r="C61">
        <f t="shared" si="1"/>
        <v>12</v>
      </c>
      <c r="D61" s="7">
        <v>8.0802183200000002</v>
      </c>
      <c r="F61" s="7">
        <v>3473.4038085900002</v>
      </c>
      <c r="H61" s="7">
        <v>3410.5795898400002</v>
      </c>
      <c r="I61" s="7">
        <v>50.466735839999998</v>
      </c>
      <c r="J61" s="7">
        <v>1.2936766099999999</v>
      </c>
      <c r="K61" s="7">
        <v>1.1886382099999999</v>
      </c>
      <c r="L61" s="7">
        <v>6.5904054600000004</v>
      </c>
      <c r="M61" s="7">
        <v>9.9274989999999994E-2</v>
      </c>
      <c r="N61" s="7">
        <v>0.29253470999999998</v>
      </c>
      <c r="O61" s="7">
        <v>2.8784225000000001</v>
      </c>
      <c r="P61" s="7">
        <v>1.461251E-2</v>
      </c>
      <c r="Q61" s="7">
        <v>0</v>
      </c>
      <c r="R61" s="7">
        <v>0</v>
      </c>
      <c r="S61" s="7">
        <v>0</v>
      </c>
      <c r="U61" s="7">
        <v>0.49321805999999996</v>
      </c>
      <c r="V61" s="7">
        <v>1.999101299014757</v>
      </c>
      <c r="W61" s="7">
        <v>1.44645907</v>
      </c>
      <c r="X61" s="7">
        <v>3.4529120600000001</v>
      </c>
      <c r="Y61" s="7">
        <v>0.68770927000000004</v>
      </c>
      <c r="Z61" s="7">
        <v>2.76520279</v>
      </c>
      <c r="AA61" s="21">
        <v>0</v>
      </c>
      <c r="AB61" s="7">
        <v>4.4388940300000002</v>
      </c>
      <c r="AC61" s="21">
        <v>0.11041580000000001</v>
      </c>
      <c r="AD61" s="21">
        <v>4.0238929999999999E-2</v>
      </c>
      <c r="AE61" s="21">
        <v>1.322243E-2</v>
      </c>
    </row>
    <row r="62" spans="1:31" ht="15.75" customHeight="1" x14ac:dyDescent="0.2">
      <c r="A62" s="3">
        <v>34714</v>
      </c>
      <c r="B62">
        <f t="shared" si="0"/>
        <v>1995</v>
      </c>
      <c r="C62">
        <f t="shared" si="1"/>
        <v>1</v>
      </c>
      <c r="D62" s="7">
        <v>7.3462743799999997</v>
      </c>
      <c r="F62" s="7">
        <v>3472.6699218799999</v>
      </c>
      <c r="H62" s="7">
        <v>3409.5527343799999</v>
      </c>
      <c r="I62" s="7">
        <v>50.527187349999998</v>
      </c>
      <c r="J62" s="7">
        <v>0.74591171999999994</v>
      </c>
      <c r="K62" s="7">
        <v>1.0317509199999999</v>
      </c>
      <c r="L62" s="7">
        <v>5.8488116300000002</v>
      </c>
      <c r="M62" s="7">
        <v>0.28074770999999998</v>
      </c>
      <c r="N62" s="7">
        <v>0.86887950000000003</v>
      </c>
      <c r="O62" s="7">
        <v>3.7922787699999998</v>
      </c>
      <c r="P62" s="7">
        <v>2.1481119999999999E-2</v>
      </c>
      <c r="Q62" s="7">
        <v>0</v>
      </c>
      <c r="R62" s="7">
        <v>0</v>
      </c>
      <c r="S62" s="7">
        <v>0</v>
      </c>
      <c r="U62" s="7">
        <v>3.8913649000000001</v>
      </c>
      <c r="V62" s="7">
        <v>1.5466803211817679</v>
      </c>
      <c r="W62" s="7">
        <v>2.76255074</v>
      </c>
      <c r="X62" s="7">
        <v>3.7547277499999998</v>
      </c>
      <c r="Y62" s="7">
        <v>0.37121445999999997</v>
      </c>
      <c r="Z62" s="7">
        <v>3.3835132899999998</v>
      </c>
      <c r="AA62" s="21">
        <v>0</v>
      </c>
      <c r="AB62" s="7">
        <v>6.1110244199999997</v>
      </c>
      <c r="AC62" s="21">
        <v>0.12439928</v>
      </c>
      <c r="AD62" s="21">
        <v>4.4743230000000009E-2</v>
      </c>
      <c r="AE62" s="21">
        <v>1.2871200000000001E-2</v>
      </c>
    </row>
    <row r="63" spans="1:31" ht="15.75" customHeight="1" x14ac:dyDescent="0.2">
      <c r="A63" s="3">
        <v>34745</v>
      </c>
      <c r="B63">
        <f t="shared" si="0"/>
        <v>1995</v>
      </c>
      <c r="C63">
        <f t="shared" si="1"/>
        <v>2</v>
      </c>
      <c r="D63" s="7">
        <v>5.8351063700000001</v>
      </c>
      <c r="F63" s="7">
        <v>3471.1586914099998</v>
      </c>
      <c r="H63" s="7">
        <v>3409.1911621099998</v>
      </c>
      <c r="I63" s="7">
        <v>50.595355990000002</v>
      </c>
      <c r="J63" s="7">
        <v>0.53136981000000005</v>
      </c>
      <c r="K63" s="7">
        <v>0.82207680000000005</v>
      </c>
      <c r="L63" s="7">
        <v>4.8661131900000001</v>
      </c>
      <c r="M63" s="7">
        <v>0.2809374</v>
      </c>
      <c r="N63" s="7">
        <v>1.33139896</v>
      </c>
      <c r="O63" s="7">
        <v>3.5218818199999999</v>
      </c>
      <c r="P63" s="7">
        <v>1.8434209999999999E-2</v>
      </c>
      <c r="Q63" s="7">
        <v>0</v>
      </c>
      <c r="R63" s="7">
        <v>0</v>
      </c>
      <c r="S63" s="7">
        <v>0</v>
      </c>
      <c r="U63" s="7">
        <v>2.4675585199999999</v>
      </c>
      <c r="V63" s="7">
        <v>1.1518487129057127</v>
      </c>
      <c r="W63" s="7">
        <v>2.93712748</v>
      </c>
      <c r="X63" s="7">
        <v>3.0641430400000003</v>
      </c>
      <c r="Y63" s="7">
        <v>0.23455459999999997</v>
      </c>
      <c r="Z63" s="7">
        <v>2.8295884400000002</v>
      </c>
      <c r="AA63" s="21">
        <v>0</v>
      </c>
      <c r="AB63" s="7">
        <v>3.7152878</v>
      </c>
      <c r="AC63" s="21">
        <v>0.11236063999999998</v>
      </c>
      <c r="AD63" s="21">
        <v>4.0413240000000003E-2</v>
      </c>
      <c r="AE63" s="21">
        <v>1.232308E-2</v>
      </c>
    </row>
    <row r="64" spans="1:31" ht="15.75" customHeight="1" x14ac:dyDescent="0.2">
      <c r="A64" s="3">
        <v>34773</v>
      </c>
      <c r="B64">
        <f t="shared" si="0"/>
        <v>1995</v>
      </c>
      <c r="C64">
        <f t="shared" si="1"/>
        <v>3</v>
      </c>
      <c r="D64" s="7">
        <v>4.6021390000000002</v>
      </c>
      <c r="F64" s="7">
        <v>3469.92578125</v>
      </c>
      <c r="H64" s="7">
        <v>3408.75268555</v>
      </c>
      <c r="I64" s="7">
        <v>50.663658140000003</v>
      </c>
      <c r="J64" s="7">
        <v>0.36760040999999999</v>
      </c>
      <c r="K64" s="7">
        <v>0.84373355000000005</v>
      </c>
      <c r="L64" s="7">
        <v>3.65608954</v>
      </c>
      <c r="M64" s="7">
        <v>0.2809374</v>
      </c>
      <c r="N64" s="7">
        <v>1.7563970099999999</v>
      </c>
      <c r="O64" s="7">
        <v>3.5816068599999999</v>
      </c>
      <c r="P64" s="7">
        <v>2.2986010000000001E-2</v>
      </c>
      <c r="Q64" s="7">
        <v>0</v>
      </c>
      <c r="R64" s="7">
        <v>0</v>
      </c>
      <c r="S64" s="7">
        <v>0</v>
      </c>
      <c r="U64" s="7">
        <v>2.8379762200000003</v>
      </c>
      <c r="V64" s="7">
        <v>0.46353297784311659</v>
      </c>
      <c r="W64" s="7">
        <v>3.7101562600000006</v>
      </c>
      <c r="X64" s="7">
        <v>3.3930436199999998</v>
      </c>
      <c r="Y64" s="7">
        <v>0.16834209</v>
      </c>
      <c r="Z64" s="7">
        <v>3.2247015299999999</v>
      </c>
      <c r="AA64" s="21">
        <v>4.8032953664605656E-7</v>
      </c>
      <c r="AB64" s="7">
        <v>6.2904006499999996</v>
      </c>
      <c r="AC64" s="21">
        <v>0.12439928</v>
      </c>
      <c r="AD64" s="21">
        <v>4.4743230000000009E-2</v>
      </c>
      <c r="AE64" s="21">
        <v>1.4520090000000003E-2</v>
      </c>
    </row>
    <row r="65" spans="1:31" ht="15.75" customHeight="1" x14ac:dyDescent="0.2">
      <c r="A65" s="3">
        <v>34804</v>
      </c>
      <c r="B65">
        <f t="shared" si="0"/>
        <v>1995</v>
      </c>
      <c r="C65">
        <f t="shared" si="1"/>
        <v>4</v>
      </c>
      <c r="D65" s="7">
        <v>3.17654419</v>
      </c>
      <c r="F65" s="7">
        <v>3468.5002441400002</v>
      </c>
      <c r="H65" s="7">
        <v>3408.0080566400002</v>
      </c>
      <c r="I65" s="7">
        <v>50.703002929999997</v>
      </c>
      <c r="J65" s="7">
        <v>0.40716192000000001</v>
      </c>
      <c r="K65" s="7">
        <v>1.02538931</v>
      </c>
      <c r="L65" s="7">
        <v>2.9125962300000001</v>
      </c>
      <c r="M65" s="7">
        <v>1.4495020000000001E-2</v>
      </c>
      <c r="N65" s="7">
        <v>1.9370483199999999</v>
      </c>
      <c r="O65" s="7">
        <v>3.4735944299999999</v>
      </c>
      <c r="P65" s="7">
        <v>1.8872259999999998E-2</v>
      </c>
      <c r="Q65" s="7">
        <v>0</v>
      </c>
      <c r="R65" s="7">
        <v>0</v>
      </c>
      <c r="S65" s="7">
        <v>0</v>
      </c>
      <c r="U65" s="7">
        <v>1.1524809</v>
      </c>
      <c r="V65" s="7">
        <v>0.14152887011244908</v>
      </c>
      <c r="W65" s="7">
        <v>2.2360002000000003</v>
      </c>
      <c r="X65" s="7">
        <v>2.357631</v>
      </c>
      <c r="Y65" s="7">
        <v>0.2052156</v>
      </c>
      <c r="Z65" s="7">
        <v>2.1524154000000002</v>
      </c>
      <c r="AA65" s="21">
        <v>9.8462997806211564E-5</v>
      </c>
      <c r="AB65" s="7">
        <v>2.9667894000000006</v>
      </c>
      <c r="AC65" s="21">
        <v>0.1203864</v>
      </c>
      <c r="AD65" s="21">
        <v>4.3299900000000002E-2</v>
      </c>
      <c r="AE65" s="21">
        <v>1.5227999999999998E-2</v>
      </c>
    </row>
    <row r="66" spans="1:31" ht="15.75" customHeight="1" x14ac:dyDescent="0.2">
      <c r="A66" s="3">
        <v>34834</v>
      </c>
      <c r="B66">
        <f t="shared" si="0"/>
        <v>1995</v>
      </c>
      <c r="C66">
        <f t="shared" si="1"/>
        <v>5</v>
      </c>
      <c r="D66" s="7">
        <v>1.53897989</v>
      </c>
      <c r="F66" s="7">
        <v>3466.8625488299999</v>
      </c>
      <c r="H66" s="7">
        <v>3406.7014160200001</v>
      </c>
      <c r="I66" s="7">
        <v>50.732688899999999</v>
      </c>
      <c r="J66" s="7">
        <v>0.45974167999999999</v>
      </c>
      <c r="K66" s="7">
        <v>1.40892982</v>
      </c>
      <c r="L66" s="7">
        <v>2.2343926399999998</v>
      </c>
      <c r="M66" s="7">
        <v>0.13617525</v>
      </c>
      <c r="N66" s="7">
        <v>1.4592775099999999</v>
      </c>
      <c r="O66" s="7">
        <v>3.6751711399999998</v>
      </c>
      <c r="P66" s="7">
        <v>5.4765920000000003E-2</v>
      </c>
      <c r="Q66" s="7">
        <v>0</v>
      </c>
      <c r="R66" s="7">
        <v>0</v>
      </c>
      <c r="S66" s="7">
        <v>0</v>
      </c>
      <c r="U66" s="7">
        <v>2.2713197799999998</v>
      </c>
      <c r="V66" s="7">
        <v>0.40422866778093175</v>
      </c>
      <c r="W66" s="7">
        <v>3.7755185199999994</v>
      </c>
      <c r="X66" s="7">
        <v>3.7472958099999998</v>
      </c>
      <c r="Y66" s="7">
        <v>0.22641376999999996</v>
      </c>
      <c r="Z66" s="7">
        <v>3.5208820399999996</v>
      </c>
      <c r="AA66" s="21">
        <v>1.2883709633385419E-2</v>
      </c>
      <c r="AB66" s="7">
        <v>6.8299726999999999</v>
      </c>
      <c r="AC66" s="21">
        <v>0.12439928</v>
      </c>
      <c r="AD66" s="21">
        <v>4.4743230000000009E-2</v>
      </c>
      <c r="AE66" s="21">
        <v>1.6505020000000002E-2</v>
      </c>
    </row>
    <row r="67" spans="1:31" ht="15.75" customHeight="1" x14ac:dyDescent="0.2">
      <c r="A67" s="3">
        <v>34865</v>
      </c>
      <c r="B67">
        <f t="shared" ref="B67:B130" si="2">YEAR(A67)</f>
        <v>1995</v>
      </c>
      <c r="C67">
        <f t="shared" ref="C67:C130" si="3">MONTH(A67)</f>
        <v>6</v>
      </c>
      <c r="D67" s="7">
        <v>3.3181009299999999</v>
      </c>
      <c r="F67" s="7">
        <v>3468.6416015599998</v>
      </c>
      <c r="H67" s="7">
        <v>3406.2634277299999</v>
      </c>
      <c r="I67" s="7">
        <v>50.618164059999998</v>
      </c>
      <c r="J67" s="7">
        <v>1.4601901799999999</v>
      </c>
      <c r="K67" s="7">
        <v>1.2965320300000001</v>
      </c>
      <c r="L67" s="7">
        <v>3.6493041499999999</v>
      </c>
      <c r="M67" s="7">
        <v>0.16357794000000001</v>
      </c>
      <c r="N67" s="7">
        <v>0.39438962999999999</v>
      </c>
      <c r="O67" s="7">
        <v>4.3396058100000001</v>
      </c>
      <c r="P67" s="7">
        <v>0.45654020000000001</v>
      </c>
      <c r="Q67" s="7">
        <v>0</v>
      </c>
      <c r="R67" s="7">
        <v>0</v>
      </c>
      <c r="S67" s="7">
        <v>0</v>
      </c>
      <c r="U67" s="7">
        <v>13.266886199999998</v>
      </c>
      <c r="V67" s="7">
        <v>2.1695579197703845</v>
      </c>
      <c r="W67" s="7">
        <v>5.0279439000000004</v>
      </c>
      <c r="X67" s="7">
        <v>6.9806625000000002</v>
      </c>
      <c r="Y67" s="7">
        <v>0.75272519999999998</v>
      </c>
      <c r="Z67" s="7">
        <v>6.2279373000000007</v>
      </c>
      <c r="AA67" s="21">
        <v>0.21381457352356009</v>
      </c>
      <c r="AB67" s="7">
        <v>2.8315139999999999</v>
      </c>
      <c r="AC67" s="21">
        <v>0.1203864</v>
      </c>
      <c r="AD67" s="21">
        <v>4.3299900000000002E-2</v>
      </c>
      <c r="AE67" s="21">
        <v>1.5913799999999999E-2</v>
      </c>
    </row>
    <row r="68" spans="1:31" ht="15.75" customHeight="1" x14ac:dyDescent="0.2">
      <c r="A68" s="3">
        <v>34895</v>
      </c>
      <c r="B68">
        <f t="shared" si="2"/>
        <v>1995</v>
      </c>
      <c r="C68">
        <f t="shared" si="3"/>
        <v>7</v>
      </c>
      <c r="D68" s="7">
        <v>13.100183489999999</v>
      </c>
      <c r="F68" s="7">
        <v>3478.4238281200001</v>
      </c>
      <c r="H68" s="7">
        <v>3407.7055664099998</v>
      </c>
      <c r="I68" s="7">
        <v>50.335678100000003</v>
      </c>
      <c r="J68" s="7">
        <v>3.5301518399999998</v>
      </c>
      <c r="K68" s="7">
        <v>0.81098281999999999</v>
      </c>
      <c r="L68" s="7">
        <v>7.8432078399999998</v>
      </c>
      <c r="M68" s="7">
        <v>0.34654154999999998</v>
      </c>
      <c r="N68" s="7">
        <v>3.2245049999999997E-2</v>
      </c>
      <c r="O68" s="7">
        <v>6.6210827800000001</v>
      </c>
      <c r="P68" s="7">
        <v>1.1982623299999999</v>
      </c>
      <c r="Q68" s="7">
        <v>0</v>
      </c>
      <c r="R68" s="7">
        <v>0</v>
      </c>
      <c r="S68" s="7">
        <v>0</v>
      </c>
      <c r="U68" s="7">
        <v>29.755104790000001</v>
      </c>
      <c r="V68" s="7">
        <v>7.427318954897582</v>
      </c>
      <c r="W68" s="7">
        <v>10.036258060000002</v>
      </c>
      <c r="X68" s="7">
        <v>13.193614570000001</v>
      </c>
      <c r="Y68" s="7">
        <v>1.9003415400000001</v>
      </c>
      <c r="Z68" s="7">
        <v>11.293273030000002</v>
      </c>
      <c r="AA68" s="21">
        <v>0.45861084329835383</v>
      </c>
      <c r="AB68" s="7">
        <v>5.0789693199999997</v>
      </c>
      <c r="AC68" s="21">
        <v>0.12439928</v>
      </c>
      <c r="AD68" s="21">
        <v>4.4743230000000009E-2</v>
      </c>
      <c r="AE68" s="21">
        <v>1.5757609999999998E-2</v>
      </c>
    </row>
    <row r="69" spans="1:31" ht="15.75" customHeight="1" x14ac:dyDescent="0.2">
      <c r="A69" s="3">
        <v>34926</v>
      </c>
      <c r="B69">
        <f t="shared" si="2"/>
        <v>1995</v>
      </c>
      <c r="C69">
        <f t="shared" si="3"/>
        <v>8</v>
      </c>
      <c r="D69" s="7">
        <v>24.35786057</v>
      </c>
      <c r="F69" s="7">
        <v>3489.6813964799999</v>
      </c>
      <c r="H69" s="7">
        <v>3410.3610839799999</v>
      </c>
      <c r="I69" s="7">
        <v>50.105655669999997</v>
      </c>
      <c r="J69" s="7">
        <v>5.1100530600000003</v>
      </c>
      <c r="K69" s="7">
        <v>0.14685023999999999</v>
      </c>
      <c r="L69" s="7">
        <v>12.9675808</v>
      </c>
      <c r="M69" s="7">
        <v>0.22300668000000001</v>
      </c>
      <c r="N69" s="7">
        <v>6.99711E-3</v>
      </c>
      <c r="O69" s="7">
        <v>9.3114776599999995</v>
      </c>
      <c r="P69" s="7">
        <v>1.4488002099999999</v>
      </c>
      <c r="Q69" s="7">
        <v>0</v>
      </c>
      <c r="R69" s="7">
        <v>0</v>
      </c>
      <c r="S69" s="7">
        <v>0</v>
      </c>
      <c r="U69" s="7">
        <v>34.198703380000005</v>
      </c>
      <c r="V69" s="7">
        <v>15.561743170203632</v>
      </c>
      <c r="W69" s="7">
        <v>11.081697720000001</v>
      </c>
      <c r="X69" s="7">
        <v>14.252020910000001</v>
      </c>
      <c r="Y69" s="7">
        <v>2.7817059500000001</v>
      </c>
      <c r="Z69" s="7">
        <v>11.470314960000001</v>
      </c>
      <c r="AA69" s="21">
        <v>0.4096212427248212</v>
      </c>
      <c r="AB69" s="7">
        <v>1.27638439</v>
      </c>
      <c r="AC69" s="21">
        <v>0.12439928</v>
      </c>
      <c r="AD69" s="21">
        <v>4.4743230000000009E-2</v>
      </c>
      <c r="AE69" s="21">
        <v>1.5479849999999998E-2</v>
      </c>
    </row>
    <row r="70" spans="1:31" ht="15.75" customHeight="1" x14ac:dyDescent="0.2">
      <c r="A70" s="3">
        <v>34957</v>
      </c>
      <c r="B70">
        <f t="shared" si="2"/>
        <v>1995</v>
      </c>
      <c r="C70">
        <f t="shared" si="3"/>
        <v>9</v>
      </c>
      <c r="D70" s="7">
        <v>26.0304985</v>
      </c>
      <c r="F70" s="7">
        <v>3491.3540039099998</v>
      </c>
      <c r="H70" s="7">
        <v>3412.2158203099998</v>
      </c>
      <c r="I70" s="7">
        <v>50.070003509999999</v>
      </c>
      <c r="J70" s="7">
        <v>6.0189042099999996</v>
      </c>
      <c r="K70" s="7">
        <v>0.36563641000000002</v>
      </c>
      <c r="L70" s="7">
        <v>13.29864502</v>
      </c>
      <c r="M70" s="7">
        <v>0.33878841999999998</v>
      </c>
      <c r="N70" s="7">
        <v>6.8994099999999999E-3</v>
      </c>
      <c r="O70" s="7">
        <v>7.9505538900000001</v>
      </c>
      <c r="P70" s="7">
        <v>1.0888818499999999</v>
      </c>
      <c r="Q70" s="7">
        <v>0</v>
      </c>
      <c r="R70" s="7">
        <v>0</v>
      </c>
      <c r="S70" s="7">
        <v>0</v>
      </c>
      <c r="U70" s="7">
        <v>18.261067199999999</v>
      </c>
      <c r="V70" s="7">
        <v>13.774542463667883</v>
      </c>
      <c r="W70" s="7">
        <v>10.750954500000001</v>
      </c>
      <c r="X70" s="7">
        <v>11.055732900000002</v>
      </c>
      <c r="Y70" s="7">
        <v>3.1501359</v>
      </c>
      <c r="Z70" s="7">
        <v>7.905597000000002</v>
      </c>
      <c r="AA70" s="21">
        <v>0.10776866709735076</v>
      </c>
      <c r="AB70" s="7">
        <v>4.3851936</v>
      </c>
      <c r="AC70" s="21">
        <v>0.1203864</v>
      </c>
      <c r="AD70" s="21">
        <v>4.3299900000000002E-2</v>
      </c>
      <c r="AE70" s="21">
        <v>1.49433E-2</v>
      </c>
    </row>
    <row r="71" spans="1:31" ht="15.75" customHeight="1" x14ac:dyDescent="0.2">
      <c r="A71" s="3">
        <v>34987</v>
      </c>
      <c r="B71">
        <f t="shared" si="2"/>
        <v>1995</v>
      </c>
      <c r="C71">
        <f t="shared" si="3"/>
        <v>10</v>
      </c>
      <c r="D71" s="7">
        <v>13.208221440000001</v>
      </c>
      <c r="F71" s="7">
        <v>3478.5317382799999</v>
      </c>
      <c r="H71" s="7">
        <v>3411.7890625</v>
      </c>
      <c r="I71" s="7">
        <v>50.092803959999998</v>
      </c>
      <c r="J71" s="7">
        <v>3.1887235600000001</v>
      </c>
      <c r="K71" s="7">
        <v>0.93595444999999999</v>
      </c>
      <c r="L71" s="7">
        <v>7.37408924</v>
      </c>
      <c r="M71" s="7">
        <v>0.33878841999999998</v>
      </c>
      <c r="N71" s="7">
        <v>4.1907479999999997E-2</v>
      </c>
      <c r="O71" s="7">
        <v>4.6599092500000001</v>
      </c>
      <c r="P71" s="7">
        <v>0.11046245</v>
      </c>
      <c r="Q71" s="7">
        <v>0</v>
      </c>
      <c r="R71" s="7">
        <v>0</v>
      </c>
      <c r="S71" s="7">
        <v>0</v>
      </c>
      <c r="U71" s="7">
        <v>1.9744284399999998</v>
      </c>
      <c r="V71" s="7">
        <v>5.3082163626489693</v>
      </c>
      <c r="W71" s="7">
        <v>6.2206177899999995</v>
      </c>
      <c r="X71" s="7">
        <v>5.6979537599999999</v>
      </c>
      <c r="Y71" s="7">
        <v>1.7048412800000001</v>
      </c>
      <c r="Z71" s="7">
        <v>3.9931124799999997</v>
      </c>
      <c r="AA71" s="21">
        <v>1.8398033987475275E-3</v>
      </c>
      <c r="AB71" s="7">
        <v>7.2285920900000002</v>
      </c>
      <c r="AC71" s="21">
        <v>0.12439928</v>
      </c>
      <c r="AD71" s="21">
        <v>4.4743230000000009E-2</v>
      </c>
      <c r="AE71" s="21">
        <v>1.51063E-2</v>
      </c>
    </row>
    <row r="72" spans="1:31" ht="15.75" customHeight="1" x14ac:dyDescent="0.2">
      <c r="A72" s="3">
        <v>35018</v>
      </c>
      <c r="B72">
        <f t="shared" si="2"/>
        <v>1995</v>
      </c>
      <c r="C72">
        <f t="shared" si="3"/>
        <v>11</v>
      </c>
      <c r="D72" s="7">
        <v>9.8713321700000005</v>
      </c>
      <c r="F72" s="7">
        <v>3475.1948242200001</v>
      </c>
      <c r="H72" s="7">
        <v>3411.0234375</v>
      </c>
      <c r="I72" s="7">
        <v>50.131690980000002</v>
      </c>
      <c r="J72" s="7">
        <v>2.3988399500000002</v>
      </c>
      <c r="K72" s="7">
        <v>0.98596698000000005</v>
      </c>
      <c r="L72" s="7">
        <v>6.8205099100000002</v>
      </c>
      <c r="M72" s="7">
        <v>0.19083346000000001</v>
      </c>
      <c r="N72" s="7">
        <v>0.32026054999999998</v>
      </c>
      <c r="O72" s="7">
        <v>3.2985989999999998</v>
      </c>
      <c r="P72" s="7">
        <v>2.474881E-2</v>
      </c>
      <c r="Q72" s="7">
        <v>0</v>
      </c>
      <c r="R72" s="7">
        <v>0</v>
      </c>
      <c r="S72" s="7">
        <v>0</v>
      </c>
      <c r="U72" s="7">
        <v>2.2858421999999998</v>
      </c>
      <c r="V72" s="7">
        <v>2.3183250916821283</v>
      </c>
      <c r="W72" s="7">
        <v>1.7984591999999999</v>
      </c>
      <c r="X72" s="7">
        <v>3.2242265999999997</v>
      </c>
      <c r="Y72" s="7">
        <v>1.2410508</v>
      </c>
      <c r="Z72" s="7">
        <v>1.9831757999999997</v>
      </c>
      <c r="AA72" s="21">
        <v>0</v>
      </c>
      <c r="AB72" s="7">
        <v>1.8106716</v>
      </c>
      <c r="AC72" s="21">
        <v>0.1203864</v>
      </c>
      <c r="AD72" s="21">
        <v>4.3299900000000002E-2</v>
      </c>
      <c r="AE72" s="21">
        <v>1.3580999999999999E-2</v>
      </c>
    </row>
    <row r="73" spans="1:31" ht="15.75" customHeight="1" x14ac:dyDescent="0.2">
      <c r="A73" s="3">
        <v>35048</v>
      </c>
      <c r="B73">
        <f t="shared" si="2"/>
        <v>1995</v>
      </c>
      <c r="C73">
        <f t="shared" si="3"/>
        <v>12</v>
      </c>
      <c r="D73" s="7">
        <v>7.050179</v>
      </c>
      <c r="F73" s="7">
        <v>3472.3737793</v>
      </c>
      <c r="H73" s="7">
        <v>3410.0202636700001</v>
      </c>
      <c r="I73" s="7">
        <v>50.157443999999998</v>
      </c>
      <c r="J73" s="7">
        <v>1.23871183</v>
      </c>
      <c r="K73" s="7">
        <v>1.0413233</v>
      </c>
      <c r="L73" s="7">
        <v>6.04104185</v>
      </c>
      <c r="M73" s="7">
        <v>9.9547819999999995E-2</v>
      </c>
      <c r="N73" s="7">
        <v>0.51991801999999998</v>
      </c>
      <c r="O73" s="7">
        <v>3.2387459299999999</v>
      </c>
      <c r="P73" s="7">
        <v>1.669957E-2</v>
      </c>
      <c r="Q73" s="7">
        <v>0</v>
      </c>
      <c r="R73" s="7">
        <v>0</v>
      </c>
      <c r="S73" s="7">
        <v>0</v>
      </c>
      <c r="U73" s="7">
        <v>1.40215387</v>
      </c>
      <c r="V73" s="7">
        <v>1.9438506876950792</v>
      </c>
      <c r="W73" s="7">
        <v>1.97249776</v>
      </c>
      <c r="X73" s="7">
        <v>3.33497442</v>
      </c>
      <c r="Y73" s="7">
        <v>0.65776977999999997</v>
      </c>
      <c r="Z73" s="7">
        <v>2.6772046399999998</v>
      </c>
      <c r="AA73" s="21">
        <v>0</v>
      </c>
      <c r="AB73" s="7">
        <v>3.9067470999999996</v>
      </c>
      <c r="AC73" s="21">
        <v>0.12439928</v>
      </c>
      <c r="AD73" s="21">
        <v>4.4743230000000009E-2</v>
      </c>
      <c r="AE73" s="21">
        <v>1.3325969999999999E-2</v>
      </c>
    </row>
    <row r="74" spans="1:31" ht="15.75" customHeight="1" x14ac:dyDescent="0.2">
      <c r="A74" s="3">
        <v>35079</v>
      </c>
      <c r="B74">
        <f t="shared" si="2"/>
        <v>1996</v>
      </c>
      <c r="C74">
        <f t="shared" si="3"/>
        <v>1</v>
      </c>
      <c r="D74" s="7">
        <v>6.4602732700000001</v>
      </c>
      <c r="F74" s="7">
        <v>3471.78393555</v>
      </c>
      <c r="H74" s="7">
        <v>3409.2243652299999</v>
      </c>
      <c r="I74" s="7">
        <v>50.21990967</v>
      </c>
      <c r="J74" s="7">
        <v>0.71521175000000003</v>
      </c>
      <c r="K74" s="7">
        <v>0.90328633999999997</v>
      </c>
      <c r="L74" s="7">
        <v>5.39986897</v>
      </c>
      <c r="M74" s="7">
        <v>0.28318098000000003</v>
      </c>
      <c r="N74" s="7">
        <v>1.04035747</v>
      </c>
      <c r="O74" s="7">
        <v>3.9736924199999999</v>
      </c>
      <c r="P74" s="7">
        <v>2.40346E-2</v>
      </c>
      <c r="Q74" s="7">
        <v>0</v>
      </c>
      <c r="R74" s="7">
        <v>0</v>
      </c>
      <c r="S74" s="7">
        <v>0</v>
      </c>
      <c r="U74" s="7">
        <v>3.9243408400000002</v>
      </c>
      <c r="V74" s="7">
        <v>1.8344392480103369</v>
      </c>
      <c r="W74" s="7">
        <v>2.9511082399999999</v>
      </c>
      <c r="X74" s="7">
        <v>3.5983910300000002</v>
      </c>
      <c r="Y74" s="7">
        <v>0.35665716999999997</v>
      </c>
      <c r="Z74" s="7">
        <v>3.2417338600000001</v>
      </c>
      <c r="AA74" s="21">
        <v>0</v>
      </c>
      <c r="AB74" s="7">
        <v>5.6362649999999999</v>
      </c>
      <c r="AC74" s="21">
        <v>0.12531688000000002</v>
      </c>
      <c r="AD74" s="21">
        <v>4.4509800000000002E-2</v>
      </c>
      <c r="AE74" s="21">
        <v>1.3056890000000002E-2</v>
      </c>
    </row>
    <row r="75" spans="1:31" ht="15.75" customHeight="1" x14ac:dyDescent="0.2">
      <c r="A75" s="3">
        <v>35110</v>
      </c>
      <c r="B75">
        <f t="shared" si="2"/>
        <v>1996</v>
      </c>
      <c r="C75">
        <f t="shared" si="3"/>
        <v>2</v>
      </c>
      <c r="D75" s="7">
        <v>5.4130425500000001</v>
      </c>
      <c r="F75" s="7">
        <v>3470.7365722700001</v>
      </c>
      <c r="H75" s="7">
        <v>3408.9555664099998</v>
      </c>
      <c r="I75" s="7">
        <v>50.293411249999998</v>
      </c>
      <c r="J75" s="7">
        <v>0.56783408000000002</v>
      </c>
      <c r="K75" s="7">
        <v>0.68621445000000003</v>
      </c>
      <c r="L75" s="7">
        <v>4.3934416799999996</v>
      </c>
      <c r="M75" s="7">
        <v>0.28325581999999999</v>
      </c>
      <c r="N75" s="7">
        <v>1.66247821</v>
      </c>
      <c r="O75" s="7">
        <v>3.87014222</v>
      </c>
      <c r="P75" s="7">
        <v>2.425627E-2</v>
      </c>
      <c r="Q75" s="7">
        <v>0</v>
      </c>
      <c r="R75" s="7">
        <v>0</v>
      </c>
      <c r="S75" s="7">
        <v>0</v>
      </c>
      <c r="U75" s="7">
        <v>4.0604512400000008</v>
      </c>
      <c r="V75" s="7">
        <v>0.97512208730172445</v>
      </c>
      <c r="W75" s="7">
        <v>3.3694833200000001</v>
      </c>
      <c r="X75" s="7">
        <v>3.0907802699999998</v>
      </c>
      <c r="Y75" s="7">
        <v>0.26130740000000002</v>
      </c>
      <c r="Z75" s="7">
        <v>2.82947287</v>
      </c>
      <c r="AA75" s="21">
        <v>0</v>
      </c>
      <c r="AB75" s="7">
        <v>3.8564991699999993</v>
      </c>
      <c r="AC75" s="21">
        <v>0.11723192</v>
      </c>
      <c r="AD75" s="21">
        <v>4.16382E-2</v>
      </c>
      <c r="AE75" s="21">
        <v>1.274666E-2</v>
      </c>
    </row>
    <row r="76" spans="1:31" ht="15.75" customHeight="1" x14ac:dyDescent="0.2">
      <c r="A76" s="3">
        <v>35139</v>
      </c>
      <c r="B76">
        <f t="shared" si="2"/>
        <v>1996</v>
      </c>
      <c r="C76">
        <f t="shared" si="3"/>
        <v>3</v>
      </c>
      <c r="D76" s="7">
        <v>4.4318542499999998</v>
      </c>
      <c r="F76" s="7">
        <v>3469.7553710900002</v>
      </c>
      <c r="H76" s="7">
        <v>3408.5424804700001</v>
      </c>
      <c r="I76" s="7">
        <v>50.367183689999997</v>
      </c>
      <c r="J76" s="7">
        <v>0.44538459000000002</v>
      </c>
      <c r="K76" s="7">
        <v>0.87153875999999997</v>
      </c>
      <c r="L76" s="7">
        <v>3.2736723400000001</v>
      </c>
      <c r="M76" s="7">
        <v>0.28325581999999999</v>
      </c>
      <c r="N76" s="7">
        <v>2.1487610300000002</v>
      </c>
      <c r="O76" s="7">
        <v>3.8020851599999999</v>
      </c>
      <c r="P76" s="7">
        <v>2.1128859999999999E-2</v>
      </c>
      <c r="Q76" s="7">
        <v>0</v>
      </c>
      <c r="R76" s="7">
        <v>0</v>
      </c>
      <c r="S76" s="7">
        <v>0</v>
      </c>
      <c r="U76" s="7">
        <v>1.9540744600000002</v>
      </c>
      <c r="V76" s="7">
        <v>0.50403605965382969</v>
      </c>
      <c r="W76" s="7">
        <v>3.9674407600000001</v>
      </c>
      <c r="X76" s="7">
        <v>3.4096593099999999</v>
      </c>
      <c r="Y76" s="7">
        <v>0.20927201000000001</v>
      </c>
      <c r="Z76" s="7">
        <v>3.2003873</v>
      </c>
      <c r="AA76" s="21">
        <v>8.8154597313864497E-6</v>
      </c>
      <c r="AB76" s="7">
        <v>7.1385107400000001</v>
      </c>
      <c r="AC76" s="21">
        <v>0.12531688000000002</v>
      </c>
      <c r="AD76" s="21">
        <v>4.4509800000000002E-2</v>
      </c>
      <c r="AE76" s="21">
        <v>1.4865119999999999E-2</v>
      </c>
    </row>
    <row r="77" spans="1:31" ht="15.75" customHeight="1" x14ac:dyDescent="0.2">
      <c r="A77" s="3">
        <v>35170</v>
      </c>
      <c r="B77">
        <f t="shared" si="2"/>
        <v>1996</v>
      </c>
      <c r="C77">
        <f t="shared" si="3"/>
        <v>4</v>
      </c>
      <c r="D77" s="7">
        <v>2.20478511</v>
      </c>
      <c r="F77" s="7">
        <v>3467.5283203099998</v>
      </c>
      <c r="H77" s="7">
        <v>3407.5451660200001</v>
      </c>
      <c r="I77" s="7">
        <v>50.413806919999999</v>
      </c>
      <c r="J77" s="7">
        <v>0.43078350999999998</v>
      </c>
      <c r="K77" s="7">
        <v>1.11929393</v>
      </c>
      <c r="L77" s="7">
        <v>2.2451379299999998</v>
      </c>
      <c r="M77" s="7">
        <v>1.452758E-2</v>
      </c>
      <c r="N77" s="7">
        <v>2.3174905799999999</v>
      </c>
      <c r="O77" s="7">
        <v>3.4222683900000002</v>
      </c>
      <c r="P77" s="7">
        <v>1.9925450000000001E-2</v>
      </c>
      <c r="Q77" s="7">
        <v>0</v>
      </c>
      <c r="R77" s="7">
        <v>0</v>
      </c>
      <c r="S77" s="7">
        <v>0</v>
      </c>
      <c r="U77" s="7">
        <v>1.3701236999999999</v>
      </c>
      <c r="V77" s="7">
        <v>0.14798023353994078</v>
      </c>
      <c r="W77" s="7">
        <v>2.2782273000000002</v>
      </c>
      <c r="X77" s="7">
        <v>2.5688276999999999</v>
      </c>
      <c r="Y77" s="7">
        <v>0.21518280000000001</v>
      </c>
      <c r="Z77" s="7">
        <v>2.3536448999999999</v>
      </c>
      <c r="AA77" s="21">
        <v>1.32259239208177E-4</v>
      </c>
      <c r="AB77" s="7">
        <v>2.8969019999999999</v>
      </c>
      <c r="AC77" s="21">
        <v>0.1212744</v>
      </c>
      <c r="AD77" s="21">
        <v>4.3074000000000001E-2</v>
      </c>
      <c r="AE77" s="21">
        <v>1.5204299999999999E-2</v>
      </c>
    </row>
    <row r="78" spans="1:31" ht="15.75" customHeight="1" x14ac:dyDescent="0.2">
      <c r="A78" s="3">
        <v>35200</v>
      </c>
      <c r="B78">
        <f t="shared" si="2"/>
        <v>1996</v>
      </c>
      <c r="C78">
        <f t="shared" si="3"/>
        <v>5</v>
      </c>
      <c r="D78" s="7">
        <v>1.10767484</v>
      </c>
      <c r="F78" s="7">
        <v>3466.4311523400002</v>
      </c>
      <c r="H78" s="7">
        <v>3406.4680175799999</v>
      </c>
      <c r="I78" s="7">
        <v>50.458007809999998</v>
      </c>
      <c r="J78" s="7">
        <v>0.46274852999999999</v>
      </c>
      <c r="K78" s="7">
        <v>1.37593901</v>
      </c>
      <c r="L78" s="7">
        <v>1.7778420399999999</v>
      </c>
      <c r="M78" s="7">
        <v>0.13851614000000001</v>
      </c>
      <c r="N78" s="7">
        <v>1.99665749</v>
      </c>
      <c r="O78" s="7">
        <v>3.7111485000000002</v>
      </c>
      <c r="P78" s="7">
        <v>4.24E-2</v>
      </c>
      <c r="Q78" s="7">
        <v>0</v>
      </c>
      <c r="R78" s="7">
        <v>0</v>
      </c>
      <c r="S78" s="7">
        <v>0</v>
      </c>
      <c r="U78" s="7">
        <v>2.7299650899999999</v>
      </c>
      <c r="V78" s="7">
        <v>0.4828071894147915</v>
      </c>
      <c r="W78" s="7">
        <v>3.7324418499999998</v>
      </c>
      <c r="X78" s="7">
        <v>3.6757267300000001</v>
      </c>
      <c r="Y78" s="7">
        <v>0.22719528</v>
      </c>
      <c r="Z78" s="7">
        <v>3.4485314500000004</v>
      </c>
      <c r="AA78" s="21">
        <v>4.708981249206181E-3</v>
      </c>
      <c r="AB78" s="7">
        <v>6.6385787000000001</v>
      </c>
      <c r="AC78" s="21">
        <v>0.12531688000000002</v>
      </c>
      <c r="AD78" s="21">
        <v>4.4509800000000002E-2</v>
      </c>
      <c r="AE78" s="21">
        <v>1.6322120000000002E-2</v>
      </c>
    </row>
    <row r="79" spans="1:31" ht="15.75" customHeight="1" x14ac:dyDescent="0.2">
      <c r="A79" s="3">
        <v>35231</v>
      </c>
      <c r="B79">
        <f t="shared" si="2"/>
        <v>1996</v>
      </c>
      <c r="C79">
        <f t="shared" si="3"/>
        <v>6</v>
      </c>
      <c r="D79" s="7">
        <v>4.3531408300000001</v>
      </c>
      <c r="F79" s="7">
        <v>3469.6767578099998</v>
      </c>
      <c r="H79" s="7">
        <v>3406.3972168</v>
      </c>
      <c r="I79" s="7">
        <v>50.465625760000002</v>
      </c>
      <c r="J79" s="7">
        <v>1.5761722300000001</v>
      </c>
      <c r="K79" s="7">
        <v>1.1150504400000001</v>
      </c>
      <c r="L79" s="7">
        <v>3.5506136399999999</v>
      </c>
      <c r="M79" s="7">
        <v>0.16615756000000001</v>
      </c>
      <c r="N79" s="7">
        <v>1.2008962599999999</v>
      </c>
      <c r="O79" s="7">
        <v>4.6133933100000002</v>
      </c>
      <c r="P79" s="7">
        <v>0.59151620000000005</v>
      </c>
      <c r="Q79" s="7">
        <v>0</v>
      </c>
      <c r="R79" s="7">
        <v>0</v>
      </c>
      <c r="S79" s="7">
        <v>0</v>
      </c>
      <c r="U79" s="7">
        <v>20.073620099999996</v>
      </c>
      <c r="V79" s="7">
        <v>1.1507352233642902</v>
      </c>
      <c r="W79" s="7">
        <v>5.2154123999999999</v>
      </c>
      <c r="X79" s="7">
        <v>7.9598789999999999</v>
      </c>
      <c r="Y79" s="7">
        <v>0.81451740000000006</v>
      </c>
      <c r="Z79" s="7">
        <v>7.1453615999999993</v>
      </c>
      <c r="AA79" s="21">
        <v>7.7095652298667494E-2</v>
      </c>
      <c r="AB79" s="7">
        <v>1.9468536000000001</v>
      </c>
      <c r="AC79" s="21">
        <v>0.1212744</v>
      </c>
      <c r="AD79" s="21">
        <v>4.3074000000000001E-2</v>
      </c>
      <c r="AE79" s="21">
        <v>1.5578099999999998E-2</v>
      </c>
    </row>
    <row r="80" spans="1:31" ht="15.75" customHeight="1" x14ac:dyDescent="0.2">
      <c r="A80" s="3">
        <v>35261</v>
      </c>
      <c r="B80">
        <f t="shared" si="2"/>
        <v>1996</v>
      </c>
      <c r="C80">
        <f t="shared" si="3"/>
        <v>7</v>
      </c>
      <c r="D80" s="7">
        <v>18.188268659999999</v>
      </c>
      <c r="F80" s="7">
        <v>3483.5119628900002</v>
      </c>
      <c r="H80" s="7">
        <v>3409.20825195</v>
      </c>
      <c r="I80" s="7">
        <v>50.237354279999998</v>
      </c>
      <c r="J80" s="7">
        <v>4.3275728200000003</v>
      </c>
      <c r="K80" s="7">
        <v>0.43057542999999998</v>
      </c>
      <c r="L80" s="7">
        <v>9.5788354899999995</v>
      </c>
      <c r="M80" s="7">
        <v>0.35107159999999998</v>
      </c>
      <c r="N80" s="7">
        <v>0.15926008999999999</v>
      </c>
      <c r="O80" s="7">
        <v>7.2210764899999997</v>
      </c>
      <c r="P80" s="7">
        <v>1.99777794</v>
      </c>
      <c r="Q80" s="7">
        <v>0</v>
      </c>
      <c r="R80" s="7">
        <v>0</v>
      </c>
      <c r="S80" s="7">
        <v>0</v>
      </c>
      <c r="U80" s="7">
        <v>33.4757034</v>
      </c>
      <c r="V80" s="7">
        <v>12.890815119966346</v>
      </c>
      <c r="W80" s="7">
        <v>10.115612170000002</v>
      </c>
      <c r="X80" s="7">
        <v>15.470755840000001</v>
      </c>
      <c r="Y80" s="7">
        <v>2.3401763600000001</v>
      </c>
      <c r="Z80" s="7">
        <v>13.130579480000002</v>
      </c>
      <c r="AA80" s="21">
        <v>0.39524297361082217</v>
      </c>
      <c r="AB80" s="7">
        <v>2.9786362400000002</v>
      </c>
      <c r="AC80" s="21">
        <v>0.12531688000000002</v>
      </c>
      <c r="AD80" s="21">
        <v>4.4509800000000002E-2</v>
      </c>
      <c r="AE80" s="21">
        <v>1.5720410000000001E-2</v>
      </c>
    </row>
    <row r="81" spans="1:31" ht="15.75" customHeight="1" x14ac:dyDescent="0.2">
      <c r="A81" s="3">
        <v>35292</v>
      </c>
      <c r="B81">
        <f t="shared" si="2"/>
        <v>1996</v>
      </c>
      <c r="C81">
        <f t="shared" si="3"/>
        <v>8</v>
      </c>
      <c r="D81" s="7">
        <v>31.093389510000002</v>
      </c>
      <c r="F81" s="7">
        <v>3496.4169921900002</v>
      </c>
      <c r="H81" s="7">
        <v>3412.8049316400002</v>
      </c>
      <c r="I81" s="7">
        <v>49.978244779999997</v>
      </c>
      <c r="J81" s="7">
        <v>6.7494573600000001</v>
      </c>
      <c r="K81" s="7">
        <v>8.4253889999999998E-2</v>
      </c>
      <c r="L81" s="7">
        <v>14.792462349999999</v>
      </c>
      <c r="M81" s="7">
        <v>0.22497134999999999</v>
      </c>
      <c r="N81" s="7">
        <v>1.1372480000000001E-2</v>
      </c>
      <c r="O81" s="7">
        <v>9.4217786799999992</v>
      </c>
      <c r="P81" s="7">
        <v>2.34947419</v>
      </c>
      <c r="Q81" s="7">
        <v>0</v>
      </c>
      <c r="R81" s="7">
        <v>0</v>
      </c>
      <c r="S81" s="7">
        <v>0</v>
      </c>
      <c r="U81" s="7">
        <v>38.189087860000001</v>
      </c>
      <c r="V81" s="7">
        <v>15.434130349094653</v>
      </c>
      <c r="W81" s="7">
        <v>10.793266589999998</v>
      </c>
      <c r="X81" s="7">
        <v>17.829096029999999</v>
      </c>
      <c r="Y81" s="7">
        <v>3.6730793300000002</v>
      </c>
      <c r="Z81" s="7">
        <v>14.156016699999999</v>
      </c>
      <c r="AA81" s="21">
        <v>0.42593868694229609</v>
      </c>
      <c r="AB81" s="7">
        <v>0.83054766000000002</v>
      </c>
      <c r="AC81" s="21">
        <v>0.12531688000000002</v>
      </c>
      <c r="AD81" s="21">
        <v>4.4509800000000002E-2</v>
      </c>
      <c r="AE81" s="21">
        <v>1.5452260000000001E-2</v>
      </c>
    </row>
    <row r="82" spans="1:31" ht="15.75" customHeight="1" x14ac:dyDescent="0.2">
      <c r="A82" s="3">
        <v>35323</v>
      </c>
      <c r="B82">
        <f t="shared" si="2"/>
        <v>1996</v>
      </c>
      <c r="C82">
        <f t="shared" si="3"/>
        <v>9</v>
      </c>
      <c r="D82" s="7">
        <v>29.504041669999999</v>
      </c>
      <c r="F82" s="7">
        <v>3494.8276367200001</v>
      </c>
      <c r="H82" s="7">
        <v>3414.4025878900002</v>
      </c>
      <c r="I82" s="7">
        <v>49.95054245</v>
      </c>
      <c r="J82" s="7">
        <v>6.9338340799999996</v>
      </c>
      <c r="K82" s="7">
        <v>0.28238999999999997</v>
      </c>
      <c r="L82" s="7">
        <v>13.908197400000001</v>
      </c>
      <c r="M82" s="7">
        <v>0.34248637999999998</v>
      </c>
      <c r="N82" s="7">
        <v>7.0289799999999998E-3</v>
      </c>
      <c r="O82" s="7">
        <v>8.19536686</v>
      </c>
      <c r="P82" s="7">
        <v>0.80512720000000004</v>
      </c>
      <c r="Q82" s="7">
        <v>0</v>
      </c>
      <c r="R82" s="7">
        <v>0</v>
      </c>
      <c r="S82" s="7">
        <v>0</v>
      </c>
      <c r="U82" s="7">
        <v>15.834218999999997</v>
      </c>
      <c r="V82" s="7">
        <v>17.134521034671479</v>
      </c>
      <c r="W82" s="7">
        <v>10.973745899999997</v>
      </c>
      <c r="X82" s="7">
        <v>10.716365699999999</v>
      </c>
      <c r="Y82" s="7">
        <v>3.6281109000000002</v>
      </c>
      <c r="Z82" s="7">
        <v>7.0882547999999987</v>
      </c>
      <c r="AA82" s="21">
        <v>0.1028257480464143</v>
      </c>
      <c r="AB82" s="7">
        <v>4.2727199999999996</v>
      </c>
      <c r="AC82" s="21">
        <v>0.1212744</v>
      </c>
      <c r="AD82" s="21">
        <v>4.3074000000000001E-2</v>
      </c>
      <c r="AE82" s="21">
        <v>1.4973899999999998E-2</v>
      </c>
    </row>
    <row r="83" spans="1:31" ht="15.75" customHeight="1" x14ac:dyDescent="0.2">
      <c r="A83" s="3">
        <v>35353</v>
      </c>
      <c r="B83">
        <f t="shared" si="2"/>
        <v>1996</v>
      </c>
      <c r="C83">
        <f t="shared" si="3"/>
        <v>10</v>
      </c>
      <c r="D83" s="7">
        <v>18.1685257</v>
      </c>
      <c r="F83" s="7">
        <v>3483.4921875</v>
      </c>
      <c r="H83" s="7">
        <v>3413.8266601599998</v>
      </c>
      <c r="I83" s="7">
        <v>50.003044129999999</v>
      </c>
      <c r="J83" s="7">
        <v>3.93108368</v>
      </c>
      <c r="K83" s="7">
        <v>0.63447869000000001</v>
      </c>
      <c r="L83" s="7">
        <v>8.7653121899999995</v>
      </c>
      <c r="M83" s="7">
        <v>0.34248637999999998</v>
      </c>
      <c r="N83" s="7">
        <v>0.13665753999999999</v>
      </c>
      <c r="O83" s="7">
        <v>5.72598743</v>
      </c>
      <c r="P83" s="7">
        <v>0.12643816999999999</v>
      </c>
      <c r="Q83" s="7">
        <v>0</v>
      </c>
      <c r="R83" s="7">
        <v>0</v>
      </c>
      <c r="S83" s="7">
        <v>0</v>
      </c>
      <c r="U83" s="7">
        <v>5.84220234</v>
      </c>
      <c r="V83" s="7">
        <v>7.5254183514475246</v>
      </c>
      <c r="W83" s="7">
        <v>6.8066718600000007</v>
      </c>
      <c r="X83" s="7">
        <v>5.7020085600000003</v>
      </c>
      <c r="Y83" s="7">
        <v>2.1117761100000001</v>
      </c>
      <c r="Z83" s="7">
        <v>3.5902324500000002</v>
      </c>
      <c r="AA83" s="21">
        <v>9.7323240528078949E-4</v>
      </c>
      <c r="AB83" s="7">
        <v>5.5877744899999993</v>
      </c>
      <c r="AC83" s="21">
        <v>0.12531688000000002</v>
      </c>
      <c r="AD83" s="21">
        <v>4.4509800000000002E-2</v>
      </c>
      <c r="AE83" s="21">
        <v>1.4895500000000001E-2</v>
      </c>
    </row>
    <row r="84" spans="1:31" ht="15.75" customHeight="1" x14ac:dyDescent="0.2">
      <c r="A84" s="3">
        <v>35384</v>
      </c>
      <c r="B84">
        <f t="shared" si="2"/>
        <v>1996</v>
      </c>
      <c r="C84">
        <f t="shared" si="3"/>
        <v>11</v>
      </c>
      <c r="D84" s="7">
        <v>12.30816269</v>
      </c>
      <c r="F84" s="7">
        <v>3477.6318359400002</v>
      </c>
      <c r="H84" s="7">
        <v>3412.9963378900002</v>
      </c>
      <c r="I84" s="7">
        <v>50.012954710000002</v>
      </c>
      <c r="J84" s="7">
        <v>2.7648077</v>
      </c>
      <c r="K84" s="7">
        <v>0.88844699000000005</v>
      </c>
      <c r="L84" s="7">
        <v>7.1999130200000003</v>
      </c>
      <c r="M84" s="7">
        <v>0.19344908</v>
      </c>
      <c r="N84" s="7">
        <v>0.33364996000000002</v>
      </c>
      <c r="O84" s="7">
        <v>3.2235095500000002</v>
      </c>
      <c r="P84" s="7">
        <v>1.8714939999999999E-2</v>
      </c>
      <c r="Q84" s="7">
        <v>0</v>
      </c>
      <c r="R84" s="7">
        <v>0</v>
      </c>
      <c r="S84" s="7">
        <v>0</v>
      </c>
      <c r="U84" s="7">
        <v>0.23269980000000001</v>
      </c>
      <c r="V84" s="7">
        <v>2.5542116459405211</v>
      </c>
      <c r="W84" s="7">
        <v>1.5034392000000003</v>
      </c>
      <c r="X84" s="7">
        <v>3.0215498999999997</v>
      </c>
      <c r="Y84" s="7">
        <v>1.4369753999999999</v>
      </c>
      <c r="Z84" s="7">
        <v>1.5845744999999998</v>
      </c>
      <c r="AA84" s="21">
        <v>6.453004021734497E-6</v>
      </c>
      <c r="AB84" s="7">
        <v>1.8605966999999999</v>
      </c>
      <c r="AC84" s="21">
        <v>0.1212744</v>
      </c>
      <c r="AD84" s="21">
        <v>4.3074000000000001E-2</v>
      </c>
      <c r="AE84" s="21">
        <v>1.35207E-2</v>
      </c>
    </row>
    <row r="85" spans="1:31" ht="15.75" customHeight="1" x14ac:dyDescent="0.2">
      <c r="A85" s="3">
        <v>35414</v>
      </c>
      <c r="B85">
        <f t="shared" si="2"/>
        <v>1996</v>
      </c>
      <c r="C85">
        <f t="shared" si="3"/>
        <v>12</v>
      </c>
      <c r="D85" s="7">
        <v>9.2701644900000009</v>
      </c>
      <c r="F85" s="7">
        <v>3474.59375</v>
      </c>
      <c r="H85" s="7">
        <v>3411.8891601599998</v>
      </c>
      <c r="I85" s="7">
        <v>50.021598820000001</v>
      </c>
      <c r="J85" s="7">
        <v>1.4551490499999999</v>
      </c>
      <c r="K85" s="7">
        <v>1.06641531</v>
      </c>
      <c r="L85" s="7">
        <v>6.5777454400000002</v>
      </c>
      <c r="M85" s="7">
        <v>9.9642629999999996E-2</v>
      </c>
      <c r="N85" s="7">
        <v>0.40778493999999998</v>
      </c>
      <c r="O85" s="7">
        <v>3.0600402400000002</v>
      </c>
      <c r="P85" s="7">
        <v>1.6175450000000001E-2</v>
      </c>
      <c r="Q85" s="7">
        <v>0</v>
      </c>
      <c r="R85" s="7">
        <v>0</v>
      </c>
      <c r="S85" s="7">
        <v>0</v>
      </c>
      <c r="U85" s="7">
        <v>0.28609372999999999</v>
      </c>
      <c r="V85" s="7">
        <v>2.0838709858291988</v>
      </c>
      <c r="W85" s="7">
        <v>1.3989701699999999</v>
      </c>
      <c r="X85" s="7">
        <v>3.3847226000000004</v>
      </c>
      <c r="Y85" s="7">
        <v>0.77628526000000009</v>
      </c>
      <c r="Z85" s="7">
        <v>2.6084373400000005</v>
      </c>
      <c r="AA85" s="21">
        <v>2.8254678626238626E-8</v>
      </c>
      <c r="AB85" s="7">
        <v>4.3925775499999995</v>
      </c>
      <c r="AC85" s="21">
        <v>0.12531688000000002</v>
      </c>
      <c r="AD85" s="21">
        <v>4.4509800000000002E-2</v>
      </c>
      <c r="AE85" s="21">
        <v>1.3097500000000002E-2</v>
      </c>
    </row>
    <row r="86" spans="1:31" ht="15.75" customHeight="1" x14ac:dyDescent="0.2">
      <c r="A86" s="3">
        <v>35445</v>
      </c>
      <c r="B86">
        <f t="shared" si="2"/>
        <v>1997</v>
      </c>
      <c r="C86">
        <f t="shared" si="3"/>
        <v>1</v>
      </c>
      <c r="D86" s="7">
        <v>7.1480326700000001</v>
      </c>
      <c r="F86" s="7">
        <v>3472.4716796900002</v>
      </c>
      <c r="H86" s="7">
        <v>3410.7138671900002</v>
      </c>
      <c r="I86" s="7">
        <v>50.082851410000004</v>
      </c>
      <c r="J86" s="7">
        <v>0.72687184999999999</v>
      </c>
      <c r="K86" s="7">
        <v>1.1390752799999999</v>
      </c>
      <c r="L86" s="7">
        <v>5.5692210199999996</v>
      </c>
      <c r="M86" s="7">
        <v>0.28543875000000002</v>
      </c>
      <c r="N86" s="7">
        <v>0.65065700000000004</v>
      </c>
      <c r="O86" s="7">
        <v>3.2870421400000001</v>
      </c>
      <c r="P86" s="7">
        <v>1.650041E-2</v>
      </c>
      <c r="Q86" s="7">
        <v>0</v>
      </c>
      <c r="R86" s="7">
        <v>0</v>
      </c>
      <c r="S86" s="7">
        <v>0</v>
      </c>
      <c r="U86" s="7">
        <v>2.0210791000000001</v>
      </c>
      <c r="V86" s="7">
        <v>1.1980743788380219</v>
      </c>
      <c r="W86" s="7">
        <v>2.1879167599999998</v>
      </c>
      <c r="X86" s="7">
        <v>3.8874654100000008</v>
      </c>
      <c r="Y86" s="7">
        <v>0.35975066</v>
      </c>
      <c r="Z86" s="7">
        <v>3.5277147500000003</v>
      </c>
      <c r="AA86" s="21">
        <v>0</v>
      </c>
      <c r="AB86" s="7">
        <v>6.4945725400000009</v>
      </c>
      <c r="AC86" s="21">
        <v>0.12615047000000001</v>
      </c>
      <c r="AD86" s="21">
        <v>4.4247850000000005E-2</v>
      </c>
      <c r="AE86" s="21">
        <v>1.290902E-2</v>
      </c>
    </row>
    <row r="87" spans="1:31" ht="15.75" customHeight="1" x14ac:dyDescent="0.2">
      <c r="A87" s="3">
        <v>35476</v>
      </c>
      <c r="B87">
        <f t="shared" si="2"/>
        <v>1997</v>
      </c>
      <c r="C87">
        <f t="shared" si="3"/>
        <v>2</v>
      </c>
      <c r="D87" s="7">
        <v>5.6948843</v>
      </c>
      <c r="F87" s="7">
        <v>3471.0185546900002</v>
      </c>
      <c r="H87" s="7">
        <v>3410.2009277299999</v>
      </c>
      <c r="I87" s="7">
        <v>50.122756959999997</v>
      </c>
      <c r="J87" s="7">
        <v>0.49420175</v>
      </c>
      <c r="K87" s="7">
        <v>0.91072607000000005</v>
      </c>
      <c r="L87" s="7">
        <v>4.6390199699999997</v>
      </c>
      <c r="M87" s="7">
        <v>0.28557873</v>
      </c>
      <c r="N87" s="7">
        <v>1.0946719600000001</v>
      </c>
      <c r="O87" s="7">
        <v>3.2521452900000001</v>
      </c>
      <c r="P87" s="7">
        <v>1.8453549999999999E-2</v>
      </c>
      <c r="Q87" s="7">
        <v>0</v>
      </c>
      <c r="R87" s="7">
        <v>0</v>
      </c>
      <c r="S87" s="7">
        <v>0</v>
      </c>
      <c r="U87" s="7">
        <v>1.1046254799999999</v>
      </c>
      <c r="V87" s="7">
        <v>1.0659500055910169</v>
      </c>
      <c r="W87" s="7">
        <v>2.4094562800000001</v>
      </c>
      <c r="X87" s="7">
        <v>3.0680059200000001</v>
      </c>
      <c r="Y87" s="7">
        <v>0.2149336</v>
      </c>
      <c r="Z87" s="7">
        <v>2.8530723199999999</v>
      </c>
      <c r="AA87" s="21">
        <v>0</v>
      </c>
      <c r="AB87" s="7">
        <v>4.5724414399999995</v>
      </c>
      <c r="AC87" s="21">
        <v>0.11394236000000001</v>
      </c>
      <c r="AD87" s="21">
        <v>3.9965800000000003E-2</v>
      </c>
      <c r="AE87" s="21">
        <v>1.2256719999999999E-2</v>
      </c>
    </row>
    <row r="88" spans="1:31" ht="15.75" customHeight="1" x14ac:dyDescent="0.2">
      <c r="A88" s="3">
        <v>35504</v>
      </c>
      <c r="B88">
        <f t="shared" si="2"/>
        <v>1997</v>
      </c>
      <c r="C88">
        <f t="shared" si="3"/>
        <v>3</v>
      </c>
      <c r="D88" s="7">
        <v>3.79451275</v>
      </c>
      <c r="F88" s="7">
        <v>3469.1181640599998</v>
      </c>
      <c r="H88" s="7">
        <v>3409.6418457</v>
      </c>
      <c r="I88" s="7">
        <v>50.174922940000002</v>
      </c>
      <c r="J88" s="7">
        <v>0.34587610000000002</v>
      </c>
      <c r="K88" s="7">
        <v>1.00929296</v>
      </c>
      <c r="L88" s="7">
        <v>3.1459195599999998</v>
      </c>
      <c r="M88" s="7">
        <v>0.28557873</v>
      </c>
      <c r="N88" s="7">
        <v>1.2961936000000001</v>
      </c>
      <c r="O88" s="7">
        <v>3.1991353</v>
      </c>
      <c r="P88" s="7">
        <v>1.9319200000000002E-2</v>
      </c>
      <c r="Q88" s="7">
        <v>0</v>
      </c>
      <c r="R88" s="7">
        <v>0</v>
      </c>
      <c r="S88" s="7">
        <v>0</v>
      </c>
      <c r="U88" s="7">
        <v>1.5579564599999998</v>
      </c>
      <c r="V88" s="7">
        <v>0.36723905525739142</v>
      </c>
      <c r="W88" s="7">
        <v>3.1733456900000001</v>
      </c>
      <c r="X88" s="7">
        <v>3.6592781299999997</v>
      </c>
      <c r="Y88" s="7">
        <v>0.15528520000000001</v>
      </c>
      <c r="Z88" s="7">
        <v>3.5039929299999999</v>
      </c>
      <c r="AA88" s="21">
        <v>9.8891375191835183E-7</v>
      </c>
      <c r="AB88" s="7">
        <v>6.6634794499999996</v>
      </c>
      <c r="AC88" s="21">
        <v>0.12615047000000001</v>
      </c>
      <c r="AD88" s="21">
        <v>4.4247850000000005E-2</v>
      </c>
      <c r="AE88" s="21">
        <v>1.4667340000000001E-2</v>
      </c>
    </row>
    <row r="89" spans="1:31" ht="15.75" customHeight="1" x14ac:dyDescent="0.2">
      <c r="A89" s="3">
        <v>35535</v>
      </c>
      <c r="B89">
        <f t="shared" si="2"/>
        <v>1997</v>
      </c>
      <c r="C89">
        <f t="shared" si="3"/>
        <v>4</v>
      </c>
      <c r="D89" s="7">
        <v>3.3215487000000001</v>
      </c>
      <c r="F89" s="7">
        <v>3468.6450195299999</v>
      </c>
      <c r="H89" s="7">
        <v>3408.84887695</v>
      </c>
      <c r="I89" s="7">
        <v>50.219947810000001</v>
      </c>
      <c r="J89" s="7">
        <v>0.42648044000000002</v>
      </c>
      <c r="K89" s="7">
        <v>0.90805435000000001</v>
      </c>
      <c r="L89" s="7">
        <v>2.94758224</v>
      </c>
      <c r="M89" s="7">
        <v>1.456023E-2</v>
      </c>
      <c r="N89" s="7">
        <v>1.62082934</v>
      </c>
      <c r="O89" s="7">
        <v>3.6363048600000001</v>
      </c>
      <c r="P89" s="7">
        <v>2.2402689999999999E-2</v>
      </c>
      <c r="Q89" s="7">
        <v>0</v>
      </c>
      <c r="R89" s="7">
        <v>0</v>
      </c>
      <c r="S89" s="7">
        <v>0</v>
      </c>
      <c r="U89" s="7">
        <v>3.5740274999999997</v>
      </c>
      <c r="V89" s="7">
        <v>0.23308852077727374</v>
      </c>
      <c r="W89" s="7">
        <v>2.5953143999999999</v>
      </c>
      <c r="X89" s="7">
        <v>2.4321606</v>
      </c>
      <c r="Y89" s="7">
        <v>0.21634800000000004</v>
      </c>
      <c r="Z89" s="7">
        <v>2.2158126</v>
      </c>
      <c r="AA89" s="21">
        <v>2.8464310112820396E-5</v>
      </c>
      <c r="AB89" s="7">
        <v>2.2618049999999998</v>
      </c>
      <c r="AC89" s="21">
        <v>0.12208110000000001</v>
      </c>
      <c r="AD89" s="21">
        <v>4.2820499999999997E-2</v>
      </c>
      <c r="AE89" s="21">
        <v>1.4799299999999998E-2</v>
      </c>
    </row>
    <row r="90" spans="1:31" ht="15.75" customHeight="1" x14ac:dyDescent="0.2">
      <c r="A90" s="3">
        <v>35565</v>
      </c>
      <c r="B90">
        <f t="shared" si="2"/>
        <v>1997</v>
      </c>
      <c r="C90">
        <f t="shared" si="3"/>
        <v>5</v>
      </c>
      <c r="D90" s="7">
        <v>2.7103767400000001</v>
      </c>
      <c r="F90" s="7">
        <v>3468.03393555</v>
      </c>
      <c r="H90" s="7">
        <v>3408.0163574200001</v>
      </c>
      <c r="I90" s="7">
        <v>50.267826079999999</v>
      </c>
      <c r="J90" s="7">
        <v>0.50772439999999996</v>
      </c>
      <c r="K90" s="7">
        <v>1.2288152000000001</v>
      </c>
      <c r="L90" s="7">
        <v>2.40956306</v>
      </c>
      <c r="M90" s="7">
        <v>0.14100414999999999</v>
      </c>
      <c r="N90" s="7">
        <v>1.54373217</v>
      </c>
      <c r="O90" s="7">
        <v>3.8855934099999998</v>
      </c>
      <c r="P90" s="7">
        <v>3.3261850000000003E-2</v>
      </c>
      <c r="Q90" s="7">
        <v>0</v>
      </c>
      <c r="R90" s="7">
        <v>0</v>
      </c>
      <c r="S90" s="7">
        <v>0</v>
      </c>
      <c r="U90" s="7">
        <v>3.8324230500000001</v>
      </c>
      <c r="V90" s="7">
        <v>0.73150600087008888</v>
      </c>
      <c r="W90" s="7">
        <v>3.8828634600000003</v>
      </c>
      <c r="X90" s="7">
        <v>3.7782741100000008</v>
      </c>
      <c r="Y90" s="7">
        <v>0.25327775000000002</v>
      </c>
      <c r="Z90" s="7">
        <v>3.5249963600000007</v>
      </c>
      <c r="AA90" s="21">
        <v>1.5713839517982608E-3</v>
      </c>
      <c r="AB90" s="7">
        <v>5.79585083</v>
      </c>
      <c r="AC90" s="21">
        <v>0.12615047000000001</v>
      </c>
      <c r="AD90" s="21">
        <v>4.4247850000000005E-2</v>
      </c>
      <c r="AE90" s="21">
        <v>1.607691E-2</v>
      </c>
    </row>
    <row r="91" spans="1:31" ht="15.75" customHeight="1" x14ac:dyDescent="0.2">
      <c r="A91" s="3">
        <v>35596</v>
      </c>
      <c r="B91">
        <f t="shared" si="2"/>
        <v>1997</v>
      </c>
      <c r="C91">
        <f t="shared" si="3"/>
        <v>6</v>
      </c>
      <c r="D91" s="7">
        <v>4.7105407699999997</v>
      </c>
      <c r="F91" s="7">
        <v>3470.0341796900002</v>
      </c>
      <c r="H91" s="7">
        <v>3407.9819335900002</v>
      </c>
      <c r="I91" s="7">
        <v>50.287540440000001</v>
      </c>
      <c r="J91" s="7">
        <v>1.3667637100000001</v>
      </c>
      <c r="K91" s="7">
        <v>0.98033035000000002</v>
      </c>
      <c r="L91" s="7">
        <v>3.41976404</v>
      </c>
      <c r="M91" s="7">
        <v>0.16873605999999999</v>
      </c>
      <c r="N91" s="7">
        <v>0.96281992999999999</v>
      </c>
      <c r="O91" s="7">
        <v>4.4898347899999997</v>
      </c>
      <c r="P91" s="7">
        <v>0.37646431000000002</v>
      </c>
      <c r="Q91" s="7">
        <v>0</v>
      </c>
      <c r="R91" s="7">
        <v>0</v>
      </c>
      <c r="S91" s="7">
        <v>0</v>
      </c>
      <c r="U91" s="7">
        <v>16.021025699999999</v>
      </c>
      <c r="V91" s="7">
        <v>1.3801299462038683</v>
      </c>
      <c r="W91" s="7">
        <v>5.1383124000000002</v>
      </c>
      <c r="X91" s="7">
        <v>6.7302167999999991</v>
      </c>
      <c r="Y91" s="7">
        <v>0.70388699999999993</v>
      </c>
      <c r="Z91" s="7">
        <v>6.0263298000000001</v>
      </c>
      <c r="AA91" s="21">
        <v>6.2396201315429126E-2</v>
      </c>
      <c r="AB91" s="7">
        <v>2.5464663000000005</v>
      </c>
      <c r="AC91" s="21">
        <v>0.12208110000000001</v>
      </c>
      <c r="AD91" s="21">
        <v>4.2820499999999997E-2</v>
      </c>
      <c r="AE91" s="21">
        <v>1.5619800000000001E-2</v>
      </c>
    </row>
    <row r="92" spans="1:31" ht="15.75" customHeight="1" x14ac:dyDescent="0.2">
      <c r="A92" s="3">
        <v>35626</v>
      </c>
      <c r="B92">
        <f t="shared" si="2"/>
        <v>1997</v>
      </c>
      <c r="C92">
        <f t="shared" si="3"/>
        <v>7</v>
      </c>
      <c r="D92" s="7">
        <v>20.366065979999998</v>
      </c>
      <c r="F92" s="7">
        <v>3485.6896972700001</v>
      </c>
      <c r="H92" s="7">
        <v>3410.8364257799999</v>
      </c>
      <c r="I92" s="7">
        <v>49.994533539999999</v>
      </c>
      <c r="J92" s="7">
        <v>4.6569924399999998</v>
      </c>
      <c r="K92" s="7">
        <v>0.38178413999999999</v>
      </c>
      <c r="L92" s="7">
        <v>9.9339961999999993</v>
      </c>
      <c r="M92" s="7">
        <v>0.35561466000000003</v>
      </c>
      <c r="N92" s="7">
        <v>9.9391119999999999E-2</v>
      </c>
      <c r="O92" s="7">
        <v>7.39573956</v>
      </c>
      <c r="P92" s="7">
        <v>2.03529596</v>
      </c>
      <c r="Q92" s="7">
        <v>0</v>
      </c>
      <c r="R92" s="7">
        <v>0</v>
      </c>
      <c r="S92" s="7">
        <v>0</v>
      </c>
      <c r="U92" s="7">
        <v>35.272763789999999</v>
      </c>
      <c r="V92" s="7">
        <v>12.196074672018289</v>
      </c>
      <c r="W92" s="7">
        <v>10.241946160000001</v>
      </c>
      <c r="X92" s="7">
        <v>15.838926099999998</v>
      </c>
      <c r="Y92" s="7">
        <v>2.5171910099999999</v>
      </c>
      <c r="Z92" s="7">
        <v>13.321735090000001</v>
      </c>
      <c r="AA92" s="21">
        <v>0.45149111635939987</v>
      </c>
      <c r="AB92" s="7">
        <v>3.1152231700000002</v>
      </c>
      <c r="AC92" s="21">
        <v>0.12615047000000001</v>
      </c>
      <c r="AD92" s="21">
        <v>4.4247850000000005E-2</v>
      </c>
      <c r="AE92" s="21">
        <v>1.5755439999999999E-2</v>
      </c>
    </row>
    <row r="93" spans="1:31" ht="15.75" customHeight="1" x14ac:dyDescent="0.2">
      <c r="A93" s="3">
        <v>35657</v>
      </c>
      <c r="B93">
        <f t="shared" si="2"/>
        <v>1997</v>
      </c>
      <c r="C93">
        <f t="shared" si="3"/>
        <v>8</v>
      </c>
      <c r="D93" s="7">
        <v>27.587368009999999</v>
      </c>
      <c r="F93" s="7">
        <v>3492.9108886700001</v>
      </c>
      <c r="H93" s="7">
        <v>3413.2421875</v>
      </c>
      <c r="I93" s="7">
        <v>49.744819640000003</v>
      </c>
      <c r="J93" s="7">
        <v>5.8050165199999997</v>
      </c>
      <c r="K93" s="7">
        <v>0.13773315</v>
      </c>
      <c r="L93" s="7">
        <v>13.361184120000001</v>
      </c>
      <c r="M93" s="7">
        <v>0.22694668000000001</v>
      </c>
      <c r="N93" s="7">
        <v>8.3663999999999995E-3</v>
      </c>
      <c r="O93" s="7">
        <v>8.96958637</v>
      </c>
      <c r="P93" s="7">
        <v>1.4150494300000001</v>
      </c>
      <c r="Q93" s="7">
        <v>0</v>
      </c>
      <c r="R93" s="7">
        <v>0</v>
      </c>
      <c r="S93" s="7">
        <v>0</v>
      </c>
      <c r="U93" s="7">
        <v>30.002077760000002</v>
      </c>
      <c r="V93" s="7">
        <v>13.549773842902132</v>
      </c>
      <c r="W93" s="7">
        <v>11.132593830000001</v>
      </c>
      <c r="X93" s="7">
        <v>13.905266689999999</v>
      </c>
      <c r="Y93" s="7">
        <v>3.1537617500000001</v>
      </c>
      <c r="Z93" s="7">
        <v>10.751504939999998</v>
      </c>
      <c r="AA93" s="21">
        <v>0.39882699483052475</v>
      </c>
      <c r="AB93" s="7">
        <v>1.75453769</v>
      </c>
      <c r="AC93" s="21">
        <v>0.12615047000000001</v>
      </c>
      <c r="AD93" s="21">
        <v>4.4247850000000005E-2</v>
      </c>
      <c r="AE93" s="21">
        <v>1.5603229999999997E-2</v>
      </c>
    </row>
    <row r="94" spans="1:31" ht="15.75" customHeight="1" x14ac:dyDescent="0.2">
      <c r="A94" s="3">
        <v>35688</v>
      </c>
      <c r="B94">
        <f t="shared" si="2"/>
        <v>1997</v>
      </c>
      <c r="C94">
        <f t="shared" si="3"/>
        <v>9</v>
      </c>
      <c r="D94" s="7">
        <v>25.750841139999999</v>
      </c>
      <c r="F94" s="7">
        <v>3491.0744628900002</v>
      </c>
      <c r="H94" s="7">
        <v>3414.1225585900002</v>
      </c>
      <c r="I94" s="7">
        <v>49.72600937</v>
      </c>
      <c r="J94" s="7">
        <v>5.6036572500000004</v>
      </c>
      <c r="K94" s="7">
        <v>0.30090305000000001</v>
      </c>
      <c r="L94" s="7">
        <v>12.19433212</v>
      </c>
      <c r="M94" s="7">
        <v>0.34615254000000001</v>
      </c>
      <c r="N94" s="7">
        <v>9.3688799999999996E-3</v>
      </c>
      <c r="O94" s="7">
        <v>8.2636184700000008</v>
      </c>
      <c r="P94" s="7">
        <v>0.50790614000000001</v>
      </c>
      <c r="Q94" s="7">
        <v>0</v>
      </c>
      <c r="R94" s="7">
        <v>0</v>
      </c>
      <c r="S94" s="7">
        <v>0</v>
      </c>
      <c r="U94" s="7">
        <v>14.8944498</v>
      </c>
      <c r="V94" s="7">
        <v>14.278251926580035</v>
      </c>
      <c r="W94" s="7">
        <v>10.900589400000001</v>
      </c>
      <c r="X94" s="7">
        <v>8.9300750999999998</v>
      </c>
      <c r="Y94" s="7">
        <v>2.9175731999999996</v>
      </c>
      <c r="Z94" s="7">
        <v>6.0125019000000002</v>
      </c>
      <c r="AA94" s="21">
        <v>9.5840234476699801E-2</v>
      </c>
      <c r="AB94" s="7">
        <v>3.9830454000000004</v>
      </c>
      <c r="AC94" s="21">
        <v>0.12208110000000001</v>
      </c>
      <c r="AD94" s="21">
        <v>4.2820499999999997E-2</v>
      </c>
      <c r="AE94" s="21">
        <v>1.49715E-2</v>
      </c>
    </row>
    <row r="95" spans="1:31" ht="15.75" customHeight="1" x14ac:dyDescent="0.2">
      <c r="A95" s="3">
        <v>35718</v>
      </c>
      <c r="B95">
        <f t="shared" si="2"/>
        <v>1997</v>
      </c>
      <c r="C95">
        <f t="shared" si="3"/>
        <v>10</v>
      </c>
      <c r="D95" s="7">
        <v>14.991603850000001</v>
      </c>
      <c r="F95" s="7">
        <v>3480.31518555</v>
      </c>
      <c r="H95" s="7">
        <v>3413.4147949200001</v>
      </c>
      <c r="I95" s="7">
        <v>49.762001040000001</v>
      </c>
      <c r="J95" s="7">
        <v>2.9728455500000002</v>
      </c>
      <c r="K95" s="7">
        <v>0.77485031000000004</v>
      </c>
      <c r="L95" s="7">
        <v>7.5067653700000001</v>
      </c>
      <c r="M95" s="7">
        <v>0.34615254000000001</v>
      </c>
      <c r="N95" s="7">
        <v>0.17617432999999999</v>
      </c>
      <c r="O95" s="7">
        <v>5.3397474300000001</v>
      </c>
      <c r="P95" s="7">
        <v>2.191651E-2</v>
      </c>
      <c r="Q95" s="7">
        <v>0</v>
      </c>
      <c r="R95" s="7">
        <v>0</v>
      </c>
      <c r="S95" s="7">
        <v>0</v>
      </c>
      <c r="U95" s="7">
        <v>4.1639761100000001</v>
      </c>
      <c r="V95" s="7">
        <v>3.0869473954089517</v>
      </c>
      <c r="W95" s="7">
        <v>6.51520118</v>
      </c>
      <c r="X95" s="7">
        <v>4.6623463699999999</v>
      </c>
      <c r="Y95" s="7">
        <v>1.58316597</v>
      </c>
      <c r="Z95" s="7">
        <v>3.0791804000000003</v>
      </c>
      <c r="AA95" s="21">
        <v>3.6787591571362688E-5</v>
      </c>
      <c r="AB95" s="7">
        <v>5.9544542699999994</v>
      </c>
      <c r="AC95" s="21">
        <v>0.12615047000000001</v>
      </c>
      <c r="AD95" s="21">
        <v>4.4247850000000005E-2</v>
      </c>
      <c r="AE95" s="21">
        <v>1.4716319999999998E-2</v>
      </c>
    </row>
    <row r="96" spans="1:31" ht="15.75" customHeight="1" x14ac:dyDescent="0.2">
      <c r="A96" s="3">
        <v>35749</v>
      </c>
      <c r="B96">
        <f t="shared" si="2"/>
        <v>1997</v>
      </c>
      <c r="C96">
        <f t="shared" si="3"/>
        <v>11</v>
      </c>
      <c r="D96" s="7">
        <v>12.30509567</v>
      </c>
      <c r="F96" s="7">
        <v>3477.6286621099998</v>
      </c>
      <c r="H96" s="7">
        <v>3412.6635742200001</v>
      </c>
      <c r="I96" s="7">
        <v>49.81278992</v>
      </c>
      <c r="J96" s="7">
        <v>2.44423842</v>
      </c>
      <c r="K96" s="7">
        <v>0.88823353999999999</v>
      </c>
      <c r="L96" s="7">
        <v>7.5522675499999998</v>
      </c>
      <c r="M96" s="7">
        <v>0.19607413000000001</v>
      </c>
      <c r="N96" s="7">
        <v>0.48179385000000002</v>
      </c>
      <c r="O96" s="7">
        <v>3.5728356799999998</v>
      </c>
      <c r="P96" s="7">
        <v>1.6761089999999999E-2</v>
      </c>
      <c r="Q96" s="7">
        <v>0</v>
      </c>
      <c r="R96" s="7">
        <v>0</v>
      </c>
      <c r="S96" s="7">
        <v>0</v>
      </c>
      <c r="U96" s="7">
        <v>2.4754361999999999</v>
      </c>
      <c r="V96" s="7">
        <v>2.2968639315271329</v>
      </c>
      <c r="W96" s="7">
        <v>2.3390396999999998</v>
      </c>
      <c r="X96" s="7">
        <v>3.0308538</v>
      </c>
      <c r="Y96" s="7">
        <v>1.2672953999999996</v>
      </c>
      <c r="Z96" s="7">
        <v>1.7635584000000004</v>
      </c>
      <c r="AA96" s="21">
        <v>1.0937294952092372E-7</v>
      </c>
      <c r="AB96" s="7">
        <v>1.8250580999999999</v>
      </c>
      <c r="AC96" s="21">
        <v>0.12208110000000001</v>
      </c>
      <c r="AD96" s="21">
        <v>4.2820499999999997E-2</v>
      </c>
      <c r="AE96" s="21">
        <v>1.3617000000000001E-2</v>
      </c>
    </row>
    <row r="97" spans="1:31" ht="15.75" customHeight="1" x14ac:dyDescent="0.2">
      <c r="A97" s="3">
        <v>35779</v>
      </c>
      <c r="B97">
        <f t="shared" si="2"/>
        <v>1997</v>
      </c>
      <c r="C97">
        <f t="shared" si="3"/>
        <v>12</v>
      </c>
      <c r="D97" s="7">
        <v>12.2679472</v>
      </c>
      <c r="F97" s="7">
        <v>3477.5915527299999</v>
      </c>
      <c r="H97" s="7">
        <v>3411.8481445299999</v>
      </c>
      <c r="I97" s="7">
        <v>49.880489349999998</v>
      </c>
      <c r="J97" s="7">
        <v>1.62656486</v>
      </c>
      <c r="K97" s="7">
        <v>0.76940578000000004</v>
      </c>
      <c r="L97" s="7">
        <v>7.4548678400000004</v>
      </c>
      <c r="M97" s="7">
        <v>9.9895789999999998E-2</v>
      </c>
      <c r="N97" s="7">
        <v>1.1462006600000001</v>
      </c>
      <c r="O97" s="7">
        <v>4.7364373200000003</v>
      </c>
      <c r="P97" s="7">
        <v>2.9632539999999999E-2</v>
      </c>
      <c r="Q97" s="7">
        <v>0</v>
      </c>
      <c r="R97" s="7">
        <v>0</v>
      </c>
      <c r="S97" s="7">
        <v>0</v>
      </c>
      <c r="U97" s="7">
        <v>4.7768823799999991</v>
      </c>
      <c r="V97" s="7">
        <v>2.7376856619742913</v>
      </c>
      <c r="W97" s="7">
        <v>2.9011486400000002</v>
      </c>
      <c r="X97" s="7">
        <v>3.4216042300000007</v>
      </c>
      <c r="Y97" s="7">
        <v>0.87083495</v>
      </c>
      <c r="Z97" s="7">
        <v>2.5507692800000004</v>
      </c>
      <c r="AA97" s="21">
        <v>0</v>
      </c>
      <c r="AB97" s="7">
        <v>3.3412218499999997</v>
      </c>
      <c r="AC97" s="21">
        <v>0.12615047000000001</v>
      </c>
      <c r="AD97" s="21">
        <v>4.4247850000000005E-2</v>
      </c>
      <c r="AE97" s="21">
        <v>1.3004190000000002E-2</v>
      </c>
    </row>
    <row r="98" spans="1:31" ht="15.75" customHeight="1" x14ac:dyDescent="0.2">
      <c r="A98" s="3">
        <v>35810</v>
      </c>
      <c r="B98">
        <f t="shared" si="2"/>
        <v>1998</v>
      </c>
      <c r="C98">
        <f t="shared" si="3"/>
        <v>1</v>
      </c>
      <c r="D98" s="7">
        <v>9.0577449800000007</v>
      </c>
      <c r="F98" s="7">
        <v>3474.3813476599998</v>
      </c>
      <c r="H98" s="7">
        <v>3410.8891601599998</v>
      </c>
      <c r="I98" s="7">
        <v>49.921325680000002</v>
      </c>
      <c r="J98" s="7">
        <v>0.80841810000000003</v>
      </c>
      <c r="K98" s="7">
        <v>0.99008465000000001</v>
      </c>
      <c r="L98" s="7">
        <v>5.96231461</v>
      </c>
      <c r="M98" s="7">
        <v>0.28784200999999998</v>
      </c>
      <c r="N98" s="7">
        <v>1.41535521</v>
      </c>
      <c r="O98" s="7">
        <v>4.0900263800000003</v>
      </c>
      <c r="P98" s="7">
        <v>1.685211E-2</v>
      </c>
      <c r="Q98" s="7">
        <v>0</v>
      </c>
      <c r="R98" s="7">
        <v>0</v>
      </c>
      <c r="S98" s="7">
        <v>0</v>
      </c>
      <c r="U98" s="7">
        <v>1.0487960300000001</v>
      </c>
      <c r="V98" s="7">
        <v>1.7539015469605335</v>
      </c>
      <c r="W98" s="7">
        <v>2.6334434899999999</v>
      </c>
      <c r="X98" s="7">
        <v>3.6131349400000001</v>
      </c>
      <c r="Y98" s="7">
        <v>0.40503607999999997</v>
      </c>
      <c r="Z98" s="7">
        <v>3.2080988600000007</v>
      </c>
      <c r="AA98" s="21">
        <v>0</v>
      </c>
      <c r="AB98" s="7">
        <v>6.2683680200000005</v>
      </c>
      <c r="AC98" s="21">
        <v>0.12695368000000001</v>
      </c>
      <c r="AD98" s="21">
        <v>4.3985589999999998E-2</v>
      </c>
      <c r="AE98" s="21">
        <v>1.2947460000000001E-2</v>
      </c>
    </row>
    <row r="99" spans="1:31" ht="15.75" customHeight="1" x14ac:dyDescent="0.2">
      <c r="A99" s="3">
        <v>35841</v>
      </c>
      <c r="B99">
        <f t="shared" si="2"/>
        <v>1998</v>
      </c>
      <c r="C99">
        <f t="shared" si="3"/>
        <v>2</v>
      </c>
      <c r="D99" s="7">
        <v>7.2033643700000001</v>
      </c>
      <c r="F99" s="7">
        <v>3472.5268554700001</v>
      </c>
      <c r="H99" s="7">
        <v>3410.4116210900002</v>
      </c>
      <c r="I99" s="7">
        <v>49.979599</v>
      </c>
      <c r="J99" s="7">
        <v>0.55369221999999996</v>
      </c>
      <c r="K99" s="7">
        <v>0.91439384000000001</v>
      </c>
      <c r="L99" s="7">
        <v>4.95909405</v>
      </c>
      <c r="M99" s="7">
        <v>0.28791468999999997</v>
      </c>
      <c r="N99" s="7">
        <v>1.7217921</v>
      </c>
      <c r="O99" s="7">
        <v>3.68021178</v>
      </c>
      <c r="P99" s="7">
        <v>1.8680990000000001E-2</v>
      </c>
      <c r="Q99" s="7">
        <v>0</v>
      </c>
      <c r="R99" s="7">
        <v>0</v>
      </c>
      <c r="S99" s="7">
        <v>0</v>
      </c>
      <c r="U99" s="7">
        <v>2.2351447999999996</v>
      </c>
      <c r="V99" s="7">
        <v>0.65804132997844189</v>
      </c>
      <c r="W99" s="7">
        <v>2.9534665999999996</v>
      </c>
      <c r="X99" s="7">
        <v>3.3221689200000002</v>
      </c>
      <c r="Y99" s="7">
        <v>0.24347316000000002</v>
      </c>
      <c r="Z99" s="7">
        <v>3.0786957600000004</v>
      </c>
      <c r="AA99" s="21">
        <v>0</v>
      </c>
      <c r="AB99" s="7">
        <v>4.3513559600000002</v>
      </c>
      <c r="AC99" s="21">
        <v>0.11466783999999999</v>
      </c>
      <c r="AD99" s="21">
        <v>3.9728919999999994E-2</v>
      </c>
      <c r="AE99" s="21">
        <v>1.24054E-2</v>
      </c>
    </row>
    <row r="100" spans="1:31" ht="15.75" customHeight="1" x14ac:dyDescent="0.2">
      <c r="A100" s="3">
        <v>35869</v>
      </c>
      <c r="B100">
        <f t="shared" si="2"/>
        <v>1998</v>
      </c>
      <c r="C100">
        <f t="shared" si="3"/>
        <v>3</v>
      </c>
      <c r="D100" s="7">
        <v>6.6655130400000004</v>
      </c>
      <c r="F100" s="7">
        <v>3471.9890136700001</v>
      </c>
      <c r="H100" s="7">
        <v>3410.0456543</v>
      </c>
      <c r="I100" s="7">
        <v>50.057331089999998</v>
      </c>
      <c r="J100" s="7">
        <v>0.41228586</v>
      </c>
      <c r="K100" s="7">
        <v>0.68309987000000005</v>
      </c>
      <c r="L100" s="7">
        <v>4.4067735700000004</v>
      </c>
      <c r="M100" s="7">
        <v>0.28791468999999997</v>
      </c>
      <c r="N100" s="7">
        <v>2.2326180899999999</v>
      </c>
      <c r="O100" s="7">
        <v>3.8397777099999999</v>
      </c>
      <c r="P100" s="7">
        <v>2.3577379999999998E-2</v>
      </c>
      <c r="Q100" s="7">
        <v>0</v>
      </c>
      <c r="R100" s="7">
        <v>0</v>
      </c>
      <c r="S100" s="7">
        <v>0</v>
      </c>
      <c r="U100" s="7">
        <v>4.0951545600000001</v>
      </c>
      <c r="V100" s="7">
        <v>0.64575672434767606</v>
      </c>
      <c r="W100" s="7">
        <v>3.6920246699999999</v>
      </c>
      <c r="X100" s="7">
        <v>3.2538613700000001</v>
      </c>
      <c r="Y100" s="7">
        <v>0.19343287000000001</v>
      </c>
      <c r="Z100" s="7">
        <v>3.0604285000000004</v>
      </c>
      <c r="AA100" s="21">
        <v>5.6509357252477253E-8</v>
      </c>
      <c r="AB100" s="7">
        <v>5.2450902600000004</v>
      </c>
      <c r="AC100" s="21">
        <v>0.12695368000000001</v>
      </c>
      <c r="AD100" s="21">
        <v>4.3985589999999998E-2</v>
      </c>
      <c r="AE100" s="21">
        <v>1.435548E-2</v>
      </c>
    </row>
    <row r="101" spans="1:31" ht="15.75" customHeight="1" x14ac:dyDescent="0.2">
      <c r="A101" s="3">
        <v>35900</v>
      </c>
      <c r="B101">
        <f t="shared" si="2"/>
        <v>1998</v>
      </c>
      <c r="C101">
        <f t="shared" si="3"/>
        <v>4</v>
      </c>
      <c r="D101" s="7">
        <v>5.8129692100000003</v>
      </c>
      <c r="F101" s="7">
        <v>3471.1364746099998</v>
      </c>
      <c r="H101" s="7">
        <v>3409.2849121099998</v>
      </c>
      <c r="I101" s="7">
        <v>50.081222529999998</v>
      </c>
      <c r="J101" s="7">
        <v>0.52966696000000002</v>
      </c>
      <c r="K101" s="7">
        <v>0.84308428000000002</v>
      </c>
      <c r="L101" s="7">
        <v>3.8104147899999998</v>
      </c>
      <c r="M101" s="7">
        <v>1.459308E-2</v>
      </c>
      <c r="N101" s="7">
        <v>2.5233922</v>
      </c>
      <c r="O101" s="7">
        <v>4.0241260499999996</v>
      </c>
      <c r="P101" s="7">
        <v>2.5035330000000001E-2</v>
      </c>
      <c r="Q101" s="7">
        <v>0</v>
      </c>
      <c r="R101" s="7">
        <v>0</v>
      </c>
      <c r="S101" s="7">
        <v>0</v>
      </c>
      <c r="U101" s="7">
        <v>2.3829183</v>
      </c>
      <c r="V101" s="7">
        <v>0.86085999376337896</v>
      </c>
      <c r="W101" s="7">
        <v>2.9372802</v>
      </c>
      <c r="X101" s="7">
        <v>2.5813682999999998</v>
      </c>
      <c r="Y101" s="7">
        <v>0.26881470000000002</v>
      </c>
      <c r="Z101" s="7">
        <v>2.3125535999999998</v>
      </c>
      <c r="AA101" s="21">
        <v>1.6154384644240428E-4</v>
      </c>
      <c r="AB101" s="7">
        <v>2.9450055000000002</v>
      </c>
      <c r="AC101" s="21">
        <v>0.12285839999999999</v>
      </c>
      <c r="AD101" s="21">
        <v>4.2566699999999999E-2</v>
      </c>
      <c r="AE101" s="21">
        <v>1.5214200000000001E-2</v>
      </c>
    </row>
    <row r="102" spans="1:31" ht="15.75" customHeight="1" x14ac:dyDescent="0.2">
      <c r="A102" s="3">
        <v>35930</v>
      </c>
      <c r="B102">
        <f t="shared" si="2"/>
        <v>1998</v>
      </c>
      <c r="C102">
        <f t="shared" si="3"/>
        <v>5</v>
      </c>
      <c r="D102" s="7">
        <v>4.7585301400000004</v>
      </c>
      <c r="F102" s="7">
        <v>3470.08203125</v>
      </c>
      <c r="H102" s="7">
        <v>3408.3813476599998</v>
      </c>
      <c r="I102" s="7">
        <v>50.116657259999997</v>
      </c>
      <c r="J102" s="7">
        <v>0.73906958</v>
      </c>
      <c r="K102" s="7">
        <v>1.1941491399999999</v>
      </c>
      <c r="L102" s="7">
        <v>3.18871379</v>
      </c>
      <c r="M102" s="7">
        <v>0.14338640999999999</v>
      </c>
      <c r="N102" s="7">
        <v>1.9280625600000001</v>
      </c>
      <c r="O102" s="7">
        <v>4.3042407000000003</v>
      </c>
      <c r="P102" s="7">
        <v>8.6490659999999997E-2</v>
      </c>
      <c r="Q102" s="7">
        <v>0</v>
      </c>
      <c r="R102" s="7">
        <v>0</v>
      </c>
      <c r="S102" s="7">
        <v>0</v>
      </c>
      <c r="U102" s="7">
        <v>4.9095341699999997</v>
      </c>
      <c r="V102" s="7">
        <v>1.3961636924847869</v>
      </c>
      <c r="W102" s="7">
        <v>4.4909966599999995</v>
      </c>
      <c r="X102" s="7">
        <v>4.4804479800000001</v>
      </c>
      <c r="Y102" s="7">
        <v>0.37739989000000002</v>
      </c>
      <c r="Z102" s="7">
        <v>4.1030480899999997</v>
      </c>
      <c r="AA102" s="21">
        <v>1.0340449500880427E-2</v>
      </c>
      <c r="AB102" s="7">
        <v>6.5926835099999987</v>
      </c>
      <c r="AC102" s="21">
        <v>0.12695368000000001</v>
      </c>
      <c r="AD102" s="21">
        <v>4.3985589999999998E-2</v>
      </c>
      <c r="AE102" s="21">
        <v>1.6473400000000003E-2</v>
      </c>
    </row>
    <row r="103" spans="1:31" ht="15.75" customHeight="1" x14ac:dyDescent="0.2">
      <c r="A103" s="3">
        <v>35961</v>
      </c>
      <c r="B103">
        <f t="shared" si="2"/>
        <v>1998</v>
      </c>
      <c r="C103">
        <f t="shared" si="3"/>
        <v>6</v>
      </c>
      <c r="D103" s="7">
        <v>5.2107772800000003</v>
      </c>
      <c r="F103" s="7">
        <v>3470.5344238299999</v>
      </c>
      <c r="H103" s="7">
        <v>3407.8979492200001</v>
      </c>
      <c r="I103" s="7">
        <v>50.003932949999999</v>
      </c>
      <c r="J103" s="7">
        <v>1.5788134300000001</v>
      </c>
      <c r="K103" s="7">
        <v>1.18887663</v>
      </c>
      <c r="L103" s="7">
        <v>3.9810607400000002</v>
      </c>
      <c r="M103" s="7">
        <v>0.17131455000000001</v>
      </c>
      <c r="N103" s="7">
        <v>0.78001666000000003</v>
      </c>
      <c r="O103" s="7">
        <v>4.5435781500000001</v>
      </c>
      <c r="P103" s="7">
        <v>0.38874819999999999</v>
      </c>
      <c r="Q103" s="7">
        <v>0</v>
      </c>
      <c r="R103" s="7">
        <v>0</v>
      </c>
      <c r="S103" s="7">
        <v>0</v>
      </c>
      <c r="U103" s="7">
        <v>14.787067499999999</v>
      </c>
      <c r="V103" s="7">
        <v>1.9206010246118677</v>
      </c>
      <c r="W103" s="7">
        <v>5.2745979000000007</v>
      </c>
      <c r="X103" s="7">
        <v>7.2191514000000003</v>
      </c>
      <c r="Y103" s="7">
        <v>0.81280350000000001</v>
      </c>
      <c r="Z103" s="7">
        <v>6.4063479000000001</v>
      </c>
      <c r="AA103" s="21">
        <v>0.21380776505745244</v>
      </c>
      <c r="AB103" s="7">
        <v>2.6813726999999998</v>
      </c>
      <c r="AC103" s="21">
        <v>0.12285839999999999</v>
      </c>
      <c r="AD103" s="21">
        <v>4.2566699999999999E-2</v>
      </c>
      <c r="AE103" s="21">
        <v>1.5959400000000002E-2</v>
      </c>
    </row>
    <row r="104" spans="1:31" ht="15.75" customHeight="1" x14ac:dyDescent="0.2">
      <c r="A104" s="3">
        <v>35991</v>
      </c>
      <c r="B104">
        <f t="shared" si="2"/>
        <v>1998</v>
      </c>
      <c r="C104">
        <f t="shared" si="3"/>
        <v>7</v>
      </c>
      <c r="D104" s="7">
        <v>21.93151855</v>
      </c>
      <c r="F104" s="7">
        <v>3487.25512695</v>
      </c>
      <c r="H104" s="7">
        <v>3410.9707031200001</v>
      </c>
      <c r="I104" s="7">
        <v>49.69849396</v>
      </c>
      <c r="J104" s="7">
        <v>5.1122627300000003</v>
      </c>
      <c r="K104" s="7">
        <v>0.43075970000000002</v>
      </c>
      <c r="L104" s="7">
        <v>11.04549885</v>
      </c>
      <c r="M104" s="7">
        <v>0.36005113</v>
      </c>
      <c r="N104" s="7">
        <v>5.9485120000000002E-2</v>
      </c>
      <c r="O104" s="7">
        <v>7.3813891399999996</v>
      </c>
      <c r="P104" s="7">
        <v>2.1965093599999999</v>
      </c>
      <c r="Q104" s="7">
        <v>0</v>
      </c>
      <c r="R104" s="7">
        <v>0</v>
      </c>
      <c r="S104" s="7">
        <v>0</v>
      </c>
      <c r="U104" s="7">
        <v>35.964732770000005</v>
      </c>
      <c r="V104" s="7">
        <v>13.972891045891489</v>
      </c>
      <c r="W104" s="7">
        <v>10.272945539999998</v>
      </c>
      <c r="X104" s="7">
        <v>16.484544500000002</v>
      </c>
      <c r="Y104" s="7">
        <v>2.7586230399999998</v>
      </c>
      <c r="Z104" s="7">
        <v>13.725921460000002</v>
      </c>
      <c r="AA104" s="21">
        <v>0.49516106731457754</v>
      </c>
      <c r="AB104" s="7">
        <v>3.4215378899999997</v>
      </c>
      <c r="AC104" s="21">
        <v>0.12695368000000001</v>
      </c>
      <c r="AD104" s="21">
        <v>4.3985589999999998E-2</v>
      </c>
      <c r="AE104" s="21">
        <v>1.5811240000000001E-2</v>
      </c>
    </row>
    <row r="105" spans="1:31" ht="15.75" customHeight="1" x14ac:dyDescent="0.2">
      <c r="A105" s="3">
        <v>36022</v>
      </c>
      <c r="B105">
        <f t="shared" si="2"/>
        <v>1998</v>
      </c>
      <c r="C105">
        <f t="shared" si="3"/>
        <v>8</v>
      </c>
      <c r="D105" s="7">
        <v>26.961982729999999</v>
      </c>
      <c r="F105" s="7">
        <v>3492.2856445299999</v>
      </c>
      <c r="H105" s="7">
        <v>3412.8154296900002</v>
      </c>
      <c r="I105" s="7">
        <v>49.361442570000001</v>
      </c>
      <c r="J105" s="7">
        <v>6.1892375900000003</v>
      </c>
      <c r="K105" s="7">
        <v>0.18301062000000001</v>
      </c>
      <c r="L105" s="7">
        <v>12.790105820000001</v>
      </c>
      <c r="M105" s="7">
        <v>0.22881298</v>
      </c>
      <c r="N105" s="7">
        <v>7.0353200000000003E-3</v>
      </c>
      <c r="O105" s="7">
        <v>8.8437242499999993</v>
      </c>
      <c r="P105" s="7">
        <v>1.8668417900000001</v>
      </c>
      <c r="Q105" s="7">
        <v>0</v>
      </c>
      <c r="R105" s="7">
        <v>0</v>
      </c>
      <c r="S105" s="7">
        <v>0</v>
      </c>
      <c r="U105" s="7">
        <v>33.607625139999996</v>
      </c>
      <c r="V105" s="7">
        <v>15.835252980054207</v>
      </c>
      <c r="W105" s="7">
        <v>11.170781180000001</v>
      </c>
      <c r="X105" s="7">
        <v>14.418181840000003</v>
      </c>
      <c r="Y105" s="7">
        <v>3.3731844</v>
      </c>
      <c r="Z105" s="7">
        <v>11.044997440000001</v>
      </c>
      <c r="AA105" s="21">
        <v>0.53030081777377935</v>
      </c>
      <c r="AB105" s="7">
        <v>0.87932677999999997</v>
      </c>
      <c r="AC105" s="21">
        <v>0.12695368000000001</v>
      </c>
      <c r="AD105" s="21">
        <v>4.3985589999999998E-2</v>
      </c>
      <c r="AE105" s="21">
        <v>1.5703979999999999E-2</v>
      </c>
    </row>
    <row r="106" spans="1:31" ht="15.75" customHeight="1" x14ac:dyDescent="0.2">
      <c r="A106" s="3">
        <v>36053</v>
      </c>
      <c r="B106">
        <f t="shared" si="2"/>
        <v>1998</v>
      </c>
      <c r="C106">
        <f t="shared" si="3"/>
        <v>9</v>
      </c>
      <c r="D106" s="7">
        <v>22.824710849999999</v>
      </c>
      <c r="F106" s="7">
        <v>3488.1481933599998</v>
      </c>
      <c r="H106" s="7">
        <v>3413.3937988299999</v>
      </c>
      <c r="I106" s="7">
        <v>49.297397609999997</v>
      </c>
      <c r="J106" s="7">
        <v>5.6306042700000001</v>
      </c>
      <c r="K106" s="7">
        <v>0.38994204999999998</v>
      </c>
      <c r="L106" s="7">
        <v>10.49545002</v>
      </c>
      <c r="M106" s="7">
        <v>0.34968614999999997</v>
      </c>
      <c r="N106" s="7">
        <v>6.5478100000000003E-3</v>
      </c>
      <c r="O106" s="7">
        <v>7.8662919999999996</v>
      </c>
      <c r="P106" s="7">
        <v>0.71847855999999999</v>
      </c>
      <c r="Q106" s="7">
        <v>0</v>
      </c>
      <c r="R106" s="7">
        <v>0</v>
      </c>
      <c r="S106" s="7">
        <v>0</v>
      </c>
      <c r="U106" s="7">
        <v>17.059768499999997</v>
      </c>
      <c r="V106" s="7">
        <v>11.968533392295706</v>
      </c>
      <c r="W106" s="7">
        <v>11.312001899999998</v>
      </c>
      <c r="X106" s="7">
        <v>9.3313167000000004</v>
      </c>
      <c r="Y106" s="7">
        <v>2.9454968999999998</v>
      </c>
      <c r="Z106" s="7">
        <v>6.385819800000001</v>
      </c>
      <c r="AA106" s="21">
        <v>0.1345014940463054</v>
      </c>
      <c r="AB106" s="7">
        <v>3.9359322000000003</v>
      </c>
      <c r="AC106" s="21">
        <v>0.12285839999999999</v>
      </c>
      <c r="AD106" s="21">
        <v>4.2566699999999999E-2</v>
      </c>
      <c r="AE106" s="21">
        <v>1.5146100000000003E-2</v>
      </c>
    </row>
    <row r="107" spans="1:31" ht="15.75" customHeight="1" x14ac:dyDescent="0.2">
      <c r="A107" s="3">
        <v>36083</v>
      </c>
      <c r="B107">
        <f t="shared" si="2"/>
        <v>1998</v>
      </c>
      <c r="C107">
        <f t="shared" si="3"/>
        <v>10</v>
      </c>
      <c r="D107" s="7">
        <v>16.687044140000001</v>
      </c>
      <c r="F107" s="7">
        <v>3482.0107421900002</v>
      </c>
      <c r="H107" s="7">
        <v>3413.1452636700001</v>
      </c>
      <c r="I107" s="7">
        <v>49.350135799999997</v>
      </c>
      <c r="J107" s="7">
        <v>3.6581654499999998</v>
      </c>
      <c r="K107" s="7">
        <v>0.39415336000000001</v>
      </c>
      <c r="L107" s="7">
        <v>8.3574333200000002</v>
      </c>
      <c r="M107" s="7">
        <v>0.34968614999999997</v>
      </c>
      <c r="N107" s="7">
        <v>0.10170124</v>
      </c>
      <c r="O107" s="7">
        <v>6.5258536300000003</v>
      </c>
      <c r="P107" s="7">
        <v>0.12834422000000001</v>
      </c>
      <c r="Q107" s="7">
        <v>0</v>
      </c>
      <c r="R107" s="7">
        <v>0</v>
      </c>
      <c r="S107" s="7">
        <v>0</v>
      </c>
      <c r="U107" s="7">
        <v>6.8807606199999993</v>
      </c>
      <c r="V107" s="7">
        <v>5.6573938971413238</v>
      </c>
      <c r="W107" s="7">
        <v>8.3202248500000007</v>
      </c>
      <c r="X107" s="7">
        <v>5.2087700400000001</v>
      </c>
      <c r="Y107" s="7">
        <v>1.96702409</v>
      </c>
      <c r="Z107" s="7">
        <v>3.2417459500000003</v>
      </c>
      <c r="AA107" s="21">
        <v>6.6253830817094407E-3</v>
      </c>
      <c r="AB107" s="7">
        <v>5.0166983799999993</v>
      </c>
      <c r="AC107" s="21">
        <v>0.12695368000000001</v>
      </c>
      <c r="AD107" s="21">
        <v>4.3985589999999998E-2</v>
      </c>
      <c r="AE107" s="21">
        <v>1.5304700000000001E-2</v>
      </c>
    </row>
    <row r="108" spans="1:31" ht="15.75" customHeight="1" x14ac:dyDescent="0.2">
      <c r="A108" s="3">
        <v>36114</v>
      </c>
      <c r="B108">
        <f t="shared" si="2"/>
        <v>1998</v>
      </c>
      <c r="C108">
        <f t="shared" si="3"/>
        <v>11</v>
      </c>
      <c r="D108" s="7">
        <v>11.39490795</v>
      </c>
      <c r="F108" s="7">
        <v>3476.7185058599998</v>
      </c>
      <c r="H108" s="7">
        <v>3412.4470214799999</v>
      </c>
      <c r="I108" s="7">
        <v>49.366180419999999</v>
      </c>
      <c r="J108" s="7">
        <v>2.8491184700000001</v>
      </c>
      <c r="K108" s="7">
        <v>0.77792519000000004</v>
      </c>
      <c r="L108" s="7">
        <v>6.9912648199999996</v>
      </c>
      <c r="M108" s="7">
        <v>0.19870412000000001</v>
      </c>
      <c r="N108" s="7">
        <v>0.26103326999999998</v>
      </c>
      <c r="O108" s="7">
        <v>3.81112194</v>
      </c>
      <c r="P108" s="7">
        <v>1.6118560000000001E-2</v>
      </c>
      <c r="Q108" s="7">
        <v>0</v>
      </c>
      <c r="R108" s="7">
        <v>0</v>
      </c>
      <c r="S108" s="7">
        <v>0</v>
      </c>
      <c r="U108" s="7">
        <v>1.0430531999999999</v>
      </c>
      <c r="V108" s="7">
        <v>2.7669931646126176</v>
      </c>
      <c r="W108" s="7">
        <v>2.4249650999999997</v>
      </c>
      <c r="X108" s="7">
        <v>3.0762974999999999</v>
      </c>
      <c r="Y108" s="7">
        <v>1.4821632</v>
      </c>
      <c r="Z108" s="7">
        <v>1.5941342999999997</v>
      </c>
      <c r="AA108" s="21">
        <v>4.4460103980255481E-5</v>
      </c>
      <c r="AB108" s="7">
        <v>1.9430337</v>
      </c>
      <c r="AC108" s="21">
        <v>0.12285839999999999</v>
      </c>
      <c r="AD108" s="21">
        <v>4.2566699999999999E-2</v>
      </c>
      <c r="AE108" s="21">
        <v>1.3879800000000001E-2</v>
      </c>
    </row>
    <row r="109" spans="1:31" ht="15.75" customHeight="1" x14ac:dyDescent="0.2">
      <c r="A109" s="3">
        <v>36144</v>
      </c>
      <c r="B109">
        <f t="shared" si="2"/>
        <v>1998</v>
      </c>
      <c r="C109">
        <f t="shared" si="3"/>
        <v>12</v>
      </c>
      <c r="D109" s="7">
        <v>7.8211360000000001</v>
      </c>
      <c r="F109" s="7">
        <v>3473.1447753900002</v>
      </c>
      <c r="H109" s="7">
        <v>3411.4458007799999</v>
      </c>
      <c r="I109" s="7">
        <v>49.375766749999997</v>
      </c>
      <c r="J109" s="7">
        <v>1.5352621099999999</v>
      </c>
      <c r="K109" s="7">
        <v>0.99984377999999996</v>
      </c>
      <c r="L109" s="7">
        <v>6.0475587800000001</v>
      </c>
      <c r="M109" s="7">
        <v>0.1000717</v>
      </c>
      <c r="N109" s="7">
        <v>0.34615293000000003</v>
      </c>
      <c r="O109" s="7">
        <v>3.2782630899999998</v>
      </c>
      <c r="P109" s="7">
        <v>1.600642E-2</v>
      </c>
      <c r="Q109" s="7">
        <v>0</v>
      </c>
      <c r="R109" s="7">
        <v>0</v>
      </c>
      <c r="S109" s="7">
        <v>0</v>
      </c>
      <c r="U109" s="7">
        <v>0.30985677999999994</v>
      </c>
      <c r="V109" s="7">
        <v>2.0076302563048736</v>
      </c>
      <c r="W109" s="7">
        <v>1.6488019599999997</v>
      </c>
      <c r="X109" s="7">
        <v>3.37505122</v>
      </c>
      <c r="Y109" s="7">
        <v>0.81972990000000001</v>
      </c>
      <c r="Z109" s="7">
        <v>2.55532132</v>
      </c>
      <c r="AA109" s="21">
        <v>0</v>
      </c>
      <c r="AB109" s="7">
        <v>4.4390232999999997</v>
      </c>
      <c r="AC109" s="21">
        <v>0.12695368000000001</v>
      </c>
      <c r="AD109" s="21">
        <v>4.3985589999999998E-2</v>
      </c>
      <c r="AE109" s="21">
        <v>1.3383320000000001E-2</v>
      </c>
    </row>
    <row r="110" spans="1:31" ht="15.75" customHeight="1" x14ac:dyDescent="0.2">
      <c r="A110" s="3">
        <v>36175</v>
      </c>
      <c r="B110">
        <f t="shared" si="2"/>
        <v>1999</v>
      </c>
      <c r="C110">
        <f t="shared" si="3"/>
        <v>1</v>
      </c>
      <c r="D110" s="7">
        <v>5.7962741900000001</v>
      </c>
      <c r="F110" s="7">
        <v>3471.11987305</v>
      </c>
      <c r="H110" s="7">
        <v>3410.2221679700001</v>
      </c>
      <c r="I110" s="7">
        <v>49.387649539999998</v>
      </c>
      <c r="J110" s="7">
        <v>0.81014204000000001</v>
      </c>
      <c r="K110" s="7">
        <v>1.10452068</v>
      </c>
      <c r="L110" s="7">
        <v>5.23667192</v>
      </c>
      <c r="M110" s="7">
        <v>0.29004260999999998</v>
      </c>
      <c r="N110" s="7">
        <v>0.58848107000000005</v>
      </c>
      <c r="O110" s="7">
        <v>3.4637222300000001</v>
      </c>
      <c r="P110" s="7">
        <v>1.6402989999999999E-2</v>
      </c>
      <c r="Q110" s="7">
        <v>0</v>
      </c>
      <c r="R110" s="7">
        <v>0</v>
      </c>
      <c r="S110" s="7">
        <v>0</v>
      </c>
      <c r="U110" s="7">
        <v>1.6344331499999998</v>
      </c>
      <c r="V110" s="7">
        <v>1.2699486303274483</v>
      </c>
      <c r="W110" s="7">
        <v>2.26912994</v>
      </c>
      <c r="X110" s="7">
        <v>3.8716194499999999</v>
      </c>
      <c r="Y110" s="7">
        <v>0.40378739999999996</v>
      </c>
      <c r="Z110" s="7">
        <v>3.4678320500000002</v>
      </c>
      <c r="AA110" s="21">
        <v>0</v>
      </c>
      <c r="AB110" s="7">
        <v>6.863227020000001</v>
      </c>
      <c r="AC110" s="21">
        <v>0.12772806</v>
      </c>
      <c r="AD110" s="21">
        <v>4.369543E-2</v>
      </c>
      <c r="AE110" s="21">
        <v>1.3028989999999999E-2</v>
      </c>
    </row>
    <row r="111" spans="1:31" ht="15.75" customHeight="1" x14ac:dyDescent="0.2">
      <c r="A111" s="3">
        <v>36206</v>
      </c>
      <c r="B111">
        <f t="shared" si="2"/>
        <v>1999</v>
      </c>
      <c r="C111">
        <f t="shared" si="3"/>
        <v>2</v>
      </c>
      <c r="D111" s="7">
        <v>4.2082357400000001</v>
      </c>
      <c r="F111" s="7">
        <v>3469.5317382799999</v>
      </c>
      <c r="H111" s="7">
        <v>3409.7900390599998</v>
      </c>
      <c r="I111" s="7">
        <v>49.425678249999997</v>
      </c>
      <c r="J111" s="7">
        <v>0.52468698999999996</v>
      </c>
      <c r="K111" s="7">
        <v>0.96945225999999995</v>
      </c>
      <c r="L111" s="7">
        <v>4.1709933299999999</v>
      </c>
      <c r="M111" s="7">
        <v>0.29024433999999999</v>
      </c>
      <c r="N111" s="7">
        <v>0.87921011000000004</v>
      </c>
      <c r="O111" s="7">
        <v>3.4661686399999998</v>
      </c>
      <c r="P111" s="7">
        <v>1.52727E-2</v>
      </c>
      <c r="Q111" s="7">
        <v>0</v>
      </c>
      <c r="R111" s="7">
        <v>0</v>
      </c>
      <c r="S111" s="7">
        <v>0</v>
      </c>
      <c r="U111" s="7">
        <v>1.8502441999999999</v>
      </c>
      <c r="V111" s="7">
        <v>0.87859563782531802</v>
      </c>
      <c r="W111" s="7">
        <v>3.0240106400000002</v>
      </c>
      <c r="X111" s="7">
        <v>3.2140575599999996</v>
      </c>
      <c r="Y111" s="7">
        <v>0.22853068000000001</v>
      </c>
      <c r="Z111" s="7">
        <v>2.9855268800000001</v>
      </c>
      <c r="AA111" s="21">
        <v>2.0416283910572424E-7</v>
      </c>
      <c r="AB111" s="7">
        <v>4.7266046800000003</v>
      </c>
      <c r="AC111" s="21">
        <v>0.11536727999999999</v>
      </c>
      <c r="AD111" s="21">
        <v>3.9466839999999996E-2</v>
      </c>
      <c r="AE111" s="21">
        <v>1.2635559999999999E-2</v>
      </c>
    </row>
    <row r="112" spans="1:31" ht="15.75" customHeight="1" x14ac:dyDescent="0.2">
      <c r="A112" s="3">
        <v>36234</v>
      </c>
      <c r="B112">
        <f t="shared" si="2"/>
        <v>1999</v>
      </c>
      <c r="C112">
        <f t="shared" si="3"/>
        <v>3</v>
      </c>
      <c r="D112" s="7">
        <v>2.1162946200000001</v>
      </c>
      <c r="F112" s="7">
        <v>3467.4399414099998</v>
      </c>
      <c r="H112" s="7">
        <v>3409.1467285200001</v>
      </c>
      <c r="I112" s="7">
        <v>49.459880830000003</v>
      </c>
      <c r="J112" s="7">
        <v>0.31512687</v>
      </c>
      <c r="K112" s="7">
        <v>1.1120686500000001</v>
      </c>
      <c r="L112" s="7">
        <v>2.6450593499999999</v>
      </c>
      <c r="M112" s="7">
        <v>0.29024433999999999</v>
      </c>
      <c r="N112" s="7">
        <v>1.1007273200000001</v>
      </c>
      <c r="O112" s="7">
        <v>3.3531331999999998</v>
      </c>
      <c r="P112" s="7">
        <v>1.6876169999999999E-2</v>
      </c>
      <c r="Q112" s="7">
        <v>0</v>
      </c>
      <c r="R112" s="7">
        <v>0</v>
      </c>
      <c r="S112" s="7">
        <v>0</v>
      </c>
      <c r="U112" s="7">
        <v>0.72858091000000003</v>
      </c>
      <c r="V112" s="7">
        <v>0.28364335033987048</v>
      </c>
      <c r="W112" s="7">
        <v>3.1617392899999999</v>
      </c>
      <c r="X112" s="7">
        <v>3.7796641499999999</v>
      </c>
      <c r="Y112" s="7">
        <v>0.13705348000000001</v>
      </c>
      <c r="Z112" s="7">
        <v>3.6426106699999998</v>
      </c>
      <c r="AA112" s="21">
        <v>6.1595199405200206E-6</v>
      </c>
      <c r="AB112" s="7">
        <v>7.5968717800000007</v>
      </c>
      <c r="AC112" s="21">
        <v>0.12772806</v>
      </c>
      <c r="AD112" s="21">
        <v>4.369543E-2</v>
      </c>
      <c r="AE112" s="21">
        <v>1.498788E-2</v>
      </c>
    </row>
    <row r="113" spans="1:31" ht="15.75" customHeight="1" x14ac:dyDescent="0.2">
      <c r="A113" s="3">
        <v>36265</v>
      </c>
      <c r="B113">
        <f t="shared" si="2"/>
        <v>1999</v>
      </c>
      <c r="C113">
        <f t="shared" si="3"/>
        <v>4</v>
      </c>
      <c r="D113" s="7">
        <v>-6.6134040000000005E-2</v>
      </c>
      <c r="F113" s="7">
        <v>3465.2575683599998</v>
      </c>
      <c r="H113" s="7">
        <v>3407.9121093799999</v>
      </c>
      <c r="I113" s="7">
        <v>49.483383179999997</v>
      </c>
      <c r="J113" s="7">
        <v>0.31949191999999998</v>
      </c>
      <c r="K113" s="7">
        <v>1.2504462000000001</v>
      </c>
      <c r="L113" s="7">
        <v>1.7945208500000001</v>
      </c>
      <c r="M113" s="7">
        <v>1.462625E-2</v>
      </c>
      <c r="N113" s="7">
        <v>1.1363216599999999</v>
      </c>
      <c r="O113" s="7">
        <v>3.32878542</v>
      </c>
      <c r="P113" s="7">
        <v>1.7830289999999999E-2</v>
      </c>
      <c r="Q113" s="7">
        <v>0</v>
      </c>
      <c r="R113" s="7">
        <v>0</v>
      </c>
      <c r="S113" s="7">
        <v>0</v>
      </c>
      <c r="U113" s="7">
        <v>0.80586000000000002</v>
      </c>
      <c r="V113" s="7">
        <v>0.15354348861732256</v>
      </c>
      <c r="W113" s="7">
        <v>2.2637865000000001</v>
      </c>
      <c r="X113" s="7">
        <v>2.6231751000000001</v>
      </c>
      <c r="Y113" s="7">
        <v>0.15937859999999998</v>
      </c>
      <c r="Z113" s="7">
        <v>2.4637965000000004</v>
      </c>
      <c r="AA113" s="21">
        <v>8.977878561425021E-4</v>
      </c>
      <c r="AB113" s="7">
        <v>3.4660278</v>
      </c>
      <c r="AC113" s="21">
        <v>0.12360779999999999</v>
      </c>
      <c r="AD113" s="21">
        <v>4.2285900000000001E-2</v>
      </c>
      <c r="AE113" s="21">
        <v>1.56981E-2</v>
      </c>
    </row>
    <row r="114" spans="1:31" ht="15.75" customHeight="1" x14ac:dyDescent="0.2">
      <c r="A114" s="3">
        <v>36295</v>
      </c>
      <c r="B114">
        <f t="shared" si="2"/>
        <v>1999</v>
      </c>
      <c r="C114">
        <f t="shared" si="3"/>
        <v>5</v>
      </c>
      <c r="D114" s="7">
        <v>-0.48191508999999999</v>
      </c>
      <c r="F114" s="7">
        <v>3464.8415527299999</v>
      </c>
      <c r="H114" s="7">
        <v>3406.5329589799999</v>
      </c>
      <c r="I114" s="7">
        <v>49.525436399999997</v>
      </c>
      <c r="J114" s="7">
        <v>0.46076792</v>
      </c>
      <c r="K114" s="7">
        <v>1.4355684500000001</v>
      </c>
      <c r="L114" s="7">
        <v>1.9755996499999999</v>
      </c>
      <c r="M114" s="7">
        <v>0.14543223</v>
      </c>
      <c r="N114" s="7">
        <v>0.78397214000000004</v>
      </c>
      <c r="O114" s="7">
        <v>3.92362499</v>
      </c>
      <c r="P114" s="7">
        <v>5.8287510000000001E-2</v>
      </c>
      <c r="Q114" s="7">
        <v>0</v>
      </c>
      <c r="R114" s="7">
        <v>0</v>
      </c>
      <c r="S114" s="7">
        <v>0</v>
      </c>
      <c r="U114" s="7">
        <v>5.4470000799999996</v>
      </c>
      <c r="V114" s="7">
        <v>0.47218766845311971</v>
      </c>
      <c r="W114" s="7">
        <v>4.5473903099999999</v>
      </c>
      <c r="X114" s="7">
        <v>4.3569576200000002</v>
      </c>
      <c r="Y114" s="7">
        <v>0.22734594</v>
      </c>
      <c r="Z114" s="7">
        <v>4.12961168</v>
      </c>
      <c r="AA114" s="21">
        <v>1.5375744033541036E-2</v>
      </c>
      <c r="AB114" s="7">
        <v>6.4200665200000007</v>
      </c>
      <c r="AC114" s="21">
        <v>0.12772806</v>
      </c>
      <c r="AD114" s="21">
        <v>4.369543E-2</v>
      </c>
      <c r="AE114" s="21">
        <v>1.6417290000000001E-2</v>
      </c>
    </row>
    <row r="115" spans="1:31" ht="15.75" customHeight="1" x14ac:dyDescent="0.2">
      <c r="A115" s="3">
        <v>36326</v>
      </c>
      <c r="B115">
        <f t="shared" si="2"/>
        <v>1999</v>
      </c>
      <c r="C115">
        <f t="shared" si="3"/>
        <v>6</v>
      </c>
      <c r="D115" s="7">
        <v>3.2343807199999999</v>
      </c>
      <c r="F115" s="7">
        <v>3468.5578613299999</v>
      </c>
      <c r="H115" s="7">
        <v>3406.5466308599998</v>
      </c>
      <c r="I115" s="7">
        <v>49.536788940000001</v>
      </c>
      <c r="J115" s="7">
        <v>1.5763168299999999</v>
      </c>
      <c r="K115" s="7">
        <v>1.0970705700000001</v>
      </c>
      <c r="L115" s="7">
        <v>4.1063580499999999</v>
      </c>
      <c r="M115" s="7">
        <v>0.17389317000000001</v>
      </c>
      <c r="N115" s="7">
        <v>0.35435562999999998</v>
      </c>
      <c r="O115" s="7">
        <v>4.7493443500000003</v>
      </c>
      <c r="P115" s="7">
        <v>0.41717221999999998</v>
      </c>
      <c r="Q115" s="7">
        <v>0</v>
      </c>
      <c r="R115" s="7">
        <v>0</v>
      </c>
      <c r="S115" s="7">
        <v>0</v>
      </c>
      <c r="U115" s="7">
        <v>17.334195900000001</v>
      </c>
      <c r="V115" s="7">
        <v>2.0163912209641612</v>
      </c>
      <c r="W115" s="7">
        <v>5.5390731000000004</v>
      </c>
      <c r="X115" s="7">
        <v>7.7017430999999998</v>
      </c>
      <c r="Y115" s="7">
        <v>0.81449760000000015</v>
      </c>
      <c r="Z115" s="7">
        <v>6.8872454999999997</v>
      </c>
      <c r="AA115" s="21">
        <v>9.4986988754249713E-2</v>
      </c>
      <c r="AB115" s="7">
        <v>2.3025177000000001</v>
      </c>
      <c r="AC115" s="21">
        <v>0.12360779999999999</v>
      </c>
      <c r="AD115" s="21">
        <v>4.2285900000000001E-2</v>
      </c>
      <c r="AE115" s="21">
        <v>1.57389E-2</v>
      </c>
    </row>
    <row r="116" spans="1:31" ht="15.75" customHeight="1" x14ac:dyDescent="0.2">
      <c r="A116" s="3">
        <v>36356</v>
      </c>
      <c r="B116">
        <f t="shared" si="2"/>
        <v>1999</v>
      </c>
      <c r="C116">
        <f t="shared" si="3"/>
        <v>7</v>
      </c>
      <c r="D116" s="7">
        <v>14.25106239</v>
      </c>
      <c r="F116" s="7">
        <v>3479.5747070299999</v>
      </c>
      <c r="H116" s="7">
        <v>3408.4389648400002</v>
      </c>
      <c r="I116" s="7">
        <v>49.332736969999999</v>
      </c>
      <c r="J116" s="7">
        <v>4.0787305800000002</v>
      </c>
      <c r="K116" s="7">
        <v>0.66342710999999999</v>
      </c>
      <c r="L116" s="7">
        <v>8.2414083500000004</v>
      </c>
      <c r="M116" s="7">
        <v>0.36444184000000002</v>
      </c>
      <c r="N116" s="7">
        <v>3.5432730000000003E-2</v>
      </c>
      <c r="O116" s="7">
        <v>6.7129182800000002</v>
      </c>
      <c r="P116" s="7">
        <v>1.7066935299999999</v>
      </c>
      <c r="Q116" s="7">
        <v>0</v>
      </c>
      <c r="R116" s="7">
        <v>0</v>
      </c>
      <c r="S116" s="7">
        <v>0</v>
      </c>
      <c r="U116" s="7">
        <v>33.664383970000003</v>
      </c>
      <c r="V116" s="7">
        <v>9.9490374378711426</v>
      </c>
      <c r="W116" s="7">
        <v>9.7042183000000009</v>
      </c>
      <c r="X116" s="7">
        <v>14.39287251</v>
      </c>
      <c r="Y116" s="7">
        <v>2.19825991</v>
      </c>
      <c r="Z116" s="7">
        <v>12.194612600000001</v>
      </c>
      <c r="AA116" s="21">
        <v>0.38307981479176312</v>
      </c>
      <c r="AB116" s="7">
        <v>4.2865231399999999</v>
      </c>
      <c r="AC116" s="21">
        <v>0.12772806</v>
      </c>
      <c r="AD116" s="21">
        <v>4.369543E-2</v>
      </c>
      <c r="AE116" s="21">
        <v>1.593369E-2</v>
      </c>
    </row>
    <row r="117" spans="1:31" ht="15.75" customHeight="1" x14ac:dyDescent="0.2">
      <c r="A117" s="3">
        <v>36387</v>
      </c>
      <c r="B117">
        <f t="shared" si="2"/>
        <v>1999</v>
      </c>
      <c r="C117">
        <f t="shared" si="3"/>
        <v>8</v>
      </c>
      <c r="D117" s="7">
        <v>23.934112549999998</v>
      </c>
      <c r="F117" s="7">
        <v>3489.2578125</v>
      </c>
      <c r="H117" s="7">
        <v>3411.0141601599998</v>
      </c>
      <c r="I117" s="7">
        <v>49.098945620000002</v>
      </c>
      <c r="J117" s="7">
        <v>5.6896982200000004</v>
      </c>
      <c r="K117" s="7">
        <v>0.13636866</v>
      </c>
      <c r="L117" s="7">
        <v>12.76653385</v>
      </c>
      <c r="M117" s="7">
        <v>0.23063101</v>
      </c>
      <c r="N117" s="7">
        <v>6.7426200000000004E-3</v>
      </c>
      <c r="O117" s="7">
        <v>8.8929204899999998</v>
      </c>
      <c r="P117" s="7">
        <v>1.42173719</v>
      </c>
      <c r="Q117" s="7">
        <v>0</v>
      </c>
      <c r="R117" s="7">
        <v>0</v>
      </c>
      <c r="S117" s="7">
        <v>0</v>
      </c>
      <c r="U117" s="7">
        <v>27.46177346</v>
      </c>
      <c r="V117" s="7">
        <v>15.917720193107394</v>
      </c>
      <c r="W117" s="7">
        <v>10.989752960000001</v>
      </c>
      <c r="X117" s="7">
        <v>13.8139503</v>
      </c>
      <c r="Y117" s="7">
        <v>3.0966054999999999</v>
      </c>
      <c r="Z117" s="7">
        <v>10.717344799999999</v>
      </c>
      <c r="AA117" s="21">
        <v>0.38975566072949908</v>
      </c>
      <c r="AB117" s="7">
        <v>1.6621890000000001</v>
      </c>
      <c r="AC117" s="21">
        <v>0.12772806</v>
      </c>
      <c r="AD117" s="21">
        <v>4.369543E-2</v>
      </c>
      <c r="AE117" s="21">
        <v>1.5747379999999998E-2</v>
      </c>
    </row>
    <row r="118" spans="1:31" ht="15.75" customHeight="1" x14ac:dyDescent="0.2">
      <c r="A118" s="3">
        <v>36418</v>
      </c>
      <c r="B118">
        <f t="shared" si="2"/>
        <v>1999</v>
      </c>
      <c r="C118">
        <f t="shared" si="3"/>
        <v>9</v>
      </c>
      <c r="D118" s="7">
        <v>22.681200029999999</v>
      </c>
      <c r="F118" s="7">
        <v>3488.0048828099998</v>
      </c>
      <c r="H118" s="7">
        <v>3411.8835449200001</v>
      </c>
      <c r="I118" s="7">
        <v>49.02126312</v>
      </c>
      <c r="J118" s="7">
        <v>5.8522033699999998</v>
      </c>
      <c r="K118" s="7">
        <v>0.3512961</v>
      </c>
      <c r="L118" s="7">
        <v>11.547639849999999</v>
      </c>
      <c r="M118" s="7">
        <v>0.35312966000000001</v>
      </c>
      <c r="N118" s="7">
        <v>6.4138900000000002E-3</v>
      </c>
      <c r="O118" s="7">
        <v>8.3050136600000002</v>
      </c>
      <c r="P118" s="7">
        <v>0.68427687999999998</v>
      </c>
      <c r="Q118" s="7">
        <v>0</v>
      </c>
      <c r="R118" s="7">
        <v>0</v>
      </c>
      <c r="S118" s="7">
        <v>0</v>
      </c>
      <c r="U118" s="7">
        <v>20.960622899999997</v>
      </c>
      <c r="V118" s="7">
        <v>12.050070652731183</v>
      </c>
      <c r="W118" s="7">
        <v>10.7019897</v>
      </c>
      <c r="X118" s="7">
        <v>10.6779054</v>
      </c>
      <c r="Y118" s="7">
        <v>3.0613101</v>
      </c>
      <c r="Z118" s="7">
        <v>7.6165953000000011</v>
      </c>
      <c r="AA118" s="21">
        <v>0.15398601157108419</v>
      </c>
      <c r="AB118" s="7">
        <v>3.1761818999999996</v>
      </c>
      <c r="AC118" s="21">
        <v>0.12360779999999999</v>
      </c>
      <c r="AD118" s="21">
        <v>4.2285900000000001E-2</v>
      </c>
      <c r="AE118" s="21">
        <v>1.50939E-2</v>
      </c>
    </row>
    <row r="119" spans="1:31" ht="15.75" customHeight="1" x14ac:dyDescent="0.2">
      <c r="A119" s="3">
        <v>36448</v>
      </c>
      <c r="B119">
        <f t="shared" si="2"/>
        <v>1999</v>
      </c>
      <c r="C119">
        <f t="shared" si="3"/>
        <v>10</v>
      </c>
      <c r="D119" s="7">
        <v>16.539928440000001</v>
      </c>
      <c r="F119" s="7">
        <v>3481.8635253900002</v>
      </c>
      <c r="H119" s="7">
        <v>3411.8547363299999</v>
      </c>
      <c r="I119" s="7">
        <v>49.070789339999997</v>
      </c>
      <c r="J119" s="7">
        <v>4.2375941299999997</v>
      </c>
      <c r="K119" s="7">
        <v>0.41422069</v>
      </c>
      <c r="L119" s="7">
        <v>8.7821216599999996</v>
      </c>
      <c r="M119" s="7">
        <v>0.35312966000000001</v>
      </c>
      <c r="N119" s="7">
        <v>0.11831596</v>
      </c>
      <c r="O119" s="7">
        <v>6.8828234699999999</v>
      </c>
      <c r="P119" s="7">
        <v>0.14975952000000001</v>
      </c>
      <c r="Q119" s="7">
        <v>0</v>
      </c>
      <c r="R119" s="7">
        <v>0</v>
      </c>
      <c r="S119" s="7">
        <v>0</v>
      </c>
      <c r="U119" s="7">
        <v>7.3634467400000005</v>
      </c>
      <c r="V119" s="7">
        <v>9.9706047991601263</v>
      </c>
      <c r="W119" s="7">
        <v>7.4759367499999998</v>
      </c>
      <c r="X119" s="7">
        <v>6.0298459599999994</v>
      </c>
      <c r="Y119" s="7">
        <v>2.28056057</v>
      </c>
      <c r="Z119" s="7">
        <v>3.7492853899999998</v>
      </c>
      <c r="AA119" s="21">
        <v>1.1103241059752993E-3</v>
      </c>
      <c r="AB119" s="7">
        <v>5.0335896599999996</v>
      </c>
      <c r="AC119" s="21">
        <v>0.12772806</v>
      </c>
      <c r="AD119" s="21">
        <v>4.369543E-2</v>
      </c>
      <c r="AE119" s="21">
        <v>1.5136680000000001E-2</v>
      </c>
    </row>
    <row r="120" spans="1:31" ht="15.75" customHeight="1" x14ac:dyDescent="0.2">
      <c r="A120" s="3">
        <v>36479</v>
      </c>
      <c r="B120">
        <f t="shared" si="2"/>
        <v>1999</v>
      </c>
      <c r="C120">
        <f t="shared" si="3"/>
        <v>11</v>
      </c>
      <c r="D120" s="7">
        <v>9.2228517500000002</v>
      </c>
      <c r="F120" s="7">
        <v>3474.5463867200001</v>
      </c>
      <c r="H120" s="7">
        <v>3410.9575195299999</v>
      </c>
      <c r="I120" s="7">
        <v>49.079917909999999</v>
      </c>
      <c r="J120" s="7">
        <v>3.0613801500000002</v>
      </c>
      <c r="K120" s="7">
        <v>0.83077990999999995</v>
      </c>
      <c r="L120" s="7">
        <v>6.5507874499999996</v>
      </c>
      <c r="M120" s="7">
        <v>0.20133759000000001</v>
      </c>
      <c r="N120" s="7">
        <v>0.30099371000000003</v>
      </c>
      <c r="O120" s="7">
        <v>3.5476779899999999</v>
      </c>
      <c r="P120" s="7">
        <v>1.5930779999999999E-2</v>
      </c>
      <c r="Q120" s="7">
        <v>0</v>
      </c>
      <c r="R120" s="7">
        <v>0</v>
      </c>
      <c r="S120" s="7">
        <v>0</v>
      </c>
      <c r="U120" s="7">
        <v>0.31478970000000001</v>
      </c>
      <c r="V120" s="7">
        <v>1.9367906820323282</v>
      </c>
      <c r="W120" s="7">
        <v>1.9588884000000002</v>
      </c>
      <c r="X120" s="7">
        <v>3.1982919000000001</v>
      </c>
      <c r="Y120" s="7">
        <v>1.5937227</v>
      </c>
      <c r="Z120" s="7">
        <v>1.6045691999999998</v>
      </c>
      <c r="AA120" s="21">
        <v>4.5936638798787955E-6</v>
      </c>
      <c r="AB120" s="7">
        <v>1.8744969</v>
      </c>
      <c r="AC120" s="21">
        <v>0.12360779999999999</v>
      </c>
      <c r="AD120" s="21">
        <v>4.2285900000000001E-2</v>
      </c>
      <c r="AE120" s="21">
        <v>1.3815000000000001E-2</v>
      </c>
    </row>
    <row r="121" spans="1:31" ht="15.75" customHeight="1" x14ac:dyDescent="0.2">
      <c r="A121" s="3">
        <v>36509</v>
      </c>
      <c r="B121">
        <f t="shared" si="2"/>
        <v>1999</v>
      </c>
      <c r="C121">
        <f t="shared" si="3"/>
        <v>12</v>
      </c>
      <c r="D121" s="7">
        <v>6.2510623900000004</v>
      </c>
      <c r="F121" s="7">
        <v>3471.5747070299999</v>
      </c>
      <c r="H121" s="7">
        <v>3409.9372558599998</v>
      </c>
      <c r="I121" s="7">
        <v>49.091186520000001</v>
      </c>
      <c r="J121" s="7">
        <v>1.5935410299999999</v>
      </c>
      <c r="K121" s="7">
        <v>1.04072678</v>
      </c>
      <c r="L121" s="7">
        <v>6.1604332900000003</v>
      </c>
      <c r="M121" s="7">
        <v>0.10025978000000001</v>
      </c>
      <c r="N121" s="7">
        <v>0.42050081</v>
      </c>
      <c r="O121" s="7">
        <v>3.21477938</v>
      </c>
      <c r="P121" s="7">
        <v>1.600043E-2</v>
      </c>
      <c r="Q121" s="7">
        <v>0</v>
      </c>
      <c r="R121" s="7">
        <v>0</v>
      </c>
      <c r="S121" s="7">
        <v>0</v>
      </c>
      <c r="U121" s="7">
        <v>0.49711382999999998</v>
      </c>
      <c r="V121" s="7">
        <v>2.1071121542799975</v>
      </c>
      <c r="W121" s="7">
        <v>1.6463678399999999</v>
      </c>
      <c r="X121" s="7">
        <v>3.4936442000000003</v>
      </c>
      <c r="Y121" s="7">
        <v>0.84900660999999999</v>
      </c>
      <c r="Z121" s="7">
        <v>2.6446375900000003</v>
      </c>
      <c r="AA121" s="21">
        <v>0</v>
      </c>
      <c r="AB121" s="7">
        <v>4.4991388099999998</v>
      </c>
      <c r="AC121" s="21">
        <v>0.12772806</v>
      </c>
      <c r="AD121" s="21">
        <v>4.369543E-2</v>
      </c>
      <c r="AE121" s="21">
        <v>1.339417E-2</v>
      </c>
    </row>
    <row r="122" spans="1:31" ht="15.75" customHeight="1" x14ac:dyDescent="0.2">
      <c r="A122" s="3">
        <v>36540</v>
      </c>
      <c r="B122">
        <f t="shared" si="2"/>
        <v>2000</v>
      </c>
      <c r="C122">
        <f t="shared" si="3"/>
        <v>1</v>
      </c>
      <c r="D122" s="7">
        <v>3.7492821200000002</v>
      </c>
      <c r="F122" s="7">
        <v>3469.0727539099998</v>
      </c>
      <c r="H122" s="7">
        <v>3408.6105957</v>
      </c>
      <c r="I122" s="7">
        <v>49.127513890000003</v>
      </c>
      <c r="J122" s="7">
        <v>0.80060887000000003</v>
      </c>
      <c r="K122" s="7">
        <v>1.2061846300000001</v>
      </c>
      <c r="L122" s="7">
        <v>5.0381183600000004</v>
      </c>
      <c r="M122" s="7">
        <v>0.29237378000000003</v>
      </c>
      <c r="N122" s="7">
        <v>0.64842169999999999</v>
      </c>
      <c r="O122" s="7">
        <v>3.3297691299999999</v>
      </c>
      <c r="P122" s="7">
        <v>1.9328439999999999E-2</v>
      </c>
      <c r="Q122" s="7">
        <v>0</v>
      </c>
      <c r="R122" s="7">
        <v>0</v>
      </c>
      <c r="S122" s="7">
        <v>0</v>
      </c>
      <c r="U122" s="7">
        <v>1.34803469</v>
      </c>
      <c r="V122" s="7">
        <v>1.392549353994919</v>
      </c>
      <c r="W122" s="7">
        <v>2.2369823200000001</v>
      </c>
      <c r="X122" s="7">
        <v>4.1014931299999997</v>
      </c>
      <c r="Y122" s="7">
        <v>0.39634243999999996</v>
      </c>
      <c r="Z122" s="7">
        <v>3.70515069</v>
      </c>
      <c r="AA122" s="21">
        <v>0</v>
      </c>
      <c r="AB122" s="7">
        <v>7.2078757199999997</v>
      </c>
      <c r="AC122" s="21">
        <v>0.14544084000000002</v>
      </c>
      <c r="AD122" s="21">
        <v>4.9129109999999997E-2</v>
      </c>
      <c r="AE122" s="21">
        <v>1.3244130000000002E-2</v>
      </c>
    </row>
    <row r="123" spans="1:31" ht="15.75" customHeight="1" x14ac:dyDescent="0.2">
      <c r="A123" s="3">
        <v>36571</v>
      </c>
      <c r="B123">
        <f t="shared" si="2"/>
        <v>2000</v>
      </c>
      <c r="C123">
        <f t="shared" si="3"/>
        <v>2</v>
      </c>
      <c r="D123" s="7">
        <v>2.9084382099999999</v>
      </c>
      <c r="F123" s="7">
        <v>3468.2319335900002</v>
      </c>
      <c r="H123" s="7">
        <v>3408.1879882799999</v>
      </c>
      <c r="I123" s="7">
        <v>49.190860749999999</v>
      </c>
      <c r="J123" s="7">
        <v>0.56605470000000002</v>
      </c>
      <c r="K123" s="7">
        <v>0.84217089000000001</v>
      </c>
      <c r="L123" s="7">
        <v>4.3397426599999998</v>
      </c>
      <c r="M123" s="7">
        <v>0.29250342000000001</v>
      </c>
      <c r="N123" s="7">
        <v>1.30324423</v>
      </c>
      <c r="O123" s="7">
        <v>3.4889469100000001</v>
      </c>
      <c r="P123" s="7">
        <v>2.0400310000000001E-2</v>
      </c>
      <c r="Q123" s="7">
        <v>0</v>
      </c>
      <c r="R123" s="7">
        <v>0</v>
      </c>
      <c r="S123" s="7">
        <v>0</v>
      </c>
      <c r="U123" s="7">
        <v>2.3432649600000004</v>
      </c>
      <c r="V123" s="7">
        <v>0.99986409870908688</v>
      </c>
      <c r="W123" s="7">
        <v>2.6213479900000003</v>
      </c>
      <c r="X123" s="7">
        <v>3.2704813799999997</v>
      </c>
      <c r="Y123" s="7">
        <v>0.25785379000000003</v>
      </c>
      <c r="Z123" s="7">
        <v>3.0126275900000001</v>
      </c>
      <c r="AA123" s="21">
        <v>0</v>
      </c>
      <c r="AB123" s="7">
        <v>4.3834880399999996</v>
      </c>
      <c r="AC123" s="21">
        <v>0.13605756000000002</v>
      </c>
      <c r="AD123" s="21">
        <v>4.5959490000000006E-2</v>
      </c>
      <c r="AE123" s="21">
        <v>1.267329E-2</v>
      </c>
    </row>
    <row r="124" spans="1:31" ht="15.75" customHeight="1" x14ac:dyDescent="0.2">
      <c r="A124" s="3">
        <v>36600</v>
      </c>
      <c r="B124">
        <f t="shared" si="2"/>
        <v>2000</v>
      </c>
      <c r="C124">
        <f t="shared" si="3"/>
        <v>3</v>
      </c>
      <c r="D124" s="7">
        <v>1.17471981</v>
      </c>
      <c r="F124" s="7">
        <v>3466.4982910200001</v>
      </c>
      <c r="H124" s="7">
        <v>3407.5727539099998</v>
      </c>
      <c r="I124" s="7">
        <v>49.258911130000001</v>
      </c>
      <c r="J124" s="7">
        <v>0.3782779</v>
      </c>
      <c r="K124" s="7">
        <v>1.0053961300000001</v>
      </c>
      <c r="L124" s="7">
        <v>2.9479844599999998</v>
      </c>
      <c r="M124" s="7">
        <v>0.29250342000000001</v>
      </c>
      <c r="N124" s="7">
        <v>1.65979207</v>
      </c>
      <c r="O124" s="7">
        <v>3.3601286400000001</v>
      </c>
      <c r="P124" s="7">
        <v>2.2617419999999999E-2</v>
      </c>
      <c r="Q124" s="7">
        <v>0</v>
      </c>
      <c r="R124" s="7">
        <v>0</v>
      </c>
      <c r="S124" s="7">
        <v>0</v>
      </c>
      <c r="U124" s="7">
        <v>1.8270587799999998</v>
      </c>
      <c r="V124" s="7">
        <v>0.39996644951016358</v>
      </c>
      <c r="W124" s="7">
        <v>3.2334866199999999</v>
      </c>
      <c r="X124" s="7">
        <v>3.7281272699999999</v>
      </c>
      <c r="Y124" s="7">
        <v>0.17094516000000001</v>
      </c>
      <c r="Z124" s="7">
        <v>3.5571821100000003</v>
      </c>
      <c r="AA124" s="21">
        <v>0</v>
      </c>
      <c r="AB124" s="7">
        <v>7.1794115200000004</v>
      </c>
      <c r="AC124" s="21">
        <v>0.14544084000000002</v>
      </c>
      <c r="AD124" s="21">
        <v>4.9129109999999997E-2</v>
      </c>
      <c r="AE124" s="21">
        <v>1.472934E-2</v>
      </c>
    </row>
    <row r="125" spans="1:31" ht="15.75" customHeight="1" x14ac:dyDescent="0.2">
      <c r="A125" s="3">
        <v>36631</v>
      </c>
      <c r="B125">
        <f t="shared" si="2"/>
        <v>2000</v>
      </c>
      <c r="C125">
        <f t="shared" si="3"/>
        <v>4</v>
      </c>
      <c r="D125" s="7">
        <v>-0.38883445</v>
      </c>
      <c r="F125" s="7">
        <v>3464.93481445</v>
      </c>
      <c r="H125" s="7">
        <v>3406.4599609400002</v>
      </c>
      <c r="I125" s="7">
        <v>49.286396029999999</v>
      </c>
      <c r="J125" s="7">
        <v>0.424923</v>
      </c>
      <c r="K125" s="7">
        <v>1.14390218</v>
      </c>
      <c r="L125" s="7">
        <v>2.37702751</v>
      </c>
      <c r="M125" s="7">
        <v>1.465988E-2</v>
      </c>
      <c r="N125" s="7">
        <v>1.7715635300000001</v>
      </c>
      <c r="O125" s="7">
        <v>3.4263308000000001</v>
      </c>
      <c r="P125" s="7">
        <v>2.9926700000000001E-2</v>
      </c>
      <c r="Q125" s="7">
        <v>0</v>
      </c>
      <c r="R125" s="7">
        <v>0</v>
      </c>
      <c r="S125" s="7">
        <v>0</v>
      </c>
      <c r="U125" s="7">
        <v>2.5353260999999998</v>
      </c>
      <c r="V125" s="7">
        <v>0.36492284607656184</v>
      </c>
      <c r="W125" s="7">
        <v>2.6696637000000001</v>
      </c>
      <c r="X125" s="7">
        <v>2.8715517000000004</v>
      </c>
      <c r="Y125" s="7">
        <v>0.21446100000000001</v>
      </c>
      <c r="Z125" s="7">
        <v>2.6570906999999999</v>
      </c>
      <c r="AA125" s="21">
        <v>2.1981228529967638E-4</v>
      </c>
      <c r="AB125" s="7">
        <v>3.0905925000000001</v>
      </c>
      <c r="AC125" s="21">
        <v>0.14074920000000002</v>
      </c>
      <c r="AD125" s="21">
        <v>4.7544300000000005E-2</v>
      </c>
      <c r="AE125" s="21">
        <v>1.5543900000000001E-2</v>
      </c>
    </row>
    <row r="126" spans="1:31" ht="15.75" customHeight="1" x14ac:dyDescent="0.2">
      <c r="A126" s="3">
        <v>36661</v>
      </c>
      <c r="B126">
        <f t="shared" si="2"/>
        <v>2000</v>
      </c>
      <c r="C126">
        <f t="shared" si="3"/>
        <v>5</v>
      </c>
      <c r="D126" s="7">
        <v>0.17007043999999999</v>
      </c>
      <c r="F126" s="7">
        <v>3465.4936523400002</v>
      </c>
      <c r="H126" s="7">
        <v>3405.5332031200001</v>
      </c>
      <c r="I126" s="7">
        <v>49.329505920000003</v>
      </c>
      <c r="J126" s="7">
        <v>0.78855538000000003</v>
      </c>
      <c r="K126" s="7">
        <v>1.28513944</v>
      </c>
      <c r="L126" s="7">
        <v>2.7356004700000001</v>
      </c>
      <c r="M126" s="7">
        <v>0.14786656000000001</v>
      </c>
      <c r="N126" s="7">
        <v>1.25750077</v>
      </c>
      <c r="O126" s="7">
        <v>4.2701458900000002</v>
      </c>
      <c r="P126" s="7">
        <v>0.14612243</v>
      </c>
      <c r="Q126" s="7">
        <v>0</v>
      </c>
      <c r="R126" s="7">
        <v>0</v>
      </c>
      <c r="S126" s="7">
        <v>0</v>
      </c>
      <c r="U126" s="7">
        <v>7.9044556399999983</v>
      </c>
      <c r="V126" s="7">
        <v>1.2447112688317055</v>
      </c>
      <c r="W126" s="7">
        <v>5.0436767499999995</v>
      </c>
      <c r="X126" s="7">
        <v>5.2965381699999998</v>
      </c>
      <c r="Y126" s="7">
        <v>0.40492509999999993</v>
      </c>
      <c r="Z126" s="7">
        <v>4.89161307</v>
      </c>
      <c r="AA126" s="21">
        <v>1.6004834453154239E-2</v>
      </c>
      <c r="AB126" s="7">
        <v>5.9832672199999992</v>
      </c>
      <c r="AC126" s="21">
        <v>0.14544084000000002</v>
      </c>
      <c r="AD126" s="21">
        <v>4.9129109999999997E-2</v>
      </c>
      <c r="AE126" s="21">
        <v>1.6412950000000003E-2</v>
      </c>
    </row>
    <row r="127" spans="1:31" ht="15.75" customHeight="1" x14ac:dyDescent="0.2">
      <c r="A127" s="3">
        <v>36692</v>
      </c>
      <c r="B127">
        <f t="shared" si="2"/>
        <v>2000</v>
      </c>
      <c r="C127">
        <f t="shared" si="3"/>
        <v>6</v>
      </c>
      <c r="D127" s="7">
        <v>7.5145864500000004</v>
      </c>
      <c r="F127" s="7">
        <v>3472.8381347700001</v>
      </c>
      <c r="H127" s="7">
        <v>3406.3552246099998</v>
      </c>
      <c r="I127" s="7">
        <v>49.287170410000002</v>
      </c>
      <c r="J127" s="7">
        <v>2.8867702500000001</v>
      </c>
      <c r="K127" s="7">
        <v>0.83242165999999995</v>
      </c>
      <c r="L127" s="7">
        <v>6.7667059900000002</v>
      </c>
      <c r="M127" s="7">
        <v>0.17640918</v>
      </c>
      <c r="N127" s="7">
        <v>0.32248554000000001</v>
      </c>
      <c r="O127" s="7">
        <v>5.2579832099999999</v>
      </c>
      <c r="P127" s="7">
        <v>0.95291322000000001</v>
      </c>
      <c r="Q127" s="7">
        <v>0</v>
      </c>
      <c r="R127" s="7">
        <v>0</v>
      </c>
      <c r="S127" s="7">
        <v>0</v>
      </c>
      <c r="U127" s="7">
        <v>22.2207516</v>
      </c>
      <c r="V127" s="7">
        <v>6.3570697265212113</v>
      </c>
      <c r="W127" s="7">
        <v>6.0794081999999996</v>
      </c>
      <c r="X127" s="7">
        <v>10.742997300000001</v>
      </c>
      <c r="Y127" s="7">
        <v>1.5133473000000004</v>
      </c>
      <c r="Z127" s="7">
        <v>9.2296499999999995</v>
      </c>
      <c r="AA127" s="21">
        <v>0.18797669073406043</v>
      </c>
      <c r="AB127" s="7">
        <v>1.8518532000000001</v>
      </c>
      <c r="AC127" s="21">
        <v>0.14074920000000002</v>
      </c>
      <c r="AD127" s="21">
        <v>4.7544300000000005E-2</v>
      </c>
      <c r="AE127" s="21">
        <v>1.56612E-2</v>
      </c>
    </row>
    <row r="128" spans="1:31" ht="15.75" customHeight="1" x14ac:dyDescent="0.2">
      <c r="A128" s="3">
        <v>36722</v>
      </c>
      <c r="B128">
        <f t="shared" si="2"/>
        <v>2000</v>
      </c>
      <c r="C128">
        <f t="shared" si="3"/>
        <v>7</v>
      </c>
      <c r="D128" s="7">
        <v>16.962549209999999</v>
      </c>
      <c r="F128" s="7">
        <v>3482.2861328099998</v>
      </c>
      <c r="H128" s="7">
        <v>3408.7678222700001</v>
      </c>
      <c r="I128" s="7">
        <v>49.024993899999998</v>
      </c>
      <c r="J128" s="7">
        <v>4.9967598899999999</v>
      </c>
      <c r="K128" s="7">
        <v>0.39931726000000001</v>
      </c>
      <c r="L128" s="7">
        <v>9.8489065199999999</v>
      </c>
      <c r="M128" s="7">
        <v>0.36858334999999998</v>
      </c>
      <c r="N128" s="7">
        <v>3.0280310000000001E-2</v>
      </c>
      <c r="O128" s="7">
        <v>7.3316888799999997</v>
      </c>
      <c r="P128" s="7">
        <v>1.5178804400000001</v>
      </c>
      <c r="Q128" s="7">
        <v>0</v>
      </c>
      <c r="R128" s="7">
        <v>0</v>
      </c>
      <c r="S128" s="7">
        <v>0</v>
      </c>
      <c r="U128" s="7">
        <v>35.048713769999999</v>
      </c>
      <c r="V128" s="7">
        <v>10.682590772754487</v>
      </c>
      <c r="W128" s="7">
        <v>10.117350960000003</v>
      </c>
      <c r="X128" s="7">
        <v>14.98004289</v>
      </c>
      <c r="Y128" s="7">
        <v>2.7062510199999998</v>
      </c>
      <c r="Z128" s="7">
        <v>12.27379187</v>
      </c>
      <c r="AA128" s="21">
        <v>0.43532039868803102</v>
      </c>
      <c r="AB128" s="7">
        <v>2.6266089199999998</v>
      </c>
      <c r="AC128" s="21">
        <v>0.14544084000000002</v>
      </c>
      <c r="AD128" s="21">
        <v>4.9129109999999997E-2</v>
      </c>
      <c r="AE128" s="21">
        <v>1.5855259999999999E-2</v>
      </c>
    </row>
    <row r="129" spans="1:31" ht="15.75" customHeight="1" x14ac:dyDescent="0.2">
      <c r="A129" s="3">
        <v>36753</v>
      </c>
      <c r="B129">
        <f t="shared" si="2"/>
        <v>2000</v>
      </c>
      <c r="C129">
        <f t="shared" si="3"/>
        <v>8</v>
      </c>
      <c r="D129" s="7">
        <v>21.254524230000001</v>
      </c>
      <c r="F129" s="7">
        <v>3486.578125</v>
      </c>
      <c r="H129" s="7">
        <v>3410.5146484400002</v>
      </c>
      <c r="I129" s="7">
        <v>48.753803249999997</v>
      </c>
      <c r="J129" s="7">
        <v>5.4222116500000004</v>
      </c>
      <c r="K129" s="7">
        <v>0.22839321000000001</v>
      </c>
      <c r="L129" s="7">
        <v>11.810172079999999</v>
      </c>
      <c r="M129" s="7">
        <v>0.23225988</v>
      </c>
      <c r="N129" s="7">
        <v>7.2915300000000001E-3</v>
      </c>
      <c r="O129" s="7">
        <v>8.5886268599999998</v>
      </c>
      <c r="P129" s="7">
        <v>1.0206822200000001</v>
      </c>
      <c r="Q129" s="7">
        <v>0</v>
      </c>
      <c r="R129" s="7">
        <v>0</v>
      </c>
      <c r="S129" s="7">
        <v>0</v>
      </c>
      <c r="U129" s="7">
        <v>25.149957450000002</v>
      </c>
      <c r="V129" s="7">
        <v>16.213021423848453</v>
      </c>
      <c r="W129" s="7">
        <v>11.256670710000002</v>
      </c>
      <c r="X129" s="7">
        <v>11.948064949999999</v>
      </c>
      <c r="Y129" s="7">
        <v>2.9471138899999998</v>
      </c>
      <c r="Z129" s="7">
        <v>9.0009510600000002</v>
      </c>
      <c r="AA129" s="21">
        <v>0.42106303134387368</v>
      </c>
      <c r="AB129" s="7">
        <v>2.3863170700000005</v>
      </c>
      <c r="AC129" s="21">
        <v>0.14544084000000002</v>
      </c>
      <c r="AD129" s="21">
        <v>4.9129109999999997E-2</v>
      </c>
      <c r="AE129" s="21">
        <v>1.5892459999999997E-2</v>
      </c>
    </row>
    <row r="130" spans="1:31" ht="15.75" customHeight="1" x14ac:dyDescent="0.2">
      <c r="A130" s="3">
        <v>36784</v>
      </c>
      <c r="B130">
        <f t="shared" si="2"/>
        <v>2000</v>
      </c>
      <c r="C130">
        <f t="shared" si="3"/>
        <v>9</v>
      </c>
      <c r="D130" s="7">
        <v>20.3067894</v>
      </c>
      <c r="F130" s="7">
        <v>3485.6303710900002</v>
      </c>
      <c r="H130" s="7">
        <v>3411.3393554700001</v>
      </c>
      <c r="I130" s="7">
        <v>48.77066422</v>
      </c>
      <c r="J130" s="7">
        <v>5.6366348300000002</v>
      </c>
      <c r="K130" s="7">
        <v>0.45399028000000002</v>
      </c>
      <c r="L130" s="7">
        <v>10.661931040000001</v>
      </c>
      <c r="M130" s="7">
        <v>0.35634085999999998</v>
      </c>
      <c r="N130" s="7">
        <v>1.059911E-2</v>
      </c>
      <c r="O130" s="7">
        <v>7.4573025700000004</v>
      </c>
      <c r="P130" s="7">
        <v>0.94362831000000003</v>
      </c>
      <c r="Q130" s="7">
        <v>0</v>
      </c>
      <c r="R130" s="7">
        <v>0</v>
      </c>
      <c r="S130" s="7">
        <v>0</v>
      </c>
      <c r="U130" s="7">
        <v>15.5927361</v>
      </c>
      <c r="V130" s="7">
        <v>13.281662563352553</v>
      </c>
      <c r="W130" s="7">
        <v>10.255273200000001</v>
      </c>
      <c r="X130" s="7">
        <v>10.051249199999999</v>
      </c>
      <c r="Y130" s="7">
        <v>2.9470332000000004</v>
      </c>
      <c r="Z130" s="7">
        <v>7.1042159999999992</v>
      </c>
      <c r="AA130" s="21">
        <v>5.1538447840875856E-2</v>
      </c>
      <c r="AB130" s="7">
        <v>5.3940117000000001</v>
      </c>
      <c r="AC130" s="21">
        <v>0.14074920000000002</v>
      </c>
      <c r="AD130" s="21">
        <v>4.7544300000000005E-2</v>
      </c>
      <c r="AE130" s="21">
        <v>1.5147600000000001E-2</v>
      </c>
    </row>
    <row r="131" spans="1:31" ht="15.75" customHeight="1" x14ac:dyDescent="0.2">
      <c r="A131" s="3">
        <v>36814</v>
      </c>
      <c r="B131">
        <f t="shared" ref="B131:B194" si="4">YEAR(A131)</f>
        <v>2000</v>
      </c>
      <c r="C131">
        <f t="shared" ref="C131:C194" si="5">MONTH(A131)</f>
        <v>10</v>
      </c>
      <c r="D131" s="7">
        <v>8.8619022399999992</v>
      </c>
      <c r="F131" s="7">
        <v>3474.1855468799999</v>
      </c>
      <c r="H131" s="7">
        <v>3410.3840332</v>
      </c>
      <c r="I131" s="7">
        <v>48.786659239999999</v>
      </c>
      <c r="J131" s="7">
        <v>3.0058062099999998</v>
      </c>
      <c r="K131" s="7">
        <v>1.2068553</v>
      </c>
      <c r="L131" s="7">
        <v>5.99710798</v>
      </c>
      <c r="M131" s="7">
        <v>0.35634085999999998</v>
      </c>
      <c r="N131" s="7">
        <v>4.459279E-2</v>
      </c>
      <c r="O131" s="7">
        <v>4.3071522699999996</v>
      </c>
      <c r="P131" s="7">
        <v>9.6965339999999997E-2</v>
      </c>
      <c r="Q131" s="7">
        <v>0</v>
      </c>
      <c r="R131" s="7">
        <v>0</v>
      </c>
      <c r="S131" s="7">
        <v>0</v>
      </c>
      <c r="U131" s="7">
        <v>1.3205317999999999</v>
      </c>
      <c r="V131" s="7">
        <v>3.983742983695751</v>
      </c>
      <c r="W131" s="7">
        <v>5.5519707300000007</v>
      </c>
      <c r="X131" s="7">
        <v>6.1936803400000002</v>
      </c>
      <c r="Y131" s="7">
        <v>1.60366038</v>
      </c>
      <c r="Z131" s="7">
        <v>4.5900199600000011</v>
      </c>
      <c r="AA131" s="21">
        <v>2.9626725820328776E-3</v>
      </c>
      <c r="AB131" s="7">
        <v>8.0960982599999998</v>
      </c>
      <c r="AC131" s="21">
        <v>0.14544084000000002</v>
      </c>
      <c r="AD131" s="21">
        <v>4.9129109999999997E-2</v>
      </c>
      <c r="AE131" s="21">
        <v>1.5443890000000002E-2</v>
      </c>
    </row>
    <row r="132" spans="1:31" ht="15.75" customHeight="1" x14ac:dyDescent="0.2">
      <c r="A132" s="3">
        <v>36845</v>
      </c>
      <c r="B132">
        <f t="shared" si="4"/>
        <v>2000</v>
      </c>
      <c r="C132">
        <f t="shared" si="5"/>
        <v>11</v>
      </c>
      <c r="D132" s="7">
        <v>5.3513965600000004</v>
      </c>
      <c r="F132" s="7">
        <v>3470.6750488299999</v>
      </c>
      <c r="H132" s="7">
        <v>3409.5368652299999</v>
      </c>
      <c r="I132" s="7">
        <v>48.812538150000002</v>
      </c>
      <c r="J132" s="7">
        <v>2.1448571699999999</v>
      </c>
      <c r="K132" s="7">
        <v>1.1116681100000001</v>
      </c>
      <c r="L132" s="7">
        <v>5.7914576499999999</v>
      </c>
      <c r="M132" s="7">
        <v>0.20390873000000001</v>
      </c>
      <c r="N132" s="7">
        <v>0.14822835000000001</v>
      </c>
      <c r="O132" s="7">
        <v>2.9058928499999999</v>
      </c>
      <c r="P132" s="7">
        <v>1.9501859999999999E-2</v>
      </c>
      <c r="Q132" s="7">
        <v>0</v>
      </c>
      <c r="R132" s="7">
        <v>0</v>
      </c>
      <c r="S132" s="7">
        <v>0</v>
      </c>
      <c r="U132" s="7">
        <v>0.44903460000000001</v>
      </c>
      <c r="V132" s="7">
        <v>1.7517559869241941</v>
      </c>
      <c r="W132" s="7">
        <v>1.3084998000000001</v>
      </c>
      <c r="X132" s="7">
        <v>2.9978585999999998</v>
      </c>
      <c r="Y132" s="7">
        <v>1.1099151</v>
      </c>
      <c r="Z132" s="7">
        <v>1.8879434999999996</v>
      </c>
      <c r="AA132" s="21">
        <v>1.9413698539963956E-5</v>
      </c>
      <c r="AB132" s="7">
        <v>2.1555713999999999</v>
      </c>
      <c r="AC132" s="21">
        <v>0.14074920000000002</v>
      </c>
      <c r="AD132" s="21">
        <v>4.7544300000000005E-2</v>
      </c>
      <c r="AE132" s="21">
        <v>1.3992600000000001E-2</v>
      </c>
    </row>
    <row r="133" spans="1:31" ht="15.75" customHeight="1" x14ac:dyDescent="0.2">
      <c r="A133" s="3">
        <v>36875</v>
      </c>
      <c r="B133">
        <f t="shared" si="4"/>
        <v>2000</v>
      </c>
      <c r="C133">
        <f t="shared" si="5"/>
        <v>12</v>
      </c>
      <c r="D133" s="7">
        <v>3.01220417</v>
      </c>
      <c r="F133" s="7">
        <v>3468.3356933599998</v>
      </c>
      <c r="H133" s="7">
        <v>3408.45581055</v>
      </c>
      <c r="I133" s="7">
        <v>48.831420899999998</v>
      </c>
      <c r="J133" s="7">
        <v>1.1033502799999999</v>
      </c>
      <c r="K133" s="7">
        <v>1.2214729799999999</v>
      </c>
      <c r="L133" s="7">
        <v>5.3026313800000002</v>
      </c>
      <c r="M133" s="7">
        <v>0.10028208</v>
      </c>
      <c r="N133" s="7">
        <v>0.27109841000000001</v>
      </c>
      <c r="O133" s="7">
        <v>3.0315532699999999</v>
      </c>
      <c r="P133" s="7">
        <v>1.8190049999999999E-2</v>
      </c>
      <c r="Q133" s="7">
        <v>0</v>
      </c>
      <c r="R133" s="7">
        <v>0</v>
      </c>
      <c r="S133" s="7">
        <v>0</v>
      </c>
      <c r="U133" s="7">
        <v>0.44089470999999997</v>
      </c>
      <c r="V133" s="7">
        <v>1.7119331775162634</v>
      </c>
      <c r="W133" s="7">
        <v>1.45785126</v>
      </c>
      <c r="X133" s="7">
        <v>3.5868336100000002</v>
      </c>
      <c r="Y133" s="7">
        <v>0.58342589</v>
      </c>
      <c r="Z133" s="7">
        <v>3.0034077200000002</v>
      </c>
      <c r="AA133" s="21">
        <v>5.9334825115101095E-7</v>
      </c>
      <c r="AB133" s="7">
        <v>4.7941844100000006</v>
      </c>
      <c r="AC133" s="21">
        <v>0.14544084000000002</v>
      </c>
      <c r="AD133" s="21">
        <v>4.9129109999999997E-2</v>
      </c>
      <c r="AE133" s="21">
        <v>1.3453379999999999E-2</v>
      </c>
    </row>
    <row r="134" spans="1:31" ht="15.75" customHeight="1" x14ac:dyDescent="0.2">
      <c r="A134" s="3">
        <v>36906</v>
      </c>
      <c r="B134">
        <f t="shared" si="4"/>
        <v>2001</v>
      </c>
      <c r="C134">
        <f t="shared" si="5"/>
        <v>1</v>
      </c>
      <c r="D134" s="7">
        <v>1.0089348600000001</v>
      </c>
      <c r="F134" s="7">
        <v>3466.3325195299999</v>
      </c>
      <c r="H134" s="7">
        <v>3407.1813964799999</v>
      </c>
      <c r="I134" s="7">
        <v>48.867092130000003</v>
      </c>
      <c r="J134" s="7">
        <v>0.60994702999999995</v>
      </c>
      <c r="K134" s="7">
        <v>1.2114112399999999</v>
      </c>
      <c r="L134" s="7">
        <v>4.3467197400000002</v>
      </c>
      <c r="M134" s="7">
        <v>0.29445951999999997</v>
      </c>
      <c r="N134" s="7">
        <v>0.50884247000000005</v>
      </c>
      <c r="O134" s="7">
        <v>3.2942421400000002</v>
      </c>
      <c r="P134" s="7">
        <v>1.8404E-2</v>
      </c>
      <c r="Q134" s="7">
        <v>0</v>
      </c>
      <c r="R134" s="7">
        <v>0</v>
      </c>
      <c r="S134" s="7">
        <v>0</v>
      </c>
      <c r="U134" s="7">
        <v>0.94572784999999993</v>
      </c>
      <c r="V134" s="7">
        <v>1.2838168742375649</v>
      </c>
      <c r="W134" s="7">
        <v>2.11747174</v>
      </c>
      <c r="X134" s="7">
        <v>3.9307510199999998</v>
      </c>
      <c r="Y134" s="7">
        <v>0.29358673999999996</v>
      </c>
      <c r="Z134" s="7">
        <v>3.6371642799999999</v>
      </c>
      <c r="AA134" s="21">
        <v>0</v>
      </c>
      <c r="AB134" s="7">
        <v>7.3166401499999996</v>
      </c>
      <c r="AC134" s="21">
        <v>0.14628342</v>
      </c>
      <c r="AD134" s="21">
        <v>4.8831510000000009E-2</v>
      </c>
      <c r="AE134" s="21">
        <v>1.312137E-2</v>
      </c>
    </row>
    <row r="135" spans="1:31" ht="15.75" customHeight="1" x14ac:dyDescent="0.2">
      <c r="A135" s="3">
        <v>36937</v>
      </c>
      <c r="B135">
        <f t="shared" si="4"/>
        <v>2001</v>
      </c>
      <c r="C135">
        <f t="shared" si="5"/>
        <v>2</v>
      </c>
      <c r="D135" s="7">
        <v>-1.07566881</v>
      </c>
      <c r="F135" s="7">
        <v>3464.2478027299999</v>
      </c>
      <c r="H135" s="7">
        <v>3406.6333007799999</v>
      </c>
      <c r="I135" s="7">
        <v>48.90116501</v>
      </c>
      <c r="J135" s="7">
        <v>0.39535540000000002</v>
      </c>
      <c r="K135" s="7">
        <v>1.0879241200000001</v>
      </c>
      <c r="L135" s="7">
        <v>3.1518251899999998</v>
      </c>
      <c r="M135" s="7">
        <v>0.29459934999999998</v>
      </c>
      <c r="N135" s="7">
        <v>0.64582150999999999</v>
      </c>
      <c r="O135" s="7">
        <v>3.1199212099999998</v>
      </c>
      <c r="P135" s="7">
        <v>1.7947210000000002E-2</v>
      </c>
      <c r="Q135" s="7">
        <v>0</v>
      </c>
      <c r="R135" s="7">
        <v>0</v>
      </c>
      <c r="S135" s="7">
        <v>0</v>
      </c>
      <c r="U135" s="7">
        <v>1.1072941599999999</v>
      </c>
      <c r="V135" s="7">
        <v>0.72188100813841094</v>
      </c>
      <c r="W135" s="7">
        <v>2.48524696</v>
      </c>
      <c r="X135" s="7">
        <v>3.4559912800000001</v>
      </c>
      <c r="Y135" s="7">
        <v>0.16477915999999998</v>
      </c>
      <c r="Z135" s="7">
        <v>3.2912121200000004</v>
      </c>
      <c r="AA135" s="21">
        <v>0</v>
      </c>
      <c r="AB135" s="7">
        <v>5.0286339599999996</v>
      </c>
      <c r="AC135" s="21">
        <v>0.13212696000000002</v>
      </c>
      <c r="AD135" s="21">
        <v>4.410588E-2</v>
      </c>
      <c r="AE135" s="21">
        <v>1.2653760000000002E-2</v>
      </c>
    </row>
    <row r="136" spans="1:31" ht="15.75" customHeight="1" x14ac:dyDescent="0.2">
      <c r="A136" s="3">
        <v>36965</v>
      </c>
      <c r="B136">
        <f t="shared" si="4"/>
        <v>2001</v>
      </c>
      <c r="C136">
        <f t="shared" si="5"/>
        <v>3</v>
      </c>
      <c r="D136" s="7">
        <v>-2.4346091699999999</v>
      </c>
      <c r="F136" s="7">
        <v>3462.8889160200001</v>
      </c>
      <c r="H136" s="7">
        <v>3406.0231933599998</v>
      </c>
      <c r="I136" s="7">
        <v>48.956661220000001</v>
      </c>
      <c r="J136" s="7">
        <v>0.28249845000000001</v>
      </c>
      <c r="K136" s="7">
        <v>1.0662568800000001</v>
      </c>
      <c r="L136" s="7">
        <v>2.0949881100000001</v>
      </c>
      <c r="M136" s="7">
        <v>0.29459934999999998</v>
      </c>
      <c r="N136" s="7">
        <v>0.92203683000000003</v>
      </c>
      <c r="O136" s="7">
        <v>3.2291910599999998</v>
      </c>
      <c r="P136" s="7">
        <v>1.9491850000000002E-2</v>
      </c>
      <c r="Q136" s="7">
        <v>0</v>
      </c>
      <c r="R136" s="7">
        <v>0</v>
      </c>
      <c r="S136" s="7">
        <v>0</v>
      </c>
      <c r="U136" s="7">
        <v>1.6547334999999999</v>
      </c>
      <c r="V136" s="7">
        <v>0.26013630536319876</v>
      </c>
      <c r="W136" s="7">
        <v>3.3548379800000001</v>
      </c>
      <c r="X136" s="7">
        <v>3.76266437</v>
      </c>
      <c r="Y136" s="7">
        <v>0.11930567</v>
      </c>
      <c r="Z136" s="7">
        <v>3.6433587000000003</v>
      </c>
      <c r="AA136" s="21">
        <v>0</v>
      </c>
      <c r="AB136" s="7">
        <v>7.1287181499999992</v>
      </c>
      <c r="AC136" s="21">
        <v>0.14628342</v>
      </c>
      <c r="AD136" s="21">
        <v>4.8831510000000009E-2</v>
      </c>
      <c r="AE136" s="21">
        <v>1.493704E-2</v>
      </c>
    </row>
    <row r="137" spans="1:31" ht="15.75" customHeight="1" x14ac:dyDescent="0.2">
      <c r="A137" s="3">
        <v>36996</v>
      </c>
      <c r="B137">
        <f t="shared" si="4"/>
        <v>2001</v>
      </c>
      <c r="C137">
        <f t="shared" si="5"/>
        <v>4</v>
      </c>
      <c r="D137" s="7">
        <v>-3.6361923200000001</v>
      </c>
      <c r="F137" s="7">
        <v>3461.6875</v>
      </c>
      <c r="H137" s="7">
        <v>3404.9028320299999</v>
      </c>
      <c r="I137" s="7">
        <v>49.002761839999998</v>
      </c>
      <c r="J137" s="7">
        <v>0.34452393999999997</v>
      </c>
      <c r="K137" s="7">
        <v>1.1002292600000001</v>
      </c>
      <c r="L137" s="7">
        <v>1.68576777</v>
      </c>
      <c r="M137" s="7">
        <v>1.422942E-2</v>
      </c>
      <c r="N137" s="7">
        <v>1.1837718500000001</v>
      </c>
      <c r="O137" s="7">
        <v>3.4320468900000001</v>
      </c>
      <c r="P137" s="7">
        <v>2.132384E-2</v>
      </c>
      <c r="Q137" s="7">
        <v>0</v>
      </c>
      <c r="R137" s="7">
        <v>0</v>
      </c>
      <c r="S137" s="7">
        <v>0</v>
      </c>
      <c r="U137" s="7">
        <v>2.2577642999999998</v>
      </c>
      <c r="V137" s="7">
        <v>0.14058580185520492</v>
      </c>
      <c r="W137" s="7">
        <v>2.6492952000000001</v>
      </c>
      <c r="X137" s="7">
        <v>2.5678773000000001</v>
      </c>
      <c r="Y137" s="7">
        <v>0.17364869999999999</v>
      </c>
      <c r="Z137" s="7">
        <v>2.3942285999999999</v>
      </c>
      <c r="AA137" s="21">
        <v>8.0197715236217303E-5</v>
      </c>
      <c r="AB137" s="7">
        <v>3.2073543</v>
      </c>
      <c r="AC137" s="21">
        <v>0.14156460000000001</v>
      </c>
      <c r="AD137" s="21">
        <v>4.7256300000000008E-2</v>
      </c>
      <c r="AE137" s="21">
        <v>1.54503E-2</v>
      </c>
    </row>
    <row r="138" spans="1:31" ht="15.75" customHeight="1" x14ac:dyDescent="0.2">
      <c r="A138" s="3">
        <v>37026</v>
      </c>
      <c r="B138">
        <f t="shared" si="4"/>
        <v>2001</v>
      </c>
      <c r="C138">
        <f t="shared" si="5"/>
        <v>5</v>
      </c>
      <c r="D138" s="7">
        <v>-2.7265920600000002</v>
      </c>
      <c r="F138" s="7">
        <v>3462.5969238299999</v>
      </c>
      <c r="H138" s="7">
        <v>3403.8378906200001</v>
      </c>
      <c r="I138" s="7">
        <v>49.047157290000001</v>
      </c>
      <c r="J138" s="7">
        <v>0.62957805</v>
      </c>
      <c r="K138" s="7">
        <v>1.29105341</v>
      </c>
      <c r="L138" s="7">
        <v>2.2691757699999999</v>
      </c>
      <c r="M138" s="7">
        <v>0.14963235999999999</v>
      </c>
      <c r="N138" s="7">
        <v>0.98531215999999999</v>
      </c>
      <c r="O138" s="7">
        <v>4.3116359700000002</v>
      </c>
      <c r="P138" s="7">
        <v>7.5491299999999997E-2</v>
      </c>
      <c r="Q138" s="7">
        <v>0</v>
      </c>
      <c r="R138" s="7">
        <v>0</v>
      </c>
      <c r="S138" s="7">
        <v>0</v>
      </c>
      <c r="U138" s="7">
        <v>7.0924087800000013</v>
      </c>
      <c r="V138" s="7">
        <v>0.8598994987495111</v>
      </c>
      <c r="W138" s="7">
        <v>4.9696909099999997</v>
      </c>
      <c r="X138" s="7">
        <v>4.8066389699999998</v>
      </c>
      <c r="Y138" s="7">
        <v>0.32024301999999999</v>
      </c>
      <c r="Z138" s="7">
        <v>4.4863959500000004</v>
      </c>
      <c r="AA138" s="21">
        <v>9.5714419127100898E-3</v>
      </c>
      <c r="AB138" s="7">
        <v>5.8272144599999995</v>
      </c>
      <c r="AC138" s="21">
        <v>0.14628342</v>
      </c>
      <c r="AD138" s="21">
        <v>4.8831510000000009E-2</v>
      </c>
      <c r="AE138" s="21">
        <v>1.6432169999999999E-2</v>
      </c>
    </row>
    <row r="139" spans="1:31" ht="15.75" customHeight="1" x14ac:dyDescent="0.2">
      <c r="A139" s="3">
        <v>37057</v>
      </c>
      <c r="B139">
        <f t="shared" si="4"/>
        <v>2001</v>
      </c>
      <c r="C139">
        <f t="shared" si="5"/>
        <v>6</v>
      </c>
      <c r="D139" s="7">
        <v>2.5966031599999999</v>
      </c>
      <c r="F139" s="7">
        <v>3467.9201660200001</v>
      </c>
      <c r="H139" s="7">
        <v>3404.5593261700001</v>
      </c>
      <c r="I139" s="7">
        <v>48.993019099999998</v>
      </c>
      <c r="J139" s="7">
        <v>2.12964296</v>
      </c>
      <c r="K139" s="7">
        <v>0.78902972000000005</v>
      </c>
      <c r="L139" s="7">
        <v>5.2046256099999999</v>
      </c>
      <c r="M139" s="7">
        <v>0.17695406</v>
      </c>
      <c r="N139" s="7">
        <v>0.32685175999999999</v>
      </c>
      <c r="O139" s="7">
        <v>5.2826662100000004</v>
      </c>
      <c r="P139" s="7">
        <v>0.45799589000000002</v>
      </c>
      <c r="Q139" s="7">
        <v>0</v>
      </c>
      <c r="R139" s="7">
        <v>0</v>
      </c>
      <c r="S139" s="7">
        <v>0</v>
      </c>
      <c r="U139" s="7">
        <v>21.164417399999998</v>
      </c>
      <c r="V139" s="7">
        <v>3.0491469374097262</v>
      </c>
      <c r="W139" s="7">
        <v>6.1965699000000001</v>
      </c>
      <c r="X139" s="7">
        <v>8.9832605999999995</v>
      </c>
      <c r="Y139" s="7">
        <v>1.1090886</v>
      </c>
      <c r="Z139" s="7">
        <v>7.8741719999999997</v>
      </c>
      <c r="AA139" s="21">
        <v>0.15890804038866219</v>
      </c>
      <c r="AB139" s="7">
        <v>1.5947376</v>
      </c>
      <c r="AC139" s="21">
        <v>0.14156460000000001</v>
      </c>
      <c r="AD139" s="21">
        <v>4.7256300000000008E-2</v>
      </c>
      <c r="AE139" s="21">
        <v>1.5593399999999997E-2</v>
      </c>
    </row>
    <row r="140" spans="1:31" ht="15.75" customHeight="1" x14ac:dyDescent="0.2">
      <c r="A140" s="3">
        <v>37087</v>
      </c>
      <c r="B140">
        <f t="shared" si="4"/>
        <v>2001</v>
      </c>
      <c r="C140">
        <f t="shared" si="5"/>
        <v>7</v>
      </c>
      <c r="D140" s="7">
        <v>15.889871599999999</v>
      </c>
      <c r="F140" s="7">
        <v>3481.2133789099998</v>
      </c>
      <c r="H140" s="7">
        <v>3407.4997558599998</v>
      </c>
      <c r="I140" s="7">
        <v>48.649433139999999</v>
      </c>
      <c r="J140" s="7">
        <v>4.48589182</v>
      </c>
      <c r="K140" s="7">
        <v>0.44068869999999999</v>
      </c>
      <c r="L140" s="7">
        <v>10.98525238</v>
      </c>
      <c r="M140" s="7">
        <v>0.37047987999999998</v>
      </c>
      <c r="N140" s="7">
        <v>1.8298769999999999E-2</v>
      </c>
      <c r="O140" s="7">
        <v>7.3429131500000002</v>
      </c>
      <c r="P140" s="7">
        <v>1.4207295200000001</v>
      </c>
      <c r="Q140" s="7">
        <v>0</v>
      </c>
      <c r="R140" s="7">
        <v>0</v>
      </c>
      <c r="S140" s="7">
        <v>0</v>
      </c>
      <c r="U140" s="7">
        <v>33.295437469999996</v>
      </c>
      <c r="V140" s="7">
        <v>10.413909687481144</v>
      </c>
      <c r="W140" s="7">
        <v>10.245562000000001</v>
      </c>
      <c r="X140" s="7">
        <v>14.664578519999999</v>
      </c>
      <c r="Y140" s="7">
        <v>2.4154682299999997</v>
      </c>
      <c r="Z140" s="7">
        <v>12.249110290000001</v>
      </c>
      <c r="AA140" s="21">
        <v>0.50373825534110894</v>
      </c>
      <c r="AB140" s="7">
        <v>3.5087191899999999</v>
      </c>
      <c r="AC140" s="21">
        <v>0.14628342</v>
      </c>
      <c r="AD140" s="21">
        <v>4.8831510000000009E-2</v>
      </c>
      <c r="AE140" s="21">
        <v>1.595477E-2</v>
      </c>
    </row>
    <row r="141" spans="1:31" ht="15.75" customHeight="1" x14ac:dyDescent="0.2">
      <c r="A141" s="3">
        <v>37118</v>
      </c>
      <c r="B141">
        <f t="shared" si="4"/>
        <v>2001</v>
      </c>
      <c r="C141">
        <f t="shared" si="5"/>
        <v>8</v>
      </c>
      <c r="D141" s="7">
        <v>19.057281490000001</v>
      </c>
      <c r="F141" s="7">
        <v>3484.3808593799999</v>
      </c>
      <c r="H141" s="7">
        <v>3409.0537109400002</v>
      </c>
      <c r="I141" s="7">
        <v>48.377754209999999</v>
      </c>
      <c r="J141" s="7">
        <v>4.77593231</v>
      </c>
      <c r="K141" s="7">
        <v>0.23192787000000001</v>
      </c>
      <c r="L141" s="7">
        <v>12.233292580000001</v>
      </c>
      <c r="M141" s="7">
        <v>0.23150145999999999</v>
      </c>
      <c r="N141" s="7">
        <v>6.2825499999999996E-3</v>
      </c>
      <c r="O141" s="7">
        <v>8.67581749</v>
      </c>
      <c r="P141" s="7">
        <v>0.79462737000000006</v>
      </c>
      <c r="Q141" s="7">
        <v>0</v>
      </c>
      <c r="R141" s="7">
        <v>0</v>
      </c>
      <c r="S141" s="7">
        <v>0</v>
      </c>
      <c r="U141" s="7">
        <v>22.386672940000004</v>
      </c>
      <c r="V141" s="7">
        <v>13.421642265893576</v>
      </c>
      <c r="W141" s="7">
        <v>11.302306430000002</v>
      </c>
      <c r="X141" s="7">
        <v>10.856830849999998</v>
      </c>
      <c r="Y141" s="7">
        <v>2.5905177899999998</v>
      </c>
      <c r="Z141" s="7">
        <v>8.2663130599999981</v>
      </c>
      <c r="AA141" s="21">
        <v>0.41988175973986785</v>
      </c>
      <c r="AB141" s="7">
        <v>2.63865149</v>
      </c>
      <c r="AC141" s="21">
        <v>0.14628342</v>
      </c>
      <c r="AD141" s="21">
        <v>4.8831510000000009E-2</v>
      </c>
      <c r="AE141" s="21">
        <v>1.5997549999999999E-2</v>
      </c>
    </row>
    <row r="142" spans="1:31" ht="15.75" customHeight="1" x14ac:dyDescent="0.2">
      <c r="A142" s="3">
        <v>37149</v>
      </c>
      <c r="B142">
        <f t="shared" si="4"/>
        <v>2001</v>
      </c>
      <c r="C142">
        <f t="shared" si="5"/>
        <v>9</v>
      </c>
      <c r="D142" s="7">
        <v>13.483134270000001</v>
      </c>
      <c r="F142" s="7">
        <v>3478.8066406200001</v>
      </c>
      <c r="H142" s="7">
        <v>3409.1176757799999</v>
      </c>
      <c r="I142" s="7">
        <v>48.355236050000002</v>
      </c>
      <c r="J142" s="7">
        <v>4.3565077800000003</v>
      </c>
      <c r="K142" s="7">
        <v>0.93814600000000004</v>
      </c>
      <c r="L142" s="7">
        <v>8.8557262399999992</v>
      </c>
      <c r="M142" s="7">
        <v>0.35709190000000002</v>
      </c>
      <c r="N142" s="7">
        <v>6.3848300000000002E-3</v>
      </c>
      <c r="O142" s="7">
        <v>6.14569235</v>
      </c>
      <c r="P142" s="7">
        <v>0.67429572000000004</v>
      </c>
      <c r="Q142" s="7">
        <v>0</v>
      </c>
      <c r="R142" s="7">
        <v>0</v>
      </c>
      <c r="S142" s="7">
        <v>0</v>
      </c>
      <c r="U142" s="7">
        <v>10.481153699999998</v>
      </c>
      <c r="V142" s="7">
        <v>10.551494723978882</v>
      </c>
      <c r="W142" s="7">
        <v>9.7474478999999992</v>
      </c>
      <c r="X142" s="7">
        <v>8.3057964000000002</v>
      </c>
      <c r="Y142" s="7">
        <v>2.2757244000000001</v>
      </c>
      <c r="Z142" s="7">
        <v>6.0300720000000005</v>
      </c>
      <c r="AA142" s="21">
        <v>6.6451148732442622E-2</v>
      </c>
      <c r="AB142" s="7">
        <v>7.0046850000000003</v>
      </c>
      <c r="AC142" s="21">
        <v>0.14156460000000001</v>
      </c>
      <c r="AD142" s="21">
        <v>4.7256300000000008E-2</v>
      </c>
      <c r="AE142" s="21">
        <v>1.5429599999999998E-2</v>
      </c>
    </row>
    <row r="143" spans="1:31" ht="15.75" customHeight="1" x14ac:dyDescent="0.2">
      <c r="A143" s="3">
        <v>37179</v>
      </c>
      <c r="B143">
        <f t="shared" si="4"/>
        <v>2001</v>
      </c>
      <c r="C143">
        <f t="shared" si="5"/>
        <v>10</v>
      </c>
      <c r="D143" s="7">
        <v>8.5452127499999992</v>
      </c>
      <c r="F143" s="7">
        <v>3473.8688964799999</v>
      </c>
      <c r="H143" s="7">
        <v>3408.6074218799999</v>
      </c>
      <c r="I143" s="7">
        <v>48.383403780000002</v>
      </c>
      <c r="J143" s="7">
        <v>2.8307614299999999</v>
      </c>
      <c r="K143" s="7">
        <v>0.74253970000000002</v>
      </c>
      <c r="L143" s="7">
        <v>7.4894661899999999</v>
      </c>
      <c r="M143" s="7">
        <v>0.35709351</v>
      </c>
      <c r="N143" s="7">
        <v>2.415697E-2</v>
      </c>
      <c r="O143" s="7">
        <v>5.1460170700000001</v>
      </c>
      <c r="P143" s="7">
        <v>0.28791993999999999</v>
      </c>
      <c r="Q143" s="7">
        <v>0</v>
      </c>
      <c r="R143" s="7">
        <v>0</v>
      </c>
      <c r="S143" s="7">
        <v>0</v>
      </c>
      <c r="U143" s="7">
        <v>7.1917808300000008</v>
      </c>
      <c r="V143" s="7">
        <v>5.0622478007893248</v>
      </c>
      <c r="W143" s="7">
        <v>6.4645927499999996</v>
      </c>
      <c r="X143" s="7">
        <v>6.2720362500000002</v>
      </c>
      <c r="Y143" s="7">
        <v>1.5198707900000001</v>
      </c>
      <c r="Z143" s="7">
        <v>4.7521654600000005</v>
      </c>
      <c r="AA143" s="21">
        <v>2.5736621667068237E-3</v>
      </c>
      <c r="AB143" s="7">
        <v>5.97717045</v>
      </c>
      <c r="AC143" s="21">
        <v>0.14628342</v>
      </c>
      <c r="AD143" s="21">
        <v>4.8831510000000009E-2</v>
      </c>
      <c r="AE143" s="21">
        <v>1.5434280000000002E-2</v>
      </c>
    </row>
    <row r="144" spans="1:31" ht="15.75" customHeight="1" x14ac:dyDescent="0.2">
      <c r="A144" s="3">
        <v>37210</v>
      </c>
      <c r="B144">
        <f t="shared" si="4"/>
        <v>2001</v>
      </c>
      <c r="C144">
        <f t="shared" si="5"/>
        <v>11</v>
      </c>
      <c r="D144" s="7">
        <v>3.2301316299999998</v>
      </c>
      <c r="F144" s="7">
        <v>3468.5537109400002</v>
      </c>
      <c r="H144" s="7">
        <v>3407.6359863299999</v>
      </c>
      <c r="I144" s="7">
        <v>48.39241028</v>
      </c>
      <c r="J144" s="7">
        <v>2.0845992600000001</v>
      </c>
      <c r="K144" s="7">
        <v>1.03079152</v>
      </c>
      <c r="L144" s="7">
        <v>6.1073255499999997</v>
      </c>
      <c r="M144" s="7">
        <v>0.20360518999999999</v>
      </c>
      <c r="N144" s="7">
        <v>8.5834179999999996E-2</v>
      </c>
      <c r="O144" s="7">
        <v>2.9946999500000002</v>
      </c>
      <c r="P144" s="7">
        <v>1.8364829999999999E-2</v>
      </c>
      <c r="Q144" s="7">
        <v>0</v>
      </c>
      <c r="R144" s="7">
        <v>0</v>
      </c>
      <c r="S144" s="7">
        <v>0</v>
      </c>
      <c r="U144" s="7">
        <v>0.3135254999999999</v>
      </c>
      <c r="V144" s="7">
        <v>1.8837478092707924</v>
      </c>
      <c r="W144" s="7">
        <v>1.4123127</v>
      </c>
      <c r="X144" s="7">
        <v>2.8857941999999999</v>
      </c>
      <c r="Y144" s="7">
        <v>1.0770495</v>
      </c>
      <c r="Z144" s="7">
        <v>1.8087446999999999</v>
      </c>
      <c r="AA144" s="21">
        <v>6.6662812733002988E-5</v>
      </c>
      <c r="AB144" s="7">
        <v>1.9394937000000001</v>
      </c>
      <c r="AC144" s="21">
        <v>0.14156460000000001</v>
      </c>
      <c r="AD144" s="21">
        <v>4.7256300000000008E-2</v>
      </c>
      <c r="AE144" s="21">
        <v>1.39743E-2</v>
      </c>
    </row>
    <row r="145" spans="1:31" ht="15.75" customHeight="1" x14ac:dyDescent="0.2">
      <c r="A145" s="3">
        <v>37240</v>
      </c>
      <c r="B145">
        <f t="shared" si="4"/>
        <v>2001</v>
      </c>
      <c r="C145">
        <f t="shared" si="5"/>
        <v>12</v>
      </c>
      <c r="D145" s="7">
        <v>0.97816139000000002</v>
      </c>
      <c r="F145" s="7">
        <v>3466.3017578099998</v>
      </c>
      <c r="H145" s="7">
        <v>3406.6481933599998</v>
      </c>
      <c r="I145" s="7">
        <v>48.412235260000003</v>
      </c>
      <c r="J145" s="7">
        <v>1.02100766</v>
      </c>
      <c r="K145" s="7">
        <v>1.1631418499999999</v>
      </c>
      <c r="L145" s="7">
        <v>5.7174348799999999</v>
      </c>
      <c r="M145" s="7">
        <v>0.10128128</v>
      </c>
      <c r="N145" s="7">
        <v>0.15381210000000001</v>
      </c>
      <c r="O145" s="7">
        <v>3.0663492699999999</v>
      </c>
      <c r="P145" s="7">
        <v>1.8216719999999999E-2</v>
      </c>
      <c r="Q145" s="7">
        <v>0</v>
      </c>
      <c r="R145" s="7">
        <v>0</v>
      </c>
      <c r="S145" s="7">
        <v>0</v>
      </c>
      <c r="U145" s="7">
        <v>0.30009209000000003</v>
      </c>
      <c r="V145" s="7">
        <v>1.775139458696732</v>
      </c>
      <c r="W145" s="7">
        <v>1.4396576700000003</v>
      </c>
      <c r="X145" s="7">
        <v>3.46260638</v>
      </c>
      <c r="Y145" s="7">
        <v>0.53774522000000002</v>
      </c>
      <c r="Z145" s="7">
        <v>2.9248611600000003</v>
      </c>
      <c r="AA145" s="21">
        <v>1.9778275038367039E-7</v>
      </c>
      <c r="AB145" s="7">
        <v>4.7428815800000006</v>
      </c>
      <c r="AC145" s="21">
        <v>0.14628342</v>
      </c>
      <c r="AD145" s="21">
        <v>4.8831510000000009E-2</v>
      </c>
      <c r="AE145" s="21">
        <v>1.3510420000000002E-2</v>
      </c>
    </row>
    <row r="146" spans="1:31" ht="15.75" customHeight="1" x14ac:dyDescent="0.2">
      <c r="A146" s="3">
        <v>37271</v>
      </c>
      <c r="B146">
        <f t="shared" si="4"/>
        <v>2002</v>
      </c>
      <c r="C146">
        <f t="shared" si="5"/>
        <v>1</v>
      </c>
      <c r="D146" s="7">
        <v>-0.81438082000000001</v>
      </c>
      <c r="F146" s="7">
        <v>3464.5092773400002</v>
      </c>
      <c r="H146" s="7">
        <v>3405.3154296900002</v>
      </c>
      <c r="I146" s="7">
        <v>48.425140380000002</v>
      </c>
      <c r="J146" s="7">
        <v>0.57678085999999995</v>
      </c>
      <c r="K146" s="7">
        <v>1.12988639</v>
      </c>
      <c r="L146" s="7">
        <v>4.9055271100000004</v>
      </c>
      <c r="M146" s="7">
        <v>0.27371630000000002</v>
      </c>
      <c r="N146" s="7">
        <v>0.40642092000000002</v>
      </c>
      <c r="O146" s="7">
        <v>3.45598078</v>
      </c>
      <c r="P146" s="7">
        <v>2.0255619999999998E-2</v>
      </c>
      <c r="Q146" s="7">
        <v>0</v>
      </c>
      <c r="R146" s="7">
        <v>0</v>
      </c>
      <c r="S146" s="7">
        <v>0</v>
      </c>
      <c r="U146" s="7">
        <v>2.50673068</v>
      </c>
      <c r="V146" s="7">
        <v>1.2503709635073275</v>
      </c>
      <c r="W146" s="7">
        <v>2.4282346499999998</v>
      </c>
      <c r="X146" s="7">
        <v>3.9744219599999999</v>
      </c>
      <c r="Y146" s="7">
        <v>0.27898914999999996</v>
      </c>
      <c r="Z146" s="7">
        <v>3.6954328099999998</v>
      </c>
      <c r="AA146" s="21">
        <v>0</v>
      </c>
      <c r="AB146" s="7">
        <v>6.4385660800000002</v>
      </c>
      <c r="AC146" s="21">
        <v>0.14807057000000001</v>
      </c>
      <c r="AD146" s="21">
        <v>4.8860960000000002E-2</v>
      </c>
      <c r="AE146" s="21">
        <v>1.3352940000000001E-2</v>
      </c>
    </row>
    <row r="147" spans="1:31" ht="15.75" customHeight="1" x14ac:dyDescent="0.2">
      <c r="A147" s="3">
        <v>37302</v>
      </c>
      <c r="B147">
        <f t="shared" si="4"/>
        <v>2002</v>
      </c>
      <c r="C147">
        <f t="shared" si="5"/>
        <v>2</v>
      </c>
      <c r="D147" s="7">
        <v>-1.0488210899999999</v>
      </c>
      <c r="F147" s="7">
        <v>3464.2746582</v>
      </c>
      <c r="H147" s="7">
        <v>3405.0034179700001</v>
      </c>
      <c r="I147" s="7">
        <v>48.497657779999997</v>
      </c>
      <c r="J147" s="7">
        <v>0.47461742000000001</v>
      </c>
      <c r="K147" s="7">
        <v>0.71307927000000004</v>
      </c>
      <c r="L147" s="7">
        <v>4.3743896500000004</v>
      </c>
      <c r="M147" s="7">
        <v>0.27382317</v>
      </c>
      <c r="N147" s="7">
        <v>1.02287376</v>
      </c>
      <c r="O147" s="7">
        <v>3.8862223600000001</v>
      </c>
      <c r="P147" s="7">
        <v>2.8658099999999999E-2</v>
      </c>
      <c r="Q147" s="7">
        <v>0</v>
      </c>
      <c r="R147" s="7">
        <v>0</v>
      </c>
      <c r="S147" s="7">
        <v>0</v>
      </c>
      <c r="U147" s="7">
        <v>3.49424796</v>
      </c>
      <c r="V147" s="7">
        <v>1.1163991535411391</v>
      </c>
      <c r="W147" s="7">
        <v>3.2585005599999999</v>
      </c>
      <c r="X147" s="7">
        <v>2.9675027200000006</v>
      </c>
      <c r="Y147" s="7">
        <v>0.20756623999999999</v>
      </c>
      <c r="Z147" s="7">
        <v>2.7599364800000004</v>
      </c>
      <c r="AA147" s="21">
        <v>0</v>
      </c>
      <c r="AB147" s="7">
        <v>3.85867636</v>
      </c>
      <c r="AC147" s="21">
        <v>0.13374116</v>
      </c>
      <c r="AD147" s="21">
        <v>4.4132480000000009E-2</v>
      </c>
      <c r="AE147" s="21">
        <v>1.2659920000000002E-2</v>
      </c>
    </row>
    <row r="148" spans="1:31" ht="15.75" customHeight="1" x14ac:dyDescent="0.2">
      <c r="A148" s="3">
        <v>37330</v>
      </c>
      <c r="B148">
        <f t="shared" si="4"/>
        <v>2002</v>
      </c>
      <c r="C148">
        <f t="shared" si="5"/>
        <v>3</v>
      </c>
      <c r="D148" s="7">
        <v>-2.2755255700000001</v>
      </c>
      <c r="F148" s="7">
        <v>3463.0480957</v>
      </c>
      <c r="H148" s="7">
        <v>3404.4038085900002</v>
      </c>
      <c r="I148" s="7">
        <v>48.553909300000001</v>
      </c>
      <c r="J148" s="7">
        <v>0.37591862999999998</v>
      </c>
      <c r="K148" s="7">
        <v>0.97348100000000004</v>
      </c>
      <c r="L148" s="7">
        <v>3.07007122</v>
      </c>
      <c r="M148" s="7">
        <v>0.27382317</v>
      </c>
      <c r="N148" s="7">
        <v>1.5858038699999999</v>
      </c>
      <c r="O148" s="7">
        <v>3.7877092399999999</v>
      </c>
      <c r="P148" s="7">
        <v>2.356397E-2</v>
      </c>
      <c r="Q148" s="7">
        <v>0</v>
      </c>
      <c r="R148" s="7">
        <v>0</v>
      </c>
      <c r="S148" s="7">
        <v>0</v>
      </c>
      <c r="U148" s="7">
        <v>2.0095784100000005</v>
      </c>
      <c r="V148" s="7">
        <v>0.52851365284131258</v>
      </c>
      <c r="W148" s="7">
        <v>3.7402594300000001</v>
      </c>
      <c r="X148" s="7">
        <v>3.6869530699999995</v>
      </c>
      <c r="Y148" s="7">
        <v>0.17167552</v>
      </c>
      <c r="Z148" s="7">
        <v>3.51527755</v>
      </c>
      <c r="AA148" s="21">
        <v>2.8254678626238626E-8</v>
      </c>
      <c r="AB148" s="7">
        <v>7.3491045899999996</v>
      </c>
      <c r="AC148" s="21">
        <v>0.14807057000000001</v>
      </c>
      <c r="AD148" s="21">
        <v>4.8860960000000002E-2</v>
      </c>
      <c r="AE148" s="21">
        <v>1.5133580000000001E-2</v>
      </c>
    </row>
    <row r="149" spans="1:31" ht="15.75" customHeight="1" x14ac:dyDescent="0.2">
      <c r="A149" s="3">
        <v>37361</v>
      </c>
      <c r="B149">
        <f t="shared" si="4"/>
        <v>2002</v>
      </c>
      <c r="C149">
        <f t="shared" si="5"/>
        <v>4</v>
      </c>
      <c r="D149" s="7">
        <v>-4.0361967099999996</v>
      </c>
      <c r="E149">
        <v>1.7190000000000001</v>
      </c>
      <c r="F149" s="7">
        <v>3461.2873535200001</v>
      </c>
      <c r="H149" s="7">
        <v>3403.28515625</v>
      </c>
      <c r="I149" s="7">
        <v>48.607868189999998</v>
      </c>
      <c r="J149" s="7">
        <v>0.42252061000000002</v>
      </c>
      <c r="K149" s="7">
        <v>1.1560503200000001</v>
      </c>
      <c r="L149" s="7">
        <v>2.3959925200000001</v>
      </c>
      <c r="M149" s="7">
        <v>1.423085E-2</v>
      </c>
      <c r="N149" s="7">
        <v>1.6276443</v>
      </c>
      <c r="O149" s="7">
        <v>3.7538206600000001</v>
      </c>
      <c r="P149" s="7">
        <v>2.4016740000000002E-2</v>
      </c>
      <c r="Q149" s="7">
        <v>0</v>
      </c>
      <c r="R149" s="7">
        <v>0</v>
      </c>
      <c r="S149" s="7">
        <v>0</v>
      </c>
      <c r="U149" s="7">
        <v>2.4816852000000003</v>
      </c>
      <c r="V149" s="7">
        <v>0.346763655267603</v>
      </c>
      <c r="W149" s="7">
        <v>2.7841233000000001</v>
      </c>
      <c r="X149" s="7">
        <v>2.9180388000000002</v>
      </c>
      <c r="Y149" s="7">
        <v>0.21315689999999998</v>
      </c>
      <c r="Z149" s="7">
        <v>2.7048819000000002</v>
      </c>
      <c r="AA149" s="21">
        <v>2.3515184146998593E-4</v>
      </c>
      <c r="AB149" s="7">
        <v>3.2831345999999999</v>
      </c>
      <c r="AC149" s="21">
        <v>0.14329409999999998</v>
      </c>
      <c r="AD149" s="21">
        <v>4.7284800000000002E-2</v>
      </c>
      <c r="AE149" s="21">
        <v>1.5665699999999998E-2</v>
      </c>
    </row>
    <row r="150" spans="1:31" ht="15.75" customHeight="1" x14ac:dyDescent="0.2">
      <c r="A150" s="3">
        <v>37391</v>
      </c>
      <c r="B150">
        <f t="shared" si="4"/>
        <v>2002</v>
      </c>
      <c r="C150">
        <f t="shared" si="5"/>
        <v>5</v>
      </c>
      <c r="D150" s="7">
        <v>-4.4133224499999999</v>
      </c>
      <c r="E150">
        <v>-0.61829999999999996</v>
      </c>
      <c r="F150" s="7">
        <v>3460.91015625</v>
      </c>
      <c r="H150" s="7">
        <v>3402.22387695</v>
      </c>
      <c r="I150" s="7">
        <v>48.653240199999999</v>
      </c>
      <c r="J150" s="7">
        <v>0.58599758000000002</v>
      </c>
      <c r="K150" s="7">
        <v>1.37904906</v>
      </c>
      <c r="L150" s="7">
        <v>2.2882168300000001</v>
      </c>
      <c r="M150" s="7">
        <v>0.12983623</v>
      </c>
      <c r="N150" s="7">
        <v>1.4318072799999999</v>
      </c>
      <c r="O150" s="7">
        <v>4.1631393399999999</v>
      </c>
      <c r="P150" s="7">
        <v>5.5163579999999997E-2</v>
      </c>
      <c r="Q150" s="7">
        <v>0</v>
      </c>
      <c r="R150" s="7">
        <v>0</v>
      </c>
      <c r="S150" s="7">
        <v>0</v>
      </c>
      <c r="U150" s="7">
        <v>5.027235590000001</v>
      </c>
      <c r="V150" s="7">
        <v>0.86833125994515314</v>
      </c>
      <c r="W150" s="7">
        <v>4.4467233900000007</v>
      </c>
      <c r="X150" s="7">
        <v>4.5016126100000005</v>
      </c>
      <c r="Y150" s="7">
        <v>0.29662411999999999</v>
      </c>
      <c r="Z150" s="7">
        <v>4.2049884899999999</v>
      </c>
      <c r="AA150" s="21">
        <v>5.2238097484548747E-3</v>
      </c>
      <c r="AB150" s="7">
        <v>6.0199795900000002</v>
      </c>
      <c r="AC150" s="21">
        <v>0.14807057000000001</v>
      </c>
      <c r="AD150" s="21">
        <v>4.8860960000000002E-2</v>
      </c>
      <c r="AE150" s="21">
        <v>1.6669940000000001E-2</v>
      </c>
    </row>
    <row r="151" spans="1:31" ht="15.75" customHeight="1" x14ac:dyDescent="0.2">
      <c r="A151" s="3">
        <v>37422</v>
      </c>
      <c r="B151">
        <f t="shared" si="4"/>
        <v>2002</v>
      </c>
      <c r="C151">
        <f t="shared" si="5"/>
        <v>6</v>
      </c>
      <c r="D151" s="7">
        <v>-2.9855873599999998</v>
      </c>
      <c r="F151" s="7">
        <v>3462.3378906200001</v>
      </c>
      <c r="H151" s="7">
        <v>3402.1142578099998</v>
      </c>
      <c r="I151" s="7">
        <v>48.604084010000001</v>
      </c>
      <c r="J151" s="7">
        <v>1.3948385700000001</v>
      </c>
      <c r="K151" s="7">
        <v>0.97984236000000002</v>
      </c>
      <c r="L151" s="7">
        <v>3.6027696100000002</v>
      </c>
      <c r="M151" s="7">
        <v>0.1567682</v>
      </c>
      <c r="N151" s="7">
        <v>0.68691605</v>
      </c>
      <c r="O151" s="7">
        <v>4.6031851799999997</v>
      </c>
      <c r="P151" s="7">
        <v>0.19526705</v>
      </c>
      <c r="Q151" s="7">
        <v>0</v>
      </c>
      <c r="R151" s="7">
        <v>0</v>
      </c>
      <c r="S151" s="7">
        <v>0</v>
      </c>
      <c r="U151" s="7">
        <v>11.279226300000001</v>
      </c>
      <c r="V151" s="7">
        <v>2.2594657654650692</v>
      </c>
      <c r="W151" s="7">
        <v>5.2213785000000001</v>
      </c>
      <c r="X151" s="7">
        <v>6.0350579999999994</v>
      </c>
      <c r="Y151" s="7">
        <v>0.71735070000000001</v>
      </c>
      <c r="Z151" s="7">
        <v>5.3177072999999995</v>
      </c>
      <c r="AA151" s="21">
        <v>0.11582781288280009</v>
      </c>
      <c r="AB151" s="7">
        <v>2.8030092</v>
      </c>
      <c r="AC151" s="21">
        <v>0.14329409999999998</v>
      </c>
      <c r="AD151" s="21">
        <v>4.7284800000000002E-2</v>
      </c>
      <c r="AE151" s="21">
        <v>1.60398E-2</v>
      </c>
    </row>
    <row r="152" spans="1:31" ht="15.75" customHeight="1" x14ac:dyDescent="0.2">
      <c r="A152" s="3">
        <v>37452</v>
      </c>
      <c r="B152">
        <f t="shared" si="4"/>
        <v>2002</v>
      </c>
      <c r="C152">
        <f t="shared" si="5"/>
        <v>7</v>
      </c>
      <c r="D152" s="7">
        <v>2.1431653499999999</v>
      </c>
      <c r="F152" s="7">
        <v>3467.4667968799999</v>
      </c>
      <c r="H152" s="7">
        <v>3402.5302734400002</v>
      </c>
      <c r="I152" s="7">
        <v>48.349021909999998</v>
      </c>
      <c r="J152" s="7">
        <v>2.8727204799999999</v>
      </c>
      <c r="K152" s="7">
        <v>1.0516136899999999</v>
      </c>
      <c r="L152" s="7">
        <v>5.6157727199999998</v>
      </c>
      <c r="M152" s="7">
        <v>0.34443437999999998</v>
      </c>
      <c r="N152" s="7">
        <v>4.7061180000000001E-2</v>
      </c>
      <c r="O152" s="7">
        <v>5.8115081799999997</v>
      </c>
      <c r="P152" s="7">
        <v>0.84434878999999996</v>
      </c>
      <c r="Q152" s="7">
        <v>0</v>
      </c>
      <c r="R152" s="7">
        <v>0</v>
      </c>
      <c r="S152" s="7">
        <v>0</v>
      </c>
      <c r="U152" s="7">
        <v>19.978329129999999</v>
      </c>
      <c r="V152" s="7">
        <v>6.0935661743899354</v>
      </c>
      <c r="W152" s="7">
        <v>9.7334165800000001</v>
      </c>
      <c r="X152" s="7">
        <v>10.02069079</v>
      </c>
      <c r="Y152" s="7">
        <v>1.5338037399999997</v>
      </c>
      <c r="Z152" s="7">
        <v>8.48688705</v>
      </c>
      <c r="AA152" s="21">
        <v>0.41825412072292489</v>
      </c>
      <c r="AB152" s="7">
        <v>8.41578917</v>
      </c>
      <c r="AC152" s="21">
        <v>0.14807057000000001</v>
      </c>
      <c r="AD152" s="21">
        <v>4.8860960000000002E-2</v>
      </c>
      <c r="AE152" s="21">
        <v>1.6528579999999998E-2</v>
      </c>
    </row>
    <row r="153" spans="1:31" ht="15.75" customHeight="1" x14ac:dyDescent="0.2">
      <c r="A153" s="3">
        <v>37483</v>
      </c>
      <c r="B153">
        <f t="shared" si="4"/>
        <v>2002</v>
      </c>
      <c r="C153">
        <f t="shared" si="5"/>
        <v>8</v>
      </c>
      <c r="D153" s="7">
        <v>10.18780136</v>
      </c>
      <c r="E153">
        <v>16.087700000000002</v>
      </c>
      <c r="F153" s="7">
        <v>3475.5114746099998</v>
      </c>
      <c r="H153" s="7">
        <v>3403.9042968799999</v>
      </c>
      <c r="I153" s="7">
        <v>48.068767549999997</v>
      </c>
      <c r="J153" s="7">
        <v>4.3039245599999996</v>
      </c>
      <c r="K153" s="7">
        <v>0.47022291999999999</v>
      </c>
      <c r="L153" s="7">
        <v>9.0154380799999991</v>
      </c>
      <c r="M153" s="7">
        <v>0.22383896</v>
      </c>
      <c r="N153" s="7">
        <v>6.8118199999999997E-3</v>
      </c>
      <c r="O153" s="7">
        <v>8.1917047499999995</v>
      </c>
      <c r="P153" s="7">
        <v>1.3263250600000001</v>
      </c>
      <c r="Q153" s="7">
        <v>0</v>
      </c>
      <c r="R153" s="7">
        <v>0</v>
      </c>
      <c r="S153" s="7">
        <v>0</v>
      </c>
      <c r="U153" s="7">
        <v>30.697260200000002</v>
      </c>
      <c r="V153" s="7">
        <v>10.581129917088383</v>
      </c>
      <c r="W153" s="7">
        <v>11.06967437</v>
      </c>
      <c r="X153" s="7">
        <v>13.5636346</v>
      </c>
      <c r="Y153" s="7">
        <v>2.3414241100000002</v>
      </c>
      <c r="Z153" s="7">
        <v>11.22221049</v>
      </c>
      <c r="AA153" s="21">
        <v>0.44104423148413446</v>
      </c>
      <c r="AB153" s="7">
        <v>2.1913310999999998</v>
      </c>
      <c r="AC153" s="21">
        <v>0.14807057000000001</v>
      </c>
      <c r="AD153" s="21">
        <v>4.8860960000000002E-2</v>
      </c>
      <c r="AE153" s="21">
        <v>1.600437E-2</v>
      </c>
    </row>
    <row r="154" spans="1:31" ht="15.75" customHeight="1" x14ac:dyDescent="0.2">
      <c r="A154" s="3">
        <v>37514</v>
      </c>
      <c r="B154">
        <f t="shared" si="4"/>
        <v>2002</v>
      </c>
      <c r="C154">
        <f t="shared" si="5"/>
        <v>9</v>
      </c>
      <c r="D154" s="7">
        <v>11.011873250000001</v>
      </c>
      <c r="E154">
        <v>23.4863</v>
      </c>
      <c r="F154" s="7">
        <v>3476.3354492200001</v>
      </c>
      <c r="H154" s="7">
        <v>3405.2080078099998</v>
      </c>
      <c r="I154" s="7">
        <v>48.123149869999999</v>
      </c>
      <c r="J154" s="7">
        <v>4.7095980600000003</v>
      </c>
      <c r="K154" s="7">
        <v>0.42851963999999998</v>
      </c>
      <c r="L154" s="7">
        <v>9.4467287100000004</v>
      </c>
      <c r="M154" s="7">
        <v>0.33660939000000001</v>
      </c>
      <c r="N154" s="7">
        <v>1.6130229999999999E-2</v>
      </c>
      <c r="O154" s="7">
        <v>7.4559526399999996</v>
      </c>
      <c r="P154" s="7">
        <v>0.61072415000000002</v>
      </c>
      <c r="Q154" s="7">
        <v>0</v>
      </c>
      <c r="R154" s="7">
        <v>0</v>
      </c>
      <c r="S154" s="7">
        <v>0</v>
      </c>
      <c r="U154" s="7">
        <v>16.248650699999999</v>
      </c>
      <c r="V154" s="7">
        <v>10.11934989596489</v>
      </c>
      <c r="W154" s="7">
        <v>10.1262027</v>
      </c>
      <c r="X154" s="7">
        <v>8.9941986000000007</v>
      </c>
      <c r="Y154" s="7">
        <v>2.4611456999999999</v>
      </c>
      <c r="Z154" s="7">
        <v>6.5330529000000004</v>
      </c>
      <c r="AA154" s="21">
        <v>4.0186574723624427E-2</v>
      </c>
      <c r="AB154" s="7">
        <v>3.5964176999999999</v>
      </c>
      <c r="AC154" s="21">
        <v>0.14329409999999998</v>
      </c>
      <c r="AD154" s="21">
        <v>4.7284800000000002E-2</v>
      </c>
      <c r="AE154" s="21">
        <v>1.5280499999999999E-2</v>
      </c>
    </row>
    <row r="155" spans="1:31" ht="15.75" customHeight="1" x14ac:dyDescent="0.2">
      <c r="A155" s="3">
        <v>37544</v>
      </c>
      <c r="B155">
        <f t="shared" si="4"/>
        <v>2002</v>
      </c>
      <c r="C155">
        <f t="shared" si="5"/>
        <v>10</v>
      </c>
      <c r="D155" s="7">
        <v>2.6998524700000002</v>
      </c>
      <c r="E155">
        <v>17.8368</v>
      </c>
      <c r="F155" s="7">
        <v>3468.0234375</v>
      </c>
      <c r="H155" s="7">
        <v>3404.7204589799999</v>
      </c>
      <c r="I155" s="7">
        <v>48.144958500000001</v>
      </c>
      <c r="J155" s="7">
        <v>2.67278934</v>
      </c>
      <c r="K155" s="7">
        <v>0.91997426999999998</v>
      </c>
      <c r="L155" s="7">
        <v>6.0199036599999998</v>
      </c>
      <c r="M155" s="7">
        <v>0.33660939000000001</v>
      </c>
      <c r="N155" s="7">
        <v>0.10386065</v>
      </c>
      <c r="O155" s="7">
        <v>5.0502200100000003</v>
      </c>
      <c r="P155" s="7">
        <v>5.4774719999999999E-2</v>
      </c>
      <c r="Q155" s="7">
        <v>0</v>
      </c>
      <c r="R155" s="7">
        <v>0</v>
      </c>
      <c r="S155" s="7">
        <v>0</v>
      </c>
      <c r="U155" s="7">
        <v>2.8550141299999998</v>
      </c>
      <c r="V155" s="7">
        <v>4.9702313540008269</v>
      </c>
      <c r="W155" s="7">
        <v>5.9879990599999999</v>
      </c>
      <c r="X155" s="7">
        <v>5.2770469199999992</v>
      </c>
      <c r="Y155" s="7">
        <v>1.4206893900000002</v>
      </c>
      <c r="Z155" s="7">
        <v>3.856357529999999</v>
      </c>
      <c r="AA155" s="21">
        <v>6.3372418690790593E-4</v>
      </c>
      <c r="AB155" s="7">
        <v>7.0063487499999999</v>
      </c>
      <c r="AC155" s="21">
        <v>0.14807057000000001</v>
      </c>
      <c r="AD155" s="21">
        <v>4.8860960000000002E-2</v>
      </c>
      <c r="AE155" s="21">
        <v>1.5422189999999999E-2</v>
      </c>
    </row>
    <row r="156" spans="1:31" ht="15.75" customHeight="1" x14ac:dyDescent="0.2">
      <c r="A156" s="3">
        <v>37575</v>
      </c>
      <c r="B156">
        <f t="shared" si="4"/>
        <v>2002</v>
      </c>
      <c r="C156">
        <f t="shared" si="5"/>
        <v>11</v>
      </c>
      <c r="D156" s="7">
        <v>-1.07850885</v>
      </c>
      <c r="E156">
        <v>10.874000000000001</v>
      </c>
      <c r="F156" s="7">
        <v>3464.2451171900002</v>
      </c>
      <c r="H156" s="7">
        <v>3404.0883789099998</v>
      </c>
      <c r="I156" s="7">
        <v>48.159103389999999</v>
      </c>
      <c r="J156" s="7">
        <v>2.1096277200000002</v>
      </c>
      <c r="K156" s="7">
        <v>0.90219212000000004</v>
      </c>
      <c r="L156" s="7">
        <v>5.4258551600000002</v>
      </c>
      <c r="M156" s="7">
        <v>0.18158774</v>
      </c>
      <c r="N156" s="7">
        <v>0.20451905000000001</v>
      </c>
      <c r="O156" s="7">
        <v>3.15569305</v>
      </c>
      <c r="P156" s="7">
        <v>1.800214E-2</v>
      </c>
      <c r="Q156" s="7">
        <v>0</v>
      </c>
      <c r="R156" s="7">
        <v>0</v>
      </c>
      <c r="S156" s="7">
        <v>0</v>
      </c>
      <c r="U156" s="7">
        <v>0.43231649999999999</v>
      </c>
      <c r="V156" s="7">
        <v>1.5611410839315016</v>
      </c>
      <c r="W156" s="7">
        <v>1.4921271</v>
      </c>
      <c r="X156" s="7">
        <v>2.7589853999999998</v>
      </c>
      <c r="Y156" s="7">
        <v>1.0887530999999999</v>
      </c>
      <c r="Z156" s="7">
        <v>1.6702322999999997</v>
      </c>
      <c r="AA156" s="21">
        <v>1.1347443512795835E-5</v>
      </c>
      <c r="AB156" s="7">
        <v>1.9299584999999999</v>
      </c>
      <c r="AC156" s="21">
        <v>0.14329409999999998</v>
      </c>
      <c r="AD156" s="21">
        <v>4.7284800000000002E-2</v>
      </c>
      <c r="AE156" s="21">
        <v>1.4035200000000001E-2</v>
      </c>
    </row>
    <row r="157" spans="1:31" ht="15.75" customHeight="1" x14ac:dyDescent="0.2">
      <c r="A157" s="3">
        <v>37605</v>
      </c>
      <c r="B157">
        <f t="shared" si="4"/>
        <v>2002</v>
      </c>
      <c r="C157">
        <f t="shared" si="5"/>
        <v>12</v>
      </c>
      <c r="D157" s="7">
        <v>-3.4732832899999999</v>
      </c>
      <c r="E157">
        <v>5.0446</v>
      </c>
      <c r="F157" s="7">
        <v>3461.8503418</v>
      </c>
      <c r="H157" s="7">
        <v>3403.1279296900002</v>
      </c>
      <c r="I157" s="7">
        <v>48.183742520000003</v>
      </c>
      <c r="J157" s="7">
        <v>1.0734942000000001</v>
      </c>
      <c r="K157" s="7">
        <v>1.0847640000000001</v>
      </c>
      <c r="L157" s="7">
        <v>4.8124795000000002</v>
      </c>
      <c r="M157" s="7">
        <v>9.7949019999999998E-2</v>
      </c>
      <c r="N157" s="7">
        <v>0.26979679000000001</v>
      </c>
      <c r="O157" s="7">
        <v>3.1816196400000001</v>
      </c>
      <c r="P157" s="7">
        <v>1.8526580000000001E-2</v>
      </c>
      <c r="Q157" s="7">
        <v>0</v>
      </c>
      <c r="R157" s="7">
        <v>0</v>
      </c>
      <c r="S157" s="7">
        <v>0</v>
      </c>
      <c r="U157" s="7">
        <v>0.7934298099999999</v>
      </c>
      <c r="V157" s="7">
        <v>1.5666843511023589</v>
      </c>
      <c r="W157" s="7">
        <v>1.6525414899999999</v>
      </c>
      <c r="X157" s="7">
        <v>3.4522065</v>
      </c>
      <c r="Y157" s="7">
        <v>0.56634271999999997</v>
      </c>
      <c r="Z157" s="7">
        <v>2.8858637800000002</v>
      </c>
      <c r="AA157" s="21">
        <v>1.6952807175743174E-7</v>
      </c>
      <c r="AB157" s="7">
        <v>4.7714356799999997</v>
      </c>
      <c r="AC157" s="21">
        <v>0.14807057000000001</v>
      </c>
      <c r="AD157" s="21">
        <v>4.8860960000000002E-2</v>
      </c>
      <c r="AE157" s="21">
        <v>1.373951E-2</v>
      </c>
    </row>
    <row r="158" spans="1:31" ht="15.75" customHeight="1" x14ac:dyDescent="0.2">
      <c r="A158" s="3">
        <v>37636</v>
      </c>
      <c r="B158">
        <f t="shared" si="4"/>
        <v>2003</v>
      </c>
      <c r="C158">
        <f t="shared" si="5"/>
        <v>1</v>
      </c>
      <c r="D158" s="7">
        <v>-5.2083744999999997</v>
      </c>
      <c r="E158">
        <v>2.8996</v>
      </c>
      <c r="F158" s="7">
        <v>3460.1152343799999</v>
      </c>
      <c r="H158" s="7">
        <v>3402.0522460900002</v>
      </c>
      <c r="I158" s="7">
        <v>48.239913940000001</v>
      </c>
      <c r="J158" s="7">
        <v>0.59427428000000004</v>
      </c>
      <c r="K158" s="7">
        <v>1.0875276300000001</v>
      </c>
      <c r="L158" s="7">
        <v>3.9732139100000001</v>
      </c>
      <c r="M158" s="7">
        <v>0.28424543000000002</v>
      </c>
      <c r="N158" s="7">
        <v>0.45939546999999997</v>
      </c>
      <c r="O158" s="7">
        <v>3.4050033100000001</v>
      </c>
      <c r="P158" s="7">
        <v>1.9512850000000002E-2</v>
      </c>
      <c r="Q158" s="7">
        <v>0</v>
      </c>
      <c r="R158" s="7">
        <v>0</v>
      </c>
      <c r="S158" s="7">
        <v>0</v>
      </c>
      <c r="U158" s="7">
        <v>1.8577652099999999</v>
      </c>
      <c r="V158" s="7">
        <v>1.1641642437379556</v>
      </c>
      <c r="W158" s="7">
        <v>2.0164334400000001</v>
      </c>
      <c r="X158" s="7">
        <v>3.8863044599999998</v>
      </c>
      <c r="Y158" s="7">
        <v>0.28740999</v>
      </c>
      <c r="Z158" s="7">
        <v>3.5988944699999998</v>
      </c>
      <c r="AA158" s="21">
        <v>0</v>
      </c>
      <c r="AB158" s="7">
        <v>6.4418740899999989</v>
      </c>
      <c r="AC158" s="21">
        <v>0.14969837999999999</v>
      </c>
      <c r="AD158" s="21">
        <v>4.8859409999999992E-2</v>
      </c>
      <c r="AE158" s="21">
        <v>1.296017E-2</v>
      </c>
    </row>
    <row r="159" spans="1:31" ht="15.75" customHeight="1" x14ac:dyDescent="0.2">
      <c r="A159" s="3">
        <v>37667</v>
      </c>
      <c r="B159">
        <f t="shared" si="4"/>
        <v>2003</v>
      </c>
      <c r="C159">
        <f t="shared" si="5"/>
        <v>2</v>
      </c>
      <c r="D159" s="7">
        <v>-4.4852762200000003</v>
      </c>
      <c r="E159">
        <v>2.3355000000000001</v>
      </c>
      <c r="F159" s="7">
        <v>3460.8383789099998</v>
      </c>
      <c r="H159" s="7">
        <v>3401.8454589799999</v>
      </c>
      <c r="I159" s="7">
        <v>48.319744110000002</v>
      </c>
      <c r="J159" s="7">
        <v>0.52457231000000004</v>
      </c>
      <c r="K159" s="7">
        <v>0.63211512999999997</v>
      </c>
      <c r="L159" s="7">
        <v>3.8882107700000001</v>
      </c>
      <c r="M159" s="7">
        <v>0.28443130999999999</v>
      </c>
      <c r="N159" s="7">
        <v>1.0613389</v>
      </c>
      <c r="O159" s="7">
        <v>4.2523012199999997</v>
      </c>
      <c r="P159" s="7">
        <v>3.0078770000000001E-2</v>
      </c>
      <c r="Q159" s="7">
        <v>0</v>
      </c>
      <c r="R159" s="7">
        <v>0</v>
      </c>
      <c r="S159" s="7">
        <v>0</v>
      </c>
      <c r="U159" s="7">
        <v>4.3302162400000004</v>
      </c>
      <c r="V159" s="7">
        <v>1.0349708467922123</v>
      </c>
      <c r="W159" s="7">
        <v>3.7527439600000001</v>
      </c>
      <c r="X159" s="7">
        <v>2.9841867999999998</v>
      </c>
      <c r="Y159" s="7">
        <v>0.23194556</v>
      </c>
      <c r="Z159" s="7">
        <v>2.75224124</v>
      </c>
      <c r="AA159" s="21">
        <v>0</v>
      </c>
      <c r="AB159" s="7">
        <v>3.4311597599999999</v>
      </c>
      <c r="AC159" s="21">
        <v>0.13521144000000002</v>
      </c>
      <c r="AD159" s="21">
        <v>4.4131079999999996E-2</v>
      </c>
      <c r="AE159" s="21">
        <v>1.2731039999999999E-2</v>
      </c>
    </row>
    <row r="160" spans="1:31" ht="15.75" customHeight="1" x14ac:dyDescent="0.2">
      <c r="A160" s="3">
        <v>37695</v>
      </c>
      <c r="B160">
        <f t="shared" si="4"/>
        <v>2003</v>
      </c>
      <c r="C160">
        <f t="shared" si="5"/>
        <v>3</v>
      </c>
      <c r="D160" s="7">
        <v>-5.8020772899999997</v>
      </c>
      <c r="E160">
        <v>2.01E-2</v>
      </c>
      <c r="F160" s="7">
        <v>3459.5214843799999</v>
      </c>
      <c r="H160" s="7">
        <v>3401.3759765599998</v>
      </c>
      <c r="I160" s="7">
        <v>48.36492157</v>
      </c>
      <c r="J160" s="7">
        <v>0.40826689999999999</v>
      </c>
      <c r="K160" s="7">
        <v>0.84126478000000005</v>
      </c>
      <c r="L160" s="7">
        <v>2.6913139799999999</v>
      </c>
      <c r="M160" s="7">
        <v>0.28443130999999999</v>
      </c>
      <c r="N160" s="7">
        <v>1.52182949</v>
      </c>
      <c r="O160" s="7">
        <v>4.0115671199999996</v>
      </c>
      <c r="P160" s="7">
        <v>2.198642E-2</v>
      </c>
      <c r="Q160" s="7">
        <v>0</v>
      </c>
      <c r="R160" s="7">
        <v>0</v>
      </c>
      <c r="S160" s="7">
        <v>0</v>
      </c>
      <c r="U160" s="7">
        <v>2.0016898400000001</v>
      </c>
      <c r="V160" s="7">
        <v>0.88644815988029735</v>
      </c>
      <c r="W160" s="7">
        <v>3.9675083400000002</v>
      </c>
      <c r="X160" s="7">
        <v>3.32528165</v>
      </c>
      <c r="Y160" s="7">
        <v>0.18868243000000001</v>
      </c>
      <c r="Z160" s="7">
        <v>3.1365992199999999</v>
      </c>
      <c r="AA160" s="21">
        <v>7.0636696565596555E-7</v>
      </c>
      <c r="AB160" s="7">
        <v>7.2184460999999995</v>
      </c>
      <c r="AC160" s="21">
        <v>0.14969837999999999</v>
      </c>
      <c r="AD160" s="21">
        <v>4.8859409999999992E-2</v>
      </c>
      <c r="AE160" s="21">
        <v>1.4966800000000002E-2</v>
      </c>
    </row>
    <row r="161" spans="1:31" ht="15.75" customHeight="1" x14ac:dyDescent="0.2">
      <c r="A161" s="3">
        <v>37726</v>
      </c>
      <c r="B161">
        <f t="shared" si="4"/>
        <v>2003</v>
      </c>
      <c r="C161">
        <f t="shared" si="5"/>
        <v>4</v>
      </c>
      <c r="D161" s="7">
        <v>-7.6785502399999999</v>
      </c>
      <c r="E161">
        <v>-4.2053000000000003</v>
      </c>
      <c r="F161" s="7">
        <v>3457.6450195299999</v>
      </c>
      <c r="H161" s="7">
        <v>3400.2324218799999</v>
      </c>
      <c r="I161" s="7">
        <v>48.407180789999998</v>
      </c>
      <c r="J161" s="7">
        <v>0.45788229000000003</v>
      </c>
      <c r="K161" s="7">
        <v>1.2036391500000001</v>
      </c>
      <c r="L161" s="7">
        <v>1.8753690700000001</v>
      </c>
      <c r="M161" s="7">
        <v>1.41846E-2</v>
      </c>
      <c r="N161" s="7">
        <v>1.58890128</v>
      </c>
      <c r="O161" s="7">
        <v>3.8425567200000001</v>
      </c>
      <c r="P161" s="7">
        <v>2.2915339999999999E-2</v>
      </c>
      <c r="Q161" s="7">
        <v>0</v>
      </c>
      <c r="R161" s="7">
        <v>0</v>
      </c>
      <c r="S161" s="7">
        <v>0</v>
      </c>
      <c r="U161" s="7">
        <v>2.2180605</v>
      </c>
      <c r="V161" s="7">
        <v>0.2885154504059923</v>
      </c>
      <c r="W161" s="7">
        <v>2.8798977000000003</v>
      </c>
      <c r="X161" s="7">
        <v>2.9614050000000001</v>
      </c>
      <c r="Y161" s="7">
        <v>0.2315064</v>
      </c>
      <c r="Z161" s="7">
        <v>2.7298986000000003</v>
      </c>
      <c r="AA161" s="21">
        <v>2.1519127818241739E-4</v>
      </c>
      <c r="AB161" s="7">
        <v>3.3130868999999996</v>
      </c>
      <c r="AC161" s="21">
        <v>0.14486940000000001</v>
      </c>
      <c r="AD161" s="21">
        <v>4.7283299999999993E-2</v>
      </c>
      <c r="AE161" s="21">
        <v>1.57722E-2</v>
      </c>
    </row>
    <row r="162" spans="1:31" ht="15.75" customHeight="1" x14ac:dyDescent="0.2">
      <c r="A162" s="3">
        <v>37756</v>
      </c>
      <c r="B162">
        <f t="shared" si="4"/>
        <v>2003</v>
      </c>
      <c r="C162">
        <f t="shared" si="5"/>
        <v>5</v>
      </c>
      <c r="D162" s="7">
        <v>-8.4597282400000005</v>
      </c>
      <c r="E162">
        <v>-7.5788000000000002</v>
      </c>
      <c r="F162" s="7">
        <v>3456.8637695299999</v>
      </c>
      <c r="H162" s="7">
        <v>3399.1416015599998</v>
      </c>
      <c r="I162" s="7">
        <v>48.44900131</v>
      </c>
      <c r="J162" s="7">
        <v>0.46604094000000001</v>
      </c>
      <c r="K162" s="7">
        <v>1.4480224799999999</v>
      </c>
      <c r="L162" s="7">
        <v>1.6853778399999999</v>
      </c>
      <c r="M162" s="7">
        <v>0.14199534</v>
      </c>
      <c r="N162" s="7">
        <v>1.5067900400000001</v>
      </c>
      <c r="O162" s="7">
        <v>3.9951887099999999</v>
      </c>
      <c r="P162" s="7">
        <v>2.9897469999999999E-2</v>
      </c>
      <c r="Q162" s="7">
        <v>0</v>
      </c>
      <c r="R162" s="7">
        <v>0</v>
      </c>
      <c r="S162" s="7">
        <v>0</v>
      </c>
      <c r="U162" s="7">
        <v>2.2558684499999999</v>
      </c>
      <c r="V162" s="7">
        <v>0.61893314519385645</v>
      </c>
      <c r="W162" s="7">
        <v>3.8654262699999995</v>
      </c>
      <c r="X162" s="7">
        <v>3.7848024000000002</v>
      </c>
      <c r="Y162" s="7">
        <v>0.22926112000000001</v>
      </c>
      <c r="Z162" s="7">
        <v>3.5555412800000004</v>
      </c>
      <c r="AA162" s="21">
        <v>1.875658585924225E-3</v>
      </c>
      <c r="AB162" s="7">
        <v>7.1465428399999995</v>
      </c>
      <c r="AC162" s="21">
        <v>0.14969837999999999</v>
      </c>
      <c r="AD162" s="21">
        <v>4.8859409999999992E-2</v>
      </c>
      <c r="AE162" s="21">
        <v>1.6707760000000002E-2</v>
      </c>
    </row>
    <row r="163" spans="1:31" ht="15.75" customHeight="1" x14ac:dyDescent="0.2">
      <c r="A163" s="3">
        <v>37787</v>
      </c>
      <c r="B163">
        <f t="shared" si="4"/>
        <v>2003</v>
      </c>
      <c r="C163">
        <f t="shared" si="5"/>
        <v>6</v>
      </c>
      <c r="D163" s="7">
        <v>-6.6800069799999999</v>
      </c>
      <c r="F163" s="7">
        <v>3458.6435546900002</v>
      </c>
      <c r="H163" s="7">
        <v>3398.7062988299999</v>
      </c>
      <c r="I163" s="7">
        <v>48.44483185</v>
      </c>
      <c r="J163" s="7">
        <v>1.3281641</v>
      </c>
      <c r="K163" s="7">
        <v>1.28568482</v>
      </c>
      <c r="L163" s="7">
        <v>3.0156140300000001</v>
      </c>
      <c r="M163" s="7">
        <v>0.16929448</v>
      </c>
      <c r="N163" s="7">
        <v>0.76454847999999997</v>
      </c>
      <c r="O163" s="7">
        <v>4.6092648499999997</v>
      </c>
      <c r="P163" s="7">
        <v>0.31979384999999999</v>
      </c>
      <c r="Q163" s="7">
        <v>0</v>
      </c>
      <c r="R163" s="7">
        <v>0</v>
      </c>
      <c r="S163" s="7">
        <v>0</v>
      </c>
      <c r="U163" s="7">
        <v>15.491416500000001</v>
      </c>
      <c r="V163" s="7">
        <v>1.3024204655692522</v>
      </c>
      <c r="W163" s="7">
        <v>5.3460897000000003</v>
      </c>
      <c r="X163" s="7">
        <v>7.2129491999999997</v>
      </c>
      <c r="Y163" s="7">
        <v>0.68388210000000005</v>
      </c>
      <c r="Z163" s="7">
        <v>6.5290670999999989</v>
      </c>
      <c r="AA163" s="21">
        <v>9.4251045520160795E-2</v>
      </c>
      <c r="AB163" s="7">
        <v>2.5613250000000001</v>
      </c>
      <c r="AC163" s="21">
        <v>0.14486940000000001</v>
      </c>
      <c r="AD163" s="21">
        <v>4.7283299999999993E-2</v>
      </c>
      <c r="AE163" s="21">
        <v>1.61595E-2</v>
      </c>
    </row>
    <row r="164" spans="1:31" ht="15.75" customHeight="1" x14ac:dyDescent="0.2">
      <c r="A164" s="3">
        <v>37817</v>
      </c>
      <c r="B164">
        <f t="shared" si="4"/>
        <v>2003</v>
      </c>
      <c r="C164">
        <f t="shared" si="5"/>
        <v>7</v>
      </c>
      <c r="D164" s="7">
        <v>7.5169563300000002</v>
      </c>
      <c r="E164">
        <v>9.6674000000000007</v>
      </c>
      <c r="F164" s="7">
        <v>3472.8405761700001</v>
      </c>
      <c r="H164" s="7">
        <v>3401.3823242200001</v>
      </c>
      <c r="I164" s="7">
        <v>48.232975009999997</v>
      </c>
      <c r="J164" s="7">
        <v>4.1750025700000002</v>
      </c>
      <c r="K164" s="7">
        <v>0.5266149</v>
      </c>
      <c r="L164" s="7">
        <v>9.16288853</v>
      </c>
      <c r="M164" s="7">
        <v>0.35936698</v>
      </c>
      <c r="N164" s="7">
        <v>6.3030829999999996E-2</v>
      </c>
      <c r="O164" s="7">
        <v>7.3628907200000002</v>
      </c>
      <c r="P164" s="7">
        <v>1.5753995199999999</v>
      </c>
      <c r="Q164" s="7">
        <v>0</v>
      </c>
      <c r="R164" s="7">
        <v>0</v>
      </c>
      <c r="S164" s="7">
        <v>0</v>
      </c>
      <c r="U164" s="7">
        <v>33.341708690000004</v>
      </c>
      <c r="V164" s="7">
        <v>9.113861065466379</v>
      </c>
      <c r="W164" s="7">
        <v>10.236751180000001</v>
      </c>
      <c r="X164" s="7">
        <v>14.53930349</v>
      </c>
      <c r="Y164" s="7">
        <v>2.2573084000000003</v>
      </c>
      <c r="Z164" s="7">
        <v>12.281995089999999</v>
      </c>
      <c r="AA164" s="21">
        <v>0.39802357304378755</v>
      </c>
      <c r="AB164" s="7">
        <v>3.5637972000000002</v>
      </c>
      <c r="AC164" s="21">
        <v>0.14969837999999999</v>
      </c>
      <c r="AD164" s="21">
        <v>4.8859409999999992E-2</v>
      </c>
      <c r="AE164" s="21">
        <v>1.6161849999999998E-2</v>
      </c>
    </row>
    <row r="165" spans="1:31" ht="15.75" customHeight="1" x14ac:dyDescent="0.2">
      <c r="A165" s="3">
        <v>37848</v>
      </c>
      <c r="B165">
        <f t="shared" si="4"/>
        <v>2003</v>
      </c>
      <c r="C165">
        <f t="shared" si="5"/>
        <v>8</v>
      </c>
      <c r="D165" s="7">
        <v>12.74430561</v>
      </c>
      <c r="E165">
        <v>23.428899999999999</v>
      </c>
      <c r="F165" s="7">
        <v>3478.0678710900002</v>
      </c>
      <c r="H165" s="7">
        <v>3403.7021484400002</v>
      </c>
      <c r="I165" s="7">
        <v>47.917472840000002</v>
      </c>
      <c r="J165" s="7">
        <v>5.0711054799999999</v>
      </c>
      <c r="K165" s="7">
        <v>0.17082596999999999</v>
      </c>
      <c r="L165" s="7">
        <v>10.84057999</v>
      </c>
      <c r="M165" s="7">
        <v>0.22630525000000001</v>
      </c>
      <c r="N165" s="7">
        <v>6.9736599999999996E-3</v>
      </c>
      <c r="O165" s="7">
        <v>8.9118185000000008</v>
      </c>
      <c r="P165" s="7">
        <v>1.22056305</v>
      </c>
      <c r="Q165" s="7">
        <v>0</v>
      </c>
      <c r="R165" s="7">
        <v>0</v>
      </c>
      <c r="S165" s="7">
        <v>0</v>
      </c>
      <c r="U165" s="7">
        <v>27.343693529999999</v>
      </c>
      <c r="V165" s="7">
        <v>14.619636118897512</v>
      </c>
      <c r="W165" s="7">
        <v>11.16529976</v>
      </c>
      <c r="X165" s="7">
        <v>12.535662510000002</v>
      </c>
      <c r="Y165" s="7">
        <v>2.7596661899999999</v>
      </c>
      <c r="Z165" s="7">
        <v>9.7759963200000008</v>
      </c>
      <c r="AA165" s="21">
        <v>0.46606872223110679</v>
      </c>
      <c r="AB165" s="7">
        <v>1.8168715600000001</v>
      </c>
      <c r="AC165" s="21">
        <v>0.14969837999999999</v>
      </c>
      <c r="AD165" s="21">
        <v>4.8859409999999992E-2</v>
      </c>
      <c r="AE165" s="21">
        <v>1.6090549999999999E-2</v>
      </c>
    </row>
    <row r="166" spans="1:31" ht="15.75" customHeight="1" x14ac:dyDescent="0.2">
      <c r="A166" s="3">
        <v>37879</v>
      </c>
      <c r="B166">
        <f t="shared" si="4"/>
        <v>2003</v>
      </c>
      <c r="C166">
        <f t="shared" si="5"/>
        <v>9</v>
      </c>
      <c r="D166" s="7">
        <v>17.193017959999999</v>
      </c>
      <c r="E166">
        <v>35.325099999999999</v>
      </c>
      <c r="F166" s="7">
        <v>3482.5166015599998</v>
      </c>
      <c r="H166" s="7">
        <v>3405.7548828099998</v>
      </c>
      <c r="I166" s="7">
        <v>47.85903931</v>
      </c>
      <c r="J166" s="7">
        <v>6.3170390100000002</v>
      </c>
      <c r="K166" s="7">
        <v>0.25662323999999997</v>
      </c>
      <c r="L166" s="7">
        <v>11.94941521</v>
      </c>
      <c r="M166" s="7">
        <v>0.34731346000000002</v>
      </c>
      <c r="N166" s="7">
        <v>6.5058199999999998E-3</v>
      </c>
      <c r="O166" s="7">
        <v>8.6644353899999995</v>
      </c>
      <c r="P166" s="7">
        <v>1.3614263499999999</v>
      </c>
      <c r="Q166" s="7">
        <v>0</v>
      </c>
      <c r="R166" s="7">
        <v>0</v>
      </c>
      <c r="S166" s="7">
        <v>0</v>
      </c>
      <c r="U166" s="7">
        <v>27.020806200000003</v>
      </c>
      <c r="V166" s="7">
        <v>13.186566611797343</v>
      </c>
      <c r="W166" s="7">
        <v>10.4858163</v>
      </c>
      <c r="X166" s="7">
        <v>12.879057599999999</v>
      </c>
      <c r="Y166" s="7">
        <v>3.3063455999999998</v>
      </c>
      <c r="Z166" s="7">
        <v>9.5727119999999992</v>
      </c>
      <c r="AA166" s="21">
        <v>0.15501682427708155</v>
      </c>
      <c r="AB166" s="7">
        <v>2.2971293999999998</v>
      </c>
      <c r="AC166" s="21">
        <v>0.14486940000000001</v>
      </c>
      <c r="AD166" s="21">
        <v>4.7283299999999993E-2</v>
      </c>
      <c r="AE166" s="21">
        <v>1.5324900000000001E-2</v>
      </c>
    </row>
    <row r="167" spans="1:31" ht="15.75" customHeight="1" x14ac:dyDescent="0.2">
      <c r="A167" s="3">
        <v>37909</v>
      </c>
      <c r="B167">
        <f t="shared" si="4"/>
        <v>2003</v>
      </c>
      <c r="C167">
        <f t="shared" si="5"/>
        <v>10</v>
      </c>
      <c r="D167" s="7">
        <v>9.1375131599999992</v>
      </c>
      <c r="E167">
        <v>28.501999999999999</v>
      </c>
      <c r="F167" s="7">
        <v>3474.4611816400002</v>
      </c>
      <c r="H167" s="7">
        <v>3405.9873046900002</v>
      </c>
      <c r="I167" s="7">
        <v>47.877109529999998</v>
      </c>
      <c r="J167" s="7">
        <v>4.4331421899999999</v>
      </c>
      <c r="K167" s="7">
        <v>0.57997292</v>
      </c>
      <c r="L167" s="7">
        <v>8.9027471499999997</v>
      </c>
      <c r="M167" s="7">
        <v>0.34731346000000002</v>
      </c>
      <c r="N167" s="7">
        <v>3.4977790000000002E-2</v>
      </c>
      <c r="O167" s="7">
        <v>6.0522899600000004</v>
      </c>
      <c r="P167" s="7">
        <v>0.24625869</v>
      </c>
      <c r="Q167" s="7">
        <v>0</v>
      </c>
      <c r="R167" s="7">
        <v>0</v>
      </c>
      <c r="S167" s="7">
        <v>0</v>
      </c>
      <c r="U167" s="7">
        <v>4.1351668799999999</v>
      </c>
      <c r="V167" s="7">
        <v>11.469397395725425</v>
      </c>
      <c r="W167" s="7">
        <v>7.04651359</v>
      </c>
      <c r="X167" s="7">
        <v>6.72933585</v>
      </c>
      <c r="Y167" s="7">
        <v>2.3839843199999997</v>
      </c>
      <c r="Z167" s="7">
        <v>4.3453515300000003</v>
      </c>
      <c r="AA167" s="21">
        <v>1.9026418040122826E-3</v>
      </c>
      <c r="AB167" s="7">
        <v>6.7733279500000005</v>
      </c>
      <c r="AC167" s="21">
        <v>0.14969837999999999</v>
      </c>
      <c r="AD167" s="21">
        <v>4.8859409999999992E-2</v>
      </c>
      <c r="AE167" s="21">
        <v>1.5370419999999999E-2</v>
      </c>
    </row>
    <row r="168" spans="1:31" ht="15.75" customHeight="1" x14ac:dyDescent="0.2">
      <c r="A168" s="3">
        <v>37940</v>
      </c>
      <c r="B168">
        <f t="shared" si="4"/>
        <v>2003</v>
      </c>
      <c r="C168">
        <f t="shared" si="5"/>
        <v>11</v>
      </c>
      <c r="D168" s="7">
        <v>2.2466838400000002</v>
      </c>
      <c r="E168">
        <v>18.607800000000001</v>
      </c>
      <c r="F168" s="7">
        <v>3467.5703125</v>
      </c>
      <c r="H168" s="7">
        <v>3405.1838378900002</v>
      </c>
      <c r="I168" s="7">
        <v>47.890327450000001</v>
      </c>
      <c r="J168" s="7">
        <v>3.0395975100000001</v>
      </c>
      <c r="K168" s="7">
        <v>0.87465948000000004</v>
      </c>
      <c r="L168" s="7">
        <v>6.7905197099999999</v>
      </c>
      <c r="M168" s="7">
        <v>0.19437583999999999</v>
      </c>
      <c r="N168" s="7">
        <v>0.12725671999999999</v>
      </c>
      <c r="O168" s="7">
        <v>3.4499430699999998</v>
      </c>
      <c r="P168" s="7">
        <v>1.9716109999999998E-2</v>
      </c>
      <c r="Q168" s="7">
        <v>0</v>
      </c>
      <c r="R168" s="7">
        <v>0</v>
      </c>
      <c r="S168" s="7">
        <v>0</v>
      </c>
      <c r="U168" s="7">
        <v>0.22128539999999999</v>
      </c>
      <c r="V168" s="7">
        <v>1.9164325480732511</v>
      </c>
      <c r="W168" s="7">
        <v>1.7632547999999999</v>
      </c>
      <c r="X168" s="7">
        <v>3.2965656000000001</v>
      </c>
      <c r="Y168" s="7">
        <v>1.5827853000000001</v>
      </c>
      <c r="Z168" s="7">
        <v>1.7137802999999998</v>
      </c>
      <c r="AA168" s="21">
        <v>5.4932563896883928E-5</v>
      </c>
      <c r="AB168" s="7">
        <v>1.8404456999999999</v>
      </c>
      <c r="AC168" s="21">
        <v>0.14486940000000001</v>
      </c>
      <c r="AD168" s="21">
        <v>4.7283299999999993E-2</v>
      </c>
      <c r="AE168" s="21">
        <v>1.39989E-2</v>
      </c>
    </row>
    <row r="169" spans="1:31" ht="15.75" customHeight="1" x14ac:dyDescent="0.2">
      <c r="A169" s="3">
        <v>37970</v>
      </c>
      <c r="B169">
        <f t="shared" si="4"/>
        <v>2003</v>
      </c>
      <c r="C169">
        <f t="shared" si="5"/>
        <v>12</v>
      </c>
      <c r="D169" s="7">
        <v>-0.86284344999999996</v>
      </c>
      <c r="E169">
        <v>13.880599999999999</v>
      </c>
      <c r="F169" s="7">
        <v>3464.4606933599998</v>
      </c>
      <c r="H169" s="7">
        <v>3404.2045898400002</v>
      </c>
      <c r="I169" s="7">
        <v>47.915084839999999</v>
      </c>
      <c r="J169" s="7">
        <v>1.57677329</v>
      </c>
      <c r="K169" s="7">
        <v>1.02188981</v>
      </c>
      <c r="L169" s="7">
        <v>6.1110911400000001</v>
      </c>
      <c r="M169" s="7">
        <v>9.9057709999999993E-2</v>
      </c>
      <c r="N169" s="7">
        <v>0.21354416000000001</v>
      </c>
      <c r="O169" s="7">
        <v>3.3001341800000001</v>
      </c>
      <c r="P169" s="7">
        <v>1.8561279999999999E-2</v>
      </c>
      <c r="Q169" s="7">
        <v>0</v>
      </c>
      <c r="R169" s="7">
        <v>0</v>
      </c>
      <c r="S169" s="7">
        <v>0</v>
      </c>
      <c r="U169" s="7">
        <v>1.0973516400000001</v>
      </c>
      <c r="V169" s="7">
        <v>2.1855307544328322</v>
      </c>
      <c r="W169" s="7">
        <v>1.7548864399999999</v>
      </c>
      <c r="X169" s="7">
        <v>3.6256794000000001</v>
      </c>
      <c r="Y169" s="7">
        <v>0.84006589999999992</v>
      </c>
      <c r="Z169" s="7">
        <v>2.7856135000000002</v>
      </c>
      <c r="AA169" s="21">
        <v>0</v>
      </c>
      <c r="AB169" s="7">
        <v>4.4609827700000002</v>
      </c>
      <c r="AC169" s="21">
        <v>0.14969837999999999</v>
      </c>
      <c r="AD169" s="21">
        <v>4.8859409999999992E-2</v>
      </c>
      <c r="AE169" s="21">
        <v>1.363225E-2</v>
      </c>
    </row>
    <row r="170" spans="1:31" ht="15.75" customHeight="1" x14ac:dyDescent="0.2">
      <c r="A170" s="3">
        <v>38001</v>
      </c>
      <c r="B170">
        <f t="shared" si="4"/>
        <v>2004</v>
      </c>
      <c r="C170">
        <f t="shared" si="5"/>
        <v>1</v>
      </c>
      <c r="D170" s="7">
        <v>-2.4627277900000002</v>
      </c>
      <c r="E170">
        <v>11.985200000000001</v>
      </c>
      <c r="F170" s="7">
        <v>3462.8608398400002</v>
      </c>
      <c r="H170" s="7">
        <v>3402.9736328099998</v>
      </c>
      <c r="I170" s="7">
        <v>47.950874329999998</v>
      </c>
      <c r="J170" s="7">
        <v>0.84730256000000004</v>
      </c>
      <c r="K170" s="7">
        <v>1.02225864</v>
      </c>
      <c r="L170" s="7">
        <v>5.4563264800000004</v>
      </c>
      <c r="M170" s="7">
        <v>0.28185880000000002</v>
      </c>
      <c r="N170" s="7">
        <v>0.50159131999999995</v>
      </c>
      <c r="O170" s="7">
        <v>3.8056185199999999</v>
      </c>
      <c r="P170" s="7">
        <v>2.139371E-2</v>
      </c>
      <c r="Q170" s="7">
        <v>0</v>
      </c>
      <c r="R170" s="7">
        <v>0</v>
      </c>
      <c r="S170" s="7">
        <v>0</v>
      </c>
      <c r="U170" s="7">
        <v>3.2085229399999999</v>
      </c>
      <c r="V170" s="7">
        <v>1.6455818680579086</v>
      </c>
      <c r="W170" s="7">
        <v>2.5298480000000003</v>
      </c>
      <c r="X170" s="7">
        <v>4.0158822899999995</v>
      </c>
      <c r="Y170" s="7">
        <v>0.42563558000000001</v>
      </c>
      <c r="Z170" s="7">
        <v>3.5902467099999997</v>
      </c>
      <c r="AA170" s="21">
        <v>0</v>
      </c>
      <c r="AB170" s="7">
        <v>6.0669362199999997</v>
      </c>
      <c r="AC170" s="21">
        <v>0.15122823000000002</v>
      </c>
      <c r="AD170" s="21">
        <v>4.8790899999999998E-2</v>
      </c>
      <c r="AE170" s="21">
        <v>1.3258079999999998E-2</v>
      </c>
    </row>
    <row r="171" spans="1:31" ht="15.75" customHeight="1" x14ac:dyDescent="0.2">
      <c r="A171" s="3">
        <v>38032</v>
      </c>
      <c r="B171">
        <f t="shared" si="4"/>
        <v>2004</v>
      </c>
      <c r="C171">
        <f t="shared" si="5"/>
        <v>2</v>
      </c>
      <c r="D171" s="7">
        <v>-4.0137658099999998</v>
      </c>
      <c r="E171">
        <v>8.5033999999999992</v>
      </c>
      <c r="F171" s="7">
        <v>3461.30981445</v>
      </c>
      <c r="H171" s="7">
        <v>3402.4965820299999</v>
      </c>
      <c r="I171" s="7">
        <v>47.968185419999998</v>
      </c>
      <c r="J171" s="7">
        <v>0.55086886999999995</v>
      </c>
      <c r="K171" s="7">
        <v>0.90831125000000001</v>
      </c>
      <c r="L171" s="7">
        <v>4.5591864600000003</v>
      </c>
      <c r="M171" s="7">
        <v>0.28191720999999997</v>
      </c>
      <c r="N171" s="7">
        <v>0.82946962000000002</v>
      </c>
      <c r="O171" s="7">
        <v>3.6970667800000001</v>
      </c>
      <c r="P171" s="7">
        <v>1.8142970000000001E-2</v>
      </c>
      <c r="Q171" s="7">
        <v>0</v>
      </c>
      <c r="R171" s="7">
        <v>0</v>
      </c>
      <c r="S171" s="7">
        <v>0</v>
      </c>
      <c r="U171" s="7">
        <v>0.49720935000000011</v>
      </c>
      <c r="V171" s="7">
        <v>1.2580192224646638</v>
      </c>
      <c r="W171" s="7">
        <v>3.0182524300000004</v>
      </c>
      <c r="X171" s="7">
        <v>3.1589233100000005</v>
      </c>
      <c r="Y171" s="7">
        <v>0.24945771</v>
      </c>
      <c r="Z171" s="7">
        <v>2.9094656000000003</v>
      </c>
      <c r="AA171" s="21">
        <v>0</v>
      </c>
      <c r="AB171" s="7">
        <v>5.5370604800000001</v>
      </c>
      <c r="AC171" s="21">
        <v>0.14147156999999999</v>
      </c>
      <c r="AD171" s="21">
        <v>4.5643100000000006E-2</v>
      </c>
      <c r="AE171" s="21">
        <v>1.3255899999999999E-2</v>
      </c>
    </row>
    <row r="172" spans="1:31" ht="15.75" customHeight="1" x14ac:dyDescent="0.2">
      <c r="A172" s="3">
        <v>38061</v>
      </c>
      <c r="B172">
        <f t="shared" si="4"/>
        <v>2004</v>
      </c>
      <c r="C172">
        <f t="shared" si="5"/>
        <v>3</v>
      </c>
      <c r="D172" s="7">
        <v>-6.6275753999999996</v>
      </c>
      <c r="E172">
        <v>1.2037</v>
      </c>
      <c r="F172" s="7">
        <v>3458.6960449200001</v>
      </c>
      <c r="H172" s="7">
        <v>3401.7126464799999</v>
      </c>
      <c r="I172" s="7">
        <v>47.984310149999999</v>
      </c>
      <c r="J172" s="7">
        <v>0.32238957000000001</v>
      </c>
      <c r="K172" s="7">
        <v>1.16188669</v>
      </c>
      <c r="L172" s="7">
        <v>2.9416997399999998</v>
      </c>
      <c r="M172" s="7">
        <v>0.28191720999999997</v>
      </c>
      <c r="N172" s="7">
        <v>0.78319179999999999</v>
      </c>
      <c r="O172" s="7">
        <v>3.4867425000000001</v>
      </c>
      <c r="P172" s="7">
        <v>2.123794E-2</v>
      </c>
      <c r="Q172" s="7">
        <v>0</v>
      </c>
      <c r="R172" s="7">
        <v>0</v>
      </c>
      <c r="S172" s="7">
        <v>0</v>
      </c>
      <c r="U172" s="7">
        <v>0.70619922000000002</v>
      </c>
      <c r="V172" s="7">
        <v>0.42303300404705224</v>
      </c>
      <c r="W172" s="7">
        <v>3.5872719499999999</v>
      </c>
      <c r="X172" s="7">
        <v>4.04836595</v>
      </c>
      <c r="Y172" s="7">
        <v>0.14091018999999999</v>
      </c>
      <c r="Z172" s="7">
        <v>3.9074557600000004</v>
      </c>
      <c r="AA172" s="21">
        <v>9.0810537104730937E-5</v>
      </c>
      <c r="AB172" s="7">
        <v>8.2060434799999999</v>
      </c>
      <c r="AC172" s="21">
        <v>0.15122823000000002</v>
      </c>
      <c r="AD172" s="21">
        <v>4.8790899999999998E-2</v>
      </c>
      <c r="AE172" s="21">
        <v>1.560137E-2</v>
      </c>
    </row>
    <row r="173" spans="1:31" ht="15.75" customHeight="1" x14ac:dyDescent="0.2">
      <c r="A173" s="3">
        <v>38092</v>
      </c>
      <c r="B173">
        <f t="shared" si="4"/>
        <v>2004</v>
      </c>
      <c r="C173">
        <f t="shared" si="5"/>
        <v>4</v>
      </c>
      <c r="D173" s="7">
        <v>-8.2181549100000009</v>
      </c>
      <c r="E173">
        <v>-2.3304999999999998</v>
      </c>
      <c r="F173" s="7">
        <v>3457.10546875</v>
      </c>
      <c r="H173" s="7">
        <v>3400.4465332</v>
      </c>
      <c r="I173" s="7">
        <v>48.048576349999998</v>
      </c>
      <c r="J173" s="7">
        <v>0.39072215999999999</v>
      </c>
      <c r="K173" s="7">
        <v>1.2865998700000001</v>
      </c>
      <c r="L173" s="7">
        <v>2.4427650000000001</v>
      </c>
      <c r="M173" s="7">
        <v>1.390125E-2</v>
      </c>
      <c r="N173" s="7">
        <v>0.80785572999999999</v>
      </c>
      <c r="O173" s="7">
        <v>3.6448798199999999</v>
      </c>
      <c r="P173" s="7">
        <v>2.3599350000000002E-2</v>
      </c>
      <c r="Q173" s="7">
        <v>0</v>
      </c>
      <c r="R173" s="7">
        <v>0</v>
      </c>
      <c r="S173" s="7">
        <v>0</v>
      </c>
      <c r="U173" s="7">
        <v>3.3643850999999998</v>
      </c>
      <c r="V173" s="7">
        <v>0.15781860378172166</v>
      </c>
      <c r="W173" s="7">
        <v>3.0104432999999995</v>
      </c>
      <c r="X173" s="7">
        <v>3.0672084000000002</v>
      </c>
      <c r="Y173" s="7">
        <v>0.1963473</v>
      </c>
      <c r="Z173" s="7">
        <v>2.8708610999999999</v>
      </c>
      <c r="AA173" s="21">
        <v>9.1744764381888845E-4</v>
      </c>
      <c r="AB173" s="7">
        <v>3.3379724999999998</v>
      </c>
      <c r="AC173" s="21">
        <v>0.1463499</v>
      </c>
      <c r="AD173" s="21">
        <v>4.7217000000000009E-2</v>
      </c>
      <c r="AE173" s="21">
        <v>1.5854099999999999E-2</v>
      </c>
    </row>
    <row r="174" spans="1:31" ht="15.75" customHeight="1" x14ac:dyDescent="0.2">
      <c r="A174" s="3">
        <v>38122</v>
      </c>
      <c r="B174">
        <f t="shared" si="4"/>
        <v>2004</v>
      </c>
      <c r="C174">
        <f t="shared" si="5"/>
        <v>5</v>
      </c>
      <c r="D174" s="7">
        <v>-8.4760208099999996</v>
      </c>
      <c r="E174">
        <v>-6.6186999999999996</v>
      </c>
      <c r="F174" s="7">
        <v>3456.84765625</v>
      </c>
      <c r="H174" s="7">
        <v>3399.3925781200001</v>
      </c>
      <c r="I174" s="7">
        <v>48.098457340000003</v>
      </c>
      <c r="J174" s="7">
        <v>0.51664275000000004</v>
      </c>
      <c r="K174" s="7">
        <v>1.4369953900000001</v>
      </c>
      <c r="L174" s="7">
        <v>2.3712461</v>
      </c>
      <c r="M174" s="7">
        <v>0.13990656000000001</v>
      </c>
      <c r="N174" s="7">
        <v>0.68210839999999995</v>
      </c>
      <c r="O174" s="7">
        <v>4.1399316800000001</v>
      </c>
      <c r="P174" s="7">
        <v>6.9802929999999999E-2</v>
      </c>
      <c r="Q174" s="7">
        <v>0</v>
      </c>
      <c r="R174" s="7">
        <v>0</v>
      </c>
      <c r="S174" s="7">
        <v>0</v>
      </c>
      <c r="U174" s="7">
        <v>3.9996404600000002</v>
      </c>
      <c r="V174" s="7">
        <v>0.65456794587726852</v>
      </c>
      <c r="W174" s="7">
        <v>4.3200050000000001</v>
      </c>
      <c r="X174" s="7">
        <v>4.3413178100000005</v>
      </c>
      <c r="Y174" s="7">
        <v>0.25810785999999997</v>
      </c>
      <c r="Z174" s="7">
        <v>4.0832099500000005</v>
      </c>
      <c r="AA174" s="21">
        <v>1.1080552552816123E-2</v>
      </c>
      <c r="AB174" s="7">
        <v>6.723259539999999</v>
      </c>
      <c r="AC174" s="21">
        <v>0.15122823000000002</v>
      </c>
      <c r="AD174" s="21">
        <v>4.8790899999999998E-2</v>
      </c>
      <c r="AE174" s="21">
        <v>1.6867100000000003E-2</v>
      </c>
    </row>
    <row r="175" spans="1:31" ht="15.75" customHeight="1" x14ac:dyDescent="0.2">
      <c r="A175" s="3">
        <v>38153</v>
      </c>
      <c r="B175">
        <f t="shared" si="4"/>
        <v>2004</v>
      </c>
      <c r="C175">
        <f t="shared" si="5"/>
        <v>6</v>
      </c>
      <c r="D175" s="7">
        <v>-4.0054936400000001</v>
      </c>
      <c r="E175">
        <v>-2.9106000000000001</v>
      </c>
      <c r="F175" s="7">
        <v>3461.3181152299999</v>
      </c>
      <c r="H175" s="7">
        <v>3399.7424316400002</v>
      </c>
      <c r="I175" s="7">
        <v>48.087665559999998</v>
      </c>
      <c r="J175" s="7">
        <v>1.83832872</v>
      </c>
      <c r="K175" s="7">
        <v>0.98935335999999996</v>
      </c>
      <c r="L175" s="7">
        <v>4.7165904000000003</v>
      </c>
      <c r="M175" s="7">
        <v>0.16667009999999999</v>
      </c>
      <c r="N175" s="7">
        <v>0.26101580000000002</v>
      </c>
      <c r="O175" s="7">
        <v>4.9964103700000004</v>
      </c>
      <c r="P175" s="7">
        <v>0.51953256000000003</v>
      </c>
      <c r="Q175" s="7">
        <v>0</v>
      </c>
      <c r="R175" s="7">
        <v>0</v>
      </c>
      <c r="S175" s="7">
        <v>0</v>
      </c>
      <c r="U175" s="7">
        <v>16.531922099999999</v>
      </c>
      <c r="V175" s="7">
        <v>2.8533135775630174</v>
      </c>
      <c r="W175" s="7">
        <v>5.6981877000000001</v>
      </c>
      <c r="X175" s="7">
        <v>8.2613835000000009</v>
      </c>
      <c r="Y175" s="7">
        <v>0.9538350000000001</v>
      </c>
      <c r="Z175" s="7">
        <v>7.3075485000000011</v>
      </c>
      <c r="AA175" s="21">
        <v>9.4178941403189123E-2</v>
      </c>
      <c r="AB175" s="7">
        <v>2.4944765999999996</v>
      </c>
      <c r="AC175" s="21">
        <v>0.1463499</v>
      </c>
      <c r="AD175" s="21">
        <v>4.7217000000000009E-2</v>
      </c>
      <c r="AE175" s="21">
        <v>1.6006799999999998E-2</v>
      </c>
    </row>
    <row r="176" spans="1:31" ht="15.75" customHeight="1" x14ac:dyDescent="0.2">
      <c r="A176" s="3">
        <v>38183</v>
      </c>
      <c r="B176">
        <f t="shared" si="4"/>
        <v>2004</v>
      </c>
      <c r="C176">
        <f t="shared" si="5"/>
        <v>7</v>
      </c>
      <c r="D176" s="7">
        <v>4.38744259</v>
      </c>
      <c r="E176">
        <v>8.1883999999999997</v>
      </c>
      <c r="F176" s="7">
        <v>3469.7109375</v>
      </c>
      <c r="H176" s="7">
        <v>3401.3544921900002</v>
      </c>
      <c r="I176" s="7">
        <v>47.903736109999997</v>
      </c>
      <c r="J176" s="7">
        <v>3.8113231700000001</v>
      </c>
      <c r="K176" s="7">
        <v>0.71398603999999999</v>
      </c>
      <c r="L176" s="7">
        <v>7.6287241000000003</v>
      </c>
      <c r="M176" s="7">
        <v>0.35646608000000002</v>
      </c>
      <c r="N176" s="7">
        <v>1.7739169999999999E-2</v>
      </c>
      <c r="O176" s="7">
        <v>6.7130503700000004</v>
      </c>
      <c r="P176" s="7">
        <v>1.2116009000000001</v>
      </c>
      <c r="Q176" s="7">
        <v>0</v>
      </c>
      <c r="R176" s="7">
        <v>0</v>
      </c>
      <c r="S176" s="7">
        <v>0</v>
      </c>
      <c r="U176" s="7">
        <v>27.859243679999999</v>
      </c>
      <c r="V176" s="7">
        <v>11.233308647341017</v>
      </c>
      <c r="W176" s="7">
        <v>10.11691293</v>
      </c>
      <c r="X176" s="7">
        <v>12.115612200000001</v>
      </c>
      <c r="Y176" s="7">
        <v>2.0553852499999996</v>
      </c>
      <c r="Z176" s="7">
        <v>10.060226950000002</v>
      </c>
      <c r="AA176" s="21">
        <v>0.35057221368402447</v>
      </c>
      <c r="AB176" s="7">
        <v>5.0749287800000005</v>
      </c>
      <c r="AC176" s="21">
        <v>0.15122823000000002</v>
      </c>
      <c r="AD176" s="21">
        <v>4.8790899999999998E-2</v>
      </c>
      <c r="AE176" s="21">
        <v>1.6331419999999999E-2</v>
      </c>
    </row>
    <row r="177" spans="1:31" ht="15.75" customHeight="1" x14ac:dyDescent="0.2">
      <c r="A177" s="3">
        <v>38214</v>
      </c>
      <c r="B177">
        <f t="shared" si="4"/>
        <v>2004</v>
      </c>
      <c r="C177">
        <f t="shared" si="5"/>
        <v>8</v>
      </c>
      <c r="D177" s="7">
        <v>11.20316219</v>
      </c>
      <c r="E177">
        <v>20.122299999999999</v>
      </c>
      <c r="F177" s="7">
        <v>3476.5268554700001</v>
      </c>
      <c r="H177" s="7">
        <v>3403.2165527299999</v>
      </c>
      <c r="I177" s="7">
        <v>47.630371089999997</v>
      </c>
      <c r="J177" s="7">
        <v>4.5035572100000003</v>
      </c>
      <c r="K177" s="7">
        <v>0.29466057000000001</v>
      </c>
      <c r="L177" s="7">
        <v>10.885097500000001</v>
      </c>
      <c r="M177" s="7">
        <v>0.22490716999999999</v>
      </c>
      <c r="N177" s="7">
        <v>6.0239400000000002E-3</v>
      </c>
      <c r="O177" s="7">
        <v>8.6183700600000002</v>
      </c>
      <c r="P177" s="7">
        <v>1.1472102399999999</v>
      </c>
      <c r="Q177" s="7">
        <v>0</v>
      </c>
      <c r="R177" s="7">
        <v>0</v>
      </c>
      <c r="S177" s="7">
        <v>0</v>
      </c>
      <c r="U177" s="7">
        <v>29.377571909999997</v>
      </c>
      <c r="V177" s="7">
        <v>8.6700605900822545</v>
      </c>
      <c r="W177" s="7">
        <v>11.069790000000001</v>
      </c>
      <c r="X177" s="7">
        <v>12.936303410000001</v>
      </c>
      <c r="Y177" s="7">
        <v>2.4394774199999998</v>
      </c>
      <c r="Z177" s="7">
        <v>10.496825990000001</v>
      </c>
      <c r="AA177" s="21">
        <v>0.40855889506315313</v>
      </c>
      <c r="AB177" s="7">
        <v>1.95357319</v>
      </c>
      <c r="AC177" s="21">
        <v>0.15122823000000002</v>
      </c>
      <c r="AD177" s="21">
        <v>4.8790899999999998E-2</v>
      </c>
      <c r="AE177" s="21">
        <v>1.612651E-2</v>
      </c>
    </row>
    <row r="178" spans="1:31" ht="15.75" customHeight="1" x14ac:dyDescent="0.2">
      <c r="A178" s="3">
        <v>38245</v>
      </c>
      <c r="B178">
        <f t="shared" si="4"/>
        <v>2004</v>
      </c>
      <c r="C178">
        <f t="shared" si="5"/>
        <v>9</v>
      </c>
      <c r="D178" s="7">
        <v>8.4730396300000006</v>
      </c>
      <c r="E178">
        <v>20.7287</v>
      </c>
      <c r="F178" s="7">
        <v>3473.7966308599998</v>
      </c>
      <c r="H178" s="7">
        <v>3403.8110351599998</v>
      </c>
      <c r="I178" s="7">
        <v>47.572383879999997</v>
      </c>
      <c r="J178" s="7">
        <v>4.1611056299999998</v>
      </c>
      <c r="K178" s="7">
        <v>0.76981688000000004</v>
      </c>
      <c r="L178" s="7">
        <v>10.17011166</v>
      </c>
      <c r="M178" s="7">
        <v>0.34454709</v>
      </c>
      <c r="N178" s="7">
        <v>1.197169E-2</v>
      </c>
      <c r="O178" s="7">
        <v>6.62400389</v>
      </c>
      <c r="P178" s="7">
        <v>0.33163691000000001</v>
      </c>
      <c r="Q178" s="7">
        <v>0</v>
      </c>
      <c r="R178" s="7">
        <v>0</v>
      </c>
      <c r="S178" s="7">
        <v>0</v>
      </c>
      <c r="U178" s="7">
        <v>12.955975200000001</v>
      </c>
      <c r="V178" s="7">
        <v>10.844460286268504</v>
      </c>
      <c r="W178" s="7">
        <v>10.713933600000001</v>
      </c>
      <c r="X178" s="7">
        <v>8.0967878999999989</v>
      </c>
      <c r="Y178" s="7">
        <v>2.1598188</v>
      </c>
      <c r="Z178" s="7">
        <v>5.936969099999998</v>
      </c>
      <c r="AA178" s="21">
        <v>0.1352728194295644</v>
      </c>
      <c r="AB178" s="7">
        <v>5.7759882000000005</v>
      </c>
      <c r="AC178" s="21">
        <v>0.1463499</v>
      </c>
      <c r="AD178" s="21">
        <v>4.7217000000000009E-2</v>
      </c>
      <c r="AE178" s="21">
        <v>1.5635100000000002E-2</v>
      </c>
    </row>
    <row r="179" spans="1:31" ht="15.75" customHeight="1" x14ac:dyDescent="0.2">
      <c r="A179" s="3">
        <v>38275</v>
      </c>
      <c r="B179">
        <f t="shared" si="4"/>
        <v>2004</v>
      </c>
      <c r="C179">
        <f t="shared" si="5"/>
        <v>10</v>
      </c>
      <c r="D179" s="7">
        <v>3.2476348900000001</v>
      </c>
      <c r="E179">
        <v>17.177199999999999</v>
      </c>
      <c r="F179" s="7">
        <v>3468.5712890599998</v>
      </c>
      <c r="H179" s="7">
        <v>3403.5876464799999</v>
      </c>
      <c r="I179" s="7">
        <v>47.616439819999997</v>
      </c>
      <c r="J179" s="7">
        <v>2.8958191900000001</v>
      </c>
      <c r="K179" s="7">
        <v>0.58961028000000004</v>
      </c>
      <c r="L179" s="7">
        <v>7.5711584099999998</v>
      </c>
      <c r="M179" s="7">
        <v>0.34454709</v>
      </c>
      <c r="N179" s="7">
        <v>0.13808424999999999</v>
      </c>
      <c r="O179" s="7">
        <v>5.7067685099999998</v>
      </c>
      <c r="P179" s="7">
        <v>0.12115233</v>
      </c>
      <c r="Q179" s="7">
        <v>0</v>
      </c>
      <c r="R179" s="7">
        <v>0</v>
      </c>
      <c r="S179" s="7">
        <v>0</v>
      </c>
      <c r="U179" s="7">
        <v>5.7818316999999997</v>
      </c>
      <c r="V179" s="7">
        <v>5.3023238494214668</v>
      </c>
      <c r="W179" s="7">
        <v>6.6552446099999996</v>
      </c>
      <c r="X179" s="7">
        <v>5.0751212900000002</v>
      </c>
      <c r="Y179" s="7">
        <v>1.5431471400000003</v>
      </c>
      <c r="Z179" s="7">
        <v>3.5319741499999995</v>
      </c>
      <c r="AA179" s="21">
        <v>2.3163185537790421E-4</v>
      </c>
      <c r="AB179" s="7">
        <v>5.5635414800000005</v>
      </c>
      <c r="AC179" s="21">
        <v>0.15122823000000002</v>
      </c>
      <c r="AD179" s="21">
        <v>4.8790899999999998E-2</v>
      </c>
      <c r="AE179" s="21">
        <v>1.5358330000000002E-2</v>
      </c>
    </row>
    <row r="180" spans="1:31" ht="15.75" customHeight="1" x14ac:dyDescent="0.2">
      <c r="A180" s="3">
        <v>38306</v>
      </c>
      <c r="B180">
        <f t="shared" si="4"/>
        <v>2004</v>
      </c>
      <c r="C180">
        <f t="shared" si="5"/>
        <v>11</v>
      </c>
      <c r="D180" s="7">
        <v>-1.39555585</v>
      </c>
      <c r="E180">
        <v>11.1151</v>
      </c>
      <c r="F180" s="7">
        <v>3463.9279785200001</v>
      </c>
      <c r="H180" s="7">
        <v>3402.87231445</v>
      </c>
      <c r="I180" s="7">
        <v>47.632503509999999</v>
      </c>
      <c r="J180" s="7">
        <v>2.2140541100000002</v>
      </c>
      <c r="K180" s="7">
        <v>0.97057062000000005</v>
      </c>
      <c r="L180" s="7">
        <v>6.4311423300000001</v>
      </c>
      <c r="M180" s="7">
        <v>0.19117576</v>
      </c>
      <c r="N180" s="7">
        <v>0.26557862999999998</v>
      </c>
      <c r="O180" s="7">
        <v>3.3323688499999999</v>
      </c>
      <c r="P180" s="7">
        <v>1.8356520000000001E-2</v>
      </c>
      <c r="Q180" s="7">
        <v>0</v>
      </c>
      <c r="R180" s="7">
        <v>0</v>
      </c>
      <c r="S180" s="7">
        <v>0</v>
      </c>
      <c r="U180" s="7">
        <v>0.32324459999999994</v>
      </c>
      <c r="V180" s="7">
        <v>1.9879386684434146</v>
      </c>
      <c r="W180" s="7">
        <v>1.6085940000000001</v>
      </c>
      <c r="X180" s="7">
        <v>2.8721483999999995</v>
      </c>
      <c r="Y180" s="7">
        <v>1.1461347</v>
      </c>
      <c r="Z180" s="7">
        <v>1.7260136999999998</v>
      </c>
      <c r="AA180" s="21">
        <v>1.9413698539963962E-6</v>
      </c>
      <c r="AB180" s="7">
        <v>2.0251919999999997</v>
      </c>
      <c r="AC180" s="21">
        <v>0.1463499</v>
      </c>
      <c r="AD180" s="21">
        <v>4.7217000000000009E-2</v>
      </c>
      <c r="AE180" s="21">
        <v>1.4066700000000001E-2</v>
      </c>
    </row>
    <row r="181" spans="1:31" ht="15.75" customHeight="1" x14ac:dyDescent="0.2">
      <c r="A181" s="3">
        <v>38336</v>
      </c>
      <c r="B181">
        <f t="shared" si="4"/>
        <v>2004</v>
      </c>
      <c r="C181">
        <f t="shared" si="5"/>
        <v>12</v>
      </c>
      <c r="D181" s="7">
        <v>-3.951298</v>
      </c>
      <c r="E181">
        <v>6.5137</v>
      </c>
      <c r="F181" s="7">
        <v>3461.37231445</v>
      </c>
      <c r="H181" s="7">
        <v>3401.8757324200001</v>
      </c>
      <c r="I181" s="7">
        <v>47.655269619999999</v>
      </c>
      <c r="J181" s="7">
        <v>1.14067495</v>
      </c>
      <c r="K181" s="7">
        <v>1.1365120399999999</v>
      </c>
      <c r="L181" s="7">
        <v>5.8792228700000004</v>
      </c>
      <c r="M181" s="7">
        <v>9.8430390000000006E-2</v>
      </c>
      <c r="N181" s="7">
        <v>0.32881272</v>
      </c>
      <c r="O181" s="7">
        <v>3.23897529</v>
      </c>
      <c r="P181" s="7">
        <v>1.868295E-2</v>
      </c>
      <c r="Q181" s="7">
        <v>0</v>
      </c>
      <c r="R181" s="7">
        <v>0</v>
      </c>
      <c r="S181" s="7">
        <v>0</v>
      </c>
      <c r="U181" s="7">
        <v>0.34195635000000002</v>
      </c>
      <c r="V181" s="7">
        <v>1.8275581035777027</v>
      </c>
      <c r="W181" s="7">
        <v>1.6094046799999999</v>
      </c>
      <c r="X181" s="7">
        <v>3.5197393799999999</v>
      </c>
      <c r="Y181" s="7">
        <v>0.60314281999999997</v>
      </c>
      <c r="Z181" s="7">
        <v>2.9165965599999999</v>
      </c>
      <c r="AA181" s="21">
        <v>6.7811228702972695E-7</v>
      </c>
      <c r="AB181" s="7">
        <v>4.9772143000000009</v>
      </c>
      <c r="AC181" s="21">
        <v>0.15122823000000002</v>
      </c>
      <c r="AD181" s="21">
        <v>4.8790899999999998E-2</v>
      </c>
      <c r="AE181" s="21">
        <v>1.3822899999999999E-2</v>
      </c>
    </row>
    <row r="182" spans="1:31" ht="15.75" customHeight="1" x14ac:dyDescent="0.2">
      <c r="A182" s="3">
        <v>38367</v>
      </c>
      <c r="B182">
        <f t="shared" si="4"/>
        <v>2005</v>
      </c>
      <c r="C182">
        <f t="shared" si="5"/>
        <v>1</v>
      </c>
      <c r="D182" s="7">
        <v>-5.5796136900000004</v>
      </c>
      <c r="E182">
        <v>2.6427999999999998</v>
      </c>
      <c r="F182" s="7">
        <v>3459.7438964799999</v>
      </c>
      <c r="H182" s="7">
        <v>3400.6450195299999</v>
      </c>
      <c r="I182" s="7">
        <v>47.701171879999997</v>
      </c>
      <c r="J182" s="7">
        <v>0.62967890999999998</v>
      </c>
      <c r="K182" s="7">
        <v>1.19348264</v>
      </c>
      <c r="L182" s="7">
        <v>5.0185341799999996</v>
      </c>
      <c r="M182" s="7">
        <v>0.29213303000000002</v>
      </c>
      <c r="N182" s="7">
        <v>0.68793702000000001</v>
      </c>
      <c r="O182" s="7">
        <v>3.55446982</v>
      </c>
      <c r="P182" s="7">
        <v>2.1490120000000001E-2</v>
      </c>
      <c r="Q182" s="7">
        <v>0</v>
      </c>
      <c r="R182" s="7">
        <v>0</v>
      </c>
      <c r="S182" s="7">
        <v>0</v>
      </c>
      <c r="U182" s="7">
        <v>3.1251264299999999</v>
      </c>
      <c r="V182" s="7">
        <v>1.2351953756171745</v>
      </c>
      <c r="W182" s="7">
        <v>2.6104315700000003</v>
      </c>
      <c r="X182" s="7">
        <v>4.2360864499999993</v>
      </c>
      <c r="Y182" s="7">
        <v>0.30544362000000003</v>
      </c>
      <c r="Z182" s="7">
        <v>3.9306428299999996</v>
      </c>
      <c r="AA182" s="21">
        <v>0</v>
      </c>
      <c r="AB182" s="7">
        <v>6.4364351400000004</v>
      </c>
      <c r="AC182" s="21">
        <v>0.16825963000000002</v>
      </c>
      <c r="AD182" s="21">
        <v>5.3707500000000005E-2</v>
      </c>
      <c r="AE182" s="21">
        <v>1.35129E-2</v>
      </c>
    </row>
    <row r="183" spans="1:31" ht="15.75" customHeight="1" x14ac:dyDescent="0.2">
      <c r="A183" s="3">
        <v>38398</v>
      </c>
      <c r="B183">
        <f t="shared" si="4"/>
        <v>2005</v>
      </c>
      <c r="C183">
        <f t="shared" si="5"/>
        <v>2</v>
      </c>
      <c r="D183" s="7">
        <v>-5.7461910200000004</v>
      </c>
      <c r="E183">
        <v>2.5806</v>
      </c>
      <c r="F183" s="7">
        <v>3459.5773925799999</v>
      </c>
      <c r="H183" s="7">
        <v>3400.3300781200001</v>
      </c>
      <c r="I183" s="7">
        <v>47.782085420000001</v>
      </c>
      <c r="J183" s="7">
        <v>0.49170539000000002</v>
      </c>
      <c r="K183" s="7">
        <v>0.80510366</v>
      </c>
      <c r="L183" s="7">
        <v>4.4810123400000004</v>
      </c>
      <c r="M183" s="7">
        <v>0.29228525999999999</v>
      </c>
      <c r="N183" s="7">
        <v>1.47276783</v>
      </c>
      <c r="O183" s="7">
        <v>3.89794207</v>
      </c>
      <c r="P183" s="7">
        <v>2.4334669999999999E-2</v>
      </c>
      <c r="Q183" s="7">
        <v>0</v>
      </c>
      <c r="R183" s="7">
        <v>0</v>
      </c>
      <c r="S183" s="7">
        <v>0</v>
      </c>
      <c r="U183" s="7">
        <v>2.37298768</v>
      </c>
      <c r="V183" s="7">
        <v>1.066460923095879</v>
      </c>
      <c r="W183" s="7">
        <v>3.2855569600000001</v>
      </c>
      <c r="X183" s="7">
        <v>3.1486408800000003</v>
      </c>
      <c r="Y183" s="7">
        <v>0.21285180000000001</v>
      </c>
      <c r="Z183" s="7">
        <v>2.9357890800000002</v>
      </c>
      <c r="AA183" s="21">
        <v>0</v>
      </c>
      <c r="AB183" s="7">
        <v>4.7384786399999985</v>
      </c>
      <c r="AC183" s="21">
        <v>0.15197644000000005</v>
      </c>
      <c r="AD183" s="21">
        <v>4.8510000000000005E-2</v>
      </c>
      <c r="AE183" s="21">
        <v>1.291696E-2</v>
      </c>
    </row>
    <row r="184" spans="1:31" ht="15.75" customHeight="1" x14ac:dyDescent="0.2">
      <c r="A184" s="3">
        <v>38426</v>
      </c>
      <c r="B184">
        <f t="shared" si="4"/>
        <v>2005</v>
      </c>
      <c r="C184">
        <f t="shared" si="5"/>
        <v>3</v>
      </c>
      <c r="D184" s="7">
        <v>-7.1141881900000001</v>
      </c>
      <c r="E184">
        <v>-0.89190000000000003</v>
      </c>
      <c r="F184" s="7">
        <v>3458.2094726599998</v>
      </c>
      <c r="H184" s="7">
        <v>3399.7893066400002</v>
      </c>
      <c r="I184" s="7">
        <v>47.821582790000001</v>
      </c>
      <c r="J184" s="7">
        <v>0.40128248999999999</v>
      </c>
      <c r="K184" s="7">
        <v>0.94878220999999996</v>
      </c>
      <c r="L184" s="7">
        <v>3.3144006699999999</v>
      </c>
      <c r="M184" s="7">
        <v>0.29228525999999999</v>
      </c>
      <c r="N184" s="7">
        <v>1.7798086399999999</v>
      </c>
      <c r="O184" s="7">
        <v>3.8393137500000001</v>
      </c>
      <c r="P184" s="7">
        <v>2.2536460000000001E-2</v>
      </c>
      <c r="Q184" s="7">
        <v>0</v>
      </c>
      <c r="R184" s="7">
        <v>0</v>
      </c>
      <c r="S184" s="7">
        <v>0</v>
      </c>
      <c r="U184" s="7">
        <v>2.70414581</v>
      </c>
      <c r="V184" s="7">
        <v>0.4089291161171929</v>
      </c>
      <c r="W184" s="7">
        <v>4.2317504800000005</v>
      </c>
      <c r="X184" s="7">
        <v>3.7237785899999998</v>
      </c>
      <c r="Y184" s="7">
        <v>0.18384488000000002</v>
      </c>
      <c r="Z184" s="7">
        <v>3.5399337100000001</v>
      </c>
      <c r="AA184" s="21">
        <v>2.1756102542203739E-6</v>
      </c>
      <c r="AB184" s="7">
        <v>7.2993083599999995</v>
      </c>
      <c r="AC184" s="21">
        <v>0.16825963000000002</v>
      </c>
      <c r="AD184" s="21">
        <v>5.3707500000000005E-2</v>
      </c>
      <c r="AE184" s="21">
        <v>1.5449160000000002E-2</v>
      </c>
    </row>
    <row r="185" spans="1:31" ht="15.75" customHeight="1" x14ac:dyDescent="0.2">
      <c r="A185" s="3">
        <v>38457</v>
      </c>
      <c r="B185">
        <f t="shared" si="4"/>
        <v>2005</v>
      </c>
      <c r="C185">
        <f t="shared" si="5"/>
        <v>4</v>
      </c>
      <c r="D185" s="7">
        <v>-8.9180879599999994</v>
      </c>
      <c r="E185">
        <v>-6.2702</v>
      </c>
      <c r="F185" s="7">
        <v>3456.4055175799999</v>
      </c>
      <c r="H185" s="7">
        <v>3398.7243652299999</v>
      </c>
      <c r="I185" s="7">
        <v>47.876911159999999</v>
      </c>
      <c r="J185" s="7">
        <v>0.39744708000000001</v>
      </c>
      <c r="K185" s="7">
        <v>1.18603277</v>
      </c>
      <c r="L185" s="7">
        <v>2.6911542399999999</v>
      </c>
      <c r="M185" s="7">
        <v>1.3881050000000001E-2</v>
      </c>
      <c r="N185" s="7">
        <v>1.90194559</v>
      </c>
      <c r="O185" s="7">
        <v>3.5908544099999999</v>
      </c>
      <c r="P185" s="7">
        <v>2.3009870000000002E-2</v>
      </c>
      <c r="Q185" s="7">
        <v>0</v>
      </c>
      <c r="R185" s="7">
        <v>0</v>
      </c>
      <c r="S185" s="7">
        <v>0</v>
      </c>
      <c r="U185" s="7">
        <v>1.5764046</v>
      </c>
      <c r="V185" s="7">
        <v>0.22740823664390458</v>
      </c>
      <c r="W185" s="7">
        <v>2.5099700999999994</v>
      </c>
      <c r="X185" s="7">
        <v>2.8064115000000003</v>
      </c>
      <c r="Y185" s="7">
        <v>0.19935149999999999</v>
      </c>
      <c r="Z185" s="7">
        <v>2.6070599999999997</v>
      </c>
      <c r="AA185" s="21">
        <v>9.4033393350614151E-5</v>
      </c>
      <c r="AB185" s="7">
        <v>3.2700924000000002</v>
      </c>
      <c r="AC185" s="21">
        <v>0.16283190000000003</v>
      </c>
      <c r="AD185" s="21">
        <v>5.1975000000000007E-2</v>
      </c>
      <c r="AE185" s="21">
        <v>1.5765000000000001E-2</v>
      </c>
    </row>
    <row r="186" spans="1:31" ht="15.75" customHeight="1" x14ac:dyDescent="0.2">
      <c r="A186" s="3">
        <v>38487</v>
      </c>
      <c r="B186">
        <f t="shared" si="4"/>
        <v>2005</v>
      </c>
      <c r="C186">
        <f t="shared" si="5"/>
        <v>5</v>
      </c>
      <c r="D186" s="7">
        <v>-9.8188648199999999</v>
      </c>
      <c r="E186">
        <v>-8.8931000000000004</v>
      </c>
      <c r="F186" s="7">
        <v>3455.5046386700001</v>
      </c>
      <c r="H186" s="7">
        <v>3397.6699218799999</v>
      </c>
      <c r="I186" s="7">
        <v>47.914825440000001</v>
      </c>
      <c r="J186" s="7">
        <v>0.41003277999999999</v>
      </c>
      <c r="K186" s="7">
        <v>1.4323257199999999</v>
      </c>
      <c r="L186" s="7">
        <v>2.1751465799999998</v>
      </c>
      <c r="M186" s="7">
        <v>0.1492665</v>
      </c>
      <c r="N186" s="7">
        <v>1.79052711</v>
      </c>
      <c r="O186" s="7">
        <v>3.9316031900000001</v>
      </c>
      <c r="P186" s="7">
        <v>3.1191690000000001E-2</v>
      </c>
      <c r="Q186" s="7">
        <v>0</v>
      </c>
      <c r="R186" s="7">
        <v>0</v>
      </c>
      <c r="S186" s="7">
        <v>0</v>
      </c>
      <c r="U186" s="7">
        <v>2.3190405599999999</v>
      </c>
      <c r="V186" s="7">
        <v>0.57969954609382024</v>
      </c>
      <c r="W186" s="7">
        <v>3.8982949499999995</v>
      </c>
      <c r="X186" s="7">
        <v>3.7781680899999999</v>
      </c>
      <c r="Y186" s="7">
        <v>0.19800319999999999</v>
      </c>
      <c r="Z186" s="7">
        <v>3.5801648899999998</v>
      </c>
      <c r="AA186" s="21">
        <v>1.8398881627834068E-3</v>
      </c>
      <c r="AB186" s="7">
        <v>7.2722546600000006</v>
      </c>
      <c r="AC186" s="21">
        <v>0.16825963000000002</v>
      </c>
      <c r="AD186" s="21">
        <v>5.3707500000000005E-2</v>
      </c>
      <c r="AE186" s="21">
        <v>1.6818119999999999E-2</v>
      </c>
    </row>
    <row r="187" spans="1:31" ht="15.75" customHeight="1" x14ac:dyDescent="0.2">
      <c r="A187" s="3">
        <v>38518</v>
      </c>
      <c r="B187">
        <f t="shared" si="4"/>
        <v>2005</v>
      </c>
      <c r="C187">
        <f t="shared" si="5"/>
        <v>6</v>
      </c>
      <c r="D187" s="7">
        <v>-9.9423990199999999</v>
      </c>
      <c r="E187">
        <v>-12.543699999999999</v>
      </c>
      <c r="F187" s="7">
        <v>3455.3811035200001</v>
      </c>
      <c r="H187" s="7">
        <v>3396.8469238299999</v>
      </c>
      <c r="I187" s="7">
        <v>47.89812088</v>
      </c>
      <c r="J187" s="7">
        <v>0.96414672999999995</v>
      </c>
      <c r="K187" s="7">
        <v>1.4943229</v>
      </c>
      <c r="L187" s="7">
        <v>2.47564268</v>
      </c>
      <c r="M187" s="7">
        <v>0.17615749</v>
      </c>
      <c r="N187" s="7">
        <v>1.0947811599999999</v>
      </c>
      <c r="O187" s="7">
        <v>4.2276353799999997</v>
      </c>
      <c r="P187" s="7">
        <v>0.20335121</v>
      </c>
      <c r="Q187" s="7">
        <v>0</v>
      </c>
      <c r="R187" s="7">
        <v>0</v>
      </c>
      <c r="S187" s="7">
        <v>0</v>
      </c>
      <c r="U187" s="7">
        <v>10.841151900000002</v>
      </c>
      <c r="V187" s="7">
        <v>0.74214331316488291</v>
      </c>
      <c r="W187" s="7">
        <v>4.6710824999999998</v>
      </c>
      <c r="X187" s="7">
        <v>5.9739363000000001</v>
      </c>
      <c r="Y187" s="7">
        <v>0.48919019999999991</v>
      </c>
      <c r="Z187" s="7">
        <v>5.4847460999999997</v>
      </c>
      <c r="AA187" s="21">
        <v>7.6134646877701898E-2</v>
      </c>
      <c r="AB187" s="7">
        <v>3.5777228999999999</v>
      </c>
      <c r="AC187" s="21">
        <v>0.16283190000000003</v>
      </c>
      <c r="AD187" s="21">
        <v>5.1975000000000007E-2</v>
      </c>
      <c r="AE187" s="21">
        <v>1.6602000000000002E-2</v>
      </c>
    </row>
    <row r="188" spans="1:31" ht="15.75" customHeight="1" x14ac:dyDescent="0.2">
      <c r="A188" s="3">
        <v>38548</v>
      </c>
      <c r="B188">
        <f t="shared" si="4"/>
        <v>2005</v>
      </c>
      <c r="C188">
        <f t="shared" si="5"/>
        <v>7</v>
      </c>
      <c r="D188" s="7">
        <v>8.3084602400000005</v>
      </c>
      <c r="E188">
        <v>7.7728000000000002</v>
      </c>
      <c r="F188" s="7">
        <v>3473.6320800799999</v>
      </c>
      <c r="H188" s="7">
        <v>3400.15234375</v>
      </c>
      <c r="I188" s="7">
        <v>47.658386229999998</v>
      </c>
      <c r="J188" s="7">
        <v>4.6281323399999996</v>
      </c>
      <c r="K188" s="7">
        <v>0.64615363000000003</v>
      </c>
      <c r="L188" s="7">
        <v>10.416730879999999</v>
      </c>
      <c r="M188" s="7">
        <v>0.36832925999999999</v>
      </c>
      <c r="N188" s="7">
        <v>0.13914096000000001</v>
      </c>
      <c r="O188" s="7">
        <v>7.36217451</v>
      </c>
      <c r="P188" s="7">
        <v>2.2607069000000002</v>
      </c>
      <c r="Q188" s="7">
        <v>0</v>
      </c>
      <c r="R188" s="7">
        <v>0</v>
      </c>
      <c r="S188" s="7">
        <v>0</v>
      </c>
      <c r="U188" s="7">
        <v>37.904849169999999</v>
      </c>
      <c r="V188" s="7">
        <v>9.5184703237684065</v>
      </c>
      <c r="W188" s="7">
        <v>10.164769490000001</v>
      </c>
      <c r="X188" s="7">
        <v>17.09243373</v>
      </c>
      <c r="Y188" s="7">
        <v>2.4911922399999997</v>
      </c>
      <c r="Z188" s="7">
        <v>14.601241490000001</v>
      </c>
      <c r="AA188" s="21">
        <v>0.4023278907857088</v>
      </c>
      <c r="AB188" s="7">
        <v>4.0566885199999998</v>
      </c>
      <c r="AC188" s="21">
        <v>0.16825963000000002</v>
      </c>
      <c r="AD188" s="21">
        <v>5.3707500000000005E-2</v>
      </c>
      <c r="AE188" s="21">
        <v>1.6253610000000002E-2</v>
      </c>
    </row>
    <row r="189" spans="1:31" ht="15.75" customHeight="1" x14ac:dyDescent="0.2">
      <c r="A189" s="3">
        <v>38579</v>
      </c>
      <c r="B189">
        <f t="shared" si="4"/>
        <v>2005</v>
      </c>
      <c r="C189">
        <f t="shared" si="5"/>
        <v>8</v>
      </c>
      <c r="D189" s="7">
        <v>10.03600121</v>
      </c>
      <c r="E189">
        <v>18.275600000000001</v>
      </c>
      <c r="F189" s="7">
        <v>3475.3596191400002</v>
      </c>
      <c r="H189" s="7">
        <v>3401.9858398400002</v>
      </c>
      <c r="I189" s="7">
        <v>47.377742769999998</v>
      </c>
      <c r="J189" s="7">
        <v>4.8428096800000002</v>
      </c>
      <c r="K189" s="7">
        <v>0.33953884000000001</v>
      </c>
      <c r="L189" s="7">
        <v>11.47591877</v>
      </c>
      <c r="M189" s="7">
        <v>0.22775087999999999</v>
      </c>
      <c r="N189" s="7">
        <v>8.8193400000000002E-3</v>
      </c>
      <c r="O189" s="7">
        <v>8.1060400000000001</v>
      </c>
      <c r="P189" s="7">
        <v>0.99504541999999996</v>
      </c>
      <c r="Q189" s="7">
        <v>0</v>
      </c>
      <c r="R189" s="7">
        <v>0</v>
      </c>
      <c r="S189" s="7">
        <v>0</v>
      </c>
      <c r="U189" s="7">
        <v>22.862238050000002</v>
      </c>
      <c r="V189" s="7">
        <v>14.033805307541796</v>
      </c>
      <c r="W189" s="7">
        <v>11.08685116</v>
      </c>
      <c r="X189" s="7">
        <v>11.444370130000001</v>
      </c>
      <c r="Y189" s="7">
        <v>2.6238365899999998</v>
      </c>
      <c r="Z189" s="7">
        <v>8.8205335400000013</v>
      </c>
      <c r="AA189" s="21">
        <v>0.43479647218226458</v>
      </c>
      <c r="AB189" s="7">
        <v>3.1933958700000002</v>
      </c>
      <c r="AC189" s="21">
        <v>0.16825963000000002</v>
      </c>
      <c r="AD189" s="21">
        <v>5.3707500000000005E-2</v>
      </c>
      <c r="AE189" s="21">
        <v>1.6329869999999996E-2</v>
      </c>
    </row>
    <row r="190" spans="1:31" ht="15.75" customHeight="1" x14ac:dyDescent="0.2">
      <c r="A190" s="3">
        <v>38610</v>
      </c>
      <c r="B190">
        <f t="shared" si="4"/>
        <v>2005</v>
      </c>
      <c r="C190">
        <f t="shared" si="5"/>
        <v>9</v>
      </c>
      <c r="D190" s="7">
        <v>6.7983336400000001</v>
      </c>
      <c r="E190">
        <v>20.526399999999999</v>
      </c>
      <c r="F190" s="7">
        <v>3472.1218261700001</v>
      </c>
      <c r="H190" s="7">
        <v>3402.2692871099998</v>
      </c>
      <c r="I190" s="7">
        <v>47.326152800000003</v>
      </c>
      <c r="J190" s="7">
        <v>4.2219586400000004</v>
      </c>
      <c r="K190" s="7">
        <v>0.60206442999999998</v>
      </c>
      <c r="L190" s="7">
        <v>9.3930597299999992</v>
      </c>
      <c r="M190" s="7">
        <v>0.35346242999999999</v>
      </c>
      <c r="N190" s="7">
        <v>7.6804999999999998E-3</v>
      </c>
      <c r="O190" s="7">
        <v>7.5649614300000003</v>
      </c>
      <c r="P190" s="7">
        <v>0.38319713</v>
      </c>
      <c r="Q190" s="7">
        <v>0</v>
      </c>
      <c r="R190" s="7">
        <v>0</v>
      </c>
      <c r="S190" s="7">
        <v>0</v>
      </c>
      <c r="U190" s="7">
        <v>17.270724300000001</v>
      </c>
      <c r="V190" s="7">
        <v>8.4722113227164506</v>
      </c>
      <c r="W190" s="7">
        <v>11.121153</v>
      </c>
      <c r="X190" s="7">
        <v>8.5485927000000004</v>
      </c>
      <c r="Y190" s="7">
        <v>2.1953624999999999</v>
      </c>
      <c r="Z190" s="7">
        <v>6.3532302000000005</v>
      </c>
      <c r="AA190" s="21">
        <v>0.14124871130225125</v>
      </c>
      <c r="AB190" s="7">
        <v>3.9403041000000001</v>
      </c>
      <c r="AC190" s="21">
        <v>0.16283190000000003</v>
      </c>
      <c r="AD190" s="21">
        <v>5.1975000000000007E-2</v>
      </c>
      <c r="AE190" s="21">
        <v>1.5659099999999999E-2</v>
      </c>
    </row>
    <row r="191" spans="1:31" ht="15.75" customHeight="1" x14ac:dyDescent="0.2">
      <c r="A191" s="3">
        <v>38640</v>
      </c>
      <c r="B191">
        <f t="shared" si="4"/>
        <v>2005</v>
      </c>
      <c r="C191">
        <f t="shared" si="5"/>
        <v>10</v>
      </c>
      <c r="D191" s="7">
        <v>0.73968261000000002</v>
      </c>
      <c r="E191">
        <v>16.257000000000001</v>
      </c>
      <c r="F191" s="7">
        <v>3466.0632324200001</v>
      </c>
      <c r="H191" s="7">
        <v>3402.1237793</v>
      </c>
      <c r="I191" s="7">
        <v>47.35274124</v>
      </c>
      <c r="J191" s="7">
        <v>2.6585271399999999</v>
      </c>
      <c r="K191" s="7">
        <v>0.81354736999999999</v>
      </c>
      <c r="L191" s="7">
        <v>7.2383146299999996</v>
      </c>
      <c r="M191" s="7">
        <v>0.35346242999999999</v>
      </c>
      <c r="N191" s="7">
        <v>9.4632999999999995E-2</v>
      </c>
      <c r="O191" s="7">
        <v>5.3061256400000003</v>
      </c>
      <c r="P191" s="7">
        <v>0.12222357</v>
      </c>
      <c r="Q191" s="7">
        <v>0</v>
      </c>
      <c r="R191" s="7">
        <v>0</v>
      </c>
      <c r="S191" s="7">
        <v>0</v>
      </c>
      <c r="U191" s="7">
        <v>4.2453762199999998</v>
      </c>
      <c r="V191" s="7">
        <v>5.6640631314842622</v>
      </c>
      <c r="W191" s="7">
        <v>6.6418783399999999</v>
      </c>
      <c r="X191" s="7">
        <v>5.1420316899999996</v>
      </c>
      <c r="Y191" s="7">
        <v>1.4147485499999999</v>
      </c>
      <c r="Z191" s="7">
        <v>3.7272831399999995</v>
      </c>
      <c r="AA191" s="21">
        <v>1.0568945086930821E-3</v>
      </c>
      <c r="AB191" s="7">
        <v>7.0097534799999996</v>
      </c>
      <c r="AC191" s="21">
        <v>0.16825963000000002</v>
      </c>
      <c r="AD191" s="21">
        <v>5.3707500000000005E-2</v>
      </c>
      <c r="AE191" s="21">
        <v>1.5603229999999997E-2</v>
      </c>
    </row>
    <row r="192" spans="1:31" ht="15.75" customHeight="1" x14ac:dyDescent="0.2">
      <c r="A192" s="3">
        <v>38671</v>
      </c>
      <c r="B192">
        <f t="shared" si="4"/>
        <v>2005</v>
      </c>
      <c r="C192">
        <f t="shared" si="5"/>
        <v>11</v>
      </c>
      <c r="D192" s="7">
        <v>-3.2652564000000002</v>
      </c>
      <c r="E192">
        <v>8.7239000000000004</v>
      </c>
      <c r="F192" s="7">
        <v>3462.0583496099998</v>
      </c>
      <c r="H192" s="7">
        <v>3401.2231445299999</v>
      </c>
      <c r="I192" s="7">
        <v>47.359485630000002</v>
      </c>
      <c r="J192" s="7">
        <v>2.16308284</v>
      </c>
      <c r="K192" s="7">
        <v>1.0963972799999999</v>
      </c>
      <c r="L192" s="7">
        <v>6.3235397300000002</v>
      </c>
      <c r="M192" s="7">
        <v>0.20121328999999999</v>
      </c>
      <c r="N192" s="7">
        <v>0.25276133000000001</v>
      </c>
      <c r="O192" s="7">
        <v>3.4129245300000002</v>
      </c>
      <c r="P192" s="7">
        <v>2.575999E-2</v>
      </c>
      <c r="Q192" s="7">
        <v>0</v>
      </c>
      <c r="R192" s="7">
        <v>0</v>
      </c>
      <c r="S192" s="7">
        <v>0</v>
      </c>
      <c r="U192" s="7">
        <v>0.12528029999999998</v>
      </c>
      <c r="V192" s="7">
        <v>2.0513066210720994</v>
      </c>
      <c r="W192" s="7">
        <v>1.6101132000000002</v>
      </c>
      <c r="X192" s="7">
        <v>3.0287585999999997</v>
      </c>
      <c r="Y192" s="7">
        <v>1.1179607999999999</v>
      </c>
      <c r="Z192" s="7">
        <v>1.9107978000000001</v>
      </c>
      <c r="AA192" s="21">
        <v>2.3515184146998596E-6</v>
      </c>
      <c r="AB192" s="7">
        <v>2.1408654</v>
      </c>
      <c r="AC192" s="21">
        <v>0.16283190000000003</v>
      </c>
      <c r="AD192" s="21">
        <v>5.1975000000000007E-2</v>
      </c>
      <c r="AE192" s="21">
        <v>1.4104200000000001E-2</v>
      </c>
    </row>
    <row r="193" spans="1:31" ht="15.75" customHeight="1" x14ac:dyDescent="0.2">
      <c r="A193" s="3">
        <v>38701</v>
      </c>
      <c r="B193">
        <f t="shared" si="4"/>
        <v>2005</v>
      </c>
      <c r="C193">
        <f t="shared" si="5"/>
        <v>12</v>
      </c>
      <c r="D193" s="7">
        <v>-6.0364933000000001</v>
      </c>
      <c r="E193">
        <v>1.6855</v>
      </c>
      <c r="F193" s="7">
        <v>3459.2871093799999</v>
      </c>
      <c r="H193" s="7">
        <v>3400.0649414099998</v>
      </c>
      <c r="I193" s="7">
        <v>47.37148285</v>
      </c>
      <c r="J193" s="7">
        <v>1.1454364100000001</v>
      </c>
      <c r="K193" s="7">
        <v>1.16883826</v>
      </c>
      <c r="L193" s="7">
        <v>5.84169245</v>
      </c>
      <c r="M193" s="7">
        <v>9.9731970000000003E-2</v>
      </c>
      <c r="N193" s="7">
        <v>0.29878487999999997</v>
      </c>
      <c r="O193" s="7">
        <v>3.2754492800000001</v>
      </c>
      <c r="P193" s="7">
        <v>2.0646879999999999E-2</v>
      </c>
      <c r="Q193" s="7">
        <v>0</v>
      </c>
      <c r="R193" s="7">
        <v>0</v>
      </c>
      <c r="S193" s="7">
        <v>0</v>
      </c>
      <c r="U193" s="7">
        <v>0.33749637999999998</v>
      </c>
      <c r="V193" s="7">
        <v>1.8559054575498348</v>
      </c>
      <c r="W193" s="7">
        <v>1.5491276599999999</v>
      </c>
      <c r="X193" s="7">
        <v>3.6045259299999999</v>
      </c>
      <c r="Y193" s="7">
        <v>0.60644431999999993</v>
      </c>
      <c r="Z193" s="7">
        <v>2.9980816100000003</v>
      </c>
      <c r="AA193" s="21">
        <v>0</v>
      </c>
      <c r="AB193" s="7">
        <v>4.8787499300000006</v>
      </c>
      <c r="AC193" s="21">
        <v>0.16825963000000002</v>
      </c>
      <c r="AD193" s="21">
        <v>5.3707500000000005E-2</v>
      </c>
      <c r="AE193" s="21">
        <v>1.3654259999999998E-2</v>
      </c>
    </row>
    <row r="194" spans="1:31" ht="15.75" customHeight="1" x14ac:dyDescent="0.2">
      <c r="A194" s="3">
        <v>38732</v>
      </c>
      <c r="B194">
        <f t="shared" si="4"/>
        <v>2006</v>
      </c>
      <c r="C194">
        <f t="shared" si="5"/>
        <v>1</v>
      </c>
      <c r="D194" s="7">
        <v>-8.2869987500000004</v>
      </c>
      <c r="E194">
        <v>-0.80720000000000003</v>
      </c>
      <c r="F194" s="7">
        <v>3457.0366210900002</v>
      </c>
      <c r="H194" s="7">
        <v>3398.7131347700001</v>
      </c>
      <c r="I194" s="7">
        <v>47.441604609999999</v>
      </c>
      <c r="J194" s="7">
        <v>0.59993792000000001</v>
      </c>
      <c r="K194" s="7">
        <v>1.3088682899999999</v>
      </c>
      <c r="L194" s="7">
        <v>4.74161959</v>
      </c>
      <c r="M194" s="7">
        <v>0.29537570000000002</v>
      </c>
      <c r="N194" s="7">
        <v>0.51429015</v>
      </c>
      <c r="O194" s="7">
        <v>3.4007651800000001</v>
      </c>
      <c r="P194" s="7">
        <v>2.1043920000000001E-2</v>
      </c>
      <c r="Q194" s="7">
        <v>0</v>
      </c>
      <c r="R194" s="7">
        <v>0</v>
      </c>
      <c r="S194" s="7">
        <v>0</v>
      </c>
      <c r="U194" s="7">
        <v>0.91103234</v>
      </c>
      <c r="V194" s="7">
        <v>1.2045619355973927</v>
      </c>
      <c r="W194" s="7">
        <v>2.2454716700000001</v>
      </c>
      <c r="X194" s="7">
        <v>4.2887015100000001</v>
      </c>
      <c r="Y194" s="7">
        <v>0.28780493000000001</v>
      </c>
      <c r="Z194" s="7">
        <v>4.00089658</v>
      </c>
      <c r="AA194" s="21">
        <v>4.2382017939357937E-7</v>
      </c>
      <c r="AB194" s="7">
        <v>7.7332438799999998</v>
      </c>
      <c r="AC194" s="21">
        <v>0.16976499</v>
      </c>
      <c r="AD194" s="21">
        <v>5.3633719999999996E-2</v>
      </c>
      <c r="AE194" s="21">
        <v>1.37082E-2</v>
      </c>
    </row>
    <row r="195" spans="1:31" ht="15.75" customHeight="1" x14ac:dyDescent="0.2">
      <c r="A195" s="3">
        <v>38763</v>
      </c>
      <c r="B195">
        <f t="shared" ref="B195:B258" si="6">YEAR(A195)</f>
        <v>2006</v>
      </c>
      <c r="C195">
        <f t="shared" ref="C195:C258" si="7">MONTH(A195)</f>
        <v>2</v>
      </c>
      <c r="D195" s="7">
        <v>-10.32154083</v>
      </c>
      <c r="E195">
        <v>-4.4703999999999997</v>
      </c>
      <c r="F195" s="7">
        <v>3455.0019531200001</v>
      </c>
      <c r="H195" s="7">
        <v>3398.1123046900002</v>
      </c>
      <c r="I195" s="7">
        <v>47.46735382</v>
      </c>
      <c r="J195" s="7">
        <v>0.38473573</v>
      </c>
      <c r="K195" s="7">
        <v>1.28350198</v>
      </c>
      <c r="L195" s="7">
        <v>3.5734560499999999</v>
      </c>
      <c r="M195" s="7">
        <v>0.29551470000000002</v>
      </c>
      <c r="N195" s="7">
        <v>0.66372858999999995</v>
      </c>
      <c r="O195" s="7">
        <v>3.2020387600000002</v>
      </c>
      <c r="P195" s="7">
        <v>1.9528940000000002E-2</v>
      </c>
      <c r="Q195" s="7">
        <v>0</v>
      </c>
      <c r="R195" s="7">
        <v>0</v>
      </c>
      <c r="S195" s="7">
        <v>0</v>
      </c>
      <c r="U195" s="7">
        <v>0.54293400000000003</v>
      </c>
      <c r="V195" s="7">
        <v>0.53618342181205503</v>
      </c>
      <c r="W195" s="7">
        <v>2.8382171999999999</v>
      </c>
      <c r="X195" s="7">
        <v>3.8123845199999993</v>
      </c>
      <c r="Y195" s="7">
        <v>0.15771392000000001</v>
      </c>
      <c r="Z195" s="7">
        <v>3.6546705999999993</v>
      </c>
      <c r="AA195" s="21">
        <v>3.4273836614873457E-5</v>
      </c>
      <c r="AB195" s="7">
        <v>6.2485096799999997</v>
      </c>
      <c r="AC195" s="21">
        <v>0.15333611999999999</v>
      </c>
      <c r="AD195" s="21">
        <v>4.8443360000000005E-2</v>
      </c>
      <c r="AE195" s="21">
        <v>1.352036E-2</v>
      </c>
    </row>
    <row r="196" spans="1:31" ht="15.75" customHeight="1" x14ac:dyDescent="0.2">
      <c r="A196" s="3">
        <v>38791</v>
      </c>
      <c r="B196">
        <f t="shared" si="6"/>
        <v>2006</v>
      </c>
      <c r="C196">
        <f t="shared" si="7"/>
        <v>3</v>
      </c>
      <c r="D196" s="7">
        <v>-10.75954628</v>
      </c>
      <c r="E196">
        <v>-6.5128000000000004</v>
      </c>
      <c r="F196" s="7">
        <v>3454.5639648400002</v>
      </c>
      <c r="H196" s="7">
        <v>3397.6152343799999</v>
      </c>
      <c r="I196" s="7">
        <v>47.524242399999999</v>
      </c>
      <c r="J196" s="7">
        <v>0.31651485000000001</v>
      </c>
      <c r="K196" s="7">
        <v>0.98885942000000004</v>
      </c>
      <c r="L196" s="7">
        <v>3.0734815599999998</v>
      </c>
      <c r="M196" s="7">
        <v>0.29551470000000002</v>
      </c>
      <c r="N196" s="7">
        <v>0.96659803</v>
      </c>
      <c r="O196" s="7">
        <v>3.76024914</v>
      </c>
      <c r="P196" s="7">
        <v>2.3405889999999999E-2</v>
      </c>
      <c r="Q196" s="7">
        <v>0</v>
      </c>
      <c r="R196" s="7">
        <v>0</v>
      </c>
      <c r="S196" s="7">
        <v>0</v>
      </c>
      <c r="U196" s="7">
        <v>3.6079458500000001</v>
      </c>
      <c r="V196" s="7">
        <v>0.23185874044727295</v>
      </c>
      <c r="W196" s="7">
        <v>4.1349356199999994</v>
      </c>
      <c r="X196" s="7">
        <v>3.8255023000000001</v>
      </c>
      <c r="Y196" s="7">
        <v>0.13849249999999999</v>
      </c>
      <c r="Z196" s="7">
        <v>3.6870098000000002</v>
      </c>
      <c r="AA196" s="21">
        <v>6.4985760840348836E-7</v>
      </c>
      <c r="AB196" s="7">
        <v>6.8920024599999996</v>
      </c>
      <c r="AC196" s="21">
        <v>0.16976499</v>
      </c>
      <c r="AD196" s="21">
        <v>5.3633719999999996E-2</v>
      </c>
      <c r="AE196" s="21">
        <v>1.5306559999999999E-2</v>
      </c>
    </row>
    <row r="197" spans="1:31" ht="15.75" customHeight="1" x14ac:dyDescent="0.2">
      <c r="A197" s="3">
        <v>38822</v>
      </c>
      <c r="B197">
        <f t="shared" si="6"/>
        <v>2006</v>
      </c>
      <c r="C197">
        <f t="shared" si="7"/>
        <v>4</v>
      </c>
      <c r="D197" s="7">
        <v>-11.83683109</v>
      </c>
      <c r="E197">
        <v>-11.124700000000001</v>
      </c>
      <c r="F197" s="7">
        <v>3453.4868164099998</v>
      </c>
      <c r="H197" s="7">
        <v>3396.4836425799999</v>
      </c>
      <c r="I197" s="7">
        <v>47.579360960000002</v>
      </c>
      <c r="J197" s="7">
        <v>0.37348893</v>
      </c>
      <c r="K197" s="7">
        <v>1.2695230200000001</v>
      </c>
      <c r="L197" s="7">
        <v>2.6106154899999998</v>
      </c>
      <c r="M197" s="7">
        <v>1.3138840000000001E-2</v>
      </c>
      <c r="N197" s="7">
        <v>1.3203620899999999</v>
      </c>
      <c r="O197" s="7">
        <v>3.8135440300000001</v>
      </c>
      <c r="P197" s="7">
        <v>2.3038079999999999E-2</v>
      </c>
      <c r="Q197" s="7">
        <v>0</v>
      </c>
      <c r="R197" s="7">
        <v>0</v>
      </c>
      <c r="S197" s="7">
        <v>0</v>
      </c>
      <c r="U197" s="7">
        <v>2.7287007000000001</v>
      </c>
      <c r="V197" s="7">
        <v>0.17837360904993643</v>
      </c>
      <c r="W197" s="7">
        <v>2.9312766000000003</v>
      </c>
      <c r="X197" s="7">
        <v>2.9166515999999998</v>
      </c>
      <c r="Y197" s="7">
        <v>0.18703110000000001</v>
      </c>
      <c r="Z197" s="7">
        <v>2.7296204999999993</v>
      </c>
      <c r="AA197" s="21">
        <v>1.0125200801899512E-4</v>
      </c>
      <c r="AB197" s="7">
        <v>3.3484829999999999</v>
      </c>
      <c r="AC197" s="21">
        <v>0.16428869999999998</v>
      </c>
      <c r="AD197" s="21">
        <v>5.1903599999999994E-2</v>
      </c>
      <c r="AE197" s="21">
        <v>1.59294E-2</v>
      </c>
    </row>
    <row r="198" spans="1:31" ht="15.75" customHeight="1" x14ac:dyDescent="0.2">
      <c r="A198" s="3">
        <v>38852</v>
      </c>
      <c r="B198">
        <f t="shared" si="6"/>
        <v>2006</v>
      </c>
      <c r="C198">
        <f t="shared" si="7"/>
        <v>5</v>
      </c>
      <c r="D198" s="7">
        <v>-11.92022324</v>
      </c>
      <c r="E198">
        <v>-13.3406</v>
      </c>
      <c r="F198" s="7">
        <v>3453.4033203099998</v>
      </c>
      <c r="H198" s="7">
        <v>3395.58203125</v>
      </c>
      <c r="I198" s="7">
        <v>47.613418580000001</v>
      </c>
      <c r="J198" s="7">
        <v>0.55230575999999998</v>
      </c>
      <c r="K198" s="7">
        <v>1.4502283300000001</v>
      </c>
      <c r="L198" s="7">
        <v>2.5226583499999999</v>
      </c>
      <c r="M198" s="7">
        <v>0.15286620000000001</v>
      </c>
      <c r="N198" s="7">
        <v>1.12116528</v>
      </c>
      <c r="O198" s="7">
        <v>4.3535551999999997</v>
      </c>
      <c r="P198" s="7">
        <v>5.509435E-2</v>
      </c>
      <c r="Q198" s="7">
        <v>0</v>
      </c>
      <c r="R198" s="7">
        <v>0</v>
      </c>
      <c r="S198" s="7">
        <v>0</v>
      </c>
      <c r="U198" s="7">
        <v>6.11829702</v>
      </c>
      <c r="V198" s="7">
        <v>0.90363915399685968</v>
      </c>
      <c r="W198" s="7">
        <v>5.0407320599999998</v>
      </c>
      <c r="X198" s="7">
        <v>4.9170126100000004</v>
      </c>
      <c r="Y198" s="7">
        <v>0.27593193000000005</v>
      </c>
      <c r="Z198" s="7">
        <v>4.64108068</v>
      </c>
      <c r="AA198" s="21">
        <v>1.1411753895672892E-2</v>
      </c>
      <c r="AB198" s="7">
        <v>6.3281453199999991</v>
      </c>
      <c r="AC198" s="21">
        <v>0.16976499</v>
      </c>
      <c r="AD198" s="21">
        <v>5.3633719999999996E-2</v>
      </c>
      <c r="AE198" s="21">
        <v>1.6913600000000001E-2</v>
      </c>
    </row>
    <row r="199" spans="1:31" ht="15.75" customHeight="1" x14ac:dyDescent="0.2">
      <c r="A199" s="3">
        <v>38883</v>
      </c>
      <c r="B199">
        <f t="shared" si="6"/>
        <v>2006</v>
      </c>
      <c r="C199">
        <f t="shared" si="7"/>
        <v>6</v>
      </c>
      <c r="D199" s="7">
        <v>-8.4699792899999995</v>
      </c>
      <c r="E199">
        <v>-11.1089</v>
      </c>
      <c r="F199" s="7">
        <v>3456.8535156200001</v>
      </c>
      <c r="H199" s="7">
        <v>3396.1936035200001</v>
      </c>
      <c r="I199" s="7">
        <v>47.595226289999999</v>
      </c>
      <c r="J199" s="7">
        <v>1.85869288</v>
      </c>
      <c r="K199" s="7">
        <v>0.98941773</v>
      </c>
      <c r="L199" s="7">
        <v>4.5643663400000003</v>
      </c>
      <c r="M199" s="7">
        <v>0.17849776000000001</v>
      </c>
      <c r="N199" s="7">
        <v>0.28665507000000001</v>
      </c>
      <c r="O199" s="7">
        <v>4.8722653400000002</v>
      </c>
      <c r="P199" s="7">
        <v>0.31484178000000002</v>
      </c>
      <c r="Q199" s="7">
        <v>0</v>
      </c>
      <c r="R199" s="7">
        <v>0</v>
      </c>
      <c r="S199" s="7">
        <v>0</v>
      </c>
      <c r="U199" s="7">
        <v>14.909352</v>
      </c>
      <c r="V199" s="7">
        <v>4.0363999522337277</v>
      </c>
      <c r="W199" s="7">
        <v>5.6782383000000003</v>
      </c>
      <c r="X199" s="7">
        <v>7.5449682000000005</v>
      </c>
      <c r="Y199" s="7">
        <v>0.96265829999999986</v>
      </c>
      <c r="Z199" s="7">
        <v>6.5823099000000003</v>
      </c>
      <c r="AA199" s="21">
        <v>0.1077091955560488</v>
      </c>
      <c r="AB199" s="7">
        <v>2.5772993999999998</v>
      </c>
      <c r="AC199" s="21">
        <v>0.16428869999999998</v>
      </c>
      <c r="AD199" s="21">
        <v>5.1903599999999994E-2</v>
      </c>
      <c r="AE199" s="21">
        <v>1.6241100000000001E-2</v>
      </c>
    </row>
    <row r="200" spans="1:31" ht="15.75" customHeight="1" x14ac:dyDescent="0.2">
      <c r="A200" s="3">
        <v>38913</v>
      </c>
      <c r="B200">
        <f t="shared" si="6"/>
        <v>2006</v>
      </c>
      <c r="C200">
        <f t="shared" si="7"/>
        <v>7</v>
      </c>
      <c r="D200" s="7">
        <v>1.25951338</v>
      </c>
      <c r="E200">
        <v>0.1767</v>
      </c>
      <c r="F200" s="7">
        <v>3466.5830078099998</v>
      </c>
      <c r="H200" s="7">
        <v>3398.19921875</v>
      </c>
      <c r="I200" s="7">
        <v>47.245029449999997</v>
      </c>
      <c r="J200" s="7">
        <v>3.7028505799999998</v>
      </c>
      <c r="K200" s="7">
        <v>0.70146637999999994</v>
      </c>
      <c r="L200" s="7">
        <v>7.9548587800000004</v>
      </c>
      <c r="M200" s="7">
        <v>0.37155733000000002</v>
      </c>
      <c r="N200" s="7">
        <v>2.734224E-2</v>
      </c>
      <c r="O200" s="7">
        <v>7.0677108799999999</v>
      </c>
      <c r="P200" s="7">
        <v>1.31302023</v>
      </c>
      <c r="Q200" s="7">
        <v>0</v>
      </c>
      <c r="R200" s="7">
        <v>0</v>
      </c>
      <c r="S200" s="7">
        <v>0</v>
      </c>
      <c r="U200" s="7">
        <v>32.826554100000003</v>
      </c>
      <c r="V200" s="7">
        <v>7.5227248329340863</v>
      </c>
      <c r="W200" s="7">
        <v>10.144571750000001</v>
      </c>
      <c r="X200" s="7">
        <v>13.71402056</v>
      </c>
      <c r="Y200" s="7">
        <v>1.99286662</v>
      </c>
      <c r="Z200" s="7">
        <v>11.721153940000001</v>
      </c>
      <c r="AA200" s="21">
        <v>0.5252018371954954</v>
      </c>
      <c r="AB200" s="7">
        <v>4.772675060000001</v>
      </c>
      <c r="AC200" s="21">
        <v>0.16976499</v>
      </c>
      <c r="AD200" s="21">
        <v>5.3633719999999996E-2</v>
      </c>
      <c r="AE200" s="21">
        <v>1.6422249999999999E-2</v>
      </c>
    </row>
    <row r="201" spans="1:31" ht="15.75" customHeight="1" x14ac:dyDescent="0.2">
      <c r="A201" s="3">
        <v>38944</v>
      </c>
      <c r="B201">
        <f t="shared" si="6"/>
        <v>2006</v>
      </c>
      <c r="C201">
        <f t="shared" si="7"/>
        <v>8</v>
      </c>
      <c r="D201" s="7">
        <v>7.0198149699999997</v>
      </c>
      <c r="E201">
        <v>14.0474</v>
      </c>
      <c r="F201" s="7">
        <v>3472.3435058599998</v>
      </c>
      <c r="H201" s="7">
        <v>3400.4250488299999</v>
      </c>
      <c r="I201" s="7">
        <v>46.989143370000001</v>
      </c>
      <c r="J201" s="7">
        <v>4.2997355500000003</v>
      </c>
      <c r="K201" s="7">
        <v>0.45678738000000002</v>
      </c>
      <c r="L201" s="7">
        <v>10.71585846</v>
      </c>
      <c r="M201" s="7">
        <v>0.22736292999999999</v>
      </c>
      <c r="N201" s="7">
        <v>6.1730099999999996E-3</v>
      </c>
      <c r="O201" s="7">
        <v>8.2443046599999992</v>
      </c>
      <c r="P201" s="7">
        <v>0.97898971999999995</v>
      </c>
      <c r="Q201" s="7">
        <v>0</v>
      </c>
      <c r="R201" s="7">
        <v>0</v>
      </c>
      <c r="S201" s="7">
        <v>0</v>
      </c>
      <c r="U201" s="7">
        <v>24.34967013</v>
      </c>
      <c r="V201" s="7">
        <v>11.187542566542595</v>
      </c>
      <c r="W201" s="7">
        <v>11.238359629999998</v>
      </c>
      <c r="X201" s="7">
        <v>11.758880939999997</v>
      </c>
      <c r="Y201" s="7">
        <v>2.3160323199999997</v>
      </c>
      <c r="Z201" s="7">
        <v>9.4428486199999977</v>
      </c>
      <c r="AA201" s="21">
        <v>0.39706876268897118</v>
      </c>
      <c r="AB201" s="7">
        <v>3.9464165599999994</v>
      </c>
      <c r="AC201" s="21">
        <v>0.16976499</v>
      </c>
      <c r="AD201" s="21">
        <v>5.3633719999999996E-2</v>
      </c>
      <c r="AE201" s="21">
        <v>1.6326150000000001E-2</v>
      </c>
    </row>
    <row r="202" spans="1:31" ht="15.75" customHeight="1" x14ac:dyDescent="0.2">
      <c r="A202" s="3">
        <v>38975</v>
      </c>
      <c r="B202">
        <f t="shared" si="6"/>
        <v>2006</v>
      </c>
      <c r="C202">
        <f t="shared" si="7"/>
        <v>9</v>
      </c>
      <c r="D202" s="7">
        <v>7.1751742399999996</v>
      </c>
      <c r="E202">
        <v>17.606200000000001</v>
      </c>
      <c r="F202" s="7">
        <v>3472.4987793</v>
      </c>
      <c r="H202" s="7">
        <v>3401.3037109400002</v>
      </c>
      <c r="I202" s="7">
        <v>46.976871490000001</v>
      </c>
      <c r="J202" s="7">
        <v>4.3435463900000002</v>
      </c>
      <c r="K202" s="7">
        <v>0.82007973999999995</v>
      </c>
      <c r="L202" s="7">
        <v>10.976758</v>
      </c>
      <c r="M202" s="7">
        <v>0.35521352</v>
      </c>
      <c r="N202" s="7">
        <v>7.01551E-3</v>
      </c>
      <c r="O202" s="7">
        <v>7.1536211999999999</v>
      </c>
      <c r="P202" s="7">
        <v>0.56187635999999996</v>
      </c>
      <c r="Q202" s="7">
        <v>0</v>
      </c>
      <c r="R202" s="7">
        <v>0</v>
      </c>
      <c r="S202" s="7">
        <v>0</v>
      </c>
      <c r="U202" s="7">
        <v>13.873704599999998</v>
      </c>
      <c r="V202" s="7">
        <v>10.36579449447291</v>
      </c>
      <c r="W202" s="7">
        <v>10.8473781</v>
      </c>
      <c r="X202" s="7">
        <v>9.3017594999999993</v>
      </c>
      <c r="Y202" s="7">
        <v>2.2499501999999998</v>
      </c>
      <c r="Z202" s="7">
        <v>7.0518093000000004</v>
      </c>
      <c r="AA202" s="21">
        <v>8.9127059551292409E-2</v>
      </c>
      <c r="AB202" s="7">
        <v>6.4758987000000001</v>
      </c>
      <c r="AC202" s="21">
        <v>0.16428869999999998</v>
      </c>
      <c r="AD202" s="21">
        <v>5.1903599999999994E-2</v>
      </c>
      <c r="AE202" s="21">
        <v>1.5723299999999999E-2</v>
      </c>
    </row>
    <row r="203" spans="1:31" ht="15.75" customHeight="1" x14ac:dyDescent="0.2">
      <c r="A203" s="3">
        <v>39005</v>
      </c>
      <c r="B203">
        <f t="shared" si="6"/>
        <v>2006</v>
      </c>
      <c r="C203">
        <f t="shared" si="7"/>
        <v>10</v>
      </c>
      <c r="D203" s="7">
        <v>-1.7312699600000001</v>
      </c>
      <c r="E203">
        <v>9.1753</v>
      </c>
      <c r="F203" s="7">
        <v>3463.5922851599998</v>
      </c>
      <c r="H203" s="7">
        <v>3400.6906738299999</v>
      </c>
      <c r="I203" s="7">
        <v>47.000858309999998</v>
      </c>
      <c r="J203" s="7">
        <v>2.6992816899999998</v>
      </c>
      <c r="K203" s="7">
        <v>1.0807232899999999</v>
      </c>
      <c r="L203" s="7">
        <v>6.8661212899999997</v>
      </c>
      <c r="M203" s="7">
        <v>0.35521352</v>
      </c>
      <c r="N203" s="7">
        <v>7.9082269999999996E-2</v>
      </c>
      <c r="O203" s="7">
        <v>4.7557511300000002</v>
      </c>
      <c r="P203" s="7">
        <v>6.4620860000000002E-2</v>
      </c>
      <c r="Q203" s="7">
        <v>0</v>
      </c>
      <c r="R203" s="7">
        <v>0</v>
      </c>
      <c r="S203" s="7">
        <v>0</v>
      </c>
      <c r="U203" s="7">
        <v>2.7109493800000002</v>
      </c>
      <c r="V203" s="7">
        <v>5.1400900054981857</v>
      </c>
      <c r="W203" s="7">
        <v>6.2578308099999997</v>
      </c>
      <c r="X203" s="7">
        <v>5.9745218099999997</v>
      </c>
      <c r="Y203" s="7">
        <v>1.42835786</v>
      </c>
      <c r="Z203" s="7">
        <v>4.5461639499999995</v>
      </c>
      <c r="AA203" s="21">
        <v>6.1318303554663053E-4</v>
      </c>
      <c r="AB203" s="7">
        <v>7.43616747</v>
      </c>
      <c r="AC203" s="21">
        <v>0.16976499</v>
      </c>
      <c r="AD203" s="21">
        <v>5.3633719999999996E-2</v>
      </c>
      <c r="AE203" s="21">
        <v>1.583325E-2</v>
      </c>
    </row>
    <row r="204" spans="1:31" ht="15.75" customHeight="1" x14ac:dyDescent="0.2">
      <c r="A204" s="3">
        <v>39036</v>
      </c>
      <c r="B204">
        <f t="shared" si="6"/>
        <v>2006</v>
      </c>
      <c r="C204">
        <f t="shared" si="7"/>
        <v>11</v>
      </c>
      <c r="D204" s="7">
        <v>-5.0528340299999996</v>
      </c>
      <c r="E204">
        <v>2.7235999999999998</v>
      </c>
      <c r="F204" s="7">
        <v>3460.27075195</v>
      </c>
      <c r="H204" s="7">
        <v>3400.0686035200001</v>
      </c>
      <c r="I204" s="7">
        <v>47.019409179999997</v>
      </c>
      <c r="J204" s="7">
        <v>2.0601847200000001</v>
      </c>
      <c r="K204" s="7">
        <v>1.02922249</v>
      </c>
      <c r="L204" s="7">
        <v>6.4636898</v>
      </c>
      <c r="M204" s="7">
        <v>0.20358166</v>
      </c>
      <c r="N204" s="7">
        <v>0.24522240000000001</v>
      </c>
      <c r="O204" s="7">
        <v>3.16011643</v>
      </c>
      <c r="P204" s="7">
        <v>2.0820970000000001E-2</v>
      </c>
      <c r="Q204" s="7">
        <v>0</v>
      </c>
      <c r="R204" s="7">
        <v>0</v>
      </c>
      <c r="S204" s="7">
        <v>0</v>
      </c>
      <c r="U204" s="7">
        <v>0.54002549999999994</v>
      </c>
      <c r="V204" s="7">
        <v>2.0590302653348935</v>
      </c>
      <c r="W204" s="7">
        <v>1.5913842</v>
      </c>
      <c r="X204" s="7">
        <v>2.9426570999999999</v>
      </c>
      <c r="Y204" s="7">
        <v>1.060317</v>
      </c>
      <c r="Z204" s="7">
        <v>1.8823401</v>
      </c>
      <c r="AA204" s="21">
        <v>1.8019193433572177E-5</v>
      </c>
      <c r="AB204" s="7">
        <v>2.2201421999999997</v>
      </c>
      <c r="AC204" s="21">
        <v>0.16428869999999998</v>
      </c>
      <c r="AD204" s="21">
        <v>5.1903599999999994E-2</v>
      </c>
      <c r="AE204" s="21">
        <v>1.4305500000000001E-2</v>
      </c>
    </row>
    <row r="205" spans="1:31" ht="15.75" customHeight="1" x14ac:dyDescent="0.2">
      <c r="A205" s="3">
        <v>39066</v>
      </c>
      <c r="B205">
        <f t="shared" si="6"/>
        <v>2006</v>
      </c>
      <c r="C205">
        <f t="shared" si="7"/>
        <v>12</v>
      </c>
      <c r="D205" s="7">
        <v>-7.6082334500000002</v>
      </c>
      <c r="E205">
        <v>-1.9959</v>
      </c>
      <c r="F205" s="7">
        <v>3457.7153320299999</v>
      </c>
      <c r="H205" s="7">
        <v>3399.0268554700001</v>
      </c>
      <c r="I205" s="7">
        <v>47.055046079999997</v>
      </c>
      <c r="J205" s="7">
        <v>1.0538119100000001</v>
      </c>
      <c r="K205" s="7">
        <v>1.17326427</v>
      </c>
      <c r="L205" s="7">
        <v>5.6255373999999998</v>
      </c>
      <c r="M205" s="7">
        <v>9.9964720000000007E-2</v>
      </c>
      <c r="N205" s="7">
        <v>0.42188838000000001</v>
      </c>
      <c r="O205" s="7">
        <v>3.2375194999999999</v>
      </c>
      <c r="P205" s="7">
        <v>2.1408549999999998E-2</v>
      </c>
      <c r="Q205" s="7">
        <v>0</v>
      </c>
      <c r="R205" s="7">
        <v>0</v>
      </c>
      <c r="S205" s="7">
        <v>0</v>
      </c>
      <c r="U205" s="7">
        <v>0.66530464</v>
      </c>
      <c r="V205" s="7">
        <v>1.7869739308393322</v>
      </c>
      <c r="W205" s="7">
        <v>1.6960906</v>
      </c>
      <c r="X205" s="7">
        <v>3.5630708699999998</v>
      </c>
      <c r="Y205" s="7">
        <v>0.55437455000000002</v>
      </c>
      <c r="Z205" s="7">
        <v>3.0086963199999994</v>
      </c>
      <c r="AA205" s="21">
        <v>0</v>
      </c>
      <c r="AB205" s="7">
        <v>5.0554350499999998</v>
      </c>
      <c r="AC205" s="21">
        <v>0.16976499</v>
      </c>
      <c r="AD205" s="21">
        <v>5.3633719999999996E-2</v>
      </c>
      <c r="AE205" s="21">
        <v>1.3978519999999999E-2</v>
      </c>
    </row>
    <row r="206" spans="1:31" ht="15.75" customHeight="1" x14ac:dyDescent="0.2">
      <c r="A206" s="3">
        <v>39097</v>
      </c>
      <c r="B206">
        <f t="shared" si="6"/>
        <v>2007</v>
      </c>
      <c r="C206">
        <f t="shared" si="7"/>
        <v>1</v>
      </c>
      <c r="D206" s="7">
        <v>-9.8645086299999996</v>
      </c>
      <c r="E206">
        <v>-6.6044</v>
      </c>
      <c r="F206" s="7">
        <v>3455.4589843799999</v>
      </c>
      <c r="H206" s="7">
        <v>3397.7141113299999</v>
      </c>
      <c r="I206" s="7">
        <v>47.094921110000001</v>
      </c>
      <c r="J206" s="7">
        <v>0.55418164000000003</v>
      </c>
      <c r="K206" s="7">
        <v>1.3260250099999999</v>
      </c>
      <c r="L206" s="7">
        <v>4.6564226199999998</v>
      </c>
      <c r="M206" s="7">
        <v>0.29503024</v>
      </c>
      <c r="N206" s="7">
        <v>0.52099019000000002</v>
      </c>
      <c r="O206" s="7">
        <v>3.2763390499999998</v>
      </c>
      <c r="P206" s="7">
        <v>2.1129909999999998E-2</v>
      </c>
      <c r="Q206" s="7">
        <v>0</v>
      </c>
      <c r="R206" s="7">
        <v>0</v>
      </c>
      <c r="S206" s="7">
        <v>0</v>
      </c>
      <c r="U206" s="7">
        <v>0.50597300999999995</v>
      </c>
      <c r="V206" s="7">
        <v>1.1702808165669636</v>
      </c>
      <c r="W206" s="7">
        <v>2.0820824500000001</v>
      </c>
      <c r="X206" s="7">
        <v>4.2801312499999993</v>
      </c>
      <c r="Y206" s="7">
        <v>0.26171439999999996</v>
      </c>
      <c r="Z206" s="7">
        <v>4.0184168499999995</v>
      </c>
      <c r="AA206" s="21">
        <v>0</v>
      </c>
      <c r="AB206" s="7">
        <v>7.7501218299999994</v>
      </c>
      <c r="AC206" s="21">
        <v>0.17116371000000002</v>
      </c>
      <c r="AD206" s="21">
        <v>5.3486469999999994E-2</v>
      </c>
      <c r="AE206" s="21">
        <v>1.3650539999999999E-2</v>
      </c>
    </row>
    <row r="207" spans="1:31" ht="15.75" customHeight="1" x14ac:dyDescent="0.2">
      <c r="A207" s="3">
        <v>39128</v>
      </c>
      <c r="B207">
        <f t="shared" si="6"/>
        <v>2007</v>
      </c>
      <c r="C207">
        <f t="shared" si="7"/>
        <v>2</v>
      </c>
      <c r="D207" s="7">
        <v>-9.2221994400000007</v>
      </c>
      <c r="E207">
        <v>-6.6528999999999998</v>
      </c>
      <c r="F207" s="7">
        <v>3456.1013183599998</v>
      </c>
      <c r="H207" s="7">
        <v>3397.5305175799999</v>
      </c>
      <c r="I207" s="7">
        <v>47.182903289999999</v>
      </c>
      <c r="J207" s="7">
        <v>0.49810407000000001</v>
      </c>
      <c r="K207" s="7">
        <v>0.73744434000000003</v>
      </c>
      <c r="L207" s="7">
        <v>4.5664105399999997</v>
      </c>
      <c r="M207" s="7">
        <v>0.29521805000000001</v>
      </c>
      <c r="N207" s="7">
        <v>0.95422976999999998</v>
      </c>
      <c r="O207" s="7">
        <v>4.29508972</v>
      </c>
      <c r="P207" s="7">
        <v>4.1436859999999999E-2</v>
      </c>
      <c r="Q207" s="7">
        <v>0</v>
      </c>
      <c r="R207" s="7">
        <v>0</v>
      </c>
      <c r="S207" s="7">
        <v>0</v>
      </c>
      <c r="U207" s="7">
        <v>6.728491</v>
      </c>
      <c r="V207" s="7">
        <v>0.91943535134583165</v>
      </c>
      <c r="W207" s="7">
        <v>3.7891372399999996</v>
      </c>
      <c r="X207" s="7">
        <v>3.456194</v>
      </c>
      <c r="Y207" s="7">
        <v>0.21807715999999999</v>
      </c>
      <c r="Z207" s="7">
        <v>3.2381168400000004</v>
      </c>
      <c r="AA207" s="21">
        <v>0</v>
      </c>
      <c r="AB207" s="7">
        <v>3.19706884</v>
      </c>
      <c r="AC207" s="21">
        <v>0.15459948000000001</v>
      </c>
      <c r="AD207" s="21">
        <v>4.8310360000000004E-2</v>
      </c>
      <c r="AE207" s="21">
        <v>1.294524E-2</v>
      </c>
    </row>
    <row r="208" spans="1:31" ht="15.75" customHeight="1" x14ac:dyDescent="0.2">
      <c r="A208" s="3">
        <v>39156</v>
      </c>
      <c r="B208">
        <f t="shared" si="6"/>
        <v>2007</v>
      </c>
      <c r="C208">
        <f t="shared" si="7"/>
        <v>3</v>
      </c>
      <c r="D208" s="7">
        <v>-9.3751029999999993</v>
      </c>
      <c r="E208">
        <v>-5.4420999999999999</v>
      </c>
      <c r="F208" s="7">
        <v>3455.9484863299999</v>
      </c>
      <c r="H208" s="7">
        <v>3397.2817382799999</v>
      </c>
      <c r="I208" s="7">
        <v>47.257526400000003</v>
      </c>
      <c r="J208" s="7">
        <v>0.48080697999999999</v>
      </c>
      <c r="K208" s="7">
        <v>0.72673034999999997</v>
      </c>
      <c r="L208" s="7">
        <v>3.92231226</v>
      </c>
      <c r="M208" s="7">
        <v>0.29521805000000001</v>
      </c>
      <c r="N208" s="7">
        <v>1.6343187100000001</v>
      </c>
      <c r="O208" s="7">
        <v>4.3145365699999996</v>
      </c>
      <c r="P208" s="7">
        <v>3.5337720000000003E-2</v>
      </c>
      <c r="Q208" s="7">
        <v>0</v>
      </c>
      <c r="R208" s="7">
        <v>0</v>
      </c>
      <c r="S208" s="7">
        <v>0</v>
      </c>
      <c r="U208" s="7">
        <v>3.3472175599999998</v>
      </c>
      <c r="V208" s="7">
        <v>0.91996668513460422</v>
      </c>
      <c r="W208" s="7">
        <v>4.2931394699999998</v>
      </c>
      <c r="X208" s="7">
        <v>3.4125100699999997</v>
      </c>
      <c r="Y208" s="7">
        <v>0.22827779999999998</v>
      </c>
      <c r="Z208" s="7">
        <v>3.1842322699999999</v>
      </c>
      <c r="AA208" s="21">
        <v>0</v>
      </c>
      <c r="AB208" s="7">
        <v>6.6011393800000011</v>
      </c>
      <c r="AC208" s="21">
        <v>0.17116371000000002</v>
      </c>
      <c r="AD208" s="21">
        <v>5.3486469999999994E-2</v>
      </c>
      <c r="AE208" s="21">
        <v>1.516954E-2</v>
      </c>
    </row>
    <row r="209" spans="1:31" ht="15.75" customHeight="1" x14ac:dyDescent="0.2">
      <c r="A209" s="3">
        <v>39187</v>
      </c>
      <c r="B209">
        <f t="shared" si="6"/>
        <v>2007</v>
      </c>
      <c r="C209">
        <f t="shared" si="7"/>
        <v>4</v>
      </c>
      <c r="D209" s="7">
        <v>-11.643089290000001</v>
      </c>
      <c r="E209">
        <v>-11.3018</v>
      </c>
      <c r="F209" s="7">
        <v>3453.6804199200001</v>
      </c>
      <c r="H209" s="7">
        <v>3396.1403808599998</v>
      </c>
      <c r="I209" s="7">
        <v>47.282470699999998</v>
      </c>
      <c r="J209" s="7">
        <v>0.50163959999999996</v>
      </c>
      <c r="K209" s="7">
        <v>1.25613153</v>
      </c>
      <c r="L209" s="7">
        <v>3.013798</v>
      </c>
      <c r="M209" s="7">
        <v>1.22901E-2</v>
      </c>
      <c r="N209" s="7">
        <v>1.58583272</v>
      </c>
      <c r="O209" s="7">
        <v>3.86277056</v>
      </c>
      <c r="P209" s="7">
        <v>2.516726E-2</v>
      </c>
      <c r="Q209" s="7">
        <v>0</v>
      </c>
      <c r="R209" s="7">
        <v>0</v>
      </c>
      <c r="S209" s="7">
        <v>0</v>
      </c>
      <c r="U209" s="7">
        <v>1.8885381000000001</v>
      </c>
      <c r="V209" s="7">
        <v>0.58106758294642791</v>
      </c>
      <c r="W209" s="7">
        <v>3.0244572000000005</v>
      </c>
      <c r="X209" s="7">
        <v>3.0892821000000001</v>
      </c>
      <c r="Y209" s="7">
        <v>0.25462109999999999</v>
      </c>
      <c r="Z209" s="7">
        <v>2.8346610000000005</v>
      </c>
      <c r="AA209" s="21">
        <v>6.802450595453849E-4</v>
      </c>
      <c r="AB209" s="7">
        <v>3.5756724000000002</v>
      </c>
      <c r="AC209" s="21">
        <v>0.16564229999999999</v>
      </c>
      <c r="AD209" s="21">
        <v>5.1761100000000004E-2</v>
      </c>
      <c r="AE209" s="21">
        <v>1.6157999999999999E-2</v>
      </c>
    </row>
    <row r="210" spans="1:31" ht="15.75" customHeight="1" x14ac:dyDescent="0.2">
      <c r="A210" s="3">
        <v>39217</v>
      </c>
      <c r="B210">
        <f t="shared" si="6"/>
        <v>2007</v>
      </c>
      <c r="C210">
        <f t="shared" si="7"/>
        <v>5</v>
      </c>
      <c r="D210" s="7">
        <v>-12.37512016</v>
      </c>
      <c r="E210">
        <v>-14.0679</v>
      </c>
      <c r="F210" s="7">
        <v>3452.9484863299999</v>
      </c>
      <c r="H210" s="7">
        <v>3395.2697753900002</v>
      </c>
      <c r="I210" s="7">
        <v>47.329524990000003</v>
      </c>
      <c r="J210" s="7">
        <v>0.61043400000000003</v>
      </c>
      <c r="K210" s="7">
        <v>1.4125678500000001</v>
      </c>
      <c r="L210" s="7">
        <v>2.6789357699999998</v>
      </c>
      <c r="M210" s="7">
        <v>0.15428591</v>
      </c>
      <c r="N210" s="7">
        <v>1.1987127099999999</v>
      </c>
      <c r="O210" s="7">
        <v>4.2502269699999999</v>
      </c>
      <c r="P210" s="7">
        <v>4.4018599999999998E-2</v>
      </c>
      <c r="Q210" s="7">
        <v>0</v>
      </c>
      <c r="R210" s="7">
        <v>0</v>
      </c>
      <c r="S210" s="7">
        <v>0</v>
      </c>
      <c r="U210" s="7">
        <v>4.5169188599999996</v>
      </c>
      <c r="V210" s="7">
        <v>1.009128279194708</v>
      </c>
      <c r="W210" s="7">
        <v>4.6908186300000008</v>
      </c>
      <c r="X210" s="7">
        <v>4.4765581000000001</v>
      </c>
      <c r="Y210" s="7">
        <v>0.30691209000000003</v>
      </c>
      <c r="Z210" s="7">
        <v>4.1696460100000001</v>
      </c>
      <c r="AA210" s="21">
        <v>9.1041660375893573E-3</v>
      </c>
      <c r="AB210" s="7">
        <v>6.6129271299999992</v>
      </c>
      <c r="AC210" s="21">
        <v>0.17116371000000002</v>
      </c>
      <c r="AD210" s="21">
        <v>5.3486469999999994E-2</v>
      </c>
      <c r="AE210" s="21">
        <v>1.7026750000000004E-2</v>
      </c>
    </row>
    <row r="211" spans="1:31" ht="15.75" customHeight="1" x14ac:dyDescent="0.2">
      <c r="A211" s="3">
        <v>39248</v>
      </c>
      <c r="B211">
        <f t="shared" si="6"/>
        <v>2007</v>
      </c>
      <c r="C211">
        <f t="shared" si="7"/>
        <v>6</v>
      </c>
      <c r="D211" s="7">
        <v>-10.621822359999999</v>
      </c>
      <c r="E211">
        <v>-13.556699999999999</v>
      </c>
      <c r="F211" s="7">
        <v>3454.7016601599998</v>
      </c>
      <c r="H211" s="7">
        <v>3395.3232421900002</v>
      </c>
      <c r="I211" s="7">
        <v>47.243423460000002</v>
      </c>
      <c r="J211" s="7">
        <v>1.5111337899999999</v>
      </c>
      <c r="K211" s="7">
        <v>1.1804684400000001</v>
      </c>
      <c r="L211" s="7">
        <v>3.8590440799999999</v>
      </c>
      <c r="M211" s="7">
        <v>0.17881544999999999</v>
      </c>
      <c r="N211" s="7">
        <v>0.43933809000000001</v>
      </c>
      <c r="O211" s="7">
        <v>4.6928744299999998</v>
      </c>
      <c r="P211" s="7">
        <v>0.27348018000000002</v>
      </c>
      <c r="Q211" s="7">
        <v>0</v>
      </c>
      <c r="R211" s="7">
        <v>0</v>
      </c>
      <c r="S211" s="7">
        <v>0</v>
      </c>
      <c r="U211" s="7">
        <v>13.2360945</v>
      </c>
      <c r="V211" s="7">
        <v>2.4751497687850783</v>
      </c>
      <c r="W211" s="7">
        <v>5.7945011999999991</v>
      </c>
      <c r="X211" s="7">
        <v>7.0731137999999998</v>
      </c>
      <c r="Y211" s="7">
        <v>0.77735789999999994</v>
      </c>
      <c r="Z211" s="7">
        <v>6.2957558999999996</v>
      </c>
      <c r="AA211" s="21">
        <v>0.17128574974270774</v>
      </c>
      <c r="AB211" s="7">
        <v>2.9157143999999997</v>
      </c>
      <c r="AC211" s="21">
        <v>0.16564229999999999</v>
      </c>
      <c r="AD211" s="21">
        <v>5.1761100000000004E-2</v>
      </c>
      <c r="AE211" s="21">
        <v>1.6460100000000002E-2</v>
      </c>
    </row>
    <row r="212" spans="1:31" ht="15.75" customHeight="1" x14ac:dyDescent="0.2">
      <c r="A212" s="3">
        <v>39278</v>
      </c>
      <c r="B212">
        <f t="shared" si="6"/>
        <v>2007</v>
      </c>
      <c r="C212">
        <f t="shared" si="7"/>
        <v>7</v>
      </c>
      <c r="D212" s="7">
        <v>0.66888303000000005</v>
      </c>
      <c r="E212">
        <v>-1.3323</v>
      </c>
      <c r="F212" s="7">
        <v>3465.9924316400002</v>
      </c>
      <c r="H212" s="7">
        <v>3397.5197753900002</v>
      </c>
      <c r="I212" s="7">
        <v>46.960685730000002</v>
      </c>
      <c r="J212" s="7">
        <v>3.8674280599999999</v>
      </c>
      <c r="K212" s="7">
        <v>0.67766649000000001</v>
      </c>
      <c r="L212" s="7">
        <v>8.3519649499999993</v>
      </c>
      <c r="M212" s="7">
        <v>0.36991182</v>
      </c>
      <c r="N212" s="7">
        <v>2.2846760000000001E-2</v>
      </c>
      <c r="O212" s="7">
        <v>6.7046947499999998</v>
      </c>
      <c r="P212" s="7">
        <v>1.51742113</v>
      </c>
      <c r="Q212" s="7">
        <v>0</v>
      </c>
      <c r="R212" s="7">
        <v>0</v>
      </c>
      <c r="S212" s="7">
        <v>0</v>
      </c>
      <c r="U212" s="7">
        <v>35.84906402</v>
      </c>
      <c r="V212" s="7">
        <v>7.5696326852957956</v>
      </c>
      <c r="W212" s="7">
        <v>9.9165407099999996</v>
      </c>
      <c r="X212" s="7">
        <v>13.6359359</v>
      </c>
      <c r="Y212" s="7">
        <v>2.08420936</v>
      </c>
      <c r="Z212" s="7">
        <v>11.551726540000001</v>
      </c>
      <c r="AA212" s="21">
        <v>0.47951845784141178</v>
      </c>
      <c r="AB212" s="7">
        <v>4.1148739700000005</v>
      </c>
      <c r="AC212" s="21">
        <v>0.17116371000000002</v>
      </c>
      <c r="AD212" s="21">
        <v>5.3486469999999994E-2</v>
      </c>
      <c r="AE212" s="21">
        <v>1.6469060000000001E-2</v>
      </c>
    </row>
    <row r="213" spans="1:31" ht="15.75" customHeight="1" x14ac:dyDescent="0.2">
      <c r="A213" s="3">
        <v>39309</v>
      </c>
      <c r="B213">
        <f t="shared" si="6"/>
        <v>2007</v>
      </c>
      <c r="C213">
        <f t="shared" si="7"/>
        <v>8</v>
      </c>
      <c r="D213" s="7">
        <v>9.2384519600000008</v>
      </c>
      <c r="E213">
        <v>13.518800000000001</v>
      </c>
      <c r="F213" s="7">
        <v>3474.5620117200001</v>
      </c>
      <c r="H213" s="7">
        <v>3400.0920410200001</v>
      </c>
      <c r="I213" s="7">
        <v>46.655899050000002</v>
      </c>
      <c r="J213" s="7">
        <v>5.6052284200000004</v>
      </c>
      <c r="K213" s="7">
        <v>0.22263226999999999</v>
      </c>
      <c r="L213" s="7">
        <v>11.33219147</v>
      </c>
      <c r="M213" s="7">
        <v>0.22433352000000001</v>
      </c>
      <c r="N213" s="7">
        <v>5.9867899999999996E-3</v>
      </c>
      <c r="O213" s="7">
        <v>8.5773553800000002</v>
      </c>
      <c r="P213" s="7">
        <v>1.8462885600000001</v>
      </c>
      <c r="Q213" s="7">
        <v>0</v>
      </c>
      <c r="R213" s="7">
        <v>0</v>
      </c>
      <c r="S213" s="7">
        <v>0</v>
      </c>
      <c r="U213" s="7">
        <v>27.967292319999999</v>
      </c>
      <c r="V213" s="7">
        <v>16.48778037304109</v>
      </c>
      <c r="W213" s="7">
        <v>11.15040612</v>
      </c>
      <c r="X213" s="7">
        <v>14.31088433</v>
      </c>
      <c r="Y213" s="7">
        <v>3.0599349799999995</v>
      </c>
      <c r="Z213" s="7">
        <v>11.250949349999999</v>
      </c>
      <c r="AA213" s="21">
        <v>0.47954900114900673</v>
      </c>
      <c r="AB213" s="7">
        <v>2.1144111100000003</v>
      </c>
      <c r="AC213" s="21">
        <v>0.17116371000000002</v>
      </c>
      <c r="AD213" s="21">
        <v>5.3486469999999994E-2</v>
      </c>
      <c r="AE213" s="21">
        <v>1.640892E-2</v>
      </c>
    </row>
    <row r="214" spans="1:31" ht="15.75" customHeight="1" x14ac:dyDescent="0.2">
      <c r="A214" s="3">
        <v>39340</v>
      </c>
      <c r="B214">
        <f t="shared" si="6"/>
        <v>2007</v>
      </c>
      <c r="C214">
        <f t="shared" si="7"/>
        <v>9</v>
      </c>
      <c r="D214" s="7">
        <v>7.68050575</v>
      </c>
      <c r="E214">
        <v>15.314299999999999</v>
      </c>
      <c r="F214" s="7">
        <v>3473.0041503900002</v>
      </c>
      <c r="H214" s="7">
        <v>3401.0334472700001</v>
      </c>
      <c r="I214" s="7">
        <v>46.640586849999998</v>
      </c>
      <c r="J214" s="7">
        <v>5.4089341199999996</v>
      </c>
      <c r="K214" s="7">
        <v>0.42742991000000002</v>
      </c>
      <c r="L214" s="7">
        <v>10.5720396</v>
      </c>
      <c r="M214" s="7">
        <v>0.35292562999999999</v>
      </c>
      <c r="N214" s="7">
        <v>1.380756E-2</v>
      </c>
      <c r="O214" s="7">
        <v>7.7434372900000001</v>
      </c>
      <c r="P214" s="7">
        <v>0.81153059000000005</v>
      </c>
      <c r="Q214" s="7">
        <v>0</v>
      </c>
      <c r="R214" s="7">
        <v>0</v>
      </c>
      <c r="S214" s="7">
        <v>0</v>
      </c>
      <c r="U214" s="7">
        <v>19.7551041</v>
      </c>
      <c r="V214" s="7">
        <v>11.815747858218563</v>
      </c>
      <c r="W214" s="7">
        <v>10.909236</v>
      </c>
      <c r="X214" s="7">
        <v>10.0694283</v>
      </c>
      <c r="Y214" s="7">
        <v>2.8318694999999998</v>
      </c>
      <c r="Z214" s="7">
        <v>7.2375588000000013</v>
      </c>
      <c r="AA214" s="21">
        <v>0.13509063143889988</v>
      </c>
      <c r="AB214" s="7">
        <v>4.7216972999999998</v>
      </c>
      <c r="AC214" s="21">
        <v>0.16564229999999999</v>
      </c>
      <c r="AD214" s="21">
        <v>5.1761100000000004E-2</v>
      </c>
      <c r="AE214" s="21">
        <v>1.5765000000000001E-2</v>
      </c>
    </row>
    <row r="215" spans="1:31" ht="15.75" customHeight="1" x14ac:dyDescent="0.2">
      <c r="A215" s="3">
        <v>39370</v>
      </c>
      <c r="B215">
        <f t="shared" si="6"/>
        <v>2007</v>
      </c>
      <c r="C215">
        <f t="shared" si="7"/>
        <v>10</v>
      </c>
      <c r="D215" s="7">
        <v>0.50403953000000001</v>
      </c>
      <c r="E215">
        <v>9.5986999999999991</v>
      </c>
      <c r="F215" s="7">
        <v>3465.8276367200001</v>
      </c>
      <c r="H215" s="7">
        <v>3400.7709960900002</v>
      </c>
      <c r="I215" s="7">
        <v>46.658992769999998</v>
      </c>
      <c r="J215" s="7">
        <v>3.6220509999999999</v>
      </c>
      <c r="K215" s="7">
        <v>0.75437593000000003</v>
      </c>
      <c r="L215" s="7">
        <v>7.6763815900000001</v>
      </c>
      <c r="M215" s="7">
        <v>0.35292562999999999</v>
      </c>
      <c r="N215" s="7">
        <v>0.12089857</v>
      </c>
      <c r="O215" s="7">
        <v>5.6496524800000003</v>
      </c>
      <c r="P215" s="7">
        <v>0.22135176000000001</v>
      </c>
      <c r="Q215" s="7">
        <v>0</v>
      </c>
      <c r="R215" s="7">
        <v>0</v>
      </c>
      <c r="S215" s="7">
        <v>0</v>
      </c>
      <c r="U215" s="7">
        <v>2.6678615500000005</v>
      </c>
      <c r="V215" s="7">
        <v>8.0331275193227665</v>
      </c>
      <c r="W215" s="7">
        <v>6.6636102699999995</v>
      </c>
      <c r="X215" s="7">
        <v>6.4442601600000007</v>
      </c>
      <c r="Y215" s="7">
        <v>1.9490784999999999</v>
      </c>
      <c r="Z215" s="7">
        <v>4.4951816600000001</v>
      </c>
      <c r="AA215" s="21">
        <v>2.9029421914170089E-3</v>
      </c>
      <c r="AB215" s="7">
        <v>6.7782265699999993</v>
      </c>
      <c r="AC215" s="21">
        <v>0.17116371000000002</v>
      </c>
      <c r="AD215" s="21">
        <v>5.3486469999999994E-2</v>
      </c>
      <c r="AE215" s="21">
        <v>1.5738390000000001E-2</v>
      </c>
    </row>
    <row r="216" spans="1:31" ht="15.75" customHeight="1" x14ac:dyDescent="0.2">
      <c r="A216" s="3">
        <v>39401</v>
      </c>
      <c r="B216">
        <f t="shared" si="6"/>
        <v>2007</v>
      </c>
      <c r="C216">
        <f t="shared" si="7"/>
        <v>11</v>
      </c>
      <c r="D216" s="7">
        <v>-5.4461321800000002</v>
      </c>
      <c r="E216">
        <v>0.70440000000000003</v>
      </c>
      <c r="F216" s="7">
        <v>3459.8774414099998</v>
      </c>
      <c r="H216" s="7">
        <v>3399.8745117200001</v>
      </c>
      <c r="I216" s="7">
        <v>46.67141342</v>
      </c>
      <c r="J216" s="7">
        <v>2.4764099100000001</v>
      </c>
      <c r="K216" s="7">
        <v>1.00423694</v>
      </c>
      <c r="L216" s="7">
        <v>6.1476449999999998</v>
      </c>
      <c r="M216" s="7">
        <v>0.20332305000000001</v>
      </c>
      <c r="N216" s="7">
        <v>0.19121403000000001</v>
      </c>
      <c r="O216" s="7">
        <v>3.2876422399999998</v>
      </c>
      <c r="P216" s="7">
        <v>2.0973929999999998E-2</v>
      </c>
      <c r="Q216" s="7">
        <v>0</v>
      </c>
      <c r="R216" s="7">
        <v>0</v>
      </c>
      <c r="S216" s="7">
        <v>0</v>
      </c>
      <c r="U216" s="7">
        <v>0.25136730000000002</v>
      </c>
      <c r="V216" s="7">
        <v>1.8939618755941774</v>
      </c>
      <c r="W216" s="7">
        <v>1.6087520999999998</v>
      </c>
      <c r="X216" s="7">
        <v>3.1386287999999993</v>
      </c>
      <c r="Y216" s="7">
        <v>1.2914337</v>
      </c>
      <c r="Z216" s="7">
        <v>1.8471950999999995</v>
      </c>
      <c r="AA216" s="21">
        <v>1.8374655519515182E-5</v>
      </c>
      <c r="AB216" s="7">
        <v>2.0935602000000002</v>
      </c>
      <c r="AC216" s="21">
        <v>0.16564229999999999</v>
      </c>
      <c r="AD216" s="21">
        <v>5.1761100000000004E-2</v>
      </c>
      <c r="AE216" s="21">
        <v>1.4338500000000001E-2</v>
      </c>
    </row>
    <row r="217" spans="1:31" ht="15.75" customHeight="1" x14ac:dyDescent="0.2">
      <c r="A217" s="3">
        <v>39431</v>
      </c>
      <c r="B217">
        <f t="shared" si="6"/>
        <v>2007</v>
      </c>
      <c r="C217">
        <f t="shared" si="7"/>
        <v>12</v>
      </c>
      <c r="D217" s="7">
        <v>-8.0000238400000008</v>
      </c>
      <c r="E217">
        <v>-4.4592000000000001</v>
      </c>
      <c r="F217" s="7">
        <v>3457.3234863299999</v>
      </c>
      <c r="H217" s="7">
        <v>3398.8239746099998</v>
      </c>
      <c r="I217" s="7">
        <v>46.696556090000001</v>
      </c>
      <c r="J217" s="7">
        <v>1.2458077700000001</v>
      </c>
      <c r="K217" s="7">
        <v>1.13301933</v>
      </c>
      <c r="L217" s="7">
        <v>5.7474946999999998</v>
      </c>
      <c r="M217" s="7">
        <v>0.10004061</v>
      </c>
      <c r="N217" s="7">
        <v>0.30712768000000001</v>
      </c>
      <c r="O217" s="7">
        <v>3.24858403</v>
      </c>
      <c r="P217" s="7">
        <v>2.0912739999999999E-2</v>
      </c>
      <c r="Q217" s="7">
        <v>0</v>
      </c>
      <c r="R217" s="7">
        <v>0</v>
      </c>
      <c r="S217" s="7">
        <v>0</v>
      </c>
      <c r="U217" s="7">
        <v>0.46706677000000002</v>
      </c>
      <c r="V217" s="7">
        <v>1.7885949017521192</v>
      </c>
      <c r="W217" s="7">
        <v>1.6012603599999999</v>
      </c>
      <c r="X217" s="7">
        <v>3.59699262</v>
      </c>
      <c r="Y217" s="7">
        <v>0.66016576999999987</v>
      </c>
      <c r="Z217" s="7">
        <v>2.9368268500000005</v>
      </c>
      <c r="AA217" s="21">
        <v>6.4985760840348836E-7</v>
      </c>
      <c r="AB217" s="7">
        <v>4.7897269199999997</v>
      </c>
      <c r="AC217" s="21">
        <v>0.17116371000000002</v>
      </c>
      <c r="AD217" s="21">
        <v>5.3486469999999994E-2</v>
      </c>
      <c r="AE217" s="21">
        <v>1.385111E-2</v>
      </c>
    </row>
    <row r="218" spans="1:31" ht="15.75" customHeight="1" x14ac:dyDescent="0.2">
      <c r="A218" s="3">
        <v>39462</v>
      </c>
      <c r="B218">
        <f t="shared" si="6"/>
        <v>2008</v>
      </c>
      <c r="C218">
        <f t="shared" si="7"/>
        <v>1</v>
      </c>
      <c r="D218" s="7">
        <v>-9.8850555399999998</v>
      </c>
      <c r="E218">
        <v>-6.6025999999999998</v>
      </c>
      <c r="F218" s="7">
        <v>3455.4384765599998</v>
      </c>
      <c r="H218" s="7">
        <v>3397.4589843799999</v>
      </c>
      <c r="I218" s="7">
        <v>46.700916290000002</v>
      </c>
      <c r="J218" s="7">
        <v>0.69620948999999999</v>
      </c>
      <c r="K218" s="7">
        <v>1.30924022</v>
      </c>
      <c r="L218" s="7">
        <v>4.9259991599999999</v>
      </c>
      <c r="M218" s="7">
        <v>0.30926099000000001</v>
      </c>
      <c r="N218" s="7">
        <v>0.56874113999999998</v>
      </c>
      <c r="O218" s="7">
        <v>3.4459047300000001</v>
      </c>
      <c r="P218" s="7">
        <v>2.331716E-2</v>
      </c>
      <c r="Q218" s="7">
        <v>0</v>
      </c>
      <c r="R218" s="7">
        <v>0</v>
      </c>
      <c r="S218" s="7">
        <v>0</v>
      </c>
      <c r="U218" s="7">
        <v>1.90878594</v>
      </c>
      <c r="V218" s="7">
        <v>1.1353797898874751</v>
      </c>
      <c r="W218" s="7">
        <v>2.3472366099999999</v>
      </c>
      <c r="X218" s="7">
        <v>4.4616288100000006</v>
      </c>
      <c r="Y218" s="7">
        <v>0.33874040999999999</v>
      </c>
      <c r="Z218" s="7">
        <v>4.1228884000000008</v>
      </c>
      <c r="AA218" s="21">
        <v>0</v>
      </c>
      <c r="AB218" s="7">
        <v>7.3565070800000001</v>
      </c>
      <c r="AC218" s="21">
        <v>0.17248989000000003</v>
      </c>
      <c r="AD218" s="21">
        <v>5.3341390000000002E-2</v>
      </c>
      <c r="AE218" s="21">
        <v>1.3693940000000002E-2</v>
      </c>
    </row>
    <row r="219" spans="1:31" ht="15.75" customHeight="1" x14ac:dyDescent="0.2">
      <c r="A219" s="3">
        <v>39493</v>
      </c>
      <c r="B219">
        <f t="shared" si="6"/>
        <v>2008</v>
      </c>
      <c r="C219">
        <f t="shared" si="7"/>
        <v>2</v>
      </c>
      <c r="D219" s="7">
        <v>-11.31256104</v>
      </c>
      <c r="E219">
        <v>-10.3369</v>
      </c>
      <c r="F219" s="7">
        <v>3454.0109863299999</v>
      </c>
      <c r="H219" s="7">
        <v>3397.0837402299999</v>
      </c>
      <c r="I219" s="7">
        <v>46.732334139999999</v>
      </c>
      <c r="J219" s="7">
        <v>0.45049795999999998</v>
      </c>
      <c r="K219" s="7">
        <v>1.0066147999999999</v>
      </c>
      <c r="L219" s="7">
        <v>4.0678715700000003</v>
      </c>
      <c r="M219" s="7">
        <v>0.30940443000000001</v>
      </c>
      <c r="N219" s="7">
        <v>0.93369007000000004</v>
      </c>
      <c r="O219" s="7">
        <v>3.4062530999999998</v>
      </c>
      <c r="P219" s="7">
        <v>2.0617460000000001E-2</v>
      </c>
      <c r="Q219" s="7">
        <v>0</v>
      </c>
      <c r="R219" s="7">
        <v>0</v>
      </c>
      <c r="S219" s="7">
        <v>0</v>
      </c>
      <c r="U219" s="7">
        <v>0.86165292999999998</v>
      </c>
      <c r="V219" s="7">
        <v>1.0463613285606446</v>
      </c>
      <c r="W219" s="7">
        <v>2.6614436799999996</v>
      </c>
      <c r="X219" s="7">
        <v>3.4311735700000003</v>
      </c>
      <c r="Y219" s="7">
        <v>0.19634362999999999</v>
      </c>
      <c r="Z219" s="7">
        <v>3.23482994</v>
      </c>
      <c r="AA219" s="21">
        <v>0</v>
      </c>
      <c r="AB219" s="7">
        <v>5.4578484299999994</v>
      </c>
      <c r="AC219" s="21">
        <v>0.16136151000000001</v>
      </c>
      <c r="AD219" s="21">
        <v>4.9900010000000002E-2</v>
      </c>
      <c r="AE219" s="21">
        <v>1.3179630000000001E-2</v>
      </c>
    </row>
    <row r="220" spans="1:31" ht="15.75" customHeight="1" x14ac:dyDescent="0.2">
      <c r="A220" s="3">
        <v>39522</v>
      </c>
      <c r="B220">
        <f t="shared" si="6"/>
        <v>2008</v>
      </c>
      <c r="C220">
        <f t="shared" si="7"/>
        <v>3</v>
      </c>
      <c r="D220" s="7">
        <v>-13.278426169999999</v>
      </c>
      <c r="E220">
        <v>-13.9734</v>
      </c>
      <c r="F220" s="7">
        <v>3452.0451660200001</v>
      </c>
      <c r="H220" s="7">
        <v>3396.3862304700001</v>
      </c>
      <c r="I220" s="7">
        <v>46.759998320000001</v>
      </c>
      <c r="J220" s="7">
        <v>0.30724459999999998</v>
      </c>
      <c r="K220" s="7">
        <v>1.1772454999999999</v>
      </c>
      <c r="L220" s="7">
        <v>2.7506971400000002</v>
      </c>
      <c r="M220" s="7">
        <v>0.30940443000000001</v>
      </c>
      <c r="N220" s="7">
        <v>1.0331689100000001</v>
      </c>
      <c r="O220" s="7">
        <v>3.2987513499999999</v>
      </c>
      <c r="P220" s="7">
        <v>2.2435130000000001E-2</v>
      </c>
      <c r="Q220" s="7">
        <v>0</v>
      </c>
      <c r="R220" s="7">
        <v>0</v>
      </c>
      <c r="S220" s="7">
        <v>0</v>
      </c>
      <c r="U220" s="7">
        <v>1.2220243399999999</v>
      </c>
      <c r="V220" s="7">
        <v>0.33129543093659447</v>
      </c>
      <c r="W220" s="7">
        <v>3.6449787599999999</v>
      </c>
      <c r="X220" s="7">
        <v>4.0717777699999997</v>
      </c>
      <c r="Y220" s="7">
        <v>0.12980816000000001</v>
      </c>
      <c r="Z220" s="7">
        <v>3.9419696099999997</v>
      </c>
      <c r="AA220" s="21">
        <v>4.5207485801981802E-7</v>
      </c>
      <c r="AB220" s="7">
        <v>8.33233128</v>
      </c>
      <c r="AC220" s="21">
        <v>0.17248989000000003</v>
      </c>
      <c r="AD220" s="21">
        <v>5.3341390000000002E-2</v>
      </c>
      <c r="AE220" s="21">
        <v>1.5699020000000001E-2</v>
      </c>
    </row>
    <row r="221" spans="1:31" ht="15.75" customHeight="1" x14ac:dyDescent="0.2">
      <c r="A221" s="3">
        <v>39553</v>
      </c>
      <c r="B221">
        <f t="shared" si="6"/>
        <v>2008</v>
      </c>
      <c r="C221">
        <f t="shared" si="7"/>
        <v>4</v>
      </c>
      <c r="D221" s="7">
        <v>-14.3324976</v>
      </c>
      <c r="E221">
        <v>-18.846399999999999</v>
      </c>
      <c r="F221" s="7">
        <v>3450.9912109400002</v>
      </c>
      <c r="H221" s="7">
        <v>3395.29418945</v>
      </c>
      <c r="I221" s="7">
        <v>46.801620479999997</v>
      </c>
      <c r="J221" s="7">
        <v>0.37793832999999999</v>
      </c>
      <c r="K221" s="7">
        <v>1.2404973500000001</v>
      </c>
      <c r="L221" s="7">
        <v>2.3920323799999998</v>
      </c>
      <c r="M221" s="7">
        <v>1.305388E-2</v>
      </c>
      <c r="N221" s="7">
        <v>1.2381105400000001</v>
      </c>
      <c r="O221" s="7">
        <v>3.6106267000000001</v>
      </c>
      <c r="P221" s="7">
        <v>2.310104E-2</v>
      </c>
      <c r="Q221" s="7">
        <v>0</v>
      </c>
      <c r="R221" s="7">
        <v>0</v>
      </c>
      <c r="S221" s="7">
        <v>0</v>
      </c>
      <c r="U221" s="7">
        <v>2.004699</v>
      </c>
      <c r="V221" s="7">
        <v>0.15444417485662737</v>
      </c>
      <c r="W221" s="7">
        <v>2.764065</v>
      </c>
      <c r="X221" s="7">
        <v>2.7452876999999996</v>
      </c>
      <c r="Y221" s="7">
        <v>0.1897752</v>
      </c>
      <c r="Z221" s="7">
        <v>2.5555124999999994</v>
      </c>
      <c r="AA221" s="21">
        <v>1.606415196088567E-4</v>
      </c>
      <c r="AB221" s="7">
        <v>3.3548942999999998</v>
      </c>
      <c r="AC221" s="21">
        <v>0.16692570000000001</v>
      </c>
      <c r="AD221" s="21">
        <v>5.1620700000000005E-2</v>
      </c>
      <c r="AE221" s="21">
        <v>1.60848E-2</v>
      </c>
    </row>
    <row r="222" spans="1:31" ht="15.75" customHeight="1" x14ac:dyDescent="0.2">
      <c r="A222" s="3">
        <v>39583</v>
      </c>
      <c r="B222">
        <f t="shared" si="6"/>
        <v>2008</v>
      </c>
      <c r="C222">
        <f t="shared" si="7"/>
        <v>5</v>
      </c>
      <c r="D222" s="7">
        <v>-15.0484457</v>
      </c>
      <c r="E222">
        <v>-21.4495</v>
      </c>
      <c r="F222" s="7">
        <v>3450.2751464799999</v>
      </c>
      <c r="H222" s="7">
        <v>3394.0922851599998</v>
      </c>
      <c r="I222" s="7">
        <v>46.849990839999997</v>
      </c>
      <c r="J222" s="7">
        <v>0.43588826000000003</v>
      </c>
      <c r="K222" s="7">
        <v>1.5131381800000001</v>
      </c>
      <c r="L222" s="7">
        <v>2.16624141</v>
      </c>
      <c r="M222" s="7">
        <v>0.16391325000000001</v>
      </c>
      <c r="N222" s="7">
        <v>1.0837904199999999</v>
      </c>
      <c r="O222" s="7">
        <v>3.9317464800000002</v>
      </c>
      <c r="P222" s="7">
        <v>3.8127290000000001E-2</v>
      </c>
      <c r="Q222" s="7">
        <v>0</v>
      </c>
      <c r="R222" s="7">
        <v>0</v>
      </c>
      <c r="S222" s="7">
        <v>0</v>
      </c>
      <c r="U222" s="7">
        <v>4.8917655899999994</v>
      </c>
      <c r="V222" s="7">
        <v>0.41558168019974068</v>
      </c>
      <c r="W222" s="7">
        <v>4.4950226300000002</v>
      </c>
      <c r="X222" s="7">
        <v>4.4459465299999996</v>
      </c>
      <c r="Y222" s="7">
        <v>0.21164816</v>
      </c>
      <c r="Z222" s="7">
        <v>4.2342983699999994</v>
      </c>
      <c r="AA222" s="21">
        <v>4.9841818190257446E-3</v>
      </c>
      <c r="AB222" s="7">
        <v>6.5179077900000006</v>
      </c>
      <c r="AC222" s="21">
        <v>0.17248989000000003</v>
      </c>
      <c r="AD222" s="21">
        <v>5.3341390000000002E-2</v>
      </c>
      <c r="AE222" s="21">
        <v>1.6934060000000001E-2</v>
      </c>
    </row>
    <row r="223" spans="1:31" ht="15.75" customHeight="1" x14ac:dyDescent="0.2">
      <c r="A223" s="3">
        <v>39614</v>
      </c>
      <c r="B223">
        <f t="shared" si="6"/>
        <v>2008</v>
      </c>
      <c r="C223">
        <f t="shared" si="7"/>
        <v>6</v>
      </c>
      <c r="D223" s="7">
        <v>-5.48818684</v>
      </c>
      <c r="E223">
        <v>-13.184100000000001</v>
      </c>
      <c r="F223" s="7">
        <v>3459.8354492200001</v>
      </c>
      <c r="H223" s="7">
        <v>3395.5249023400002</v>
      </c>
      <c r="I223" s="7">
        <v>46.750865939999997</v>
      </c>
      <c r="J223" s="7">
        <v>2.7182586199999998</v>
      </c>
      <c r="K223" s="7">
        <v>0.76090354000000004</v>
      </c>
      <c r="L223" s="7">
        <v>6.8461823500000003</v>
      </c>
      <c r="M223" s="7">
        <v>0.19030385</v>
      </c>
      <c r="N223" s="7">
        <v>0.34501030999999999</v>
      </c>
      <c r="O223" s="7">
        <v>5.65211153</v>
      </c>
      <c r="P223" s="7">
        <v>1.0469198200000001</v>
      </c>
      <c r="Q223" s="7">
        <v>0</v>
      </c>
      <c r="R223" s="7">
        <v>0</v>
      </c>
      <c r="S223" s="7">
        <v>0</v>
      </c>
      <c r="U223" s="7">
        <v>29.905920600000002</v>
      </c>
      <c r="V223" s="7">
        <v>4.6021386428724229</v>
      </c>
      <c r="W223" s="7">
        <v>6.5301521999999999</v>
      </c>
      <c r="X223" s="7">
        <v>12.1707468</v>
      </c>
      <c r="Y223" s="7">
        <v>1.4170794</v>
      </c>
      <c r="Z223" s="7">
        <v>10.753667399999999</v>
      </c>
      <c r="AA223" s="21">
        <v>0.22805474014852273</v>
      </c>
      <c r="AB223" s="7">
        <v>1.2211329</v>
      </c>
      <c r="AC223" s="21">
        <v>0.16692570000000001</v>
      </c>
      <c r="AD223" s="21">
        <v>5.1620700000000005E-2</v>
      </c>
      <c r="AE223" s="21">
        <v>1.59924E-2</v>
      </c>
    </row>
    <row r="224" spans="1:31" ht="15.75" customHeight="1" x14ac:dyDescent="0.2">
      <c r="A224" s="3">
        <v>39644</v>
      </c>
      <c r="B224">
        <f t="shared" si="6"/>
        <v>2008</v>
      </c>
      <c r="C224">
        <f t="shared" si="7"/>
        <v>7</v>
      </c>
      <c r="D224" s="7">
        <v>9.7295446400000003</v>
      </c>
      <c r="E224">
        <v>10.2376</v>
      </c>
      <c r="F224" s="7">
        <v>3475.0532226599998</v>
      </c>
      <c r="H224" s="7">
        <v>3399.6633300799999</v>
      </c>
      <c r="I224" s="7">
        <v>46.45539093</v>
      </c>
      <c r="J224" s="7">
        <v>6.1283812500000003</v>
      </c>
      <c r="K224" s="7">
        <v>0.19396052</v>
      </c>
      <c r="L224" s="7">
        <v>11.99298763</v>
      </c>
      <c r="M224" s="7">
        <v>0.38895431000000003</v>
      </c>
      <c r="N224" s="7">
        <v>1.7078960000000001E-2</v>
      </c>
      <c r="O224" s="7">
        <v>7.6123666800000001</v>
      </c>
      <c r="P224" s="7">
        <v>2.6006197900000001</v>
      </c>
      <c r="Q224" s="7">
        <v>0</v>
      </c>
      <c r="R224" s="7">
        <v>0</v>
      </c>
      <c r="S224" s="7">
        <v>0</v>
      </c>
      <c r="U224" s="7">
        <v>36.419211369999999</v>
      </c>
      <c r="V224" s="7">
        <v>16.773277512845624</v>
      </c>
      <c r="W224" s="7">
        <v>9.8343569199999994</v>
      </c>
      <c r="X224" s="7">
        <v>16.913396639999998</v>
      </c>
      <c r="Y224" s="7">
        <v>3.3130558700000003</v>
      </c>
      <c r="Z224" s="7">
        <v>13.600340769999999</v>
      </c>
      <c r="AA224" s="21">
        <v>0.47759815686325824</v>
      </c>
      <c r="AB224" s="7">
        <v>2.0594921299999998</v>
      </c>
      <c r="AC224" s="21">
        <v>0.17248989000000003</v>
      </c>
      <c r="AD224" s="21">
        <v>5.3341390000000002E-2</v>
      </c>
      <c r="AE224" s="21">
        <v>1.6425660000000002E-2</v>
      </c>
    </row>
    <row r="225" spans="1:31" ht="15.75" customHeight="1" x14ac:dyDescent="0.2">
      <c r="A225" s="3">
        <v>39675</v>
      </c>
      <c r="B225">
        <f t="shared" si="6"/>
        <v>2008</v>
      </c>
      <c r="C225">
        <f t="shared" si="7"/>
        <v>8</v>
      </c>
      <c r="D225" s="7">
        <v>15.496550559999999</v>
      </c>
      <c r="E225">
        <v>21.7834</v>
      </c>
      <c r="F225" s="7">
        <v>3480.8200683599998</v>
      </c>
      <c r="H225" s="7">
        <v>3402.1704101599998</v>
      </c>
      <c r="I225" s="7">
        <v>46.189888000000003</v>
      </c>
      <c r="J225" s="7">
        <v>7.0114397999999998</v>
      </c>
      <c r="K225" s="7">
        <v>0.14578588000000001</v>
      </c>
      <c r="L225" s="7">
        <v>13.877578740000001</v>
      </c>
      <c r="M225" s="7">
        <v>0.23372514999999999</v>
      </c>
      <c r="N225" s="7">
        <v>5.8580400000000001E-3</v>
      </c>
      <c r="O225" s="7">
        <v>9.0119447699999995</v>
      </c>
      <c r="P225" s="7">
        <v>2.1734347299999999</v>
      </c>
      <c r="Q225" s="7">
        <v>0</v>
      </c>
      <c r="R225" s="7">
        <v>0</v>
      </c>
      <c r="S225" s="7">
        <v>0</v>
      </c>
      <c r="U225" s="7">
        <v>31.841884050000001</v>
      </c>
      <c r="V225" s="7">
        <v>20.42373113293413</v>
      </c>
      <c r="W225" s="7">
        <v>10.904919290000002</v>
      </c>
      <c r="X225" s="7">
        <v>15.78031378</v>
      </c>
      <c r="Y225" s="7">
        <v>3.8163876800000001</v>
      </c>
      <c r="Z225" s="7">
        <v>11.9639261</v>
      </c>
      <c r="AA225" s="21">
        <v>0.43393541085112997</v>
      </c>
      <c r="AB225" s="7">
        <v>1.1999991499999998</v>
      </c>
      <c r="AC225" s="21">
        <v>0.17248989000000003</v>
      </c>
      <c r="AD225" s="21">
        <v>5.3341390000000002E-2</v>
      </c>
      <c r="AE225" s="21">
        <v>1.6393109999999999E-2</v>
      </c>
    </row>
    <row r="226" spans="1:31" ht="15.75" customHeight="1" x14ac:dyDescent="0.2">
      <c r="A226" s="3">
        <v>39706</v>
      </c>
      <c r="B226">
        <f t="shared" si="6"/>
        <v>2008</v>
      </c>
      <c r="C226">
        <f t="shared" si="7"/>
        <v>9</v>
      </c>
      <c r="D226" s="7">
        <v>8.3550825100000008</v>
      </c>
      <c r="E226">
        <v>19.276299999999999</v>
      </c>
      <c r="F226" s="7">
        <v>3473.6787109400002</v>
      </c>
      <c r="H226" s="7">
        <v>3402.56518555</v>
      </c>
      <c r="I226" s="7">
        <v>46.231346129999999</v>
      </c>
      <c r="J226" s="7">
        <v>5.3437104199999998</v>
      </c>
      <c r="K226" s="7">
        <v>0.54151004999999997</v>
      </c>
      <c r="L226" s="7">
        <v>10.457324030000001</v>
      </c>
      <c r="M226" s="7">
        <v>0.36886018999999998</v>
      </c>
      <c r="N226" s="7">
        <v>1.6118130000000001E-2</v>
      </c>
      <c r="O226" s="7">
        <v>7.4553694699999999</v>
      </c>
      <c r="P226" s="7">
        <v>0.69919741000000002</v>
      </c>
      <c r="Q226" s="7">
        <v>0</v>
      </c>
      <c r="R226" s="7">
        <v>0</v>
      </c>
      <c r="S226" s="7">
        <v>0</v>
      </c>
      <c r="U226" s="7">
        <v>15.359598299999998</v>
      </c>
      <c r="V226" s="7">
        <v>9.6914099109952314</v>
      </c>
      <c r="W226" s="7">
        <v>11.031939900000001</v>
      </c>
      <c r="X226" s="7">
        <v>9.2380490999999996</v>
      </c>
      <c r="Y226" s="7">
        <v>2.7940088999999997</v>
      </c>
      <c r="Z226" s="7">
        <v>6.4440402000000008</v>
      </c>
      <c r="AA226" s="21">
        <v>5.6330623624135143E-2</v>
      </c>
      <c r="AB226" s="7">
        <v>5.2487405999999996</v>
      </c>
      <c r="AC226" s="21">
        <v>0.16692570000000001</v>
      </c>
      <c r="AD226" s="21">
        <v>5.1620700000000005E-2</v>
      </c>
      <c r="AE226" s="21">
        <v>1.5819E-2</v>
      </c>
    </row>
    <row r="227" spans="1:31" ht="15.75" customHeight="1" x14ac:dyDescent="0.2">
      <c r="A227" s="3">
        <v>39736</v>
      </c>
      <c r="B227">
        <f t="shared" si="6"/>
        <v>2008</v>
      </c>
      <c r="C227">
        <f t="shared" si="7"/>
        <v>10</v>
      </c>
      <c r="D227" s="7">
        <v>0.56407404000000005</v>
      </c>
      <c r="E227">
        <v>12.9315</v>
      </c>
      <c r="F227" s="7">
        <v>3465.8876953099998</v>
      </c>
      <c r="H227" s="7">
        <v>3401.9519043</v>
      </c>
      <c r="I227" s="7">
        <v>46.25098801</v>
      </c>
      <c r="J227" s="7">
        <v>3.17425537</v>
      </c>
      <c r="K227" s="7">
        <v>0.97521435999999995</v>
      </c>
      <c r="L227" s="7">
        <v>7.7059559799999997</v>
      </c>
      <c r="M227" s="7">
        <v>0.36886817</v>
      </c>
      <c r="N227" s="7">
        <v>7.104887E-2</v>
      </c>
      <c r="O227" s="7">
        <v>5.29567575</v>
      </c>
      <c r="P227" s="7">
        <v>9.3849479999999999E-2</v>
      </c>
      <c r="Q227" s="7">
        <v>0</v>
      </c>
      <c r="R227" s="7">
        <v>0</v>
      </c>
      <c r="S227" s="7">
        <v>0</v>
      </c>
      <c r="U227" s="7">
        <v>2.0886305800000002</v>
      </c>
      <c r="V227" s="7">
        <v>5.9282344875020723</v>
      </c>
      <c r="W227" s="7">
        <v>6.704577389999999</v>
      </c>
      <c r="X227" s="7">
        <v>5.6444610900000001</v>
      </c>
      <c r="Y227" s="7">
        <v>1.6998602000000003</v>
      </c>
      <c r="Z227" s="7">
        <v>3.9446008900000002</v>
      </c>
      <c r="AA227" s="21">
        <v>7.3990526918531088E-4</v>
      </c>
      <c r="AB227" s="7">
        <v>8.2189407199999991</v>
      </c>
      <c r="AC227" s="21">
        <v>0.17248989000000003</v>
      </c>
      <c r="AD227" s="21">
        <v>5.3341390000000002E-2</v>
      </c>
      <c r="AE227" s="21">
        <v>1.5920360000000001E-2</v>
      </c>
    </row>
    <row r="228" spans="1:31" ht="15.75" customHeight="1" x14ac:dyDescent="0.2">
      <c r="A228" s="3">
        <v>39767</v>
      </c>
      <c r="B228">
        <f t="shared" si="6"/>
        <v>2008</v>
      </c>
      <c r="C228">
        <f t="shared" si="7"/>
        <v>11</v>
      </c>
      <c r="D228" s="7">
        <v>-4.2387871700000002</v>
      </c>
      <c r="E228">
        <v>5.3334000000000001</v>
      </c>
      <c r="F228" s="7">
        <v>3461.0847168</v>
      </c>
      <c r="H228" s="7">
        <v>3400.9372558599998</v>
      </c>
      <c r="I228" s="7">
        <v>46.263881679999997</v>
      </c>
      <c r="J228" s="7">
        <v>2.27346468</v>
      </c>
      <c r="K228" s="7">
        <v>1.2087695599999999</v>
      </c>
      <c r="L228" s="7">
        <v>6.8465452200000003</v>
      </c>
      <c r="M228" s="7">
        <v>0.21569421999999999</v>
      </c>
      <c r="N228" s="7">
        <v>0.15226397</v>
      </c>
      <c r="O228" s="7">
        <v>3.16631317</v>
      </c>
      <c r="P228" s="7">
        <v>2.0566379999999999E-2</v>
      </c>
      <c r="Q228" s="7">
        <v>0</v>
      </c>
      <c r="R228" s="7">
        <v>0</v>
      </c>
      <c r="S228" s="7">
        <v>0</v>
      </c>
      <c r="U228" s="7">
        <v>0.36506099999999997</v>
      </c>
      <c r="V228" s="7">
        <v>2.1799784275359904</v>
      </c>
      <c r="W228" s="7">
        <v>1.5999177</v>
      </c>
      <c r="X228" s="7">
        <v>3.2570436000000003</v>
      </c>
      <c r="Y228" s="7">
        <v>1.1779752000000001</v>
      </c>
      <c r="Z228" s="7">
        <v>2.0790684000000001</v>
      </c>
      <c r="AA228" s="21">
        <v>6.4612069929485675E-5</v>
      </c>
      <c r="AB228" s="7">
        <v>2.2645584000000003</v>
      </c>
      <c r="AC228" s="21">
        <v>0.16692570000000001</v>
      </c>
      <c r="AD228" s="21">
        <v>5.1620700000000005E-2</v>
      </c>
      <c r="AE228" s="21">
        <v>1.4405099999999999E-2</v>
      </c>
    </row>
    <row r="229" spans="1:31" ht="15.75" customHeight="1" x14ac:dyDescent="0.2">
      <c r="A229" s="3">
        <v>39797</v>
      </c>
      <c r="B229">
        <f t="shared" si="6"/>
        <v>2008</v>
      </c>
      <c r="C229">
        <f t="shared" si="7"/>
        <v>12</v>
      </c>
      <c r="D229" s="7">
        <v>-7.17784405</v>
      </c>
      <c r="E229">
        <v>-0.73260000000000003</v>
      </c>
      <c r="F229" s="7">
        <v>3458.14575195</v>
      </c>
      <c r="H229" s="7">
        <v>3399.8378906200001</v>
      </c>
      <c r="I229" s="7">
        <v>46.285533909999998</v>
      </c>
      <c r="J229" s="7">
        <v>1.1578998599999999</v>
      </c>
      <c r="K229" s="7">
        <v>1.27711749</v>
      </c>
      <c r="L229" s="7">
        <v>6.0615696899999998</v>
      </c>
      <c r="M229" s="7">
        <v>0.10317396</v>
      </c>
      <c r="N229" s="7">
        <v>0.21619862000000001</v>
      </c>
      <c r="O229" s="7">
        <v>3.1852872400000001</v>
      </c>
      <c r="P229" s="7">
        <v>2.1043579999999999E-2</v>
      </c>
      <c r="Q229" s="7">
        <v>0</v>
      </c>
      <c r="R229" s="7">
        <v>0</v>
      </c>
      <c r="S229" s="7">
        <v>0</v>
      </c>
      <c r="U229" s="7">
        <v>0.41495793999999997</v>
      </c>
      <c r="V229" s="7">
        <v>2.0713216703173547</v>
      </c>
      <c r="W229" s="7">
        <v>1.6774093800000001</v>
      </c>
      <c r="X229" s="7">
        <v>3.7974618700000002</v>
      </c>
      <c r="Y229" s="7">
        <v>0.61218800000000007</v>
      </c>
      <c r="Z229" s="7">
        <v>3.1852738700000001</v>
      </c>
      <c r="AA229" s="21">
        <v>1.3223189597079678E-5</v>
      </c>
      <c r="AB229" s="7">
        <v>5.3486404900000011</v>
      </c>
      <c r="AC229" s="21">
        <v>0.17248989000000003</v>
      </c>
      <c r="AD229" s="21">
        <v>5.3341390000000002E-2</v>
      </c>
      <c r="AE229" s="21">
        <v>1.4253800000000002E-2</v>
      </c>
    </row>
    <row r="230" spans="1:31" ht="15.75" customHeight="1" x14ac:dyDescent="0.2">
      <c r="A230" s="3">
        <v>39828</v>
      </c>
      <c r="B230">
        <f t="shared" si="6"/>
        <v>2009</v>
      </c>
      <c r="C230">
        <f t="shared" si="7"/>
        <v>1</v>
      </c>
      <c r="D230" s="7">
        <v>-9.5005302399999998</v>
      </c>
      <c r="E230">
        <v>-3.9161000000000001</v>
      </c>
      <c r="F230" s="7">
        <v>3455.82299805</v>
      </c>
      <c r="H230" s="7">
        <v>3398.2805175799999</v>
      </c>
      <c r="I230" s="7">
        <v>46.36538315</v>
      </c>
      <c r="J230" s="7">
        <v>0.60331553000000004</v>
      </c>
      <c r="K230" s="7">
        <v>1.34946978</v>
      </c>
      <c r="L230" s="7">
        <v>5.0999856000000001</v>
      </c>
      <c r="M230" s="7">
        <v>0.28862907999999998</v>
      </c>
      <c r="N230" s="7">
        <v>0.37935147000000002</v>
      </c>
      <c r="O230" s="7">
        <v>3.4348390100000001</v>
      </c>
      <c r="P230" s="7">
        <v>2.149686E-2</v>
      </c>
      <c r="Q230" s="7">
        <v>0</v>
      </c>
      <c r="R230" s="7">
        <v>0</v>
      </c>
      <c r="S230" s="7">
        <v>0</v>
      </c>
      <c r="U230" s="7">
        <v>1.13679387</v>
      </c>
      <c r="V230" s="7">
        <v>1.2971525174555769</v>
      </c>
      <c r="W230" s="7">
        <v>2.5218658100000004</v>
      </c>
      <c r="X230" s="7">
        <v>4.3822492799999999</v>
      </c>
      <c r="Y230" s="7">
        <v>0.29040644999999998</v>
      </c>
      <c r="Z230" s="7">
        <v>4.09184283</v>
      </c>
      <c r="AA230" s="21">
        <v>0</v>
      </c>
      <c r="AB230" s="7">
        <v>7.8113738000000001</v>
      </c>
      <c r="AC230" s="21">
        <v>0.17374538999999997</v>
      </c>
      <c r="AD230" s="21">
        <v>5.3159730000000002E-2</v>
      </c>
      <c r="AE230" s="21">
        <v>1.4056330000000001E-2</v>
      </c>
    </row>
    <row r="231" spans="1:31" ht="15.75" customHeight="1" x14ac:dyDescent="0.2">
      <c r="A231" s="3">
        <v>39859</v>
      </c>
      <c r="B231">
        <f t="shared" si="6"/>
        <v>2009</v>
      </c>
      <c r="C231">
        <f t="shared" si="7"/>
        <v>2</v>
      </c>
      <c r="D231" s="7">
        <v>-11.38404465</v>
      </c>
      <c r="E231">
        <v>-7.9485999999999999</v>
      </c>
      <c r="F231" s="7">
        <v>3453.9394531200001</v>
      </c>
      <c r="H231" s="7">
        <v>3397.6838378900002</v>
      </c>
      <c r="I231" s="7">
        <v>46.399654390000002</v>
      </c>
      <c r="J231" s="7">
        <v>0.40340095999999998</v>
      </c>
      <c r="K231" s="7">
        <v>1.1632127800000001</v>
      </c>
      <c r="L231" s="7">
        <v>4.0712604499999996</v>
      </c>
      <c r="M231" s="7">
        <v>0.28877132999999999</v>
      </c>
      <c r="N231" s="7">
        <v>0.56428075</v>
      </c>
      <c r="O231" s="7">
        <v>3.3448655600000001</v>
      </c>
      <c r="P231" s="7">
        <v>2.0361089999999998E-2</v>
      </c>
      <c r="Q231" s="7">
        <v>0</v>
      </c>
      <c r="R231" s="7">
        <v>0</v>
      </c>
      <c r="S231" s="7">
        <v>0</v>
      </c>
      <c r="U231" s="7">
        <v>0.89017040000000003</v>
      </c>
      <c r="V231" s="7">
        <v>0.72308556888913456</v>
      </c>
      <c r="W231" s="7">
        <v>2.6324852399999998</v>
      </c>
      <c r="X231" s="7">
        <v>3.6310632399999996</v>
      </c>
      <c r="Y231" s="7">
        <v>0.16864008</v>
      </c>
      <c r="Z231" s="7">
        <v>3.4624231600000002</v>
      </c>
      <c r="AA231" s="21">
        <v>2.2457912301629669E-6</v>
      </c>
      <c r="AB231" s="7">
        <v>5.5174688800000009</v>
      </c>
      <c r="AC231" s="21">
        <v>0.15693131999999999</v>
      </c>
      <c r="AD231" s="21">
        <v>4.8015240000000001E-2</v>
      </c>
      <c r="AE231" s="21">
        <v>1.3289920000000002E-2</v>
      </c>
    </row>
    <row r="232" spans="1:31" ht="15.75" customHeight="1" x14ac:dyDescent="0.2">
      <c r="A232" s="3">
        <v>39887</v>
      </c>
      <c r="B232">
        <f t="shared" si="6"/>
        <v>2009</v>
      </c>
      <c r="C232">
        <f t="shared" si="7"/>
        <v>3</v>
      </c>
      <c r="D232" s="7">
        <v>-13.28065872</v>
      </c>
      <c r="E232">
        <v>-12.163500000000001</v>
      </c>
      <c r="F232" s="7">
        <v>3452.04296875</v>
      </c>
      <c r="H232" s="7">
        <v>3396.9702148400002</v>
      </c>
      <c r="I232" s="7">
        <v>46.439460750000002</v>
      </c>
      <c r="J232" s="7">
        <v>0.25971984999999997</v>
      </c>
      <c r="K232" s="7">
        <v>1.1482091000000001</v>
      </c>
      <c r="L232" s="7">
        <v>2.8609719299999998</v>
      </c>
      <c r="M232" s="7">
        <v>0.28877132999999999</v>
      </c>
      <c r="N232" s="7">
        <v>0.74713682999999997</v>
      </c>
      <c r="O232" s="7">
        <v>3.3063952900000002</v>
      </c>
      <c r="P232" s="7">
        <v>2.2058189999999998E-2</v>
      </c>
      <c r="Q232" s="7">
        <v>0</v>
      </c>
      <c r="R232" s="7">
        <v>0</v>
      </c>
      <c r="S232" s="7">
        <v>0</v>
      </c>
      <c r="U232" s="7">
        <v>1.3213746900000001</v>
      </c>
      <c r="V232" s="7">
        <v>0.28440424883527515</v>
      </c>
      <c r="W232" s="7">
        <v>3.4125382799999997</v>
      </c>
      <c r="X232" s="7">
        <v>4.0055940100000003</v>
      </c>
      <c r="Y232" s="7">
        <v>0.10730433</v>
      </c>
      <c r="Z232" s="7">
        <v>3.8982896800000004</v>
      </c>
      <c r="AA232" s="21">
        <v>1.2432058595544993E-5</v>
      </c>
      <c r="AB232" s="7">
        <v>7.7332420199999996</v>
      </c>
      <c r="AC232" s="21">
        <v>0.17374538999999997</v>
      </c>
      <c r="AD232" s="21">
        <v>5.3159730000000002E-2</v>
      </c>
      <c r="AE232" s="21">
        <v>1.5665229999999999E-2</v>
      </c>
    </row>
    <row r="233" spans="1:31" ht="15.75" customHeight="1" x14ac:dyDescent="0.2">
      <c r="A233" s="3">
        <v>39918</v>
      </c>
      <c r="B233">
        <f t="shared" si="6"/>
        <v>2009</v>
      </c>
      <c r="C233">
        <f t="shared" si="7"/>
        <v>4</v>
      </c>
      <c r="D233" s="7">
        <v>-14.626507760000001</v>
      </c>
      <c r="E233">
        <v>-15.848800000000001</v>
      </c>
      <c r="F233" s="7">
        <v>3450.6970214799999</v>
      </c>
      <c r="H233" s="7">
        <v>3395.8454589799999</v>
      </c>
      <c r="I233" s="7">
        <v>46.472721100000001</v>
      </c>
      <c r="J233" s="7">
        <v>0.36813079999999998</v>
      </c>
      <c r="K233" s="7">
        <v>1.32443976</v>
      </c>
      <c r="L233" s="7">
        <v>2.2780702100000001</v>
      </c>
      <c r="M233" s="7">
        <v>1.152421E-2</v>
      </c>
      <c r="N233" s="7">
        <v>0.94683759999999995</v>
      </c>
      <c r="O233" s="7">
        <v>3.4268348199999998</v>
      </c>
      <c r="P233" s="7">
        <v>2.3074020000000001E-2</v>
      </c>
      <c r="Q233" s="7">
        <v>0</v>
      </c>
      <c r="R233" s="7">
        <v>0</v>
      </c>
      <c r="S233" s="7">
        <v>0</v>
      </c>
      <c r="U233" s="7">
        <v>1.1328305999999999</v>
      </c>
      <c r="V233" s="7">
        <v>0.13022982412981624</v>
      </c>
      <c r="W233" s="7">
        <v>2.5187033999999997</v>
      </c>
      <c r="X233" s="7">
        <v>2.8562250000000002</v>
      </c>
      <c r="Y233" s="7">
        <v>0.18345839999999999</v>
      </c>
      <c r="Z233" s="7">
        <v>2.6727666000000001</v>
      </c>
      <c r="AA233" s="21">
        <v>5.0579520505951165E-4</v>
      </c>
      <c r="AB233" s="7">
        <v>3.8767656000000001</v>
      </c>
      <c r="AC233" s="21">
        <v>0.1681407</v>
      </c>
      <c r="AD233" s="21">
        <v>5.1444900000000002E-2</v>
      </c>
      <c r="AE233" s="21">
        <v>1.6275900000000003E-2</v>
      </c>
    </row>
    <row r="234" spans="1:31" ht="15.75" customHeight="1" x14ac:dyDescent="0.2">
      <c r="A234" s="3">
        <v>39948</v>
      </c>
      <c r="B234">
        <f t="shared" si="6"/>
        <v>2009</v>
      </c>
      <c r="C234">
        <f t="shared" si="7"/>
        <v>5</v>
      </c>
      <c r="D234" s="7">
        <v>-15.13822365</v>
      </c>
      <c r="E234">
        <v>-18.694800000000001</v>
      </c>
      <c r="F234" s="7">
        <v>3450.1853027299999</v>
      </c>
      <c r="H234" s="7">
        <v>3394.5517578099998</v>
      </c>
      <c r="I234" s="7">
        <v>46.534397130000002</v>
      </c>
      <c r="J234" s="7">
        <v>0.44459257000000002</v>
      </c>
      <c r="K234" s="7">
        <v>1.51978266</v>
      </c>
      <c r="L234" s="7">
        <v>2.1386160900000002</v>
      </c>
      <c r="M234" s="7">
        <v>0.14806580999999999</v>
      </c>
      <c r="N234" s="7">
        <v>0.84320313000000002</v>
      </c>
      <c r="O234" s="7">
        <v>3.95369744</v>
      </c>
      <c r="P234" s="7">
        <v>5.1133150000000002E-2</v>
      </c>
      <c r="Q234" s="7">
        <v>0</v>
      </c>
      <c r="R234" s="7">
        <v>0</v>
      </c>
      <c r="S234" s="7">
        <v>0</v>
      </c>
      <c r="U234" s="7">
        <v>5.5296894800000009</v>
      </c>
      <c r="V234" s="7">
        <v>0.48021764811869661</v>
      </c>
      <c r="W234" s="7">
        <v>4.6367205300000007</v>
      </c>
      <c r="X234" s="7">
        <v>4.48762448</v>
      </c>
      <c r="Y234" s="7">
        <v>0.21792193999999998</v>
      </c>
      <c r="Z234" s="7">
        <v>4.2697025399999999</v>
      </c>
      <c r="AA234" s="21">
        <v>4.8216326528889956E-3</v>
      </c>
      <c r="AB234" s="7">
        <v>6.6397362399999995</v>
      </c>
      <c r="AC234" s="21">
        <v>0.17374538999999997</v>
      </c>
      <c r="AD234" s="21">
        <v>5.3159730000000002E-2</v>
      </c>
      <c r="AE234" s="21">
        <v>1.7125639999999998E-2</v>
      </c>
    </row>
    <row r="235" spans="1:31" ht="15.75" customHeight="1" x14ac:dyDescent="0.2">
      <c r="A235" s="3">
        <v>39979</v>
      </c>
      <c r="B235">
        <f t="shared" si="6"/>
        <v>2009</v>
      </c>
      <c r="C235">
        <f t="shared" si="7"/>
        <v>6</v>
      </c>
      <c r="D235" s="7">
        <v>-15.133420940000001</v>
      </c>
      <c r="E235">
        <v>-21.287400000000002</v>
      </c>
      <c r="F235" s="7">
        <v>3450.19018555</v>
      </c>
      <c r="H235" s="7">
        <v>3394.0317382799999</v>
      </c>
      <c r="I235" s="7">
        <v>46.500789640000001</v>
      </c>
      <c r="J235" s="7">
        <v>0.92000174999999995</v>
      </c>
      <c r="K235" s="7">
        <v>1.35763776</v>
      </c>
      <c r="L235" s="7">
        <v>2.4501886399999999</v>
      </c>
      <c r="M235" s="7">
        <v>0.17163542000000001</v>
      </c>
      <c r="N235" s="7">
        <v>0.46180436000000002</v>
      </c>
      <c r="O235" s="7">
        <v>4.1955657000000004</v>
      </c>
      <c r="P235" s="7">
        <v>0.10087934</v>
      </c>
      <c r="Q235" s="7">
        <v>0</v>
      </c>
      <c r="R235" s="7">
        <v>0</v>
      </c>
      <c r="S235" s="7">
        <v>0</v>
      </c>
      <c r="U235" s="7">
        <v>7.6734458999999999</v>
      </c>
      <c r="V235" s="7">
        <v>1.2125776967795321</v>
      </c>
      <c r="W235" s="7">
        <v>4.3665066000000001</v>
      </c>
      <c r="X235" s="7">
        <v>4.7996790000000003</v>
      </c>
      <c r="Y235" s="7">
        <v>0.4667229</v>
      </c>
      <c r="Z235" s="7">
        <v>4.3329560999999996</v>
      </c>
      <c r="AA235" s="21">
        <v>8.9029772312693573E-2</v>
      </c>
      <c r="AB235" s="7">
        <v>4.0531835999999997</v>
      </c>
      <c r="AC235" s="21">
        <v>0.1681407</v>
      </c>
      <c r="AD235" s="21">
        <v>5.1444900000000002E-2</v>
      </c>
      <c r="AE235" s="21">
        <v>1.68735E-2</v>
      </c>
    </row>
    <row r="236" spans="1:31" ht="15.75" customHeight="1" x14ac:dyDescent="0.2">
      <c r="A236" s="3">
        <v>40009</v>
      </c>
      <c r="B236">
        <f t="shared" si="6"/>
        <v>2009</v>
      </c>
      <c r="C236">
        <f t="shared" si="7"/>
        <v>7</v>
      </c>
      <c r="D236" s="7">
        <v>-5.6771082899999996</v>
      </c>
      <c r="E236">
        <v>-13.9328</v>
      </c>
      <c r="F236" s="7">
        <v>3459.6464843799999</v>
      </c>
      <c r="H236" s="7">
        <v>3395.0256347700001</v>
      </c>
      <c r="I236" s="7">
        <v>46.211982730000003</v>
      </c>
      <c r="J236" s="7">
        <v>2.7250471100000002</v>
      </c>
      <c r="K236" s="7">
        <v>0.94211829000000002</v>
      </c>
      <c r="L236" s="7">
        <v>6.8995127700000003</v>
      </c>
      <c r="M236" s="7">
        <v>0.35036829000000003</v>
      </c>
      <c r="N236" s="7">
        <v>6.3521850000000005E-2</v>
      </c>
      <c r="O236" s="7">
        <v>6.62165976</v>
      </c>
      <c r="P236" s="7">
        <v>0.80668479000000004</v>
      </c>
      <c r="Q236" s="7">
        <v>0</v>
      </c>
      <c r="R236" s="7">
        <v>0</v>
      </c>
      <c r="S236" s="7">
        <v>0</v>
      </c>
      <c r="U236" s="7">
        <v>27.454622690000001</v>
      </c>
      <c r="V236" s="7">
        <v>3.908351024717359</v>
      </c>
      <c r="W236" s="7">
        <v>10.618549660000001</v>
      </c>
      <c r="X236" s="7">
        <v>11.815636359999999</v>
      </c>
      <c r="Y236" s="7">
        <v>1.45284941</v>
      </c>
      <c r="Z236" s="7">
        <v>10.36278695</v>
      </c>
      <c r="AA236" s="21">
        <v>0.44769493075789296</v>
      </c>
      <c r="AB236" s="7">
        <v>5.6866604599999988</v>
      </c>
      <c r="AC236" s="21">
        <v>0.17374538999999997</v>
      </c>
      <c r="AD236" s="21">
        <v>5.3159730000000002E-2</v>
      </c>
      <c r="AE236" s="21">
        <v>1.679394E-2</v>
      </c>
    </row>
    <row r="237" spans="1:31" ht="15.75" customHeight="1" x14ac:dyDescent="0.2">
      <c r="A237" s="3">
        <v>40040</v>
      </c>
      <c r="B237">
        <f t="shared" si="6"/>
        <v>2009</v>
      </c>
      <c r="C237">
        <f t="shared" si="7"/>
        <v>8</v>
      </c>
      <c r="D237" s="7">
        <v>1.47303081</v>
      </c>
      <c r="E237">
        <v>1.5876999999999999</v>
      </c>
      <c r="F237" s="7">
        <v>3466.7966308599998</v>
      </c>
      <c r="H237" s="7">
        <v>3396.7832031200001</v>
      </c>
      <c r="I237" s="7">
        <v>45.908889770000002</v>
      </c>
      <c r="J237" s="7">
        <v>4.1851563499999997</v>
      </c>
      <c r="K237" s="7">
        <v>0.43194470000000001</v>
      </c>
      <c r="L237" s="7">
        <v>10.029884340000001</v>
      </c>
      <c r="M237" s="7">
        <v>0.20970193000000001</v>
      </c>
      <c r="N237" s="7">
        <v>5.9982200000000003E-3</v>
      </c>
      <c r="O237" s="7">
        <v>7.7914013899999999</v>
      </c>
      <c r="P237" s="7">
        <v>1.45052588</v>
      </c>
      <c r="Q237" s="7">
        <v>0</v>
      </c>
      <c r="R237" s="7">
        <v>0</v>
      </c>
      <c r="S237" s="7">
        <v>0</v>
      </c>
      <c r="U237" s="7">
        <v>27.540086590000001</v>
      </c>
      <c r="V237" s="7">
        <v>12.321245158706818</v>
      </c>
      <c r="W237" s="7">
        <v>10.95313917</v>
      </c>
      <c r="X237" s="7">
        <v>12.16283574</v>
      </c>
      <c r="Y237" s="7">
        <v>2.28138548</v>
      </c>
      <c r="Z237" s="7">
        <v>9.8814502599999994</v>
      </c>
      <c r="AA237" s="21">
        <v>0.4600993280230628</v>
      </c>
      <c r="AB237" s="7">
        <v>2.6178749799999999</v>
      </c>
      <c r="AC237" s="21">
        <v>0.17374538999999997</v>
      </c>
      <c r="AD237" s="21">
        <v>5.3159730000000002E-2</v>
      </c>
      <c r="AE237" s="21">
        <v>1.664235E-2</v>
      </c>
    </row>
    <row r="238" spans="1:31" ht="15.75" customHeight="1" x14ac:dyDescent="0.2">
      <c r="A238" s="3">
        <v>40071</v>
      </c>
      <c r="B238">
        <f t="shared" si="6"/>
        <v>2009</v>
      </c>
      <c r="C238">
        <f t="shared" si="7"/>
        <v>9</v>
      </c>
      <c r="D238" s="7">
        <v>3.0970163300000002</v>
      </c>
      <c r="E238">
        <v>6.0621</v>
      </c>
      <c r="F238" s="7">
        <v>3468.4206543</v>
      </c>
      <c r="H238" s="7">
        <v>3398.2321777299999</v>
      </c>
      <c r="I238" s="7">
        <v>45.887058260000003</v>
      </c>
      <c r="J238" s="7">
        <v>4.8979072600000002</v>
      </c>
      <c r="K238" s="7">
        <v>0.49744677999999998</v>
      </c>
      <c r="L238" s="7">
        <v>10.46058846</v>
      </c>
      <c r="M238" s="7">
        <v>0.33495589999999997</v>
      </c>
      <c r="N238" s="7">
        <v>8.2552300000000006E-3</v>
      </c>
      <c r="O238" s="7">
        <v>7.2874393499999996</v>
      </c>
      <c r="P238" s="7">
        <v>0.81488574000000003</v>
      </c>
      <c r="Q238" s="7">
        <v>0</v>
      </c>
      <c r="R238" s="7">
        <v>0</v>
      </c>
      <c r="S238" s="7">
        <v>0</v>
      </c>
      <c r="U238" s="7">
        <v>15.560826599999999</v>
      </c>
      <c r="V238" s="7">
        <v>13.613944693238835</v>
      </c>
      <c r="W238" s="7">
        <v>10.779357300000001</v>
      </c>
      <c r="X238" s="7">
        <v>9.8479065000000006</v>
      </c>
      <c r="Y238" s="7">
        <v>2.5625507999999995</v>
      </c>
      <c r="Z238" s="7">
        <v>7.2853557000000011</v>
      </c>
      <c r="AA238" s="21">
        <v>0.10262699005389742</v>
      </c>
      <c r="AB238" s="7">
        <v>6.0066690000000005</v>
      </c>
      <c r="AC238" s="21">
        <v>0.1681407</v>
      </c>
      <c r="AD238" s="21">
        <v>5.1444900000000002E-2</v>
      </c>
      <c r="AE238" s="21">
        <v>1.60065E-2</v>
      </c>
    </row>
    <row r="239" spans="1:31" ht="15.75" customHeight="1" x14ac:dyDescent="0.2">
      <c r="A239" s="3">
        <v>40101</v>
      </c>
      <c r="B239">
        <f t="shared" si="6"/>
        <v>2009</v>
      </c>
      <c r="C239">
        <f t="shared" si="7"/>
        <v>10</v>
      </c>
      <c r="D239" s="7">
        <v>-2.4124105</v>
      </c>
      <c r="E239">
        <v>1.0193000000000001</v>
      </c>
      <c r="F239" s="7">
        <v>3462.9111328099998</v>
      </c>
      <c r="H239" s="7">
        <v>3397.98950195</v>
      </c>
      <c r="I239" s="7">
        <v>45.95614243</v>
      </c>
      <c r="J239" s="7">
        <v>3.1872560999999999</v>
      </c>
      <c r="K239" s="7">
        <v>0.82940840999999998</v>
      </c>
      <c r="L239" s="7">
        <v>8.2482214000000003</v>
      </c>
      <c r="M239" s="7">
        <v>0.33495589999999997</v>
      </c>
      <c r="N239" s="7">
        <v>9.452808E-2</v>
      </c>
      <c r="O239" s="7">
        <v>5.9811182000000001</v>
      </c>
      <c r="P239" s="7">
        <v>0.29005447000000001</v>
      </c>
      <c r="Q239" s="7">
        <v>0</v>
      </c>
      <c r="R239" s="7">
        <v>0</v>
      </c>
      <c r="S239" s="7">
        <v>0</v>
      </c>
      <c r="U239" s="7">
        <v>9.0724091599999994</v>
      </c>
      <c r="V239" s="7">
        <v>5.0541443589593191</v>
      </c>
      <c r="W239" s="7">
        <v>6.9196724399999994</v>
      </c>
      <c r="X239" s="7">
        <v>7.1792419499999998</v>
      </c>
      <c r="Y239" s="7">
        <v>1.7132063200000001</v>
      </c>
      <c r="Z239" s="7">
        <v>5.4660356299999986</v>
      </c>
      <c r="AA239" s="21">
        <v>1.6566283172136233E-3</v>
      </c>
      <c r="AB239" s="7">
        <v>5.3836618099999995</v>
      </c>
      <c r="AC239" s="21">
        <v>0.17374538999999997</v>
      </c>
      <c r="AD239" s="21">
        <v>5.3159730000000002E-2</v>
      </c>
      <c r="AE239" s="21">
        <v>1.5817129999999999E-2</v>
      </c>
    </row>
    <row r="240" spans="1:31" ht="15.75" customHeight="1" x14ac:dyDescent="0.2">
      <c r="A240" s="3">
        <v>40132</v>
      </c>
      <c r="B240">
        <f t="shared" si="6"/>
        <v>2009</v>
      </c>
      <c r="C240">
        <f t="shared" si="7"/>
        <v>11</v>
      </c>
      <c r="D240" s="7">
        <v>-8.6163597099999993</v>
      </c>
      <c r="E240">
        <v>-4.5971000000000002</v>
      </c>
      <c r="F240" s="7">
        <v>3456.7072753900002</v>
      </c>
      <c r="H240" s="7">
        <v>3397.3293457</v>
      </c>
      <c r="I240" s="7">
        <v>45.98114777</v>
      </c>
      <c r="J240" s="7">
        <v>2.4380872199999999</v>
      </c>
      <c r="K240" s="7">
        <v>0.90123003999999995</v>
      </c>
      <c r="L240" s="7">
        <v>6.0166597399999997</v>
      </c>
      <c r="M240" s="7">
        <v>0.19570950000000001</v>
      </c>
      <c r="N240" s="7">
        <v>0.1944572</v>
      </c>
      <c r="O240" s="7">
        <v>3.6279377899999998</v>
      </c>
      <c r="P240" s="7">
        <v>2.257027E-2</v>
      </c>
      <c r="Q240" s="7">
        <v>0</v>
      </c>
      <c r="R240" s="7">
        <v>0</v>
      </c>
      <c r="S240" s="7">
        <v>0</v>
      </c>
      <c r="U240" s="7">
        <v>1.8005678999999999</v>
      </c>
      <c r="V240" s="7">
        <v>2.5433361467049078</v>
      </c>
      <c r="W240" s="7">
        <v>2.2507662000000002</v>
      </c>
      <c r="X240" s="7">
        <v>3.0696003000000003</v>
      </c>
      <c r="Y240" s="7">
        <v>1.2683346000000002</v>
      </c>
      <c r="Z240" s="7">
        <v>1.8012657000000005</v>
      </c>
      <c r="AA240" s="21">
        <v>7.1092417188600395E-6</v>
      </c>
      <c r="AB240" s="7">
        <v>1.7019614999999999</v>
      </c>
      <c r="AC240" s="21">
        <v>0.1681407</v>
      </c>
      <c r="AD240" s="21">
        <v>5.1444900000000002E-2</v>
      </c>
      <c r="AE240" s="21">
        <v>1.4382599999999999E-2</v>
      </c>
    </row>
    <row r="241" spans="1:31" ht="15.75" customHeight="1" x14ac:dyDescent="0.2">
      <c r="A241" s="3">
        <v>40162</v>
      </c>
      <c r="B241">
        <f t="shared" si="6"/>
        <v>2009</v>
      </c>
      <c r="C241">
        <f t="shared" si="7"/>
        <v>12</v>
      </c>
      <c r="D241" s="7">
        <v>-10.923437119999999</v>
      </c>
      <c r="E241">
        <v>-8.3477999999999994</v>
      </c>
      <c r="F241" s="7">
        <v>3454.4001464799999</v>
      </c>
      <c r="H241" s="7">
        <v>3396.2099609400002</v>
      </c>
      <c r="I241" s="7">
        <v>45.999362949999998</v>
      </c>
      <c r="J241" s="7">
        <v>1.39234126</v>
      </c>
      <c r="K241" s="7">
        <v>1.11861765</v>
      </c>
      <c r="L241" s="7">
        <v>5.8681249600000003</v>
      </c>
      <c r="M241" s="7">
        <v>9.3732830000000003E-2</v>
      </c>
      <c r="N241" s="7">
        <v>0.29858090999999998</v>
      </c>
      <c r="O241" s="7">
        <v>3.3977878100000001</v>
      </c>
      <c r="P241" s="7">
        <v>2.1647639999999999E-2</v>
      </c>
      <c r="Q241" s="7">
        <v>0</v>
      </c>
      <c r="R241" s="7">
        <v>0</v>
      </c>
      <c r="S241" s="7">
        <v>0</v>
      </c>
      <c r="U241" s="7">
        <v>0.56178850999999996</v>
      </c>
      <c r="V241" s="7">
        <v>1.9226506372282401</v>
      </c>
      <c r="W241" s="7">
        <v>1.87751717</v>
      </c>
      <c r="X241" s="7">
        <v>3.6661632300000004</v>
      </c>
      <c r="Y241" s="7">
        <v>0.74138483999999993</v>
      </c>
      <c r="Z241" s="7">
        <v>2.9247783900000002</v>
      </c>
      <c r="AA241" s="21">
        <v>0</v>
      </c>
      <c r="AB241" s="7">
        <v>4.9192787099999995</v>
      </c>
      <c r="AC241" s="21">
        <v>0.17374538999999997</v>
      </c>
      <c r="AD241" s="21">
        <v>5.3159730000000002E-2</v>
      </c>
      <c r="AE241" s="21">
        <v>1.4095699999999999E-2</v>
      </c>
    </row>
    <row r="242" spans="1:31" ht="15.75" customHeight="1" x14ac:dyDescent="0.2">
      <c r="A242" s="3">
        <v>40193</v>
      </c>
      <c r="B242">
        <f t="shared" si="6"/>
        <v>2010</v>
      </c>
      <c r="C242">
        <f t="shared" si="7"/>
        <v>1</v>
      </c>
      <c r="D242" s="7">
        <v>-13.07851028</v>
      </c>
      <c r="E242">
        <v>-11.464</v>
      </c>
      <c r="F242" s="7">
        <v>3452.2451171900002</v>
      </c>
      <c r="H242" s="7">
        <v>3395.0732421900002</v>
      </c>
      <c r="I242" s="7">
        <v>46.014911650000002</v>
      </c>
      <c r="J242" s="7">
        <v>0.69936054999999997</v>
      </c>
      <c r="K242" s="7">
        <v>1.1891622500000001</v>
      </c>
      <c r="L242" s="7">
        <v>4.9992241899999996</v>
      </c>
      <c r="M242" s="7">
        <v>0.28912388999999999</v>
      </c>
      <c r="N242" s="7">
        <v>0.44711158000000001</v>
      </c>
      <c r="O242" s="7">
        <v>3.5098257099999999</v>
      </c>
      <c r="P242" s="7">
        <v>2.3165410000000001E-2</v>
      </c>
      <c r="Q242" s="7">
        <v>0</v>
      </c>
      <c r="R242" s="7">
        <v>0</v>
      </c>
      <c r="S242" s="7">
        <v>0</v>
      </c>
      <c r="U242" s="7">
        <v>0.89444206999999998</v>
      </c>
      <c r="V242" s="7">
        <v>1.3714874689065617</v>
      </c>
      <c r="W242" s="7">
        <v>2.1391670899999999</v>
      </c>
      <c r="X242" s="7">
        <v>4.0863108800000001</v>
      </c>
      <c r="Y242" s="7">
        <v>0.34259866999999999</v>
      </c>
      <c r="Z242" s="7">
        <v>3.7437122100000004</v>
      </c>
      <c r="AA242" s="21">
        <v>0</v>
      </c>
      <c r="AB242" s="7">
        <v>7.2841651700000014</v>
      </c>
      <c r="AC242" s="21">
        <v>0.19305218999999998</v>
      </c>
      <c r="AD242" s="21">
        <v>5.8463210000000002E-2</v>
      </c>
      <c r="AE242" s="21">
        <v>1.35873E-2</v>
      </c>
    </row>
    <row r="243" spans="1:31" ht="15.75" customHeight="1" x14ac:dyDescent="0.2">
      <c r="A243" s="3">
        <v>40224</v>
      </c>
      <c r="B243">
        <f t="shared" si="6"/>
        <v>2010</v>
      </c>
      <c r="C243">
        <f t="shared" si="7"/>
        <v>2</v>
      </c>
      <c r="D243" s="7">
        <v>-14.34034729</v>
      </c>
      <c r="E243">
        <v>-14.2964</v>
      </c>
      <c r="F243" s="7">
        <v>3450.9831543</v>
      </c>
      <c r="H243" s="7">
        <v>3394.6359863299999</v>
      </c>
      <c r="I243" s="7">
        <v>46.075675959999998</v>
      </c>
      <c r="J243" s="7">
        <v>0.48201576000000002</v>
      </c>
      <c r="K243" s="7">
        <v>0.97950714999999999</v>
      </c>
      <c r="L243" s="7">
        <v>4.0963144299999996</v>
      </c>
      <c r="M243" s="7">
        <v>0.28929033999999998</v>
      </c>
      <c r="N243" s="7">
        <v>0.81681055000000002</v>
      </c>
      <c r="O243" s="7">
        <v>3.5831427599999999</v>
      </c>
      <c r="P243" s="7">
        <v>2.448699E-2</v>
      </c>
      <c r="Q243" s="7">
        <v>0</v>
      </c>
      <c r="R243" s="7">
        <v>0</v>
      </c>
      <c r="S243" s="7">
        <v>0</v>
      </c>
      <c r="U243" s="7">
        <v>2.1408598400000001</v>
      </c>
      <c r="V243" s="7">
        <v>0.89483781249037408</v>
      </c>
      <c r="W243" s="7">
        <v>3.0114406000000002</v>
      </c>
      <c r="X243" s="7">
        <v>3.46097528</v>
      </c>
      <c r="Y243" s="7">
        <v>0.20793975999999997</v>
      </c>
      <c r="Z243" s="7">
        <v>3.2530355200000001</v>
      </c>
      <c r="AA243" s="21">
        <v>0</v>
      </c>
      <c r="AB243" s="7">
        <v>4.8962185999999992</v>
      </c>
      <c r="AC243" s="21">
        <v>0.17436971999999998</v>
      </c>
      <c r="AD243" s="21">
        <v>5.2805479999999995E-2</v>
      </c>
      <c r="AE243" s="21">
        <v>1.3264160000000001E-2</v>
      </c>
    </row>
    <row r="244" spans="1:31" ht="15.75" customHeight="1" x14ac:dyDescent="0.2">
      <c r="A244" s="3">
        <v>40252</v>
      </c>
      <c r="B244">
        <f t="shared" si="6"/>
        <v>2010</v>
      </c>
      <c r="C244">
        <f t="shared" si="7"/>
        <v>3</v>
      </c>
      <c r="D244" s="7">
        <v>-16.263088230000001</v>
      </c>
      <c r="E244">
        <v>-19.752300000000002</v>
      </c>
      <c r="F244" s="7">
        <v>3449.0605468799999</v>
      </c>
      <c r="H244" s="7">
        <v>3393.9672851599998</v>
      </c>
      <c r="I244" s="7">
        <v>46.102008820000002</v>
      </c>
      <c r="J244" s="7">
        <v>0.31393889000000003</v>
      </c>
      <c r="K244" s="7">
        <v>1.2279061099999999</v>
      </c>
      <c r="L244" s="7">
        <v>2.6589937199999998</v>
      </c>
      <c r="M244" s="7">
        <v>0.28929033999999998</v>
      </c>
      <c r="N244" s="7">
        <v>0.96826076999999999</v>
      </c>
      <c r="O244" s="7">
        <v>3.50709939</v>
      </c>
      <c r="P244" s="7">
        <v>2.5623690000000001E-2</v>
      </c>
      <c r="Q244" s="7">
        <v>0</v>
      </c>
      <c r="R244" s="7">
        <v>0</v>
      </c>
      <c r="S244" s="7">
        <v>0</v>
      </c>
      <c r="U244" s="7">
        <v>0.8155951199999999</v>
      </c>
      <c r="V244" s="7">
        <v>0.32456460139425192</v>
      </c>
      <c r="W244" s="7">
        <v>3.8501764400000003</v>
      </c>
      <c r="X244" s="7">
        <v>4.2257581799999997</v>
      </c>
      <c r="Y244" s="7">
        <v>0.13485527000000003</v>
      </c>
      <c r="Z244" s="7">
        <v>4.0909029099999996</v>
      </c>
      <c r="AA244" s="21">
        <v>5.2610211602056311E-5</v>
      </c>
      <c r="AB244" s="7">
        <v>8.7040640600000003</v>
      </c>
      <c r="AC244" s="21">
        <v>0.19305218999999998</v>
      </c>
      <c r="AD244" s="21">
        <v>5.8463210000000002E-2</v>
      </c>
      <c r="AE244" s="21">
        <v>1.614635E-2</v>
      </c>
    </row>
    <row r="245" spans="1:31" ht="15.75" customHeight="1" x14ac:dyDescent="0.2">
      <c r="A245" s="3">
        <v>40283</v>
      </c>
      <c r="B245">
        <f t="shared" si="6"/>
        <v>2010</v>
      </c>
      <c r="C245">
        <f t="shared" si="7"/>
        <v>4</v>
      </c>
      <c r="D245" s="7">
        <v>-18.545433039999999</v>
      </c>
      <c r="E245">
        <v>-24.939399999999999</v>
      </c>
      <c r="F245" s="7">
        <v>3446.7780761700001</v>
      </c>
      <c r="H245" s="7">
        <v>3392.5644531200001</v>
      </c>
      <c r="I245" s="7">
        <v>46.133422850000002</v>
      </c>
      <c r="J245" s="7">
        <v>0.35990545000000002</v>
      </c>
      <c r="K245" s="7">
        <v>1.54153311</v>
      </c>
      <c r="L245" s="7">
        <v>1.9093345399999999</v>
      </c>
      <c r="M245" s="7">
        <v>1.168245E-2</v>
      </c>
      <c r="N245" s="7">
        <v>0.84564233</v>
      </c>
      <c r="O245" s="7">
        <v>3.3872559099999999</v>
      </c>
      <c r="P245" s="7">
        <v>2.4821300000000001E-2</v>
      </c>
      <c r="Q245" s="7">
        <v>0</v>
      </c>
      <c r="R245" s="7">
        <v>0</v>
      </c>
      <c r="S245" s="7">
        <v>0</v>
      </c>
      <c r="U245" s="7">
        <v>1.2020189999999999</v>
      </c>
      <c r="V245" s="7">
        <v>9.3986362982320132E-2</v>
      </c>
      <c r="W245" s="7">
        <v>2.7556886999999994</v>
      </c>
      <c r="X245" s="7">
        <v>3.1601862000000001</v>
      </c>
      <c r="Y245" s="7">
        <v>0.17957580000000001</v>
      </c>
      <c r="Z245" s="7">
        <v>2.9806103999999998</v>
      </c>
      <c r="AA245" s="21">
        <v>1.575407964899385E-3</v>
      </c>
      <c r="AB245" s="7">
        <v>4.2637109999999998</v>
      </c>
      <c r="AC245" s="21">
        <v>0.18682469999999995</v>
      </c>
      <c r="AD245" s="21">
        <v>5.6577299999999997E-2</v>
      </c>
      <c r="AE245" s="21">
        <v>1.67187E-2</v>
      </c>
    </row>
    <row r="246" spans="1:31" ht="15.75" customHeight="1" x14ac:dyDescent="0.2">
      <c r="A246" s="3">
        <v>40313</v>
      </c>
      <c r="B246">
        <f t="shared" si="6"/>
        <v>2010</v>
      </c>
      <c r="C246">
        <f t="shared" si="7"/>
        <v>5</v>
      </c>
      <c r="D246" s="7">
        <v>-19.012672420000001</v>
      </c>
      <c r="E246">
        <v>-28.3003</v>
      </c>
      <c r="F246" s="7">
        <v>3446.3107910200001</v>
      </c>
      <c r="H246" s="7">
        <v>3391.3757324200001</v>
      </c>
      <c r="I246" s="7">
        <v>46.17334366</v>
      </c>
      <c r="J246" s="7">
        <v>0.41999747999999998</v>
      </c>
      <c r="K246" s="7">
        <v>1.6933120500000001</v>
      </c>
      <c r="L246" s="7">
        <v>1.8010640099999999</v>
      </c>
      <c r="M246" s="7">
        <v>0.15334195</v>
      </c>
      <c r="N246" s="7">
        <v>0.76130341999999995</v>
      </c>
      <c r="O246" s="7">
        <v>3.8915822499999999</v>
      </c>
      <c r="P246" s="7">
        <v>4.1339729999999998E-2</v>
      </c>
      <c r="Q246" s="7">
        <v>0</v>
      </c>
      <c r="R246" s="7">
        <v>0</v>
      </c>
      <c r="S246" s="7">
        <v>0</v>
      </c>
      <c r="U246" s="7">
        <v>3.9068255299999999</v>
      </c>
      <c r="V246" s="7">
        <v>0.39243516492233971</v>
      </c>
      <c r="W246" s="7">
        <v>4.6581991900000004</v>
      </c>
      <c r="X246" s="7">
        <v>4.4720172199999997</v>
      </c>
      <c r="Y246" s="7">
        <v>0.20319352999999998</v>
      </c>
      <c r="Z246" s="7">
        <v>4.2688236899999996</v>
      </c>
      <c r="AA246" s="21">
        <v>1.0236670066286252E-2</v>
      </c>
      <c r="AB246" s="7">
        <v>7.6104113400000006</v>
      </c>
      <c r="AC246" s="21">
        <v>0.19305218999999998</v>
      </c>
      <c r="AD246" s="21">
        <v>5.8463210000000002E-2</v>
      </c>
      <c r="AE246" s="21">
        <v>1.7463230000000003E-2</v>
      </c>
    </row>
    <row r="247" spans="1:31" ht="15.75" customHeight="1" x14ac:dyDescent="0.2">
      <c r="A247" s="3">
        <v>40344</v>
      </c>
      <c r="B247">
        <f t="shared" si="6"/>
        <v>2010</v>
      </c>
      <c r="C247">
        <f t="shared" si="7"/>
        <v>6</v>
      </c>
      <c r="D247" s="7">
        <v>-18.668165210000002</v>
      </c>
      <c r="E247">
        <v>-27.766200000000001</v>
      </c>
      <c r="F247" s="7">
        <v>3446.6555175799999</v>
      </c>
      <c r="H247" s="7">
        <v>3390.7575683599998</v>
      </c>
      <c r="I247" s="7">
        <v>46.142436979999999</v>
      </c>
      <c r="J247" s="7">
        <v>0.99178129000000004</v>
      </c>
      <c r="K247" s="7">
        <v>1.5513379599999999</v>
      </c>
      <c r="L247" s="7">
        <v>2.2774648700000002</v>
      </c>
      <c r="M247" s="7">
        <v>0.17724690000000001</v>
      </c>
      <c r="N247" s="7">
        <v>0.43728566000000002</v>
      </c>
      <c r="O247" s="7">
        <v>4.1660842899999997</v>
      </c>
      <c r="P247" s="7">
        <v>0.1542915</v>
      </c>
      <c r="Q247" s="7">
        <v>0</v>
      </c>
      <c r="R247" s="7">
        <v>0</v>
      </c>
      <c r="S247" s="7">
        <v>0</v>
      </c>
      <c r="U247" s="7">
        <v>8.2479107999999997</v>
      </c>
      <c r="V247" s="7">
        <v>1.3130012047059063</v>
      </c>
      <c r="W247" s="7">
        <v>4.6004999999999994</v>
      </c>
      <c r="X247" s="7">
        <v>5.3016753000000003</v>
      </c>
      <c r="Y247" s="7">
        <v>0.50377170000000004</v>
      </c>
      <c r="Z247" s="7">
        <v>4.7979036000000006</v>
      </c>
      <c r="AA247" s="21">
        <v>0.10190017946109349</v>
      </c>
      <c r="AB247" s="7">
        <v>3.9134904000000006</v>
      </c>
      <c r="AC247" s="21">
        <v>0.18682469999999995</v>
      </c>
      <c r="AD247" s="21">
        <v>5.6577299999999997E-2</v>
      </c>
      <c r="AE247" s="21">
        <v>1.6911900000000001E-2</v>
      </c>
    </row>
    <row r="248" spans="1:31" ht="15.75" customHeight="1" x14ac:dyDescent="0.2">
      <c r="A248" s="3">
        <v>40374</v>
      </c>
      <c r="B248">
        <f t="shared" si="6"/>
        <v>2010</v>
      </c>
      <c r="C248">
        <f t="shared" si="7"/>
        <v>7</v>
      </c>
      <c r="D248" s="7">
        <v>-7.03507471</v>
      </c>
      <c r="E248">
        <v>-16.6006</v>
      </c>
      <c r="F248" s="7">
        <v>3458.2885742200001</v>
      </c>
      <c r="H248" s="7">
        <v>3391.7307128900002</v>
      </c>
      <c r="I248" s="7">
        <v>45.898208619999998</v>
      </c>
      <c r="J248" s="7">
        <v>3.29368353</v>
      </c>
      <c r="K248" s="7">
        <v>1.20553994</v>
      </c>
      <c r="L248" s="7">
        <v>7.4348554599999996</v>
      </c>
      <c r="M248" s="7">
        <v>0.36142412000000002</v>
      </c>
      <c r="N248" s="7">
        <v>8.9954400000000004E-2</v>
      </c>
      <c r="O248" s="7">
        <v>6.9430422800000002</v>
      </c>
      <c r="P248" s="7">
        <v>1.33110642</v>
      </c>
      <c r="Q248" s="7">
        <v>0</v>
      </c>
      <c r="R248" s="7">
        <v>0</v>
      </c>
      <c r="S248" s="7">
        <v>0</v>
      </c>
      <c r="U248" s="7">
        <v>34.480669150000004</v>
      </c>
      <c r="V248" s="7">
        <v>6.0124173246414472</v>
      </c>
      <c r="W248" s="7">
        <v>10.387660109999999</v>
      </c>
      <c r="X248" s="7">
        <v>14.264217860000002</v>
      </c>
      <c r="Y248" s="7">
        <v>1.7729467299999999</v>
      </c>
      <c r="Z248" s="7">
        <v>12.491271130000001</v>
      </c>
      <c r="AA248" s="21">
        <v>0.45916765825004119</v>
      </c>
      <c r="AB248" s="7">
        <v>5.4976038599999999</v>
      </c>
      <c r="AC248" s="21">
        <v>0.19305218999999998</v>
      </c>
      <c r="AD248" s="21">
        <v>5.8463210000000002E-2</v>
      </c>
      <c r="AE248" s="21">
        <v>1.6821530000000001E-2</v>
      </c>
    </row>
    <row r="249" spans="1:31" ht="15.75" customHeight="1" x14ac:dyDescent="0.2">
      <c r="A249" s="3">
        <v>40405</v>
      </c>
      <c r="B249">
        <f t="shared" si="6"/>
        <v>2010</v>
      </c>
      <c r="C249">
        <f t="shared" si="7"/>
        <v>8</v>
      </c>
      <c r="D249" s="7">
        <v>3.1041636499999998</v>
      </c>
      <c r="E249">
        <v>-0.33629999999999999</v>
      </c>
      <c r="F249" s="7">
        <v>3468.4277343799999</v>
      </c>
      <c r="H249" s="7">
        <v>3394.5871582</v>
      </c>
      <c r="I249" s="7">
        <v>45.567588809999997</v>
      </c>
      <c r="J249" s="7">
        <v>5.2028021799999999</v>
      </c>
      <c r="K249" s="7">
        <v>0.22264858000000001</v>
      </c>
      <c r="L249" s="7">
        <v>11.80444527</v>
      </c>
      <c r="M249" s="7">
        <v>0.21542320000000001</v>
      </c>
      <c r="N249" s="7">
        <v>6.9306599999999999E-3</v>
      </c>
      <c r="O249" s="7">
        <v>9.10887432</v>
      </c>
      <c r="P249" s="7">
        <v>1.7119637700000001</v>
      </c>
      <c r="Q249" s="7">
        <v>0</v>
      </c>
      <c r="R249" s="7">
        <v>0</v>
      </c>
      <c r="S249" s="7">
        <v>0</v>
      </c>
      <c r="U249" s="7">
        <v>32.998009830000001</v>
      </c>
      <c r="V249" s="7">
        <v>14.56554394940151</v>
      </c>
      <c r="W249" s="7">
        <v>11.161396549999999</v>
      </c>
      <c r="X249" s="7">
        <v>14.881728249999998</v>
      </c>
      <c r="Y249" s="7">
        <v>2.8422833600000001</v>
      </c>
      <c r="Z249" s="7">
        <v>12.039444889999999</v>
      </c>
      <c r="AA249" s="21">
        <v>0.53651040500482505</v>
      </c>
      <c r="AB249" s="7">
        <v>1.6827956300000002</v>
      </c>
      <c r="AC249" s="21">
        <v>0.19305218999999998</v>
      </c>
      <c r="AD249" s="21">
        <v>5.8463210000000002E-2</v>
      </c>
      <c r="AE249" s="21">
        <v>1.662375E-2</v>
      </c>
    </row>
    <row r="250" spans="1:31" ht="15.75" customHeight="1" x14ac:dyDescent="0.2">
      <c r="A250" s="3">
        <v>40436</v>
      </c>
      <c r="B250">
        <f t="shared" si="6"/>
        <v>2010</v>
      </c>
      <c r="C250">
        <f t="shared" si="7"/>
        <v>9</v>
      </c>
      <c r="D250" s="7">
        <v>9.5062952000000003</v>
      </c>
      <c r="E250">
        <v>10.276199999999999</v>
      </c>
      <c r="F250" s="7">
        <v>3474.8298339799999</v>
      </c>
      <c r="H250" s="7">
        <v>3397.0949707</v>
      </c>
      <c r="I250" s="7">
        <v>45.559043879999997</v>
      </c>
      <c r="J250" s="7">
        <v>7.0922327000000003</v>
      </c>
      <c r="K250" s="7">
        <v>0.25748863999999999</v>
      </c>
      <c r="L250" s="7">
        <v>14.144734379999999</v>
      </c>
      <c r="M250" s="7">
        <v>0.34365722999999998</v>
      </c>
      <c r="N250" s="7">
        <v>6.31637E-3</v>
      </c>
      <c r="O250" s="7">
        <v>8.5387067800000001</v>
      </c>
      <c r="P250" s="7">
        <v>1.7927693099999999</v>
      </c>
      <c r="Q250" s="7">
        <v>0</v>
      </c>
      <c r="R250" s="7">
        <v>0</v>
      </c>
      <c r="S250" s="7">
        <v>0</v>
      </c>
      <c r="U250" s="7">
        <v>23.898560999999997</v>
      </c>
      <c r="V250" s="7">
        <v>16.32518581713029</v>
      </c>
      <c r="W250" s="7">
        <v>10.597002</v>
      </c>
      <c r="X250" s="7">
        <v>13.630561500000001</v>
      </c>
      <c r="Y250" s="7">
        <v>3.7343285999999996</v>
      </c>
      <c r="Z250" s="7">
        <v>9.8962329000000011</v>
      </c>
      <c r="AA250" s="21">
        <v>0.15741012315849834</v>
      </c>
      <c r="AB250" s="7">
        <v>2.8603974000000001</v>
      </c>
      <c r="AC250" s="21">
        <v>0.18682469999999995</v>
      </c>
      <c r="AD250" s="21">
        <v>5.6577299999999997E-2</v>
      </c>
      <c r="AE250" s="21">
        <v>1.5866699999999997E-2</v>
      </c>
    </row>
    <row r="251" spans="1:31" ht="15.75" customHeight="1" x14ac:dyDescent="0.2">
      <c r="A251" s="3">
        <v>40466</v>
      </c>
      <c r="B251">
        <f t="shared" si="6"/>
        <v>2010</v>
      </c>
      <c r="C251">
        <f t="shared" si="7"/>
        <v>10</v>
      </c>
      <c r="D251" s="7">
        <v>-3.7790775299999999</v>
      </c>
      <c r="E251">
        <v>3.3140999999999998</v>
      </c>
      <c r="F251" s="7">
        <v>3461.5444335900002</v>
      </c>
      <c r="H251" s="7">
        <v>3396.9865722700001</v>
      </c>
      <c r="I251" s="7">
        <v>45.586006159999997</v>
      </c>
      <c r="J251" s="7">
        <v>4.0811018900000002</v>
      </c>
      <c r="K251" s="7">
        <v>0.88344096999999999</v>
      </c>
      <c r="L251" s="7">
        <v>8.0882873499999999</v>
      </c>
      <c r="M251" s="7">
        <v>0.34365722999999998</v>
      </c>
      <c r="N251" s="7">
        <v>4.0554689999999997E-2</v>
      </c>
      <c r="O251" s="7">
        <v>5.3052830699999998</v>
      </c>
      <c r="P251" s="7">
        <v>0.22948328000000001</v>
      </c>
      <c r="Q251" s="7">
        <v>0</v>
      </c>
      <c r="R251" s="7">
        <v>0</v>
      </c>
      <c r="S251" s="7">
        <v>0</v>
      </c>
      <c r="U251" s="7">
        <v>3.3109729799999998</v>
      </c>
      <c r="V251" s="7">
        <v>9.4239386454885974</v>
      </c>
      <c r="W251" s="7">
        <v>7.03333487</v>
      </c>
      <c r="X251" s="7">
        <v>6.5159194499999993</v>
      </c>
      <c r="Y251" s="7">
        <v>2.20469055</v>
      </c>
      <c r="Z251" s="7">
        <v>4.3112288999999997</v>
      </c>
      <c r="AA251" s="21">
        <v>2.0212831995638589E-3</v>
      </c>
      <c r="AB251" s="7">
        <v>7.2835259500000005</v>
      </c>
      <c r="AC251" s="21">
        <v>0.19305218999999998</v>
      </c>
      <c r="AD251" s="21">
        <v>5.8463210000000002E-2</v>
      </c>
      <c r="AE251" s="21">
        <v>1.6089000000000003E-2</v>
      </c>
    </row>
    <row r="252" spans="1:31" ht="15.75" customHeight="1" x14ac:dyDescent="0.2">
      <c r="A252" s="3">
        <v>40497</v>
      </c>
      <c r="B252">
        <f t="shared" si="6"/>
        <v>2010</v>
      </c>
      <c r="C252">
        <f t="shared" si="7"/>
        <v>11</v>
      </c>
      <c r="D252" s="7">
        <v>-8.3132953599999997</v>
      </c>
      <c r="E252">
        <v>-3.6642999999999999</v>
      </c>
      <c r="F252" s="7">
        <v>3457.0102539099998</v>
      </c>
      <c r="H252" s="7">
        <v>3396.3425293</v>
      </c>
      <c r="I252" s="7">
        <v>45.60102844</v>
      </c>
      <c r="J252" s="7">
        <v>2.8673186300000002</v>
      </c>
      <c r="K252" s="7">
        <v>1.0232687</v>
      </c>
      <c r="L252" s="7">
        <v>7.1851420399999997</v>
      </c>
      <c r="M252" s="7">
        <v>0.20050936999999999</v>
      </c>
      <c r="N252" s="7">
        <v>0.16463512</v>
      </c>
      <c r="O252" s="7">
        <v>3.60040951</v>
      </c>
      <c r="P252" s="7">
        <v>2.5436710000000001E-2</v>
      </c>
      <c r="Q252" s="7">
        <v>0</v>
      </c>
      <c r="R252" s="7">
        <v>0</v>
      </c>
      <c r="S252" s="7">
        <v>0</v>
      </c>
      <c r="U252" s="7">
        <v>1.9400126999999998</v>
      </c>
      <c r="V252" s="7">
        <v>2.8897303948355035</v>
      </c>
      <c r="W252" s="7">
        <v>2.3504058000000003</v>
      </c>
      <c r="X252" s="7">
        <v>3.5384468999999994</v>
      </c>
      <c r="Y252" s="7">
        <v>1.4982504000000003</v>
      </c>
      <c r="Z252" s="7">
        <v>2.0401964999999995</v>
      </c>
      <c r="AA252" s="21">
        <v>5.3702118214773536E-5</v>
      </c>
      <c r="AB252" s="7">
        <v>1.9615812000000001</v>
      </c>
      <c r="AC252" s="21">
        <v>0.18682469999999995</v>
      </c>
      <c r="AD252" s="21">
        <v>5.6577299999999997E-2</v>
      </c>
      <c r="AE252" s="21">
        <v>1.4668800000000001E-2</v>
      </c>
    </row>
    <row r="253" spans="1:31" ht="15.75" customHeight="1" x14ac:dyDescent="0.2">
      <c r="A253" s="3">
        <v>40527</v>
      </c>
      <c r="B253">
        <f t="shared" si="6"/>
        <v>2010</v>
      </c>
      <c r="C253">
        <f t="shared" si="7"/>
        <v>12</v>
      </c>
      <c r="D253" s="7">
        <v>-11.706931109999999</v>
      </c>
      <c r="E253">
        <v>-8.0591000000000008</v>
      </c>
      <c r="F253" s="7">
        <v>3453.6166992200001</v>
      </c>
      <c r="H253" s="7">
        <v>3395.39575195</v>
      </c>
      <c r="I253" s="7">
        <v>45.633552549999997</v>
      </c>
      <c r="J253" s="7">
        <v>1.6304631199999999</v>
      </c>
      <c r="K253" s="7">
        <v>1.0821039699999999</v>
      </c>
      <c r="L253" s="7">
        <v>6.0918502800000001</v>
      </c>
      <c r="M253" s="7">
        <v>9.6007200000000001E-2</v>
      </c>
      <c r="N253" s="7">
        <v>0.22747434999999999</v>
      </c>
      <c r="O253" s="7">
        <v>3.4361190800000001</v>
      </c>
      <c r="P253" s="7">
        <v>2.334259E-2</v>
      </c>
      <c r="Q253" s="7">
        <v>0</v>
      </c>
      <c r="R253" s="7">
        <v>0</v>
      </c>
      <c r="S253" s="7">
        <v>0</v>
      </c>
      <c r="U253" s="7">
        <v>0.71567808999999993</v>
      </c>
      <c r="V253" s="7">
        <v>2.3801390916728455</v>
      </c>
      <c r="W253" s="7">
        <v>1.7497016900000002</v>
      </c>
      <c r="X253" s="7">
        <v>3.7282760700000002</v>
      </c>
      <c r="Y253" s="7">
        <v>0.87377437000000002</v>
      </c>
      <c r="Z253" s="7">
        <v>2.8545017000000001</v>
      </c>
      <c r="AA253" s="21">
        <v>0</v>
      </c>
      <c r="AB253" s="7">
        <v>4.8343938900000003</v>
      </c>
      <c r="AC253" s="21">
        <v>0.19305218999999998</v>
      </c>
      <c r="AD253" s="21">
        <v>5.8463210000000002E-2</v>
      </c>
      <c r="AE253" s="21">
        <v>1.3954029999999999E-2</v>
      </c>
    </row>
    <row r="254" spans="1:31" ht="15.75" customHeight="1" x14ac:dyDescent="0.2">
      <c r="A254" s="3">
        <v>40558</v>
      </c>
      <c r="B254">
        <f t="shared" si="6"/>
        <v>2011</v>
      </c>
      <c r="C254">
        <f t="shared" si="7"/>
        <v>1</v>
      </c>
      <c r="D254" s="7">
        <v>-13.927965159999999</v>
      </c>
      <c r="F254" s="7">
        <v>3451.3955078099998</v>
      </c>
      <c r="H254" s="7">
        <v>3394.3947753900002</v>
      </c>
      <c r="I254" s="7">
        <v>45.646575929999997</v>
      </c>
      <c r="J254" s="7">
        <v>0.80710137000000004</v>
      </c>
      <c r="K254" s="7">
        <v>1.2012300499999999</v>
      </c>
      <c r="L254" s="7">
        <v>4.89960051</v>
      </c>
      <c r="M254" s="7">
        <v>0.29904616000000001</v>
      </c>
      <c r="N254" s="7">
        <v>0.50951725000000003</v>
      </c>
      <c r="O254" s="7">
        <v>3.6141552899999998</v>
      </c>
      <c r="P254" s="7">
        <v>2.3710640000000002E-2</v>
      </c>
      <c r="Q254" s="7">
        <v>0</v>
      </c>
      <c r="R254" s="7">
        <v>0</v>
      </c>
      <c r="S254" s="7">
        <v>0</v>
      </c>
      <c r="U254" s="7">
        <v>0.93307303000000008</v>
      </c>
      <c r="V254" s="7">
        <v>1.5270379511475929</v>
      </c>
      <c r="W254" s="7">
        <v>2.1405028799999997</v>
      </c>
      <c r="X254" s="7">
        <v>4.1927704600000002</v>
      </c>
      <c r="Y254" s="7">
        <v>0.40295908000000003</v>
      </c>
      <c r="Z254" s="7">
        <v>3.7898113800000006</v>
      </c>
      <c r="AA254" s="21">
        <v>0</v>
      </c>
      <c r="AB254" s="7">
        <v>7.3934934900000009</v>
      </c>
      <c r="AC254" s="21">
        <v>0.19543174999999999</v>
      </c>
      <c r="AD254" s="21">
        <v>5.8700360000000007E-2</v>
      </c>
      <c r="AE254" s="21">
        <v>1.352561E-2</v>
      </c>
    </row>
    <row r="255" spans="1:31" ht="15.75" customHeight="1" x14ac:dyDescent="0.2">
      <c r="A255" s="3">
        <v>40589</v>
      </c>
      <c r="B255">
        <f t="shared" si="6"/>
        <v>2011</v>
      </c>
      <c r="C255">
        <f t="shared" si="7"/>
        <v>2</v>
      </c>
      <c r="D255" s="7">
        <v>-15.094842910000001</v>
      </c>
      <c r="E255">
        <v>-12.0084</v>
      </c>
      <c r="F255" s="7">
        <v>3450.2287597700001</v>
      </c>
      <c r="H255" s="7">
        <v>3394.0061035200001</v>
      </c>
      <c r="I255" s="7">
        <v>45.727714540000001</v>
      </c>
      <c r="J255" s="7">
        <v>0.54937488000000001</v>
      </c>
      <c r="K255" s="7">
        <v>0.98941714000000003</v>
      </c>
      <c r="L255" s="7">
        <v>4.1216821699999997</v>
      </c>
      <c r="M255" s="7">
        <v>0.29909763</v>
      </c>
      <c r="N255" s="7">
        <v>0.95560402</v>
      </c>
      <c r="O255" s="7">
        <v>3.55491519</v>
      </c>
      <c r="P255" s="7">
        <v>2.4848869999999999E-2</v>
      </c>
      <c r="Q255" s="7">
        <v>0</v>
      </c>
      <c r="R255" s="7">
        <v>0</v>
      </c>
      <c r="S255" s="7">
        <v>0</v>
      </c>
      <c r="U255" s="7">
        <v>2.25863792</v>
      </c>
      <c r="V255" s="7">
        <v>0.6012291919440409</v>
      </c>
      <c r="W255" s="7">
        <v>2.7974483599999997</v>
      </c>
      <c r="X255" s="7">
        <v>3.6254999199999998</v>
      </c>
      <c r="Y255" s="7">
        <v>0.24186904000000004</v>
      </c>
      <c r="Z255" s="7">
        <v>3.3836308799999997</v>
      </c>
      <c r="AA255" s="21">
        <v>0</v>
      </c>
      <c r="AB255" s="7">
        <v>4.6927109600000003</v>
      </c>
      <c r="AC255" s="21">
        <v>0.17651899999999998</v>
      </c>
      <c r="AD255" s="21">
        <v>5.3019680000000007E-2</v>
      </c>
      <c r="AE255" s="21">
        <v>1.315328E-2</v>
      </c>
    </row>
    <row r="256" spans="1:31" ht="15.75" customHeight="1" x14ac:dyDescent="0.2">
      <c r="A256" s="3">
        <v>40617</v>
      </c>
      <c r="B256">
        <f t="shared" si="6"/>
        <v>2011</v>
      </c>
      <c r="C256">
        <f t="shared" si="7"/>
        <v>3</v>
      </c>
      <c r="D256" s="7">
        <v>-16.247333529999999</v>
      </c>
      <c r="E256">
        <v>-17.576599999999999</v>
      </c>
      <c r="F256" s="7">
        <v>3449.0761718799999</v>
      </c>
      <c r="H256" s="7">
        <v>3393.4936523400002</v>
      </c>
      <c r="I256" s="7">
        <v>45.773239140000001</v>
      </c>
      <c r="J256" s="7">
        <v>0.38914527999999998</v>
      </c>
      <c r="K256" s="7">
        <v>1.1071399500000001</v>
      </c>
      <c r="L256" s="7">
        <v>3.02964878</v>
      </c>
      <c r="M256" s="7">
        <v>0.29909763</v>
      </c>
      <c r="N256" s="7">
        <v>1.39237225</v>
      </c>
      <c r="O256" s="7">
        <v>3.5663449800000002</v>
      </c>
      <c r="P256" s="7">
        <v>2.555091E-2</v>
      </c>
      <c r="Q256" s="7">
        <v>0</v>
      </c>
      <c r="R256" s="7">
        <v>0</v>
      </c>
      <c r="S256" s="7">
        <v>0</v>
      </c>
      <c r="U256" s="7">
        <v>1.2337147499999999</v>
      </c>
      <c r="V256" s="7">
        <v>0.37395773528792475</v>
      </c>
      <c r="W256" s="7">
        <v>3.5809333800000003</v>
      </c>
      <c r="X256" s="7">
        <v>3.9743050899999997</v>
      </c>
      <c r="Y256" s="7">
        <v>0.17661165000000001</v>
      </c>
      <c r="Z256" s="7">
        <v>3.7976934400000002</v>
      </c>
      <c r="AA256" s="21">
        <v>1.5822620030693631E-6</v>
      </c>
      <c r="AB256" s="7">
        <v>7.8576025499999993</v>
      </c>
      <c r="AC256" s="21">
        <v>0.19543174999999999</v>
      </c>
      <c r="AD256" s="21">
        <v>5.8700360000000007E-2</v>
      </c>
      <c r="AE256" s="21">
        <v>1.5726609999999999E-2</v>
      </c>
    </row>
    <row r="257" spans="1:31" ht="15.75" customHeight="1" x14ac:dyDescent="0.2">
      <c r="A257" s="3">
        <v>40648</v>
      </c>
      <c r="B257">
        <f t="shared" si="6"/>
        <v>2011</v>
      </c>
      <c r="C257">
        <f t="shared" si="7"/>
        <v>4</v>
      </c>
      <c r="D257" s="7">
        <v>-17.89071655</v>
      </c>
      <c r="E257">
        <v>-22.9313</v>
      </c>
      <c r="F257" s="7">
        <v>3447.4328613299999</v>
      </c>
      <c r="H257" s="7">
        <v>3392.4235839799999</v>
      </c>
      <c r="I257" s="7">
        <v>45.821777339999997</v>
      </c>
      <c r="J257" s="7">
        <v>0.40169597000000001</v>
      </c>
      <c r="K257" s="7">
        <v>1.1590070699999999</v>
      </c>
      <c r="L257" s="7">
        <v>2.4408659899999998</v>
      </c>
      <c r="M257" s="7">
        <v>1.212279E-2</v>
      </c>
      <c r="N257" s="7">
        <v>1.5470992299999999</v>
      </c>
      <c r="O257" s="7">
        <v>3.6007485400000001</v>
      </c>
      <c r="P257" s="7">
        <v>2.605917E-2</v>
      </c>
      <c r="Q257" s="7">
        <v>0</v>
      </c>
      <c r="R257" s="7">
        <v>0</v>
      </c>
      <c r="S257" s="7">
        <v>0</v>
      </c>
      <c r="U257" s="7">
        <v>2.3557452000000003</v>
      </c>
      <c r="V257" s="7">
        <v>0.33776773016950695</v>
      </c>
      <c r="W257" s="7">
        <v>2.7607329000000003</v>
      </c>
      <c r="X257" s="7">
        <v>2.8013724</v>
      </c>
      <c r="Y257" s="7">
        <v>0.20294219999999999</v>
      </c>
      <c r="Z257" s="7">
        <v>2.5984302000000001</v>
      </c>
      <c r="AA257" s="21">
        <v>6.061995727197196E-5</v>
      </c>
      <c r="AB257" s="7">
        <v>3.1574828999999998</v>
      </c>
      <c r="AC257" s="21">
        <v>0.1891275</v>
      </c>
      <c r="AD257" s="21">
        <v>5.6806800000000005E-2</v>
      </c>
      <c r="AE257" s="21">
        <v>1.6062900000000001E-2</v>
      </c>
    </row>
    <row r="258" spans="1:31" ht="15.75" customHeight="1" x14ac:dyDescent="0.2">
      <c r="A258" s="3">
        <v>40678</v>
      </c>
      <c r="B258">
        <f t="shared" si="6"/>
        <v>2011</v>
      </c>
      <c r="C258">
        <f t="shared" si="7"/>
        <v>5</v>
      </c>
      <c r="D258" s="7">
        <v>-18.215906140000001</v>
      </c>
      <c r="E258">
        <v>-24.449200000000001</v>
      </c>
      <c r="F258" s="7">
        <v>3447.1076660200001</v>
      </c>
      <c r="H258" s="7">
        <v>3391.3886718799999</v>
      </c>
      <c r="I258" s="7">
        <v>45.856391909999999</v>
      </c>
      <c r="J258" s="7">
        <v>0.54271382000000001</v>
      </c>
      <c r="K258" s="7">
        <v>1.4832403700000001</v>
      </c>
      <c r="L258" s="7">
        <v>2.19914269</v>
      </c>
      <c r="M258" s="7">
        <v>0.15909211000000001</v>
      </c>
      <c r="N258" s="7">
        <v>1.2974833299999999</v>
      </c>
      <c r="O258" s="7">
        <v>4.1161055600000003</v>
      </c>
      <c r="P258" s="7">
        <v>6.4772510000000005E-2</v>
      </c>
      <c r="Q258" s="7">
        <v>0</v>
      </c>
      <c r="R258" s="7">
        <v>0</v>
      </c>
      <c r="S258" s="7">
        <v>0</v>
      </c>
      <c r="U258" s="7">
        <v>5.4195759300000006</v>
      </c>
      <c r="V258" s="7">
        <v>0.81273198589122697</v>
      </c>
      <c r="W258" s="7">
        <v>4.7793704399999992</v>
      </c>
      <c r="X258" s="7">
        <v>4.8197944399999999</v>
      </c>
      <c r="Y258" s="7">
        <v>0.26964574999999996</v>
      </c>
      <c r="Z258" s="7">
        <v>4.5501486900000003</v>
      </c>
      <c r="AA258" s="21">
        <v>6.3744815355084453E-3</v>
      </c>
      <c r="AB258" s="7">
        <v>6.9093776500000006</v>
      </c>
      <c r="AC258" s="21">
        <v>0.19543174999999999</v>
      </c>
      <c r="AD258" s="21">
        <v>5.8700360000000007E-2</v>
      </c>
      <c r="AE258" s="21">
        <v>1.7293040000000003E-2</v>
      </c>
    </row>
    <row r="259" spans="1:31" ht="15.75" customHeight="1" x14ac:dyDescent="0.2">
      <c r="A259" s="3">
        <v>40709</v>
      </c>
      <c r="B259">
        <f t="shared" ref="B259:B322" si="8">YEAR(A259)</f>
        <v>2011</v>
      </c>
      <c r="C259">
        <f t="shared" ref="C259:C322" si="9">MONTH(A259)</f>
        <v>6</v>
      </c>
      <c r="D259" s="7">
        <v>-13.71006393</v>
      </c>
      <c r="F259" s="7">
        <v>3451.6135253900002</v>
      </c>
      <c r="H259" s="7">
        <v>3391.9147949200001</v>
      </c>
      <c r="I259" s="7">
        <v>45.858398440000002</v>
      </c>
      <c r="J259" s="7">
        <v>1.88333642</v>
      </c>
      <c r="K259" s="7">
        <v>1.07446313</v>
      </c>
      <c r="L259" s="7">
        <v>4.23309231</v>
      </c>
      <c r="M259" s="7">
        <v>0.18340658000000001</v>
      </c>
      <c r="N259" s="7">
        <v>0.68046777999999997</v>
      </c>
      <c r="O259" s="7">
        <v>5.0664844499999999</v>
      </c>
      <c r="P259" s="7">
        <v>0.71912414000000002</v>
      </c>
      <c r="Q259" s="7">
        <v>0</v>
      </c>
      <c r="R259" s="7">
        <v>0</v>
      </c>
      <c r="S259" s="7">
        <v>0</v>
      </c>
      <c r="U259" s="7">
        <v>24.413967</v>
      </c>
      <c r="V259" s="7">
        <v>1.8768272358898557</v>
      </c>
      <c r="W259" s="7">
        <v>5.8307894999999998</v>
      </c>
      <c r="X259" s="7">
        <v>9.2873255999999991</v>
      </c>
      <c r="Y259" s="7">
        <v>0.97480860000000003</v>
      </c>
      <c r="Z259" s="7">
        <v>8.3125169999999997</v>
      </c>
      <c r="AA259" s="21">
        <v>0.11253579647516976</v>
      </c>
      <c r="AB259" s="7">
        <v>2.4586434000000001</v>
      </c>
      <c r="AC259" s="21">
        <v>0.1891275</v>
      </c>
      <c r="AD259" s="21">
        <v>5.6806800000000005E-2</v>
      </c>
      <c r="AE259" s="21">
        <v>1.6502099999999999E-2</v>
      </c>
    </row>
    <row r="260" spans="1:31" ht="15.75" customHeight="1" x14ac:dyDescent="0.2">
      <c r="A260" s="3">
        <v>40739</v>
      </c>
      <c r="B260">
        <f t="shared" si="8"/>
        <v>2011</v>
      </c>
      <c r="C260">
        <f t="shared" si="9"/>
        <v>7</v>
      </c>
      <c r="D260" s="7">
        <v>2.7796680899999999</v>
      </c>
      <c r="E260">
        <v>-1.4822</v>
      </c>
      <c r="F260" s="7">
        <v>3468.1032714799999</v>
      </c>
      <c r="H260" s="7">
        <v>3395.3798828099998</v>
      </c>
      <c r="I260" s="7">
        <v>45.627185820000001</v>
      </c>
      <c r="J260" s="7">
        <v>5.1502256400000004</v>
      </c>
      <c r="K260" s="7">
        <v>0.39376682000000002</v>
      </c>
      <c r="L260" s="7">
        <v>11.55015564</v>
      </c>
      <c r="M260" s="7">
        <v>0.37515405000000002</v>
      </c>
      <c r="N260" s="7">
        <v>9.9260169999999995E-2</v>
      </c>
      <c r="O260" s="7">
        <v>7.4377627400000002</v>
      </c>
      <c r="P260" s="7">
        <v>2.0899524700000001</v>
      </c>
      <c r="Q260" s="7">
        <v>0</v>
      </c>
      <c r="R260" s="7">
        <v>0</v>
      </c>
      <c r="S260" s="7">
        <v>0</v>
      </c>
      <c r="U260" s="7">
        <v>32.957984180000004</v>
      </c>
      <c r="V260" s="7">
        <v>12.370575849760726</v>
      </c>
      <c r="W260" s="7">
        <v>10.200778469999999</v>
      </c>
      <c r="X260" s="7">
        <v>16.693252619999999</v>
      </c>
      <c r="Y260" s="7">
        <v>2.7794001700000006</v>
      </c>
      <c r="Z260" s="7">
        <v>13.91385245</v>
      </c>
      <c r="AA260" s="21">
        <v>0.42168779879765705</v>
      </c>
      <c r="AB260" s="7">
        <v>2.94240375</v>
      </c>
      <c r="AC260" s="21">
        <v>0.19543174999999999</v>
      </c>
      <c r="AD260" s="21">
        <v>5.8700360000000007E-2</v>
      </c>
      <c r="AE260" s="21">
        <v>1.673318E-2</v>
      </c>
    </row>
    <row r="261" spans="1:31" ht="15.75" customHeight="1" x14ac:dyDescent="0.2">
      <c r="A261" s="3">
        <v>40770</v>
      </c>
      <c r="B261">
        <f t="shared" si="8"/>
        <v>2011</v>
      </c>
      <c r="C261">
        <f t="shared" si="9"/>
        <v>8</v>
      </c>
      <c r="D261" s="7">
        <v>13.317306520000001</v>
      </c>
      <c r="E261">
        <v>15.466200000000001</v>
      </c>
      <c r="F261" s="7">
        <v>3478.6408691400002</v>
      </c>
      <c r="H261" s="7">
        <v>3398.7387695299999</v>
      </c>
      <c r="I261" s="7">
        <v>45.390640259999998</v>
      </c>
      <c r="J261" s="7">
        <v>7.1945834199999998</v>
      </c>
      <c r="K261" s="7">
        <v>0.17120993000000001</v>
      </c>
      <c r="L261" s="7">
        <v>15.321660039999999</v>
      </c>
      <c r="M261" s="7">
        <v>0.22385263</v>
      </c>
      <c r="N261" s="7">
        <v>8.1785699999999996E-3</v>
      </c>
      <c r="O261" s="7">
        <v>9.0516748400000004</v>
      </c>
      <c r="P261" s="7">
        <v>2.5403790499999999</v>
      </c>
      <c r="Q261" s="7">
        <v>0</v>
      </c>
      <c r="R261" s="7">
        <v>0</v>
      </c>
      <c r="S261" s="7">
        <v>0</v>
      </c>
      <c r="U261" s="7">
        <v>36.343971270000004</v>
      </c>
      <c r="V261" s="7">
        <v>20.960470570363903</v>
      </c>
      <c r="W261" s="7">
        <v>10.921583340000002</v>
      </c>
      <c r="X261" s="7">
        <v>17.96983882</v>
      </c>
      <c r="Y261" s="7">
        <v>3.9233429499999999</v>
      </c>
      <c r="Z261" s="7">
        <v>14.046495869999999</v>
      </c>
      <c r="AA261" s="21">
        <v>0.4384709931376069</v>
      </c>
      <c r="AB261" s="7">
        <v>2.2211806899999997</v>
      </c>
      <c r="AC261" s="21">
        <v>0.19543174999999999</v>
      </c>
      <c r="AD261" s="21">
        <v>5.8700360000000007E-2</v>
      </c>
      <c r="AE261" s="21">
        <v>1.6610730000000001E-2</v>
      </c>
    </row>
    <row r="262" spans="1:31" ht="15.75" customHeight="1" x14ac:dyDescent="0.2">
      <c r="A262" s="3">
        <v>40801</v>
      </c>
      <c r="B262">
        <f t="shared" si="8"/>
        <v>2011</v>
      </c>
      <c r="C262">
        <f t="shared" si="9"/>
        <v>9</v>
      </c>
      <c r="D262" s="7">
        <v>12.03530407</v>
      </c>
      <c r="E262">
        <v>20.453099999999999</v>
      </c>
      <c r="F262" s="7">
        <v>3477.3588867200001</v>
      </c>
      <c r="H262" s="7">
        <v>3400.1489257799999</v>
      </c>
      <c r="I262" s="7">
        <v>45.337059019999998</v>
      </c>
      <c r="J262" s="7">
        <v>6.9951677300000004</v>
      </c>
      <c r="K262" s="7">
        <v>0.40693846</v>
      </c>
      <c r="L262" s="7">
        <v>14.72088718</v>
      </c>
      <c r="M262" s="7">
        <v>0.35541558000000001</v>
      </c>
      <c r="N262" s="7">
        <v>7.0625699999999998E-3</v>
      </c>
      <c r="O262" s="7">
        <v>8.3051261899999993</v>
      </c>
      <c r="P262" s="7">
        <v>1.0822932700000001</v>
      </c>
      <c r="Q262" s="7">
        <v>0</v>
      </c>
      <c r="R262" s="7">
        <v>0</v>
      </c>
      <c r="S262" s="7">
        <v>0</v>
      </c>
      <c r="U262" s="7">
        <v>22.4318235</v>
      </c>
      <c r="V262" s="7">
        <v>15.251982069925264</v>
      </c>
      <c r="W262" s="7">
        <v>10.7817159</v>
      </c>
      <c r="X262" s="7">
        <v>12.808767600000001</v>
      </c>
      <c r="Y262" s="7">
        <v>3.6704127</v>
      </c>
      <c r="Z262" s="7">
        <v>9.1383549000000013</v>
      </c>
      <c r="AA262" s="21">
        <v>0.14465652632018677</v>
      </c>
      <c r="AB262" s="7">
        <v>3.3144981000000002</v>
      </c>
      <c r="AC262" s="21">
        <v>0.1891275</v>
      </c>
      <c r="AD262" s="21">
        <v>5.6806800000000005E-2</v>
      </c>
      <c r="AE262" s="21">
        <v>1.5990299999999999E-2</v>
      </c>
    </row>
    <row r="263" spans="1:31" ht="15.75" customHeight="1" x14ac:dyDescent="0.2">
      <c r="A263" s="3">
        <v>40831</v>
      </c>
      <c r="B263">
        <f t="shared" si="8"/>
        <v>2011</v>
      </c>
      <c r="C263">
        <f t="shared" si="9"/>
        <v>10</v>
      </c>
      <c r="D263" s="7">
        <v>-1.2781263599999999</v>
      </c>
      <c r="E263">
        <v>11.3607</v>
      </c>
      <c r="F263" s="7">
        <v>3464.0454101599998</v>
      </c>
      <c r="H263" s="7">
        <v>3399.6347656200001</v>
      </c>
      <c r="I263" s="7">
        <v>45.359920500000001</v>
      </c>
      <c r="J263" s="7">
        <v>4.1014127699999996</v>
      </c>
      <c r="K263" s="7">
        <v>0.99251467000000004</v>
      </c>
      <c r="L263" s="7">
        <v>8.2897462799999992</v>
      </c>
      <c r="M263" s="7">
        <v>0.35541558000000001</v>
      </c>
      <c r="N263" s="7">
        <v>5.6375059999999998E-2</v>
      </c>
      <c r="O263" s="7">
        <v>5.1401095400000001</v>
      </c>
      <c r="P263" s="7">
        <v>0.11524498</v>
      </c>
      <c r="Q263" s="7">
        <v>0</v>
      </c>
      <c r="R263" s="7">
        <v>0</v>
      </c>
      <c r="S263" s="7">
        <v>0</v>
      </c>
      <c r="U263" s="7">
        <v>1.4190219000000002</v>
      </c>
      <c r="V263" s="7">
        <v>9.6669300118613961</v>
      </c>
      <c r="W263" s="7">
        <v>6.5303576999999997</v>
      </c>
      <c r="X263" s="7">
        <v>6.4642474100000005</v>
      </c>
      <c r="Y263" s="7">
        <v>2.2073320600000002</v>
      </c>
      <c r="Z263" s="7">
        <v>4.2569153499999999</v>
      </c>
      <c r="AA263" s="21">
        <v>1.0956034184110288E-3</v>
      </c>
      <c r="AB263" s="7">
        <v>8.6078974099999996</v>
      </c>
      <c r="AC263" s="21">
        <v>0.19543174999999999</v>
      </c>
      <c r="AD263" s="21">
        <v>5.8700360000000007E-2</v>
      </c>
      <c r="AE263" s="21">
        <v>1.6102640000000001E-2</v>
      </c>
    </row>
    <row r="264" spans="1:31" ht="15.75" customHeight="1" x14ac:dyDescent="0.2">
      <c r="A264" s="3">
        <v>40862</v>
      </c>
      <c r="B264">
        <f t="shared" si="8"/>
        <v>2011</v>
      </c>
      <c r="C264">
        <f t="shared" si="9"/>
        <v>11</v>
      </c>
      <c r="D264" s="7">
        <v>-6.0669846500000002</v>
      </c>
      <c r="E264">
        <v>6.3333000000000004</v>
      </c>
      <c r="F264" s="7">
        <v>3459.2565918</v>
      </c>
      <c r="H264" s="7">
        <v>3398.5515136700001</v>
      </c>
      <c r="I264" s="7">
        <v>45.375522609999997</v>
      </c>
      <c r="J264" s="7">
        <v>2.82372785</v>
      </c>
      <c r="K264" s="7">
        <v>1.1506547899999999</v>
      </c>
      <c r="L264" s="7">
        <v>7.7644796400000002</v>
      </c>
      <c r="M264" s="7">
        <v>0.20686555000000001</v>
      </c>
      <c r="N264" s="7">
        <v>0.16786048000000001</v>
      </c>
      <c r="O264" s="7">
        <v>3.1913445</v>
      </c>
      <c r="P264" s="7">
        <v>2.4699180000000001E-2</v>
      </c>
      <c r="Q264" s="7">
        <v>0</v>
      </c>
      <c r="R264" s="7">
        <v>0</v>
      </c>
      <c r="S264" s="7">
        <v>0</v>
      </c>
      <c r="U264" s="7">
        <v>0.37067549999999999</v>
      </c>
      <c r="V264" s="7">
        <v>2.4349333352462348</v>
      </c>
      <c r="W264" s="7">
        <v>1.4917892999999998</v>
      </c>
      <c r="X264" s="7">
        <v>3.5645027999999996</v>
      </c>
      <c r="Y264" s="7">
        <v>1.4676597</v>
      </c>
      <c r="Z264" s="7">
        <v>2.0968430999999996</v>
      </c>
      <c r="AA264" s="21">
        <v>6.8959644672942391E-5</v>
      </c>
      <c r="AB264" s="7">
        <v>2.1937553999999997</v>
      </c>
      <c r="AC264" s="21">
        <v>0.1891275</v>
      </c>
      <c r="AD264" s="21">
        <v>5.6806800000000005E-2</v>
      </c>
      <c r="AE264" s="21">
        <v>1.4613000000000001E-2</v>
      </c>
    </row>
    <row r="265" spans="1:31" ht="15.75" customHeight="1" x14ac:dyDescent="0.2">
      <c r="A265" s="3">
        <v>40892</v>
      </c>
      <c r="B265">
        <f t="shared" si="8"/>
        <v>2011</v>
      </c>
      <c r="C265">
        <f t="shared" si="9"/>
        <v>12</v>
      </c>
      <c r="D265" s="7">
        <v>-9.3742389700000004</v>
      </c>
      <c r="E265">
        <v>-3.3872</v>
      </c>
      <c r="F265" s="7">
        <v>3455.9494628900002</v>
      </c>
      <c r="H265" s="7">
        <v>3397.3486328099998</v>
      </c>
      <c r="I265" s="7">
        <v>45.385952000000003</v>
      </c>
      <c r="J265" s="7">
        <v>1.4623407100000001</v>
      </c>
      <c r="K265" s="7">
        <v>1.2345602499999999</v>
      </c>
      <c r="L265" s="7">
        <v>6.9685878800000003</v>
      </c>
      <c r="M265" s="7">
        <v>9.9673230000000002E-2</v>
      </c>
      <c r="N265" s="7">
        <v>0.19322127</v>
      </c>
      <c r="O265" s="7">
        <v>3.2329409099999999</v>
      </c>
      <c r="P265" s="7">
        <v>2.352017E-2</v>
      </c>
      <c r="Q265" s="7">
        <v>0</v>
      </c>
      <c r="R265" s="7">
        <v>0</v>
      </c>
      <c r="S265" s="7">
        <v>0</v>
      </c>
      <c r="U265" s="7">
        <v>0.38679010000000003</v>
      </c>
      <c r="V265" s="7">
        <v>2.3280411373942824</v>
      </c>
      <c r="W265" s="7">
        <v>1.56393326</v>
      </c>
      <c r="X265" s="7">
        <v>3.8988284599999998</v>
      </c>
      <c r="Y265" s="7">
        <v>0.77679582999999996</v>
      </c>
      <c r="Z265" s="7">
        <v>3.1220326300000001</v>
      </c>
      <c r="AA265" s="21">
        <v>2.0343368610891806E-6</v>
      </c>
      <c r="AB265" s="7">
        <v>5.0282226300000001</v>
      </c>
      <c r="AC265" s="21">
        <v>0.19543174999999999</v>
      </c>
      <c r="AD265" s="21">
        <v>5.8700360000000007E-2</v>
      </c>
      <c r="AE265" s="21">
        <v>1.4010140000000001E-2</v>
      </c>
    </row>
    <row r="266" spans="1:31" ht="15.75" customHeight="1" x14ac:dyDescent="0.2">
      <c r="A266" s="3">
        <v>40923</v>
      </c>
      <c r="B266">
        <f t="shared" si="8"/>
        <v>2012</v>
      </c>
      <c r="C266">
        <f t="shared" si="9"/>
        <v>1</v>
      </c>
      <c r="D266" s="7">
        <v>-10.84029484</v>
      </c>
      <c r="E266">
        <v>-3.7029000000000001</v>
      </c>
      <c r="F266" s="7">
        <v>3454.4833984400002</v>
      </c>
      <c r="H266" s="7">
        <v>3396.1269531200001</v>
      </c>
      <c r="I266" s="7">
        <v>45.40953064</v>
      </c>
      <c r="J266" s="7">
        <v>0.81512982</v>
      </c>
      <c r="K266" s="7">
        <v>1.0159540199999999</v>
      </c>
      <c r="L266" s="7">
        <v>6.1685433400000003</v>
      </c>
      <c r="M266" s="7">
        <v>0.29451874</v>
      </c>
      <c r="N266" s="7">
        <v>0.56834775000000004</v>
      </c>
      <c r="O266" s="7">
        <v>4.0580925900000002</v>
      </c>
      <c r="P266" s="7">
        <v>2.6227179999999999E-2</v>
      </c>
      <c r="Q266" s="7">
        <v>0</v>
      </c>
      <c r="R266" s="7">
        <v>0</v>
      </c>
      <c r="S266" s="7">
        <v>0</v>
      </c>
      <c r="U266" s="7">
        <v>3.0544182199999996</v>
      </c>
      <c r="V266" s="7">
        <v>1.7801645532904085</v>
      </c>
      <c r="W266" s="7">
        <v>2.88758056</v>
      </c>
      <c r="X266" s="7">
        <v>3.92248456</v>
      </c>
      <c r="Y266" s="7">
        <v>0.40661243000000002</v>
      </c>
      <c r="Z266" s="7">
        <v>3.51587213</v>
      </c>
      <c r="AA266" s="21">
        <v>0</v>
      </c>
      <c r="AB266" s="7">
        <v>6.7430738100000003</v>
      </c>
      <c r="AC266" s="21">
        <v>0.19761445999999999</v>
      </c>
      <c r="AD266" s="21">
        <v>5.8895040000000003E-2</v>
      </c>
      <c r="AE266" s="21">
        <v>1.3694560000000001E-2</v>
      </c>
    </row>
    <row r="267" spans="1:31" ht="15.75" customHeight="1" x14ac:dyDescent="0.2">
      <c r="A267" s="3">
        <v>40954</v>
      </c>
      <c r="B267">
        <f t="shared" si="8"/>
        <v>2012</v>
      </c>
      <c r="C267">
        <f t="shared" si="9"/>
        <v>2</v>
      </c>
      <c r="D267" s="7">
        <v>-12.76475525</v>
      </c>
      <c r="E267">
        <v>-7.8075999999999999</v>
      </c>
      <c r="F267" s="7">
        <v>3452.5588378900002</v>
      </c>
      <c r="H267" s="7">
        <v>3395.5307617200001</v>
      </c>
      <c r="I267" s="7">
        <v>45.487045289999998</v>
      </c>
      <c r="J267" s="7">
        <v>0.53957306999999999</v>
      </c>
      <c r="K267" s="7">
        <v>1.034567</v>
      </c>
      <c r="L267" s="7">
        <v>4.9631633800000001</v>
      </c>
      <c r="M267" s="7">
        <v>0.29476720000000001</v>
      </c>
      <c r="N267" s="7">
        <v>1.03888428</v>
      </c>
      <c r="O267" s="7">
        <v>3.6458909500000001</v>
      </c>
      <c r="P267" s="7">
        <v>2.42238E-2</v>
      </c>
      <c r="Q267" s="7">
        <v>0</v>
      </c>
      <c r="R267" s="7">
        <v>0</v>
      </c>
      <c r="S267" s="7">
        <v>0</v>
      </c>
      <c r="U267" s="7">
        <v>1.5746788299999999</v>
      </c>
      <c r="V267" s="7">
        <v>0.93173006486001553</v>
      </c>
      <c r="W267" s="7">
        <v>2.8672795899999999</v>
      </c>
      <c r="X267" s="7">
        <v>3.6673014299999993</v>
      </c>
      <c r="Y267" s="7">
        <v>0.24237097999999999</v>
      </c>
      <c r="Z267" s="7">
        <v>3.4249304499999993</v>
      </c>
      <c r="AA267" s="21">
        <v>0</v>
      </c>
      <c r="AB267" s="7">
        <v>5.2050241100000001</v>
      </c>
      <c r="AC267" s="21">
        <v>0.18486513999999998</v>
      </c>
      <c r="AD267" s="21">
        <v>5.5095359999999996E-2</v>
      </c>
      <c r="AE267" s="21">
        <v>1.3560109999999998E-2</v>
      </c>
    </row>
    <row r="268" spans="1:31" ht="15.75" customHeight="1" x14ac:dyDescent="0.2">
      <c r="A268" s="3">
        <v>40983</v>
      </c>
      <c r="B268">
        <f t="shared" si="8"/>
        <v>2012</v>
      </c>
      <c r="C268">
        <f t="shared" si="9"/>
        <v>3</v>
      </c>
      <c r="D268" s="7">
        <v>-14.665070529999999</v>
      </c>
      <c r="E268">
        <v>-12.780799999999999</v>
      </c>
      <c r="F268" s="7">
        <v>3450.6584472700001</v>
      </c>
      <c r="H268" s="7">
        <v>3394.7626953099998</v>
      </c>
      <c r="I268" s="7">
        <v>45.536193849999997</v>
      </c>
      <c r="J268" s="7">
        <v>0.3471882</v>
      </c>
      <c r="K268" s="7">
        <v>1.11899042</v>
      </c>
      <c r="L268" s="7">
        <v>3.7296111600000001</v>
      </c>
      <c r="M268" s="7">
        <v>0.29476720000000001</v>
      </c>
      <c r="N268" s="7">
        <v>1.3187873400000001</v>
      </c>
      <c r="O268" s="7">
        <v>3.5242555100000001</v>
      </c>
      <c r="P268" s="7">
        <v>2.5957569999999999E-2</v>
      </c>
      <c r="Q268" s="7">
        <v>0</v>
      </c>
      <c r="R268" s="7">
        <v>0</v>
      </c>
      <c r="S268" s="7">
        <v>0</v>
      </c>
      <c r="U268" s="7">
        <v>1.2205053400000001</v>
      </c>
      <c r="V268" s="7">
        <v>0.36484616652453533</v>
      </c>
      <c r="W268" s="7">
        <v>3.3439436499999999</v>
      </c>
      <c r="X268" s="7">
        <v>4.0255108900000005</v>
      </c>
      <c r="Y268" s="7">
        <v>0.15334615000000001</v>
      </c>
      <c r="Z268" s="7">
        <v>3.8721647400000005</v>
      </c>
      <c r="AA268" s="21">
        <v>0</v>
      </c>
      <c r="AB268" s="7">
        <v>7.7078269800000001</v>
      </c>
      <c r="AC268" s="21">
        <v>0.19761445999999999</v>
      </c>
      <c r="AD268" s="21">
        <v>5.8895040000000003E-2</v>
      </c>
      <c r="AE268" s="21">
        <v>1.562121E-2</v>
      </c>
    </row>
    <row r="269" spans="1:31" ht="15.75" customHeight="1" x14ac:dyDescent="0.2">
      <c r="A269" s="3">
        <v>41014</v>
      </c>
      <c r="B269">
        <f t="shared" si="8"/>
        <v>2012</v>
      </c>
      <c r="C269">
        <f t="shared" si="9"/>
        <v>4</v>
      </c>
      <c r="D269" s="7">
        <v>-15.950800900000001</v>
      </c>
      <c r="E269">
        <v>-15.385999999999999</v>
      </c>
      <c r="F269" s="7">
        <v>3449.3728027299999</v>
      </c>
      <c r="H269" s="7">
        <v>3393.5515136700001</v>
      </c>
      <c r="I269" s="7">
        <v>45.584720609999998</v>
      </c>
      <c r="J269" s="7">
        <v>0.41294089</v>
      </c>
      <c r="K269" s="7">
        <v>1.1925895200000001</v>
      </c>
      <c r="L269" s="7">
        <v>3.2848973300000002</v>
      </c>
      <c r="M269" s="7">
        <v>1.2189709999999999E-2</v>
      </c>
      <c r="N269" s="7">
        <v>1.5531207300000001</v>
      </c>
      <c r="O269" s="7">
        <v>3.7524771700000001</v>
      </c>
      <c r="P269" s="7">
        <v>2.845176E-2</v>
      </c>
      <c r="Q269" s="7">
        <v>0</v>
      </c>
      <c r="R269" s="7">
        <v>0</v>
      </c>
      <c r="S269" s="7">
        <v>0</v>
      </c>
      <c r="U269" s="7">
        <v>2.5033923000000002</v>
      </c>
      <c r="V269" s="7">
        <v>0.30951150209315015</v>
      </c>
      <c r="W269" s="7">
        <v>2.8605818999999997</v>
      </c>
      <c r="X269" s="7">
        <v>2.9099784</v>
      </c>
      <c r="Y269" s="7">
        <v>0.2090409</v>
      </c>
      <c r="Z269" s="7">
        <v>2.7009375000000002</v>
      </c>
      <c r="AA269" s="21">
        <v>1.4062626984652764E-4</v>
      </c>
      <c r="AB269" s="7">
        <v>3.3450600000000001</v>
      </c>
      <c r="AC269" s="21">
        <v>0.19123979999999999</v>
      </c>
      <c r="AD269" s="21">
        <v>5.6995200000000003E-2</v>
      </c>
      <c r="AE269" s="21">
        <v>1.6286099999999998E-2</v>
      </c>
    </row>
    <row r="270" spans="1:31" ht="15.75" customHeight="1" x14ac:dyDescent="0.2">
      <c r="A270" s="3">
        <v>41044</v>
      </c>
      <c r="B270">
        <f t="shared" si="8"/>
        <v>2012</v>
      </c>
      <c r="C270">
        <f t="shared" si="9"/>
        <v>5</v>
      </c>
      <c r="D270" s="7">
        <v>-17.494342799999998</v>
      </c>
      <c r="F270" s="7">
        <v>3447.8293457</v>
      </c>
      <c r="H270" s="7">
        <v>3392.3930664099998</v>
      </c>
      <c r="I270" s="7">
        <v>45.612598419999998</v>
      </c>
      <c r="J270" s="7">
        <v>0.39184829999999998</v>
      </c>
      <c r="K270" s="7">
        <v>1.5595896199999999</v>
      </c>
      <c r="L270" s="7">
        <v>2.3887691499999999</v>
      </c>
      <c r="M270" s="7">
        <v>0.15556717</v>
      </c>
      <c r="N270" s="7">
        <v>1.47528255</v>
      </c>
      <c r="O270" s="7">
        <v>3.8186283099999998</v>
      </c>
      <c r="P270" s="7">
        <v>3.3979820000000001E-2</v>
      </c>
      <c r="Q270" s="7">
        <v>0</v>
      </c>
      <c r="R270" s="7">
        <v>0</v>
      </c>
      <c r="S270" s="7">
        <v>0</v>
      </c>
      <c r="U270" s="7">
        <v>1.9541166200000002</v>
      </c>
      <c r="V270" s="7">
        <v>0.40201039296198587</v>
      </c>
      <c r="W270" s="7">
        <v>4.03257362</v>
      </c>
      <c r="X270" s="7">
        <v>4.0068674900000003</v>
      </c>
      <c r="Y270" s="7">
        <v>0.18665565000000001</v>
      </c>
      <c r="Z270" s="7">
        <v>3.8202118400000002</v>
      </c>
      <c r="AA270" s="21">
        <v>2.5554378989928995E-3</v>
      </c>
      <c r="AB270" s="7">
        <v>7.9224988799999991</v>
      </c>
      <c r="AC270" s="21">
        <v>0.19761445999999999</v>
      </c>
      <c r="AD270" s="21">
        <v>5.8895040000000003E-2</v>
      </c>
      <c r="AE270" s="21">
        <v>1.7587540000000002E-2</v>
      </c>
    </row>
    <row r="271" spans="1:31" ht="15.75" customHeight="1" x14ac:dyDescent="0.2">
      <c r="A271" s="3">
        <v>41075</v>
      </c>
      <c r="B271">
        <f t="shared" si="8"/>
        <v>2012</v>
      </c>
      <c r="C271">
        <f t="shared" si="9"/>
        <v>6</v>
      </c>
      <c r="D271" s="7">
        <v>-17.78723145</v>
      </c>
      <c r="E271">
        <v>-27.815200000000001</v>
      </c>
      <c r="F271" s="7">
        <v>3447.53637695</v>
      </c>
      <c r="H271" s="7">
        <v>3391.5371093799999</v>
      </c>
      <c r="I271" s="7">
        <v>45.558525090000003</v>
      </c>
      <c r="J271" s="7">
        <v>0.96325088000000003</v>
      </c>
      <c r="K271" s="7">
        <v>1.61753035</v>
      </c>
      <c r="L271" s="7">
        <v>2.7710738199999998</v>
      </c>
      <c r="M271" s="7">
        <v>0.18066209999999999</v>
      </c>
      <c r="N271" s="7">
        <v>0.62324166000000003</v>
      </c>
      <c r="O271" s="7">
        <v>4.1270647</v>
      </c>
      <c r="P271" s="7">
        <v>0.15792227</v>
      </c>
      <c r="Q271" s="7">
        <v>0</v>
      </c>
      <c r="R271" s="7">
        <v>0</v>
      </c>
      <c r="S271" s="7">
        <v>0</v>
      </c>
      <c r="U271" s="7">
        <v>7.3698363000000002</v>
      </c>
      <c r="V271" s="7">
        <v>0.95838265763608421</v>
      </c>
      <c r="W271" s="7">
        <v>4.6335704999999994</v>
      </c>
      <c r="X271" s="7">
        <v>5.3815040999999999</v>
      </c>
      <c r="Y271" s="7">
        <v>0.48827940000000003</v>
      </c>
      <c r="Z271" s="7">
        <v>4.8932246999999993</v>
      </c>
      <c r="AA271" s="21">
        <v>0.12367781024552797</v>
      </c>
      <c r="AB271" s="7">
        <v>4.3695474000000001</v>
      </c>
      <c r="AC271" s="21">
        <v>0.19123979999999999</v>
      </c>
      <c r="AD271" s="21">
        <v>5.6995200000000003E-2</v>
      </c>
      <c r="AE271" s="21">
        <v>1.72368E-2</v>
      </c>
    </row>
    <row r="272" spans="1:31" ht="15.75" customHeight="1" x14ac:dyDescent="0.2">
      <c r="A272" s="3">
        <v>41105</v>
      </c>
      <c r="B272">
        <f t="shared" si="8"/>
        <v>2012</v>
      </c>
      <c r="C272">
        <f t="shared" si="9"/>
        <v>7</v>
      </c>
      <c r="D272" s="7">
        <v>-6.24165964</v>
      </c>
      <c r="E272">
        <v>-14.4842</v>
      </c>
      <c r="F272" s="7">
        <v>3459.08203125</v>
      </c>
      <c r="H272" s="7">
        <v>3391.0209960900002</v>
      </c>
      <c r="I272" s="7">
        <v>45.277893069999998</v>
      </c>
      <c r="J272" s="7">
        <v>3.6883621199999999</v>
      </c>
      <c r="K272" s="7">
        <v>1.3296742399999999</v>
      </c>
      <c r="L272" s="7">
        <v>8.8066301300000003</v>
      </c>
      <c r="M272" s="7">
        <v>0.36667469000000003</v>
      </c>
      <c r="N272" s="7">
        <v>7.7849080000000001E-2</v>
      </c>
      <c r="O272" s="7">
        <v>7.0614008899999998</v>
      </c>
      <c r="P272" s="7">
        <v>1.4523935299999999</v>
      </c>
      <c r="Q272" s="7">
        <v>0</v>
      </c>
      <c r="R272" s="7">
        <v>0</v>
      </c>
      <c r="S272" s="7">
        <v>0</v>
      </c>
      <c r="U272" s="7">
        <v>36.042622750000007</v>
      </c>
      <c r="V272" s="7">
        <v>8.0660866019402739</v>
      </c>
      <c r="W272" s="7">
        <v>10.12553372</v>
      </c>
      <c r="X272" s="7">
        <v>15.678628820000002</v>
      </c>
      <c r="Y272" s="7">
        <v>1.9846826200000001</v>
      </c>
      <c r="Z272" s="7">
        <v>13.693946200000003</v>
      </c>
      <c r="AA272" s="21">
        <v>0.46903131004910387</v>
      </c>
      <c r="AB272" s="7">
        <v>6.0345046399999989</v>
      </c>
      <c r="AC272" s="21">
        <v>0.19761445999999999</v>
      </c>
      <c r="AD272" s="21">
        <v>5.8895040000000003E-2</v>
      </c>
      <c r="AE272" s="21">
        <v>1.6923830000000001E-2</v>
      </c>
    </row>
    <row r="273" spans="1:31" ht="15.75" customHeight="1" x14ac:dyDescent="0.2">
      <c r="A273" s="3">
        <v>41136</v>
      </c>
      <c r="B273">
        <f t="shared" si="8"/>
        <v>2012</v>
      </c>
      <c r="C273">
        <f t="shared" si="9"/>
        <v>8</v>
      </c>
      <c r="D273" s="7">
        <v>6.6726489100000004</v>
      </c>
      <c r="E273">
        <v>4.2545000000000002</v>
      </c>
      <c r="F273" s="7">
        <v>3471.9963378900002</v>
      </c>
      <c r="H273" s="7">
        <v>3394.7780761700001</v>
      </c>
      <c r="I273" s="7">
        <v>44.97075272</v>
      </c>
      <c r="J273" s="7">
        <v>6.2957043600000002</v>
      </c>
      <c r="K273" s="7">
        <v>0.19463968000000001</v>
      </c>
      <c r="L273" s="7">
        <v>14.256052970000001</v>
      </c>
      <c r="M273" s="7">
        <v>0.21857494</v>
      </c>
      <c r="N273" s="7">
        <v>6.3580700000000004E-3</v>
      </c>
      <c r="O273" s="7">
        <v>9.1195535700000008</v>
      </c>
      <c r="P273" s="7">
        <v>2.1564884200000001</v>
      </c>
      <c r="Q273" s="7">
        <v>0</v>
      </c>
      <c r="R273" s="7">
        <v>0</v>
      </c>
      <c r="S273" s="7">
        <v>0</v>
      </c>
      <c r="U273" s="7">
        <v>36.386096240000001</v>
      </c>
      <c r="V273" s="7">
        <v>15.973505665493466</v>
      </c>
      <c r="W273" s="7">
        <v>10.8499535</v>
      </c>
      <c r="X273" s="7">
        <v>17.372917699999999</v>
      </c>
      <c r="Y273" s="7">
        <v>3.4310527200000003</v>
      </c>
      <c r="Z273" s="7">
        <v>13.941864979999998</v>
      </c>
      <c r="AA273" s="21">
        <v>0.47348337150556169</v>
      </c>
      <c r="AB273" s="7">
        <v>1.4269625499999998</v>
      </c>
      <c r="AC273" s="21">
        <v>0.19761445999999999</v>
      </c>
      <c r="AD273" s="21">
        <v>5.8895040000000003E-2</v>
      </c>
      <c r="AE273" s="21">
        <v>1.6674899999999999E-2</v>
      </c>
    </row>
    <row r="274" spans="1:31" ht="15.75" customHeight="1" x14ac:dyDescent="0.2">
      <c r="A274" s="3">
        <v>41167</v>
      </c>
      <c r="B274">
        <f t="shared" si="8"/>
        <v>2012</v>
      </c>
      <c r="C274">
        <f t="shared" si="9"/>
        <v>9</v>
      </c>
      <c r="D274" s="7">
        <v>8.8924589199999993</v>
      </c>
      <c r="E274">
        <v>13.865</v>
      </c>
      <c r="F274" s="7">
        <v>3474.21606445</v>
      </c>
      <c r="H274" s="7">
        <v>3396.8552246099998</v>
      </c>
      <c r="I274" s="7">
        <v>44.948135379999997</v>
      </c>
      <c r="J274" s="7">
        <v>6.9442191099999997</v>
      </c>
      <c r="K274" s="7">
        <v>0.34458836999999998</v>
      </c>
      <c r="L274" s="7">
        <v>15.25123024</v>
      </c>
      <c r="M274" s="7">
        <v>0.34836297999999999</v>
      </c>
      <c r="N274" s="7">
        <v>6.8943099999999998E-3</v>
      </c>
      <c r="O274" s="7">
        <v>8.2172040899999992</v>
      </c>
      <c r="P274" s="7">
        <v>1.3002284799999999</v>
      </c>
      <c r="Q274" s="7">
        <v>0</v>
      </c>
      <c r="R274" s="7">
        <v>0</v>
      </c>
      <c r="S274" s="7">
        <v>0</v>
      </c>
      <c r="U274" s="7">
        <v>20.806406699999997</v>
      </c>
      <c r="V274" s="7">
        <v>15.111770050125049</v>
      </c>
      <c r="W274" s="7">
        <v>10.7962866</v>
      </c>
      <c r="X274" s="7">
        <v>12.8158593</v>
      </c>
      <c r="Y274" s="7">
        <v>3.6332142000000003</v>
      </c>
      <c r="Z274" s="7">
        <v>9.1826450999999985</v>
      </c>
      <c r="AA274" s="21">
        <v>0.13054736114551285</v>
      </c>
      <c r="AB274" s="7">
        <v>4.041531</v>
      </c>
      <c r="AC274" s="21">
        <v>0.19123979999999999</v>
      </c>
      <c r="AD274" s="21">
        <v>5.6995200000000003E-2</v>
      </c>
      <c r="AE274" s="21">
        <v>1.6066499999999997E-2</v>
      </c>
    </row>
    <row r="275" spans="1:31" ht="15.75" customHeight="1" x14ac:dyDescent="0.2">
      <c r="A275" s="3">
        <v>41197</v>
      </c>
      <c r="B275">
        <f t="shared" si="8"/>
        <v>2012</v>
      </c>
      <c r="C275">
        <f t="shared" si="9"/>
        <v>10</v>
      </c>
      <c r="D275" s="7">
        <v>-4.1509146699999997</v>
      </c>
      <c r="F275" s="7">
        <v>3461.1726074200001</v>
      </c>
      <c r="H275" s="7">
        <v>3396.4665527299999</v>
      </c>
      <c r="I275" s="7">
        <v>44.967288969999998</v>
      </c>
      <c r="J275" s="7">
        <v>3.7792491899999998</v>
      </c>
      <c r="K275" s="7">
        <v>1.1322063200000001</v>
      </c>
      <c r="L275" s="7">
        <v>9.1935310399999999</v>
      </c>
      <c r="M275" s="7">
        <v>0.34836297999999999</v>
      </c>
      <c r="N275" s="7">
        <v>5.2031710000000002E-2</v>
      </c>
      <c r="O275" s="7">
        <v>5.1082382199999996</v>
      </c>
      <c r="P275" s="7">
        <v>0.12525678000000001</v>
      </c>
      <c r="Q275" s="7">
        <v>0</v>
      </c>
      <c r="R275" s="7">
        <v>0</v>
      </c>
      <c r="S275" s="7">
        <v>0</v>
      </c>
      <c r="U275" s="7">
        <v>1.8869408600000002</v>
      </c>
      <c r="V275" s="7">
        <v>9.0038240671968506</v>
      </c>
      <c r="W275" s="7">
        <v>6.04659309</v>
      </c>
      <c r="X275" s="7">
        <v>6.6293506200000003</v>
      </c>
      <c r="Y275" s="7">
        <v>2.031399</v>
      </c>
      <c r="Z275" s="7">
        <v>4.5979516200000008</v>
      </c>
      <c r="AA275" s="21">
        <v>3.0289015487327799E-4</v>
      </c>
      <c r="AB275" s="7">
        <v>7.52588116</v>
      </c>
      <c r="AC275" s="21">
        <v>0.19761445999999999</v>
      </c>
      <c r="AD275" s="21">
        <v>5.8895040000000003E-2</v>
      </c>
      <c r="AE275" s="21">
        <v>1.6002819999999997E-2</v>
      </c>
    </row>
    <row r="276" spans="1:31" ht="15.75" customHeight="1" x14ac:dyDescent="0.2">
      <c r="A276" s="3">
        <v>41228</v>
      </c>
      <c r="B276">
        <f t="shared" si="8"/>
        <v>2012</v>
      </c>
      <c r="C276">
        <f t="shared" si="9"/>
        <v>11</v>
      </c>
      <c r="D276" s="7">
        <v>-9.79034519</v>
      </c>
      <c r="E276">
        <v>-4.8296000000000001</v>
      </c>
      <c r="F276" s="7">
        <v>3455.5332031200001</v>
      </c>
      <c r="H276" s="7">
        <v>3395.6967773400002</v>
      </c>
      <c r="I276" s="7">
        <v>44.98048782</v>
      </c>
      <c r="J276" s="7">
        <v>2.56967664</v>
      </c>
      <c r="K276" s="7">
        <v>0.96932476999999995</v>
      </c>
      <c r="L276" s="7">
        <v>7.7122964899999999</v>
      </c>
      <c r="M276" s="7">
        <v>0.20408355</v>
      </c>
      <c r="N276" s="7">
        <v>0.1541826</v>
      </c>
      <c r="O276" s="7">
        <v>3.2230768200000002</v>
      </c>
      <c r="P276" s="7">
        <v>2.3348310000000001E-2</v>
      </c>
      <c r="Q276" s="7">
        <v>0</v>
      </c>
      <c r="R276" s="7">
        <v>0</v>
      </c>
      <c r="S276" s="7">
        <v>0</v>
      </c>
      <c r="U276" s="7">
        <v>0.55757489999999998</v>
      </c>
      <c r="V276" s="7">
        <v>3.4130249983859899</v>
      </c>
      <c r="W276" s="7">
        <v>1.5085763999999999</v>
      </c>
      <c r="X276" s="7">
        <v>3.2435166</v>
      </c>
      <c r="Y276" s="7">
        <v>1.3354404</v>
      </c>
      <c r="Z276" s="7">
        <v>1.9080761999999998</v>
      </c>
      <c r="AA276" s="21">
        <v>5.4686474760461839E-6</v>
      </c>
      <c r="AB276" s="7">
        <v>2.345682</v>
      </c>
      <c r="AC276" s="21">
        <v>0.19123979999999999</v>
      </c>
      <c r="AD276" s="21">
        <v>5.6995200000000003E-2</v>
      </c>
      <c r="AE276" s="21">
        <v>1.43628E-2</v>
      </c>
    </row>
    <row r="277" spans="1:31" ht="15.75" customHeight="1" x14ac:dyDescent="0.2">
      <c r="A277" s="3">
        <v>41258</v>
      </c>
      <c r="B277">
        <f t="shared" si="8"/>
        <v>2012</v>
      </c>
      <c r="C277">
        <f t="shared" si="9"/>
        <v>12</v>
      </c>
      <c r="D277" s="7">
        <v>-12.878001210000001</v>
      </c>
      <c r="E277">
        <v>-9.7348999999999997</v>
      </c>
      <c r="F277" s="7">
        <v>3452.4455566400002</v>
      </c>
      <c r="H277" s="7">
        <v>3394.5810546900002</v>
      </c>
      <c r="I277" s="7">
        <v>45.00173187</v>
      </c>
      <c r="J277" s="7">
        <v>1.31993246</v>
      </c>
      <c r="K277" s="7">
        <v>1.1471712599999999</v>
      </c>
      <c r="L277" s="7">
        <v>6.7388424899999997</v>
      </c>
      <c r="M277" s="7">
        <v>9.6502930000000001E-2</v>
      </c>
      <c r="N277" s="7">
        <v>0.27232355000000003</v>
      </c>
      <c r="O277" s="7">
        <v>3.2642643499999999</v>
      </c>
      <c r="P277" s="7">
        <v>2.3842889999999999E-2</v>
      </c>
      <c r="Q277" s="7">
        <v>0</v>
      </c>
      <c r="R277" s="7">
        <v>0</v>
      </c>
      <c r="S277" s="7">
        <v>0</v>
      </c>
      <c r="U277" s="7">
        <v>0.47906780000000004</v>
      </c>
      <c r="V277" s="7">
        <v>1.9378994047360345</v>
      </c>
      <c r="W277" s="7">
        <v>1.5584044100000001</v>
      </c>
      <c r="X277" s="7">
        <v>3.6832532199999997</v>
      </c>
      <c r="Y277" s="7">
        <v>0.70206568000000003</v>
      </c>
      <c r="Z277" s="7">
        <v>2.9811875399999996</v>
      </c>
      <c r="AA277" s="21">
        <v>5.6509357252477253E-8</v>
      </c>
      <c r="AB277" s="7">
        <v>5.0662667599999995</v>
      </c>
      <c r="AC277" s="21">
        <v>0.19761445999999999</v>
      </c>
      <c r="AD277" s="21">
        <v>5.8895040000000003E-2</v>
      </c>
      <c r="AE277" s="21">
        <v>1.406315E-2</v>
      </c>
    </row>
    <row r="278" spans="1:31" ht="15.75" customHeight="1" x14ac:dyDescent="0.2">
      <c r="A278" s="3">
        <v>41289</v>
      </c>
      <c r="B278">
        <f t="shared" si="8"/>
        <v>2013</v>
      </c>
      <c r="C278">
        <f t="shared" si="9"/>
        <v>1</v>
      </c>
      <c r="D278" s="7">
        <v>-14.67526913</v>
      </c>
      <c r="E278">
        <v>-11.6172</v>
      </c>
      <c r="F278" s="7">
        <v>3450.6484375</v>
      </c>
      <c r="H278" s="7">
        <v>3393.2819824200001</v>
      </c>
      <c r="I278" s="7">
        <v>45.046722410000001</v>
      </c>
      <c r="J278" s="7">
        <v>0.71545190000000003</v>
      </c>
      <c r="K278" s="7">
        <v>1.17475617</v>
      </c>
      <c r="L278" s="7">
        <v>5.9759597800000002</v>
      </c>
      <c r="M278" s="7">
        <v>0.28904495000000002</v>
      </c>
      <c r="N278" s="7">
        <v>0.54420822999999996</v>
      </c>
      <c r="O278" s="7">
        <v>3.5893795499999999</v>
      </c>
      <c r="P278" s="7">
        <v>3.0905539999999999E-2</v>
      </c>
      <c r="Q278" s="7">
        <v>0</v>
      </c>
      <c r="R278" s="7">
        <v>0</v>
      </c>
      <c r="S278" s="7">
        <v>0</v>
      </c>
      <c r="U278" s="7">
        <v>2.13370799</v>
      </c>
      <c r="V278" s="7">
        <v>1.2582545839376205</v>
      </c>
      <c r="W278" s="7">
        <v>2.1583678700000002</v>
      </c>
      <c r="X278" s="7">
        <v>4.2893019799999994</v>
      </c>
      <c r="Y278" s="7">
        <v>0.35332311999999999</v>
      </c>
      <c r="Z278" s="7">
        <v>3.9359788599999996</v>
      </c>
      <c r="AA278" s="21">
        <v>0</v>
      </c>
      <c r="AB278" s="7">
        <v>7.1421309200000005</v>
      </c>
      <c r="AC278" s="21">
        <v>0.19967751</v>
      </c>
      <c r="AD278" s="21">
        <v>5.9050039999999998E-2</v>
      </c>
      <c r="AE278" s="21">
        <v>1.3619539999999999E-2</v>
      </c>
    </row>
    <row r="279" spans="1:31" ht="15.75" customHeight="1" x14ac:dyDescent="0.2">
      <c r="A279" s="3">
        <v>41320</v>
      </c>
      <c r="B279">
        <f t="shared" si="8"/>
        <v>2013</v>
      </c>
      <c r="C279">
        <f t="shared" si="9"/>
        <v>2</v>
      </c>
      <c r="D279" s="7">
        <v>-13.52422428</v>
      </c>
      <c r="E279">
        <v>-11.8513</v>
      </c>
      <c r="F279" s="7">
        <v>3451.7993164099998</v>
      </c>
      <c r="H279" s="7">
        <v>3393.1020507799999</v>
      </c>
      <c r="I279" s="7">
        <v>45.156780240000003</v>
      </c>
      <c r="J279" s="7">
        <v>0.68545358999999995</v>
      </c>
      <c r="K279" s="7">
        <v>0.70476114999999995</v>
      </c>
      <c r="L279" s="7">
        <v>6.0335273699999998</v>
      </c>
      <c r="M279" s="7">
        <v>0.28919801000000001</v>
      </c>
      <c r="N279" s="7">
        <v>1.3841662400000001</v>
      </c>
      <c r="O279" s="7">
        <v>4.3915586500000003</v>
      </c>
      <c r="P279" s="7">
        <v>5.1891899999999998E-2</v>
      </c>
      <c r="Q279" s="7">
        <v>0</v>
      </c>
      <c r="R279" s="7">
        <v>0</v>
      </c>
      <c r="S279" s="7">
        <v>0</v>
      </c>
      <c r="U279" s="7">
        <v>5.7271482799999998</v>
      </c>
      <c r="V279" s="7">
        <v>1.1254856758990883</v>
      </c>
      <c r="W279" s="7">
        <v>3.57104804</v>
      </c>
      <c r="X279" s="7">
        <v>3.6441451199999997</v>
      </c>
      <c r="Y279" s="7">
        <v>0.31220028</v>
      </c>
      <c r="Z279" s="7">
        <v>3.3319448399999994</v>
      </c>
      <c r="AA279" s="21">
        <v>0</v>
      </c>
      <c r="AB279" s="7">
        <v>3.1764697999999996</v>
      </c>
      <c r="AC279" s="21">
        <v>0.18035387999999999</v>
      </c>
      <c r="AD279" s="21">
        <v>5.3335519999999997E-2</v>
      </c>
      <c r="AE279" s="21">
        <v>1.3202000000000002E-2</v>
      </c>
    </row>
    <row r="280" spans="1:31" ht="15.75" customHeight="1" x14ac:dyDescent="0.2">
      <c r="A280" s="3">
        <v>41348</v>
      </c>
      <c r="B280">
        <f t="shared" si="8"/>
        <v>2013</v>
      </c>
      <c r="C280">
        <f t="shared" si="9"/>
        <v>3</v>
      </c>
      <c r="D280" s="7">
        <v>-15.39710236</v>
      </c>
      <c r="F280" s="7">
        <v>3449.9265136700001</v>
      </c>
      <c r="H280" s="7">
        <v>3392.5666503900002</v>
      </c>
      <c r="I280" s="7">
        <v>45.179126740000001</v>
      </c>
      <c r="J280" s="7">
        <v>0.49665111000000001</v>
      </c>
      <c r="K280" s="7">
        <v>0.95990038</v>
      </c>
      <c r="L280" s="7">
        <v>4.5507283200000002</v>
      </c>
      <c r="M280" s="7">
        <v>0.28919801000000001</v>
      </c>
      <c r="N280" s="7">
        <v>1.74312997</v>
      </c>
      <c r="O280" s="7">
        <v>4.1163110700000001</v>
      </c>
      <c r="P280" s="7">
        <v>2.468424E-2</v>
      </c>
      <c r="Q280" s="7">
        <v>0</v>
      </c>
      <c r="R280" s="7">
        <v>0</v>
      </c>
      <c r="S280" s="7">
        <v>0</v>
      </c>
      <c r="U280" s="7">
        <v>1.5510955399999999</v>
      </c>
      <c r="V280" s="7">
        <v>1.1150135349868959</v>
      </c>
      <c r="W280" s="7">
        <v>4.2341926599999997</v>
      </c>
      <c r="X280" s="7">
        <v>3.71676143</v>
      </c>
      <c r="Y280" s="7">
        <v>0.23744946</v>
      </c>
      <c r="Z280" s="7">
        <v>3.4793119700000004</v>
      </c>
      <c r="AA280" s="21">
        <v>1.1584418236757838E-6</v>
      </c>
      <c r="AB280" s="7">
        <v>7.5901202900000007</v>
      </c>
      <c r="AC280" s="21">
        <v>0.19967751</v>
      </c>
      <c r="AD280" s="21">
        <v>5.9050039999999998E-2</v>
      </c>
      <c r="AE280" s="21">
        <v>1.5829529999999998E-2</v>
      </c>
    </row>
    <row r="281" spans="1:31" ht="15.75" customHeight="1" x14ac:dyDescent="0.2">
      <c r="A281" s="3">
        <v>41379</v>
      </c>
      <c r="B281">
        <f t="shared" si="8"/>
        <v>2013</v>
      </c>
      <c r="C281">
        <f t="shared" si="9"/>
        <v>4</v>
      </c>
      <c r="D281" s="7">
        <v>-17.698690410000001</v>
      </c>
      <c r="E281">
        <v>-19.933399999999999</v>
      </c>
      <c r="F281" s="7">
        <v>3447.625</v>
      </c>
      <c r="H281" s="7">
        <v>3391.61328125</v>
      </c>
      <c r="I281" s="7">
        <v>45.212623600000001</v>
      </c>
      <c r="J281" s="7">
        <v>0.48236593999999999</v>
      </c>
      <c r="K281" s="7">
        <v>1.15671992</v>
      </c>
      <c r="L281" s="7">
        <v>3.3937587699999998</v>
      </c>
      <c r="M281" s="7">
        <v>1.2263059999999999E-2</v>
      </c>
      <c r="N281" s="7">
        <v>1.78874624</v>
      </c>
      <c r="O281" s="7">
        <v>3.9383447199999999</v>
      </c>
      <c r="P281" s="7">
        <v>2.6849230000000002E-2</v>
      </c>
      <c r="Q281" s="7">
        <v>0</v>
      </c>
      <c r="R281" s="7">
        <v>0</v>
      </c>
      <c r="S281" s="7">
        <v>0</v>
      </c>
      <c r="U281" s="7">
        <v>2.3500256999999998</v>
      </c>
      <c r="V281" s="7">
        <v>0.43697419060008708</v>
      </c>
      <c r="W281" s="7">
        <v>2.9568038999999997</v>
      </c>
      <c r="X281" s="7">
        <v>2.9874717000000004</v>
      </c>
      <c r="Y281" s="7">
        <v>0.24428939999999999</v>
      </c>
      <c r="Z281" s="7">
        <v>2.7431823000000004</v>
      </c>
      <c r="AA281" s="21">
        <v>1.6755935866605512E-4</v>
      </c>
      <c r="AB281" s="7">
        <v>3.3554618999999999</v>
      </c>
      <c r="AC281" s="21">
        <v>0.19323630000000003</v>
      </c>
      <c r="AD281" s="21">
        <v>5.7145200000000007E-2</v>
      </c>
      <c r="AE281" s="21">
        <v>1.63062E-2</v>
      </c>
    </row>
    <row r="282" spans="1:31" ht="15.75" customHeight="1" x14ac:dyDescent="0.2">
      <c r="A282" s="3">
        <v>41409</v>
      </c>
      <c r="B282">
        <f t="shared" si="8"/>
        <v>2013</v>
      </c>
      <c r="C282">
        <f t="shared" si="9"/>
        <v>5</v>
      </c>
      <c r="D282" s="7">
        <v>-18.96326256</v>
      </c>
      <c r="E282">
        <v>-23.198799999999999</v>
      </c>
      <c r="F282" s="7">
        <v>3446.3603515599998</v>
      </c>
      <c r="H282" s="7">
        <v>3390.4494628900002</v>
      </c>
      <c r="I282" s="7">
        <v>45.252861019999997</v>
      </c>
      <c r="J282" s="7">
        <v>0.53717983000000002</v>
      </c>
      <c r="K282" s="7">
        <v>1.5586133</v>
      </c>
      <c r="L282" s="7">
        <v>2.72304726</v>
      </c>
      <c r="M282" s="7">
        <v>0.15250706999999999</v>
      </c>
      <c r="N282" s="7">
        <v>1.4585816899999999</v>
      </c>
      <c r="O282" s="7">
        <v>4.1483983999999996</v>
      </c>
      <c r="P282" s="7">
        <v>7.9699320000000004E-2</v>
      </c>
      <c r="Q282" s="7">
        <v>0</v>
      </c>
      <c r="R282" s="7">
        <v>0</v>
      </c>
      <c r="S282" s="7">
        <v>0</v>
      </c>
      <c r="U282" s="7">
        <v>3.9174901499999999</v>
      </c>
      <c r="V282" s="7">
        <v>0.71163250756475127</v>
      </c>
      <c r="W282" s="7">
        <v>4.2891150499999995</v>
      </c>
      <c r="X282" s="7">
        <v>4.6125984999999998</v>
      </c>
      <c r="Y282" s="7">
        <v>0.26562753</v>
      </c>
      <c r="Z282" s="7">
        <v>4.3469709700000001</v>
      </c>
      <c r="AA282" s="21">
        <v>7.7954940876578628E-3</v>
      </c>
      <c r="AB282" s="7">
        <v>7.7591905699999995</v>
      </c>
      <c r="AC282" s="21">
        <v>0.19967751</v>
      </c>
      <c r="AD282" s="21">
        <v>5.9050039999999998E-2</v>
      </c>
      <c r="AE282" s="21">
        <v>1.7600560000000001E-2</v>
      </c>
    </row>
    <row r="283" spans="1:31" ht="15.75" customHeight="1" x14ac:dyDescent="0.2">
      <c r="A283" s="3">
        <v>41440</v>
      </c>
      <c r="B283">
        <f t="shared" si="8"/>
        <v>2013</v>
      </c>
      <c r="C283">
        <f t="shared" si="9"/>
        <v>6</v>
      </c>
      <c r="D283" s="7">
        <v>-10.76328754</v>
      </c>
      <c r="E283">
        <v>-19.049099999999999</v>
      </c>
      <c r="F283" s="7">
        <v>3454.5603027299999</v>
      </c>
      <c r="H283" s="7">
        <v>3391.2001953099998</v>
      </c>
      <c r="I283" s="7">
        <v>45.212825780000003</v>
      </c>
      <c r="J283" s="7">
        <v>2.7503824200000002</v>
      </c>
      <c r="K283" s="7">
        <v>1.0133595500000001</v>
      </c>
      <c r="L283" s="7">
        <v>7.12691593</v>
      </c>
      <c r="M283" s="7">
        <v>0.17790908</v>
      </c>
      <c r="N283" s="7">
        <v>0.45117790000000002</v>
      </c>
      <c r="O283" s="7">
        <v>5.4700641599999997</v>
      </c>
      <c r="P283" s="7">
        <v>1.1574806</v>
      </c>
      <c r="Q283" s="7">
        <v>0</v>
      </c>
      <c r="R283" s="7">
        <v>0</v>
      </c>
      <c r="S283" s="7">
        <v>0</v>
      </c>
      <c r="U283" s="7">
        <v>29.445238799999998</v>
      </c>
      <c r="V283" s="7">
        <v>3.1786114243252697</v>
      </c>
      <c r="W283" s="7">
        <v>6.6025802999999996</v>
      </c>
      <c r="X283" s="7">
        <v>12.080151600000001</v>
      </c>
      <c r="Y283" s="7">
        <v>1.4414826000000001</v>
      </c>
      <c r="Z283" s="7">
        <v>10.638669</v>
      </c>
      <c r="AA283" s="21">
        <v>0.20800594023392815</v>
      </c>
      <c r="AB283" s="7">
        <v>1.6238007000000001</v>
      </c>
      <c r="AC283" s="21">
        <v>0.19323630000000003</v>
      </c>
      <c r="AD283" s="21">
        <v>5.7145200000000007E-2</v>
      </c>
      <c r="AE283" s="21">
        <v>1.6598700000000001E-2</v>
      </c>
    </row>
    <row r="284" spans="1:31" ht="15.75" customHeight="1" x14ac:dyDescent="0.2">
      <c r="A284" s="3">
        <v>41470</v>
      </c>
      <c r="B284">
        <f t="shared" si="8"/>
        <v>2013</v>
      </c>
      <c r="C284">
        <f t="shared" si="9"/>
        <v>7</v>
      </c>
      <c r="D284" s="7">
        <v>3.8403792399999999</v>
      </c>
      <c r="E284">
        <v>2.8321999999999998</v>
      </c>
      <c r="F284" s="7">
        <v>3469.1640625</v>
      </c>
      <c r="H284" s="7">
        <v>3394.7163085900002</v>
      </c>
      <c r="I284" s="7">
        <v>44.917392730000003</v>
      </c>
      <c r="J284" s="7">
        <v>5.7110490800000004</v>
      </c>
      <c r="K284" s="7">
        <v>0.47705224000000002</v>
      </c>
      <c r="L284" s="7">
        <v>12.998437880000001</v>
      </c>
      <c r="M284" s="7">
        <v>0.36294188999999999</v>
      </c>
      <c r="N284" s="7">
        <v>6.7761100000000005E-2</v>
      </c>
      <c r="O284" s="7">
        <v>7.5180630700000002</v>
      </c>
      <c r="P284" s="7">
        <v>2.3949742299999999</v>
      </c>
      <c r="Q284" s="7">
        <v>0</v>
      </c>
      <c r="R284" s="7">
        <v>0</v>
      </c>
      <c r="S284" s="7">
        <v>0</v>
      </c>
      <c r="U284" s="7">
        <v>35.453303140000003</v>
      </c>
      <c r="V284" s="7">
        <v>16.132438232766059</v>
      </c>
      <c r="W284" s="7">
        <v>10.2950318</v>
      </c>
      <c r="X284" s="7">
        <v>17.435650540000001</v>
      </c>
      <c r="Y284" s="7">
        <v>3.0994606000000005</v>
      </c>
      <c r="Z284" s="7">
        <v>14.336189940000001</v>
      </c>
      <c r="AA284" s="21">
        <v>0.51245465416923197</v>
      </c>
      <c r="AB284" s="7">
        <v>3.8012224800000007</v>
      </c>
      <c r="AC284" s="21">
        <v>0.19967751</v>
      </c>
      <c r="AD284" s="21">
        <v>5.9050039999999998E-2</v>
      </c>
      <c r="AE284" s="21">
        <v>1.6873920000000001E-2</v>
      </c>
    </row>
    <row r="285" spans="1:31" ht="15.75" customHeight="1" x14ac:dyDescent="0.2">
      <c r="A285" s="3">
        <v>41501</v>
      </c>
      <c r="B285">
        <f t="shared" si="8"/>
        <v>2013</v>
      </c>
      <c r="C285">
        <f t="shared" si="9"/>
        <v>8</v>
      </c>
      <c r="D285" s="7">
        <v>13.3219595</v>
      </c>
      <c r="F285" s="7">
        <v>3478.6455078099998</v>
      </c>
      <c r="H285" s="7">
        <v>3397.7888183599998</v>
      </c>
      <c r="I285" s="7">
        <v>44.612773900000001</v>
      </c>
      <c r="J285" s="7">
        <v>6.9535708400000003</v>
      </c>
      <c r="K285" s="7">
        <v>0.21810131999999999</v>
      </c>
      <c r="L285" s="7">
        <v>17.592203139999999</v>
      </c>
      <c r="M285" s="7">
        <v>0.21749768</v>
      </c>
      <c r="N285" s="7">
        <v>7.7148800000000003E-3</v>
      </c>
      <c r="O285" s="7">
        <v>9.1117410700000008</v>
      </c>
      <c r="P285" s="7">
        <v>2.1431598699999999</v>
      </c>
      <c r="Q285" s="7">
        <v>0</v>
      </c>
      <c r="R285" s="7">
        <v>0</v>
      </c>
      <c r="S285" s="7">
        <v>0</v>
      </c>
      <c r="U285" s="7">
        <v>33.131213729999999</v>
      </c>
      <c r="V285" s="7">
        <v>16.935951564661902</v>
      </c>
      <c r="W285" s="7">
        <v>10.822570890000001</v>
      </c>
      <c r="X285" s="7">
        <v>17.361178929999998</v>
      </c>
      <c r="Y285" s="7">
        <v>3.7875824799999998</v>
      </c>
      <c r="Z285" s="7">
        <v>13.573596449999998</v>
      </c>
      <c r="AA285" s="21">
        <v>0.46319606905517718</v>
      </c>
      <c r="AB285" s="7">
        <v>1.5710474500000002</v>
      </c>
      <c r="AC285" s="21">
        <v>0.19967751</v>
      </c>
      <c r="AD285" s="21">
        <v>5.9050039999999998E-2</v>
      </c>
      <c r="AE285" s="21">
        <v>1.6733489999999997E-2</v>
      </c>
    </row>
    <row r="286" spans="1:31" ht="15.75" customHeight="1" x14ac:dyDescent="0.2">
      <c r="A286" s="3">
        <v>41532</v>
      </c>
      <c r="B286">
        <f t="shared" si="8"/>
        <v>2013</v>
      </c>
      <c r="C286">
        <f t="shared" si="9"/>
        <v>9</v>
      </c>
      <c r="D286" s="7">
        <v>4.4598536500000003</v>
      </c>
      <c r="F286" s="7">
        <v>3469.7834472700001</v>
      </c>
      <c r="H286" s="7">
        <v>3398.3391113299999</v>
      </c>
      <c r="I286" s="7">
        <v>44.569484709999998</v>
      </c>
      <c r="J286" s="7">
        <v>5.5927324299999999</v>
      </c>
      <c r="K286" s="7">
        <v>0.73033422000000003</v>
      </c>
      <c r="L286" s="7">
        <v>12.927801130000001</v>
      </c>
      <c r="M286" s="7">
        <v>0.34554273000000002</v>
      </c>
      <c r="N286" s="7">
        <v>5.7424099999999999E-3</v>
      </c>
      <c r="O286" s="7">
        <v>6.9105458300000002</v>
      </c>
      <c r="P286" s="7">
        <v>0.3622551</v>
      </c>
      <c r="Q286" s="7">
        <v>0</v>
      </c>
      <c r="R286" s="7">
        <v>0</v>
      </c>
      <c r="S286" s="7">
        <v>0</v>
      </c>
      <c r="U286" s="7">
        <v>11.712684599999999</v>
      </c>
      <c r="V286" s="7">
        <v>15.805070411789998</v>
      </c>
      <c r="W286" s="7">
        <v>11.037170400000001</v>
      </c>
      <c r="X286" s="7">
        <v>8.9506628999999993</v>
      </c>
      <c r="Y286" s="7">
        <v>2.9224854000000002</v>
      </c>
      <c r="Z286" s="7">
        <v>6.0281774999999991</v>
      </c>
      <c r="AA286" s="21">
        <v>0.10843852172669169</v>
      </c>
      <c r="AB286" s="7">
        <v>6.4794293999999999</v>
      </c>
      <c r="AC286" s="21">
        <v>0.19323630000000003</v>
      </c>
      <c r="AD286" s="21">
        <v>5.7145200000000007E-2</v>
      </c>
      <c r="AE286" s="21">
        <v>1.6261200000000003E-2</v>
      </c>
    </row>
    <row r="287" spans="1:31" ht="15.75" customHeight="1" x14ac:dyDescent="0.2">
      <c r="A287" s="3">
        <v>41562</v>
      </c>
      <c r="B287">
        <f t="shared" si="8"/>
        <v>2013</v>
      </c>
      <c r="C287">
        <f t="shared" si="9"/>
        <v>10</v>
      </c>
      <c r="D287" s="7">
        <v>0.24783817</v>
      </c>
      <c r="E287">
        <v>11.0059</v>
      </c>
      <c r="F287" s="7">
        <v>3465.5715332</v>
      </c>
      <c r="H287" s="7">
        <v>3398.2824707</v>
      </c>
      <c r="I287" s="7">
        <v>44.628478999999999</v>
      </c>
      <c r="J287" s="7">
        <v>4.0199966399999996</v>
      </c>
      <c r="K287" s="7">
        <v>0.42496838999999997</v>
      </c>
      <c r="L287" s="7">
        <v>10.443768499999999</v>
      </c>
      <c r="M287" s="7">
        <v>0.34554273000000002</v>
      </c>
      <c r="N287" s="7">
        <v>4.6664900000000002E-2</v>
      </c>
      <c r="O287" s="7">
        <v>7.0677743</v>
      </c>
      <c r="P287" s="7">
        <v>0.31184366000000002</v>
      </c>
      <c r="Q287" s="7">
        <v>0</v>
      </c>
      <c r="R287" s="7">
        <v>0</v>
      </c>
      <c r="S287" s="7">
        <v>0</v>
      </c>
      <c r="U287" s="7">
        <v>11.232721039999999</v>
      </c>
      <c r="V287" s="7">
        <v>7.833789066333936</v>
      </c>
      <c r="W287" s="7">
        <v>7.7130104900000003</v>
      </c>
      <c r="X287" s="7">
        <v>7.0885892699999999</v>
      </c>
      <c r="Y287" s="7">
        <v>2.1612514900000002</v>
      </c>
      <c r="Z287" s="7">
        <v>4.9273377799999993</v>
      </c>
      <c r="AA287" s="21">
        <v>4.0475392225659346E-3</v>
      </c>
      <c r="AB287" s="7">
        <v>4.0862017599999998</v>
      </c>
      <c r="AC287" s="21">
        <v>0.19967751</v>
      </c>
      <c r="AD287" s="21">
        <v>5.9050039999999998E-2</v>
      </c>
      <c r="AE287" s="21">
        <v>1.6130229999999999E-2</v>
      </c>
    </row>
    <row r="288" spans="1:31" ht="15.75" customHeight="1" x14ac:dyDescent="0.2">
      <c r="A288" s="3">
        <v>41593</v>
      </c>
      <c r="B288">
        <f t="shared" si="8"/>
        <v>2013</v>
      </c>
      <c r="C288">
        <f t="shared" si="9"/>
        <v>11</v>
      </c>
      <c r="D288" s="7">
        <v>-7.3574023200000003</v>
      </c>
      <c r="E288">
        <v>3.8187000000000002</v>
      </c>
      <c r="F288" s="7">
        <v>3457.96606445</v>
      </c>
      <c r="H288" s="7">
        <v>3397.4741210900002</v>
      </c>
      <c r="I288" s="7">
        <v>44.641910549999999</v>
      </c>
      <c r="J288" s="7">
        <v>2.98441052</v>
      </c>
      <c r="K288" s="7">
        <v>0.8190828</v>
      </c>
      <c r="L288" s="7">
        <v>7.8023228600000003</v>
      </c>
      <c r="M288" s="7">
        <v>0.20113665999999999</v>
      </c>
      <c r="N288" s="7">
        <v>0.15166266</v>
      </c>
      <c r="O288" s="7">
        <v>3.8667562000000002</v>
      </c>
      <c r="P288" s="7">
        <v>2.4897099999999998E-2</v>
      </c>
      <c r="Q288" s="7">
        <v>0</v>
      </c>
      <c r="R288" s="7">
        <v>0</v>
      </c>
      <c r="S288" s="7">
        <v>0</v>
      </c>
      <c r="U288" s="7">
        <v>0.27593309999999993</v>
      </c>
      <c r="V288" s="7">
        <v>3.4572576066312424</v>
      </c>
      <c r="W288" s="7">
        <v>2.0032217999999999</v>
      </c>
      <c r="X288" s="7">
        <v>3.2863470000000001</v>
      </c>
      <c r="Y288" s="7">
        <v>1.5510096</v>
      </c>
      <c r="Z288" s="7">
        <v>1.7353373999999999</v>
      </c>
      <c r="AA288" s="21">
        <v>6.2889445974531132E-7</v>
      </c>
      <c r="AB288" s="7">
        <v>2.1906233999999998</v>
      </c>
      <c r="AC288" s="21">
        <v>0.19323630000000003</v>
      </c>
      <c r="AD288" s="21">
        <v>5.7145200000000007E-2</v>
      </c>
      <c r="AE288" s="21">
        <v>1.4422200000000001E-2</v>
      </c>
    </row>
    <row r="289" spans="1:31" ht="15.75" customHeight="1" x14ac:dyDescent="0.2">
      <c r="A289" s="3">
        <v>41623</v>
      </c>
      <c r="B289">
        <f t="shared" si="8"/>
        <v>2013</v>
      </c>
      <c r="C289">
        <f t="shared" si="9"/>
        <v>12</v>
      </c>
      <c r="D289" s="7">
        <v>-10.692810059999999</v>
      </c>
      <c r="E289">
        <v>-1.3914</v>
      </c>
      <c r="F289" s="7">
        <v>3454.6308593799999</v>
      </c>
      <c r="H289" s="7">
        <v>3396.3288574200001</v>
      </c>
      <c r="I289" s="7">
        <v>44.661052699999999</v>
      </c>
      <c r="J289" s="7">
        <v>1.5991545899999999</v>
      </c>
      <c r="K289" s="7">
        <v>1.05834389</v>
      </c>
      <c r="L289" s="7">
        <v>7.1974906900000004</v>
      </c>
      <c r="M289" s="7">
        <v>9.5972230000000006E-2</v>
      </c>
      <c r="N289" s="7">
        <v>0.20799521000000001</v>
      </c>
      <c r="O289" s="7">
        <v>3.4578206499999999</v>
      </c>
      <c r="P289" s="7">
        <v>2.4127579999999999E-2</v>
      </c>
      <c r="Q289" s="7">
        <v>0</v>
      </c>
      <c r="R289" s="7">
        <v>0</v>
      </c>
      <c r="S289" s="7">
        <v>0</v>
      </c>
      <c r="U289" s="7">
        <v>0.62010632999999993</v>
      </c>
      <c r="V289" s="7">
        <v>1.9773095955774846</v>
      </c>
      <c r="W289" s="7">
        <v>1.7622421199999998</v>
      </c>
      <c r="X289" s="7">
        <v>3.7497972000000002</v>
      </c>
      <c r="Y289" s="7">
        <v>0.85213450999999996</v>
      </c>
      <c r="Z289" s="7">
        <v>2.8976626900000002</v>
      </c>
      <c r="AA289" s="21">
        <v>0</v>
      </c>
      <c r="AB289" s="7">
        <v>4.8369461200000003</v>
      </c>
      <c r="AC289" s="21">
        <v>0.19967751</v>
      </c>
      <c r="AD289" s="21">
        <v>5.9050039999999998E-2</v>
      </c>
      <c r="AE289" s="21">
        <v>1.4185909999999999E-2</v>
      </c>
    </row>
    <row r="290" spans="1:31" ht="15.75" customHeight="1" x14ac:dyDescent="0.2">
      <c r="A290" s="3">
        <v>41654</v>
      </c>
      <c r="B290">
        <f t="shared" si="8"/>
        <v>2014</v>
      </c>
      <c r="C290">
        <f t="shared" si="9"/>
        <v>1</v>
      </c>
      <c r="D290" s="7">
        <v>-12.073162079999999</v>
      </c>
      <c r="E290">
        <v>-4.0084</v>
      </c>
      <c r="F290" s="7">
        <v>3453.2504882799999</v>
      </c>
      <c r="H290" s="7">
        <v>3395.1264648400002</v>
      </c>
      <c r="I290" s="7">
        <v>44.708023070000003</v>
      </c>
      <c r="J290" s="7">
        <v>0.88507329999999995</v>
      </c>
      <c r="K290" s="7">
        <v>1.00860488</v>
      </c>
      <c r="L290" s="7">
        <v>6.6137700099999996</v>
      </c>
      <c r="M290" s="7">
        <v>0.28687337000000002</v>
      </c>
      <c r="N290" s="7">
        <v>0.48368814999999998</v>
      </c>
      <c r="O290" s="7">
        <v>4.1050205200000001</v>
      </c>
      <c r="P290" s="7">
        <v>3.2801650000000002E-2</v>
      </c>
      <c r="Q290" s="7">
        <v>0</v>
      </c>
      <c r="R290" s="7">
        <v>0</v>
      </c>
      <c r="S290" s="7">
        <v>0</v>
      </c>
      <c r="U290" s="7">
        <v>3.9927290100000006</v>
      </c>
      <c r="V290" s="7">
        <v>1.6837903874173845</v>
      </c>
      <c r="W290" s="7">
        <v>2.83111406</v>
      </c>
      <c r="X290" s="7">
        <v>4.1886338200000006</v>
      </c>
      <c r="Y290" s="7">
        <v>0.44597188999999993</v>
      </c>
      <c r="Z290" s="7">
        <v>3.7426619300000006</v>
      </c>
      <c r="AA290" s="21">
        <v>0</v>
      </c>
      <c r="AB290" s="7">
        <v>6.3744438199999998</v>
      </c>
      <c r="AC290" s="21">
        <v>0.20162183</v>
      </c>
      <c r="AD290" s="21">
        <v>5.9129090000000002E-2</v>
      </c>
      <c r="AE290" s="21">
        <v>1.383499E-2</v>
      </c>
    </row>
    <row r="291" spans="1:31" ht="15.75" customHeight="1" x14ac:dyDescent="0.2">
      <c r="A291" s="3">
        <v>41685</v>
      </c>
      <c r="B291">
        <f t="shared" si="8"/>
        <v>2014</v>
      </c>
      <c r="C291">
        <f t="shared" si="9"/>
        <v>2</v>
      </c>
      <c r="D291" s="7">
        <v>-13.007681850000001</v>
      </c>
      <c r="F291" s="7">
        <v>3452.3159179700001</v>
      </c>
      <c r="H291" s="7">
        <v>3394.7541503900002</v>
      </c>
      <c r="I291" s="7">
        <v>44.790470120000002</v>
      </c>
      <c r="J291" s="7">
        <v>0.62354069999999995</v>
      </c>
      <c r="K291" s="7">
        <v>0.73992705000000003</v>
      </c>
      <c r="L291" s="7">
        <v>5.9124951399999999</v>
      </c>
      <c r="M291" s="7">
        <v>0.28712404000000002</v>
      </c>
      <c r="N291" s="7">
        <v>0.93765122000000001</v>
      </c>
      <c r="O291" s="7">
        <v>4.2351632099999996</v>
      </c>
      <c r="P291" s="7">
        <v>3.5346620000000002E-2</v>
      </c>
      <c r="Q291" s="7">
        <v>0</v>
      </c>
      <c r="R291" s="7">
        <v>0</v>
      </c>
      <c r="S291" s="7">
        <v>0</v>
      </c>
      <c r="U291" s="7">
        <v>5.4263294399999999</v>
      </c>
      <c r="V291" s="7">
        <v>1.5763744571966516</v>
      </c>
      <c r="W291" s="7">
        <v>3.3870306399999999</v>
      </c>
      <c r="X291" s="7">
        <v>3.3432064399999999</v>
      </c>
      <c r="Y291" s="7">
        <v>0.27930448000000002</v>
      </c>
      <c r="Z291" s="7">
        <v>3.0639019599999999</v>
      </c>
      <c r="AA291" s="21">
        <v>0</v>
      </c>
      <c r="AB291" s="7">
        <v>3.4689510800000001</v>
      </c>
      <c r="AC291" s="21">
        <v>0.18211004</v>
      </c>
      <c r="AD291" s="21">
        <v>5.3406919999999997E-2</v>
      </c>
      <c r="AE291" s="21">
        <v>1.3002640000000003E-2</v>
      </c>
    </row>
    <row r="292" spans="1:31" ht="15.75" customHeight="1" x14ac:dyDescent="0.2">
      <c r="A292" s="3">
        <v>41713</v>
      </c>
      <c r="B292">
        <f t="shared" si="8"/>
        <v>2014</v>
      </c>
      <c r="C292">
        <f t="shared" si="9"/>
        <v>3</v>
      </c>
      <c r="D292" s="7">
        <v>-13.53647423</v>
      </c>
      <c r="E292">
        <v>-5.6694000000000004</v>
      </c>
      <c r="F292" s="7">
        <v>3451.7871093799999</v>
      </c>
      <c r="H292" s="7">
        <v>3394.3715820299999</v>
      </c>
      <c r="I292" s="7">
        <v>44.837074280000003</v>
      </c>
      <c r="J292" s="7">
        <v>0.59450345999999998</v>
      </c>
      <c r="K292" s="7">
        <v>0.73026711</v>
      </c>
      <c r="L292" s="7">
        <v>5.0287985800000001</v>
      </c>
      <c r="M292" s="7">
        <v>0.28712404000000002</v>
      </c>
      <c r="N292" s="7">
        <v>1.41121769</v>
      </c>
      <c r="O292" s="7">
        <v>4.4976539600000001</v>
      </c>
      <c r="P292" s="7">
        <v>2.8947779999999999E-2</v>
      </c>
      <c r="Q292" s="7">
        <v>0</v>
      </c>
      <c r="R292" s="7">
        <v>0</v>
      </c>
      <c r="S292" s="7">
        <v>0</v>
      </c>
      <c r="U292" s="7">
        <v>2.2872937699999998</v>
      </c>
      <c r="V292" s="7">
        <v>0.95325832531954224</v>
      </c>
      <c r="W292" s="7">
        <v>4.2969338700000002</v>
      </c>
      <c r="X292" s="7">
        <v>3.3282734600000001</v>
      </c>
      <c r="Y292" s="7">
        <v>0.29046504000000001</v>
      </c>
      <c r="Z292" s="7">
        <v>3.0378084200000002</v>
      </c>
      <c r="AA292" s="21">
        <v>0</v>
      </c>
      <c r="AB292" s="7">
        <v>6.6113414799999992</v>
      </c>
      <c r="AC292" s="21">
        <v>0.20162183</v>
      </c>
      <c r="AD292" s="21">
        <v>5.9129090000000002E-2</v>
      </c>
      <c r="AE292" s="21">
        <v>1.5597339999999999E-2</v>
      </c>
    </row>
    <row r="293" spans="1:31" ht="15.75" customHeight="1" x14ac:dyDescent="0.2">
      <c r="A293" s="3">
        <v>41744</v>
      </c>
      <c r="B293">
        <f t="shared" si="8"/>
        <v>2014</v>
      </c>
      <c r="C293">
        <f t="shared" si="9"/>
        <v>4</v>
      </c>
      <c r="D293" s="7">
        <v>-16.27404976</v>
      </c>
      <c r="E293">
        <v>-12.478</v>
      </c>
      <c r="F293" s="7">
        <v>3449.04956055</v>
      </c>
      <c r="H293" s="7">
        <v>3393.31518555</v>
      </c>
      <c r="I293" s="7">
        <v>44.878162379999999</v>
      </c>
      <c r="J293" s="7">
        <v>0.50672245000000005</v>
      </c>
      <c r="K293" s="7">
        <v>1.2066467999999999</v>
      </c>
      <c r="L293" s="7">
        <v>3.7027261299999998</v>
      </c>
      <c r="M293" s="7">
        <v>1.222373E-2</v>
      </c>
      <c r="N293" s="7">
        <v>1.4851326899999999</v>
      </c>
      <c r="O293" s="7">
        <v>3.9182438899999998</v>
      </c>
      <c r="P293" s="7">
        <v>2.444758E-2</v>
      </c>
      <c r="Q293" s="7">
        <v>0</v>
      </c>
      <c r="R293" s="7">
        <v>0</v>
      </c>
      <c r="S293" s="7">
        <v>0</v>
      </c>
      <c r="U293" s="7">
        <v>1.2538266</v>
      </c>
      <c r="V293" s="7">
        <v>0.46946971419987482</v>
      </c>
      <c r="W293" s="7">
        <v>2.6895632999999997</v>
      </c>
      <c r="X293" s="7">
        <v>2.9096468999999998</v>
      </c>
      <c r="Y293" s="7">
        <v>0.2567142</v>
      </c>
      <c r="Z293" s="7">
        <v>2.6529326999999996</v>
      </c>
      <c r="AA293" s="21">
        <v>8.8045224364343566E-5</v>
      </c>
      <c r="AB293" s="7">
        <v>3.5532269999999997</v>
      </c>
      <c r="AC293" s="21">
        <v>0.19511790000000001</v>
      </c>
      <c r="AD293" s="21">
        <v>5.7221699999999993E-2</v>
      </c>
      <c r="AE293" s="21">
        <v>1.63728E-2</v>
      </c>
    </row>
    <row r="294" spans="1:31" ht="15.75" customHeight="1" x14ac:dyDescent="0.2">
      <c r="A294" s="3">
        <v>41774</v>
      </c>
      <c r="B294">
        <f t="shared" si="8"/>
        <v>2014</v>
      </c>
      <c r="C294">
        <f t="shared" si="9"/>
        <v>5</v>
      </c>
      <c r="D294" s="7">
        <v>-17.771186830000001</v>
      </c>
      <c r="E294">
        <v>-16.701000000000001</v>
      </c>
      <c r="F294" s="7">
        <v>3447.5524902299999</v>
      </c>
      <c r="H294" s="7">
        <v>3392.2402343799999</v>
      </c>
      <c r="I294" s="7">
        <v>44.92691422</v>
      </c>
      <c r="J294" s="7">
        <v>0.49246064000000001</v>
      </c>
      <c r="K294" s="7">
        <v>1.5052771599999999</v>
      </c>
      <c r="L294" s="7">
        <v>2.6975040400000001</v>
      </c>
      <c r="M294" s="7">
        <v>0.15156874000000001</v>
      </c>
      <c r="N294" s="7">
        <v>1.35199022</v>
      </c>
      <c r="O294" s="7">
        <v>4.1350336099999998</v>
      </c>
      <c r="P294" s="7">
        <v>5.130846E-2</v>
      </c>
      <c r="Q294" s="7">
        <v>0</v>
      </c>
      <c r="R294" s="7">
        <v>0</v>
      </c>
      <c r="S294" s="7">
        <v>0</v>
      </c>
      <c r="U294" s="7">
        <v>4.0575760499999998</v>
      </c>
      <c r="V294" s="7">
        <v>0.49507565342109056</v>
      </c>
      <c r="W294" s="7">
        <v>4.2544223299999997</v>
      </c>
      <c r="X294" s="7">
        <v>4.3533083000000001</v>
      </c>
      <c r="Y294" s="7">
        <v>0.24255702000000001</v>
      </c>
      <c r="Z294" s="7">
        <v>4.1107512800000006</v>
      </c>
      <c r="AA294" s="21">
        <v>4.0189454877961822E-3</v>
      </c>
      <c r="AB294" s="7">
        <v>7.0854901999999997</v>
      </c>
      <c r="AC294" s="21">
        <v>0.20162183</v>
      </c>
      <c r="AD294" s="21">
        <v>5.9129090000000002E-2</v>
      </c>
      <c r="AE294" s="21">
        <v>1.7521199999999997E-2</v>
      </c>
    </row>
    <row r="295" spans="1:31" ht="15.75" customHeight="1" x14ac:dyDescent="0.2">
      <c r="A295" s="3">
        <v>41805</v>
      </c>
      <c r="B295">
        <f t="shared" si="8"/>
        <v>2014</v>
      </c>
      <c r="C295">
        <f t="shared" si="9"/>
        <v>6</v>
      </c>
      <c r="D295" s="7">
        <v>-17.130399700000002</v>
      </c>
      <c r="E295">
        <v>-19.286000000000001</v>
      </c>
      <c r="F295" s="7">
        <v>3448.1931152299999</v>
      </c>
      <c r="H295" s="7">
        <v>3391.8471679700001</v>
      </c>
      <c r="I295" s="7">
        <v>44.868339540000001</v>
      </c>
      <c r="J295" s="7">
        <v>1.1914594199999999</v>
      </c>
      <c r="K295" s="7">
        <v>1.3663296700000001</v>
      </c>
      <c r="L295" s="7">
        <v>3.3396770999999998</v>
      </c>
      <c r="M295" s="7">
        <v>0.17668062000000001</v>
      </c>
      <c r="N295" s="7">
        <v>0.70425921999999996</v>
      </c>
      <c r="O295" s="7">
        <v>4.5022592499999998</v>
      </c>
      <c r="P295" s="7">
        <v>0.19703422000000001</v>
      </c>
      <c r="Q295" s="7">
        <v>0</v>
      </c>
      <c r="R295" s="7">
        <v>0</v>
      </c>
      <c r="S295" s="7">
        <v>0</v>
      </c>
      <c r="U295" s="7">
        <v>8.6242862999999996</v>
      </c>
      <c r="V295" s="7">
        <v>1.7058972763519398</v>
      </c>
      <c r="W295" s="7">
        <v>4.9544331000000001</v>
      </c>
      <c r="X295" s="7">
        <v>5.8186470000000003</v>
      </c>
      <c r="Y295" s="7">
        <v>0.60919860000000003</v>
      </c>
      <c r="Z295" s="7">
        <v>5.2094483999999994</v>
      </c>
      <c r="AA295" s="21">
        <v>0.12063530087899227</v>
      </c>
      <c r="AB295" s="7">
        <v>3.9561291000000001</v>
      </c>
      <c r="AC295" s="21">
        <v>0.19511790000000001</v>
      </c>
      <c r="AD295" s="21">
        <v>5.7221699999999993E-2</v>
      </c>
      <c r="AE295" s="21">
        <v>1.7233499999999999E-2</v>
      </c>
    </row>
    <row r="296" spans="1:31" ht="15.75" customHeight="1" x14ac:dyDescent="0.2">
      <c r="A296" s="3">
        <v>41835</v>
      </c>
      <c r="B296">
        <f t="shared" si="8"/>
        <v>2014</v>
      </c>
      <c r="C296">
        <f t="shared" si="9"/>
        <v>7</v>
      </c>
      <c r="D296" s="7">
        <v>-8.0555849100000003</v>
      </c>
      <c r="F296" s="7">
        <v>3457.2680664099998</v>
      </c>
      <c r="H296" s="7">
        <v>3392.1506347700001</v>
      </c>
      <c r="I296" s="7">
        <v>44.592842099999999</v>
      </c>
      <c r="J296" s="7">
        <v>3.2856185400000002</v>
      </c>
      <c r="K296" s="7">
        <v>1.04557908</v>
      </c>
      <c r="L296" s="7">
        <v>7.85039234</v>
      </c>
      <c r="M296" s="7">
        <v>0.35789606000000002</v>
      </c>
      <c r="N296" s="7">
        <v>0.12399915</v>
      </c>
      <c r="O296" s="7">
        <v>6.7498216600000003</v>
      </c>
      <c r="P296" s="7">
        <v>1.1113337299999999</v>
      </c>
      <c r="Q296" s="7">
        <v>0</v>
      </c>
      <c r="R296" s="7">
        <v>0</v>
      </c>
      <c r="S296" s="7">
        <v>0</v>
      </c>
      <c r="U296" s="7">
        <v>30.121669250000004</v>
      </c>
      <c r="V296" s="7">
        <v>5.9883262554575714</v>
      </c>
      <c r="W296" s="7">
        <v>10.074730919999999</v>
      </c>
      <c r="X296" s="7">
        <v>13.493742619999999</v>
      </c>
      <c r="Y296" s="7">
        <v>1.7650910199999998</v>
      </c>
      <c r="Z296" s="7">
        <v>11.728651599999999</v>
      </c>
      <c r="AA296" s="21">
        <v>0.47195716678488681</v>
      </c>
      <c r="AB296" s="7">
        <v>5.802953239999999</v>
      </c>
      <c r="AC296" s="21">
        <v>0.20162183</v>
      </c>
      <c r="AD296" s="21">
        <v>5.9129090000000002E-2</v>
      </c>
      <c r="AE296" s="21">
        <v>1.7164390000000002E-2</v>
      </c>
    </row>
    <row r="297" spans="1:31" ht="15.75" customHeight="1" x14ac:dyDescent="0.2">
      <c r="A297" s="3">
        <v>41866</v>
      </c>
      <c r="B297">
        <f t="shared" si="8"/>
        <v>2014</v>
      </c>
      <c r="C297">
        <f t="shared" si="9"/>
        <v>8</v>
      </c>
      <c r="D297" s="7">
        <v>1.4393326</v>
      </c>
      <c r="E297">
        <v>5.0263</v>
      </c>
      <c r="F297" s="7">
        <v>3466.76293945</v>
      </c>
      <c r="H297" s="7">
        <v>3394.6381835900002</v>
      </c>
      <c r="I297" s="7">
        <v>44.304748539999999</v>
      </c>
      <c r="J297" s="7">
        <v>4.8798379900000004</v>
      </c>
      <c r="K297" s="7">
        <v>0.35302860000000003</v>
      </c>
      <c r="L297" s="7">
        <v>12.8212595</v>
      </c>
      <c r="M297" s="7">
        <v>0.21362333</v>
      </c>
      <c r="N297" s="7">
        <v>8.0899700000000001E-3</v>
      </c>
      <c r="O297" s="7">
        <v>8.1813774099999996</v>
      </c>
      <c r="P297" s="7">
        <v>1.36278331</v>
      </c>
      <c r="Q297" s="7">
        <v>0</v>
      </c>
      <c r="R297" s="7">
        <v>0</v>
      </c>
      <c r="S297" s="7">
        <v>0</v>
      </c>
      <c r="U297" s="7">
        <v>26.356785589999994</v>
      </c>
      <c r="V297" s="7">
        <v>15.588509109813058</v>
      </c>
      <c r="W297" s="7">
        <v>11.23981663</v>
      </c>
      <c r="X297" s="7">
        <v>13.094629090000002</v>
      </c>
      <c r="Y297" s="7">
        <v>2.6530674200000002</v>
      </c>
      <c r="Z297" s="7">
        <v>10.441561670000002</v>
      </c>
      <c r="AA297" s="21">
        <v>0.43434948316639743</v>
      </c>
      <c r="AB297" s="7">
        <v>3.4063953199999997</v>
      </c>
      <c r="AC297" s="21">
        <v>0.20162183</v>
      </c>
      <c r="AD297" s="21">
        <v>5.9129090000000002E-2</v>
      </c>
      <c r="AE297" s="21">
        <v>1.7008769999999999E-2</v>
      </c>
    </row>
    <row r="298" spans="1:31" ht="15.75" customHeight="1" x14ac:dyDescent="0.2">
      <c r="A298" s="3">
        <v>41897</v>
      </c>
      <c r="B298">
        <f t="shared" si="8"/>
        <v>2014</v>
      </c>
      <c r="C298">
        <f t="shared" si="9"/>
        <v>9</v>
      </c>
      <c r="D298" s="7">
        <v>-2.4360182300000002</v>
      </c>
      <c r="E298">
        <v>6.4146999999999998</v>
      </c>
      <c r="F298" s="7">
        <v>3462.8874511700001</v>
      </c>
      <c r="H298" s="7">
        <v>3395.0329589799999</v>
      </c>
      <c r="I298" s="7">
        <v>44.264175420000001</v>
      </c>
      <c r="J298" s="7">
        <v>4.4058933299999996</v>
      </c>
      <c r="K298" s="7">
        <v>0.58122103999999997</v>
      </c>
      <c r="L298" s="7">
        <v>10.24823093</v>
      </c>
      <c r="M298" s="7">
        <v>0.34080556000000001</v>
      </c>
      <c r="N298" s="7">
        <v>6.2599800000000001E-3</v>
      </c>
      <c r="O298" s="7">
        <v>7.5442366600000001</v>
      </c>
      <c r="P298" s="7">
        <v>0.46374196000000001</v>
      </c>
      <c r="Q298" s="7">
        <v>0</v>
      </c>
      <c r="R298" s="7">
        <v>0</v>
      </c>
      <c r="S298" s="7">
        <v>0</v>
      </c>
      <c r="U298" s="7">
        <v>16.4449203</v>
      </c>
      <c r="V298" s="7">
        <v>9.035801381761809</v>
      </c>
      <c r="W298" s="7">
        <v>10.8433323</v>
      </c>
      <c r="X298" s="7">
        <v>8.9505806999999997</v>
      </c>
      <c r="Y298" s="7">
        <v>2.2986035999999999</v>
      </c>
      <c r="Z298" s="7">
        <v>6.6519770999999999</v>
      </c>
      <c r="AA298" s="21">
        <v>0.11176326798946611</v>
      </c>
      <c r="AB298" s="7">
        <v>4.7748483000000004</v>
      </c>
      <c r="AC298" s="21">
        <v>0.19511790000000001</v>
      </c>
      <c r="AD298" s="21">
        <v>5.7221699999999993E-2</v>
      </c>
      <c r="AE298" s="21">
        <v>1.62525E-2</v>
      </c>
    </row>
    <row r="299" spans="1:31" ht="15.75" customHeight="1" x14ac:dyDescent="0.2">
      <c r="A299" s="3">
        <v>41927</v>
      </c>
      <c r="B299">
        <f t="shared" si="8"/>
        <v>2014</v>
      </c>
      <c r="C299">
        <f t="shared" si="9"/>
        <v>10</v>
      </c>
      <c r="D299" s="7">
        <v>-9.2859401699999999</v>
      </c>
      <c r="E299">
        <v>1.4671000000000001</v>
      </c>
      <c r="F299" s="7">
        <v>3456.0375976599998</v>
      </c>
      <c r="H299" s="7">
        <v>3394.2194824200001</v>
      </c>
      <c r="I299" s="7">
        <v>44.311996460000003</v>
      </c>
      <c r="J299" s="7">
        <v>2.70403123</v>
      </c>
      <c r="K299" s="7">
        <v>0.98179351999999998</v>
      </c>
      <c r="L299" s="7">
        <v>7.8451867100000001</v>
      </c>
      <c r="M299" s="7">
        <v>0.34080556000000001</v>
      </c>
      <c r="N299" s="7">
        <v>0.16956845000000001</v>
      </c>
      <c r="O299" s="7">
        <v>5.3568949699999999</v>
      </c>
      <c r="P299" s="7">
        <v>0.10782456</v>
      </c>
      <c r="Q299" s="7">
        <v>0</v>
      </c>
      <c r="R299" s="7">
        <v>0</v>
      </c>
      <c r="S299" s="7">
        <v>0</v>
      </c>
      <c r="U299" s="7">
        <v>5.3376119300000004</v>
      </c>
      <c r="V299" s="7">
        <v>4.1042477753027278</v>
      </c>
      <c r="W299" s="7">
        <v>6.5235401799999995</v>
      </c>
      <c r="X299" s="7">
        <v>6.0849109499999994</v>
      </c>
      <c r="Y299" s="7">
        <v>1.4446372000000003</v>
      </c>
      <c r="Z299" s="7">
        <v>4.6402737499999995</v>
      </c>
      <c r="AA299" s="21">
        <v>2.9362262028387174E-4</v>
      </c>
      <c r="AB299" s="7">
        <v>6.1490425100000001</v>
      </c>
      <c r="AC299" s="21">
        <v>0.20162183</v>
      </c>
      <c r="AD299" s="21">
        <v>5.9129090000000002E-2</v>
      </c>
      <c r="AE299" s="21">
        <v>1.6272829999999999E-2</v>
      </c>
    </row>
    <row r="300" spans="1:31" ht="15.75" customHeight="1" x14ac:dyDescent="0.2">
      <c r="A300" s="3">
        <v>41958</v>
      </c>
      <c r="B300">
        <f t="shared" si="8"/>
        <v>2014</v>
      </c>
      <c r="C300">
        <f t="shared" si="9"/>
        <v>11</v>
      </c>
      <c r="D300" s="7">
        <v>-13.72928143</v>
      </c>
      <c r="E300">
        <v>-6.2553999999999998</v>
      </c>
      <c r="F300" s="7">
        <v>3451.5942382799999</v>
      </c>
      <c r="H300" s="7">
        <v>3393.6186523400002</v>
      </c>
      <c r="I300" s="7">
        <v>44.319641109999999</v>
      </c>
      <c r="J300" s="7">
        <v>2.15576744</v>
      </c>
      <c r="K300" s="7">
        <v>0.83543323999999997</v>
      </c>
      <c r="L300" s="7">
        <v>6.7071523700000002</v>
      </c>
      <c r="M300" s="7">
        <v>0.19963130000000001</v>
      </c>
      <c r="N300" s="7">
        <v>0.36283757999999999</v>
      </c>
      <c r="O300" s="7">
        <v>3.3707435100000001</v>
      </c>
      <c r="P300" s="7">
        <v>2.4510529999999999E-2</v>
      </c>
      <c r="Q300" s="7">
        <v>0</v>
      </c>
      <c r="R300" s="7">
        <v>0</v>
      </c>
      <c r="S300" s="7">
        <v>0</v>
      </c>
      <c r="U300" s="7">
        <v>0.22187340000000003</v>
      </c>
      <c r="V300" s="7">
        <v>3.2373542683510892</v>
      </c>
      <c r="W300" s="7">
        <v>1.7855082</v>
      </c>
      <c r="X300" s="7">
        <v>2.9095050000000002</v>
      </c>
      <c r="Y300" s="7">
        <v>1.1186346</v>
      </c>
      <c r="Z300" s="7">
        <v>1.7908704</v>
      </c>
      <c r="AA300" s="21">
        <v>2.4171421844124139E-5</v>
      </c>
      <c r="AB300" s="7">
        <v>2.4403953</v>
      </c>
      <c r="AC300" s="21">
        <v>0.19511790000000001</v>
      </c>
      <c r="AD300" s="21">
        <v>5.7221699999999993E-2</v>
      </c>
      <c r="AE300" s="21">
        <v>1.47324E-2</v>
      </c>
    </row>
    <row r="301" spans="1:31" ht="15.75" customHeight="1" x14ac:dyDescent="0.2">
      <c r="A301" s="3">
        <v>41988</v>
      </c>
      <c r="B301">
        <f t="shared" si="8"/>
        <v>2014</v>
      </c>
      <c r="C301">
        <f t="shared" si="9"/>
        <v>12</v>
      </c>
      <c r="D301" s="7">
        <v>-15.783225059999999</v>
      </c>
      <c r="F301" s="7">
        <v>3449.5402832</v>
      </c>
      <c r="H301" s="7">
        <v>3392.6862793</v>
      </c>
      <c r="I301" s="7">
        <v>44.352104189999999</v>
      </c>
      <c r="J301" s="7">
        <v>1.13305426</v>
      </c>
      <c r="K301" s="7">
        <v>1.0260608200000001</v>
      </c>
      <c r="L301" s="7">
        <v>6.1004972500000001</v>
      </c>
      <c r="M301" s="7">
        <v>9.4544699999999995E-2</v>
      </c>
      <c r="N301" s="7">
        <v>0.51754909999999998</v>
      </c>
      <c r="O301" s="7">
        <v>3.6055772300000002</v>
      </c>
      <c r="P301" s="7">
        <v>2.474668E-2</v>
      </c>
      <c r="Q301" s="7">
        <v>0</v>
      </c>
      <c r="R301" s="7">
        <v>0</v>
      </c>
      <c r="S301" s="7">
        <v>0</v>
      </c>
      <c r="U301" s="7">
        <v>1.8367028799999998</v>
      </c>
      <c r="V301" s="7">
        <v>1.3289319672404387</v>
      </c>
      <c r="W301" s="7">
        <v>1.9655670900000002</v>
      </c>
      <c r="X301" s="7">
        <v>3.4686888900000001</v>
      </c>
      <c r="Y301" s="7">
        <v>0.60066715999999998</v>
      </c>
      <c r="Z301" s="7">
        <v>2.8680217299999997</v>
      </c>
      <c r="AA301" s="21">
        <v>0</v>
      </c>
      <c r="AB301" s="7">
        <v>4.5453027700000002</v>
      </c>
      <c r="AC301" s="21">
        <v>0.20162183</v>
      </c>
      <c r="AD301" s="21">
        <v>5.9129090000000002E-2</v>
      </c>
      <c r="AE301" s="21">
        <v>1.4013860000000001E-2</v>
      </c>
    </row>
    <row r="302" spans="1:31" ht="15.75" customHeight="1" x14ac:dyDescent="0.2">
      <c r="A302" s="3">
        <v>42019</v>
      </c>
      <c r="B302">
        <f t="shared" si="8"/>
        <v>2015</v>
      </c>
      <c r="C302">
        <f t="shared" si="9"/>
        <v>1</v>
      </c>
      <c r="D302" s="7">
        <v>-16.509210589999999</v>
      </c>
      <c r="E302">
        <v>-16.197500000000002</v>
      </c>
      <c r="F302" s="7">
        <v>3448.8144531200001</v>
      </c>
      <c r="H302" s="7">
        <v>3391.7958984400002</v>
      </c>
      <c r="I302" s="7">
        <v>44.394309999999997</v>
      </c>
      <c r="J302" s="7">
        <v>0.67667884</v>
      </c>
      <c r="K302" s="7">
        <v>0.94339901000000004</v>
      </c>
      <c r="L302" s="7">
        <v>5.4768915199999997</v>
      </c>
      <c r="M302" s="7">
        <v>0.29042560000000001</v>
      </c>
      <c r="N302" s="7">
        <v>0.98199099000000001</v>
      </c>
      <c r="O302" s="7">
        <v>4.22583866</v>
      </c>
      <c r="P302" s="7">
        <v>2.9007410000000001E-2</v>
      </c>
      <c r="Q302" s="7">
        <v>0</v>
      </c>
      <c r="R302" s="7">
        <v>0</v>
      </c>
      <c r="S302" s="7">
        <v>0</v>
      </c>
      <c r="U302" s="7">
        <v>3.7868313499999999</v>
      </c>
      <c r="V302" s="7">
        <v>1.3878503183925892</v>
      </c>
      <c r="W302" s="7">
        <v>3.0322339999999999</v>
      </c>
      <c r="X302" s="7">
        <v>3.8719672700000003</v>
      </c>
      <c r="Y302" s="7">
        <v>0.33386410999999999</v>
      </c>
      <c r="Z302" s="7">
        <v>3.5381031600000004</v>
      </c>
      <c r="AA302" s="21">
        <v>0</v>
      </c>
      <c r="AB302" s="7">
        <v>6.1677631000000002</v>
      </c>
      <c r="AC302" s="21">
        <v>0.22487648000000002</v>
      </c>
      <c r="AD302" s="21">
        <v>6.5416820000000001E-2</v>
      </c>
      <c r="AE302" s="21">
        <v>1.3844909999999998E-2</v>
      </c>
    </row>
    <row r="303" spans="1:31" ht="15.75" customHeight="1" x14ac:dyDescent="0.2">
      <c r="A303" s="3">
        <v>42050</v>
      </c>
      <c r="B303">
        <f t="shared" si="8"/>
        <v>2015</v>
      </c>
      <c r="C303">
        <f t="shared" si="9"/>
        <v>2</v>
      </c>
      <c r="D303" s="7">
        <v>-17.87388039</v>
      </c>
      <c r="E303">
        <v>-16.692799999999998</v>
      </c>
      <c r="F303" s="7">
        <v>3447.4497070299999</v>
      </c>
      <c r="H303" s="7">
        <v>3391.4592285200001</v>
      </c>
      <c r="I303" s="7">
        <v>44.447616580000002</v>
      </c>
      <c r="J303" s="7">
        <v>0.48141062000000001</v>
      </c>
      <c r="K303" s="7">
        <v>0.96343266999999999</v>
      </c>
      <c r="L303" s="7">
        <v>4.4684238399999998</v>
      </c>
      <c r="M303" s="7">
        <v>0.29060316000000003</v>
      </c>
      <c r="N303" s="7">
        <v>1.39037597</v>
      </c>
      <c r="O303" s="7">
        <v>3.9198546400000001</v>
      </c>
      <c r="P303" s="7">
        <v>2.8757020000000001E-2</v>
      </c>
      <c r="Q303" s="7">
        <v>0</v>
      </c>
      <c r="R303" s="7">
        <v>0</v>
      </c>
      <c r="S303" s="7">
        <v>0</v>
      </c>
      <c r="U303" s="7">
        <v>2.75478924</v>
      </c>
      <c r="V303" s="7">
        <v>0.74601994621652734</v>
      </c>
      <c r="W303" s="7">
        <v>3.39317804</v>
      </c>
      <c r="X303" s="7">
        <v>3.5181157199999995</v>
      </c>
      <c r="Y303" s="7">
        <v>0.20683684000000002</v>
      </c>
      <c r="Z303" s="7">
        <v>3.3112788799999997</v>
      </c>
      <c r="AA303" s="21">
        <v>0</v>
      </c>
      <c r="AB303" s="7">
        <v>5.1026749200000001</v>
      </c>
      <c r="AC303" s="21">
        <v>0.20311424</v>
      </c>
      <c r="AD303" s="21">
        <v>5.9086159999999999E-2</v>
      </c>
      <c r="AE303" s="21">
        <v>1.355284E-2</v>
      </c>
    </row>
    <row r="304" spans="1:31" ht="15.75" customHeight="1" x14ac:dyDescent="0.2">
      <c r="A304" s="3">
        <v>42078</v>
      </c>
      <c r="B304">
        <f t="shared" si="8"/>
        <v>2015</v>
      </c>
      <c r="C304">
        <f t="shared" si="9"/>
        <v>3</v>
      </c>
      <c r="D304" s="7">
        <v>-16.355886460000001</v>
      </c>
      <c r="E304">
        <v>-13.866400000000001</v>
      </c>
      <c r="F304" s="7">
        <v>3448.9677734400002</v>
      </c>
      <c r="H304" s="7">
        <v>3391.3032226599998</v>
      </c>
      <c r="I304" s="7">
        <v>44.541728970000001</v>
      </c>
      <c r="J304" s="7">
        <v>0.61550176000000001</v>
      </c>
      <c r="K304" s="7">
        <v>0.71552895999999999</v>
      </c>
      <c r="L304" s="7">
        <v>4.6692266499999997</v>
      </c>
      <c r="M304" s="7">
        <v>0.29060316000000003</v>
      </c>
      <c r="N304" s="7">
        <v>2.1408691399999999</v>
      </c>
      <c r="O304" s="7">
        <v>4.6242642399999996</v>
      </c>
      <c r="P304" s="7">
        <v>6.6689139999999994E-2</v>
      </c>
      <c r="Q304" s="7">
        <v>0</v>
      </c>
      <c r="R304" s="7">
        <v>0</v>
      </c>
      <c r="S304" s="7">
        <v>0</v>
      </c>
      <c r="U304" s="7">
        <v>6.9597108000000008</v>
      </c>
      <c r="V304" s="7">
        <v>0.59201123975841752</v>
      </c>
      <c r="W304" s="7">
        <v>4.7347732199999992</v>
      </c>
      <c r="X304" s="7">
        <v>4.3318482400000002</v>
      </c>
      <c r="Y304" s="7">
        <v>0.30485245</v>
      </c>
      <c r="Z304" s="7">
        <v>4.02699579</v>
      </c>
      <c r="AA304" s="21">
        <v>3.9556550076734077E-7</v>
      </c>
      <c r="AB304" s="7">
        <v>4.96240901</v>
      </c>
      <c r="AC304" s="21">
        <v>0.22487648000000002</v>
      </c>
      <c r="AD304" s="21">
        <v>6.5416820000000001E-2</v>
      </c>
      <c r="AE304" s="21">
        <v>1.5679489999999997E-2</v>
      </c>
    </row>
    <row r="305" spans="1:31" ht="15.75" customHeight="1" x14ac:dyDescent="0.2">
      <c r="A305" s="3">
        <v>42109</v>
      </c>
      <c r="B305">
        <f t="shared" si="8"/>
        <v>2015</v>
      </c>
      <c r="C305">
        <f t="shared" si="9"/>
        <v>4</v>
      </c>
      <c r="D305" s="7">
        <v>-17.187900540000001</v>
      </c>
      <c r="E305">
        <v>-18.242599999999999</v>
      </c>
      <c r="F305" s="7">
        <v>3448.1357421900002</v>
      </c>
      <c r="H305" s="7">
        <v>3390.7780761700001</v>
      </c>
      <c r="I305" s="7">
        <v>44.593349459999999</v>
      </c>
      <c r="J305" s="7">
        <v>0.69890927999999997</v>
      </c>
      <c r="K305" s="7">
        <v>0.86327600000000004</v>
      </c>
      <c r="L305" s="7">
        <v>4.2439527500000001</v>
      </c>
      <c r="M305" s="7">
        <v>1.259157E-2</v>
      </c>
      <c r="N305" s="7">
        <v>2.4515788600000001</v>
      </c>
      <c r="O305" s="7">
        <v>4.4621467600000004</v>
      </c>
      <c r="P305" s="7">
        <v>3.1785809999999998E-2</v>
      </c>
      <c r="Q305" s="7">
        <v>0</v>
      </c>
      <c r="R305" s="7">
        <v>0</v>
      </c>
      <c r="S305" s="7">
        <v>0</v>
      </c>
      <c r="U305" s="7">
        <v>3.6709397999999998</v>
      </c>
      <c r="V305" s="7">
        <v>1.4679851350684194</v>
      </c>
      <c r="W305" s="7">
        <v>3.4955429999999996</v>
      </c>
      <c r="X305" s="7">
        <v>2.9877921000000001</v>
      </c>
      <c r="Y305" s="7">
        <v>0.3598788</v>
      </c>
      <c r="Z305" s="7">
        <v>2.6279132999999999</v>
      </c>
      <c r="AA305" s="21">
        <v>1.1142369232444104E-4</v>
      </c>
      <c r="AB305" s="7">
        <v>2.9772387</v>
      </c>
      <c r="AC305" s="21">
        <v>0.21762240000000002</v>
      </c>
      <c r="AD305" s="21">
        <v>6.3306600000000005E-2</v>
      </c>
      <c r="AE305" s="21">
        <v>1.61835E-2</v>
      </c>
    </row>
    <row r="306" spans="1:31" ht="15.75" customHeight="1" x14ac:dyDescent="0.2">
      <c r="A306" s="3">
        <v>42139</v>
      </c>
      <c r="B306">
        <f t="shared" si="8"/>
        <v>2015</v>
      </c>
      <c r="C306">
        <f t="shared" si="9"/>
        <v>5</v>
      </c>
      <c r="D306" s="7">
        <v>-19.129026410000002</v>
      </c>
      <c r="E306">
        <v>-18.2864</v>
      </c>
      <c r="F306" s="7">
        <v>3446.1945800799999</v>
      </c>
      <c r="H306" s="7">
        <v>3389.8552246099998</v>
      </c>
      <c r="I306" s="7">
        <v>44.62077713</v>
      </c>
      <c r="J306" s="7">
        <v>0.68107580999999995</v>
      </c>
      <c r="K306" s="7">
        <v>1.40220308</v>
      </c>
      <c r="L306" s="7">
        <v>2.8176398300000001</v>
      </c>
      <c r="M306" s="7">
        <v>0.15435045999999999</v>
      </c>
      <c r="N306" s="7">
        <v>2.2373900400000002</v>
      </c>
      <c r="O306" s="7">
        <v>4.3744211200000001</v>
      </c>
      <c r="P306" s="7">
        <v>5.1513950000000003E-2</v>
      </c>
      <c r="Q306" s="7">
        <v>0</v>
      </c>
      <c r="R306" s="7">
        <v>0</v>
      </c>
      <c r="S306" s="7">
        <v>0</v>
      </c>
      <c r="U306" s="7">
        <v>2.9474037400000004</v>
      </c>
      <c r="V306" s="7">
        <v>1.4135637712231837</v>
      </c>
      <c r="W306" s="7">
        <v>4.5171773999999996</v>
      </c>
      <c r="X306" s="7">
        <v>4.3999025399999994</v>
      </c>
      <c r="Y306" s="7">
        <v>0.34442550000000005</v>
      </c>
      <c r="Z306" s="7">
        <v>4.0554770399999986</v>
      </c>
      <c r="AA306" s="21">
        <v>4.3367823676627396E-3</v>
      </c>
      <c r="AB306" s="7">
        <v>7.7751968000000007</v>
      </c>
      <c r="AC306" s="21">
        <v>0.22487648000000002</v>
      </c>
      <c r="AD306" s="21">
        <v>6.5416820000000001E-2</v>
      </c>
      <c r="AE306" s="21">
        <v>1.7738820000000002E-2</v>
      </c>
    </row>
    <row r="307" spans="1:31" ht="15.75" customHeight="1" x14ac:dyDescent="0.2">
      <c r="A307" s="3">
        <v>42170</v>
      </c>
      <c r="B307">
        <f t="shared" si="8"/>
        <v>2015</v>
      </c>
      <c r="C307">
        <f t="shared" si="9"/>
        <v>6</v>
      </c>
      <c r="D307" s="7">
        <v>-18.59262657</v>
      </c>
      <c r="F307" s="7">
        <v>3446.7309570299999</v>
      </c>
      <c r="H307" s="7">
        <v>3389.4997558599998</v>
      </c>
      <c r="I307" s="7">
        <v>44.643917080000001</v>
      </c>
      <c r="J307" s="7">
        <v>1.38184547</v>
      </c>
      <c r="K307" s="7">
        <v>1.3407239900000001</v>
      </c>
      <c r="L307" s="7">
        <v>3.41704345</v>
      </c>
      <c r="M307" s="7">
        <v>0.17998722</v>
      </c>
      <c r="N307" s="7">
        <v>1.38012779</v>
      </c>
      <c r="O307" s="7">
        <v>4.5842623700000003</v>
      </c>
      <c r="P307" s="7">
        <v>0.30332928999999997</v>
      </c>
      <c r="Q307" s="7">
        <v>0</v>
      </c>
      <c r="R307" s="7">
        <v>0</v>
      </c>
      <c r="S307" s="7">
        <v>0</v>
      </c>
      <c r="U307" s="7">
        <v>13.745157000000001</v>
      </c>
      <c r="V307" s="7">
        <v>1.258760698147116</v>
      </c>
      <c r="W307" s="7">
        <v>5.2567862999999999</v>
      </c>
      <c r="X307" s="7">
        <v>7.1388971999999997</v>
      </c>
      <c r="Y307" s="7">
        <v>0.71038380000000001</v>
      </c>
      <c r="Z307" s="7">
        <v>6.4285133999999999</v>
      </c>
      <c r="AA307" s="21">
        <v>8.3193987188343005E-2</v>
      </c>
      <c r="AB307" s="7">
        <v>3.0612056999999999</v>
      </c>
      <c r="AC307" s="21">
        <v>0.21762240000000002</v>
      </c>
      <c r="AD307" s="21">
        <v>6.3306600000000005E-2</v>
      </c>
      <c r="AE307" s="21">
        <v>1.7064900000000001E-2</v>
      </c>
    </row>
    <row r="308" spans="1:31" ht="15.75" customHeight="1" x14ac:dyDescent="0.2">
      <c r="A308" s="3">
        <v>42200</v>
      </c>
      <c r="B308">
        <f t="shared" si="8"/>
        <v>2015</v>
      </c>
      <c r="C308">
        <f t="shared" si="9"/>
        <v>7</v>
      </c>
      <c r="D308" s="7">
        <v>-5.3642172800000001</v>
      </c>
      <c r="E308">
        <v>-8.0619999999999994</v>
      </c>
      <c r="F308" s="7">
        <v>3459.9594726599998</v>
      </c>
      <c r="H308" s="7">
        <v>3391.8864746099998</v>
      </c>
      <c r="I308" s="7">
        <v>44.43721008</v>
      </c>
      <c r="J308" s="7">
        <v>4.0454826400000004</v>
      </c>
      <c r="K308" s="7">
        <v>0.63457036</v>
      </c>
      <c r="L308" s="7">
        <v>9.6337356599999993</v>
      </c>
      <c r="M308" s="7">
        <v>0.36519191000000001</v>
      </c>
      <c r="N308" s="7">
        <v>0.29683801999999998</v>
      </c>
      <c r="O308" s="7">
        <v>7.1334428799999996</v>
      </c>
      <c r="P308" s="7">
        <v>1.5264101000000001</v>
      </c>
      <c r="Q308" s="7">
        <v>0</v>
      </c>
      <c r="R308" s="7">
        <v>0</v>
      </c>
      <c r="S308" s="7">
        <v>0</v>
      </c>
      <c r="U308" s="7">
        <v>31.443946350000004</v>
      </c>
      <c r="V308" s="7">
        <v>8.1421750387468013</v>
      </c>
      <c r="W308" s="7">
        <v>10.283502900000002</v>
      </c>
      <c r="X308" s="7">
        <v>14.564967769999999</v>
      </c>
      <c r="Y308" s="7">
        <v>2.1823553599999999</v>
      </c>
      <c r="Z308" s="7">
        <v>12.38261241</v>
      </c>
      <c r="AA308" s="21">
        <v>0.35122684633311574</v>
      </c>
      <c r="AB308" s="7">
        <v>4.5298548499999995</v>
      </c>
      <c r="AC308" s="21">
        <v>0.22487648000000002</v>
      </c>
      <c r="AD308" s="21">
        <v>6.5416820000000001E-2</v>
      </c>
      <c r="AE308" s="21">
        <v>1.711758E-2</v>
      </c>
    </row>
    <row r="309" spans="1:31" ht="15.75" customHeight="1" x14ac:dyDescent="0.2">
      <c r="A309" s="3">
        <v>42231</v>
      </c>
      <c r="B309">
        <f t="shared" si="8"/>
        <v>2015</v>
      </c>
      <c r="C309">
        <f t="shared" si="9"/>
        <v>8</v>
      </c>
      <c r="D309" s="7">
        <v>1.101982</v>
      </c>
      <c r="E309">
        <v>3.6371000000000002</v>
      </c>
      <c r="F309" s="7">
        <v>3466.4255371099998</v>
      </c>
      <c r="H309" s="7">
        <v>3393.9602050799999</v>
      </c>
      <c r="I309" s="7">
        <v>44.188518520000002</v>
      </c>
      <c r="J309" s="7">
        <v>4.8988285100000004</v>
      </c>
      <c r="K309" s="7">
        <v>0.18226249999999999</v>
      </c>
      <c r="L309" s="7">
        <v>13.320601460000001</v>
      </c>
      <c r="M309" s="7">
        <v>0.21836706</v>
      </c>
      <c r="N309" s="7">
        <v>2.1042829999999998E-2</v>
      </c>
      <c r="O309" s="7">
        <v>8.4816656100000003</v>
      </c>
      <c r="P309" s="7">
        <v>1.1539791800000001</v>
      </c>
      <c r="Q309" s="7">
        <v>0</v>
      </c>
      <c r="R309" s="7">
        <v>0</v>
      </c>
      <c r="S309" s="7">
        <v>0</v>
      </c>
      <c r="U309" s="7">
        <v>26.93182753</v>
      </c>
      <c r="V309" s="7">
        <v>12.825186000093677</v>
      </c>
      <c r="W309" s="7">
        <v>11.21177155</v>
      </c>
      <c r="X309" s="7">
        <v>12.30174085</v>
      </c>
      <c r="Y309" s="7">
        <v>2.6616395400000004</v>
      </c>
      <c r="Z309" s="7">
        <v>9.6401013100000004</v>
      </c>
      <c r="AA309" s="21">
        <v>0.39236506506466806</v>
      </c>
      <c r="AB309" s="7">
        <v>1.8808152600000003</v>
      </c>
      <c r="AC309" s="21">
        <v>0.22487648000000002</v>
      </c>
      <c r="AD309" s="21">
        <v>6.5416820000000001E-2</v>
      </c>
      <c r="AE309" s="21">
        <v>1.7035120000000001E-2</v>
      </c>
    </row>
    <row r="310" spans="1:31" ht="15.75" customHeight="1" x14ac:dyDescent="0.2">
      <c r="A310" s="3">
        <v>42262</v>
      </c>
      <c r="B310">
        <f t="shared" si="8"/>
        <v>2015</v>
      </c>
      <c r="C310">
        <f t="shared" si="9"/>
        <v>9</v>
      </c>
      <c r="D310" s="7">
        <v>-6.5100970299999998</v>
      </c>
      <c r="E310">
        <v>0.18759999999999999</v>
      </c>
      <c r="F310" s="7">
        <v>3458.8134765599998</v>
      </c>
      <c r="H310" s="7">
        <v>3393.8737793</v>
      </c>
      <c r="I310" s="7">
        <v>44.111789700000003</v>
      </c>
      <c r="J310" s="7">
        <v>3.7002272600000001</v>
      </c>
      <c r="K310" s="7">
        <v>1.20589828</v>
      </c>
      <c r="L310" s="7">
        <v>9.2316036199999996</v>
      </c>
      <c r="M310" s="7">
        <v>0.34745802999999997</v>
      </c>
      <c r="N310" s="7">
        <v>1.259688E-2</v>
      </c>
      <c r="O310" s="7">
        <v>6.0818576799999997</v>
      </c>
      <c r="P310" s="7">
        <v>0.24832059000000001</v>
      </c>
      <c r="Q310" s="7">
        <v>0</v>
      </c>
      <c r="R310" s="7">
        <v>0</v>
      </c>
      <c r="S310" s="7">
        <v>0</v>
      </c>
      <c r="U310" s="7">
        <v>8.0946815999999995</v>
      </c>
      <c r="V310" s="7">
        <v>9.0040523285424996</v>
      </c>
      <c r="W310" s="7">
        <v>10.793277900000003</v>
      </c>
      <c r="X310" s="7">
        <v>7.5688655999999996</v>
      </c>
      <c r="Y310" s="7">
        <v>1.9152852</v>
      </c>
      <c r="Z310" s="7">
        <v>5.6535804000000001</v>
      </c>
      <c r="AA310" s="21">
        <v>0.12372248909540723</v>
      </c>
      <c r="AB310" s="7">
        <v>8.4168746999999993</v>
      </c>
      <c r="AC310" s="21">
        <v>0.21762240000000002</v>
      </c>
      <c r="AD310" s="21">
        <v>6.3306600000000005E-2</v>
      </c>
      <c r="AE310" s="21">
        <v>1.6563899999999999E-2</v>
      </c>
    </row>
    <row r="311" spans="1:31" ht="15.75" customHeight="1" x14ac:dyDescent="0.2">
      <c r="A311" s="3">
        <v>42292</v>
      </c>
      <c r="B311">
        <f t="shared" si="8"/>
        <v>2015</v>
      </c>
      <c r="C311">
        <f t="shared" si="9"/>
        <v>10</v>
      </c>
      <c r="D311" s="7">
        <v>-13.112929340000001</v>
      </c>
      <c r="F311" s="7">
        <v>3452.2106933599998</v>
      </c>
      <c r="H311" s="7">
        <v>3393.1904296900002</v>
      </c>
      <c r="I311" s="7">
        <v>44.135692599999999</v>
      </c>
      <c r="J311" s="7">
        <v>2.0903909199999999</v>
      </c>
      <c r="K311" s="7">
        <v>1.3328042</v>
      </c>
      <c r="L311" s="7">
        <v>6.7644028699999996</v>
      </c>
      <c r="M311" s="7">
        <v>0.34746276999999998</v>
      </c>
      <c r="N311" s="7">
        <v>6.3240420000000006E-2</v>
      </c>
      <c r="O311" s="7">
        <v>4.2516760800000002</v>
      </c>
      <c r="P311" s="7">
        <v>3.4555509999999998E-2</v>
      </c>
      <c r="Q311" s="7">
        <v>0</v>
      </c>
      <c r="R311" s="7">
        <v>0</v>
      </c>
      <c r="S311" s="7">
        <v>0</v>
      </c>
      <c r="U311" s="7">
        <v>2.4052763599999998</v>
      </c>
      <c r="V311" s="7">
        <v>2.4597248925997306</v>
      </c>
      <c r="W311" s="7">
        <v>5.5999109900000015</v>
      </c>
      <c r="X311" s="7">
        <v>5.6584845599999998</v>
      </c>
      <c r="Y311" s="7">
        <v>1.09906284</v>
      </c>
      <c r="Z311" s="7">
        <v>4.5594217199999996</v>
      </c>
      <c r="AA311" s="21">
        <v>1.2514279710347349E-3</v>
      </c>
      <c r="AB311" s="7">
        <v>7.9987774800000011</v>
      </c>
      <c r="AC311" s="21">
        <v>0.22487648000000002</v>
      </c>
      <c r="AD311" s="21">
        <v>6.5416820000000001E-2</v>
      </c>
      <c r="AE311" s="21">
        <v>1.6553999999999999E-2</v>
      </c>
    </row>
    <row r="312" spans="1:31" ht="15.75" customHeight="1" x14ac:dyDescent="0.2">
      <c r="A312" s="3">
        <v>42323</v>
      </c>
      <c r="B312">
        <f t="shared" si="8"/>
        <v>2015</v>
      </c>
      <c r="C312">
        <f t="shared" si="9"/>
        <v>11</v>
      </c>
      <c r="D312" s="7">
        <v>-15.434391979999999</v>
      </c>
      <c r="F312" s="7">
        <v>3449.8891601599998</v>
      </c>
      <c r="H312" s="7">
        <v>3392.6027832</v>
      </c>
      <c r="I312" s="7">
        <v>44.148395540000003</v>
      </c>
      <c r="J312" s="7">
        <v>1.75194275</v>
      </c>
      <c r="K312" s="7">
        <v>1.03631735</v>
      </c>
      <c r="L312" s="7">
        <v>6.6556248699999996</v>
      </c>
      <c r="M312" s="7">
        <v>0.20305628000000001</v>
      </c>
      <c r="N312" s="7">
        <v>0.25140881999999998</v>
      </c>
      <c r="O312" s="7">
        <v>3.2133226399999999</v>
      </c>
      <c r="P312" s="7">
        <v>2.6359460000000001E-2</v>
      </c>
      <c r="Q312" s="7">
        <v>0</v>
      </c>
      <c r="R312" s="7">
        <v>0</v>
      </c>
      <c r="S312" s="7">
        <v>0</v>
      </c>
      <c r="U312" s="7">
        <v>0.33698279999999997</v>
      </c>
      <c r="V312" s="7">
        <v>1.8531181881898315</v>
      </c>
      <c r="W312" s="7">
        <v>1.8670404</v>
      </c>
      <c r="X312" s="7">
        <v>2.8914942000000003</v>
      </c>
      <c r="Y312" s="7">
        <v>0.89761320000000011</v>
      </c>
      <c r="Z312" s="7">
        <v>1.9938810000000005</v>
      </c>
      <c r="AA312" s="21">
        <v>1.0007624881164519E-5</v>
      </c>
      <c r="AB312" s="7">
        <v>2.6177072999999993</v>
      </c>
      <c r="AC312" s="21">
        <v>0.21762240000000002</v>
      </c>
      <c r="AD312" s="21">
        <v>6.3306600000000005E-2</v>
      </c>
      <c r="AE312" s="21">
        <v>1.5058800000000001E-2</v>
      </c>
    </row>
    <row r="313" spans="1:31" ht="15.75" customHeight="1" x14ac:dyDescent="0.2">
      <c r="A313" s="3">
        <v>42353</v>
      </c>
      <c r="B313">
        <f t="shared" si="8"/>
        <v>2015</v>
      </c>
      <c r="C313">
        <f t="shared" si="9"/>
        <v>12</v>
      </c>
      <c r="D313" s="7">
        <v>-18.102291109999999</v>
      </c>
      <c r="E313">
        <v>-22.401599999999998</v>
      </c>
      <c r="F313" s="7">
        <v>3447.2211914099998</v>
      </c>
      <c r="H313" s="7">
        <v>3391.4040527299999</v>
      </c>
      <c r="I313" s="7">
        <v>44.169879909999999</v>
      </c>
      <c r="J313" s="7">
        <v>0.90712588999999999</v>
      </c>
      <c r="K313" s="7">
        <v>1.1919498399999999</v>
      </c>
      <c r="L313" s="7">
        <v>5.86191511</v>
      </c>
      <c r="M313" s="7">
        <v>9.5895449999999993E-2</v>
      </c>
      <c r="N313" s="7">
        <v>0.32607671999999999</v>
      </c>
      <c r="O313" s="7">
        <v>3.2374079199999999</v>
      </c>
      <c r="P313" s="7">
        <v>2.7093450000000002E-2</v>
      </c>
      <c r="Q313" s="7">
        <v>0</v>
      </c>
      <c r="R313" s="7">
        <v>0</v>
      </c>
      <c r="S313" s="7">
        <v>0</v>
      </c>
      <c r="U313" s="7">
        <v>0.47981520999999999</v>
      </c>
      <c r="V313" s="7">
        <v>1.6690688522127559</v>
      </c>
      <c r="W313" s="7">
        <v>1.61600644</v>
      </c>
      <c r="X313" s="7">
        <v>3.58419117</v>
      </c>
      <c r="Y313" s="7">
        <v>0.47632647</v>
      </c>
      <c r="Z313" s="7">
        <v>3.1078647000000004</v>
      </c>
      <c r="AA313" s="21">
        <v>0</v>
      </c>
      <c r="AB313" s="7">
        <v>5.3393597100000001</v>
      </c>
      <c r="AC313" s="21">
        <v>0.22487648000000002</v>
      </c>
      <c r="AD313" s="21">
        <v>6.5416820000000001E-2</v>
      </c>
      <c r="AE313" s="21">
        <v>1.4319520000000001E-2</v>
      </c>
    </row>
    <row r="314" spans="1:31" ht="15.75" customHeight="1" x14ac:dyDescent="0.2">
      <c r="A314" s="3">
        <v>42384</v>
      </c>
      <c r="B314">
        <f t="shared" si="8"/>
        <v>2016</v>
      </c>
      <c r="C314">
        <f t="shared" si="9"/>
        <v>1</v>
      </c>
      <c r="D314" s="7">
        <v>-20.183057789999999</v>
      </c>
      <c r="E314">
        <v>-26.17</v>
      </c>
      <c r="F314" s="7">
        <v>3445.140625</v>
      </c>
      <c r="H314" s="7">
        <v>3390.0673828099998</v>
      </c>
      <c r="I314" s="7">
        <v>44.246513370000002</v>
      </c>
      <c r="J314" s="7">
        <v>0.49252184999999998</v>
      </c>
      <c r="K314" s="7">
        <v>1.2853872799999999</v>
      </c>
      <c r="L314" s="7">
        <v>4.82808685</v>
      </c>
      <c r="M314" s="7">
        <v>0.29268336</v>
      </c>
      <c r="N314" s="7">
        <v>0.45208672</v>
      </c>
      <c r="O314" s="7">
        <v>3.4487819700000002</v>
      </c>
      <c r="P314" s="7">
        <v>2.7092890000000001E-2</v>
      </c>
      <c r="Q314" s="7">
        <v>0</v>
      </c>
      <c r="R314" s="7">
        <v>0</v>
      </c>
      <c r="S314" s="7">
        <v>0</v>
      </c>
      <c r="U314" s="7">
        <v>1.39189597</v>
      </c>
      <c r="V314" s="7">
        <v>1.1706176123361887</v>
      </c>
      <c r="W314" s="7">
        <v>2.5303939099999999</v>
      </c>
      <c r="X314" s="7">
        <v>4.28886798</v>
      </c>
      <c r="Y314" s="7">
        <v>0.2296356</v>
      </c>
      <c r="Z314" s="7">
        <v>4.0592323800000001</v>
      </c>
      <c r="AA314" s="21">
        <v>0</v>
      </c>
      <c r="AB314" s="7">
        <v>7.63760671</v>
      </c>
      <c r="AC314" s="21">
        <v>0.22680375</v>
      </c>
      <c r="AD314" s="21">
        <v>6.5457119999999994E-2</v>
      </c>
      <c r="AE314" s="21">
        <v>1.4220320000000002E-2</v>
      </c>
    </row>
    <row r="315" spans="1:31" ht="15.75" customHeight="1" x14ac:dyDescent="0.2">
      <c r="A315" s="3">
        <v>42415</v>
      </c>
      <c r="B315">
        <f t="shared" si="8"/>
        <v>2016</v>
      </c>
      <c r="C315">
        <f t="shared" si="9"/>
        <v>2</v>
      </c>
      <c r="D315" s="7">
        <v>-22.001987459999999</v>
      </c>
      <c r="E315">
        <v>-27.7456</v>
      </c>
      <c r="F315" s="7">
        <v>3443.3215332</v>
      </c>
      <c r="H315" s="7">
        <v>3389.6103515599998</v>
      </c>
      <c r="I315" s="7">
        <v>44.279838560000002</v>
      </c>
      <c r="J315" s="7">
        <v>0.34295242999999997</v>
      </c>
      <c r="K315" s="7">
        <v>1.1428691099999999</v>
      </c>
      <c r="L315" s="7">
        <v>3.6567895400000001</v>
      </c>
      <c r="M315" s="7">
        <v>0.29289225000000002</v>
      </c>
      <c r="N315" s="7">
        <v>0.60703856</v>
      </c>
      <c r="O315" s="7">
        <v>3.3623700099999998</v>
      </c>
      <c r="P315" s="7">
        <v>2.6519669999999999E-2</v>
      </c>
      <c r="Q315" s="7">
        <v>0</v>
      </c>
      <c r="R315" s="7">
        <v>0</v>
      </c>
      <c r="S315" s="7">
        <v>0</v>
      </c>
      <c r="U315" s="7">
        <v>0.92443357999999987</v>
      </c>
      <c r="V315" s="7">
        <v>0.69233570136458811</v>
      </c>
      <c r="W315" s="7">
        <v>2.9070890500000002</v>
      </c>
      <c r="X315" s="7">
        <v>3.76327809</v>
      </c>
      <c r="Y315" s="7">
        <v>0.14222731</v>
      </c>
      <c r="Z315" s="7">
        <v>3.62105078</v>
      </c>
      <c r="AA315" s="21">
        <v>0</v>
      </c>
      <c r="AB315" s="7">
        <v>6.0852225399999993</v>
      </c>
      <c r="AC315" s="21">
        <v>0.21217125000000001</v>
      </c>
      <c r="AD315" s="21">
        <v>6.1234079999999996E-2</v>
      </c>
      <c r="AE315" s="21">
        <v>1.4153740000000001E-2</v>
      </c>
    </row>
    <row r="316" spans="1:31" ht="15.75" customHeight="1" x14ac:dyDescent="0.2">
      <c r="A316" s="3">
        <v>42444</v>
      </c>
      <c r="B316">
        <f t="shared" si="8"/>
        <v>2016</v>
      </c>
      <c r="C316">
        <f t="shared" si="9"/>
        <v>3</v>
      </c>
      <c r="D316" s="7">
        <v>-23.324935910000001</v>
      </c>
      <c r="E316">
        <v>-30.2682</v>
      </c>
      <c r="F316" s="7">
        <v>3441.9985351599998</v>
      </c>
      <c r="H316" s="7">
        <v>3389.0913085900002</v>
      </c>
      <c r="I316" s="7">
        <v>44.325401309999997</v>
      </c>
      <c r="J316" s="7">
        <v>0.26335966999999999</v>
      </c>
      <c r="K316" s="7">
        <v>1.0813303000000001</v>
      </c>
      <c r="L316" s="7">
        <v>2.5714123199999999</v>
      </c>
      <c r="M316" s="7">
        <v>0.29289225000000002</v>
      </c>
      <c r="N316" s="7">
        <v>0.81586449999999999</v>
      </c>
      <c r="O316" s="7">
        <v>3.5280160899999999</v>
      </c>
      <c r="P316" s="7">
        <v>2.9085099999999999E-2</v>
      </c>
      <c r="Q316" s="7">
        <v>0</v>
      </c>
      <c r="R316" s="7">
        <v>0</v>
      </c>
      <c r="S316" s="7">
        <v>0</v>
      </c>
      <c r="U316" s="7">
        <v>2.4925140800000003</v>
      </c>
      <c r="V316" s="7">
        <v>0.20752326829327986</v>
      </c>
      <c r="W316" s="7">
        <v>4.1079622100000002</v>
      </c>
      <c r="X316" s="7">
        <v>4.07352121</v>
      </c>
      <c r="Y316" s="7">
        <v>0.10929732</v>
      </c>
      <c r="Z316" s="7">
        <v>3.96422389</v>
      </c>
      <c r="AA316" s="21">
        <v>6.0747559046413039E-6</v>
      </c>
      <c r="AB316" s="7">
        <v>7.5756764600000004</v>
      </c>
      <c r="AC316" s="21">
        <v>0.22680375</v>
      </c>
      <c r="AD316" s="21">
        <v>6.5457119999999994E-2</v>
      </c>
      <c r="AE316" s="21">
        <v>1.6260119999999999E-2</v>
      </c>
    </row>
    <row r="317" spans="1:31" ht="15.75" customHeight="1" x14ac:dyDescent="0.2">
      <c r="A317" s="3">
        <v>42475</v>
      </c>
      <c r="B317">
        <f t="shared" si="8"/>
        <v>2016</v>
      </c>
      <c r="C317">
        <f t="shared" si="9"/>
        <v>4</v>
      </c>
      <c r="D317" s="7">
        <v>-25.2236805</v>
      </c>
      <c r="F317" s="7">
        <v>3440.0998535200001</v>
      </c>
      <c r="H317" s="7">
        <v>3387.8032226599998</v>
      </c>
      <c r="I317" s="7">
        <v>44.357688899999999</v>
      </c>
      <c r="J317" s="7">
        <v>0.32593383999999997</v>
      </c>
      <c r="K317" s="7">
        <v>1.3348389899999999</v>
      </c>
      <c r="L317" s="7">
        <v>1.84600937</v>
      </c>
      <c r="M317" s="7">
        <v>1.263186E-2</v>
      </c>
      <c r="N317" s="7">
        <v>0.89470720000000004</v>
      </c>
      <c r="O317" s="7">
        <v>3.4976174800000002</v>
      </c>
      <c r="P317" s="7">
        <v>2.7140709999999998E-2</v>
      </c>
      <c r="Q317" s="7">
        <v>0</v>
      </c>
      <c r="R317" s="7">
        <v>0</v>
      </c>
      <c r="S317" s="7">
        <v>0</v>
      </c>
      <c r="U317" s="7">
        <v>0.79694730000000003</v>
      </c>
      <c r="V317" s="7">
        <v>0.13972558360722287</v>
      </c>
      <c r="W317" s="7">
        <v>2.6607308999999999</v>
      </c>
      <c r="X317" s="7">
        <v>2.9656764000000004</v>
      </c>
      <c r="Y317" s="7">
        <v>0.16088520000000001</v>
      </c>
      <c r="Z317" s="7">
        <v>2.8047912000000004</v>
      </c>
      <c r="AA317" s="21">
        <v>6.1076589336221817E-4</v>
      </c>
      <c r="AB317" s="7">
        <v>4.1736038999999998</v>
      </c>
      <c r="AC317" s="21">
        <v>0.2194875</v>
      </c>
      <c r="AD317" s="21">
        <v>6.3345600000000002E-2</v>
      </c>
      <c r="AE317" s="21">
        <v>1.7013E-2</v>
      </c>
    </row>
    <row r="318" spans="1:31" ht="15.75" customHeight="1" x14ac:dyDescent="0.2">
      <c r="A318" s="3">
        <v>42505</v>
      </c>
      <c r="B318">
        <f t="shared" si="8"/>
        <v>2016</v>
      </c>
      <c r="C318">
        <f t="shared" si="9"/>
        <v>5</v>
      </c>
      <c r="D318" s="7">
        <v>-25.13395882</v>
      </c>
      <c r="E318">
        <v>-38.972700000000003</v>
      </c>
      <c r="F318" s="7">
        <v>3440.1896972700001</v>
      </c>
      <c r="H318" s="7">
        <v>3386.6804199200001</v>
      </c>
      <c r="I318" s="7">
        <v>44.403453829999997</v>
      </c>
      <c r="J318" s="7">
        <v>0.4800238</v>
      </c>
      <c r="K318" s="7">
        <v>1.5153883699999999</v>
      </c>
      <c r="L318" s="7">
        <v>1.87337482</v>
      </c>
      <c r="M318" s="7">
        <v>0.15549262999999999</v>
      </c>
      <c r="N318" s="7">
        <v>0.82688379000000001</v>
      </c>
      <c r="O318" s="7">
        <v>4.1939129800000003</v>
      </c>
      <c r="P318" s="7">
        <v>6.0579929999999997E-2</v>
      </c>
      <c r="Q318" s="7">
        <v>0</v>
      </c>
      <c r="R318" s="7">
        <v>0</v>
      </c>
      <c r="S318" s="7">
        <v>0</v>
      </c>
      <c r="U318" s="7">
        <v>6.1711802299999992</v>
      </c>
      <c r="V318" s="7">
        <v>0.34240008473027883</v>
      </c>
      <c r="W318" s="7">
        <v>5.0498603199999987</v>
      </c>
      <c r="X318" s="7">
        <v>4.8529817999999993</v>
      </c>
      <c r="Y318" s="7">
        <v>0.23624386999999999</v>
      </c>
      <c r="Z318" s="7">
        <v>4.6167379299999993</v>
      </c>
      <c r="AA318" s="21">
        <v>7.6068375984704667E-3</v>
      </c>
      <c r="AB318" s="7">
        <v>6.7987116800000003</v>
      </c>
      <c r="AC318" s="21">
        <v>0.22680375</v>
      </c>
      <c r="AD318" s="21">
        <v>6.5457119999999994E-2</v>
      </c>
      <c r="AE318" s="21">
        <v>1.768457E-2</v>
      </c>
    </row>
    <row r="319" spans="1:31" ht="15.75" customHeight="1" x14ac:dyDescent="0.2">
      <c r="A319" s="3">
        <v>42536</v>
      </c>
      <c r="B319">
        <f t="shared" si="8"/>
        <v>2016</v>
      </c>
      <c r="C319">
        <f t="shared" si="9"/>
        <v>6</v>
      </c>
      <c r="D319" s="7">
        <v>-22.70072746</v>
      </c>
      <c r="E319">
        <v>-37.488900000000001</v>
      </c>
      <c r="F319" s="7">
        <v>3442.6228027299999</v>
      </c>
      <c r="H319" s="7">
        <v>3386.7622070299999</v>
      </c>
      <c r="I319" s="7">
        <v>44.292381290000002</v>
      </c>
      <c r="J319" s="7">
        <v>1.36939824</v>
      </c>
      <c r="K319" s="7">
        <v>1.1524148000000001</v>
      </c>
      <c r="L319" s="7">
        <v>3.6392774600000002</v>
      </c>
      <c r="M319" s="7">
        <v>0.18152136999999999</v>
      </c>
      <c r="N319" s="7">
        <v>0.26389191000000001</v>
      </c>
      <c r="O319" s="7">
        <v>4.7027635600000002</v>
      </c>
      <c r="P319" s="7">
        <v>0.25888812999999999</v>
      </c>
      <c r="Q319" s="7">
        <v>0</v>
      </c>
      <c r="R319" s="7">
        <v>0</v>
      </c>
      <c r="S319" s="7">
        <v>0</v>
      </c>
      <c r="U319" s="7">
        <v>13.778026800000001</v>
      </c>
      <c r="V319" s="7">
        <v>1.8011846305688113</v>
      </c>
      <c r="W319" s="7">
        <v>5.8978503</v>
      </c>
      <c r="X319" s="7">
        <v>6.9914114999999999</v>
      </c>
      <c r="Y319" s="7">
        <v>0.70400430000000003</v>
      </c>
      <c r="Z319" s="7">
        <v>6.2874072000000005</v>
      </c>
      <c r="AA319" s="21">
        <v>0.20332589906716525</v>
      </c>
      <c r="AB319" s="7">
        <v>3.2256962999999992</v>
      </c>
      <c r="AC319" s="21">
        <v>0.2194875</v>
      </c>
      <c r="AD319" s="21">
        <v>6.3345600000000002E-2</v>
      </c>
      <c r="AE319" s="21">
        <v>1.72011E-2</v>
      </c>
    </row>
    <row r="320" spans="1:31" ht="15.75" customHeight="1" x14ac:dyDescent="0.2">
      <c r="A320" s="3">
        <v>42566</v>
      </c>
      <c r="B320">
        <f t="shared" si="8"/>
        <v>2016</v>
      </c>
      <c r="C320">
        <f t="shared" si="9"/>
        <v>7</v>
      </c>
      <c r="D320" s="7">
        <v>-3.7799694499999998</v>
      </c>
      <c r="E320">
        <v>-18.575900000000001</v>
      </c>
      <c r="F320" s="7">
        <v>3461.5437011700001</v>
      </c>
      <c r="H320" s="7">
        <v>3390.2648925799999</v>
      </c>
      <c r="I320" s="7">
        <v>43.999679569999998</v>
      </c>
      <c r="J320" s="7">
        <v>5.1431765599999997</v>
      </c>
      <c r="K320" s="7">
        <v>0.44452900000000001</v>
      </c>
      <c r="L320" s="7">
        <v>11.37858009</v>
      </c>
      <c r="M320" s="7">
        <v>0.36846983</v>
      </c>
      <c r="N320" s="7">
        <v>1.7225150000000002E-2</v>
      </c>
      <c r="O320" s="7">
        <v>7.5210142099999997</v>
      </c>
      <c r="P320" s="7">
        <v>2.40595508</v>
      </c>
      <c r="Q320" s="7">
        <v>0</v>
      </c>
      <c r="R320" s="7">
        <v>0</v>
      </c>
      <c r="S320" s="7">
        <v>0</v>
      </c>
      <c r="U320" s="7">
        <v>44.621723949999996</v>
      </c>
      <c r="V320" s="7">
        <v>10.075792729483815</v>
      </c>
      <c r="W320" s="7">
        <v>10.2003609</v>
      </c>
      <c r="X320" s="7">
        <v>17.805690719999998</v>
      </c>
      <c r="Y320" s="7">
        <v>2.7803574499999999</v>
      </c>
      <c r="Z320" s="7">
        <v>15.025333269999999</v>
      </c>
      <c r="AA320" s="21">
        <v>0.5359760525226458</v>
      </c>
      <c r="AB320" s="7">
        <v>2.5585304399999997</v>
      </c>
      <c r="AC320" s="21">
        <v>0.22680375</v>
      </c>
      <c r="AD320" s="21">
        <v>6.5457119999999994E-2</v>
      </c>
      <c r="AE320" s="21">
        <v>1.7091850000000002E-2</v>
      </c>
    </row>
    <row r="321" spans="1:31" ht="15.75" customHeight="1" x14ac:dyDescent="0.2">
      <c r="A321" s="3">
        <v>42597</v>
      </c>
      <c r="B321">
        <f t="shared" si="8"/>
        <v>2016</v>
      </c>
      <c r="C321">
        <f t="shared" si="9"/>
        <v>8</v>
      </c>
      <c r="D321" s="7">
        <v>7.20411921</v>
      </c>
      <c r="E321">
        <v>2.4554999999999998</v>
      </c>
      <c r="F321" s="7">
        <v>3472.5275878900002</v>
      </c>
      <c r="H321" s="7">
        <v>3393.9028320299999</v>
      </c>
      <c r="I321" s="7">
        <v>43.716327669999998</v>
      </c>
      <c r="J321" s="7">
        <v>7.0484747900000002</v>
      </c>
      <c r="K321" s="7">
        <v>0.17124644999999999</v>
      </c>
      <c r="L321" s="7">
        <v>16.077121730000002</v>
      </c>
      <c r="M321" s="7">
        <v>0.22032033000000001</v>
      </c>
      <c r="N321" s="7">
        <v>8.2977299999999997E-3</v>
      </c>
      <c r="O321" s="7">
        <v>9.0672969800000001</v>
      </c>
      <c r="P321" s="7">
        <v>2.3157081599999998</v>
      </c>
      <c r="Q321" s="7">
        <v>0</v>
      </c>
      <c r="R321" s="7">
        <v>0</v>
      </c>
      <c r="S321" s="7">
        <v>0</v>
      </c>
      <c r="U321" s="7">
        <v>31.964840280000001</v>
      </c>
      <c r="V321" s="7">
        <v>17.607450561612374</v>
      </c>
      <c r="W321" s="7">
        <v>11.225263679999999</v>
      </c>
      <c r="X321" s="7">
        <v>17.441803419999999</v>
      </c>
      <c r="Y321" s="7">
        <v>3.8275672100000002</v>
      </c>
      <c r="Z321" s="7">
        <v>13.61423621</v>
      </c>
      <c r="AA321" s="21">
        <v>0.41482841046756513</v>
      </c>
      <c r="AB321" s="7">
        <v>2.1802290700000002</v>
      </c>
      <c r="AC321" s="21">
        <v>0.22680375</v>
      </c>
      <c r="AD321" s="21">
        <v>6.5457119999999994E-2</v>
      </c>
      <c r="AE321" s="21">
        <v>1.7083789999999998E-2</v>
      </c>
    </row>
    <row r="322" spans="1:31" ht="15.75" customHeight="1" x14ac:dyDescent="0.2">
      <c r="A322" s="3">
        <v>42628</v>
      </c>
      <c r="B322">
        <f t="shared" si="8"/>
        <v>2016</v>
      </c>
      <c r="C322">
        <f t="shared" si="9"/>
        <v>9</v>
      </c>
      <c r="D322" s="7">
        <v>2.1901564599999999</v>
      </c>
      <c r="F322" s="7">
        <v>3467.5136718799999</v>
      </c>
      <c r="H322" s="7">
        <v>3394.7351074200001</v>
      </c>
      <c r="I322" s="7">
        <v>43.627182009999999</v>
      </c>
      <c r="J322" s="7">
        <v>6.3929495799999998</v>
      </c>
      <c r="K322" s="7">
        <v>0.42041184999999998</v>
      </c>
      <c r="L322" s="7">
        <v>13.535794259999999</v>
      </c>
      <c r="M322" s="7">
        <v>0.35031042000000001</v>
      </c>
      <c r="N322" s="7">
        <v>6.7863400000000001E-3</v>
      </c>
      <c r="O322" s="7">
        <v>7.6876802399999997</v>
      </c>
      <c r="P322" s="7">
        <v>0.75748682000000001</v>
      </c>
      <c r="Q322" s="7">
        <v>0</v>
      </c>
      <c r="R322" s="7">
        <v>0</v>
      </c>
      <c r="S322" s="7">
        <v>0</v>
      </c>
      <c r="U322" s="7">
        <v>18.292173599999998</v>
      </c>
      <c r="V322" s="7">
        <v>18.243807464788198</v>
      </c>
      <c r="W322" s="7">
        <v>10.853069699999999</v>
      </c>
      <c r="X322" s="7">
        <v>10.393376699999999</v>
      </c>
      <c r="Y322" s="7">
        <v>3.3376983</v>
      </c>
      <c r="Z322" s="7">
        <v>7.0556783999999979</v>
      </c>
      <c r="AA322" s="21">
        <v>0.16943964372774406</v>
      </c>
      <c r="AB322" s="7">
        <v>4.0257771</v>
      </c>
      <c r="AC322" s="21">
        <v>0.2194875</v>
      </c>
      <c r="AD322" s="21">
        <v>6.3345600000000002E-2</v>
      </c>
      <c r="AE322" s="21">
        <v>1.6460699999999998E-2</v>
      </c>
    </row>
    <row r="323" spans="1:31" ht="15.75" customHeight="1" x14ac:dyDescent="0.2">
      <c r="A323" s="3">
        <v>42658</v>
      </c>
      <c r="B323">
        <f t="shared" ref="B323:B349" si="10">YEAR(A323)</f>
        <v>2016</v>
      </c>
      <c r="C323">
        <f t="shared" ref="C323:C349" si="11">MONTH(A323)</f>
        <v>10</v>
      </c>
      <c r="D323" s="7">
        <v>-6.8022937800000003</v>
      </c>
      <c r="F323" s="7">
        <v>3458.5212402299999</v>
      </c>
      <c r="H323" s="7">
        <v>3394.3369140599998</v>
      </c>
      <c r="I323" s="7">
        <v>43.649311070000003</v>
      </c>
      <c r="J323" s="7">
        <v>4.2574448599999997</v>
      </c>
      <c r="K323" s="7">
        <v>0.62953550000000003</v>
      </c>
      <c r="L323" s="7">
        <v>9.1047792399999992</v>
      </c>
      <c r="M323" s="7">
        <v>0.35031042000000001</v>
      </c>
      <c r="N323" s="7">
        <v>1.862983E-2</v>
      </c>
      <c r="O323" s="7">
        <v>5.9875330900000003</v>
      </c>
      <c r="P323" s="7">
        <v>0.18672952000000001</v>
      </c>
      <c r="Q323" s="7">
        <v>0</v>
      </c>
      <c r="R323" s="7">
        <v>0</v>
      </c>
      <c r="S323" s="7">
        <v>0</v>
      </c>
      <c r="U323" s="7">
        <v>4.9770735599999991</v>
      </c>
      <c r="V323" s="7">
        <v>6.4945093881402087</v>
      </c>
      <c r="W323" s="7">
        <v>7.5387969999999989</v>
      </c>
      <c r="X323" s="7">
        <v>6.4682504399999994</v>
      </c>
      <c r="Y323" s="7">
        <v>2.2844368099999999</v>
      </c>
      <c r="Z323" s="7">
        <v>4.1838136299999995</v>
      </c>
      <c r="AA323" s="21">
        <v>5.1574112536832148E-3</v>
      </c>
      <c r="AB323" s="7">
        <v>6.8673701700000001</v>
      </c>
      <c r="AC323" s="21">
        <v>0.22680375</v>
      </c>
      <c r="AD323" s="21">
        <v>6.5457119999999994E-2</v>
      </c>
      <c r="AE323" s="21">
        <v>1.6543769999999999E-2</v>
      </c>
    </row>
    <row r="324" spans="1:31" ht="15.75" customHeight="1" x14ac:dyDescent="0.2">
      <c r="A324" s="3">
        <v>42689</v>
      </c>
      <c r="B324">
        <f t="shared" si="10"/>
        <v>2016</v>
      </c>
      <c r="C324">
        <f t="shared" si="11"/>
        <v>11</v>
      </c>
      <c r="D324" s="7">
        <v>-13.55707359</v>
      </c>
      <c r="E324">
        <v>-11.8086</v>
      </c>
      <c r="F324" s="7">
        <v>3451.7666015599998</v>
      </c>
      <c r="H324" s="7">
        <v>3393.2590332</v>
      </c>
      <c r="I324" s="7">
        <v>43.652713779999999</v>
      </c>
      <c r="J324" s="7">
        <v>2.8069577200000002</v>
      </c>
      <c r="K324" s="7">
        <v>1.0597374399999999</v>
      </c>
      <c r="L324" s="7">
        <v>7.44635582</v>
      </c>
      <c r="M324" s="7">
        <v>0.20480382</v>
      </c>
      <c r="N324" s="7">
        <v>6.1323419999999997E-2</v>
      </c>
      <c r="O324" s="7">
        <v>3.2486298100000002</v>
      </c>
      <c r="P324" s="7">
        <v>2.6923430000000002E-2</v>
      </c>
      <c r="Q324" s="7">
        <v>0</v>
      </c>
      <c r="R324" s="7">
        <v>0</v>
      </c>
      <c r="S324" s="7">
        <v>0</v>
      </c>
      <c r="U324" s="7">
        <v>6.3952800000000004E-2</v>
      </c>
      <c r="V324" s="7">
        <v>2.4502985940596815</v>
      </c>
      <c r="W324" s="7">
        <v>1.5631779000000001</v>
      </c>
      <c r="X324" s="7">
        <v>3.4053321000000003</v>
      </c>
      <c r="Y324" s="7">
        <v>1.4562162000000001</v>
      </c>
      <c r="Z324" s="7">
        <v>1.9491159000000002</v>
      </c>
      <c r="AA324" s="21">
        <v>6.7154991005847142E-5</v>
      </c>
      <c r="AB324" s="7">
        <v>2.1773685</v>
      </c>
      <c r="AC324" s="21">
        <v>0.2194875</v>
      </c>
      <c r="AD324" s="21">
        <v>6.3345600000000002E-2</v>
      </c>
      <c r="AE324" s="21">
        <v>1.4852700000000002E-2</v>
      </c>
    </row>
    <row r="325" spans="1:31" ht="15.75" customHeight="1" x14ac:dyDescent="0.2">
      <c r="A325" s="3">
        <v>42719</v>
      </c>
      <c r="B325">
        <f t="shared" si="10"/>
        <v>2016</v>
      </c>
      <c r="C325">
        <f t="shared" si="11"/>
        <v>12</v>
      </c>
      <c r="D325" s="7">
        <v>-16.554548260000001</v>
      </c>
      <c r="E325">
        <v>-19.863900000000001</v>
      </c>
      <c r="F325" s="7">
        <v>3448.7690429700001</v>
      </c>
      <c r="H325" s="7">
        <v>3392.1970214799999</v>
      </c>
      <c r="I325" s="7">
        <v>43.661422729999998</v>
      </c>
      <c r="J325" s="7">
        <v>1.41410112</v>
      </c>
      <c r="K325" s="7">
        <v>1.17144001</v>
      </c>
      <c r="L325" s="7">
        <v>6.9439163199999996</v>
      </c>
      <c r="M325" s="7">
        <v>9.6888769999999999E-2</v>
      </c>
      <c r="N325" s="7">
        <v>8.0689780000000003E-2</v>
      </c>
      <c r="O325" s="7">
        <v>3.1767857099999999</v>
      </c>
      <c r="P325" s="7">
        <v>2.6656929999999999E-2</v>
      </c>
      <c r="Q325" s="7">
        <v>0</v>
      </c>
      <c r="R325" s="7">
        <v>0</v>
      </c>
      <c r="S325" s="7">
        <v>0</v>
      </c>
      <c r="U325" s="7">
        <v>0.22393129000000001</v>
      </c>
      <c r="V325" s="7">
        <v>2.2575488222364659</v>
      </c>
      <c r="W325" s="7">
        <v>1.5575819799999999</v>
      </c>
      <c r="X325" s="7">
        <v>3.8602554699999998</v>
      </c>
      <c r="Y325" s="7">
        <v>0.75143627999999985</v>
      </c>
      <c r="Z325" s="7">
        <v>3.1088191899999993</v>
      </c>
      <c r="AA325" s="21">
        <v>4.2862347476003995E-5</v>
      </c>
      <c r="AB325" s="7">
        <v>5.0153542199999999</v>
      </c>
      <c r="AC325" s="21">
        <v>0.22680375</v>
      </c>
      <c r="AD325" s="21">
        <v>6.5457119999999994E-2</v>
      </c>
      <c r="AE325" s="21">
        <v>1.4481650000000002E-2</v>
      </c>
    </row>
    <row r="326" spans="1:31" ht="15.75" customHeight="1" x14ac:dyDescent="0.2">
      <c r="A326" s="3">
        <v>42750</v>
      </c>
      <c r="B326">
        <f t="shared" si="10"/>
        <v>2017</v>
      </c>
      <c r="C326">
        <f t="shared" si="11"/>
        <v>1</v>
      </c>
      <c r="D326" s="7">
        <v>-18.858030320000001</v>
      </c>
      <c r="E326">
        <v>-18.8828</v>
      </c>
      <c r="F326" s="7">
        <v>3446.4655761700001</v>
      </c>
      <c r="H326" s="7">
        <v>3390.9353027299999</v>
      </c>
      <c r="I326" s="7">
        <v>43.677669530000003</v>
      </c>
      <c r="J326" s="7">
        <v>0.73568343999999997</v>
      </c>
      <c r="K326" s="7">
        <v>1.2776099400000001</v>
      </c>
      <c r="L326" s="7">
        <v>5.7329545</v>
      </c>
      <c r="M326" s="7">
        <v>0.29495518999999998</v>
      </c>
      <c r="N326" s="7">
        <v>0.27079379999999997</v>
      </c>
      <c r="O326" s="7">
        <v>3.5100407599999999</v>
      </c>
      <c r="P326" s="7">
        <v>3.0579849999999999E-2</v>
      </c>
      <c r="Q326" s="7">
        <v>0</v>
      </c>
      <c r="R326" s="7">
        <v>0</v>
      </c>
      <c r="S326" s="7">
        <v>0</v>
      </c>
      <c r="U326" s="7">
        <v>2.2873399599999997</v>
      </c>
      <c r="V326" s="7">
        <v>1.4976960324878166</v>
      </c>
      <c r="W326" s="7">
        <v>2.4677041599999998</v>
      </c>
      <c r="X326" s="7">
        <v>4.5222065300000001</v>
      </c>
      <c r="Y326" s="7">
        <v>0.3611934</v>
      </c>
      <c r="Z326" s="7">
        <v>4.1610131300000006</v>
      </c>
      <c r="AA326" s="21">
        <v>0</v>
      </c>
      <c r="AB326" s="7">
        <v>7.4088264000000006</v>
      </c>
      <c r="AC326" s="21">
        <v>0.22860081999999998</v>
      </c>
      <c r="AD326" s="21">
        <v>6.5497420000000001E-2</v>
      </c>
      <c r="AE326" s="21">
        <v>1.4219389999999998E-2</v>
      </c>
    </row>
    <row r="327" spans="1:31" ht="15.75" customHeight="1" x14ac:dyDescent="0.2">
      <c r="A327" s="3">
        <v>42781</v>
      </c>
      <c r="B327">
        <f t="shared" si="10"/>
        <v>2017</v>
      </c>
      <c r="C327">
        <f t="shared" si="11"/>
        <v>2</v>
      </c>
      <c r="D327" s="7">
        <v>-20.490736009999999</v>
      </c>
      <c r="F327" s="7">
        <v>3444.8327636700001</v>
      </c>
      <c r="H327" s="7">
        <v>3390.4965820299999</v>
      </c>
      <c r="I327" s="7">
        <v>43.706584929999998</v>
      </c>
      <c r="J327" s="7">
        <v>0.49634871000000003</v>
      </c>
      <c r="K327" s="7">
        <v>1.1066682299999999</v>
      </c>
      <c r="L327" s="7">
        <v>4.5926594700000001</v>
      </c>
      <c r="M327" s="7">
        <v>0.29516965000000001</v>
      </c>
      <c r="N327" s="7">
        <v>0.59039341999999995</v>
      </c>
      <c r="O327" s="7">
        <v>3.52212119</v>
      </c>
      <c r="P327" s="7">
        <v>2.6438639999999999E-2</v>
      </c>
      <c r="Q327" s="7">
        <v>0</v>
      </c>
      <c r="R327" s="7">
        <v>0</v>
      </c>
      <c r="S327" s="7">
        <v>0</v>
      </c>
      <c r="U327" s="7">
        <v>0.69672343999999997</v>
      </c>
      <c r="V327" s="7">
        <v>0.86057979849553135</v>
      </c>
      <c r="W327" s="7">
        <v>2.8152062400000002</v>
      </c>
      <c r="X327" s="7">
        <v>3.6053642800000003</v>
      </c>
      <c r="Y327" s="7">
        <v>0.21326395999999997</v>
      </c>
      <c r="Z327" s="7">
        <v>3.3921003199999999</v>
      </c>
      <c r="AA327" s="21">
        <v>0</v>
      </c>
      <c r="AB327" s="7">
        <v>5.6391140399999991</v>
      </c>
      <c r="AC327" s="21">
        <v>0.20647815999999999</v>
      </c>
      <c r="AD327" s="21">
        <v>5.9158960000000003E-2</v>
      </c>
      <c r="AE327" s="21">
        <v>1.364552E-2</v>
      </c>
    </row>
    <row r="328" spans="1:31" ht="15.75" customHeight="1" x14ac:dyDescent="0.2">
      <c r="A328" s="3">
        <v>42809</v>
      </c>
      <c r="B328">
        <f t="shared" si="10"/>
        <v>2017</v>
      </c>
      <c r="C328">
        <f t="shared" si="11"/>
        <v>3</v>
      </c>
      <c r="D328" s="7">
        <v>-21.96664238</v>
      </c>
      <c r="E328">
        <v>-33.388500000000001</v>
      </c>
      <c r="F328" s="7">
        <v>3443.3569335900002</v>
      </c>
      <c r="H328" s="7">
        <v>3389.8781738299999</v>
      </c>
      <c r="I328" s="7">
        <v>43.767704010000003</v>
      </c>
      <c r="J328" s="7">
        <v>0.33374103999999999</v>
      </c>
      <c r="K328" s="7">
        <v>1.0562073000000001</v>
      </c>
      <c r="L328" s="7">
        <v>3.4711773400000001</v>
      </c>
      <c r="M328" s="7">
        <v>0.29516965000000001</v>
      </c>
      <c r="N328" s="7">
        <v>0.90315615999999999</v>
      </c>
      <c r="O328" s="7">
        <v>3.6207077499999998</v>
      </c>
      <c r="P328" s="7">
        <v>3.097049E-2</v>
      </c>
      <c r="Q328" s="7">
        <v>0</v>
      </c>
      <c r="R328" s="7">
        <v>0</v>
      </c>
      <c r="S328" s="7">
        <v>0</v>
      </c>
      <c r="U328" s="7">
        <v>2.2262997199999996</v>
      </c>
      <c r="V328" s="7">
        <v>0.60905954774791726</v>
      </c>
      <c r="W328" s="7">
        <v>3.7081499400000002</v>
      </c>
      <c r="X328" s="7">
        <v>3.9956488999999999</v>
      </c>
      <c r="Y328" s="7">
        <v>0.14706896</v>
      </c>
      <c r="Z328" s="7">
        <v>3.8485799399999996</v>
      </c>
      <c r="AA328" s="21">
        <v>2.1191008969678965E-6</v>
      </c>
      <c r="AB328" s="7">
        <v>7.3014027200000005</v>
      </c>
      <c r="AC328" s="21">
        <v>0.22860081999999998</v>
      </c>
      <c r="AD328" s="21">
        <v>6.5497420000000001E-2</v>
      </c>
      <c r="AE328" s="21">
        <v>1.5950119999999998E-2</v>
      </c>
    </row>
    <row r="329" spans="1:31" ht="15.75" customHeight="1" x14ac:dyDescent="0.2">
      <c r="A329" s="3">
        <v>42840</v>
      </c>
      <c r="B329">
        <f t="shared" si="10"/>
        <v>2017</v>
      </c>
      <c r="C329">
        <f t="shared" si="11"/>
        <v>4</v>
      </c>
      <c r="D329" s="7">
        <v>-23.910358429999999</v>
      </c>
      <c r="E329">
        <v>-35.207299999999996</v>
      </c>
      <c r="F329" s="7">
        <v>3441.4133300799999</v>
      </c>
      <c r="H329" s="7">
        <v>3388.5637207</v>
      </c>
      <c r="I329" s="7">
        <v>43.818939210000003</v>
      </c>
      <c r="J329" s="7">
        <v>0.40623178999999998</v>
      </c>
      <c r="K329" s="7">
        <v>1.28734434</v>
      </c>
      <c r="L329" s="7">
        <v>2.5928542600000002</v>
      </c>
      <c r="M329" s="7">
        <v>1.2671740000000001E-2</v>
      </c>
      <c r="N329" s="7">
        <v>1.00374472</v>
      </c>
      <c r="O329" s="7">
        <v>3.69413233</v>
      </c>
      <c r="P329" s="7">
        <v>3.3650159999999998E-2</v>
      </c>
      <c r="Q329" s="7">
        <v>0</v>
      </c>
      <c r="R329" s="7">
        <v>0</v>
      </c>
      <c r="S329" s="7">
        <v>0</v>
      </c>
      <c r="U329" s="7">
        <v>2.3290367999999999</v>
      </c>
      <c r="V329" s="7">
        <v>0.31595602971129672</v>
      </c>
      <c r="W329" s="7">
        <v>3.0205953000000001</v>
      </c>
      <c r="X329" s="7">
        <v>3.1525736999999996</v>
      </c>
      <c r="Y329" s="7">
        <v>0.2038635</v>
      </c>
      <c r="Z329" s="7">
        <v>2.9487101999999998</v>
      </c>
      <c r="AA329" s="21">
        <v>6.886120901837356E-4</v>
      </c>
      <c r="AB329" s="7">
        <v>3.5323400999999999</v>
      </c>
      <c r="AC329" s="21">
        <v>0.2212266</v>
      </c>
      <c r="AD329" s="21">
        <v>6.3384599999999999E-2</v>
      </c>
      <c r="AE329" s="21">
        <v>1.68408E-2</v>
      </c>
    </row>
    <row r="330" spans="1:31" ht="15.75" customHeight="1" x14ac:dyDescent="0.2">
      <c r="A330" s="3">
        <v>42870</v>
      </c>
      <c r="B330">
        <f t="shared" si="10"/>
        <v>2017</v>
      </c>
      <c r="C330">
        <f t="shared" si="11"/>
        <v>5</v>
      </c>
      <c r="D330" s="7">
        <v>-24.360294339999999</v>
      </c>
      <c r="E330">
        <v>-36.2117</v>
      </c>
      <c r="F330" s="7">
        <v>3440.9633789099998</v>
      </c>
      <c r="H330" s="7">
        <v>3387.4604492200001</v>
      </c>
      <c r="I330" s="7">
        <v>43.87090302</v>
      </c>
      <c r="J330" s="7">
        <v>0.52682238999999997</v>
      </c>
      <c r="K330" s="7">
        <v>1.54890656</v>
      </c>
      <c r="L330" s="7">
        <v>2.2873599499999999</v>
      </c>
      <c r="M330" s="7">
        <v>0.15668392</v>
      </c>
      <c r="N330" s="7">
        <v>0.95782816000000004</v>
      </c>
      <c r="O330" s="7">
        <v>4.1045808800000003</v>
      </c>
      <c r="P330" s="7">
        <v>4.9688999999999997E-2</v>
      </c>
      <c r="Q330" s="7">
        <v>0</v>
      </c>
      <c r="R330" s="7">
        <v>0</v>
      </c>
      <c r="S330" s="7">
        <v>0</v>
      </c>
      <c r="U330" s="7">
        <v>4.9661894599999998</v>
      </c>
      <c r="V330" s="7">
        <v>0.83196748855318414</v>
      </c>
      <c r="W330" s="7">
        <v>4.8821850399999995</v>
      </c>
      <c r="X330" s="7">
        <v>4.7450314300000001</v>
      </c>
      <c r="Y330" s="7">
        <v>0.26083803</v>
      </c>
      <c r="Z330" s="7">
        <v>4.4841933999999997</v>
      </c>
      <c r="AA330" s="21">
        <v>6.8413900998070378E-3</v>
      </c>
      <c r="AB330" s="7">
        <v>7.1536964000000003</v>
      </c>
      <c r="AC330" s="21">
        <v>0.22860081999999998</v>
      </c>
      <c r="AD330" s="21">
        <v>6.5497420000000001E-2</v>
      </c>
      <c r="AE330" s="21">
        <v>1.782717E-2</v>
      </c>
    </row>
    <row r="331" spans="1:31" ht="15.75" customHeight="1" x14ac:dyDescent="0.2">
      <c r="A331" s="3">
        <v>42901</v>
      </c>
      <c r="B331">
        <f t="shared" si="10"/>
        <v>2017</v>
      </c>
      <c r="C331">
        <f t="shared" si="11"/>
        <v>6</v>
      </c>
      <c r="D331" s="7">
        <v>-22.641715999999999</v>
      </c>
      <c r="E331">
        <v>-38.762</v>
      </c>
      <c r="F331" s="7">
        <v>3442.6818847700001</v>
      </c>
      <c r="H331" s="7">
        <v>3387.4077148400002</v>
      </c>
      <c r="I331" s="7">
        <v>43.818214419999997</v>
      </c>
      <c r="J331" s="7">
        <v>1.31930923</v>
      </c>
      <c r="K331" s="7">
        <v>1.15311611</v>
      </c>
      <c r="L331" s="7">
        <v>3.5205931700000002</v>
      </c>
      <c r="M331" s="7">
        <v>0.18304823000000001</v>
      </c>
      <c r="N331" s="7">
        <v>0.40902602999999998</v>
      </c>
      <c r="O331" s="7">
        <v>4.68345594</v>
      </c>
      <c r="P331" s="7">
        <v>0.18750973000000001</v>
      </c>
      <c r="Q331" s="7">
        <v>0</v>
      </c>
      <c r="R331" s="7">
        <v>0</v>
      </c>
      <c r="S331" s="7">
        <v>0</v>
      </c>
      <c r="U331" s="7">
        <v>13.666262700000001</v>
      </c>
      <c r="V331" s="7">
        <v>1.5689235161546635</v>
      </c>
      <c r="W331" s="7">
        <v>5.7347220000000014</v>
      </c>
      <c r="X331" s="7">
        <v>6.5117682000000006</v>
      </c>
      <c r="Y331" s="7">
        <v>0.67745730000000004</v>
      </c>
      <c r="Z331" s="7">
        <v>5.834310900000002</v>
      </c>
      <c r="AA331" s="21">
        <v>0.13252187100321408</v>
      </c>
      <c r="AB331" s="7">
        <v>3.0516857999999996</v>
      </c>
      <c r="AC331" s="21">
        <v>0.2212266</v>
      </c>
      <c r="AD331" s="21">
        <v>6.3384599999999999E-2</v>
      </c>
      <c r="AE331" s="21">
        <v>1.7198099999999997E-2</v>
      </c>
    </row>
    <row r="332" spans="1:31" ht="15.75" customHeight="1" x14ac:dyDescent="0.2">
      <c r="A332" s="3">
        <v>42931</v>
      </c>
      <c r="B332">
        <f t="shared" si="10"/>
        <v>2017</v>
      </c>
      <c r="C332">
        <f t="shared" si="11"/>
        <v>7</v>
      </c>
      <c r="D332" s="7">
        <v>-7.8087668399999997</v>
      </c>
      <c r="F332" s="7">
        <v>3457.5148925799999</v>
      </c>
      <c r="H332" s="7">
        <v>3390.1245117200001</v>
      </c>
      <c r="I332" s="7">
        <v>43.511730190000002</v>
      </c>
      <c r="J332" s="7">
        <v>4.3065609900000004</v>
      </c>
      <c r="K332" s="7">
        <v>0.37963769000000003</v>
      </c>
      <c r="L332" s="7">
        <v>9.6837577800000005</v>
      </c>
      <c r="M332" s="7">
        <v>0.37173781</v>
      </c>
      <c r="N332" s="7">
        <v>3.8972920000000001E-2</v>
      </c>
      <c r="O332" s="7">
        <v>7.3363204</v>
      </c>
      <c r="P332" s="7">
        <v>1.7616226699999999</v>
      </c>
      <c r="Q332" s="7">
        <v>0</v>
      </c>
      <c r="R332" s="7">
        <v>0</v>
      </c>
      <c r="S332" s="7">
        <v>0</v>
      </c>
      <c r="U332" s="7">
        <v>35.158758190000007</v>
      </c>
      <c r="V332" s="7">
        <v>11.081327013557265</v>
      </c>
      <c r="W332" s="7">
        <v>10.10072845</v>
      </c>
      <c r="X332" s="7">
        <v>14.896203389999998</v>
      </c>
      <c r="Y332" s="7">
        <v>2.3225302299999999</v>
      </c>
      <c r="Z332" s="7">
        <v>12.573673159999998</v>
      </c>
      <c r="AA332" s="21">
        <v>0.50746431283026572</v>
      </c>
      <c r="AB332" s="7">
        <v>2.6027172200000006</v>
      </c>
      <c r="AC332" s="21">
        <v>0.22860081999999998</v>
      </c>
      <c r="AD332" s="21">
        <v>6.5497420000000001E-2</v>
      </c>
      <c r="AE332" s="21">
        <v>1.7182370000000002E-2</v>
      </c>
    </row>
    <row r="333" spans="1:31" ht="15.75" customHeight="1" x14ac:dyDescent="0.2">
      <c r="A333" s="3">
        <v>42962</v>
      </c>
      <c r="B333">
        <f t="shared" si="10"/>
        <v>2017</v>
      </c>
      <c r="C333">
        <f t="shared" si="11"/>
        <v>8</v>
      </c>
      <c r="D333" s="7">
        <v>-2.0712666500000001</v>
      </c>
      <c r="F333" s="7">
        <v>3463.2521972700001</v>
      </c>
      <c r="H333" s="7">
        <v>3392.2180175799999</v>
      </c>
      <c r="I333" s="7">
        <v>43.153934479999997</v>
      </c>
      <c r="J333" s="7">
        <v>5.3210825899999996</v>
      </c>
      <c r="K333" s="7">
        <v>0.15197774999999999</v>
      </c>
      <c r="L333" s="7">
        <v>12.160630230000001</v>
      </c>
      <c r="M333" s="7">
        <v>0.22226286000000001</v>
      </c>
      <c r="N333" s="7">
        <v>5.5820799999999997E-3</v>
      </c>
      <c r="O333" s="7">
        <v>8.6111049699999995</v>
      </c>
      <c r="P333" s="7">
        <v>1.4077783800000001</v>
      </c>
      <c r="Q333" s="7">
        <v>0</v>
      </c>
      <c r="R333" s="7">
        <v>0</v>
      </c>
      <c r="S333" s="7">
        <v>0</v>
      </c>
      <c r="U333" s="7">
        <v>28.045775329999998</v>
      </c>
      <c r="V333" s="7">
        <v>14.772285410737199</v>
      </c>
      <c r="W333" s="7">
        <v>11.18359813</v>
      </c>
      <c r="X333" s="7">
        <v>12.510848249999999</v>
      </c>
      <c r="Y333" s="7">
        <v>2.90124877</v>
      </c>
      <c r="Z333" s="7">
        <v>9.60959948</v>
      </c>
      <c r="AA333" s="21">
        <v>0.53078552678561264</v>
      </c>
      <c r="AB333" s="7">
        <v>1.3725699499999999</v>
      </c>
      <c r="AC333" s="21">
        <v>0.22860081999999998</v>
      </c>
      <c r="AD333" s="21">
        <v>6.5497420000000001E-2</v>
      </c>
      <c r="AE333" s="21">
        <v>1.7191049999999999E-2</v>
      </c>
    </row>
    <row r="334" spans="1:31" ht="15.75" customHeight="1" x14ac:dyDescent="0.2">
      <c r="A334" s="3">
        <v>42993</v>
      </c>
      <c r="B334">
        <f t="shared" si="10"/>
        <v>2017</v>
      </c>
      <c r="C334">
        <f t="shared" si="11"/>
        <v>9</v>
      </c>
      <c r="D334" s="7">
        <v>-7.5047197299999997</v>
      </c>
      <c r="F334" s="7">
        <v>3457.8188476599998</v>
      </c>
      <c r="H334" s="7">
        <v>3392.5224609400002</v>
      </c>
      <c r="I334" s="7">
        <v>43.048526760000001</v>
      </c>
      <c r="J334" s="7">
        <v>4.1871995899999996</v>
      </c>
      <c r="K334" s="7">
        <v>0.62427825000000003</v>
      </c>
      <c r="L334" s="7">
        <v>9.3833646799999997</v>
      </c>
      <c r="M334" s="7">
        <v>0.35314329999999999</v>
      </c>
      <c r="N334" s="7">
        <v>5.4879200000000003E-3</v>
      </c>
      <c r="O334" s="7">
        <v>7.2641396499999997</v>
      </c>
      <c r="P334" s="7">
        <v>0.43024093000000002</v>
      </c>
      <c r="Q334" s="7">
        <v>0</v>
      </c>
      <c r="R334" s="7">
        <v>0</v>
      </c>
      <c r="S334" s="7">
        <v>0</v>
      </c>
      <c r="U334" s="7">
        <v>14.040614999999999</v>
      </c>
      <c r="V334" s="7">
        <v>7.1676980057581146</v>
      </c>
      <c r="W334" s="7">
        <v>11.453432100000001</v>
      </c>
      <c r="X334" s="7">
        <v>8.1893528999999994</v>
      </c>
      <c r="Y334" s="7">
        <v>2.1921396</v>
      </c>
      <c r="Z334" s="7">
        <v>5.9972132999999994</v>
      </c>
      <c r="AA334" s="21">
        <v>0.18712254268477682</v>
      </c>
      <c r="AB334" s="7">
        <v>6.1891289999999994</v>
      </c>
      <c r="AC334" s="21">
        <v>0.2212266</v>
      </c>
      <c r="AD334" s="21">
        <v>6.3384599999999999E-2</v>
      </c>
      <c r="AE334" s="21">
        <v>1.6655399999999997E-2</v>
      </c>
    </row>
    <row r="335" spans="1:31" ht="15.75" customHeight="1" x14ac:dyDescent="0.2">
      <c r="A335" s="3">
        <v>43023</v>
      </c>
      <c r="B335">
        <f t="shared" si="10"/>
        <v>2017</v>
      </c>
      <c r="C335">
        <f t="shared" si="11"/>
        <v>10</v>
      </c>
      <c r="D335" s="7">
        <v>-13.063294409999999</v>
      </c>
      <c r="F335" s="7">
        <v>3452.2602539099998</v>
      </c>
      <c r="H335" s="7">
        <v>3392.1674804700001</v>
      </c>
      <c r="I335" s="7">
        <v>43.0634613</v>
      </c>
      <c r="J335" s="7">
        <v>2.6835460699999998</v>
      </c>
      <c r="K335" s="7">
        <v>1.0781120099999999</v>
      </c>
      <c r="L335" s="7">
        <v>7.6189169899999998</v>
      </c>
      <c r="M335" s="7">
        <v>0.35314329999999999</v>
      </c>
      <c r="N335" s="7">
        <v>1.7077760000000001E-2</v>
      </c>
      <c r="O335" s="7">
        <v>5.1793074600000004</v>
      </c>
      <c r="P335" s="7">
        <v>9.9315700000000007E-2</v>
      </c>
      <c r="Q335" s="7">
        <v>0</v>
      </c>
      <c r="R335" s="7">
        <v>0</v>
      </c>
      <c r="S335" s="7">
        <v>0</v>
      </c>
      <c r="U335" s="7">
        <v>2.6549147100000003</v>
      </c>
      <c r="V335" s="7">
        <v>4.5239458796315253</v>
      </c>
      <c r="W335" s="7">
        <v>6.86446237</v>
      </c>
      <c r="X335" s="7">
        <v>5.8016224100000002</v>
      </c>
      <c r="Y335" s="7">
        <v>1.4317607299999999</v>
      </c>
      <c r="Z335" s="7">
        <v>4.3698616799999996</v>
      </c>
      <c r="AA335" s="21">
        <v>5.1828687191254556E-3</v>
      </c>
      <c r="AB335" s="7">
        <v>8.1953875400000005</v>
      </c>
      <c r="AC335" s="21">
        <v>0.22860081999999998</v>
      </c>
      <c r="AD335" s="21">
        <v>6.5497420000000001E-2</v>
      </c>
      <c r="AE335" s="21">
        <v>1.67338E-2</v>
      </c>
    </row>
    <row r="336" spans="1:31" ht="15.75" customHeight="1" x14ac:dyDescent="0.2">
      <c r="A336" s="3">
        <v>43054</v>
      </c>
      <c r="B336">
        <f t="shared" si="10"/>
        <v>2017</v>
      </c>
      <c r="C336">
        <f t="shared" si="11"/>
        <v>11</v>
      </c>
      <c r="D336" s="7">
        <v>-17.6012764</v>
      </c>
      <c r="F336" s="7">
        <v>3447.7224121099998</v>
      </c>
      <c r="H336" s="7">
        <v>3391.33081055</v>
      </c>
      <c r="I336" s="7">
        <v>43.07735443</v>
      </c>
      <c r="J336" s="7">
        <v>2.0613820600000001</v>
      </c>
      <c r="K336" s="7">
        <v>1.19968677</v>
      </c>
      <c r="L336" s="7">
        <v>6.4988574999999997</v>
      </c>
      <c r="M336" s="7">
        <v>0.20655336999999999</v>
      </c>
      <c r="N336" s="7">
        <v>8.1518220000000002E-2</v>
      </c>
      <c r="O336" s="7">
        <v>3.23876119</v>
      </c>
      <c r="P336" s="7">
        <v>2.7282580000000001E-2</v>
      </c>
      <c r="Q336" s="7">
        <v>0</v>
      </c>
      <c r="R336" s="7">
        <v>0</v>
      </c>
      <c r="S336" s="7">
        <v>0</v>
      </c>
      <c r="U336" s="7">
        <v>0.17942399999999997</v>
      </c>
      <c r="V336" s="7">
        <v>1.6294524204461593</v>
      </c>
      <c r="W336" s="7">
        <v>1.4764643999999998</v>
      </c>
      <c r="X336" s="7">
        <v>3.2067215999999998</v>
      </c>
      <c r="Y336" s="7">
        <v>1.0657991999999998</v>
      </c>
      <c r="Z336" s="7">
        <v>2.1409224</v>
      </c>
      <c r="AA336" s="21">
        <v>1.8429341994275644E-5</v>
      </c>
      <c r="AB336" s="7">
        <v>2.4212247000000002</v>
      </c>
      <c r="AC336" s="21">
        <v>0.2212266</v>
      </c>
      <c r="AD336" s="21">
        <v>6.3384599999999999E-2</v>
      </c>
      <c r="AE336" s="21">
        <v>1.4865E-2</v>
      </c>
    </row>
    <row r="337" spans="1:31" ht="15.75" customHeight="1" x14ac:dyDescent="0.2">
      <c r="A337" s="3">
        <v>43084</v>
      </c>
      <c r="B337">
        <f t="shared" si="10"/>
        <v>2017</v>
      </c>
      <c r="C337">
        <f t="shared" si="11"/>
        <v>12</v>
      </c>
      <c r="D337" s="7">
        <v>-20.087135310000001</v>
      </c>
      <c r="F337" s="7">
        <v>3445.2363281200001</v>
      </c>
      <c r="H337" s="7">
        <v>3390.2717285200001</v>
      </c>
      <c r="I337" s="7">
        <v>43.099601749999998</v>
      </c>
      <c r="J337" s="7">
        <v>1.0568911999999999</v>
      </c>
      <c r="K337" s="7">
        <v>1.22522581</v>
      </c>
      <c r="L337" s="7">
        <v>5.9988799100000003</v>
      </c>
      <c r="M337" s="7">
        <v>9.7359080000000001E-2</v>
      </c>
      <c r="N337" s="7">
        <v>0.16464809999999999</v>
      </c>
      <c r="O337" s="7">
        <v>3.2950010299999999</v>
      </c>
      <c r="P337" s="7">
        <v>2.7020579999999999E-2</v>
      </c>
      <c r="Q337" s="7">
        <v>0</v>
      </c>
      <c r="R337" s="7">
        <v>0</v>
      </c>
      <c r="S337" s="7">
        <v>0</v>
      </c>
      <c r="U337" s="7">
        <v>0.50374752</v>
      </c>
      <c r="V337" s="7">
        <v>1.6530984602128469</v>
      </c>
      <c r="W337" s="7">
        <v>1.6942194399999999</v>
      </c>
      <c r="X337" s="7">
        <v>3.7640243399999997</v>
      </c>
      <c r="Y337" s="7">
        <v>0.55976296999999997</v>
      </c>
      <c r="Z337" s="7">
        <v>3.2042613699999993</v>
      </c>
      <c r="AA337" s="21">
        <v>5.2836249031066227E-6</v>
      </c>
      <c r="AB337" s="7">
        <v>5.258656789999999</v>
      </c>
      <c r="AC337" s="21">
        <v>0.22860081999999998</v>
      </c>
      <c r="AD337" s="21">
        <v>6.5497420000000001E-2</v>
      </c>
      <c r="AE337" s="21">
        <v>1.4557909999999999E-2</v>
      </c>
    </row>
    <row r="338" spans="1:31" ht="15.75" customHeight="1" x14ac:dyDescent="0.2">
      <c r="A338" s="3">
        <v>43115</v>
      </c>
      <c r="B338">
        <f t="shared" si="10"/>
        <v>2018</v>
      </c>
      <c r="C338">
        <f t="shared" si="11"/>
        <v>1</v>
      </c>
      <c r="D338" s="7">
        <v>-22.388446810000001</v>
      </c>
      <c r="F338" s="7">
        <v>3442.9350585900002</v>
      </c>
      <c r="H338" s="7">
        <v>3388.9897460900002</v>
      </c>
      <c r="I338" s="7">
        <v>43.145404820000003</v>
      </c>
      <c r="J338" s="7">
        <v>0.55461431000000005</v>
      </c>
      <c r="K338" s="7">
        <v>1.30651641</v>
      </c>
      <c r="L338" s="7">
        <v>4.9542336499999999</v>
      </c>
      <c r="M338" s="7">
        <v>0.29720839999999998</v>
      </c>
      <c r="N338" s="7">
        <v>0.24544837</v>
      </c>
      <c r="O338" s="7">
        <v>3.4149093599999998</v>
      </c>
      <c r="P338" s="7">
        <v>2.704575E-2</v>
      </c>
      <c r="Q338" s="7">
        <v>0</v>
      </c>
      <c r="R338" s="7">
        <v>0</v>
      </c>
      <c r="S338" s="7">
        <v>0</v>
      </c>
      <c r="U338" s="7">
        <v>0.76969620999999999</v>
      </c>
      <c r="V338" s="7">
        <v>1.3492832471613461</v>
      </c>
      <c r="W338" s="7">
        <v>2.0887365999999998</v>
      </c>
      <c r="X338" s="7">
        <v>4.3642733099999997</v>
      </c>
      <c r="Y338" s="7">
        <v>0.26374179999999997</v>
      </c>
      <c r="Z338" s="7">
        <v>4.1005315099999997</v>
      </c>
      <c r="AA338" s="21">
        <v>2.8254678626238626E-8</v>
      </c>
      <c r="AB338" s="7">
        <v>7.6510994599999993</v>
      </c>
      <c r="AC338" s="21">
        <v>0.23035108000000001</v>
      </c>
      <c r="AD338" s="21">
        <v>6.5494009999999991E-2</v>
      </c>
      <c r="AE338" s="21">
        <v>1.4025019999999999E-2</v>
      </c>
    </row>
    <row r="339" spans="1:31" ht="15.75" customHeight="1" x14ac:dyDescent="0.2">
      <c r="A339" s="3">
        <v>43146</v>
      </c>
      <c r="B339">
        <f t="shared" si="10"/>
        <v>2018</v>
      </c>
      <c r="C339">
        <f t="shared" si="11"/>
        <v>2</v>
      </c>
      <c r="D339" s="7">
        <v>-24.122957230000001</v>
      </c>
      <c r="F339" s="7">
        <v>3441.2006835900002</v>
      </c>
      <c r="H339" s="7">
        <v>3388.5805664099998</v>
      </c>
      <c r="I339" s="7">
        <v>43.187007899999998</v>
      </c>
      <c r="J339" s="7">
        <v>0.3693786</v>
      </c>
      <c r="K339" s="7">
        <v>1.1010555</v>
      </c>
      <c r="L339" s="7">
        <v>3.73705935</v>
      </c>
      <c r="M339" s="7">
        <v>0.29743399999999998</v>
      </c>
      <c r="N339" s="7">
        <v>0.4856936</v>
      </c>
      <c r="O339" s="7">
        <v>3.41626954</v>
      </c>
      <c r="P339" s="7">
        <v>2.6152709999999999E-2</v>
      </c>
      <c r="Q339" s="7">
        <v>0</v>
      </c>
      <c r="R339" s="7">
        <v>0</v>
      </c>
      <c r="S339" s="7">
        <v>0</v>
      </c>
      <c r="U339" s="7">
        <v>1.3266850799999999</v>
      </c>
      <c r="V339" s="7">
        <v>0.75393355306381393</v>
      </c>
      <c r="W339" s="7">
        <v>2.9450764</v>
      </c>
      <c r="X339" s="7">
        <v>3.5779766399999997</v>
      </c>
      <c r="Y339" s="7">
        <v>0.15148168000000001</v>
      </c>
      <c r="Z339" s="7">
        <v>3.4264949599999994</v>
      </c>
      <c r="AA339" s="21">
        <v>0</v>
      </c>
      <c r="AB339" s="7">
        <v>5.5927857999999997</v>
      </c>
      <c r="AC339" s="21">
        <v>0.20805904</v>
      </c>
      <c r="AD339" s="21">
        <v>5.9155879999999994E-2</v>
      </c>
      <c r="AE339" s="21">
        <v>1.3746319999999999E-2</v>
      </c>
    </row>
    <row r="340" spans="1:31" ht="15.75" customHeight="1" x14ac:dyDescent="0.2">
      <c r="A340" s="3">
        <v>43174</v>
      </c>
      <c r="B340">
        <f t="shared" si="10"/>
        <v>2018</v>
      </c>
      <c r="C340">
        <f t="shared" si="11"/>
        <v>3</v>
      </c>
      <c r="D340" s="7">
        <v>-25.829708100000001</v>
      </c>
      <c r="F340" s="7">
        <v>3439.4938964799999</v>
      </c>
      <c r="H340" s="7">
        <v>3387.8974609400002</v>
      </c>
      <c r="I340" s="7">
        <v>43.226799010000001</v>
      </c>
      <c r="J340" s="7">
        <v>0.26126139999999998</v>
      </c>
      <c r="K340" s="7">
        <v>1.22385335</v>
      </c>
      <c r="L340" s="7">
        <v>2.4431436099999999</v>
      </c>
      <c r="M340" s="7">
        <v>0.29743399999999998</v>
      </c>
      <c r="N340" s="7">
        <v>0.69782423999999998</v>
      </c>
      <c r="O340" s="7">
        <v>3.4171321400000001</v>
      </c>
      <c r="P340" s="7">
        <v>2.894559E-2</v>
      </c>
      <c r="Q340" s="7">
        <v>0</v>
      </c>
      <c r="R340" s="7">
        <v>0</v>
      </c>
      <c r="S340" s="7">
        <v>0</v>
      </c>
      <c r="U340" s="7">
        <v>1.2471458099999999</v>
      </c>
      <c r="V340" s="7">
        <v>0.35151928225689733</v>
      </c>
      <c r="W340" s="7">
        <v>3.5978913099999996</v>
      </c>
      <c r="X340" s="7">
        <v>4.2835037399999996</v>
      </c>
      <c r="Y340" s="7">
        <v>0.10670478999999999</v>
      </c>
      <c r="Z340" s="7">
        <v>4.1767989499999993</v>
      </c>
      <c r="AA340" s="21">
        <v>3.6731082214110207E-7</v>
      </c>
      <c r="AB340" s="7">
        <v>8.0809826600000001</v>
      </c>
      <c r="AC340" s="21">
        <v>0.23035108000000001</v>
      </c>
      <c r="AD340" s="21">
        <v>6.5494009999999991E-2</v>
      </c>
      <c r="AE340" s="21">
        <v>1.6389389999999997E-2</v>
      </c>
    </row>
    <row r="341" spans="1:31" ht="15.75" customHeight="1" x14ac:dyDescent="0.2">
      <c r="A341" s="3">
        <v>43205</v>
      </c>
      <c r="B341">
        <f t="shared" si="10"/>
        <v>2018</v>
      </c>
      <c r="C341">
        <f t="shared" si="11"/>
        <v>4</v>
      </c>
      <c r="D341" s="7">
        <v>-26.810352330000001</v>
      </c>
      <c r="F341" s="7">
        <v>3438.5131835900002</v>
      </c>
      <c r="H341" s="7">
        <v>3386.77734375</v>
      </c>
      <c r="I341" s="7">
        <v>43.26678467</v>
      </c>
      <c r="J341" s="7">
        <v>0.36388808</v>
      </c>
      <c r="K341" s="7">
        <v>1.24165142</v>
      </c>
      <c r="L341" s="7">
        <v>2.1117474999999999</v>
      </c>
      <c r="M341" s="7">
        <v>1.270839E-2</v>
      </c>
      <c r="N341" s="7">
        <v>0.91876148999999996</v>
      </c>
      <c r="O341" s="7">
        <v>3.7888915500000002</v>
      </c>
      <c r="P341" s="7">
        <v>3.1428900000000003E-2</v>
      </c>
      <c r="Q341" s="7">
        <v>0</v>
      </c>
      <c r="R341" s="7">
        <v>0</v>
      </c>
      <c r="S341" s="7">
        <v>0</v>
      </c>
      <c r="U341" s="7">
        <v>3.2996933999999998</v>
      </c>
      <c r="V341" s="7">
        <v>0.24814562130544551</v>
      </c>
      <c r="W341" s="7">
        <v>3.1474565999999999</v>
      </c>
      <c r="X341" s="7">
        <v>3.0359595000000001</v>
      </c>
      <c r="Y341" s="7">
        <v>0.18321510000000002</v>
      </c>
      <c r="Z341" s="7">
        <v>2.8527444000000002</v>
      </c>
      <c r="AA341" s="21">
        <v>2.4103063750673559E-4</v>
      </c>
      <c r="AB341" s="7">
        <v>3.3881360999999997</v>
      </c>
      <c r="AC341" s="21">
        <v>0.22292040000000002</v>
      </c>
      <c r="AD341" s="21">
        <v>6.3381300000000002E-2</v>
      </c>
      <c r="AE341" s="21">
        <v>1.6712400000000002E-2</v>
      </c>
    </row>
    <row r="342" spans="1:31" ht="15.75" customHeight="1" x14ac:dyDescent="0.2">
      <c r="A342" s="3">
        <v>43235</v>
      </c>
      <c r="B342">
        <f t="shared" si="10"/>
        <v>2018</v>
      </c>
      <c r="C342">
        <f t="shared" si="11"/>
        <v>5</v>
      </c>
      <c r="D342" s="7">
        <v>-26.809040070000002</v>
      </c>
      <c r="F342" s="7">
        <v>3438.5146484400002</v>
      </c>
      <c r="H342" s="7">
        <v>3385.7138671900002</v>
      </c>
      <c r="I342" s="7">
        <v>43.307350159999999</v>
      </c>
      <c r="J342" s="7">
        <v>0.51351338999999996</v>
      </c>
      <c r="K342" s="7">
        <v>1.50292921</v>
      </c>
      <c r="L342" s="7">
        <v>2.1505827900000001</v>
      </c>
      <c r="M342" s="7">
        <v>0.15841272000000001</v>
      </c>
      <c r="N342" s="7">
        <v>0.88641888000000002</v>
      </c>
      <c r="O342" s="7">
        <v>4.2260198600000001</v>
      </c>
      <c r="P342" s="7">
        <v>5.5403910000000001E-2</v>
      </c>
      <c r="Q342" s="7">
        <v>0</v>
      </c>
      <c r="R342" s="7">
        <v>0</v>
      </c>
      <c r="S342" s="7">
        <v>0</v>
      </c>
      <c r="U342" s="7">
        <v>4.1943852499999998</v>
      </c>
      <c r="V342" s="7">
        <v>0.68615017800531919</v>
      </c>
      <c r="W342" s="7">
        <v>4.7223763200000004</v>
      </c>
      <c r="X342" s="7">
        <v>4.5835341399999994</v>
      </c>
      <c r="Y342" s="7">
        <v>0.25363610999999997</v>
      </c>
      <c r="Z342" s="7">
        <v>4.3298980299999998</v>
      </c>
      <c r="AA342" s="21">
        <v>5.5609445738231547E-3</v>
      </c>
      <c r="AB342" s="7">
        <v>7.4098903199999997</v>
      </c>
      <c r="AC342" s="21">
        <v>0.23035108000000001</v>
      </c>
      <c r="AD342" s="21">
        <v>6.5494009999999991E-2</v>
      </c>
      <c r="AE342" s="21">
        <v>1.7864990000000001E-2</v>
      </c>
    </row>
    <row r="343" spans="1:31" ht="15.75" customHeight="1" x14ac:dyDescent="0.2">
      <c r="A343" s="3">
        <v>43266</v>
      </c>
      <c r="B343">
        <f t="shared" si="10"/>
        <v>2018</v>
      </c>
      <c r="C343">
        <f t="shared" si="11"/>
        <v>6</v>
      </c>
      <c r="D343" s="7">
        <v>-25.62573051</v>
      </c>
      <c r="E343">
        <v>-42.623800000000003</v>
      </c>
      <c r="F343" s="7">
        <v>3439.6977539099998</v>
      </c>
      <c r="H343" s="7">
        <v>3385.3393554700001</v>
      </c>
      <c r="I343" s="7">
        <v>43.227088930000001</v>
      </c>
      <c r="J343" s="7">
        <v>1.2993885300000001</v>
      </c>
      <c r="K343" s="7">
        <v>1.2952862999999999</v>
      </c>
      <c r="L343" s="7">
        <v>3.3076274400000001</v>
      </c>
      <c r="M343" s="7">
        <v>0.18455730000000001</v>
      </c>
      <c r="N343" s="7">
        <v>0.2247228</v>
      </c>
      <c r="O343" s="7">
        <v>4.6257295599999999</v>
      </c>
      <c r="P343" s="7">
        <v>0.19399045000000001</v>
      </c>
      <c r="Q343" s="7">
        <v>0</v>
      </c>
      <c r="R343" s="7">
        <v>0</v>
      </c>
      <c r="S343" s="7">
        <v>0</v>
      </c>
      <c r="U343" s="7">
        <v>12.446089200000001</v>
      </c>
      <c r="V343" s="7">
        <v>1.755282717681496</v>
      </c>
      <c r="W343" s="7">
        <v>5.7993380999999999</v>
      </c>
      <c r="X343" s="7">
        <v>6.6253685999999998</v>
      </c>
      <c r="Y343" s="7">
        <v>0.66732960000000008</v>
      </c>
      <c r="Z343" s="7">
        <v>5.9580389999999994</v>
      </c>
      <c r="AA343" s="21">
        <v>0.17799471380955856</v>
      </c>
      <c r="AB343" s="7">
        <v>3.3179544000000001</v>
      </c>
      <c r="AC343" s="21">
        <v>0.22292040000000002</v>
      </c>
      <c r="AD343" s="21">
        <v>6.3381300000000002E-2</v>
      </c>
      <c r="AE343" s="21">
        <v>1.7403600000000002E-2</v>
      </c>
    </row>
    <row r="344" spans="1:31" ht="15.75" customHeight="1" x14ac:dyDescent="0.2">
      <c r="A344" s="3">
        <v>43296</v>
      </c>
      <c r="B344">
        <f t="shared" si="10"/>
        <v>2018</v>
      </c>
      <c r="C344">
        <f t="shared" si="11"/>
        <v>7</v>
      </c>
      <c r="D344" s="7">
        <v>-12.983026499999999</v>
      </c>
      <c r="E344">
        <v>-35.459400000000002</v>
      </c>
      <c r="F344" s="7">
        <v>3452.3405761700001</v>
      </c>
      <c r="H344" s="7">
        <v>3387.5595703099998</v>
      </c>
      <c r="I344" s="7">
        <v>42.879581450000003</v>
      </c>
      <c r="J344" s="7">
        <v>3.84669924</v>
      </c>
      <c r="K344" s="7">
        <v>0.79429000999999999</v>
      </c>
      <c r="L344" s="7">
        <v>8.4177589400000006</v>
      </c>
      <c r="M344" s="7">
        <v>0.37496927000000002</v>
      </c>
      <c r="N344" s="7">
        <v>1.323906E-2</v>
      </c>
      <c r="O344" s="7">
        <v>6.9571809800000004</v>
      </c>
      <c r="P344" s="7">
        <v>1.49727583</v>
      </c>
      <c r="Q344" s="7">
        <v>0</v>
      </c>
      <c r="R344" s="7">
        <v>0</v>
      </c>
      <c r="S344" s="7">
        <v>0</v>
      </c>
      <c r="U344" s="7">
        <v>37.418353150000002</v>
      </c>
      <c r="V344" s="7">
        <v>5.4736890403831771</v>
      </c>
      <c r="W344" s="7">
        <v>10.30386773</v>
      </c>
      <c r="X344" s="7">
        <v>14.799879570000002</v>
      </c>
      <c r="Y344" s="7">
        <v>2.0739402999999998</v>
      </c>
      <c r="Z344" s="7">
        <v>12.725939270000001</v>
      </c>
      <c r="AA344" s="21">
        <v>0.58027543295358031</v>
      </c>
      <c r="AB344" s="7">
        <v>4.6115758100000006</v>
      </c>
      <c r="AC344" s="21">
        <v>0.23035108000000001</v>
      </c>
      <c r="AD344" s="21">
        <v>6.5494009999999991E-2</v>
      </c>
      <c r="AE344" s="21">
        <v>1.7400609999999997E-2</v>
      </c>
    </row>
    <row r="345" spans="1:31" ht="15.75" customHeight="1" x14ac:dyDescent="0.2">
      <c r="A345" s="3">
        <v>43327</v>
      </c>
      <c r="B345">
        <f t="shared" si="10"/>
        <v>2018</v>
      </c>
      <c r="C345">
        <f t="shared" si="11"/>
        <v>8</v>
      </c>
      <c r="D345" s="7">
        <v>0.41272946999999999</v>
      </c>
      <c r="F345" s="7">
        <v>3465.7363281200001</v>
      </c>
      <c r="H345" s="7">
        <v>3391.1459960900002</v>
      </c>
      <c r="I345" s="7">
        <v>42.52266693</v>
      </c>
      <c r="J345" s="7">
        <v>6.3375673299999997</v>
      </c>
      <c r="K345" s="7">
        <v>0.15289135000000001</v>
      </c>
      <c r="L345" s="7">
        <v>13.97067356</v>
      </c>
      <c r="M345" s="7">
        <v>0.22418071000000001</v>
      </c>
      <c r="N345" s="7">
        <v>5.1840300000000001E-3</v>
      </c>
      <c r="O345" s="7">
        <v>9.0561828599999998</v>
      </c>
      <c r="P345" s="7">
        <v>2.32105184</v>
      </c>
      <c r="Q345" s="7">
        <v>0</v>
      </c>
      <c r="R345" s="7">
        <v>0</v>
      </c>
      <c r="S345" s="7">
        <v>0</v>
      </c>
      <c r="U345" s="7">
        <v>35.202501670000004</v>
      </c>
      <c r="V345" s="7">
        <v>19.219558546808205</v>
      </c>
      <c r="W345" s="7">
        <v>10.99926159</v>
      </c>
      <c r="X345" s="7">
        <v>16.88114238</v>
      </c>
      <c r="Y345" s="7">
        <v>3.4684604200000004</v>
      </c>
      <c r="Z345" s="7">
        <v>13.41268196</v>
      </c>
      <c r="AA345" s="21">
        <v>0.57699950074961825</v>
      </c>
      <c r="AB345" s="7">
        <v>1.16234872</v>
      </c>
      <c r="AC345" s="21">
        <v>0.23035108000000001</v>
      </c>
      <c r="AD345" s="21">
        <v>6.5494009999999991E-2</v>
      </c>
      <c r="AE345" s="21">
        <v>1.7211509999999999E-2</v>
      </c>
    </row>
    <row r="346" spans="1:31" ht="15.75" customHeight="1" x14ac:dyDescent="0.2">
      <c r="A346" s="3">
        <v>43358</v>
      </c>
      <c r="B346">
        <f t="shared" si="10"/>
        <v>2018</v>
      </c>
      <c r="C346">
        <f t="shared" si="11"/>
        <v>9</v>
      </c>
      <c r="D346" s="7">
        <v>9.2449379999999998E-2</v>
      </c>
      <c r="F346" s="7">
        <v>3465.4160156200001</v>
      </c>
      <c r="H346" s="7">
        <v>3393.02856445</v>
      </c>
      <c r="I346" s="7">
        <v>42.48967743</v>
      </c>
      <c r="J346" s="7">
        <v>6.6941156399999997</v>
      </c>
      <c r="K346" s="7">
        <v>0.41967886999999998</v>
      </c>
      <c r="L346" s="7">
        <v>13.433995250000001</v>
      </c>
      <c r="M346" s="7">
        <v>0.35594218999999999</v>
      </c>
      <c r="N346" s="7">
        <v>7.4637100000000001E-3</v>
      </c>
      <c r="O346" s="7">
        <v>7.7556648299999997</v>
      </c>
      <c r="P346" s="7">
        <v>1.2308981400000001</v>
      </c>
      <c r="Q346" s="7">
        <v>0</v>
      </c>
      <c r="R346" s="7">
        <v>0</v>
      </c>
      <c r="S346" s="7">
        <v>0</v>
      </c>
      <c r="U346" s="7">
        <v>15.341667000000001</v>
      </c>
      <c r="V346" s="7">
        <v>15.761766653318553</v>
      </c>
      <c r="W346" s="7">
        <v>10.845567600000001</v>
      </c>
      <c r="X346" s="7">
        <v>11.6222127</v>
      </c>
      <c r="Y346" s="7">
        <v>3.5147655000000002</v>
      </c>
      <c r="Z346" s="7">
        <v>8.1074472000000011</v>
      </c>
      <c r="AA346" s="21">
        <v>0.12428045519738821</v>
      </c>
      <c r="AB346" s="7">
        <v>5.8193640000000002</v>
      </c>
      <c r="AC346" s="21">
        <v>0.22292040000000002</v>
      </c>
      <c r="AD346" s="21">
        <v>6.3381300000000002E-2</v>
      </c>
      <c r="AE346" s="21">
        <v>1.6503E-2</v>
      </c>
    </row>
    <row r="347" spans="1:31" ht="15.75" customHeight="1" x14ac:dyDescent="0.2">
      <c r="A347" s="3">
        <v>43388</v>
      </c>
      <c r="B347">
        <f t="shared" si="10"/>
        <v>2018</v>
      </c>
      <c r="C347">
        <f t="shared" si="11"/>
        <v>10</v>
      </c>
      <c r="D347" s="7">
        <v>-12.429751400000001</v>
      </c>
      <c r="E347">
        <v>-17.190899999999999</v>
      </c>
      <c r="F347" s="7">
        <v>3452.8937988299999</v>
      </c>
      <c r="H347" s="7">
        <v>3392.4230957</v>
      </c>
      <c r="I347" s="7">
        <v>42.506210330000002</v>
      </c>
      <c r="J347" s="7">
        <v>3.2687904799999998</v>
      </c>
      <c r="K347" s="7">
        <v>1.17467177</v>
      </c>
      <c r="L347" s="7">
        <v>8.2635354999999997</v>
      </c>
      <c r="M347" s="7">
        <v>0.35594218999999999</v>
      </c>
      <c r="N347" s="7">
        <v>5.6605559999999999E-2</v>
      </c>
      <c r="O347" s="7">
        <v>4.7787489900000004</v>
      </c>
      <c r="P347" s="7">
        <v>6.6330559999999997E-2</v>
      </c>
      <c r="Q347" s="7">
        <v>0</v>
      </c>
      <c r="R347" s="7">
        <v>0</v>
      </c>
      <c r="S347" s="7">
        <v>0</v>
      </c>
      <c r="U347" s="7">
        <v>1.51801513</v>
      </c>
      <c r="V347" s="7">
        <v>4.5352912632871041</v>
      </c>
      <c r="W347" s="7">
        <v>5.8646088299999999</v>
      </c>
      <c r="X347" s="7">
        <v>6.1681112299999992</v>
      </c>
      <c r="Y347" s="7">
        <v>1.7587657800000001</v>
      </c>
      <c r="Z347" s="7">
        <v>4.40934545</v>
      </c>
      <c r="AA347" s="21">
        <v>2.4072986189555302E-4</v>
      </c>
      <c r="AB347" s="7">
        <v>7.9886445099999994</v>
      </c>
      <c r="AC347" s="21">
        <v>0.23035108000000001</v>
      </c>
      <c r="AD347" s="21">
        <v>6.5494009999999991E-2</v>
      </c>
      <c r="AE347" s="21">
        <v>1.6505639999999999E-2</v>
      </c>
    </row>
    <row r="348" spans="1:31" ht="15.75" customHeight="1" x14ac:dyDescent="0.2">
      <c r="A348" s="3">
        <v>43419</v>
      </c>
      <c r="B348">
        <f t="shared" si="10"/>
        <v>2018</v>
      </c>
      <c r="C348">
        <f t="shared" si="11"/>
        <v>11</v>
      </c>
      <c r="D348" s="7">
        <v>-17.326295850000001</v>
      </c>
      <c r="E348">
        <v>-21.110099999999999</v>
      </c>
      <c r="F348" s="7">
        <v>3447.99731445</v>
      </c>
      <c r="H348" s="7">
        <v>3391.6125488299999</v>
      </c>
      <c r="I348" s="7">
        <v>42.527210240000002</v>
      </c>
      <c r="J348" s="7">
        <v>2.1479759199999999</v>
      </c>
      <c r="K348" s="7">
        <v>1.1349151099999999</v>
      </c>
      <c r="L348" s="7">
        <v>7.0095510499999998</v>
      </c>
      <c r="M348" s="7">
        <v>0.20827860000000001</v>
      </c>
      <c r="N348" s="7">
        <v>0.16467196000000001</v>
      </c>
      <c r="O348" s="7">
        <v>3.1652965499999999</v>
      </c>
      <c r="P348" s="7">
        <v>2.6891080000000001E-2</v>
      </c>
      <c r="Q348" s="7">
        <v>0</v>
      </c>
      <c r="R348" s="7">
        <v>0</v>
      </c>
      <c r="S348" s="7">
        <v>0</v>
      </c>
      <c r="U348" s="7">
        <v>0.36428999999999995</v>
      </c>
      <c r="V348" s="7">
        <v>2.2521853550802091</v>
      </c>
      <c r="W348" s="7">
        <v>1.459695</v>
      </c>
      <c r="X348" s="7">
        <v>3.1532433000000006</v>
      </c>
      <c r="Y348" s="7">
        <v>1.1144337</v>
      </c>
      <c r="Z348" s="7">
        <v>2.0388096000000004</v>
      </c>
      <c r="AA348" s="21">
        <v>2.5292494576713603E-5</v>
      </c>
      <c r="AB348" s="7">
        <v>2.1580049999999997</v>
      </c>
      <c r="AC348" s="21">
        <v>0.22292040000000002</v>
      </c>
      <c r="AD348" s="21">
        <v>6.3381300000000002E-2</v>
      </c>
      <c r="AE348" s="21">
        <v>1.4978700000000001E-2</v>
      </c>
    </row>
    <row r="349" spans="1:31" ht="15.75" customHeight="1" x14ac:dyDescent="0.2">
      <c r="A349" s="3">
        <v>43449</v>
      </c>
      <c r="B349">
        <f t="shared" si="10"/>
        <v>2018</v>
      </c>
      <c r="C349">
        <f t="shared" si="11"/>
        <v>12</v>
      </c>
      <c r="D349" s="7">
        <v>-19.71039772</v>
      </c>
      <c r="E349">
        <v>-25.6248</v>
      </c>
      <c r="F349" s="7">
        <v>3445.61328125</v>
      </c>
      <c r="H349" s="7">
        <v>3390.46362305</v>
      </c>
      <c r="I349" s="7">
        <v>42.544647220000002</v>
      </c>
      <c r="J349" s="7">
        <v>1.1916188000000001</v>
      </c>
      <c r="K349" s="7">
        <v>1.2383543299999999</v>
      </c>
      <c r="L349" s="7">
        <v>6.5139174500000001</v>
      </c>
      <c r="M349" s="7">
        <v>9.8084130000000005E-2</v>
      </c>
      <c r="N349" s="7">
        <v>0.25524822000000003</v>
      </c>
      <c r="O349" s="7">
        <v>3.28069115</v>
      </c>
      <c r="P349" s="7">
        <v>2.7035730000000001E-2</v>
      </c>
      <c r="Q349" s="7">
        <v>0</v>
      </c>
      <c r="R349" s="7">
        <v>0</v>
      </c>
      <c r="S349" s="7">
        <v>0</v>
      </c>
      <c r="U349" s="7">
        <v>0.62965990999999999</v>
      </c>
      <c r="V349" s="7">
        <v>2.1051546701447714</v>
      </c>
      <c r="W349" s="7">
        <v>1.6094859000000001</v>
      </c>
      <c r="X349" s="7">
        <v>3.80982932</v>
      </c>
      <c r="Y349" s="7">
        <v>0.63347787</v>
      </c>
      <c r="Z349" s="7">
        <v>3.1763514500000003</v>
      </c>
      <c r="AA349" s="21">
        <v>0</v>
      </c>
      <c r="AB349" s="7">
        <v>4.89353383</v>
      </c>
      <c r="AC349" s="21">
        <v>0.23035108000000001</v>
      </c>
      <c r="AD349" s="21">
        <v>6.5494009999999991E-2</v>
      </c>
      <c r="AE349" s="21">
        <v>1.4304019999999999E-2</v>
      </c>
    </row>
    <row r="351" spans="1:31" ht="15.75" customHeight="1" x14ac:dyDescent="0.2">
      <c r="C351" s="22" cm="1">
        <f t="array" ref="C351">SQRT(SUMSQ(E149-D149,E150-D150,E153:E162-D153:D162,E164:E253-D164:D253,E255:E258-D255:D258,E260:E269-D260:D269,E271:E274-D271:D274,E276:E279-D276:D279,E281:E284-D281:D284,E287:E290-D287:D290,E292:E295-D292:D295,E297:E300-D297:D300,E302:E306-D302:D306,E308:E310-D308:D310,E313:E316-D313:D316,E318:E321-D318:D321,E324:E326-D324:D326,E328:E331-D328:D331,E343:E344-D343:D344,E347:E349-D347:D349) / COUNTA(D149,D150,D153:D162,D164:D253,D255:D258,D260:D269,D271:D274,D276:D279,D281:D284,D287:D290,D292:D295,D297:D300,D302:D306,D308:D310,D313:D316,D318:D321,D324:D326,D328:D331,D343:D344,D347:D349))</f>
        <v>7.8007437598300555</v>
      </c>
      <c r="D351" s="7" t="str">
        <f>_xlfn.CONCAT("RMSE = ",ROUND(C351,2)," cm")</f>
        <v>RMSE = 7.8 cm</v>
      </c>
    </row>
    <row r="352" spans="1:31" ht="15.75" customHeight="1" x14ac:dyDescent="0.2">
      <c r="C352" s="1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5A546-68F1-4D45-8E05-2FBB1D3242EB}">
  <dimension ref="A1:AK708"/>
  <sheetViews>
    <sheetView topLeftCell="A317" workbookViewId="0">
      <selection activeCell="U350" sqref="U350"/>
    </sheetView>
  </sheetViews>
  <sheetFormatPr defaultRowHeight="12.75" x14ac:dyDescent="0.2"/>
  <cols>
    <col min="1" max="1" width="11" customWidth="1"/>
    <col min="3" max="3" width="13.85546875" customWidth="1"/>
    <col min="4" max="34" width="12.7109375" customWidth="1"/>
  </cols>
  <sheetData>
    <row r="1" spans="1:37" x14ac:dyDescent="0.2">
      <c r="A1" s="29" t="s">
        <v>11</v>
      </c>
      <c r="B1" s="30" t="s">
        <v>0</v>
      </c>
      <c r="C1" s="30" t="s">
        <v>1</v>
      </c>
      <c r="D1" s="31" t="s">
        <v>23</v>
      </c>
      <c r="E1" s="31" t="s">
        <v>77</v>
      </c>
      <c r="F1" s="30" t="s">
        <v>74</v>
      </c>
      <c r="G1" s="31" t="s">
        <v>2</v>
      </c>
      <c r="H1" s="36" t="s">
        <v>13</v>
      </c>
      <c r="I1" s="31" t="s">
        <v>78</v>
      </c>
      <c r="J1" s="31" t="s">
        <v>75</v>
      </c>
      <c r="K1" s="36" t="s">
        <v>14</v>
      </c>
      <c r="L1" s="31" t="s">
        <v>79</v>
      </c>
      <c r="M1" s="31" t="s">
        <v>76</v>
      </c>
      <c r="N1" s="37" t="s">
        <v>15</v>
      </c>
      <c r="O1" s="32" t="s">
        <v>80</v>
      </c>
      <c r="P1" s="32" t="s">
        <v>81</v>
      </c>
      <c r="Q1" s="37" t="s">
        <v>16</v>
      </c>
      <c r="R1" s="32" t="s">
        <v>84</v>
      </c>
      <c r="S1" s="32" t="s">
        <v>85</v>
      </c>
      <c r="T1" s="37" t="s">
        <v>17</v>
      </c>
      <c r="U1" s="32" t="s">
        <v>82</v>
      </c>
      <c r="V1" s="32" t="s">
        <v>83</v>
      </c>
      <c r="W1" s="37" t="s">
        <v>18</v>
      </c>
      <c r="X1" s="32" t="s">
        <v>86</v>
      </c>
      <c r="Y1" s="32" t="s">
        <v>87</v>
      </c>
      <c r="Z1" s="37" t="s">
        <v>19</v>
      </c>
      <c r="AA1" s="32" t="s">
        <v>88</v>
      </c>
      <c r="AB1" s="32" t="s">
        <v>89</v>
      </c>
      <c r="AC1" s="37" t="s">
        <v>20</v>
      </c>
      <c r="AD1" s="32" t="s">
        <v>90</v>
      </c>
      <c r="AE1" s="32" t="s">
        <v>91</v>
      </c>
      <c r="AF1" s="37" t="s">
        <v>21</v>
      </c>
      <c r="AG1" s="32" t="s">
        <v>92</v>
      </c>
      <c r="AH1" s="32" t="s">
        <v>93</v>
      </c>
      <c r="AI1" s="33" t="s">
        <v>22</v>
      </c>
      <c r="AJ1" s="32" t="s">
        <v>36</v>
      </c>
      <c r="AK1" s="32" t="s">
        <v>37</v>
      </c>
    </row>
    <row r="2" spans="1:37" x14ac:dyDescent="0.2">
      <c r="A2" s="3">
        <v>32888</v>
      </c>
      <c r="B2">
        <f>YEAR(A2)</f>
        <v>1990</v>
      </c>
      <c r="C2">
        <f>MONTH(A2)</f>
        <v>1</v>
      </c>
    </row>
    <row r="3" spans="1:37" x14ac:dyDescent="0.2">
      <c r="A3" s="3">
        <v>32919</v>
      </c>
      <c r="B3">
        <f t="shared" ref="B3:B66" si="0">YEAR(A3)</f>
        <v>1990</v>
      </c>
      <c r="C3">
        <f t="shared" ref="C3:C66" si="1">MONTH(A3)</f>
        <v>2</v>
      </c>
    </row>
    <row r="4" spans="1:37" x14ac:dyDescent="0.2">
      <c r="A4" s="3">
        <v>32947</v>
      </c>
      <c r="B4">
        <f t="shared" si="0"/>
        <v>1990</v>
      </c>
      <c r="C4">
        <f t="shared" si="1"/>
        <v>3</v>
      </c>
    </row>
    <row r="5" spans="1:37" x14ac:dyDescent="0.2">
      <c r="A5" s="3">
        <v>32978</v>
      </c>
      <c r="B5">
        <f t="shared" si="0"/>
        <v>1990</v>
      </c>
      <c r="C5">
        <f t="shared" si="1"/>
        <v>4</v>
      </c>
    </row>
    <row r="6" spans="1:37" x14ac:dyDescent="0.2">
      <c r="A6" s="3">
        <v>33008</v>
      </c>
      <c r="B6">
        <f t="shared" si="0"/>
        <v>1990</v>
      </c>
      <c r="C6">
        <f t="shared" si="1"/>
        <v>5</v>
      </c>
      <c r="G6" s="21"/>
    </row>
    <row r="7" spans="1:37" x14ac:dyDescent="0.2">
      <c r="A7" s="3">
        <v>33039</v>
      </c>
      <c r="B7">
        <f t="shared" si="0"/>
        <v>1990</v>
      </c>
      <c r="C7">
        <f t="shared" si="1"/>
        <v>6</v>
      </c>
    </row>
    <row r="8" spans="1:37" x14ac:dyDescent="0.2">
      <c r="A8" s="3">
        <v>33069</v>
      </c>
      <c r="B8">
        <f t="shared" si="0"/>
        <v>1990</v>
      </c>
      <c r="C8">
        <f t="shared" si="1"/>
        <v>7</v>
      </c>
      <c r="D8" s="7">
        <f>AVERAGE(Ganges!D2:D13)</f>
        <v>18.148180166666666</v>
      </c>
      <c r="E8" s="7">
        <f t="shared" ref="E8:E13" si="2">E20</f>
        <v>6.6155838407142857</v>
      </c>
      <c r="F8" s="7">
        <f>Ganges!D8-D8-E8</f>
        <v>6.3346952326190484</v>
      </c>
      <c r="G8" s="7"/>
      <c r="H8" s="7">
        <f>AVERAGE(Ganges!H2:H13)-AVERAGE(Ganges!$H$2:$H$349)</f>
        <v>11.903147730228739</v>
      </c>
      <c r="I8" s="7">
        <f t="shared" ref="I8:I13" si="3">I20</f>
        <v>-0.77064296154776457</v>
      </c>
      <c r="J8" s="7">
        <f>Ganges!H8-H8-I8-AVERAGE(Ganges!$H$2:$H$349)</f>
        <v>1.2566048715484612</v>
      </c>
      <c r="K8" s="7">
        <f>AVERAGE(Ganges!I2:I13)-AVERAGE(Ganges!$I$2:$I$349)</f>
        <v>4.3129764326149242</v>
      </c>
      <c r="L8" s="7">
        <f t="shared" ref="L8:L13" si="4">L20</f>
        <v>5.4661321130851093E-3</v>
      </c>
      <c r="M8" s="7">
        <f>Ganges!I8-K8-L8-AVERAGE(Ganges!$I$2:$I$349)</f>
        <v>-3.8908951279751136E-2</v>
      </c>
      <c r="N8" s="7">
        <f>AVERAGE(Ganges!J2:J13)-AVERAGE(Ganges!$J$2:$J$349)</f>
        <v>0.64823759563218397</v>
      </c>
      <c r="O8" s="7">
        <f t="shared" ref="O8:O13" si="5">O20</f>
        <v>1.9146000988095242</v>
      </c>
      <c r="P8" s="7">
        <f>Ganges!J8-N8-O8-AVERAGE(Ganges!$J$2:$J$349)</f>
        <v>1.1831479995238086</v>
      </c>
      <c r="Q8" s="7">
        <f>AVERAGE(Ganges!K2:K13)-AVERAGE(Ganges!$K$2:$K$349)</f>
        <v>-0.21673165462643507</v>
      </c>
      <c r="R8" s="7">
        <f t="shared" ref="R8:R13" si="6">R20</f>
        <v>-0.24747748931547631</v>
      </c>
      <c r="S8" s="7">
        <f>Ganges!K8-Q8-R8-AVERAGE(Ganges!$K$2:$K$349)</f>
        <v>-0.18827813235119029</v>
      </c>
      <c r="T8" s="7">
        <f>AVERAGE(Ganges!L2:L13)-AVERAGE(Ganges!$L$2:$L$349)</f>
        <v>1.1948240788793081</v>
      </c>
      <c r="U8" s="7">
        <f t="shared" ref="U8:U13" si="7">U20</f>
        <v>2.784802820148812</v>
      </c>
      <c r="V8" s="7">
        <f>Ganges!L8-T8-U8-AVERAGE(Ganges!$L$2:$L$349)</f>
        <v>2.610067699017856</v>
      </c>
      <c r="W8" s="7">
        <f>AVERAGE(Ganges!M2:M13)-AVERAGE(Ganges!$M$2:$M$349)</f>
        <v>-1.7683100172413979E-2</v>
      </c>
      <c r="X8" s="7">
        <f t="shared" ref="X8:X13" si="8">X20</f>
        <v>0.12891117982142855</v>
      </c>
      <c r="Y8" s="7">
        <f>Ganges!M8-W8-X8-AVERAGE(Ganges!$M$2:$M$349)</f>
        <v>-1.7929474821428537E-2</v>
      </c>
      <c r="Z8" s="7">
        <f>AVERAGE(Ganges!N2:N13)-AVERAGE(Ganges!$N$2:$N$349)</f>
        <v>3.9903977701149063E-2</v>
      </c>
      <c r="AA8" s="7">
        <f t="shared" ref="AA8:AA13" si="9">AA20</f>
        <v>-0.52519605559523808</v>
      </c>
      <c r="AB8" s="7">
        <f>Ganges!N8-Z8-AA8-AVERAGE(Ganges!$N$2:$N$349)</f>
        <v>-8.2027169404761957E-2</v>
      </c>
      <c r="AC8" s="7">
        <f>AVERAGE(Ganges!O2:O13)-AVERAGE(Ganges!$O$2:$O$349)</f>
        <v>0.13540965804597693</v>
      </c>
      <c r="AD8" s="7">
        <f t="shared" ref="AD8:AD13" si="10">AD20</f>
        <v>2.1484386747619038</v>
      </c>
      <c r="AE8" s="7">
        <f>Ganges!O8-AC8-AD8-AVERAGE(Ganges!$O$2:$O$349)</f>
        <v>0.57748933023809634</v>
      </c>
      <c r="AF8" s="7">
        <f>AVERAGE(Ganges!P2:P13)-AVERAGE(Ganges!$P$2:$P$349)</f>
        <v>0.14812309859195383</v>
      </c>
      <c r="AG8" s="7">
        <f t="shared" ref="AG8:AG13" si="11">AG20</f>
        <v>1.1766963763988094</v>
      </c>
      <c r="AH8" s="7">
        <f>Ganges!P8-AF8-AG8-AVERAGE(Ganges!$P$2:$P$349)</f>
        <v>1.0344882486011906</v>
      </c>
    </row>
    <row r="9" spans="1:37" x14ac:dyDescent="0.2">
      <c r="A9" s="3">
        <v>33100</v>
      </c>
      <c r="B9">
        <f t="shared" si="0"/>
        <v>1990</v>
      </c>
      <c r="C9">
        <f t="shared" si="1"/>
        <v>8</v>
      </c>
      <c r="D9" s="7">
        <f>AVERAGE(Ganges!D3:D14)</f>
        <v>18.463194608333335</v>
      </c>
      <c r="E9" s="7">
        <f t="shared" si="2"/>
        <v>14.858317791160713</v>
      </c>
      <c r="F9" s="7">
        <f>Ganges!D9-D9-E9</f>
        <v>4.1297548405059512</v>
      </c>
      <c r="G9" s="7"/>
      <c r="H9" s="7">
        <f>AVERAGE(Ganges!H3:H14)-AVERAGE(Ganges!$H$2:$H$349)</f>
        <v>12.103851669395681</v>
      </c>
      <c r="I9" s="7">
        <f t="shared" si="3"/>
        <v>1.7910672144639648</v>
      </c>
      <c r="J9" s="7">
        <f>Ganges!H9-H9-I9-AVERAGE(Ganges!$H$2:$H$349)</f>
        <v>1.2144056063698372</v>
      </c>
      <c r="K9" s="7">
        <f>AVERAGE(Ganges!I3:I14)-AVERAGE(Ganges!$I$2:$I$349)</f>
        <v>4.2807797517815871</v>
      </c>
      <c r="L9" s="7">
        <f t="shared" si="4"/>
        <v>-0.2522639657440422</v>
      </c>
      <c r="M9" s="7">
        <f>Ganges!I9-K9-L9-AVERAGE(Ganges!$I$2:$I$349)</f>
        <v>-1.7441492589284735E-2</v>
      </c>
      <c r="N9" s="7">
        <f>AVERAGE(Ganges!J3:J14)-AVERAGE(Ganges!$J$2:$J$349)</f>
        <v>0.66595907479885019</v>
      </c>
      <c r="O9" s="7">
        <f t="shared" si="5"/>
        <v>3.2617922553273822</v>
      </c>
      <c r="P9" s="7">
        <f>Ganges!J9-N9-O9-AVERAGE(Ganges!$J$2:$J$349)</f>
        <v>1.1298383938392851</v>
      </c>
      <c r="Q9" s="7">
        <f>AVERAGE(Ganges!K3:K14)-AVERAGE(Ganges!$K$2:$K$349)</f>
        <v>-0.23274967795976842</v>
      </c>
      <c r="R9" s="7">
        <f t="shared" si="6"/>
        <v>-0.6777548544940476</v>
      </c>
      <c r="S9" s="7">
        <f>Ganges!K9-Q9-R9-AVERAGE(Ganges!$K$2:$K$349)</f>
        <v>0.15570351616071443</v>
      </c>
      <c r="T9" s="7">
        <f>AVERAGE(Ganges!L3:L14)-AVERAGE(Ganges!$L$2:$L$349)</f>
        <v>1.2415659213793067</v>
      </c>
      <c r="U9" s="7">
        <f t="shared" si="7"/>
        <v>6.3223019357738082</v>
      </c>
      <c r="V9" s="7">
        <f>Ganges!L9-T9-U9-AVERAGE(Ganges!$L$2:$L$349)</f>
        <v>1.2683547008928606</v>
      </c>
      <c r="W9" s="7">
        <f>AVERAGE(Ganges!M3:M14)-AVERAGE(Ganges!$M$2:$M$349)</f>
        <v>-1.7533887672413956E-2</v>
      </c>
      <c r="X9" s="7">
        <f t="shared" si="8"/>
        <v>-7.3896365773808981E-3</v>
      </c>
      <c r="Y9" s="7">
        <f>Ganges!M9-W9-X9-AVERAGE(Ganges!$M$2:$M$349)</f>
        <v>7.470909077380905E-3</v>
      </c>
      <c r="Z9" s="7">
        <f>AVERAGE(Ganges!N3:N14)-AVERAGE(Ganges!$N$2:$N$349)</f>
        <v>8.146685770114892E-2</v>
      </c>
      <c r="AA9" s="7">
        <f t="shared" si="9"/>
        <v>-0.60797518208333334</v>
      </c>
      <c r="AB9" s="7">
        <f>Ganges!N9-Z9-AA9-AVERAGE(Ganges!$N$2:$N$349)</f>
        <v>-7.4422742916666507E-2</v>
      </c>
      <c r="AC9" s="7">
        <f>AVERAGE(Ganges!O3:O14)-AVERAGE(Ganges!$O$2:$O$349)</f>
        <v>0.19173370304597714</v>
      </c>
      <c r="AD9" s="7">
        <f t="shared" si="10"/>
        <v>3.8747627743750011</v>
      </c>
      <c r="AE9" s="7">
        <f>Ganges!O9-AC9-AD9-AVERAGE(Ganges!$O$2:$O$349)</f>
        <v>0.12175311562499935</v>
      </c>
      <c r="AF9" s="7">
        <f>AVERAGE(Ganges!P3:P14)-AVERAGE(Ganges!$P$2:$P$349)</f>
        <v>0.14814644275862043</v>
      </c>
      <c r="AG9" s="7">
        <f t="shared" si="11"/>
        <v>1.1537736213392862</v>
      </c>
      <c r="AH9" s="7">
        <f>Ganges!P9-AF9-AG9-AVERAGE(Ganges!$P$2:$P$349)</f>
        <v>0.32415253949404721</v>
      </c>
    </row>
    <row r="10" spans="1:37" x14ac:dyDescent="0.2">
      <c r="A10" s="3">
        <v>33131</v>
      </c>
      <c r="B10">
        <f t="shared" si="0"/>
        <v>1990</v>
      </c>
      <c r="C10">
        <f t="shared" si="1"/>
        <v>9</v>
      </c>
      <c r="D10" s="7">
        <f>AVERAGE(Ganges!D4:D15)</f>
        <v>18.610461154999999</v>
      </c>
      <c r="E10" s="7">
        <f t="shared" si="2"/>
        <v>13.415904409672619</v>
      </c>
      <c r="F10" s="7">
        <f>Ganges!D10-D10-E10</f>
        <v>2.5789467853273802</v>
      </c>
      <c r="G10" s="7"/>
      <c r="H10" s="7">
        <f>AVERAGE(Ganges!H4:H15)-AVERAGE(Ganges!$H$2:$H$349)</f>
        <v>12.286672307728622</v>
      </c>
      <c r="I10" s="7">
        <f t="shared" si="3"/>
        <v>2.8821643645833319</v>
      </c>
      <c r="J10" s="7">
        <f>Ganges!H10-H10-I10-AVERAGE(Ganges!$H$2:$H$349)</f>
        <v>0.57574171791748086</v>
      </c>
      <c r="K10" s="7">
        <f>AVERAGE(Ganges!I4:I15)-AVERAGE(Ganges!$I$2:$I$349)</f>
        <v>4.2460736367815954</v>
      </c>
      <c r="L10" s="7">
        <f t="shared" si="4"/>
        <v>-0.26117310074405253</v>
      </c>
      <c r="M10" s="7">
        <f>Ganges!I10-K10-L10-AVERAGE(Ganges!$I$2:$I$349)</f>
        <v>-3.7371462589284477E-2</v>
      </c>
      <c r="N10" s="7">
        <f>AVERAGE(Ganges!J4:J15)-AVERAGE(Ganges!$J$2:$J$349)</f>
        <v>0.66870903479885069</v>
      </c>
      <c r="O10" s="7">
        <f t="shared" si="5"/>
        <v>3.2540599605357148</v>
      </c>
      <c r="P10" s="7">
        <f>Ganges!J10-N10-O10-AVERAGE(Ganges!$J$2:$J$349)</f>
        <v>0.51951386863095106</v>
      </c>
      <c r="Q10" s="7">
        <f>AVERAGE(Ganges!K4:K15)-AVERAGE(Ganges!$K$2:$K$349)</f>
        <v>-0.21439122379310183</v>
      </c>
      <c r="R10" s="7">
        <f t="shared" si="6"/>
        <v>-0.42088666654761897</v>
      </c>
      <c r="S10" s="7">
        <f>Ganges!K10-Q10-R10-AVERAGE(Ganges!$K$2:$K$349)</f>
        <v>-7.5342025952380931E-2</v>
      </c>
      <c r="T10" s="7">
        <f>AVERAGE(Ganges!L4:L15)-AVERAGE(Ganges!$L$2:$L$349)</f>
        <v>1.2259382188793078</v>
      </c>
      <c r="U10" s="7">
        <f t="shared" si="7"/>
        <v>5.268414059434523</v>
      </c>
      <c r="V10" s="7">
        <f>Ganges!L10-T10-U10-AVERAGE(Ganges!$L$2:$L$349)</f>
        <v>0.70447889973214295</v>
      </c>
      <c r="W10" s="7">
        <f>AVERAGE(Ganges!M4:M15)-AVERAGE(Ganges!$M$2:$M$349)</f>
        <v>-1.7394963505747318E-2</v>
      </c>
      <c r="X10" s="7">
        <f t="shared" si="8"/>
        <v>0.11492892976190469</v>
      </c>
      <c r="Y10" s="7">
        <f>Ganges!M10-W10-X10-AVERAGE(Ganges!$M$2:$M$349)</f>
        <v>-8.7233314285713459E-3</v>
      </c>
      <c r="Z10" s="7">
        <f>AVERAGE(Ganges!N4:N15)-AVERAGE(Ganges!$N$2:$N$349)</f>
        <v>0.10149537853448221</v>
      </c>
      <c r="AA10" s="7">
        <f t="shared" si="9"/>
        <v>-0.60659957285714283</v>
      </c>
      <c r="AB10" s="7">
        <f>Ganges!N10-Z10-AA10-AVERAGE(Ganges!$N$2:$N$349)</f>
        <v>-9.6441462976190273E-2</v>
      </c>
      <c r="AC10" s="7">
        <f>AVERAGE(Ganges!O4:O15)-AVERAGE(Ganges!$O$2:$O$349)</f>
        <v>0.16604133971264368</v>
      </c>
      <c r="AD10" s="7">
        <f t="shared" si="10"/>
        <v>2.8007526385714296</v>
      </c>
      <c r="AE10" s="7">
        <f>Ganges!O10-AC10-AD10-AVERAGE(Ganges!$O$2:$O$349)</f>
        <v>1.0859022547619039</v>
      </c>
      <c r="AF10" s="7">
        <f>AVERAGE(Ganges!P4:P15)-AVERAGE(Ganges!$P$2:$P$349)</f>
        <v>0.14734466109195388</v>
      </c>
      <c r="AG10" s="7">
        <f t="shared" si="11"/>
        <v>0.38425597407738099</v>
      </c>
      <c r="AH10" s="7">
        <f>Ganges!P10-AF10-AG10-AVERAGE(Ganges!$P$2:$P$349)</f>
        <v>-8.8807731577380977E-2</v>
      </c>
    </row>
    <row r="11" spans="1:37" x14ac:dyDescent="0.2">
      <c r="A11" s="3">
        <v>33161</v>
      </c>
      <c r="B11">
        <f t="shared" si="0"/>
        <v>1990</v>
      </c>
      <c r="C11">
        <f t="shared" si="1"/>
        <v>10</v>
      </c>
      <c r="D11" s="7">
        <f>AVERAGE(Ganges!D5:D16)</f>
        <v>18.7321711375</v>
      </c>
      <c r="E11" s="7">
        <f t="shared" si="2"/>
        <v>4.8211342427380952</v>
      </c>
      <c r="F11" s="7">
        <f>Ganges!D11-D11-E11</f>
        <v>1.7118580397619052</v>
      </c>
      <c r="G11" s="7"/>
      <c r="H11" s="7">
        <f>AVERAGE(Ganges!H5:H16)-AVERAGE(Ganges!$H$2:$H$349)</f>
        <v>12.462962184396019</v>
      </c>
      <c r="I11" s="7">
        <f t="shared" si="3"/>
        <v>2.5435645691068203</v>
      </c>
      <c r="J11" s="7">
        <f>Ganges!H11-H11-I11-AVERAGE(Ganges!$H$2:$H$349)</f>
        <v>0.53541492672684399</v>
      </c>
      <c r="K11" s="7">
        <f>AVERAGE(Ganges!I5:I16)-AVERAGE(Ganges!$I$2:$I$349)</f>
        <v>4.2098317876149238</v>
      </c>
      <c r="L11" s="7">
        <f t="shared" si="4"/>
        <v>-0.20432651529761614</v>
      </c>
      <c r="M11" s="7">
        <f>Ganges!I11-K11-L11-AVERAGE(Ganges!$I$2:$I$349)</f>
        <v>-3.9970828869044794E-2</v>
      </c>
      <c r="N11" s="7">
        <f>AVERAGE(Ganges!J5:J16)-AVERAGE(Ganges!$J$2:$J$349)</f>
        <v>0.66511461646551728</v>
      </c>
      <c r="O11" s="7">
        <f t="shared" si="5"/>
        <v>1.1486781142559517</v>
      </c>
      <c r="P11" s="7">
        <f>Ganges!J11-N11-O11-AVERAGE(Ganges!$J$2:$J$349)</f>
        <v>0.46723334324404808</v>
      </c>
      <c r="Q11" s="7">
        <f>AVERAGE(Ganges!K5:K16)-AVERAGE(Ganges!$K$2:$K$349)</f>
        <v>-0.2066783237931018</v>
      </c>
      <c r="R11" s="7">
        <f t="shared" si="6"/>
        <v>-9.0107742261904655E-2</v>
      </c>
      <c r="S11" s="7">
        <f>Ganges!K11-Q11-R11-AVERAGE(Ganges!$K$2:$K$349)</f>
        <v>-0.1733450902380953</v>
      </c>
      <c r="T11" s="7">
        <f>AVERAGE(Ganges!L5:L16)-AVERAGE(Ganges!$L$2:$L$349)</f>
        <v>1.2082332947126408</v>
      </c>
      <c r="U11" s="7">
        <f t="shared" si="7"/>
        <v>1.5566194781845244</v>
      </c>
      <c r="V11" s="7">
        <f>Ganges!L11-T11-U11-AVERAGE(Ganges!$L$2:$L$349)</f>
        <v>0.41244730514880956</v>
      </c>
      <c r="W11" s="7">
        <f>AVERAGE(Ganges!M5:M16)-AVERAGE(Ganges!$M$2:$M$349)</f>
        <v>-1.7256039339080625E-2</v>
      </c>
      <c r="X11" s="7">
        <f t="shared" si="8"/>
        <v>0.11484751752976188</v>
      </c>
      <c r="Y11" s="7">
        <f>Ganges!M11-W11-X11-AVERAGE(Ganges!$M$2:$M$349)</f>
        <v>-8.7808433630952032E-3</v>
      </c>
      <c r="Z11" s="7">
        <f>AVERAGE(Ganges!N5:N16)-AVERAGE(Ganges!$N$2:$N$349)</f>
        <v>0.11026282436781565</v>
      </c>
      <c r="AA11" s="7">
        <f t="shared" si="9"/>
        <v>-0.53780897583333331</v>
      </c>
      <c r="AB11" s="7">
        <f>Ganges!N11-Z11-AA11-AVERAGE(Ganges!$N$2:$N$349)</f>
        <v>-0.11757661583333329</v>
      </c>
      <c r="AC11" s="7">
        <f>AVERAGE(Ganges!O5:O16)-AVERAGE(Ganges!$O$2:$O$349)</f>
        <v>0.15341542721264467</v>
      </c>
      <c r="AD11" s="7">
        <f t="shared" si="10"/>
        <v>0.54755549892857047</v>
      </c>
      <c r="AE11" s="7">
        <f>Ganges!O11-AC11-AD11-AVERAGE(Ganges!$O$2:$O$349)</f>
        <v>0.83673449690476165</v>
      </c>
      <c r="AF11" s="7">
        <f>AVERAGE(Ganges!P5:P16)-AVERAGE(Ganges!$P$2:$P$349)</f>
        <v>0.1463241227586205</v>
      </c>
      <c r="AG11" s="7">
        <f t="shared" si="11"/>
        <v>-0.25787379208333333</v>
      </c>
      <c r="AH11" s="7">
        <f>Ganges!P11-AF11-AG11-AVERAGE(Ganges!$P$2:$P$349)</f>
        <v>-0.20026395708333328</v>
      </c>
    </row>
    <row r="12" spans="1:37" x14ac:dyDescent="0.2">
      <c r="A12" s="3">
        <v>33192</v>
      </c>
      <c r="B12">
        <f t="shared" si="0"/>
        <v>1990</v>
      </c>
      <c r="C12">
        <f t="shared" si="1"/>
        <v>11</v>
      </c>
      <c r="D12" s="7">
        <f>AVERAGE(Ganges!D6:D17)</f>
        <v>18.86223777</v>
      </c>
      <c r="E12" s="7">
        <f t="shared" si="2"/>
        <v>1.2460791845238033E-2</v>
      </c>
      <c r="F12" s="7">
        <f>Ganges!D12-D12-E12</f>
        <v>-0.88640587184523667</v>
      </c>
      <c r="G12" s="7"/>
      <c r="H12" s="7">
        <f>AVERAGE(Ganges!H6:H17)-AVERAGE(Ganges!$H$2:$H$349)</f>
        <v>12.62584467189572</v>
      </c>
      <c r="I12" s="7">
        <f t="shared" si="3"/>
        <v>1.821157545476126</v>
      </c>
      <c r="J12" s="7">
        <f>Ganges!H12-H12-I12-AVERAGE(Ganges!$H$2:$H$349)</f>
        <v>7.9070322857660358E-2</v>
      </c>
      <c r="K12" s="7">
        <f>AVERAGE(Ganges!I6:I17)-AVERAGE(Ganges!$I$2:$I$349)</f>
        <v>4.1759560042815949</v>
      </c>
      <c r="L12" s="7">
        <f t="shared" si="4"/>
        <v>-0.16102384431547279</v>
      </c>
      <c r="M12" s="7">
        <f>Ganges!I12-K12-L12-AVERAGE(Ganges!$I$2:$I$349)</f>
        <v>-3.3414136517862403E-2</v>
      </c>
      <c r="N12" s="7">
        <f>AVERAGE(Ganges!J6:J17)-AVERAGE(Ganges!$J$2:$J$349)</f>
        <v>0.66097685396551764</v>
      </c>
      <c r="O12" s="7">
        <f t="shared" si="5"/>
        <v>0.26826936654761901</v>
      </c>
      <c r="P12" s="7">
        <f>Ganges!J12-N12-O12-AVERAGE(Ganges!$J$2:$J$349)</f>
        <v>-2.9537516547619713E-2</v>
      </c>
      <c r="Q12" s="7">
        <f>AVERAGE(Ganges!K6:K17)-AVERAGE(Ganges!$K$2:$K$349)</f>
        <v>-0.20543446462643511</v>
      </c>
      <c r="R12" s="7">
        <f t="shared" si="6"/>
        <v>6.3054021517857439E-2</v>
      </c>
      <c r="S12" s="7">
        <f>Ganges!K12-Q12-R12-AVERAGE(Ganges!$K$2:$K$349)</f>
        <v>0.16378963681547598</v>
      </c>
      <c r="T12" s="7">
        <f>AVERAGE(Ganges!L6:L17)-AVERAGE(Ganges!$L$2:$L$349)</f>
        <v>1.2116216397126411</v>
      </c>
      <c r="U12" s="7">
        <f t="shared" si="7"/>
        <v>0.41896813860119142</v>
      </c>
      <c r="V12" s="7">
        <f>Ganges!L12-T12-U12-AVERAGE(Ganges!$L$2:$L$349)</f>
        <v>-0.61001082026785802</v>
      </c>
      <c r="W12" s="7">
        <f>AVERAGE(Ganges!M6:M17)-AVERAGE(Ganges!$M$2:$M$349)</f>
        <v>-1.7253224339080636E-2</v>
      </c>
      <c r="X12" s="7">
        <f t="shared" si="8"/>
        <v>-3.3066772559523866E-2</v>
      </c>
      <c r="Y12" s="7">
        <f>Ganges!M12-W12-X12-AVERAGE(Ganges!$M$2:$M$349)</f>
        <v>-2.1089882738094534E-3</v>
      </c>
      <c r="Z12" s="7">
        <f>AVERAGE(Ganges!N6:N17)-AVERAGE(Ganges!$N$2:$N$349)</f>
        <v>0.10891345436781574</v>
      </c>
      <c r="AA12" s="7">
        <f t="shared" si="9"/>
        <v>-0.40060437785714287</v>
      </c>
      <c r="AB12" s="7">
        <f>Ganges!N12-Z12-AA12-AVERAGE(Ganges!$N$2:$N$349)</f>
        <v>-0.12560194380952383</v>
      </c>
      <c r="AC12" s="7">
        <f>AVERAGE(Ganges!O6:O17)-AVERAGE(Ganges!$O$2:$O$349)</f>
        <v>0.15524739554597655</v>
      </c>
      <c r="AD12" s="7">
        <f t="shared" si="10"/>
        <v>-1.5966035900892859</v>
      </c>
      <c r="AE12" s="7">
        <f>Ganges!O12-AC12-AD12-AVERAGE(Ganges!$O$2:$O$349)</f>
        <v>-0.17292712241071406</v>
      </c>
      <c r="AF12" s="7">
        <f>AVERAGE(Ganges!P6:P17)-AVERAGE(Ganges!$P$2:$P$349)</f>
        <v>0.14640816275862056</v>
      </c>
      <c r="AG12" s="7">
        <f t="shared" si="11"/>
        <v>-0.36770572782738098</v>
      </c>
      <c r="AH12" s="7">
        <f>Ganges!P12-AF12-AG12-AVERAGE(Ganges!$P$2:$P$349)</f>
        <v>-0.15565318133928571</v>
      </c>
    </row>
    <row r="13" spans="1:37" x14ac:dyDescent="0.2">
      <c r="A13" s="3">
        <v>33222</v>
      </c>
      <c r="B13">
        <f t="shared" si="0"/>
        <v>1990</v>
      </c>
      <c r="C13">
        <f t="shared" si="1"/>
        <v>12</v>
      </c>
      <c r="D13" s="7">
        <f>AVERAGE(Ganges!D7:D18)</f>
        <v>18.842105029166667</v>
      </c>
      <c r="E13" s="7">
        <f t="shared" si="2"/>
        <v>-2.527804368779762</v>
      </c>
      <c r="F13" s="7">
        <f>Ganges!D13-D13-E13</f>
        <v>-1.2243138603869053</v>
      </c>
      <c r="G13" s="22" t="str">
        <f>$D$350</f>
        <v>TWS</v>
      </c>
      <c r="H13" s="7">
        <f>AVERAGE(Ganges!H7:H18)-AVERAGE(Ganges!$H$2:$H$349)</f>
        <v>12.752309516063178</v>
      </c>
      <c r="I13" s="7">
        <f t="shared" si="3"/>
        <v>0.85680571044576936</v>
      </c>
      <c r="J13" s="7">
        <f>Ganges!H13-H13-I13-AVERAGE(Ganges!$H$2:$H$349)</f>
        <v>-8.4507536279488704E-2</v>
      </c>
      <c r="K13" s="7">
        <f>AVERAGE(Ganges!I7:I18)-AVERAGE(Ganges!$I$2:$I$349)</f>
        <v>4.1424918901149184</v>
      </c>
      <c r="L13" s="7">
        <f t="shared" si="4"/>
        <v>-0.11034003916667245</v>
      </c>
      <c r="M13" s="7">
        <f>Ganges!I13-K13-L13-AVERAGE(Ganges!$I$2:$I$349)</f>
        <v>9.6612725000113642E-3</v>
      </c>
      <c r="N13" s="7">
        <f>AVERAGE(Ganges!J7:J18)-AVERAGE(Ganges!$J$2:$J$349)</f>
        <v>0.6359449564655173</v>
      </c>
      <c r="O13" s="7">
        <f t="shared" si="5"/>
        <v>-0.87976573282738069</v>
      </c>
      <c r="P13" s="7">
        <f>Ganges!J13-N13-O13-AVERAGE(Ganges!$J$2:$J$349)</f>
        <v>-0.21815519967261965</v>
      </c>
      <c r="Q13" s="7">
        <f>AVERAGE(Ganges!K7:K18)-AVERAGE(Ganges!$K$2:$K$349)</f>
        <v>-0.18688200212643502</v>
      </c>
      <c r="R13" s="7">
        <f t="shared" si="6"/>
        <v>0.19008705988095242</v>
      </c>
      <c r="S13" s="7">
        <f>Ganges!K13-Q13-R13-AVERAGE(Ganges!$K$2:$K$349)</f>
        <v>0.11147598595238095</v>
      </c>
      <c r="T13" s="7">
        <f>AVERAGE(Ganges!L7:L18)-AVERAGE(Ganges!$L$2:$L$349)</f>
        <v>1.1369842272126425</v>
      </c>
      <c r="U13" s="7">
        <f t="shared" si="7"/>
        <v>-0.17494037616071356</v>
      </c>
      <c r="V13" s="7">
        <f>Ganges!L13-T13-U13-AVERAGE(Ganges!$L$2:$L$349)</f>
        <v>-0.37014054300595411</v>
      </c>
      <c r="W13" s="7">
        <f>AVERAGE(Ganges!M7:M18)-AVERAGE(Ganges!$M$2:$M$349)</f>
        <v>-1.7057042672413952E-2</v>
      </c>
      <c r="X13" s="7">
        <f t="shared" si="8"/>
        <v>-0.13155094151785712</v>
      </c>
      <c r="Y13" s="7">
        <f>Ganges!M13-W13-X13-AVERAGE(Ganges!$M$2:$M$349)</f>
        <v>1.7390979017857106E-2</v>
      </c>
      <c r="Z13" s="7">
        <f>AVERAGE(Ganges!N7:N18)-AVERAGE(Ganges!$N$2:$N$349)</f>
        <v>0.13002739686781573</v>
      </c>
      <c r="AA13" s="7">
        <f t="shared" si="9"/>
        <v>-0.27994975589285714</v>
      </c>
      <c r="AB13" s="7">
        <f>Ganges!N13-Z13-AA13-AVERAGE(Ganges!$N$2:$N$349)</f>
        <v>-0.11978788827380954</v>
      </c>
      <c r="AC13" s="7">
        <f>AVERAGE(Ganges!O7:O18)-AVERAGE(Ganges!$O$2:$O$349)</f>
        <v>0.10675804387931098</v>
      </c>
      <c r="AD13" s="7">
        <f t="shared" si="10"/>
        <v>-1.6303820916666663</v>
      </c>
      <c r="AE13" s="7">
        <f>Ganges!O13-AC13-AD13-AVERAGE(Ganges!$O$2:$O$349)</f>
        <v>-0.42122471916666804</v>
      </c>
      <c r="AF13" s="7">
        <f>AVERAGE(Ganges!P7:P18)-AVERAGE(Ganges!$P$2:$P$349)</f>
        <v>0.14155522025862044</v>
      </c>
      <c r="AG13" s="7">
        <f t="shared" si="11"/>
        <v>-0.36776374574404763</v>
      </c>
      <c r="AH13" s="7">
        <f>Ganges!P13-AF13-AG13-AVERAGE(Ganges!$P$2:$P$349)</f>
        <v>-0.14901304092261894</v>
      </c>
    </row>
    <row r="14" spans="1:37" x14ac:dyDescent="0.2">
      <c r="A14" s="3">
        <v>33253</v>
      </c>
      <c r="B14">
        <f t="shared" si="0"/>
        <v>1991</v>
      </c>
      <c r="C14">
        <f t="shared" si="1"/>
        <v>1</v>
      </c>
      <c r="D14" s="7">
        <f>AVERAGE(Ganges!D8:D19)</f>
        <v>18.786358950833336</v>
      </c>
      <c r="E14" s="7">
        <f>-AVERAGE(D14-Ganges!D14,D26-Ganges!D26,D38-Ganges!D38,D50-Ganges!D50,D62-Ganges!D62,D74-Ganges!D74,D86-Ganges!D86,D98-Ganges!D98,D110-Ganges!D110,D122-Ganges!D122,D134-Ganges!D134,D146-Ganges!D146,D158-Ganges!D158,D170-Ganges!D170,D182-Ganges!D182,D194-Ganges!D194,D206-Ganges!D206,D218-Ganges!D218,D230-Ganges!D230,D242-Ganges!D242,D254-Ganges!D254,D266-Ganges!D266,D278-Ganges!D278,D290-Ganges!D290,D302-Ganges!D302,D314-Ganges!D314,D326-Ganges!D326,D338-Ganges!D338)</f>
        <v>-4.2338140159523814</v>
      </c>
      <c r="F14" s="7">
        <f>Ganges!D14-D14-E14</f>
        <v>-0.97936378488095421</v>
      </c>
      <c r="G14" s="7">
        <f>$P$351*SIN(PI()/6*(C14+$P$352))</f>
        <v>-5.2048843989985931</v>
      </c>
      <c r="H14" s="7">
        <f>AVERAGE(Ganges!H8:H19)-AVERAGE(Ganges!$H$2:$H$349)</f>
        <v>12.843821560229571</v>
      </c>
      <c r="I14" s="7">
        <f>-AVERAGE(Ganges!$H$2:$H$349)-AVERAGE(H14-Ganges!H14,H26-Ganges!H26,H38-Ganges!H38,H50-Ganges!H50,H62-Ganges!H62,H74-Ganges!H74,H86-Ganges!H86,H98-Ganges!H98,H110-Ganges!H110,H122-Ganges!H122,H134-Ganges!H134,H146-Ganges!H146,H158-Ganges!H158,H170-Ganges!H170,H182-Ganges!H182,H194-Ganges!H194,H206-Ganges!H206,H218-Ganges!H218,H230-Ganges!H230,H242-Ganges!H242,H254-Ganges!H254,H266-Ganges!H266,H278-Ganges!H278,H290-Ganges!H290,H302-Ganges!H302,H314-Ganges!H314,H326-Ganges!H326,H338-Ganges!H338)</f>
        <v>-0.22963460261826185</v>
      </c>
      <c r="J14" s="7">
        <f>Ganges!H14-H14-I14-AVERAGE(Ganges!$H$2:$H$349)</f>
        <v>5.2510582618197077E-2</v>
      </c>
      <c r="K14" s="7">
        <f>AVERAGE(Ganges!I8:I19)-AVERAGE(Ganges!$I$2:$I$349)</f>
        <v>4.1161418684482598</v>
      </c>
      <c r="L14" s="7">
        <f>-AVERAGE(Ganges!$I$2:$I$349)-AVERAGE(K14-Ganges!I14,K26-Ganges!I26,K38-Ganges!I38,K50-Ganges!I50,K62-Ganges!I62,K74-Ganges!I74,K86-Ganges!I86,K98-Ganges!I98,K110-Ganges!I110,K122-Ganges!I122,K134-Ganges!I134,K146-Ganges!I146,K158-Ganges!I158,K170-Ganges!I170,K182-Ganges!I182,K194-Ganges!I194,K206-Ganges!I206,K218-Ganges!I218,K230-Ganges!I230,K242-Ganges!I242,K254-Ganges!I254,K266-Ganges!I266,K278-Ganges!I278,K290-Ganges!I290,K302-Ganges!I302,K314-Ganges!I314,K326-Ganges!I326,K338-Ganges!I338)</f>
        <v>-4.2418025238092127E-2</v>
      </c>
      <c r="M14" s="7">
        <f>Ganges!I14-K14-L14-AVERAGE(Ganges!$I$2:$I$349)</f>
        <v>-1.3138589761908293E-2</v>
      </c>
      <c r="N14" s="7">
        <f>AVERAGE(Ganges!J8:J19)-AVERAGE(Ganges!$J$2:$J$349)</f>
        <v>0.5854825814655169</v>
      </c>
      <c r="O14" s="7">
        <f>-AVERAGE(Ganges!$J$2:$J$349)-AVERAGE(N14-Ganges!J14,N26-Ganges!J26,N38-Ganges!J38,N50-Ganges!J50,N62-Ganges!J62,N74-Ganges!J74,N86-Ganges!J86,N98-Ganges!J98,N110-Ganges!J110,N122-Ganges!J122,N134-Ganges!J134,N146-Ganges!J146,N158-Ganges!J158,N170-Ganges!J170,N182-Ganges!J182,N194-Ganges!J194,N206-Ganges!J206,N218-Ganges!J218,N230-Ganges!J230,N242-Ganges!J242,N254-Ganges!J254,N266-Ganges!J266,N278-Ganges!J278,N290-Ganges!J290,N302-Ganges!J302,N314-Ganges!J314,N326-Ganges!J326,N338-Ganges!J338)</f>
        <v>-1.4857769168154762</v>
      </c>
      <c r="P14" s="7">
        <f>Ganges!J14-N14-O14-AVERAGE(Ganges!$J$2:$J$349)</f>
        <v>-0.37197067068452383</v>
      </c>
      <c r="Q14" s="7">
        <f>AVERAGE(Ganges!K8:K19)-AVERAGE(Ganges!$K$2:$K$349)</f>
        <v>-0.18116910545976828</v>
      </c>
      <c r="R14" s="7">
        <f>-AVERAGE(Ganges!$K$2:$K$349)-AVERAGE(Q14-Ganges!K14,Q26-Ganges!K26,Q38-Ganges!K38,Q50-Ganges!K50,Q62-Ganges!K62,Q74-Ganges!K74,Q86-Ganges!K86,Q98-Ganges!K98,Q110-Ganges!K110,Q122-Ganges!K122,Q134-Ganges!K134,Q146-Ganges!K146,Q158-Ganges!K158,Q170-Ganges!K170,Q182-Ganges!K182,Q194-Ganges!K194,Q206-Ganges!K206,Q218-Ganges!K218,Q230-Ganges!K230,Q242-Ganges!K242,Q254-Ganges!K254,Q266-Ganges!K266,Q278-Ganges!K278,Q290-Ganges!K290,Q302-Ganges!K302,Q314-Ganges!K314,Q326-Ganges!K326,Q338-Ganges!K338)</f>
        <v>0.21653965023809529</v>
      </c>
      <c r="S14" s="7">
        <f>Ganges!K14-Q14-R14-AVERAGE(Ganges!$K$2:$K$349)</f>
        <v>8.821448928571396E-3</v>
      </c>
      <c r="T14" s="7">
        <f>AVERAGE(Ganges!L8:L19)-AVERAGE(Ganges!$L$2:$L$349)</f>
        <v>1.0714246022126428</v>
      </c>
      <c r="U14" s="7">
        <f>-AVERAGE(Ganges!$L$2:$L$349)-AVERAGE(T14-Ganges!L14,T26-Ganges!L26,T38-Ganges!L38,T50-Ganges!L50,T62-Ganges!L62,T74-Ganges!L74,T86-Ganges!L86,T98-Ganges!L98,T110-Ganges!L110,T122-Ganges!L122,T134-Ganges!L134,T146-Ganges!L146,T158-Ganges!L158,T170-Ganges!L170,T182-Ganges!L182,T194-Ganges!L194,T206-Ganges!L206,T218-Ganges!L218,T230-Ganges!L230,T242-Ganges!L242,T254-Ganges!L254,T266-Ganges!L266,T278-Ganges!L278,T290-Ganges!L290,T302-Ganges!L302,T314-Ganges!L314,T326-Ganges!L326,T338-Ganges!L338)</f>
        <v>-1.093703183482142</v>
      </c>
      <c r="V14" s="7">
        <f>Ganges!L14-T14-U14-AVERAGE(Ganges!$L$2:$L$349)</f>
        <v>-0.44441711068452605</v>
      </c>
      <c r="W14" s="7">
        <f>AVERAGE(Ganges!M8:M19)-AVERAGE(Ganges!$M$2:$M$349)</f>
        <v>-1.6841279339080639E-2</v>
      </c>
      <c r="X14" s="7">
        <f>-AVERAGE(Ganges!$M$2:$M$349)-AVERAGE(W14-Ganges!M14,W26-Ganges!M26,W38-Ganges!M38,W50-Ganges!M50,W62-Ganges!M62,W74-Ganges!M74,W86-Ganges!M86,W98-Ganges!M98,W110-Ganges!M110,W122-Ganges!M122,W134-Ganges!M134,W146-Ganges!M146,W158-Ganges!M158,W170-Ganges!M170,W182-Ganges!M182,W194-Ganges!M194,W206-Ganges!M206,W218-Ganges!M218,W230-Ganges!M230,W242-Ganges!M242,W254-Ganges!M254,W266-Ganges!M266,W278-Ganges!M278,W290-Ganges!M290,W302-Ganges!M302,W314-Ganges!M314,W326-Ganges!M326,W338-Ganges!M338)</f>
        <v>5.7876683541666668E-2</v>
      </c>
      <c r="Y14" s="7">
        <f>Ganges!M14-W14-X14-AVERAGE(Ganges!$M$2:$M$349)</f>
        <v>3.7324062500004862E-4</v>
      </c>
      <c r="Z14" s="7">
        <f>AVERAGE(Ganges!N8:N19)-AVERAGE(Ganges!$N$2:$N$349)</f>
        <v>0.16797323853448243</v>
      </c>
      <c r="AA14" s="7">
        <f>-AVERAGE(Ganges!$N$2:$N$349)-AVERAGE(Z14-Ganges!N14,Z26-Ganges!N26,Z38-Ganges!N38,Z50-Ganges!N50,Z62-Ganges!N62,Z74-Ganges!N74,Z86-Ganges!N86,Z98-Ganges!N98,Z110-Ganges!N110,Z122-Ganges!N122,Z134-Ganges!N134,Z146-Ganges!N146,Z158-Ganges!N158,Z170-Ganges!N170,Z182-Ganges!N182,Z194-Ganges!N194,Z206-Ganges!N206,Z218-Ganges!N218,Z230-Ganges!N230,Z242-Ganges!N242,Z254-Ganges!N254,Z266-Ganges!N266,Z278-Ganges!N278,Z290-Ganges!N290,Z302-Ganges!N302,Z314-Ganges!N314,Z326-Ganges!N326,Z338-Ganges!N338)</f>
        <v>1.6850998422619168E-2</v>
      </c>
      <c r="AB14" s="7">
        <f>Ganges!N14-Z14-AA14-AVERAGE(Ganges!$N$2:$N$349)</f>
        <v>0.14060958574404747</v>
      </c>
      <c r="AC14" s="7">
        <f>AVERAGE(Ganges!O8:O19)-AVERAGE(Ganges!$O$2:$O$349)</f>
        <v>7.9855050545977413E-2</v>
      </c>
      <c r="AD14" s="7">
        <f>-AVERAGE(Ganges!$O$2:$O$349)-AVERAGE(AC14-Ganges!O14,AC26-Ganges!O26,AC38-Ganges!O38,AC50-Ganges!O50,AC62-Ganges!O62,AC74-Ganges!O74,AC86-Ganges!O86,AC98-Ganges!O98,AC110-Ganges!O110,AC122-Ganges!O122,AC134-Ganges!O134,AC146-Ganges!O146,AC158-Ganges!O158,AC170-Ganges!O170,AC182-Ganges!O182,AC194-Ganges!O194,AC206-Ganges!O206,AC218-Ganges!O218,AC230-Ganges!O230,AC242-Ganges!O242,AC254-Ganges!O254,AC266-Ganges!O266,AC278-Ganges!O278,AC290-Ganges!O290,AC302-Ganges!O302,AC314-Ganges!O314,AC326-Ganges!O326,AC338-Ganges!O338)</f>
        <v>-1.308780161279762</v>
      </c>
      <c r="AE14" s="7">
        <f>Ganges!O14-AC14-AD14-AVERAGE(Ganges!$O$2:$O$349)</f>
        <v>-0.22156511622023878</v>
      </c>
      <c r="AF14" s="7">
        <f>AVERAGE(Ganges!P8:P19)-AVERAGE(Ganges!$P$2:$P$349)</f>
        <v>0.11968879442528713</v>
      </c>
      <c r="AG14" s="7">
        <f>-AVERAGE(Ganges!$P$2:$P$349)-AVERAGE(AF14-Ganges!P14,AF26-Ganges!P26,AF38-Ganges!P38,AF50-Ganges!P50,AF62-Ganges!P62,AF74-Ganges!P74,AF86-Ganges!P86,AF98-Ganges!P98,AF110-Ganges!P110,AF122-Ganges!P122,AF134-Ganges!P134,AF146-Ganges!P146,AF158-Ganges!P158,AF170-Ganges!P170,AF182-Ganges!P182,AF194-Ganges!P194,AF206-Ganges!P206,AF218-Ganges!P218,AF230-Ganges!P230,AF242-Ganges!P242,AF254-Ganges!P254,AF266-Ganges!P266,AF278-Ganges!P278,AF290-Ganges!P290,AF302-Ganges!P302,AF314-Ganges!P314,AF326-Ganges!P326,AF338-Ganges!P338)</f>
        <v>-0.36475476767857146</v>
      </c>
      <c r="AH14" s="7">
        <f>Ganges!P14-AF14-AG14-AVERAGE(Ganges!$P$2:$P$349)</f>
        <v>-0.13065219315476179</v>
      </c>
    </row>
    <row r="15" spans="1:37" x14ac:dyDescent="0.2">
      <c r="A15" s="3">
        <v>33284</v>
      </c>
      <c r="B15">
        <f t="shared" si="0"/>
        <v>1991</v>
      </c>
      <c r="C15">
        <f t="shared" si="1"/>
        <v>2</v>
      </c>
      <c r="D15" s="7">
        <f>AVERAGE(Ganges!D9:D20)</f>
        <v>17.604925750000003</v>
      </c>
      <c r="E15" s="7">
        <f>-AVERAGE(D15-Ganges!D15,D27-Ganges!D27,D39-Ganges!D39,D51-Ganges!D51,D63-Ganges!D63,D75-Ganges!D75,D87-Ganges!D87,D99-Ganges!D99,D111-Ganges!D111,D123-Ganges!D123,D135-Ganges!D135,D147-Ganges!D147,D159-Ganges!D159,D171-Ganges!D171,D183-Ganges!D183,D195-Ganges!D195,D207-Ganges!D207,D219-Ganges!D219,D231-Ganges!D231,D243-Ganges!D243,D255-Ganges!D255,D267-Ganges!D267,D279-Ganges!D279,D291-Ganges!D291,D303-Ganges!D303,D315-Ganges!D315,D327-Ganges!D327,D339-Ganges!D339)</f>
        <v>-5.2546216000595232</v>
      </c>
      <c r="F15" s="7">
        <f>Ganges!D15-D15-E15</f>
        <v>-0.95902683994048044</v>
      </c>
      <c r="G15" s="7">
        <f t="shared" ref="G15:G25" si="12">$P$351*SIN(PI()/6*(C15+$P$352))</f>
        <v>-8.5805854313090002</v>
      </c>
      <c r="H15" s="7">
        <f>AVERAGE(Ganges!H9:H20)-AVERAGE(Ganges!$H$2:$H$349)</f>
        <v>12.663706814396392</v>
      </c>
      <c r="I15" s="7">
        <f>-AVERAGE(Ganges!$H$2:$H$349)-AVERAGE(H15-Ganges!H15,H27-Ganges!H27,H39-Ganges!H39,H51-Ganges!H51,H63-Ganges!H63,H75-Ganges!H75,H87-Ganges!H87,H99-Ganges!H99,H111-Ganges!H111,H123-Ganges!H123,H135-Ganges!H135,H147-Ganges!H147,H159-Ganges!H159,H171-Ganges!H171,H183-Ganges!H183,H195-Ganges!H195,H207-Ganges!H207,H219-Ganges!H219,H231-Ganges!H231,H243-Ganges!H243,H255-Ganges!H255,H267-Ganges!H267,H279-Ganges!H279,H291-Ganges!H291,H303-Ganges!H303,H315-Ganges!H315,H327-Ganges!H327,H339-Ganges!H339)</f>
        <v>-0.54886954151743339</v>
      </c>
      <c r="J15" s="7">
        <f>Ganges!H15-H15-I15-AVERAGE(Ganges!$H$2:$H$349)</f>
        <v>3.2573157350725523E-2</v>
      </c>
      <c r="K15" s="7">
        <f>AVERAGE(Ganges!I9:I20)-AVERAGE(Ganges!$I$2:$I$349)</f>
        <v>4.0911711784482563</v>
      </c>
      <c r="L15" s="7">
        <f>-AVERAGE(Ganges!$I$2:$I$349)-AVERAGE(K15-Ganges!I15,K27-Ganges!I27,K39-Ganges!I39,K51-Ganges!I51,K63-Ganges!I63,K75-Ganges!I75,K87-Ganges!I87,K99-Ganges!I99,K111-Ganges!I111,K123-Ganges!I123,K135-Ganges!I135,K147-Ganges!I147,K159-Ganges!I159,K171-Ganges!I171,K183-Ganges!I183,K195-Ganges!I195,K207-Ganges!I207,K219-Ganges!I219,K231-Ganges!I231,K243-Ganges!I243,K255-Ganges!I255,K267-Ganges!I267,K279-Ganges!I279,K291-Ganges!I291,K303-Ganges!I303,K315-Ganges!I315,K327-Ganges!I327,K339-Ganges!I339)</f>
        <v>4.2136805297630531E-2</v>
      </c>
      <c r="M15" s="7">
        <f>Ganges!I15-K15-L15-AVERAGE(Ganges!$I$2:$I$349)</f>
        <v>-1.5349680297624957E-2</v>
      </c>
      <c r="N15" s="7">
        <f>AVERAGE(Ganges!J9:J20)-AVERAGE(Ganges!$J$2:$J$349)</f>
        <v>0.33537292896551696</v>
      </c>
      <c r="O15" s="7">
        <f>-AVERAGE(Ganges!$J$2:$J$349)-AVERAGE(N15-Ganges!J15,N27-Ganges!J27,N39-Ganges!J39,N51-Ganges!J51,N63-Ganges!J63,N75-Ganges!J75,N87-Ganges!J87,N99-Ganges!J99,N111-Ganges!J111,N123-Ganges!J123,N135-Ganges!J135,N147-Ganges!J147,N159-Ganges!J159,N171-Ganges!J171,N183-Ganges!J183,N195-Ganges!J195,N207-Ganges!J207,N219-Ganges!J219,N231-Ganges!J231,N243-Ganges!J243,N255-Ganges!J255,N267-Ganges!J267,N279-Ganges!J279,N291-Ganges!J291,N303-Ganges!J303,N315-Ganges!J315,N327-Ganges!J327,N339-Ganges!J339)</f>
        <v>-1.6770966998809522</v>
      </c>
      <c r="P15" s="7">
        <f>Ganges!J15-N15-O15-AVERAGE(Ganges!$J$2:$J$349)</f>
        <v>-0.24936695511904783</v>
      </c>
      <c r="Q15" s="7">
        <f>AVERAGE(Ganges!K9:K20)-AVERAGE(Ganges!$K$2:$K$349)</f>
        <v>-0.12215865129310166</v>
      </c>
      <c r="R15" s="7">
        <f>-AVERAGE(Ganges!$K$2:$K$349)-AVERAGE(Q15-Ganges!K15,Q27-Ganges!K27,Q39-Ganges!K39,Q51-Ganges!K51,Q63-Ganges!K63,Q75-Ganges!K75,Q87-Ganges!K87,Q99-Ganges!K99,Q111-Ganges!K111,Q123-Ganges!K123,Q135-Ganges!K135,Q147-Ganges!K147,Q159-Ganges!K159,Q171-Ganges!K171,Q183-Ganges!K183,Q195-Ganges!K195,Q207-Ganges!K207,Q219-Ganges!K219,Q231-Ganges!K231,Q243-Ganges!K243,Q255-Ganges!K255,Q267-Ganges!K267,Q279-Ganges!K279,Q291-Ganges!K291,Q303-Ganges!K303,Q315-Ganges!K315,Q327-Ganges!K327,Q339-Ganges!K339)</f>
        <v>-5.4973427976191536E-3</v>
      </c>
      <c r="S15" s="7">
        <f>Ganges!K15-Q15-R15-AVERAGE(Ganges!$K$2:$K$349)</f>
        <v>0.13821230779761906</v>
      </c>
      <c r="T15" s="7">
        <f>AVERAGE(Ganges!L9:L20)-AVERAGE(Ganges!$L$2:$L$349)</f>
        <v>0.55594905137930706</v>
      </c>
      <c r="U15" s="7">
        <f>-AVERAGE(Ganges!$L$2:$L$349)-AVERAGE(T15-Ganges!L15,T27-Ganges!L27,T39-Ganges!L39,T51-Ganges!L51,T63-Ganges!L63,T75-Ganges!L75,T87-Ganges!L87,T99-Ganges!L99,T111-Ganges!L111,T123-Ganges!L123,T135-Ganges!L135,T147-Ganges!L147,T159-Ganges!L159,T171-Ganges!L171,T183-Ganges!L183,T195-Ganges!L195,T207-Ganges!L207,T219-Ganges!L219,T231-Ganges!L231,T243-Ganges!L243,T255-Ganges!L255,T267-Ganges!L267,T279-Ganges!L279,T291-Ganges!L291,T303-Ganges!L303,T315-Ganges!L315,T327-Ganges!L327,T339-Ganges!L339)</f>
        <v>-1.9322372438392863</v>
      </c>
      <c r="V15" s="7">
        <f>Ganges!L15-T15-U15-AVERAGE(Ganges!$L$2:$L$349)</f>
        <v>-0.3093653994940464</v>
      </c>
      <c r="W15" s="7">
        <f>AVERAGE(Ganges!M9:M20)-AVERAGE(Ganges!$M$2:$M$349)</f>
        <v>-1.644760850574728E-2</v>
      </c>
      <c r="X15" s="7">
        <f>-AVERAGE(Ganges!$M$2:$M$349)-AVERAGE(W15-Ganges!M15,W27-Ganges!M27,W39-Ganges!M39,W51-Ganges!M51,W63-Ganges!M63,W75-Ganges!M75,W87-Ganges!M87,W99-Ganges!M99,W111-Ganges!M111,W123-Ganges!M123,W135-Ganges!M135,W147-Ganges!M147,W159-Ganges!M159,W171-Ganges!M171,W183-Ganges!M183,W195-Ganges!M195,W207-Ganges!M207,W219-Ganges!M219,W231-Ganges!M231,W243-Ganges!M243,W255-Ganges!M255,W267-Ganges!M267,W279-Ganges!M279,W291-Ganges!M291,W303-Ganges!M303,W315-Ganges!M315,W327-Ganges!M327,W339-Ganges!M339)</f>
        <v>5.7873377500000073E-2</v>
      </c>
      <c r="Y15" s="7">
        <f>Ganges!M15-W15-X15-AVERAGE(Ganges!$M$2:$M$349)</f>
        <v>1.2055833333246557E-5</v>
      </c>
      <c r="Z15" s="7">
        <f>AVERAGE(Ganges!N9:N20)-AVERAGE(Ganges!$N$2:$N$349)</f>
        <v>0.18236140020114899</v>
      </c>
      <c r="AA15" s="7">
        <f>-AVERAGE(Ganges!$N$2:$N$349)-AVERAGE(Z15-Ganges!N15,Z27-Ganges!N27,Z39-Ganges!N39,Z51-Ganges!N51,Z63-Ganges!N63,Z75-Ganges!N75,Z87-Ganges!N87,Z99-Ganges!N99,Z111-Ganges!N111,Z123-Ganges!N123,Z135-Ganges!N135,Z147-Ganges!N147,Z159-Ganges!N159,Z171-Ganges!N171,Z183-Ganges!N183,Z195-Ganges!N195,Z207-Ganges!N207,Z219-Ganges!N219,Z231-Ganges!N231,Z243-Ganges!N243,Z255-Ganges!N255,Z267-Ganges!N267,Z279-Ganges!N279,Z291-Ganges!N291,Z303-Ganges!N303,Z315-Ganges!N315,Z327-Ganges!N327,Z339-Ganges!N339)</f>
        <v>0.43765920318452389</v>
      </c>
      <c r="AB15" s="7">
        <f>Ganges!N15-Z15-AA15-AVERAGE(Ganges!$N$2:$N$349)</f>
        <v>-3.8572560684523749E-2</v>
      </c>
      <c r="AC15" s="7">
        <f>AVERAGE(Ganges!O9:O20)-AVERAGE(Ganges!$O$2:$O$349)</f>
        <v>-5.7844076120689536E-2</v>
      </c>
      <c r="AD15" s="7">
        <f>-AVERAGE(Ganges!$O$2:$O$349)-AVERAGE(AC15-Ganges!O15,AC27-Ganges!O27,AC39-Ganges!O39,AC51-Ganges!O51,AC63-Ganges!O63,AC75-Ganges!O75,AC87-Ganges!O87,AC99-Ganges!O99,AC111-Ganges!O111,AC123-Ganges!O123,AC135-Ganges!O135,AC147-Ganges!O147,AC159-Ganges!O159,AC171-Ganges!O171,AC183-Ganges!O183,AC195-Ganges!O195,AC207-Ganges!O207,AC219-Ganges!O219,AC231-Ganges!O231,AC243-Ganges!O243,AC255-Ganges!O255,AC267-Ganges!O267,AC279-Ganges!O279,AC291-Ganges!O291,AC303-Ganges!O303,AC315-Ganges!O315,AC327-Ganges!O327,AC339-Ganges!O339)</f>
        <v>-1.2697476931547613</v>
      </c>
      <c r="AE15" s="7">
        <f>Ganges!O15-AC15-AD15-AVERAGE(Ganges!$O$2:$O$349)</f>
        <v>-0.53220784767857232</v>
      </c>
      <c r="AF15" s="7">
        <f>AVERAGE(Ganges!P9:P20)-AVERAGE(Ganges!$P$2:$P$349)</f>
        <v>-2.7157987241379411E-2</v>
      </c>
      <c r="AG15" s="7">
        <f>-AVERAGE(Ganges!$P$2:$P$349)-AVERAGE(AF15-Ganges!P15,AF27-Ganges!P27,AF39-Ganges!P39,AF51-Ganges!P51,AF63-Ganges!P63,AF75-Ganges!P75,AF87-Ganges!P87,AF99-Ganges!P99,AF111-Ganges!P111,AF123-Ganges!P123,AF135-Ganges!P135,AF147-Ganges!P147,AF159-Ganges!P159,AF171-Ganges!P171,AF183-Ganges!P183,AF195-Ganges!P195,AF207-Ganges!P207,AF219-Ganges!P219,AF231-Ganges!P231,AF243-Ganges!P243,AF255-Ganges!P255,AF267-Ganges!P267,AF279-Ganges!P279,AF291-Ganges!P291,AF303-Ganges!P303,AF315-Ganges!P315,AF327-Ganges!P327,AF339-Ganges!P339)</f>
        <v>-0.35885107348214285</v>
      </c>
      <c r="AH15" s="7">
        <f>Ganges!P15-AF15-AG15-AVERAGE(Ganges!$P$2:$P$349)</f>
        <v>1.4933314315476121E-2</v>
      </c>
    </row>
    <row r="16" spans="1:37" x14ac:dyDescent="0.2">
      <c r="A16" s="3">
        <v>33312</v>
      </c>
      <c r="B16">
        <f t="shared" si="0"/>
        <v>1991</v>
      </c>
      <c r="C16">
        <f t="shared" si="1"/>
        <v>3</v>
      </c>
      <c r="D16" s="7">
        <f>AVERAGE(Ganges!D10:D21)</f>
        <v>16.840169388333333</v>
      </c>
      <c r="E16" s="7">
        <f>-AVERAGE(D16-Ganges!D16,D28-Ganges!D28,D40-Ganges!D40,D52-Ganges!D52,D64-Ganges!D64,D76-Ganges!D76,D88-Ganges!D88,D100-Ganges!D100,D112-Ganges!D112,D124-Ganges!D124,D136-Ganges!D136,D148-Ganges!D148,D160-Ganges!D160,D172-Ganges!D172,D184-Ganges!D184,D196-Ganges!D196,D208-Ganges!D208,D220-Ganges!D220,D232-Ganges!D232,D244-Ganges!D244,D256-Ganges!D256,D268-Ganges!D268,D280-Ganges!D280,D292-Ganges!D292,D304-Ganges!D304,D316-Ganges!D316,D328-Ganges!D328,D340-Ganges!D340)</f>
        <v>-6.4335412916964296</v>
      </c>
      <c r="F16" s="7">
        <f>Ganges!D16-D16-E16</f>
        <v>0.48649362336309654</v>
      </c>
      <c r="G16" s="7">
        <f t="shared" si="12"/>
        <v>-9.6571255267139051</v>
      </c>
      <c r="H16" s="7">
        <f>AVERAGE(Ganges!H10:H21)-AVERAGE(Ganges!$H$2:$H$349)</f>
        <v>12.455231065229782</v>
      </c>
      <c r="I16" s="7">
        <f>-AVERAGE(Ganges!$H$2:$H$349)-AVERAGE(H16-Ganges!H16,H28-Ganges!H28,H40-Ganges!H40,H52-Ganges!H52,H64-Ganges!H64,H76-Ganges!H76,H88-Ganges!H88,H100-Ganges!H100,H112-Ganges!H112,H124-Ganges!H124,H136-Ganges!H136,H148-Ganges!H148,H160-Ganges!H160,H172-Ganges!H172,H184-Ganges!H184,H196-Ganges!H196,H208-Ganges!H208,H220-Ganges!H220,H232-Ganges!H232,H244-Ganges!H244,H256-Ganges!H256,H268-Ganges!H268,H280-Ganges!H280,H292-Ganges!H292,H304-Ganges!H304,H316-Ganges!H316,H328-Ganges!H328,H340-Ganges!H340)</f>
        <v>-1.0008007227083908</v>
      </c>
      <c r="J16" s="7">
        <f>Ganges!H16-H16-I16-AVERAGE(Ganges!$H$2:$H$349)</f>
        <v>0.30040195770834544</v>
      </c>
      <c r="K16" s="7">
        <f>AVERAGE(Ganges!I10:I21)-AVERAGE(Ganges!$I$2:$I$349)</f>
        <v>4.0668836367815899</v>
      </c>
      <c r="L16" s="7">
        <f>-AVERAGE(Ganges!$I$2:$I$349)-AVERAGE(K16-Ganges!I16,K28-Ganges!I28,K40-Ganges!I40,K52-Ganges!I52,K64-Ganges!I64,K76-Ganges!I76,K88-Ganges!I88,K100-Ganges!I100,K112-Ganges!I112,K124-Ganges!I124,K136-Ganges!I136,K148-Ganges!I148,K160-Ganges!I160,K172-Ganges!I172,K184-Ganges!I184,K196-Ganges!I196,K208-Ganges!I208,K220-Ganges!I220,K232-Ganges!I232,K244-Ganges!I244,K256-Ganges!I256,K268-Ganges!I268,K280-Ganges!I280,K292-Ganges!I292,K304-Ganges!I304,K316-Ganges!I316,K328-Ganges!I328,K340-Ganges!I340)</f>
        <v>0.12230055642857707</v>
      </c>
      <c r="M16" s="7">
        <f>Ganges!I16-K16-L16-AVERAGE(Ganges!$I$2:$I$349)</f>
        <v>-4.4038397619061698E-3</v>
      </c>
      <c r="N16" s="7">
        <f>AVERAGE(Ganges!J10:J21)-AVERAGE(Ganges!$J$2:$J$349)</f>
        <v>0.11589563313218365</v>
      </c>
      <c r="O16" s="7">
        <f>-AVERAGE(Ganges!$J$2:$J$349)-AVERAGE(N16-Ganges!J16,N28-Ganges!J28,N40-Ganges!J40,N52-Ganges!J52,N64-Ganges!J64,N76-Ganges!J76,N88-Ganges!J88,N100-Ganges!J100,N112-Ganges!J112,N124-Ganges!J124,N136-Ganges!J136,N148-Ganges!J148,N160-Ganges!J160,N172-Ganges!J172,N184-Ganges!J184,N196-Ganges!J196,N208-Ganges!J208,N220-Ganges!J220,N232-Ganges!J232,N244-Ganges!J244,N256-Ganges!J256,N268-Ganges!J268,N280-Ganges!J280,N292-Ganges!J292,N304-Ganges!J304,N316-Ganges!J316,N328-Ganges!J328,N340-Ganges!J340)</f>
        <v>-1.8011396020535715</v>
      </c>
      <c r="P16" s="7">
        <f>Ganges!J16-N16-O16-AVERAGE(Ganges!$J$2:$J$349)</f>
        <v>-7.1194717113095329E-2</v>
      </c>
      <c r="Q16" s="7">
        <f>AVERAGE(Ganges!K10:K21)-AVERAGE(Ganges!$K$2:$K$349)</f>
        <v>-0.11466382045976831</v>
      </c>
      <c r="R16" s="7">
        <f>-AVERAGE(Ganges!$K$2:$K$349)-AVERAGE(Q16-Ganges!K16,Q28-Ganges!K28,Q40-Ganges!K40,Q52-Ganges!K52,Q64-Ganges!K64,Q76-Ganges!K76,Q88-Ganges!K88,Q100-Ganges!K100,Q112-Ganges!K112,Q124-Ganges!K124,Q136-Ganges!K136,Q148-Ganges!K148,Q160-Ganges!K160,Q172-Ganges!K172,Q184-Ganges!K184,Q196-Ganges!K196,Q208-Ganges!K208,Q220-Ganges!K220,Q232-Ganges!K232,Q244-Ganges!K244,Q256-Ganges!K256,Q268-Ganges!K268,Q280-Ganges!K280,Q292-Ganges!K292,Q304-Ganges!K304,Q316-Ganges!K316,Q328-Ganges!K328,Q340-Ganges!K340)</f>
        <v>5.2535116071428689E-2</v>
      </c>
      <c r="S16" s="7">
        <f>Ganges!K16-Q16-R16-AVERAGE(Ganges!$K$2:$K$349)</f>
        <v>-7.5317011904762143E-2</v>
      </c>
      <c r="T16" s="7">
        <f>AVERAGE(Ganges!L10:L21)-AVERAGE(Ganges!$L$2:$L$349)</f>
        <v>0.30108451804597447</v>
      </c>
      <c r="U16" s="7">
        <f>-AVERAGE(Ganges!$L$2:$L$349)-AVERAGE(T16-Ganges!L16,T28-Ganges!L28,T40-Ganges!L40,T52-Ganges!L52,T64-Ganges!L64,T76-Ganges!L76,T88-Ganges!L88,T100-Ganges!L100,T112-Ganges!L112,T124-Ganges!L124,T136-Ganges!L136,T148-Ganges!L148,T160-Ganges!L160,T172-Ganges!L172,T184-Ganges!L184,T196-Ganges!L196,T208-Ganges!L208,T220-Ganges!L220,T232-Ganges!L232,T244-Ganges!L244,T256-Ganges!L256,T268-Ganges!L268,T280-Ganges!L280,T292-Ganges!L292,T304-Ganges!L304,T316-Ganges!L316,T328-Ganges!L328,T340-Ganges!L340)</f>
        <v>-3.0455844529464278</v>
      </c>
      <c r="V16" s="7">
        <f>Ganges!L16-T16-U16-AVERAGE(Ganges!$L$2:$L$349)</f>
        <v>0.37206017294642812</v>
      </c>
      <c r="W16" s="7">
        <f>AVERAGE(Ganges!M10:M21)-AVERAGE(Ganges!$M$2:$M$349)</f>
        <v>-1.6266488505747301E-2</v>
      </c>
      <c r="X16" s="7">
        <f>-AVERAGE(Ganges!$M$2:$M$349)-AVERAGE(W16-Ganges!M16,W28-Ganges!M28,W40-Ganges!M40,W52-Ganges!M52,W64-Ganges!M64,W76-Ganges!M76,W88-Ganges!M88,W100-Ganges!M100,W112-Ganges!M112,W124-Ganges!M124,W136-Ganges!M136,W148-Ganges!M148,W160-Ganges!M160,W172-Ganges!M172,W184-Ganges!M184,W196-Ganges!M196,W208-Ganges!M208,W220-Ganges!M220,W232-Ganges!M232,W244-Ganges!M244,W256-Ganges!M256,W268-Ganges!M268,W280-Ganges!M280,W292-Ganges!M292,W304-Ganges!M304,W316-Ganges!M316,W328-Ganges!M328,W340-Ganges!M340)</f>
        <v>5.7839161636904807E-2</v>
      </c>
      <c r="Y16" s="7">
        <f>Ganges!M16-W16-X16-AVERAGE(Ganges!$M$2:$M$349)</f>
        <v>-1.3484830357146649E-4</v>
      </c>
      <c r="Z16" s="7">
        <f>AVERAGE(Ganges!N10:N21)-AVERAGE(Ganges!$N$2:$N$349)</f>
        <v>0.18337698936781555</v>
      </c>
      <c r="AA16" s="7">
        <f>-AVERAGE(Ganges!$N$2:$N$349)-AVERAGE(Z16-Ganges!N16,Z28-Ganges!N28,Z40-Ganges!N40,Z52-Ganges!N52,Z64-Ganges!N64,Z76-Ganges!N76,Z88-Ganges!N88,Z100-Ganges!N100,Z112-Ganges!N112,Z124-Ganges!N124,Z136-Ganges!N136,Z148-Ganges!N148,Z160-Ganges!N160,Z172-Ganges!N172,Z184-Ganges!N184,Z196-Ganges!N196,Z208-Ganges!N208,Z220-Ganges!N220,Z232-Ganges!N232,Z244-Ganges!N244,Z256-Ganges!N256,Z268-Ganges!N268,Z280-Ganges!N280,Z292-Ganges!N292,Z304-Ganges!N304,Z316-Ganges!N316,Z328-Ganges!N328,Z340-Ganges!N340)</f>
        <v>0.78479671071428569</v>
      </c>
      <c r="AB16" s="7">
        <f>Ganges!N16-Z16-AA16-AVERAGE(Ganges!$N$2:$N$349)</f>
        <v>0.11159290261904764</v>
      </c>
      <c r="AC16" s="7">
        <f>AVERAGE(Ganges!O10:O21)-AVERAGE(Ganges!$O$2:$O$349)</f>
        <v>-7.8970584454022941E-2</v>
      </c>
      <c r="AD16" s="7">
        <f>-AVERAGE(Ganges!$O$2:$O$349)-AVERAGE(AC16-Ganges!O16,AC28-Ganges!O28,AC40-Ganges!O40,AC52-Ganges!O52,AC64-Ganges!O64,AC76-Ganges!O76,AC88-Ganges!O88,AC100-Ganges!O100,AC112-Ganges!O112,AC124-Ganges!O124,AC136-Ganges!O136,AC148-Ganges!O148,AC160-Ganges!O160,AC172-Ganges!O172,AC184-Ganges!O184,AC196-Ganges!O196,AC208-Ganges!O208,AC220-Ganges!O220,AC232-Ganges!O232,AC244-Ganges!O244,AC256-Ganges!O256,AC268-Ganges!O268,AC280-Ganges!O280,AC292-Ganges!O292,AC304-Ganges!O304,AC316-Ganges!O316,AC328-Ganges!O328,AC340-Ganges!O340)</f>
        <v>-1.2446956646428582</v>
      </c>
      <c r="AE16" s="7">
        <f>Ganges!O16-AC16-AD16-AVERAGE(Ganges!$O$2:$O$349)</f>
        <v>-0.20550544785714209</v>
      </c>
      <c r="AF16" s="7">
        <f>AVERAGE(Ganges!P10:P21)-AVERAGE(Ganges!$P$2:$P$349)</f>
        <v>-7.2381561408046136E-2</v>
      </c>
      <c r="AG16" s="7">
        <f>-AVERAGE(Ganges!$P$2:$P$349)-AVERAGE(AF16-Ganges!P16,AF28-Ganges!P28,AF40-Ganges!P40,AF52-Ganges!P52,AF64-Ganges!P64,AF76-Ganges!P76,AF88-Ganges!P88,AF100-Ganges!P100,AF112-Ganges!P112,AF124-Ganges!P124,AF136-Ganges!P136,AF148-Ganges!P148,AF160-Ganges!P160,AF172-Ganges!P172,AF184-Ganges!P184,AF196-Ganges!P196,AF208-Ganges!P208,AF220-Ganges!P220,AF232-Ganges!P232,AF244-Ganges!P244,AF256-Ganges!P256,AF268-Ganges!P268,AF280-Ganges!P280,AF292-Ganges!P292,AF304-Ganges!P304,AF316-Ganges!P316,AF328-Ganges!P328,AF340-Ganges!P340)</f>
        <v>-0.35879812741071426</v>
      </c>
      <c r="AH16" s="7">
        <f>Ganges!P16-AF16-AG16-AVERAGE(Ganges!$P$2:$P$349)</f>
        <v>5.9081952410714289E-2</v>
      </c>
    </row>
    <row r="17" spans="1:34" x14ac:dyDescent="0.2">
      <c r="A17" s="3">
        <v>33343</v>
      </c>
      <c r="B17">
        <f t="shared" si="0"/>
        <v>1991</v>
      </c>
      <c r="C17">
        <f t="shared" si="1"/>
        <v>4</v>
      </c>
      <c r="D17" s="7">
        <f>AVERAGE(Ganges!D11:D22)</f>
        <v>16.458510834166667</v>
      </c>
      <c r="E17" s="7">
        <f>-AVERAGE(D17-Ganges!D17,D29-Ganges!D29,D41-Ganges!D41,D53-Ganges!D53,D65-Ganges!D65,D77-Ganges!D77,D89-Ganges!D89,D101-Ganges!D101,D113-Ganges!D113,D125-Ganges!D125,D137-Ganges!D137,D149-Ganges!D149,D161-Ganges!D161,D173-Ganges!D173,D185-Ganges!D185,D197-Ganges!D197,D209-Ganges!D209,D221-Ganges!D221,D233-Ganges!D233,D245-Ganges!D245,D257-Ganges!D257,D269-Ganges!D269,D281-Ganges!D281,D293-Ganges!D293,D305-Ganges!D305,D317-Ganges!D317,D329-Ganges!D329,D341-Ganges!D341)</f>
        <v>-7.9041783172619047</v>
      </c>
      <c r="F17" s="7">
        <f>Ganges!D17-D17-E17</f>
        <v>0.91707632309523834</v>
      </c>
      <c r="G17" s="7">
        <f t="shared" si="12"/>
        <v>-8.1460466360298405</v>
      </c>
      <c r="H17" s="7">
        <f>AVERAGE(Ganges!H11:H22)-AVERAGE(Ganges!$H$2:$H$349)</f>
        <v>12.335012152729632</v>
      </c>
      <c r="I17" s="7">
        <f>-AVERAGE(Ganges!$H$2:$H$349)-AVERAGE(H17-Ganges!H17,H29-Ganges!H29,H41-Ganges!H41,H53-Ganges!H53,H65-Ganges!H65,H77-Ganges!H77,H89-Ganges!H89,H101-Ganges!H101,H113-Ganges!H113,H125-Ganges!H125,H137-Ganges!H137,H149-Ganges!H149,H161-Ganges!H161,H173-Ganges!H173,H185-Ganges!H185,H197-Ganges!H197,H209-Ganges!H209,H221-Ganges!H221,H233-Ganges!H233,H245-Ganges!H245,H257-Ganges!H257,H269-Ganges!H269,H281-Ganges!H281,H293-Ganges!H293,H305-Ganges!H305,H317-Ganges!H317,H329-Ganges!H329,H341-Ganges!H341)</f>
        <v>-1.958955310744841</v>
      </c>
      <c r="J17" s="7">
        <f>Ganges!H17-H17-I17-AVERAGE(Ganges!$H$2:$H$349)</f>
        <v>0.54869733824489231</v>
      </c>
      <c r="K17" s="7">
        <f>AVERAGE(Ganges!I11:I22)-AVERAGE(Ganges!$I$2:$I$349)</f>
        <v>4.045048945114921</v>
      </c>
      <c r="L17" s="7">
        <f>-AVERAGE(Ganges!$I$2:$I$349)-AVERAGE(K17-Ganges!I17,K29-Ganges!I29,K41-Ganges!I41,K53-Ganges!I53,K65-Ganges!I65,K77-Ganges!I77,K89-Ganges!I89,K101-Ganges!I101,K113-Ganges!I113,K125-Ganges!I125,K137-Ganges!I137,K149-Ganges!I149,K161-Ganges!I161,K173-Ganges!I173,K185-Ganges!I185,K197-Ganges!I197,K209-Ganges!I209,K221-Ganges!I221,K233-Ganges!I233,K245-Ganges!I245,K257-Ganges!I257,K269-Ganges!I269,K281-Ganges!I281,K293-Ganges!I293,K305-Ganges!I305,K317-Ganges!I317,K329-Ganges!I329,K341-Ganges!I341)</f>
        <v>0.19232259363092652</v>
      </c>
      <c r="M17" s="7">
        <f>Ganges!I17-K17-L17-AVERAGE(Ganges!$I$2:$I$349)</f>
        <v>1.1816164702409537E-2</v>
      </c>
      <c r="N17" s="7">
        <f>AVERAGE(Ganges!J11:J22)-AVERAGE(Ganges!$J$2:$J$349)</f>
        <v>4.895266313218416E-2</v>
      </c>
      <c r="O17" s="7">
        <f>-AVERAGE(Ganges!$J$2:$J$349)-AVERAGE(N17-Ganges!J17,N29-Ganges!J29,N41-Ganges!J41,N53-Ganges!J53,N65-Ganges!J65,N77-Ganges!J77,N89-Ganges!J89,N101-Ganges!J101,N113-Ganges!J113,N125-Ganges!J125,N137-Ganges!J137,N149-Ganges!J149,N161-Ganges!J161,N173-Ganges!J173,N185-Ganges!J185,N197-Ganges!J197,N209-Ganges!J209,N221-Ganges!J221,N233-Ganges!J233,N245-Ganges!J245,N257-Ganges!J257,N269-Ganges!J269,N281-Ganges!J281,N293-Ganges!J293,N305-Ganges!J305,N317-Ganges!J317,N329-Ganges!J329,N341-Ganges!J341)</f>
        <v>-1.7586500249702381</v>
      </c>
      <c r="P17" s="7">
        <f>Ganges!J17-N17-O17-AVERAGE(Ganges!$J$2:$J$349)</f>
        <v>-5.1897014196429225E-2</v>
      </c>
      <c r="Q17" s="7">
        <f>AVERAGE(Ganges!K11:K22)-AVERAGE(Ganges!$K$2:$K$349)</f>
        <v>-0.10131353545976829</v>
      </c>
      <c r="R17" s="7">
        <f>-AVERAGE(Ganges!$K$2:$K$349)-AVERAGE(Q17-Ganges!K17,Q29-Ganges!K29,Q41-Ganges!K41,Q53-Ganges!K53,Q65-Ganges!K65,Q77-Ganges!K77,Q89-Ganges!K89,Q101-Ganges!K101,Q113-Ganges!K113,Q125-Ganges!K125,Q137-Ganges!K137,Q149-Ganges!K149,Q161-Ganges!K161,Q173-Ganges!K173,Q185-Ganges!K185,Q197-Ganges!K197,Q209-Ganges!K209,Q221-Ganges!K221,Q233-Ganges!K233,Q245-Ganges!K245,Q257-Ganges!K257,Q269-Ganges!K269,Q281-Ganges!K281,Q293-Ganges!K293,Q305-Ganges!K305,Q317-Ganges!K317,Q329-Ganges!K329,Q341-Ganges!K341)</f>
        <v>0.2259362869047622</v>
      </c>
      <c r="S17" s="7">
        <f>Ganges!K17-Q17-R17-AVERAGE(Ganges!$K$2:$K$349)</f>
        <v>-0.13820005773809574</v>
      </c>
      <c r="T17" s="7">
        <f>AVERAGE(Ganges!L11:L22)-AVERAGE(Ganges!$L$2:$L$349)</f>
        <v>0.23025155054597413</v>
      </c>
      <c r="U17" s="7">
        <f>-AVERAGE(Ganges!$L$2:$L$349)-AVERAGE(T17-Ganges!L17,T29-Ganges!L29,T41-Ganges!L41,T53-Ganges!L53,T65-Ganges!L65,T77-Ganges!L77,T89-Ganges!L89,T101-Ganges!L101,T113-Ganges!L113,T125-Ganges!L125,T137-Ganges!L137,T149-Ganges!L149,T161-Ganges!L161,T173-Ganges!L173,T185-Ganges!L185,T197-Ganges!L197,T209-Ganges!L209,T221-Ganges!L221,T233-Ganges!L233,T245-Ganges!L245,T257-Ganges!L257,T269-Ganges!L269,T281-Ganges!L281,T293-Ganges!L293,T305-Ganges!L305,T317-Ganges!L317,T329-Ganges!L329,T341-Ganges!L341)</f>
        <v>-3.723486840119048</v>
      </c>
      <c r="V17" s="7">
        <f>Ganges!L17-T17-U17-AVERAGE(Ganges!$L$2:$L$349)</f>
        <v>0.29632476761904858</v>
      </c>
      <c r="W17" s="7">
        <f>AVERAGE(Ganges!M11:M22)-AVERAGE(Ganges!$M$2:$M$349)</f>
        <v>-1.5917076005747266E-2</v>
      </c>
      <c r="X17" s="7">
        <f>-AVERAGE(Ganges!$M$2:$M$349)-AVERAGE(W17-Ganges!M17,W29-Ganges!M29,W41-Ganges!M41,W53-Ganges!M53,W65-Ganges!M65,W77-Ganges!M77,W89-Ganges!M89,W101-Ganges!M101,W113-Ganges!M113,W125-Ganges!M125,W137-Ganges!M137,W149-Ganges!M149,W161-Ganges!M161,W173-Ganges!M173,W185-Ganges!M185,W197-Ganges!M197,W209-Ganges!M209,W221-Ganges!M221,W233-Ganges!M233,W245-Ganges!M245,W257-Ganges!M257,W269-Ganges!M269,W281-Ganges!M281,W293-Ganges!M293,W305-Ganges!M305,W317-Ganges!M317,W329-Ganges!M329,W341-Ganges!M341)</f>
        <v>-0.21711850002976191</v>
      </c>
      <c r="Y17" s="7">
        <f>Ganges!M17-W17-X17-AVERAGE(Ganges!$M$2:$M$349)</f>
        <v>1.7262600863095223E-2</v>
      </c>
      <c r="Z17" s="7">
        <f>AVERAGE(Ganges!N11:N22)-AVERAGE(Ganges!$N$2:$N$349)</f>
        <v>0.18361687020114903</v>
      </c>
      <c r="AA17" s="7">
        <f>-AVERAGE(Ganges!$N$2:$N$349)-AVERAGE(Z17-Ganges!N17,Z29-Ganges!N29,Z41-Ganges!N41,Z53-Ganges!N53,Z65-Ganges!N65,Z77-Ganges!N77,Z89-Ganges!N89,Z101-Ganges!N101,Z113-Ganges!N113,Z125-Ganges!N125,Z137-Ganges!N137,Z149-Ganges!N149,Z161-Ganges!N161,Z173-Ganges!N173,Z185-Ganges!N185,Z197-Ganges!N197,Z209-Ganges!N209,Z221-Ganges!N221,Z233-Ganges!N233,Z245-Ganges!N245,Z257-Ganges!N257,Z269-Ganges!N269,Z281-Ganges!N281,Z293-Ganges!N293,Z305-Ganges!N305,Z317-Ganges!N317,Z329-Ganges!N329,Z341-Ganges!N341)</f>
        <v>0.94605123470238128</v>
      </c>
      <c r="AB17" s="7">
        <f>Ganges!N17-Z17-AA17-AVERAGE(Ganges!$N$2:$N$349)</f>
        <v>0.25734851779761869</v>
      </c>
      <c r="AC17" s="7">
        <f>AVERAGE(Ganges!O11:O22)-AVERAGE(Ganges!$O$2:$O$349)</f>
        <v>-0.2020865611206899</v>
      </c>
      <c r="AD17" s="7">
        <f>-AVERAGE(Ganges!$O$2:$O$349)-AVERAGE(AC17-Ganges!O17,AC29-Ganges!O29,AC41-Ganges!O41,AC53-Ganges!O53,AC65-Ganges!O65,AC77-Ganges!O77,AC89-Ganges!O89,AC101-Ganges!O101,AC113-Ganges!O113,AC125-Ganges!O125,AC137-Ganges!O137,AC149-Ganges!O149,AC161-Ganges!O161,AC173-Ganges!O173,AC185-Ganges!O185,AC197-Ganges!O197,AC209-Ganges!O209,AC221-Ganges!O221,AC233-Ganges!O233,AC245-Ganges!O245,AC257-Ganges!O257,AC269-Ganges!O269,AC281-Ganges!O281,AC293-Ganges!O293,AC305-Ganges!O305,AC317-Ganges!O317,AC329-Ganges!O329,AC341-Ganges!O341)</f>
        <v>-1.2491411090178564</v>
      </c>
      <c r="AE17" s="7">
        <f>Ganges!O17-AC17-AD17-AVERAGE(Ganges!$O$2:$O$349)</f>
        <v>-8.0675116815476677E-2</v>
      </c>
      <c r="AF17" s="7">
        <f>AVERAGE(Ganges!P11:P22)-AVERAGE(Ganges!$P$2:$P$349)</f>
        <v>-6.5032114741379432E-2</v>
      </c>
      <c r="AG17" s="7">
        <f>-AVERAGE(Ganges!$P$2:$P$349)-AVERAGE(AF17-Ganges!P17,AF29-Ganges!P29,AF41-Ganges!P41,AF53-Ganges!P53,AF65-Ganges!P65,AF77-Ganges!P77,AF89-Ganges!P89,AF101-Ganges!P101,AF113-Ganges!P113,AF125-Ganges!P125,AF137-Ganges!P137,AF149-Ganges!P149,AF161-Ganges!P161,AF173-Ganges!P173,AF185-Ganges!P185,AF197-Ganges!P197,AF209-Ganges!P209,AF221-Ganges!P221,AF233-Ganges!P233,AF245-Ganges!P245,AF257-Ganges!P257,AF269-Ganges!P269,AF281-Ganges!P281,AF293-Ganges!P293,AF305-Ganges!P305,AF317-Ganges!P317,AF329-Ganges!P329,AF341-Ganges!P341)</f>
        <v>-0.36113467098214286</v>
      </c>
      <c r="AH17" s="7">
        <f>Ganges!P17-AF17-AG17-AVERAGE(Ganges!$P$2:$P$349)</f>
        <v>5.6464279315476151E-2</v>
      </c>
    </row>
    <row r="18" spans="1:34" x14ac:dyDescent="0.2">
      <c r="A18" s="3">
        <v>33373</v>
      </c>
      <c r="B18">
        <f t="shared" si="0"/>
        <v>1991</v>
      </c>
      <c r="C18">
        <f t="shared" si="1"/>
        <v>5</v>
      </c>
      <c r="D18" s="7">
        <f>AVERAGE(Ganges!D12:D23)</f>
        <v>15.804774401666668</v>
      </c>
      <c r="E18" s="7">
        <f>-AVERAGE(D18-Ganges!D18,D30-Ganges!D30,D42-Ganges!D42,D54-Ganges!D54,D66-Ganges!D66,D78-Ganges!D78,D90-Ganges!D90,D102-Ganges!D102,D114-Ganges!D114,D126-Ganges!D126,D138-Ganges!D138,D150-Ganges!D150,D162-Ganges!D162,D174-Ganges!D174,D186-Ganges!D186,D198-Ganges!D198,D210-Ganges!D210,D222-Ganges!D222,D234-Ganges!D234,D246-Ganges!D246,D258-Ganges!D258,D270-Ganges!D270,D282-Ganges!D282,D294-Ganges!D294,D306-Ganges!D306,D318-Ganges!D318,D330-Ganges!D330,D342-Ganges!D342)</f>
        <v>-8.4472615789880923</v>
      </c>
      <c r="F18" s="7">
        <f>Ganges!D18-D18-E18</f>
        <v>0.60201180732142401</v>
      </c>
      <c r="G18" s="7">
        <f t="shared" si="12"/>
        <v>-4.4522411277153164</v>
      </c>
      <c r="H18" s="7">
        <f>AVERAGE(Ganges!H12:H23)-AVERAGE(Ganges!$H$2:$H$349)</f>
        <v>12.15687087606284</v>
      </c>
      <c r="I18" s="7">
        <f>-AVERAGE(Ganges!$H$2:$H$349)-AVERAGE(H18-Ganges!H18,H30-Ganges!H30,H42-Ganges!H42,H54-Ganges!H54,H66-Ganges!H66,H78-Ganges!H78,H90-Ganges!H90,H102-Ganges!H102,H114-Ganges!H114,H126-Ganges!H126,H138-Ganges!H138,H150-Ganges!H150,H162-Ganges!H162,H174-Ganges!H174,H186-Ganges!H186,H198-Ganges!H198,H210-Ganges!H210,H222-Ganges!H222,H234-Ganges!H234,H246-Ganges!H246,H258-Ganges!H258,H270-Ganges!H270,H282-Ganges!H282,H294-Ganges!H294,H306-Ganges!H306,H318-Ganges!H318,H330-Ganges!H330,H342-Ganges!H342)</f>
        <v>-2.9423304963988812</v>
      </c>
      <c r="J18" s="7">
        <f>Ganges!H18-H18-I18-AVERAGE(Ganges!$H$2:$H$349)</f>
        <v>0.73072161056552432</v>
      </c>
      <c r="K18" s="7">
        <f>AVERAGE(Ganges!I12:I23)-AVERAGE(Ganges!$I$2:$I$349)</f>
        <v>4.022638551781597</v>
      </c>
      <c r="L18" s="7">
        <f>-AVERAGE(Ganges!$I$2:$I$349)-AVERAGE(K18-Ganges!I18,K30-Ganges!I30,K42-Ganges!I42,K54-Ganges!I54,K66-Ganges!I66,K78-Ganges!I78,K90-Ganges!I90,K102-Ganges!I102,K114-Ganges!I114,K126-Ganges!I126,K138-Ganges!I138,K150-Ganges!I150,K162-Ganges!I162,K174-Ganges!I174,K186-Ganges!I186,K198-Ganges!I198,K210-Ganges!I210,K222-Ganges!I222,K234-Ganges!I234,K246-Ganges!I246,K258-Ganges!I258,K270-Ganges!I270,K282-Ganges!I282,K294-Ganges!I294,K306-Ganges!I306,K318-Ganges!I318,K330-Ganges!I330,K342-Ganges!I342)</f>
        <v>0.26187326818451595</v>
      </c>
      <c r="M18" s="7">
        <f>Ganges!I18-K18-L18-AVERAGE(Ganges!$I$2:$I$349)</f>
        <v>5.5923234821477763E-3</v>
      </c>
      <c r="N18" s="7">
        <f>AVERAGE(Ganges!J12:J23)-AVERAGE(Ganges!$J$2:$J$349)</f>
        <v>-7.8510021867816526E-2</v>
      </c>
      <c r="O18" s="7">
        <f>-AVERAGE(Ganges!$J$2:$J$349)-AVERAGE(N18-Ganges!J18,N30-Ganges!J30,N42-Ganges!J42,N54-Ganges!J54,N66-Ganges!J66,N78-Ganges!J78,N90-Ganges!J90,N102-Ganges!J102,N114-Ganges!J114,N126-Ganges!J126,N138-Ganges!J138,N150-Ganges!J150,N162-Ganges!J162,N174-Ganges!J174,N186-Ganges!J186,N198-Ganges!J198,N210-Ganges!J210,N222-Ganges!J222,N234-Ganges!J234,N246-Ganges!J246,N258-Ganges!J258,N270-Ganges!J270,N282-Ganges!J282,N294-Ganges!J294,N306-Ganges!J306,N318-Ganges!J318,N330-Ganges!J330,N342-Ganges!J342)</f>
        <v>-1.654806472142857</v>
      </c>
      <c r="P18" s="7">
        <f>Ganges!J18-N18-O18-AVERAGE(Ganges!$J$2:$J$349)</f>
        <v>-1.8932352023809607E-2</v>
      </c>
      <c r="Q18" s="7">
        <f>AVERAGE(Ganges!K12:K23)-AVERAGE(Ganges!$K$2:$K$349)</f>
        <v>-5.9242502959768295E-2</v>
      </c>
      <c r="R18" s="7">
        <f>-AVERAGE(Ganges!$K$2:$K$349)-AVERAGE(Q18-Ganges!K18,Q30-Ganges!K30,Q42-Ganges!K42,Q54-Ganges!K54,Q66-Ganges!K66,Q78-Ganges!K78,Q90-Ganges!K90,Q102-Ganges!K102,Q114-Ganges!K114,Q126-Ganges!K126,Q138-Ganges!K138,Q150-Ganges!K150,Q162-Ganges!K162,Q174-Ganges!K174,Q186-Ganges!K186,Q198-Ganges!K198,Q210-Ganges!K210,Q222-Ganges!K222,Q234-Ganges!K234,Q246-Ganges!K246,Q258-Ganges!K258,Q270-Ganges!K270,Q282-Ganges!K282,Q294-Ganges!K294,Q306-Ganges!K306,Q318-Ganges!K318,Q330-Ganges!K330,Q342-Ganges!K342)</f>
        <v>0.48784478613095239</v>
      </c>
      <c r="S18" s="7">
        <f>Ganges!K18-Q18-R18-AVERAGE(Ganges!$K$2:$K$349)</f>
        <v>-0.12825777946428585</v>
      </c>
      <c r="T18" s="7">
        <f>AVERAGE(Ganges!L12:L23)-AVERAGE(Ganges!$L$2:$L$349)</f>
        <v>5.5776635545975672E-2</v>
      </c>
      <c r="U18" s="7">
        <f>-AVERAGE(Ganges!$L$2:$L$349)-AVERAGE(T18-Ganges!L18,T30-Ganges!L30,T42-Ganges!L42,T54-Ganges!L54,T66-Ganges!L66,T78-Ganges!L78,T90-Ganges!L90,T102-Ganges!L102,T114-Ganges!L114,T126-Ganges!L126,T138-Ganges!L138,T150-Ganges!L150,T162-Ganges!L162,T174-Ganges!L174,T186-Ganges!L186,T198-Ganges!L198,T210-Ganges!L210,T222-Ganges!L222,T234-Ganges!L234,T246-Ganges!L246,T258-Ganges!L258,T270-Ganges!L270,T282-Ganges!L282,T294-Ganges!L294,T306-Ganges!L306,T318-Ganges!L318,T330-Ganges!L330,T342-Ganges!L342)</f>
        <v>-4.0625065267857146</v>
      </c>
      <c r="V18" s="7">
        <f>Ganges!L18-T18-U18-AVERAGE(Ganges!$L$2:$L$349)</f>
        <v>-0.23102149071428713</v>
      </c>
      <c r="W18" s="7">
        <f>AVERAGE(Ganges!M12:M23)-AVERAGE(Ganges!$M$2:$M$349)</f>
        <v>-1.5567663505747287E-2</v>
      </c>
      <c r="X18" s="7">
        <f>-AVERAGE(Ganges!$M$2:$M$349)-AVERAGE(W18-Ganges!M18,W30-Ganges!M30,W42-Ganges!M42,W54-Ganges!M54,W66-Ganges!M66,W78-Ganges!M78,W90-Ganges!M90,W102-Ganges!M102,W114-Ganges!M114,W126-Ganges!M126,W138-Ganges!M138,W150-Ganges!M150,W162-Ganges!M162,W174-Ganges!M174,W186-Ganges!M186,W198-Ganges!M198,W210-Ganges!M210,W222-Ganges!M222,W234-Ganges!M234,W246-Ganges!M246,W258-Ganges!M258,W270-Ganges!M270,W282-Ganges!M282,W294-Ganges!M294,W306-Ganges!M306,W318-Ganges!M318,W330-Ganges!M330,W342-Ganges!M342)</f>
        <v>-8.4250850982142855E-2</v>
      </c>
      <c r="Y18" s="7">
        <f>Ganges!M18-W18-X18-AVERAGE(Ganges!$M$2:$M$349)</f>
        <v>-3.7384306845238136E-3</v>
      </c>
      <c r="Z18" s="7">
        <f>AVERAGE(Ganges!N12:N23)-AVERAGE(Ganges!$N$2:$N$349)</f>
        <v>0.18154030186781578</v>
      </c>
      <c r="AA18" s="7">
        <f>-AVERAGE(Ganges!$N$2:$N$349)-AVERAGE(Z18-Ganges!N18,Z30-Ganges!N30,Z42-Ganges!N42,Z54-Ganges!N54,Z66-Ganges!N66,Z78-Ganges!N78,Z90-Ganges!N90,Z102-Ganges!N102,Z114-Ganges!N114,Z126-Ganges!N126,Z138-Ganges!N138,Z150-Ganges!N150,Z162-Ganges!N162,Z174-Ganges!N174,Z186-Ganges!N186,Z198-Ganges!N198,Z210-Ganges!N210,Z222-Ganges!N222,Z234-Ganges!N234,Z246-Ganges!N246,Z258-Ganges!N258,Z270-Ganges!N270,Z282-Ganges!N282,Z294-Ganges!N294,Z306-Ganges!N306,Z318-Ganges!N318,Z330-Ganges!N330,Z342-Ganges!N342)</f>
        <v>0.73088484630952411</v>
      </c>
      <c r="AB18" s="7">
        <f>Ganges!N18-Z18-AA18-AVERAGE(Ganges!$N$2:$N$349)</f>
        <v>0.31570087452380902</v>
      </c>
      <c r="AC18" s="7">
        <f>AVERAGE(Ganges!O12:O23)-AVERAGE(Ganges!$O$2:$O$349)</f>
        <v>-0.39016369278735663</v>
      </c>
      <c r="AD18" s="7">
        <f>-AVERAGE(Ganges!$O$2:$O$349)-AVERAGE(AC18-Ganges!O18,AC30-Ganges!O30,AC42-Ganges!O42,AC54-Ganges!O54,AC66-Ganges!O66,AC78-Ganges!O78,AC90-Ganges!O90,AC102-Ganges!O102,AC114-Ganges!O114,AC126-Ganges!O126,AC138-Ganges!O138,AC150-Ganges!O150,AC162-Ganges!O162,AC174-Ganges!O174,AC186-Ganges!O186,AC198-Ganges!O198,AC210-Ganges!O210,AC222-Ganges!O222,AC234-Ganges!O234,AC246-Ganges!O246,AC258-Ganges!O258,AC270-Ganges!O270,AC282-Ganges!O282,AC294-Ganges!O294,AC306-Ganges!O306,AC318-Ganges!O318,AC330-Ganges!O330,AC342-Ganges!O342)</f>
        <v>-0.8533853583035711</v>
      </c>
      <c r="AE18" s="7">
        <f>Ganges!O18-AC18-AD18-AVERAGE(Ganges!$O$2:$O$349)</f>
        <v>-0.11061816586309536</v>
      </c>
      <c r="AF18" s="7">
        <f>AVERAGE(Ganges!P12:P23)-AVERAGE(Ganges!$P$2:$P$349)</f>
        <v>-6.8555963074712789E-2</v>
      </c>
      <c r="AG18" s="7">
        <f>-AVERAGE(Ganges!$P$2:$P$349)-AVERAGE(AF18-Ganges!P18,AF30-Ganges!P30,AF42-Ganges!P42,AF54-Ganges!P54,AF66-Ganges!P66,AF78-Ganges!P78,AF90-Ganges!P90,AF102-Ganges!P102,AF114-Ganges!P114,AF126-Ganges!P126,AF138-Ganges!P138,AF150-Ganges!P150,AF162-Ganges!P162,AF174-Ganges!P174,AF186-Ganges!P186,AF198-Ganges!P198,AF210-Ganges!P210,AF222-Ganges!P222,AF234-Ganges!P234,AF246-Ganges!P246,AF258-Ganges!P258,AF270-Ganges!P270,AF282-Ganges!P282,AF294-Ganges!P294,AF306-Ganges!P306,AF318-Ganges!P318,AF330-Ganges!P330,AF342-Ganges!P342)</f>
        <v>-0.33059407988095235</v>
      </c>
      <c r="AH18" s="7">
        <f>Ganges!P18-AF18-AG18-AVERAGE(Ganges!$P$2:$P$349)</f>
        <v>4.2470586547619038E-2</v>
      </c>
    </row>
    <row r="19" spans="1:34" x14ac:dyDescent="0.2">
      <c r="A19" s="3">
        <v>33404</v>
      </c>
      <c r="B19">
        <f t="shared" si="0"/>
        <v>1991</v>
      </c>
      <c r="C19">
        <f t="shared" si="1"/>
        <v>6</v>
      </c>
      <c r="D19" s="7">
        <f>AVERAGE(Ganges!D13:D24)</f>
        <v>15.428358831666669</v>
      </c>
      <c r="E19" s="7">
        <f>-AVERAGE(D19-Ganges!D19,D31-Ganges!D31,D43-Ganges!D43,D55-Ganges!D55,D67-Ganges!D67,D79-Ganges!D79,D91-Ganges!D91,D103-Ganges!D103,D115-Ganges!D115,D127-Ganges!D127,D139-Ganges!D139,D151-Ganges!D151,D163-Ganges!D163,D175-Ganges!D175,D187-Ganges!D187,D199-Ganges!D199,D211-Ganges!D211,D223-Ganges!D223,D235-Ganges!D235,D247-Ganges!D247,D259-Ganges!D259,D271-Ganges!D271,D283-Ganges!D283,D295-Ganges!D295,D307-Ganges!D307,D319-Ganges!D319,D331-Ganges!D331,D343-Ganges!D343)</f>
        <v>-5.6838632847619053</v>
      </c>
      <c r="F19" s="7">
        <f>Ganges!D19-D19-E19</f>
        <v>0.90481647309523616</v>
      </c>
      <c r="G19" s="7">
        <f t="shared" si="12"/>
        <v>0.4345387952791574</v>
      </c>
      <c r="H19" s="7">
        <f>AVERAGE(Ganges!H13:H24)-AVERAGE(Ganges!$H$2:$H$349)</f>
        <v>11.999888453562107</v>
      </c>
      <c r="I19" s="7">
        <f>-AVERAGE(Ganges!$H$2:$H$349)-AVERAGE(H19-Ganges!H19,H31-Ganges!H31,H43-Ganges!H43,H55-Ganges!H55,H67-Ganges!H67,H79-Ganges!H79,H91-Ganges!H91,H103-Ganges!H103,H115-Ganges!H115,H127-Ganges!H127,H139-Ganges!H139,H151-Ganges!H151,H163-Ganges!H163,H175-Ganges!H175,H187-Ganges!H187,H199-Ganges!H199,H211-Ganges!H211,H223-Ganges!H223,H235-Ganges!H235,H247-Ganges!H247,H259-Ganges!H259,H271-Ganges!H271,H283-Ganges!H283,H295-Ganges!H295,H307-Ganges!H307,H319-Ganges!H319,H331-Ganges!H331,H343-Ganges!H343)</f>
        <v>-2.8943517773818712</v>
      </c>
      <c r="J19" s="7">
        <f>Ganges!H19-H19-I19-AVERAGE(Ganges!$H$2:$H$349)</f>
        <v>0.74573117404952427</v>
      </c>
      <c r="K19" s="7">
        <f>AVERAGE(Ganges!I13:I24)-AVERAGE(Ganges!$I$2:$I$349)</f>
        <v>4.0001127642815959</v>
      </c>
      <c r="L19" s="7">
        <f>-AVERAGE(Ganges!$I$2:$I$349)-AVERAGE(K19-Ganges!I19,K31-Ganges!I31,K43-Ganges!I43,K55-Ganges!I55,K67-Ganges!I67,K79-Ganges!I79,K91-Ganges!I91,K103-Ganges!I103,K115-Ganges!I115,K127-Ganges!I127,K139-Ganges!I139,K151-Ganges!I151,K163-Ganges!I163,K175-Ganges!I175,K187-Ganges!I187,K199-Ganges!I199,K211-Ganges!I211,K223-Ganges!I223,K235-Ganges!I235,K247-Ganges!I247,K259-Ganges!I259,K271-Ganges!I271,K283-Ganges!I283,K295-Ganges!I295,K307-Ganges!I307,K319-Ganges!I319,K331-Ganges!I331,K343-Ganges!I343)</f>
        <v>0.24831659461309386</v>
      </c>
      <c r="M19" s="7">
        <f>Ganges!I19-K19-L19-AVERAGE(Ganges!$I$2:$I$349)</f>
        <v>1.5654734553571359E-2</v>
      </c>
      <c r="N19" s="7">
        <f>AVERAGE(Ganges!J13:J24)-AVERAGE(Ganges!$J$2:$J$349)</f>
        <v>-0.16474077686781596</v>
      </c>
      <c r="O19" s="7">
        <f>-AVERAGE(Ganges!$J$2:$J$349)-AVERAGE(N19-Ganges!J19,N31-Ganges!J31,N43-Ganges!J43,N55-Ganges!J55,N67-Ganges!J67,N79-Ganges!J79,N91-Ganges!J91,N103-Ganges!J103,N115-Ganges!J115,N127-Ganges!J127,N139-Ganges!J139,N151-Ganges!J151,N163-Ganges!J163,N175-Ganges!J175,N187-Ganges!J187,N199-Ganges!J199,N211-Ganges!J211,N223-Ganges!J223,N235-Ganges!J235,N247-Ganges!J247,N259-Ganges!J259,N271-Ganges!J271,N283-Ganges!J283,N295-Ganges!J295,N307-Ganges!J307,N319-Ganges!J319,N331-Ganges!J331,N343-Ganges!J343)</f>
        <v>-0.61263912815476207</v>
      </c>
      <c r="P19" s="7">
        <f>Ganges!J19-N19-O19-AVERAGE(Ganges!$J$2:$J$349)</f>
        <v>-2.7808561011904764E-2</v>
      </c>
      <c r="Q19" s="7">
        <f>AVERAGE(Ganges!K13:K24)-AVERAGE(Ganges!$K$2:$K$349)</f>
        <v>-6.2572450459768447E-2</v>
      </c>
      <c r="R19" s="7">
        <f>-AVERAGE(Ganges!$K$2:$K$349)-AVERAGE(Q19-Ganges!K19,Q31-Ganges!K31,Q43-Ganges!K43,Q55-Ganges!K55,Q67-Ganges!K67,Q79-Ganges!K79,Q91-Ganges!K91,Q103-Ganges!K103,Q115-Ganges!K115,Q127-Ganges!K127,Q139-Ganges!K139,Q151-Ganges!K151,Q163-Ganges!K163,Q175-Ganges!K175,Q187-Ganges!K187,Q199-Ganges!K199,Q211-Ganges!K211,Q223-Ganges!K223,Q235-Ganges!K235,Q247-Ganges!K247,Q259-Ganges!K259,Q271-Ganges!K271,Q283-Ganges!K283,Q295-Ganges!K295,Q307-Ganges!K307,Q319-Ganges!K319,Q331-Ganges!K331,Q343-Ganges!K343)</f>
        <v>0.22362542860119017</v>
      </c>
      <c r="S19" s="7">
        <f>Ganges!K19-Q19-R19-AVERAGE(Ganges!$K$2:$K$349)</f>
        <v>-8.7202904434523498E-2</v>
      </c>
      <c r="T19" s="7">
        <f>AVERAGE(Ganges!L13:L24)-AVERAGE(Ganges!$L$2:$L$349)</f>
        <v>-6.3151919540258561E-3</v>
      </c>
      <c r="U19" s="7">
        <f>-AVERAGE(Ganges!$L$2:$L$349)-AVERAGE(T19-Ganges!L19,T31-Ganges!L31,T43-Ganges!L43,T55-Ganges!L55,T67-Ganges!L67,T79-Ganges!L79,T91-Ganges!L91,T103-Ganges!L103,T115-Ganges!L115,T127-Ganges!L127,T139-Ganges!L139,T151-Ganges!L151,T163-Ganges!L163,T175-Ganges!L175,T187-Ganges!L187,T199-Ganges!L199,T211-Ganges!L211,T223-Ganges!L223,T235-Ganges!L235,T247-Ganges!L247,T259-Ganges!L259,T271-Ganges!L271,T283-Ganges!L283,T295-Ganges!L295,T307-Ganges!L307,T319-Ganges!L319,T331-Ganges!L331,T343-Ganges!L343)</f>
        <v>-2.4164560386607152</v>
      </c>
      <c r="V19" s="7">
        <f>Ganges!L19-T19-U19-AVERAGE(Ganges!$L$2:$L$349)</f>
        <v>-0.17121327133928421</v>
      </c>
      <c r="W19" s="7">
        <f>AVERAGE(Ganges!M13:M24)-AVERAGE(Ganges!$M$2:$M$349)</f>
        <v>-1.5347007672413954E-2</v>
      </c>
      <c r="X19" s="7">
        <f>-AVERAGE(Ganges!$M$2:$M$349)-AVERAGE(W19-Ganges!M19,W31-Ganges!M31,W43-Ganges!M43,W55-Ganges!M55,W67-Ganges!M67,W79-Ganges!M79,W91-Ganges!M91,W103-Ganges!M103,W115-Ganges!M115,W127-Ganges!M127,W139-Ganges!M139,W151-Ganges!M151,W163-Ganges!M163,W175-Ganges!M175,W187-Ganges!M187,W199-Ganges!M199,W211-Ganges!M211,W223-Ganges!M223,W235-Ganges!M235,W247-Ganges!M247,W259-Ganges!M259,W271-Ganges!M271,W283-Ganges!M283,W295-Ganges!M295,W307-Ganges!M307,W319-Ganges!M319,W331-Ganges!M331,W343-Ganges!M343)</f>
        <v>-5.7958727619047634E-2</v>
      </c>
      <c r="Y19" s="7">
        <f>Ganges!M19-W19-X19-AVERAGE(Ganges!$M$2:$M$349)</f>
        <v>-3.5652598809523539E-3</v>
      </c>
      <c r="Z19" s="7">
        <f>AVERAGE(Ganges!N13:N24)-AVERAGE(Ganges!$N$2:$N$349)</f>
        <v>0.18224503853448237</v>
      </c>
      <c r="AA19" s="7">
        <f>-AVERAGE(Ganges!$N$2:$N$349)-AVERAGE(Z19-Ganges!N19,Z31-Ganges!N31,Z43-Ganges!N43,Z55-Ganges!N55,Z67-Ganges!N67,Z79-Ganges!N79,Z91-Ganges!N91,Z103-Ganges!N103,Z115-Ganges!N115,Z127-Ganges!N127,Z139-Ganges!N139,Z151-Ganges!N151,Z163-Ganges!N163,Z175-Ganges!N175,Z187-Ganges!N187,Z199-Ganges!N199,Z211-Ganges!N211,Z223-Ganges!N223,Z235-Ganges!N235,Z247-Ganges!N247,Z259-Ganges!N259,Z271-Ganges!N271,Z283-Ganges!N283,Z295-Ganges!N295,Z307-Ganges!N307,Z319-Ganges!N319,Z331-Ganges!N331,Z343-Ganges!N343)</f>
        <v>1.2079400357142833E-2</v>
      </c>
      <c r="AB19" s="7">
        <f>Ganges!N19-Z19-AA19-AVERAGE(Ganges!$N$2:$N$349)</f>
        <v>0.22148516380952388</v>
      </c>
      <c r="AC19" s="7">
        <f>AVERAGE(Ganges!O13:O24)-AVERAGE(Ganges!$O$2:$O$349)</f>
        <v>-0.43637398195402355</v>
      </c>
      <c r="AD19" s="7">
        <f>-AVERAGE(Ganges!$O$2:$O$349)-AVERAGE(AC19-Ganges!O19,AC31-Ganges!O31,AC43-Ganges!O43,AC55-Ganges!O55,AC67-Ganges!O67,AC79-Ganges!O79,AC91-Ganges!O91,AC103-Ganges!O103,AC115-Ganges!O115,AC127-Ganges!O127,AC139-Ganges!O139,AC151-Ganges!O151,AC163-Ganges!O163,AC175-Ganges!O175,AC187-Ganges!O187,AC199-Ganges!O199,AC211-Ganges!O211,AC223-Ganges!O223,AC235-Ganges!O235,AC247-Ganges!O247,AC259-Ganges!O259,AC271-Ganges!O271,AC283-Ganges!O283,AC295-Ganges!O295,AC307-Ganges!O307,AC319-Ganges!O319,AC331-Ganges!O331,AC343-Ganges!O343)</f>
        <v>-0.20166404395833393</v>
      </c>
      <c r="AE19" s="7">
        <f>Ganges!O19-AC19-AD19-AVERAGE(Ganges!$O$2:$O$349)</f>
        <v>0.24097334895833455</v>
      </c>
      <c r="AF19" s="7">
        <f>AVERAGE(Ganges!P13:P24)-AVERAGE(Ganges!$P$2:$P$349)</f>
        <v>-6.8521195574712812E-2</v>
      </c>
      <c r="AG19" s="7">
        <f>-AVERAGE(Ganges!$P$2:$P$349)-AVERAGE(AF19-Ganges!P19,AF31-Ganges!P31,AF43-Ganges!P43,AF55-Ganges!P55,AF67-Ganges!P67,AF79-Ganges!P79,AF91-Ganges!P91,AF103-Ganges!P103,AF115-Ganges!P115,AF127-Ganges!P127,AF139-Ganges!P139,AF151-Ganges!P151,AF163-Ganges!P163,AF175-Ganges!P175,AF187-Ganges!P187,AF199-Ganges!P199,AF211-Ganges!P211,AF223-Ganges!P223,AF235-Ganges!P235,AF247-Ganges!P247,AF259-Ganges!P259,AF271-Ganges!P271,AF283-Ganges!P283,AF295-Ganges!P295,AF307-Ganges!P307,AF319-Ganges!P319,AF331-Ganges!P331,AF343-Ganges!P343)</f>
        <v>1.5163750148809496E-2</v>
      </c>
      <c r="AH19" s="7">
        <f>Ganges!P19-AF19-AG19-AVERAGE(Ganges!$P$2:$P$349)</f>
        <v>-2.9290700982142814E-2</v>
      </c>
    </row>
    <row r="20" spans="1:34" x14ac:dyDescent="0.2">
      <c r="A20" s="3">
        <v>33434</v>
      </c>
      <c r="B20">
        <f t="shared" si="0"/>
        <v>1991</v>
      </c>
      <c r="C20">
        <f t="shared" si="1"/>
        <v>7</v>
      </c>
      <c r="D20" s="7">
        <f>AVERAGE(Ganges!D14:D25)</f>
        <v>15.148158191666667</v>
      </c>
      <c r="E20" s="7">
        <f>-AVERAGE(D20-Ganges!D20,D32-Ganges!D32,D44-Ganges!D44,D56-Ganges!D56,D68-Ganges!D68,D80-Ganges!D80,D92-Ganges!D92,D104-Ganges!D104,D116-Ganges!D116,D128-Ganges!D128,D140-Ganges!D140,D152-Ganges!D152,D164-Ganges!D164,D176-Ganges!D176,D188-Ganges!D188,D200-Ganges!D200,D212-Ganges!D212,D224-Ganges!D224,D236-Ganges!D236,D248-Ganges!D248,D260-Ganges!D260,D272-Ganges!D272,D284-Ganges!D284,D296-Ganges!D296,D308-Ganges!D308,D320-Ganges!D320,D332-Ganges!D332,D344-Ganges!D344)</f>
        <v>6.6155838407142857</v>
      </c>
      <c r="F20" s="7">
        <f>Ganges!D20-D20-E20</f>
        <v>-4.8424812023809514</v>
      </c>
      <c r="G20" s="7">
        <f t="shared" si="12"/>
        <v>5.2048843989985869</v>
      </c>
      <c r="H20" s="7">
        <f>AVERAGE(Ganges!H14:H25)-AVERAGE(Ganges!$H$2:$H$349)</f>
        <v>11.838450465228561</v>
      </c>
      <c r="I20" s="7">
        <f>-AVERAGE(Ganges!$H$2:$H$349)-AVERAGE(H20-Ganges!H20,H32-Ganges!H32,H44-Ganges!H44,H56-Ganges!H56,H68-Ganges!H68,H80-Ganges!H80,H92-Ganges!H92,H104-Ganges!H104,H116-Ganges!H116,H128-Ganges!H128,H140-Ganges!H140,H152-Ganges!H152,H164-Ganges!H164,H176-Ganges!H176,H188-Ganges!H188,H200-Ganges!H200,H212-Ganges!H212,H224-Ganges!H224,H236-Ganges!H236,H248-Ganges!H248,H260-Ganges!H260,H272-Ganges!H272,H284-Ganges!H284,H296-Ganges!H296,H308-Ganges!H308,H320-Ganges!H320,H332-Ganges!H332,H344-Ganges!H344)</f>
        <v>-0.77064296154776457</v>
      </c>
      <c r="J20" s="7">
        <f>Ganges!H20-H20-I20-AVERAGE(Ganges!$H$2:$H$349)</f>
        <v>-0.84007481345133783</v>
      </c>
      <c r="K20" s="7">
        <f>AVERAGE(Ganges!I14:I25)-AVERAGE(Ganges!$I$2:$I$349)</f>
        <v>3.9757222259482603</v>
      </c>
      <c r="L20" s="7">
        <f>-AVERAGE(Ganges!$I$2:$I$349)-AVERAGE(K20-Ganges!I20,K32-Ganges!I32,K44-Ganges!I44,K56-Ganges!I56,K68-Ganges!I68,K80-Ganges!I80,K92-Ganges!I92,K104-Ganges!I104,K116-Ganges!I116,K128-Ganges!I128,K140-Ganges!I140,K152-Ganges!I152,K164-Ganges!I164,K176-Ganges!I176,K188-Ganges!I188,K200-Ganges!I200,K212-Ganges!I212,K224-Ganges!I224,K236-Ganges!I236,K248-Ganges!I248,K260-Ganges!I260,K272-Ganges!I272,K284-Ganges!I284,K296-Ganges!I296,K308-Ganges!I308,K320-Ganges!I320,K332-Ganges!I332,K344-Ganges!I344)</f>
        <v>5.4661321130851093E-3</v>
      </c>
      <c r="M20" s="7">
        <f>Ganges!I20-K20-L20-AVERAGE(Ganges!$I$2:$I$349)</f>
        <v>-1.303024613086734E-3</v>
      </c>
      <c r="N20" s="7">
        <f>AVERAGE(Ganges!J14:J25)-AVERAGE(Ganges!$J$2:$J$349)</f>
        <v>-0.21455846853448279</v>
      </c>
      <c r="O20" s="7">
        <f>-AVERAGE(Ganges!$J$2:$J$349)-AVERAGE(N20-Ganges!J20,N32-Ganges!J32,N44-Ganges!J44,N56-Ganges!J56,N68-Ganges!J68,N80-Ganges!J80,N92-Ganges!J92,N104-Ganges!J104,N116-Ganges!J116,N128-Ganges!J128,N140-Ganges!J140,N152-Ganges!J152,N164-Ganges!J164,N176-Ganges!J176,N188-Ganges!J188,N200-Ganges!J200,N212-Ganges!J212,N224-Ganges!J224,N236-Ganges!J236,N248-Ganges!J248,N260-Ganges!J260,N272-Ganges!J272,N284-Ganges!J284,N296-Ganges!J296,N308-Ganges!J308,N320-Ganges!J320,N332-Ganges!J332,N344-Ganges!J344)</f>
        <v>1.9146000988095242</v>
      </c>
      <c r="P20" s="7">
        <f>Ganges!J20-N20-O20-AVERAGE(Ganges!$J$2:$J$349)</f>
        <v>-0.95537176630952469</v>
      </c>
      <c r="Q20" s="7">
        <f>AVERAGE(Ganges!K14:K25)-AVERAGE(Ganges!$K$2:$K$349)</f>
        <v>-5.8008542959768428E-2</v>
      </c>
      <c r="R20" s="7">
        <f>-AVERAGE(Ganges!$K$2:$K$349)-AVERAGE(Q20-Ganges!K20,Q32-Ganges!K32,Q44-Ganges!K44,Q56-Ganges!K56,Q68-Ganges!K68,Q80-Ganges!K80,Q92-Ganges!K92,Q104-Ganges!K104,Q116-Ganges!K116,Q128-Ganges!K128,Q140-Ganges!K140,Q152-Ganges!K152,Q164-Ganges!K164,Q176-Ganges!K176,Q188-Ganges!K188,Q200-Ganges!K200,Q212-Ganges!K212,Q224-Ganges!K224,Q236-Ganges!K236,Q248-Ganges!K248,Q260-Ganges!K260,Q272-Ganges!K272,Q284-Ganges!K284,Q296-Ganges!K296,Q308-Ganges!K308,Q320-Ganges!K320,Q332-Ganges!K332,Q344-Ganges!K344)</f>
        <v>-0.24747748931547631</v>
      </c>
      <c r="S20" s="7">
        <f>Ganges!K20-Q20-R20-AVERAGE(Ganges!$K$2:$K$349)</f>
        <v>0.36112420598214301</v>
      </c>
      <c r="T20" s="7">
        <f>AVERAGE(Ganges!L14:L25)-AVERAGE(Ganges!$L$2:$L$349)</f>
        <v>-5.6948304454025767E-2</v>
      </c>
      <c r="U20" s="7">
        <f>-AVERAGE(Ganges!$L$2:$L$349)-AVERAGE(T20-Ganges!L20,T32-Ganges!L32,T44-Ganges!L44,T56-Ganges!L56,T68-Ganges!L68,T80-Ganges!L80,T92-Ganges!L92,T104-Ganges!L104,T116-Ganges!L116,T128-Ganges!L128,T140-Ganges!L140,T152-Ganges!L152,T164-Ganges!L164,T176-Ganges!L176,T188-Ganges!L188,T200-Ganges!L200,T212-Ganges!L212,T224-Ganges!L224,T236-Ganges!L236,T248-Ganges!L248,T260-Ganges!L260,T272-Ganges!L272,T284-Ganges!L284,T296-Ganges!L296,T308-Ganges!L308,T320-Ganges!L320,T332-Ganges!L332,T344-Ganges!L344)</f>
        <v>2.784802820148812</v>
      </c>
      <c r="V20" s="7">
        <f>Ganges!L20-T20-U20-AVERAGE(Ganges!$L$2:$L$349)</f>
        <v>-2.3238665276488115</v>
      </c>
      <c r="W20" s="7">
        <f>AVERAGE(Ganges!M14:M25)-AVERAGE(Ganges!$M$2:$M$349)</f>
        <v>-1.5338826839080638E-2</v>
      </c>
      <c r="X20" s="7">
        <f>-AVERAGE(Ganges!$M$2:$M$349)-AVERAGE(W20-Ganges!M20,W32-Ganges!M32,W44-Ganges!M44,W56-Ganges!M56,W68-Ganges!M68,W80-Ganges!M80,W92-Ganges!M92,W104-Ganges!M104,W116-Ganges!M116,W128-Ganges!M128,W140-Ganges!M140,W152-Ganges!M152,W164-Ganges!M164,W176-Ganges!M176,W188-Ganges!M188,W200-Ganges!M200,W212-Ganges!M212,W224-Ganges!M224,W236-Ganges!M236,W248-Ganges!M248,W260-Ganges!M260,W272-Ganges!M272,W284-Ganges!M284,W296-Ganges!M296,W308-Ganges!M308,W320-Ganges!M320,W332-Ganges!M332,W344-Ganges!M344)</f>
        <v>0.12891117982142855</v>
      </c>
      <c r="Y20" s="7">
        <f>Ganges!M20-W20-X20-AVERAGE(Ganges!$M$2:$M$349)</f>
        <v>-1.5549698154761871E-2</v>
      </c>
      <c r="Z20" s="7">
        <f>AVERAGE(Ganges!N14:N25)-AVERAGE(Ganges!$N$2:$N$349)</f>
        <v>0.18367361770114898</v>
      </c>
      <c r="AA20" s="7">
        <f>-AVERAGE(Ganges!$N$2:$N$349)-AVERAGE(Z20-Ganges!N20,Z32-Ganges!N32,Z44-Ganges!N44,Z56-Ganges!N56,Z68-Ganges!N68,Z80-Ganges!N80,Z92-Ganges!N92,Z104-Ganges!N104,Z116-Ganges!N116,Z128-Ganges!N128,Z140-Ganges!N140,Z152-Ganges!N152,Z164-Ganges!N164,Z176-Ganges!N176,Z188-Ganges!N188,Z200-Ganges!N200,Z212-Ganges!N212,Z224-Ganges!N224,Z236-Ganges!N236,Z248-Ganges!N248,Z260-Ganges!N260,Z272-Ganges!N272,Z284-Ganges!N284,Z296-Ganges!N296,Z308-Ganges!N308,Z320-Ganges!N320,Z332-Ganges!N332,Z344-Ganges!N344)</f>
        <v>-0.52519605559523808</v>
      </c>
      <c r="AB20" s="7">
        <f>Ganges!N20-Z20-AA20-AVERAGE(Ganges!$N$2:$N$349)</f>
        <v>-5.3138869404761868E-2</v>
      </c>
      <c r="AC20" s="7">
        <f>AVERAGE(Ganges!O14:O25)-AVERAGE(Ganges!$O$2:$O$349)</f>
        <v>-0.43626099195402368</v>
      </c>
      <c r="AD20" s="7">
        <f>-AVERAGE(Ganges!$O$2:$O$349)-AVERAGE(AC20-Ganges!O20,AC32-Ganges!O32,AC44-Ganges!O44,AC56-Ganges!O56,AC68-Ganges!O68,AC80-Ganges!O80,AC92-Ganges!O92,AC104-Ganges!O104,AC116-Ganges!O116,AC128-Ganges!O128,AC140-Ganges!O140,AC152-Ganges!O152,AC164-Ganges!O164,AC176-Ganges!O176,AC188-Ganges!O188,AC200-Ganges!O200,AC212-Ganges!O212,AC224-Ganges!O224,AC236-Ganges!O236,AC248-Ganges!O248,AC260-Ganges!O260,AC272-Ganges!O272,AC284-Ganges!O284,AC296-Ganges!O296,AC308-Ganges!O308,AC320-Ganges!O320,AC332-Ganges!O332,AC344-Ganges!O344)</f>
        <v>2.1484386747619038</v>
      </c>
      <c r="AE20" s="7">
        <f>Ganges!O20-AC20-AD20-AVERAGE(Ganges!$O$2:$O$349)</f>
        <v>-0.50322953976190377</v>
      </c>
      <c r="AF20" s="7">
        <f>AVERAGE(Ganges!P14:P25)-AVERAGE(Ganges!$P$2:$P$349)</f>
        <v>-6.8557675574712762E-2</v>
      </c>
      <c r="AG20" s="7">
        <f>-AVERAGE(Ganges!$P$2:$P$349)-AVERAGE(AF20-Ganges!P20,AF32-Ganges!P32,AF44-Ganges!P44,AF56-Ganges!P56,AF68-Ganges!P68,AF80-Ganges!P80,AF92-Ganges!P92,AF104-Ganges!P104,AF116-Ganges!P116,AF128-Ganges!P128,AF140-Ganges!P140,AF152-Ganges!P152,AF164-Ganges!P164,AF176-Ganges!P176,AF188-Ganges!P188,AF200-Ganges!P200,AF212-Ganges!P212,AF224-Ganges!P224,AF236-Ganges!P236,AF248-Ganges!P248,AF260-Ganges!P260,AF272-Ganges!P272,AF284-Ganges!P284,AF296-Ganges!P296,AF308-Ganges!P308,AF320-Ganges!P320,AF332-Ganges!P332,AF344-Ganges!P344)</f>
        <v>1.1766963763988094</v>
      </c>
      <c r="AH20" s="7">
        <f>Ganges!P20-AF20-AG20-AVERAGE(Ganges!$P$2:$P$349)</f>
        <v>-0.51099235723214287</v>
      </c>
    </row>
    <row r="21" spans="1:34" x14ac:dyDescent="0.2">
      <c r="A21" s="3">
        <v>33465</v>
      </c>
      <c r="B21">
        <f t="shared" si="0"/>
        <v>1991</v>
      </c>
      <c r="C21">
        <f t="shared" si="1"/>
        <v>8</v>
      </c>
      <c r="D21" s="7">
        <f>AVERAGE(Ganges!D15:D26)</f>
        <v>14.860127567500001</v>
      </c>
      <c r="E21" s="7">
        <f>-AVERAGE(D9-Ganges!D9,D21-Ganges!D21,D33-Ganges!D33,D45-Ganges!D45,D57-Ganges!D57,D69-Ganges!D69,D81-Ganges!D81,D93-Ganges!D93,D105-Ganges!D105,D117-Ganges!D117,D129-Ganges!D129,D141-Ganges!D141,D153-Ganges!D153,D165-Ganges!D165,D177-Ganges!D177,D189-Ganges!D189,D201-Ganges!D201,D213-Ganges!D213,D225-Ganges!D225,D237-Ganges!D237,D249-Ganges!D249,D261-Ganges!D261,D273-Ganges!D273,D285-Ganges!D285,D297-Ganges!D297,D309-Ganges!D309,D321-Ganges!D321,D333-Ganges!D333)</f>
        <v>14.858317791160713</v>
      </c>
      <c r="F21" s="7">
        <f>Ganges!D21-D21-E21</f>
        <v>-1.4442544586607138</v>
      </c>
      <c r="G21" s="7">
        <f t="shared" si="12"/>
        <v>8.5805854313089984</v>
      </c>
      <c r="H21" s="7">
        <f>AVERAGE(Ganges!H15:H26)-AVERAGE(Ganges!$H$2:$H$349)</f>
        <v>11.676096949395742</v>
      </c>
      <c r="I21" s="7">
        <f>-AVERAGE(Ganges!$H$2:$H$349)-AVERAGE(H9-Ganges!H9,H21-Ganges!H21,H33-Ganges!H33,H45-Ganges!H45,H57-Ganges!H57,H69-Ganges!H69,H81-Ganges!H81,H93-Ganges!H93,H105-Ganges!H105,H117-Ganges!H117,H129-Ganges!H129,H141-Ganges!H141,H153-Ganges!H153,H165-Ganges!H165,H177-Ganges!H177,H189-Ganges!H189,H201-Ganges!H201,H213-Ganges!H213,H225-Ganges!H225,H237-Ganges!H237,H249-Ganges!H249,H261-Ganges!H261,H273-Ganges!H273,H285-Ganges!H285,H297-Ganges!H297,H309-Ganges!H309,H321-Ganges!H321,H333-Ganges!H333)</f>
        <v>1.7910672144639648</v>
      </c>
      <c r="J21" s="7">
        <f>Ganges!H21-H21-I21-AVERAGE(Ganges!$H$2:$H$349)</f>
        <v>-0.85954866362999383</v>
      </c>
      <c r="K21" s="7">
        <f>AVERAGE(Ganges!I15:I26)-AVERAGE(Ganges!$I$2:$I$349)</f>
        <v>3.9511654301149193</v>
      </c>
      <c r="L21" s="7">
        <f>-AVERAGE(Ganges!$I$2:$I$349)-AVERAGE(K9-Ganges!I9,K21-Ganges!I21,K33-Ganges!I33,K45-Ganges!I45,K57-Ganges!I57,K69-Ganges!I69,K81-Ganges!I81,K93-Ganges!I93,K105-Ganges!I105,K117-Ganges!I117,K129-Ganges!I129,K141-Ganges!I141,K153-Ganges!I153,K165-Ganges!I165,K177-Ganges!I177,K189-Ganges!I189,K201-Ganges!I201,K213-Ganges!I213,K225-Ganges!I225,K237-Ganges!I237,K249-Ganges!I249,K261-Ganges!I261,K273-Ganges!I273,K285-Ganges!I285,K297-Ganges!I297,K309-Ganges!I309,K321-Ganges!I321,K333-Ganges!I333)</f>
        <v>-0.2522639657440422</v>
      </c>
      <c r="M21" s="7">
        <f>Ganges!I21-K21-L21-AVERAGE(Ganges!$I$2:$I$349)</f>
        <v>2.0722329077386803E-2</v>
      </c>
      <c r="N21" s="7">
        <f>AVERAGE(Ganges!J15:J26)-AVERAGE(Ganges!$J$2:$J$349)</f>
        <v>-0.23945598936781631</v>
      </c>
      <c r="O21" s="7">
        <f>-AVERAGE(Ganges!$J$2:$J$349)-AVERAGE(N9-Ganges!J9,N21-Ganges!J21,N33-Ganges!J33,N45-Ganges!J45,N57-Ganges!J57,N69-Ganges!J69,N81-Ganges!J81,N93-Ganges!J93,N105-Ganges!J105,N117-Ganges!J117,N129-Ganges!J129,N141-Ganges!J141,N153-Ganges!J153,N165-Ganges!J165,N177-Ganges!J177,N189-Ganges!J189,N201-Ganges!J201,N213-Ganges!J213,N225-Ganges!J225,N237-Ganges!J237,N249-Ganges!J249,N261-Ganges!J261,N273-Ganges!J273,N285-Ganges!J285,N297-Ganges!J297,N309-Ganges!J309,N321-Ganges!J321,N333-Ganges!J333)</f>
        <v>3.2617922553273822</v>
      </c>
      <c r="P21" s="7">
        <f>Ganges!J21-N21-O21-AVERAGE(Ganges!$J$2:$J$349)</f>
        <v>-0.59847409199404833</v>
      </c>
      <c r="Q21" s="7">
        <f>AVERAGE(Ganges!K15:K26)-AVERAGE(Ganges!$K$2:$K$349)</f>
        <v>-5.416348712643515E-2</v>
      </c>
      <c r="R21" s="7">
        <f>-AVERAGE(Ganges!$K$2:$K$349)-AVERAGE(Q9-Ganges!K9,Q21-Ganges!K21,Q33-Ganges!K33,Q45-Ganges!K45,Q57-Ganges!K57,Q69-Ganges!K69,Q81-Ganges!K81,Q93-Ganges!K93,Q105-Ganges!K105,Q117-Ganges!K117,Q129-Ganges!K129,Q141-Ganges!K141,Q153-Ganges!K153,Q165-Ganges!K165,Q177-Ganges!K177,Q189-Ganges!K189,Q201-Ganges!K201,Q213-Ganges!K213,Q225-Ganges!K225,Q237-Ganges!K237,Q249-Ganges!K249,Q261-Ganges!K261,Q273-Ganges!K273,Q285-Ganges!K285,Q297-Ganges!K297,Q309-Ganges!K309,Q321-Ganges!K321,Q333-Ganges!K333)</f>
        <v>-0.6777548544940476</v>
      </c>
      <c r="S21" s="7">
        <f>Ganges!K21-Q21-R21-AVERAGE(Ganges!$K$2:$K$349)</f>
        <v>6.705529532738097E-2</v>
      </c>
      <c r="T21" s="7">
        <f>AVERAGE(Ganges!L15:L26)-AVERAGE(Ganges!$L$2:$L$349)</f>
        <v>-0.10695044195402481</v>
      </c>
      <c r="U21" s="7">
        <f>-AVERAGE(Ganges!$L$2:$L$349)-AVERAGE(T9-Ganges!L9,T21-Ganges!L21,T33-Ganges!L33,T45-Ganges!L45,T57-Ganges!L57,T69-Ganges!L69,T81-Ganges!L81,T93-Ganges!L93,T105-Ganges!L105,T117-Ganges!L117,T129-Ganges!L129,T141-Ganges!L141,T153-Ganges!L153,T165-Ganges!L165,T177-Ganges!L177,T189-Ganges!L189,T201-Ganges!L201,T213-Ganges!L213,T225-Ganges!L225,T237-Ganges!L237,T249-Ganges!L249,T261-Ganges!L261,T273-Ganges!L273,T285-Ganges!L285,T297-Ganges!L297,T309-Ganges!L309,T321-Ganges!L321,T333-Ganges!L333)</f>
        <v>6.3223019357738082</v>
      </c>
      <c r="V21" s="7">
        <f>Ganges!L21-T21-U21-AVERAGE(Ganges!$L$2:$L$349)</f>
        <v>-0.44150333577380962</v>
      </c>
      <c r="W21" s="7">
        <f>AVERAGE(Ganges!M15:M26)-AVERAGE(Ganges!$M$2:$M$349)</f>
        <v>-1.5147334339080665E-2</v>
      </c>
      <c r="X21" s="7">
        <f>-AVERAGE(Ganges!$M$2:$M$349)-AVERAGE(W9-Ganges!M9,W21-Ganges!M21,W33-Ganges!M33,W45-Ganges!M45,W57-Ganges!M57,W69-Ganges!M69,W81-Ganges!M81,W93-Ganges!M93,W105-Ganges!M105,W117-Ganges!M117,W129-Ganges!M129,W141-Ganges!M141,W153-Ganges!M153,W165-Ganges!M165,W177-Ganges!M177,W189-Ganges!M189,W201-Ganges!M201,W213-Ganges!M213,W225-Ganges!M225,W237-Ganges!M237,W249-Ganges!M249,W261-Ganges!M261,W273-Ganges!M273,W285-Ganges!M285,W297-Ganges!M297,W309-Ganges!M309,W321-Ganges!M321,W333-Ganges!M333)</f>
        <v>-7.3896365773808981E-3</v>
      </c>
      <c r="Y21" s="7">
        <f>Ganges!M21-W21-X21-AVERAGE(Ganges!$M$2:$M$349)</f>
        <v>7.2577957440476126E-3</v>
      </c>
      <c r="Z21" s="7">
        <f>AVERAGE(Ganges!N15:N26)-AVERAGE(Ganges!$N$2:$N$349)</f>
        <v>0.16866776103448233</v>
      </c>
      <c r="AA21" s="7">
        <f>-AVERAGE(Ganges!$N$2:$N$349)-AVERAGE(Z9-Ganges!N9,Z21-Ganges!N21,Z33-Ganges!N33,Z45-Ganges!N45,Z57-Ganges!N57,Z69-Ganges!N69,Z81-Ganges!N81,Z93-Ganges!N93,Z105-Ganges!N105,Z117-Ganges!N117,Z129-Ganges!N129,Z141-Ganges!N141,Z153-Ganges!N153,Z165-Ganges!N165,Z177-Ganges!N177,Z189-Ganges!N189,Z201-Ganges!N201,Z213-Ganges!N213,Z225-Ganges!N225,Z237-Ganges!N237,Z249-Ganges!N249,Z261-Ganges!N261,Z273-Ganges!N273,Z285-Ganges!N285,Z297-Ganges!N297,Z309-Ganges!N309,Z321-Ganges!N321,Z333-Ganges!N333)</f>
        <v>-0.60797518208333334</v>
      </c>
      <c r="AB21" s="7">
        <f>Ganges!N21-Z21-AA21-AVERAGE(Ganges!$N$2:$N$349)</f>
        <v>-0.14943657624999995</v>
      </c>
      <c r="AC21" s="7">
        <f>AVERAGE(Ganges!O15:O26)-AVERAGE(Ganges!$O$2:$O$349)</f>
        <v>-0.45166382612069</v>
      </c>
      <c r="AD21" s="7">
        <f>-AVERAGE(Ganges!$O$2:$O$349)-AVERAGE(AC9-Ganges!O9,AC21-Ganges!O21,AC33-Ganges!O33,AC45-Ganges!O45,AC57-Ganges!O57,AC69-Ganges!O69,AC81-Ganges!O81,AC93-Ganges!O93,AC105-Ganges!O105,AC117-Ganges!O117,AC129-Ganges!O129,AC141-Ganges!O141,AC153-Ganges!O153,AC165-Ganges!O165,AC177-Ganges!O177,AC189-Ganges!O189,AC201-Ganges!O201,AC213-Ganges!O213,AC225-Ganges!O225,AC237-Ganges!O237,AC249-Ganges!O249,AC261-Ganges!O261,AC273-Ganges!O273,AC285-Ganges!O285,AC297-Ganges!O297,AC309-Ganges!O309,AC321-Ganges!O321,AC333-Ganges!O333)</f>
        <v>3.8747627743750011</v>
      </c>
      <c r="AE21" s="7">
        <f>Ganges!O21-AC21-AD21-AVERAGE(Ganges!$O$2:$O$349)</f>
        <v>0.51163254479166476</v>
      </c>
      <c r="AF21" s="7">
        <f>AVERAGE(Ganges!P15:P26)-AVERAGE(Ganges!$P$2:$P$349)</f>
        <v>-6.8393419741379469E-2</v>
      </c>
      <c r="AG21" s="7">
        <f>-AVERAGE(Ganges!$P$2:$P$349)-AVERAGE(AF9-Ganges!P9,AF21-Ganges!P21,AF33-Ganges!P33,AF45-Ganges!P45,AF57-Ganges!P57,AF69-Ganges!P69,AF81-Ganges!P81,AF93-Ganges!P93,AF105-Ganges!P105,AF117-Ganges!P117,AF129-Ganges!P129,AF141-Ganges!P141,AF153-Ganges!P153,AF165-Ganges!P165,AF177-Ganges!P177,AF189-Ganges!P189,AF201-Ganges!P201,AF213-Ganges!P213,AF225-Ganges!P225,AF237-Ganges!P237,AF249-Ganges!P249,AF261-Ganges!P261,AF273-Ganges!P273,AF285-Ganges!P285,AF297-Ganges!P297,AF309-Ganges!P309,AF321-Ganges!P321,AF333-Ganges!P333)</f>
        <v>1.1537736213392862</v>
      </c>
      <c r="AH21" s="7">
        <f>Ganges!P21-AF21-AG21-AVERAGE(Ganges!$P$2:$P$349)</f>
        <v>-1.9904880059529173E-3</v>
      </c>
    </row>
    <row r="22" spans="1:34" x14ac:dyDescent="0.2">
      <c r="A22" s="3">
        <v>33496</v>
      </c>
      <c r="B22">
        <f t="shared" si="0"/>
        <v>1991</v>
      </c>
      <c r="C22">
        <f t="shared" si="1"/>
        <v>9</v>
      </c>
      <c r="D22" s="7">
        <f>AVERAGE(Ganges!D16:D27)</f>
        <v>14.701407233333333</v>
      </c>
      <c r="E22" s="7">
        <f>-AVERAGE(D10-Ganges!D10,D22-Ganges!D22,D34-Ganges!D34,D46-Ganges!D46,D58-Ganges!D58,D70-Ganges!D70,D82-Ganges!D82,D94-Ganges!D94,D106-Ganges!D106,D118-Ganges!D118,D130-Ganges!D130,D142-Ganges!D142,D154-Ganges!D154,D166-Ganges!D166,D178-Ganges!D178,D190-Ganges!D190,D202-Ganges!D202,D214-Ganges!D214,D226-Ganges!D226,D238-Ganges!D238,D250-Ganges!D250,D262-Ganges!D262,D274-Ganges!D274,D286-Ganges!D286,D298-Ganges!D298,D310-Ganges!D310,D322-Ganges!D322,D334-Ganges!D334)</f>
        <v>13.415904409672619</v>
      </c>
      <c r="F22" s="7">
        <f>Ganges!D22-D22-E22</f>
        <v>1.9080980569940493</v>
      </c>
      <c r="G22" s="7">
        <f t="shared" si="12"/>
        <v>9.6571255267139051</v>
      </c>
      <c r="H22" s="7">
        <f>AVERAGE(Ganges!H16:H27)-AVERAGE(Ganges!$H$2:$H$349)</f>
        <v>11.527984970229681</v>
      </c>
      <c r="I22" s="7">
        <f>-AVERAGE(Ganges!$H$2:$H$349)-AVERAGE(H10-Ganges!H10,H22-Ganges!H22,H34-Ganges!H34,H46-Ganges!H46,H58-Ganges!H58,H70-Ganges!H70,H82-Ganges!H82,H94-Ganges!H94,H106-Ganges!H106,H118-Ganges!H118,H130-Ganges!H130,H142-Ganges!H142,H154-Ganges!H154,H166-Ganges!H166,H178-Ganges!H178,H190-Ganges!H190,H202-Ganges!H202,H214-Ganges!H214,H226-Ganges!H226,H238-Ganges!H238,H250-Ganges!H250,H262-Ganges!H262,H274-Ganges!H274,H286-Ganges!H286,H298-Ganges!H298,H310-Ganges!H310,H322-Ganges!H322,H334-Ganges!H334)</f>
        <v>2.8821643645833319</v>
      </c>
      <c r="J22" s="7">
        <f>Ganges!H22-H22-I22-AVERAGE(Ganges!$H$2:$H$349)</f>
        <v>-0.10819789458355444</v>
      </c>
      <c r="K22" s="7">
        <f>AVERAGE(Ganges!I16:I27)-AVERAGE(Ganges!$I$2:$I$349)</f>
        <v>3.9254155876149355</v>
      </c>
      <c r="L22" s="7">
        <f>-AVERAGE(Ganges!$I$2:$I$349)-AVERAGE(K10-Ganges!I10,K22-Ganges!I22,K34-Ganges!I34,K46-Ganges!I46,K58-Ganges!I58,K70-Ganges!I70,K82-Ganges!I82,K94-Ganges!I94,K106-Ganges!I106,K118-Ganges!I118,K130-Ganges!I130,K142-Ganges!I142,K154-Ganges!I154,K166-Ganges!I166,K178-Ganges!I178,K190-Ganges!I190,K202-Ganges!I202,K214-Ganges!I214,K226-Ganges!I226,K238-Ganges!I238,K250-Ganges!I250,K262-Ganges!I262,K274-Ganges!I274,K286-Ganges!I286,K298-Ganges!I298,K310-Ganges!I310,K322-Ganges!I322,K334-Ganges!I334)</f>
        <v>-0.26117310074405253</v>
      </c>
      <c r="M22" s="7">
        <f>Ganges!I22-K22-L22-AVERAGE(Ganges!$I$2:$I$349)</f>
        <v>2.1270286577376396E-2</v>
      </c>
      <c r="N22" s="7">
        <f>AVERAGE(Ganges!J16:J27)-AVERAGE(Ganges!$J$2:$J$349)</f>
        <v>-0.24752719853448291</v>
      </c>
      <c r="O22" s="7">
        <f>-AVERAGE(Ganges!$J$2:$J$349)-AVERAGE(N10-Ganges!J10,N22-Ganges!J22,N34-Ganges!J34,N46-Ganges!J46,N58-Ganges!J58,N70-Ganges!J70,N82-Ganges!J82,N94-Ganges!J94,N106-Ganges!J106,N118-Ganges!J118,N130-Ganges!J130,N142-Ganges!J142,N154-Ganges!J154,N166-Ganges!J166,N178-Ganges!J178,N190-Ganges!J190,N202-Ganges!J202,N214-Ganges!J214,N226-Ganges!J226,N238-Ganges!J238,N250-Ganges!J250,N262-Ganges!J262,N274-Ganges!J274,N286-Ganges!J286,N298-Ganges!J298,N310-Ganges!J310,N322-Ganges!J322,N334-Ganges!J334)</f>
        <v>3.2540599605357148</v>
      </c>
      <c r="P22" s="7">
        <f>Ganges!J22-N22-O22-AVERAGE(Ganges!$J$2:$J$349)</f>
        <v>0.63243446196428543</v>
      </c>
      <c r="Q22" s="7">
        <f>AVERAGE(Ganges!K16:K27)-AVERAGE(Ganges!$K$2:$K$349)</f>
        <v>-6.6722542959768427E-2</v>
      </c>
      <c r="R22" s="7">
        <f>-AVERAGE(Ganges!$K$2:$K$349)-AVERAGE(Q10-Ganges!K10,Q22-Ganges!K22,Q34-Ganges!K34,Q46-Ganges!K46,Q58-Ganges!K58,Q70-Ganges!K70,Q82-Ganges!K82,Q94-Ganges!K94,Q106-Ganges!K106,Q118-Ganges!K118,Q130-Ganges!K130,Q142-Ganges!K142,Q154-Ganges!K154,Q166-Ganges!K166,Q178-Ganges!K178,Q190-Ganges!K190,Q202-Ganges!K202,Q214-Ganges!K214,Q226-Ganges!K226,Q238-Ganges!K238,Q250-Ganges!K250,Q262-Ganges!K262,Q274-Ganges!K274,Q286-Ganges!K286,Q298-Ganges!K298,Q310-Ganges!K310,Q322-Ganges!K322,Q334-Ganges!K334)</f>
        <v>-0.42088666654761897</v>
      </c>
      <c r="S22" s="7">
        <f>Ganges!K22-Q22-R22-AVERAGE(Ganges!$K$2:$K$349)</f>
        <v>-6.2807286785714345E-2</v>
      </c>
      <c r="T22" s="7">
        <f>AVERAGE(Ganges!L16:L27)-AVERAGE(Ganges!$L$2:$L$349)</f>
        <v>-0.10967723528735807</v>
      </c>
      <c r="U22" s="7">
        <f>-AVERAGE(Ganges!$L$2:$L$349)-AVERAGE(T10-Ganges!L10,T22-Ganges!L22,T34-Ganges!L34,T46-Ganges!L46,T58-Ganges!L58,T70-Ganges!L70,T82-Ganges!L82,T94-Ganges!L94,T106-Ganges!L106,T118-Ganges!L118,T130-Ganges!L130,T142-Ganges!L142,T154-Ganges!L154,T166-Ganges!L166,T178-Ganges!L178,T190-Ganges!L190,T202-Ganges!L202,T214-Ganges!L214,T226-Ganges!L226,T238-Ganges!L238,T250-Ganges!L250,T262-Ganges!L262,T274-Ganges!L274,T286-Ganges!L286,T298-Ganges!L298,T310-Ganges!L310,T322-Ganges!L322,T334-Ganges!L334)</f>
        <v>5.268414059434523</v>
      </c>
      <c r="V22" s="7">
        <f>Ganges!L22-T22-U22-AVERAGE(Ganges!$L$2:$L$349)</f>
        <v>1.19009874389881</v>
      </c>
      <c r="W22" s="7">
        <f>AVERAGE(Ganges!M16:M27)-AVERAGE(Ganges!$M$2:$M$349)</f>
        <v>-1.4951891005747342E-2</v>
      </c>
      <c r="X22" s="7">
        <f>-AVERAGE(Ganges!$M$2:$M$349)-AVERAGE(W10-Ganges!M10,W22-Ganges!M22,W34-Ganges!M34,W46-Ganges!M46,W58-Ganges!M58,W70-Ganges!M70,W82-Ganges!M82,W94-Ganges!M94,W106-Ganges!M106,W118-Ganges!M118,W130-Ganges!M130,W142-Ganges!M142,W154-Ganges!M154,W166-Ganges!M166,W178-Ganges!M178,W190-Ganges!M190,W202-Ganges!M202,W214-Ganges!M214,W226-Ganges!M226,W238-Ganges!M238,W250-Ganges!M250,W262-Ganges!M262,W274-Ganges!M274,W286-Ganges!M286,W298-Ganges!M298,W310-Ganges!M310,W322-Ganges!M322,W334-Ganges!M334)</f>
        <v>0.11492892976190469</v>
      </c>
      <c r="Y22" s="7">
        <f>Ganges!M22-W22-X22-AVERAGE(Ganges!$M$2:$M$349)</f>
        <v>-6.9734539285712938E-3</v>
      </c>
      <c r="Z22" s="7">
        <f>AVERAGE(Ganges!N16:N27)-AVERAGE(Ganges!$N$2:$N$349)</f>
        <v>0.18431869936781564</v>
      </c>
      <c r="AA22" s="7">
        <f>-AVERAGE(Ganges!$N$2:$N$349)-AVERAGE(Z10-Ganges!N10,Z22-Ganges!N22,Z34-Ganges!N34,Z46-Ganges!N46,Z58-Ganges!N58,Z70-Ganges!N70,Z82-Ganges!N82,Z94-Ganges!N94,Z106-Ganges!N106,Z118-Ganges!N118,Z130-Ganges!N130,Z142-Ganges!N142,Z154-Ganges!N154,Z166-Ganges!N166,Z178-Ganges!N178,Z190-Ganges!N190,Z202-Ganges!N202,Z214-Ganges!N214,Z226-Ganges!N226,Z238-Ganges!N238,Z250-Ganges!N250,Z262-Ganges!N262,Z274-Ganges!N274,Z286-Ganges!N286,Z298-Ganges!N298,Z310-Ganges!N310,Z322-Ganges!N322,Z334-Ganges!N334)</f>
        <v>-0.60659957285714283</v>
      </c>
      <c r="AB22" s="7">
        <f>Ganges!N22-Z22-AA22-AVERAGE(Ganges!$N$2:$N$349)</f>
        <v>-0.1763862138095238</v>
      </c>
      <c r="AC22" s="7">
        <f>AVERAGE(Ganges!O16:O27)-AVERAGE(Ganges!$O$2:$O$349)</f>
        <v>-0.42887550028735699</v>
      </c>
      <c r="AD22" s="7">
        <f>-AVERAGE(Ganges!$O$2:$O$349)-AVERAGE(AC10-Ganges!O10,AC22-Ganges!O22,AC34-Ganges!O34,AC46-Ganges!O46,AC58-Ganges!O58,AC70-Ganges!O70,AC82-Ganges!O82,AC94-Ganges!O94,AC106-Ganges!O106,AC118-Ganges!O118,AC130-Ganges!O130,AC142-Ganges!O142,AC154-Ganges!O154,AC166-Ganges!O166,AC178-Ganges!O178,AC190-Ganges!O190,AC202-Ganges!O202,AC214-Ganges!O214,AC226-Ganges!O226,AC238-Ganges!O238,AC250-Ganges!O250,AC262-Ganges!O262,AC274-Ganges!O274,AC286-Ganges!O286,AC298-Ganges!O298,AC310-Ganges!O310,AC322-Ganges!O322,AC334-Ganges!O334)</f>
        <v>2.8007526385714296</v>
      </c>
      <c r="AE22" s="7">
        <f>Ganges!O22-AC22-AD22-AVERAGE(Ganges!$O$2:$O$349)</f>
        <v>0.20342737476190376</v>
      </c>
      <c r="AF22" s="7">
        <f>AVERAGE(Ganges!P16:P27)-AVERAGE(Ganges!$P$2:$P$349)</f>
        <v>-6.8524362241379477E-2</v>
      </c>
      <c r="AG22" s="7">
        <f>-AVERAGE(Ganges!$P$2:$P$349)-AVERAGE(AF10-Ganges!P10,AF22-Ganges!P22,AF34-Ganges!P34,AF46-Ganges!P46,AF58-Ganges!P58,AF70-Ganges!P70,AF82-Ganges!P82,AF94-Ganges!P94,AF106-Ganges!P106,AF118-Ganges!P118,AF130-Ganges!P130,AF142-Ganges!P142,AF154-Ganges!P154,AF166-Ganges!P166,AF178-Ganges!P178,AF190-Ganges!P190,AF202-Ganges!P202,AF214-Ganges!P214,AF226-Ganges!P226,AF238-Ganges!P238,AF250-Ganges!P250,AF262-Ganges!P262,AF274-Ganges!P274,AF286-Ganges!P286,AF298-Ganges!P298,AF310-Ganges!P310,AF322-Ganges!P322,AF334-Ganges!P334)</f>
        <v>0.38425597407738099</v>
      </c>
      <c r="AH22" s="7">
        <f>Ganges!P22-AF22-AG22-AVERAGE(Ganges!$P$2:$P$349)</f>
        <v>0.21525465175595238</v>
      </c>
    </row>
    <row r="23" spans="1:34" x14ac:dyDescent="0.2">
      <c r="A23" s="3">
        <v>33526</v>
      </c>
      <c r="B23">
        <f t="shared" si="0"/>
        <v>1991</v>
      </c>
      <c r="C23">
        <f t="shared" si="1"/>
        <v>10</v>
      </c>
      <c r="D23" s="7">
        <f>AVERAGE(Ganges!D17:D28)</f>
        <v>14.416634479166667</v>
      </c>
      <c r="E23" s="7">
        <f>-AVERAGE(D11-Ganges!D11,D23-Ganges!D23,D35-Ganges!D35,D47-Ganges!D47,D59-Ganges!D59,D71-Ganges!D71,D83-Ganges!D83,D95-Ganges!D95,D107-Ganges!D107,D119-Ganges!D119,D131-Ganges!D131,D143-Ganges!D143,D155-Ganges!D155,D167-Ganges!D167,D179-Ganges!D179,D191-Ganges!D191,D203-Ganges!D203,D215-Ganges!D215,D227-Ganges!D227,D239-Ganges!D239,D251-Ganges!D251,D263-Ganges!D263,D275-Ganges!D275,D287-Ganges!D287,D299-Ganges!D299,D311-Ganges!D311,D323-Ganges!D323,D335-Ganges!D335)</f>
        <v>4.8211342427380952</v>
      </c>
      <c r="F23" s="7">
        <f>Ganges!D23-D23-E23</f>
        <v>-1.817442491904762</v>
      </c>
      <c r="G23" s="7">
        <f t="shared" si="12"/>
        <v>8.1460466360298422</v>
      </c>
      <c r="H23" s="7">
        <f>AVERAGE(Ganges!H17:H28)-AVERAGE(Ganges!$H$2:$H$349)</f>
        <v>11.365061793562745</v>
      </c>
      <c r="I23" s="7">
        <f>-AVERAGE(Ganges!$H$2:$H$349)-AVERAGE(H11-Ganges!H11,H23-Ganges!H23,H35-Ganges!H35,H47-Ganges!H47,H59-Ganges!H59,H71-Ganges!H71,H83-Ganges!H83,H95-Ganges!H95,H107-Ganges!H107,H119-Ganges!H119,H131-Ganges!H131,H143-Ganges!H143,H155-Ganges!H155,H167-Ganges!H167,H179-Ganges!H179,H191-Ganges!H191,H203-Ganges!H203,H215-Ganges!H215,H227-Ganges!H227,H239-Ganges!H239,H251-Ganges!H251,H263-Ganges!H263,H275-Ganges!H275,H287-Ganges!H287,H299-Ganges!H299,H311-Ganges!H311,H323-Ganges!H323,H335-Ganges!H335)</f>
        <v>2.5435645691068203</v>
      </c>
      <c r="J23" s="7">
        <f>Ganges!H23-H23-I23-AVERAGE(Ganges!$H$2:$H$349)</f>
        <v>-0.50438000244002978</v>
      </c>
      <c r="K23" s="7">
        <f>AVERAGE(Ganges!I17:I28)-AVERAGE(Ganges!$I$2:$I$349)</f>
        <v>3.9003857692815913</v>
      </c>
      <c r="L23" s="7">
        <f>-AVERAGE(Ganges!$I$2:$I$349)-AVERAGE(K11-Ganges!I11,K23-Ganges!I23,K35-Ganges!I35,K47-Ganges!I47,K59-Ganges!I59,K71-Ganges!I71,K83-Ganges!I83,K95-Ganges!I95,K107-Ganges!I107,K119-Ganges!I119,K131-Ganges!I131,K143-Ganges!I143,K155-Ganges!I155,K167-Ganges!I167,K179-Ganges!I179,K191-Ganges!I191,K203-Ganges!I203,K215-Ganges!I215,K227-Ganges!I227,K239-Ganges!I239,K251-Ganges!I251,K263-Ganges!I263,K275-Ganges!I275,K287-Ganges!I287,K299-Ganges!I299,K311-Ganges!I311,K323-Ganges!I323,K335-Ganges!I335)</f>
        <v>-0.20432651529761614</v>
      </c>
      <c r="M23" s="7">
        <f>Ganges!I23-K23-L23-AVERAGE(Ganges!$I$2:$I$349)</f>
        <v>5.5046946428660704E-4</v>
      </c>
      <c r="N23" s="7">
        <f>AVERAGE(Ganges!J17:J28)-AVERAGE(Ganges!$J$2:$J$349)</f>
        <v>-0.25521685353448298</v>
      </c>
      <c r="O23" s="7">
        <f>-AVERAGE(Ganges!$J$2:$J$349)-AVERAGE(N11-Ganges!J11,N23-Ganges!J23,N35-Ganges!J35,N47-Ganges!J47,N59-Ganges!J59,N71-Ganges!J71,N83-Ganges!J83,N95-Ganges!J95,N107-Ganges!J107,N119-Ganges!J119,N131-Ganges!J131,N143-Ganges!J143,N155-Ganges!J155,N167-Ganges!J167,N179-Ganges!J179,N191-Ganges!J191,N203-Ganges!J203,N215-Ganges!J215,N227-Ganges!J227,N239-Ganges!J239,N251-Ganges!J251,N263-Ganges!J263,N275-Ganges!J275,N287-Ganges!J287,N299-Ganges!J299,N311-Ganges!J311,N323-Ganges!J323,N335-Ganges!J335)</f>
        <v>1.1486781142559517</v>
      </c>
      <c r="P23" s="7">
        <f>Ganges!J23-N23-O23-AVERAGE(Ganges!$J$2:$J$349)</f>
        <v>-0.14198740675595189</v>
      </c>
      <c r="Q23" s="7">
        <f>AVERAGE(Ganges!K17:K28)-AVERAGE(Ganges!$K$2:$K$349)</f>
        <v>-5.2529072126435317E-2</v>
      </c>
      <c r="R23" s="7">
        <f>-AVERAGE(Ganges!$K$2:$K$349)-AVERAGE(Q11-Ganges!K11,Q23-Ganges!K23,Q35-Ganges!K35,Q47-Ganges!K47,Q59-Ganges!K59,Q71-Ganges!K71,Q83-Ganges!K83,Q95-Ganges!K95,Q107-Ganges!K107,Q119-Ganges!K119,Q131-Ganges!K131,Q143-Ganges!K143,Q155-Ganges!K155,Q167-Ganges!K167,Q179-Ganges!K179,Q191-Ganges!K191,Q203-Ganges!K203,Q215-Ganges!K215,Q227-Ganges!K227,Q239-Ganges!K239,Q251-Ganges!K251,Q263-Ganges!K263,Q275-Ganges!K275,Q287-Ganges!K287,Q299-Ganges!K299,Q311-Ganges!K311,Q323-Ganges!K323,Q335-Ganges!K335)</f>
        <v>-9.0107742261904655E-2</v>
      </c>
      <c r="S23" s="7">
        <f>Ganges!K23-Q23-R23-AVERAGE(Ganges!$K$2:$K$349)</f>
        <v>0.17735804809523825</v>
      </c>
      <c r="T23" s="7">
        <f>AVERAGE(Ganges!L17:L28)-AVERAGE(Ganges!$L$2:$L$349)</f>
        <v>-0.18271052862069315</v>
      </c>
      <c r="U23" s="7">
        <f>-AVERAGE(Ganges!$L$2:$L$349)-AVERAGE(T11-Ganges!L11,T23-Ganges!L23,T35-Ganges!L35,T47-Ganges!L47,T59-Ganges!L59,T71-Ganges!L71,T83-Ganges!L83,T95-Ganges!L95,T107-Ganges!L107,T119-Ganges!L119,T131-Ganges!L131,T143-Ganges!L143,T155-Ganges!L155,T167-Ganges!L167,T179-Ganges!L179,T191-Ganges!L191,T203-Ganges!L203,T215-Ganges!L215,T227-Ganges!L227,T239-Ganges!L239,T251-Ganges!L251,T263-Ganges!L263,T275-Ganges!L275,T287-Ganges!L287,T299-Ganges!L299,T311-Ganges!L311,T323-Ganges!L323,T335-Ganges!L335)</f>
        <v>1.5566194781845244</v>
      </c>
      <c r="V23" s="7">
        <f>Ganges!L23-T23-U23-AVERAGE(Ganges!$L$2:$L$349)</f>
        <v>-0.29030785151785654</v>
      </c>
      <c r="W23" s="7">
        <f>AVERAGE(Ganges!M17:M28)-AVERAGE(Ganges!$M$2:$M$349)</f>
        <v>-1.4756447672413964E-2</v>
      </c>
      <c r="X23" s="7">
        <f>-AVERAGE(Ganges!$M$2:$M$349)-AVERAGE(W11-Ganges!M11,W23-Ganges!M23,W35-Ganges!M35,W47-Ganges!M47,W59-Ganges!M59,W71-Ganges!M71,W83-Ganges!M83,W95-Ganges!M95,W107-Ganges!M107,W119-Ganges!M119,W131-Ganges!M131,W143-Ganges!M143,W155-Ganges!M155,W167-Ganges!M167,W179-Ganges!M179,W191-Ganges!M191,W203-Ganges!M203,W215-Ganges!M215,W227-Ganges!M227,W239-Ganges!M239,W251-Ganges!M251,W263-Ganges!M263,W275-Ganges!M275,W287-Ganges!M287,W299-Ganges!M299,W311-Ganges!M311,W323-Ganges!M323,W335-Ganges!M335)</f>
        <v>0.11484751752976188</v>
      </c>
      <c r="Y23" s="7">
        <f>Ganges!M23-W23-X23-AVERAGE(Ganges!$M$2:$M$349)</f>
        <v>-7.0874850297618641E-3</v>
      </c>
      <c r="Z23" s="7">
        <f>AVERAGE(Ganges!N17:N28)-AVERAGE(Ganges!$N$2:$N$349)</f>
        <v>0.17837997020114893</v>
      </c>
      <c r="AA23" s="7">
        <f>-AVERAGE(Ganges!$N$2:$N$349)-AVERAGE(Z11-Ganges!N11,Z23-Ganges!N23,Z35-Ganges!N35,Z47-Ganges!N47,Z59-Ganges!N59,Z71-Ganges!N71,Z83-Ganges!N83,Z95-Ganges!N95,Z107-Ganges!N107,Z119-Ganges!N119,Z131-Ganges!N131,Z143-Ganges!N143,Z155-Ganges!N155,Z167-Ganges!N167,Z179-Ganges!N179,Z191-Ganges!N191,Z203-Ganges!N203,Z215-Ganges!N215,Z227-Ganges!N227,Z239-Ganges!N239,Z251-Ganges!N251,Z263-Ganges!N263,Z275-Ganges!N275,Z287-Ganges!N287,Z299-Ganges!N299,Z311-Ganges!N311,Z323-Ganges!N323,Z335-Ganges!N335)</f>
        <v>-0.53780897583333331</v>
      </c>
      <c r="AB23" s="7">
        <f>Ganges!N23-Z23-AA23-AVERAGE(Ganges!$N$2:$N$349)</f>
        <v>-0.21061258166666658</v>
      </c>
      <c r="AC23" s="7">
        <f>AVERAGE(Ganges!O17:O28)-AVERAGE(Ganges!$O$2:$O$349)</f>
        <v>-0.4535125436206906</v>
      </c>
      <c r="AD23" s="7">
        <f>-AVERAGE(Ganges!$O$2:$O$349)-AVERAGE(AC11-Ganges!O11,AC23-Ganges!O23,AC35-Ganges!O35,AC47-Ganges!O47,AC59-Ganges!O59,AC71-Ganges!O71,AC83-Ganges!O83,AC95-Ganges!O95,AC107-Ganges!O107,AC119-Ganges!O119,AC131-Ganges!O131,AC143-Ganges!O143,AC155-Ganges!O155,AC167-Ganges!O167,AC179-Ganges!O179,AC191-Ganges!O191,AC203-Ganges!O203,AC215-Ganges!O215,AC227-Ganges!O227,AC239-Ganges!O239,AC251-Ganges!O251,AC263-Ganges!O263,AC275-Ganges!O275,AC287-Ganges!O287,AC299-Ganges!O299,AC311-Ganges!O311,AC323-Ganges!O323,AC335-Ganges!O335)</f>
        <v>0.54755549892857047</v>
      </c>
      <c r="AE23" s="7">
        <f>Ganges!O23-AC23-AD23-AVERAGE(Ganges!$O$2:$O$349)</f>
        <v>-0.81326311226190295</v>
      </c>
      <c r="AF23" s="7">
        <f>AVERAGE(Ganges!P17:P28)-AVERAGE(Ganges!$P$2:$P$349)</f>
        <v>-6.8441241408046138E-2</v>
      </c>
      <c r="AG23" s="7">
        <f>-AVERAGE(Ganges!$P$2:$P$349)-AVERAGE(AF11-Ganges!P11,AF23-Ganges!P23,AF35-Ganges!P35,AF47-Ganges!P47,AF59-Ganges!P59,AF71-Ganges!P71,AF83-Ganges!P83,AF95-Ganges!P95,AF107-Ganges!P107,AF119-Ganges!P119,AF131-Ganges!P131,AF143-Ganges!P143,AF155-Ganges!P155,AF167-Ganges!P167,AF179-Ganges!P179,AF191-Ganges!P191,AF203-Ganges!P203,AF215-Ganges!P215,AF227-Ganges!P227,AF239-Ganges!P239,AF251-Ganges!P251,AF263-Ganges!P263,AF275-Ganges!P275,AF287-Ganges!P287,AF299-Ganges!P299,AF311-Ganges!P311,AF323-Ganges!P323,AF335-Ganges!P335)</f>
        <v>-0.25787379208333333</v>
      </c>
      <c r="AH23" s="7">
        <f>Ganges!P23-AF23-AG23-AVERAGE(Ganges!$P$2:$P$349)</f>
        <v>-2.7784772916666645E-2</v>
      </c>
    </row>
    <row r="24" spans="1:34" x14ac:dyDescent="0.2">
      <c r="A24" s="3">
        <v>33557</v>
      </c>
      <c r="B24">
        <f t="shared" si="0"/>
        <v>1991</v>
      </c>
      <c r="C24">
        <f t="shared" si="1"/>
        <v>11</v>
      </c>
      <c r="D24" s="7">
        <f>AVERAGE(Ganges!D18:D29)</f>
        <v>14.081236520833334</v>
      </c>
      <c r="E24" s="7">
        <f>-AVERAGE(D12-Ganges!D12,D24-Ganges!D24,D36-Ganges!D36,D48-Ganges!D48,D60-Ganges!D60,D72-Ganges!D72,D84-Ganges!D84,D96-Ganges!D96,D108-Ganges!D108,D120-Ganges!D120,D132-Ganges!D132,D144-Ganges!D144,D156-Ganges!D156,D168-Ganges!D168,D180-Ganges!D180,D192-Ganges!D192,D204-Ganges!D204,D216-Ganges!D216,D228-Ganges!D228,D240-Ganges!D240,D252-Ganges!D252,D264-Ganges!D264,D276-Ganges!D276,D288-Ganges!D288,D300-Ganges!D300,D312-Ganges!D312,D324-Ganges!D324,D336-Ganges!D336)</f>
        <v>1.2460791845238033E-2</v>
      </c>
      <c r="F24" s="7">
        <f>Ganges!D24-D24-E24</f>
        <v>-0.62239146267857215</v>
      </c>
      <c r="G24" s="7">
        <f t="shared" si="12"/>
        <v>4.45224112771532</v>
      </c>
      <c r="H24" s="7">
        <f>AVERAGE(Ganges!H18:H29)-AVERAGE(Ganges!$H$2:$H$349)</f>
        <v>11.197886500229288</v>
      </c>
      <c r="I24" s="7">
        <f>-AVERAGE(Ganges!$H$2:$H$349)-AVERAGE(H12-Ganges!H12,H24-Ganges!H24,H36-Ganges!H36,H48-Ganges!H48,H60-Ganges!H60,H72-Ganges!H72,H84-Ganges!H84,H96-Ganges!H96,H108-Ganges!H108,H120-Ganges!H120,H132-Ganges!H132,H144-Ganges!H144,H156-Ganges!H156,H168-Ganges!H168,H180-Ganges!H180,H192-Ganges!H192,H204-Ganges!H204,H216-Ganges!H216,H228-Ganges!H228,H240-Ganges!H240,H252-Ganges!H252,H264-Ganges!H264,H276-Ganges!H276,H288-Ganges!H288,H300-Ganges!H300,H312-Ganges!H312,H324-Ganges!H324,H336-Ganges!H336)</f>
        <v>1.821157545476126</v>
      </c>
      <c r="J24" s="7">
        <f>Ganges!H24-H24-I24-AVERAGE(Ganges!$H$2:$H$349)</f>
        <v>-0.37676057547605524</v>
      </c>
      <c r="K24" s="7">
        <f>AVERAGE(Ganges!I18:I29)-AVERAGE(Ganges!$I$2:$I$349)</f>
        <v>3.8726033284482639</v>
      </c>
      <c r="L24" s="7">
        <f>-AVERAGE(Ganges!$I$2:$I$349)-AVERAGE(K12-Ganges!I12,K24-Ganges!I24,K36-Ganges!I36,K48-Ganges!I48,K60-Ganges!I60,K72-Ganges!I72,K84-Ganges!I84,K96-Ganges!I96,K108-Ganges!I108,K120-Ganges!I120,K132-Ganges!I132,K144-Ganges!I144,K156-Ganges!I156,K168-Ganges!I168,K180-Ganges!I180,K192-Ganges!I192,K204-Ganges!I204,K216-Ganges!I216,K228-Ganges!I228,K240-Ganges!I240,K252-Ganges!I252,K264-Ganges!I264,K276-Ganges!I276,K288-Ganges!I288,K300-Ganges!I300,K312-Ganges!I312,K324-Ganges!I324,K336-Ganges!I336)</f>
        <v>-0.16102384431547279</v>
      </c>
      <c r="M24" s="7">
        <f>Ganges!I24-K24-L24-AVERAGE(Ganges!$I$2:$I$349)</f>
        <v>-3.7091068453065645E-4</v>
      </c>
      <c r="N24" s="7">
        <f>AVERAGE(Ganges!J18:J29)-AVERAGE(Ganges!$J$2:$J$349)</f>
        <v>-0.26197515603448296</v>
      </c>
      <c r="O24" s="7">
        <f>-AVERAGE(Ganges!$J$2:$J$349)-AVERAGE(N12-Ganges!J12,N24-Ganges!J24,N36-Ganges!J36,N48-Ganges!J48,N60-Ganges!J60,N72-Ganges!J72,N84-Ganges!J84,N96-Ganges!J96,N108-Ganges!J108,N120-Ganges!J120,N132-Ganges!J132,N144-Ganges!J144,N156-Ganges!J156,N168-Ganges!J168,N180-Ganges!J180,N192-Ganges!J192,N204-Ganges!J204,N216-Ganges!J216,N228-Ganges!J228,N240-Ganges!J240,N252-Ganges!J252,N264-Ganges!J264,N276-Ganges!J276,N288-Ganges!J288,N300-Ganges!J300,N312-Ganges!J312,N324-Ganges!J324,N336-Ganges!J336)</f>
        <v>0.26826936654761901</v>
      </c>
      <c r="P24" s="7">
        <f>Ganges!J24-N24-O24-AVERAGE(Ganges!$J$2:$J$349)</f>
        <v>-0.14135456654761924</v>
      </c>
      <c r="Q24" s="7">
        <f>AVERAGE(Ganges!K18:K29)-AVERAGE(Ganges!$K$2:$K$349)</f>
        <v>-4.0355111293101875E-2</v>
      </c>
      <c r="R24" s="7">
        <f>-AVERAGE(Ganges!$K$2:$K$349)-AVERAGE(Q12-Ganges!K12,Q24-Ganges!K24,Q36-Ganges!K36,Q48-Ganges!K48,Q60-Ganges!K60,Q72-Ganges!K72,Q84-Ganges!K84,Q96-Ganges!K96,Q108-Ganges!K108,Q120-Ganges!K120,Q132-Ganges!K132,Q144-Ganges!K144,Q156-Ganges!K156,Q168-Ganges!K168,Q180-Ganges!K180,Q192-Ganges!K192,Q204-Ganges!K204,Q216-Ganges!K216,Q228-Ganges!K228,Q240-Ganges!K240,Q252-Ganges!K252,Q264-Ganges!K264,Q276-Ganges!K276,Q288-Ganges!K288,Q300-Ganges!K300,Q312-Ganges!K312,Q324-Ganges!K324,Q336-Ganges!K336)</f>
        <v>6.3054021517857439E-2</v>
      </c>
      <c r="S24" s="7">
        <f>Ganges!K24-Q24-R24-AVERAGE(Ganges!$K$2:$K$349)</f>
        <v>-4.1249086517857303E-2</v>
      </c>
      <c r="T24" s="7">
        <f>AVERAGE(Ganges!L18:L29)-AVERAGE(Ganges!$L$2:$L$349)</f>
        <v>-0.27037292695402648</v>
      </c>
      <c r="U24" s="7">
        <f>-AVERAGE(Ganges!$L$2:$L$349)-AVERAGE(T12-Ganges!L12,T24-Ganges!L24,T36-Ganges!L36,T48-Ganges!L48,T60-Ganges!L60,T72-Ganges!L72,T84-Ganges!L84,T96-Ganges!L96,T108-Ganges!L108,T120-Ganges!L120,T132-Ganges!L132,T144-Ganges!L144,T156-Ganges!L156,T168-Ganges!L168,T180-Ganges!L180,T192-Ganges!L192,T204-Ganges!L204,T216-Ganges!L216,T228-Ganges!L228,T240-Ganges!L240,T252-Ganges!L252,T264-Ganges!L264,T276-Ganges!L276,T288-Ganges!L288,T300-Ganges!L300,T312-Ganges!L312,T324-Ganges!L324,T336-Ganges!L336)</f>
        <v>0.41896813860119142</v>
      </c>
      <c r="V24" s="7">
        <f>Ganges!L24-T24-U24-AVERAGE(Ganges!$L$2:$L$349)</f>
        <v>0.12688181639880991</v>
      </c>
      <c r="W24" s="7">
        <f>AVERAGE(Ganges!M18:M29)-AVERAGE(Ganges!$M$2:$M$349)</f>
        <v>-1.4753687672413945E-2</v>
      </c>
      <c r="X24" s="7">
        <f>-AVERAGE(Ganges!$M$2:$M$349)-AVERAGE(W12-Ganges!M12,W24-Ganges!M24,W36-Ganges!M36,W48-Ganges!M48,W60-Ganges!M60,W72-Ganges!M72,W84-Ganges!M84,W96-Ganges!M96,W108-Ganges!M108,W120-Ganges!M120,W132-Ganges!M132,W144-Ganges!M144,W156-Ganges!M156,W168-Ganges!M168,W180-Ganges!M180,W192-Ganges!M192,W204-Ganges!M204,W216-Ganges!M216,W228-Ganges!M228,W240-Ganges!M240,W252-Ganges!M252,W264-Ganges!M264,W276-Ganges!M276,W288-Ganges!M288,W300-Ganges!M300,W312-Ganges!M312,W324-Ganges!M324,W336-Ganges!M336)</f>
        <v>-3.3066772559523866E-2</v>
      </c>
      <c r="Y24" s="7">
        <f>Ganges!M24-W24-X24-AVERAGE(Ganges!$M$2:$M$349)</f>
        <v>-1.9606549404761475E-3</v>
      </c>
      <c r="Z24" s="7">
        <f>AVERAGE(Ganges!N18:N29)-AVERAGE(Ganges!$N$2:$N$349)</f>
        <v>0.15640847603448249</v>
      </c>
      <c r="AA24" s="7">
        <f>-AVERAGE(Ganges!$N$2:$N$349)-AVERAGE(Z12-Ganges!N12,Z24-Ganges!N24,Z36-Ganges!N36,Z48-Ganges!N48,Z60-Ganges!N60,Z72-Ganges!N72,Z84-Ganges!N84,Z96-Ganges!N96,Z108-Ganges!N108,Z120-Ganges!N120,Z132-Ganges!N132,Z144-Ganges!N144,Z156-Ganges!N156,Z168-Ganges!N168,Z180-Ganges!N180,Z192-Ganges!N192,Z204-Ganges!N204,Z216-Ganges!N216,Z228-Ganges!N228,Z240-Ganges!N240,Z252-Ganges!N252,Z264-Ganges!N264,Z276-Ganges!N276,Z288-Ganges!N288,Z300-Ganges!N300,Z312-Ganges!N312,Z324-Ganges!N324,Z336-Ganges!N336)</f>
        <v>-0.40060437785714287</v>
      </c>
      <c r="AB24" s="7">
        <f>Ganges!N24-Z24-AA24-AVERAGE(Ganges!$N$2:$N$349)</f>
        <v>-0.16464012547619056</v>
      </c>
      <c r="AC24" s="7">
        <f>AVERAGE(Ganges!O18:O29)-AVERAGE(Ganges!$O$2:$O$349)</f>
        <v>-0.48933829278735708</v>
      </c>
      <c r="AD24" s="7">
        <f>-AVERAGE(Ganges!$O$2:$O$349)-AVERAGE(AC12-Ganges!O12,AC24-Ganges!O24,AC36-Ganges!O36,AC48-Ganges!O48,AC60-Ganges!O60,AC72-Ganges!O72,AC84-Ganges!O84,AC96-Ganges!O96,AC108-Ganges!O108,AC120-Ganges!O120,AC132-Ganges!O132,AC144-Ganges!O144,AC156-Ganges!O156,AC168-Ganges!O168,AC180-Ganges!O180,AC192-Ganges!O192,AC204-Ganges!O204,AC216-Ganges!O216,AC228-Ganges!O228,AC240-Ganges!O240,AC252-Ganges!O252,AC264-Ganges!O264,AC276-Ganges!O276,AC288-Ganges!O288,AC300-Ganges!O300,AC312-Ganges!O312,AC324-Ganges!O324,AC336-Ganges!O336)</f>
        <v>-1.5966035900892859</v>
      </c>
      <c r="AE24" s="7">
        <f>Ganges!O24-AC24-AD24-AVERAGE(Ganges!$O$2:$O$349)</f>
        <v>-8.2864904077379897E-2</v>
      </c>
      <c r="AF24" s="7">
        <f>AVERAGE(Ganges!P18:P29)-AVERAGE(Ganges!$P$2:$P$349)</f>
        <v>-6.8848683074712758E-2</v>
      </c>
      <c r="AG24" s="7">
        <f>-AVERAGE(Ganges!$P$2:$P$349)-AVERAGE(AF12-Ganges!P12,AF24-Ganges!P24,AF36-Ganges!P36,AF48-Ganges!P48,AF60-Ganges!P60,AF72-Ganges!P72,AF84-Ganges!P84,AF96-Ganges!P96,AF108-Ganges!P108,AF120-Ganges!P120,AF132-Ganges!P132,AF144-Ganges!P144,AF156-Ganges!P156,AF168-Ganges!P168,AF180-Ganges!P180,AF192-Ganges!P192,AF204-Ganges!P204,AF216-Ganges!P216,AF228-Ganges!P228,AF240-Ganges!P240,AF252-Ganges!P252,AF264-Ganges!P264,AF276-Ganges!P276,AF288-Ganges!P288,AF300-Ganges!P300,AF312-Ganges!P312,AF324-Ganges!P324,AF336-Ganges!P336)</f>
        <v>-0.36770572782738098</v>
      </c>
      <c r="AH24" s="7">
        <f>Ganges!P24-AF24-AG24-AVERAGE(Ganges!$P$2:$P$349)</f>
        <v>6.0020874494047582E-2</v>
      </c>
    </row>
    <row r="25" spans="1:34" x14ac:dyDescent="0.2">
      <c r="A25" s="3">
        <v>33587</v>
      </c>
      <c r="B25">
        <f t="shared" si="0"/>
        <v>1991</v>
      </c>
      <c r="C25">
        <f t="shared" si="1"/>
        <v>12</v>
      </c>
      <c r="D25" s="7">
        <f>AVERAGE(Ganges!D19:D30)</f>
        <v>13.855068921666666</v>
      </c>
      <c r="E25" s="7">
        <f>-AVERAGE(D13-Ganges!D13,D25-Ganges!D25,D37-Ganges!D37,D49-Ganges!D49,D61-Ganges!D61,D73-Ganges!D73,D85-Ganges!D85,D97-Ganges!D97,D109-Ganges!D109,D121-Ganges!D121,D133-Ganges!D133,D145-Ganges!D145,D157-Ganges!D157,D169-Ganges!D169,D181-Ganges!D181,D193-Ganges!D193,D205-Ganges!D205,D217-Ganges!D217,D229-Ganges!D229,D241-Ganges!D241,D253-Ganges!D253,D265-Ganges!D265,D277-Ganges!D277,D289-Ganges!D289,D301-Ganges!D301,D313-Ganges!D313,D325-Ganges!D325,D337-Ganges!D337)</f>
        <v>-2.527804368779762</v>
      </c>
      <c r="F25" s="7">
        <f>Ganges!D25-D25-E25</f>
        <v>0.40031456711309588</v>
      </c>
      <c r="G25" s="7">
        <f t="shared" si="12"/>
        <v>-0.43453879527915257</v>
      </c>
      <c r="H25" s="7">
        <f>AVERAGE(Ganges!H19:H30)-AVERAGE(Ganges!$H$2:$H$349)</f>
        <v>11.035044703562562</v>
      </c>
      <c r="I25" s="7">
        <f>-AVERAGE(Ganges!$H$2:$H$349)-AVERAGE(H13-Ganges!H13,H25-Ganges!H25,H37-Ganges!H37,H49-Ganges!H49,H61-Ganges!H61,H73-Ganges!H73,H85-Ganges!H85,H97-Ganges!H97,H109-Ganges!H109,H121-Ganges!H121,H133-Ganges!H133,H145-Ganges!H145,H157-Ganges!H157,H169-Ganges!H169,H181-Ganges!H181,H193-Ganges!H193,H205-Ganges!H205,H217-Ganges!H217,H229-Ganges!H229,H241-Ganges!H241,H253-Ganges!H253,H265-Ganges!H265,H277-Ganges!H277,H289-Ganges!H289,H301-Ganges!H301,H313-Ganges!H313,H325-Ganges!H325,H337-Ganges!H337)</f>
        <v>0.85680571044576936</v>
      </c>
      <c r="J25" s="7">
        <f>Ganges!H25-H25-I25-AVERAGE(Ganges!$H$2:$H$349)</f>
        <v>-0.30449858377869532</v>
      </c>
      <c r="K25" s="7">
        <f>AVERAGE(Ganges!I19:I30)-AVERAGE(Ganges!$I$2:$I$349)</f>
        <v>3.8456715659482583</v>
      </c>
      <c r="L25" s="7">
        <f>-AVERAGE(Ganges!$I$2:$I$349)-AVERAGE(K13-Ganges!I13,K25-Ganges!I25,K37-Ganges!I37,K49-Ganges!I49,K61-Ganges!I61,K73-Ganges!I73,K85-Ganges!I85,K97-Ganges!I97,K109-Ganges!I109,K121-Ganges!I121,K133-Ganges!I133,K145-Ganges!I145,K157-Ganges!I157,K169-Ganges!I169,K181-Ganges!I181,K193-Ganges!I193,K205-Ganges!I205,K217-Ganges!I217,K229-Ganges!I229,K241-Ganges!I241,K253-Ganges!I253,K265-Ganges!I265,K277-Ganges!I277,K289-Ganges!I289,K301-Ganges!I301,K313-Ganges!I313,K325-Ganges!I325,K337-Ganges!I337)</f>
        <v>-0.11034003916667245</v>
      </c>
      <c r="M25" s="7">
        <f>Ganges!I25-K25-L25-AVERAGE(Ganges!$I$2:$I$349)</f>
        <v>1.3795136666672647E-2</v>
      </c>
      <c r="N25" s="7">
        <f>AVERAGE(Ganges!J19:J30)-AVERAGE(Ganges!$J$2:$J$349)</f>
        <v>-0.26411043770114961</v>
      </c>
      <c r="O25" s="7">
        <f>-AVERAGE(Ganges!$J$2:$J$349)-AVERAGE(N13-Ganges!J13,N25-Ganges!J25,N37-Ganges!J37,N49-Ganges!J49,N61-Ganges!J61,N73-Ganges!J73,N85-Ganges!J85,N97-Ganges!J97,N109-Ganges!J109,N121-Ganges!J121,N133-Ganges!J133,N145-Ganges!J145,N157-Ganges!J157,N169-Ganges!J169,N181-Ganges!J181,N193-Ganges!J193,N205-Ganges!J205,N217-Ganges!J217,N229-Ganges!J229,N241-Ganges!J241,N253-Ganges!J253,N265-Ganges!J265,N277-Ganges!J277,N289-Ganges!J289,N301-Ganges!J301,N313-Ganges!J313,N325-Ganges!J325,N337-Ganges!J337)</f>
        <v>-0.87976573282738069</v>
      </c>
      <c r="P25" s="7">
        <f>Ganges!J25-N25-O25-AVERAGE(Ganges!$J$2:$J$349)</f>
        <v>8.4087894494047077E-2</v>
      </c>
      <c r="Q25" s="7">
        <f>AVERAGE(Ganges!K19:K30)-AVERAGE(Ganges!$K$2:$K$349)</f>
        <v>-3.9140746293101825E-2</v>
      </c>
      <c r="R25" s="7">
        <f>-AVERAGE(Ganges!$K$2:$K$349)-AVERAGE(Q13-Ganges!K13,Q25-Ganges!K25,Q37-Ganges!K37,Q49-Ganges!K49,Q61-Ganges!K61,Q73-Ganges!K73,Q85-Ganges!K85,Q97-Ganges!K97,Q109-Ganges!K109,Q121-Ganges!K121,Q133-Ganges!K133,Q145-Ganges!K145,Q157-Ganges!K157,Q169-Ganges!K169,Q181-Ganges!K181,Q193-Ganges!K193,Q205-Ganges!K205,Q217-Ganges!K217,Q229-Ganges!K229,Q241-Ganges!K241,Q253-Ganges!K253,Q265-Ganges!K265,Q277-Ganges!K277,Q289-Ganges!K289,Q301-Ganges!K301,Q313-Ganges!K313,Q325-Ganges!K325,Q337-Ganges!K337)</f>
        <v>0.19008705988095242</v>
      </c>
      <c r="S25" s="7">
        <f>Ganges!K25-Q25-R25-AVERAGE(Ganges!$K$2:$K$349)</f>
        <v>1.8501620119047546E-2</v>
      </c>
      <c r="T25" s="7">
        <f>AVERAGE(Ganges!L19:L30)-AVERAGE(Ganges!$L$2:$L$349)</f>
        <v>-0.29254533862069287</v>
      </c>
      <c r="U25" s="7">
        <f>-AVERAGE(Ganges!$L$2:$L$349)-AVERAGE(T13-Ganges!L13,T25-Ganges!L25,T37-Ganges!L37,T49-Ganges!L49,T61-Ganges!L61,T73-Ganges!L73,T85-Ganges!L85,T97-Ganges!L97,T109-Ganges!L109,T121-Ganges!L121,T133-Ganges!L133,T145-Ganges!L145,T157-Ganges!L157,T169-Ganges!L169,T181-Ganges!L181,T193-Ganges!L193,T205-Ganges!L205,T217-Ganges!L217,T229-Ganges!L229,T241-Ganges!L241,T253-Ganges!L253,T265-Ganges!L265,T277-Ganges!L277,T289-Ganges!L289,T301-Ganges!L301,T313-Ganges!L313,T325-Ganges!L325,T337-Ganges!L337)</f>
        <v>-0.17494037616071356</v>
      </c>
      <c r="V25" s="7">
        <f>Ganges!L25-T25-U25-AVERAGE(Ganges!$L$2:$L$349)</f>
        <v>0.45179167282738142</v>
      </c>
      <c r="W25" s="7">
        <f>AVERAGE(Ganges!M19:M30)-AVERAGE(Ganges!$M$2:$M$349)</f>
        <v>-1.4552884339080641E-2</v>
      </c>
      <c r="X25" s="7">
        <f>-AVERAGE(Ganges!$M$2:$M$349)-AVERAGE(W13-Ganges!M13,W25-Ganges!M25,W37-Ganges!M37,W49-Ganges!M49,W61-Ganges!M61,W73-Ganges!M73,W85-Ganges!M85,W97-Ganges!M97,W109-Ganges!M109,W121-Ganges!M121,W133-Ganges!M133,W145-Ganges!M145,W157-Ganges!M157,W169-Ganges!M169,W181-Ganges!M181,W193-Ganges!M193,W205-Ganges!M205,W217-Ganges!M217,W229-Ganges!M229,W241-Ganges!M241,W253-Ganges!M253,W265-Ganges!M265,W277-Ganges!M277,W289-Ganges!M289,W301-Ganges!M301,W313-Ganges!M313,W325-Ganges!M325,W337-Ganges!M337)</f>
        <v>-0.13155094151785712</v>
      </c>
      <c r="Y25" s="7">
        <f>Ganges!M25-W25-X25-AVERAGE(Ganges!$M$2:$M$349)</f>
        <v>1.498499068452383E-2</v>
      </c>
      <c r="Z25" s="7">
        <f>AVERAGE(Ganges!N19:N30)-AVERAGE(Ganges!$N$2:$N$349)</f>
        <v>0.14252940520114898</v>
      </c>
      <c r="AA25" s="7">
        <f>-AVERAGE(Ganges!$N$2:$N$349)-AVERAGE(Z13-Ganges!N13,Z25-Ganges!N25,Z37-Ganges!N37,Z49-Ganges!N49,Z61-Ganges!N61,Z73-Ganges!N73,Z85-Ganges!N85,Z97-Ganges!N97,Z109-Ganges!N109,Z121-Ganges!N121,Z133-Ganges!N133,Z145-Ganges!N145,Z157-Ganges!N157,Z169-Ganges!N169,Z181-Ganges!N181,Z193-Ganges!N193,Z205-Ganges!N205,Z217-Ganges!N217,Z229-Ganges!N229,Z241-Ganges!N241,Z253-Ganges!N253,Z265-Ganges!N265,Z277-Ganges!N277,Z289-Ganges!N289,Z301-Ganges!N301,Z313-Ganges!N313,Z325-Ganges!N325,Z337-Ganges!N337)</f>
        <v>-0.27994975589285714</v>
      </c>
      <c r="AB25" s="7">
        <f>Ganges!N25-Z25-AA25-AVERAGE(Ganges!$N$2:$N$349)</f>
        <v>-0.11514694660714281</v>
      </c>
      <c r="AC25" s="7">
        <f>AVERAGE(Ganges!O19:O30)-AVERAGE(Ganges!$O$2:$O$349)</f>
        <v>-0.48890085445402409</v>
      </c>
      <c r="AD25" s="7">
        <f>-AVERAGE(Ganges!$O$2:$O$349)-AVERAGE(AC13-Ganges!O13,AC25-Ganges!O25,AC37-Ganges!O37,AC49-Ganges!O49,AC61-Ganges!O61,AC73-Ganges!O73,AC85-Ganges!O85,AC97-Ganges!O97,AC109-Ganges!O109,AC121-Ganges!O121,AC133-Ganges!O133,AC145-Ganges!O145,AC157-Ganges!O157,AC169-Ganges!O169,AC181-Ganges!O181,AC193-Ganges!O193,AC205-Ganges!O205,AC217-Ganges!O217,AC229-Ganges!O229,AC241-Ganges!O241,AC253-Ganges!O253,AC265-Ganges!O265,AC277-Ganges!O277,AC289-Ganges!O289,AC301-Ganges!O301,AC313-Ganges!O313,AC325-Ganges!O325,AC337-Ganges!O337)</f>
        <v>-1.6303820916666663</v>
      </c>
      <c r="AE25" s="7">
        <f>Ganges!O25-AC25-AD25-AVERAGE(Ganges!$O$2:$O$349)</f>
        <v>0.17579005916666635</v>
      </c>
      <c r="AF25" s="7">
        <f>AVERAGE(Ganges!P19:P30)-AVERAGE(Ganges!$P$2:$P$349)</f>
        <v>-6.8898222241379425E-2</v>
      </c>
      <c r="AG25" s="7">
        <f>-AVERAGE(Ganges!$P$2:$P$349)-AVERAGE(AF13-Ganges!P13,AF25-Ganges!P25,AF37-Ganges!P37,AF49-Ganges!P49,AF61-Ganges!P61,AF73-Ganges!P73,AF85-Ganges!P85,AF97-Ganges!P97,AF109-Ganges!P109,AF121-Ganges!P121,AF133-Ganges!P133,AF145-Ganges!P145,AF157-Ganges!P157,AF169-Ganges!P169,AF181-Ganges!P181,AF193-Ganges!P193,AF205-Ganges!P205,AF217-Ganges!P217,AF229-Ganges!P229,AF241-Ganges!P241,AF253-Ganges!P253,AF265-Ganges!P265,AF277-Ganges!P277,AF289-Ganges!P289,AF301-Ganges!P301,AF313-Ganges!P313,AF325-Ganges!P325,AF337-Ganges!P337)</f>
        <v>-0.36776374574404763</v>
      </c>
      <c r="AH25" s="7">
        <f>Ganges!P25-AF25-AG25-AVERAGE(Ganges!$P$2:$P$349)</f>
        <v>6.1002641577380945E-2</v>
      </c>
    </row>
    <row r="26" spans="1:34" x14ac:dyDescent="0.2">
      <c r="A26" s="3">
        <v>33618</v>
      </c>
      <c r="B26">
        <f t="shared" si="0"/>
        <v>1992</v>
      </c>
      <c r="C26">
        <f t="shared" si="1"/>
        <v>1</v>
      </c>
      <c r="D26" s="7">
        <f>AVERAGE(Ganges!D20:D31)</f>
        <v>13.431589165833335</v>
      </c>
      <c r="E26" s="7">
        <f>E14</f>
        <v>-4.2338140159523814</v>
      </c>
      <c r="F26" s="7">
        <f>Ganges!D26-D26-E26</f>
        <v>0.91903851011904614</v>
      </c>
      <c r="G26" s="7"/>
      <c r="H26" s="7">
        <f>AVERAGE(Ganges!H20:H31)-AVERAGE(Ganges!$H$2:$H$349)</f>
        <v>10.842316025230048</v>
      </c>
      <c r="I26" s="7">
        <f>I14</f>
        <v>-0.22963460261826185</v>
      </c>
      <c r="J26" s="7">
        <f>Ganges!H26-H26-I26-AVERAGE(Ganges!$H$2:$H$349)</f>
        <v>0.10577392761797455</v>
      </c>
      <c r="K26" s="7">
        <f>AVERAGE(Ganges!I20:I31)-AVERAGE(Ganges!$I$2:$I$349)</f>
        <v>3.8218910609482677</v>
      </c>
      <c r="L26" s="7">
        <f>L14</f>
        <v>-4.2418025238092127E-2</v>
      </c>
      <c r="M26" s="7">
        <f>Ganges!I26-K26-L26-AVERAGE(Ganges!$I$2:$I$349)</f>
        <v>-1.3569332261916145E-2</v>
      </c>
      <c r="N26" s="7">
        <f>AVERAGE(Ganges!J20:J31)-AVERAGE(Ganges!$J$2:$J$349)</f>
        <v>-0.30865150853448298</v>
      </c>
      <c r="O26" s="7">
        <f>O14</f>
        <v>-1.4857769168154762</v>
      </c>
      <c r="P26" s="7">
        <f>Ganges!J26-N26-O26-AVERAGE(Ganges!$J$2:$J$349)</f>
        <v>0.22339316931547604</v>
      </c>
      <c r="Q26" s="7">
        <f>AVERAGE(Ganges!K20:K31)-AVERAGE(Ganges!$K$2:$K$349)</f>
        <v>-2.5731152126435064E-2</v>
      </c>
      <c r="R26" s="7">
        <f>R14</f>
        <v>0.21653965023809529</v>
      </c>
      <c r="S26" s="7">
        <f>Ganges!K26-Q26-R26-AVERAGE(Ganges!$K$2:$K$349)</f>
        <v>-0.10047583440476204</v>
      </c>
      <c r="T26" s="7">
        <f>AVERAGE(Ganges!L20:L31)-AVERAGE(Ganges!$L$2:$L$349)</f>
        <v>-0.41256829112069138</v>
      </c>
      <c r="U26" s="7">
        <f>U14</f>
        <v>-1.093703183482142</v>
      </c>
      <c r="V26" s="7">
        <f>Ganges!L26-T26-U26-AVERAGE(Ganges!$L$2:$L$349)</f>
        <v>0.43955013264880805</v>
      </c>
      <c r="W26" s="7">
        <f>AVERAGE(Ganges!M20:M31)-AVERAGE(Ganges!$M$2:$M$349)</f>
        <v>-1.4337961005747274E-2</v>
      </c>
      <c r="X26" s="7">
        <f>X14</f>
        <v>5.7876683541666668E-2</v>
      </c>
      <c r="Y26" s="7">
        <f>Ganges!M26-W26-X26-AVERAGE(Ganges!$M$2:$M$349)</f>
        <v>1.6783229166666969E-4</v>
      </c>
      <c r="Z26" s="7">
        <f>AVERAGE(Ganges!N20:N31)-AVERAGE(Ganges!$N$2:$N$349)</f>
        <v>0.15373661770114899</v>
      </c>
      <c r="AA26" s="7">
        <f>AA14</f>
        <v>1.6850998422619168E-2</v>
      </c>
      <c r="AB26" s="7">
        <f>Ganges!N26-Z26-AA26-AVERAGE(Ganges!$N$2:$N$349)</f>
        <v>-2.522407342261912E-2</v>
      </c>
      <c r="AC26" s="7">
        <f>AVERAGE(Ganges!O20:O31)-AVERAGE(Ganges!$O$2:$O$349)</f>
        <v>-0.54110286112069073</v>
      </c>
      <c r="AD26" s="7">
        <f>AD14</f>
        <v>-1.308780161279762</v>
      </c>
      <c r="AE26" s="7">
        <f>Ganges!O26-AC26-AD26-AVERAGE(Ganges!$O$2:$O$349)</f>
        <v>0.21455878544642903</v>
      </c>
      <c r="AF26" s="7">
        <f>AVERAGE(Ganges!P20:P31)-AVERAGE(Ganges!$P$2:$P$349)</f>
        <v>-8.3939185574712749E-2</v>
      </c>
      <c r="AG26" s="7">
        <f>AG14</f>
        <v>-0.36475476767857146</v>
      </c>
      <c r="AH26" s="7">
        <f>Ganges!P26-AF26-AG26-AVERAGE(Ganges!$P$2:$P$349)</f>
        <v>7.4946856845238052E-2</v>
      </c>
    </row>
    <row r="27" spans="1:34" x14ac:dyDescent="0.2">
      <c r="A27" s="3">
        <v>33649</v>
      </c>
      <c r="B27">
        <f t="shared" si="0"/>
        <v>1992</v>
      </c>
      <c r="C27">
        <f t="shared" si="1"/>
        <v>2</v>
      </c>
      <c r="D27" s="7">
        <f>AVERAGE(Ganges!D21:D32)</f>
        <v>12.966781735</v>
      </c>
      <c r="E27" s="7">
        <f>E15</f>
        <v>-5.2546216000595232</v>
      </c>
      <c r="F27" s="7">
        <f>Ganges!D27-D27-E27</f>
        <v>1.7744731650595229</v>
      </c>
      <c r="G27" s="7"/>
      <c r="H27" s="7">
        <f>AVERAGE(Ganges!H21:H32)-AVERAGE(Ganges!$H$2:$H$349)</f>
        <v>10.53032465189699</v>
      </c>
      <c r="I27" s="7">
        <f>I15</f>
        <v>-0.54886954151743339</v>
      </c>
      <c r="J27" s="7">
        <f>Ganges!H27-H27-I27-AVERAGE(Ganges!$H$2:$H$349)</f>
        <v>0.38861156985012713</v>
      </c>
      <c r="K27" s="7">
        <f>AVERAGE(Ganges!I21:I32)-AVERAGE(Ganges!$I$2:$I$349)</f>
        <v>3.8110506451149249</v>
      </c>
      <c r="L27" s="7">
        <f>L15</f>
        <v>4.2136805297630531E-2</v>
      </c>
      <c r="M27" s="7">
        <f>Ganges!I27-K27-L27-AVERAGE(Ganges!$I$2:$I$349)</f>
        <v>-4.4227256964298078E-2</v>
      </c>
      <c r="N27" s="7">
        <f>AVERAGE(Ganges!J21:J32)-AVERAGE(Ganges!$J$2:$J$349)</f>
        <v>-0.36563114436781663</v>
      </c>
      <c r="O27" s="7">
        <f>O15</f>
        <v>-1.6770966998809522</v>
      </c>
      <c r="P27" s="7">
        <f>Ganges!J27-N27-O27-AVERAGE(Ganges!$J$2:$J$349)</f>
        <v>0.35478260821428576</v>
      </c>
      <c r="Q27" s="7">
        <f>AVERAGE(Ganges!K21:K32)-AVERAGE(Ganges!$K$2:$K$349)</f>
        <v>-4.337828793101739E-3</v>
      </c>
      <c r="R27" s="7">
        <f>R15</f>
        <v>-5.4973427976191536E-3</v>
      </c>
      <c r="S27" s="7">
        <f>Ganges!K27-Q27-R27-AVERAGE(Ganges!$K$2:$K$349)</f>
        <v>-0.13031718470238085</v>
      </c>
      <c r="T27" s="7">
        <f>AVERAGE(Ganges!L21:L32)-AVERAGE(Ganges!$L$2:$L$349)</f>
        <v>-0.5005161369540243</v>
      </c>
      <c r="U27" s="7">
        <f>U15</f>
        <v>-1.9322372438392863</v>
      </c>
      <c r="V27" s="7">
        <f>Ganges!L27-T27-U27-AVERAGE(Ganges!$L$2:$L$349)</f>
        <v>0.71437826883928501</v>
      </c>
      <c r="W27" s="7">
        <f>AVERAGE(Ganges!M21:M32)-AVERAGE(Ganges!$M$2:$M$349)</f>
        <v>-1.3953292672413964E-2</v>
      </c>
      <c r="X27" s="7">
        <f>X15</f>
        <v>5.7873377500000073E-2</v>
      </c>
      <c r="Y27" s="7">
        <f>Ganges!M27-W27-X27-AVERAGE(Ganges!$M$2:$M$349)</f>
        <v>-1.3694000000008533E-4</v>
      </c>
      <c r="Z27" s="7">
        <f>AVERAGE(Ganges!N21:N32)-AVERAGE(Ganges!$N$2:$N$349)</f>
        <v>0.1596793668678157</v>
      </c>
      <c r="AA27" s="7">
        <f>AA15</f>
        <v>0.43765920318452389</v>
      </c>
      <c r="AB27" s="7">
        <f>Ganges!N27-Z27-AA27-AVERAGE(Ganges!$N$2:$N$349)</f>
        <v>0.17192073264880947</v>
      </c>
      <c r="AC27" s="7">
        <f>AVERAGE(Ganges!O21:O32)-AVERAGE(Ganges!$O$2:$O$349)</f>
        <v>-0.53640172362069016</v>
      </c>
      <c r="AD27" s="7">
        <f>AD15</f>
        <v>-1.2697476931547613</v>
      </c>
      <c r="AE27" s="7">
        <f>Ganges!O27-AC27-AD27-AVERAGE(Ganges!$O$2:$O$349)</f>
        <v>0.219809709821428</v>
      </c>
      <c r="AF27" s="7">
        <f>AVERAGE(Ganges!P21:P32)-AVERAGE(Ganges!$P$2:$P$349)</f>
        <v>-0.1134205664080461</v>
      </c>
      <c r="AG27" s="7">
        <f>AG15</f>
        <v>-0.35885107348214285</v>
      </c>
      <c r="AH27" s="7">
        <f>Ganges!P27-AF27-AG27-AVERAGE(Ganges!$P$2:$P$349)</f>
        <v>9.9624583482142814E-2</v>
      </c>
    </row>
    <row r="28" spans="1:34" x14ac:dyDescent="0.2">
      <c r="A28" s="3">
        <v>33678</v>
      </c>
      <c r="B28">
        <f t="shared" si="0"/>
        <v>1992</v>
      </c>
      <c r="C28">
        <f t="shared" si="1"/>
        <v>3</v>
      </c>
      <c r="D28" s="7">
        <f>AVERAGE(Ganges!D22:D33)</f>
        <v>12.283563255833334</v>
      </c>
      <c r="E28" s="7">
        <f t="shared" ref="E28:E91" si="13">E16</f>
        <v>-6.4335412916964296</v>
      </c>
      <c r="F28" s="7">
        <f>Ganges!D28-D28-E28</f>
        <v>1.625826705863096</v>
      </c>
      <c r="G28" s="7"/>
      <c r="H28" s="7">
        <f>AVERAGE(Ganges!H22:H33)-AVERAGE(Ganges!$H$2:$H$349)</f>
        <v>10.18917881856305</v>
      </c>
      <c r="I28" s="7">
        <f t="shared" ref="I28:I91" si="14">I16</f>
        <v>-1.0008007227083908</v>
      </c>
      <c r="J28" s="7">
        <f>Ganges!H28-H28-I28-AVERAGE(Ganges!$H$2:$H$349)</f>
        <v>0.61137608437502422</v>
      </c>
      <c r="K28" s="7">
        <f>AVERAGE(Ganges!I22:I33)-AVERAGE(Ganges!$I$2:$I$349)</f>
        <v>3.79944347511492</v>
      </c>
      <c r="L28" s="7">
        <f t="shared" ref="L28:L91" si="15">L16</f>
        <v>0.12230055642857707</v>
      </c>
      <c r="M28" s="7">
        <f>Ganges!I28-K28-L28-AVERAGE(Ganges!$I$2:$I$349)</f>
        <v>-3.7321498095238326E-2</v>
      </c>
      <c r="N28" s="7">
        <f>AVERAGE(Ganges!J22:J33)-AVERAGE(Ganges!$J$2:$J$349)</f>
        <v>-0.45914248770114963</v>
      </c>
      <c r="O28" s="7">
        <f t="shared" ref="O28:O91" si="16">O16</f>
        <v>-1.8011396020535715</v>
      </c>
      <c r="P28" s="7">
        <f>Ganges!J28-N28-O28-AVERAGE(Ganges!$J$2:$J$349)</f>
        <v>0.41156754372023796</v>
      </c>
      <c r="Q28" s="7">
        <f>AVERAGE(Ganges!K22:K33)-AVERAGE(Ganges!$K$2:$K$349)</f>
        <v>-3.2868521264350914E-3</v>
      </c>
      <c r="R28" s="7">
        <f t="shared" ref="R28:R91" si="17">R16</f>
        <v>5.2535116071428689E-2</v>
      </c>
      <c r="S28" s="7">
        <f>Ganges!K28-Q28-R28-AVERAGE(Ganges!$K$2:$K$349)</f>
        <v>-1.6372330238095367E-2</v>
      </c>
      <c r="T28" s="7">
        <f>AVERAGE(Ganges!L22:L33)-AVERAGE(Ganges!$L$2:$L$349)</f>
        <v>-0.6840425736206921</v>
      </c>
      <c r="U28" s="7">
        <f t="shared" ref="U28:U91" si="18">U16</f>
        <v>-3.0455844529464278</v>
      </c>
      <c r="V28" s="7">
        <f>Ganges!L28-T28-U28-AVERAGE(Ganges!$L$2:$L$349)</f>
        <v>0.48078774461309415</v>
      </c>
      <c r="W28" s="7">
        <f>AVERAGE(Ganges!M22:M33)-AVERAGE(Ganges!$M$2:$M$349)</f>
        <v>-1.3775947672413996E-2</v>
      </c>
      <c r="X28" s="7">
        <f t="shared" ref="X28:X91" si="19">X16</f>
        <v>5.7839161636904807E-2</v>
      </c>
      <c r="Y28" s="7">
        <f>Ganges!M28-W28-X28-AVERAGE(Ganges!$M$2:$M$349)</f>
        <v>-2.8006913690481472E-4</v>
      </c>
      <c r="Z28" s="7">
        <f>AVERAGE(Ganges!N22:N33)-AVERAGE(Ganges!$N$2:$N$349)</f>
        <v>0.16036467186781578</v>
      </c>
      <c r="AA28" s="7">
        <f t="shared" ref="AA28:AA91" si="20">AA16</f>
        <v>0.78479671071428569</v>
      </c>
      <c r="AB28" s="7">
        <f>Ganges!N28-Z28-AA28-AVERAGE(Ganges!$N$2:$N$349)</f>
        <v>6.3340470119047643E-2</v>
      </c>
      <c r="AC28" s="7">
        <f>AVERAGE(Ganges!O22:O33)-AVERAGE(Ganges!$O$2:$O$349)</f>
        <v>-0.53503089695402295</v>
      </c>
      <c r="AD28" s="7">
        <f t="shared" ref="AD28:AD91" si="21">AD16</f>
        <v>-1.2446956646428582</v>
      </c>
      <c r="AE28" s="7">
        <f>Ganges!O28-AC28-AD28-AVERAGE(Ganges!$O$2:$O$349)</f>
        <v>-4.5089655357142711E-2</v>
      </c>
      <c r="AF28" s="7">
        <f>AVERAGE(Ganges!P22:P33)-AVERAGE(Ganges!$P$2:$P$349)</f>
        <v>-0.17012467974137946</v>
      </c>
      <c r="AG28" s="7">
        <f t="shared" ref="AG28:AG91" si="22">AG16</f>
        <v>-0.35879812741071426</v>
      </c>
      <c r="AH28" s="7">
        <f>Ganges!P28-AF28-AG28-AVERAGE(Ganges!$P$2:$P$349)</f>
        <v>0.15782252074404757</v>
      </c>
    </row>
    <row r="29" spans="1:34" x14ac:dyDescent="0.2">
      <c r="A29" s="3">
        <v>33709</v>
      </c>
      <c r="B29">
        <f t="shared" si="0"/>
        <v>1992</v>
      </c>
      <c r="C29">
        <f t="shared" si="1"/>
        <v>4</v>
      </c>
      <c r="D29" s="7">
        <f>AVERAGE(Ganges!D23:D34)</f>
        <v>11.571476578333332</v>
      </c>
      <c r="E29" s="7">
        <f t="shared" si="13"/>
        <v>-7.9041783172619047</v>
      </c>
      <c r="F29" s="7">
        <f>Ganges!D29-D29-E29</f>
        <v>1.7793350789285727</v>
      </c>
      <c r="G29" s="7"/>
      <c r="H29" s="7">
        <f>AVERAGE(Ganges!H23:H34)-AVERAGE(Ganges!$H$2:$H$349)</f>
        <v>9.8141991635629893</v>
      </c>
      <c r="I29" s="7">
        <f t="shared" si="14"/>
        <v>-1.958955310744841</v>
      </c>
      <c r="J29" s="7">
        <f>Ganges!H29-H29-I29-AVERAGE(Ganges!$H$2:$H$349)</f>
        <v>1.0634068074114111</v>
      </c>
      <c r="K29" s="7">
        <f>AVERAGE(Ganges!I23:I34)-AVERAGE(Ganges!$I$2:$I$349)</f>
        <v>3.7874551534482563</v>
      </c>
      <c r="L29" s="7">
        <f t="shared" si="15"/>
        <v>0.19232259363092652</v>
      </c>
      <c r="M29" s="7">
        <f>Ganges!I29-K29-L29-AVERAGE(Ganges!$I$2:$I$349)</f>
        <v>-6.3979333630925339E-2</v>
      </c>
      <c r="N29" s="7">
        <f>AVERAGE(Ganges!J23:J34)-AVERAGE(Ganges!$J$2:$J$349)</f>
        <v>-0.59451306020114991</v>
      </c>
      <c r="O29" s="7">
        <f t="shared" si="16"/>
        <v>-1.7586500249702381</v>
      </c>
      <c r="P29" s="7">
        <f>Ganges!J29-N29-O29-AVERAGE(Ganges!$J$2:$J$349)</f>
        <v>0.51046907913690509</v>
      </c>
      <c r="Q29" s="7">
        <f>AVERAGE(Ganges!K23:K34)-AVERAGE(Ganges!$K$2:$K$349)</f>
        <v>1.1355143706898274E-2</v>
      </c>
      <c r="R29" s="7">
        <f t="shared" si="17"/>
        <v>0.2259362869047622</v>
      </c>
      <c r="S29" s="7">
        <f>Ganges!K29-Q29-R29-AVERAGE(Ganges!$K$2:$K$349)</f>
        <v>-0.104781206904762</v>
      </c>
      <c r="T29" s="7">
        <f>AVERAGE(Ganges!L23:L34)-AVERAGE(Ganges!$L$2:$L$349)</f>
        <v>-0.87249140028735805</v>
      </c>
      <c r="U29" s="7">
        <f t="shared" si="18"/>
        <v>-3.723486840119048</v>
      </c>
      <c r="V29" s="7">
        <f>Ganges!L29-T29-U29-AVERAGE(Ganges!$L$2:$L$349)</f>
        <v>0.34711893845238073</v>
      </c>
      <c r="W29" s="7">
        <f>AVERAGE(Ganges!M23:M34)-AVERAGE(Ganges!$M$2:$M$349)</f>
        <v>-1.343472100574733E-2</v>
      </c>
      <c r="X29" s="7">
        <f t="shared" si="19"/>
        <v>-0.21711850002976191</v>
      </c>
      <c r="Y29" s="7">
        <f>Ganges!M29-W29-X29-AVERAGE(Ganges!$M$2:$M$349)</f>
        <v>1.4813365863095285E-2</v>
      </c>
      <c r="Z29" s="7">
        <f>AVERAGE(Ganges!N23:N34)-AVERAGE(Ganges!$N$2:$N$349)</f>
        <v>0.16049036770114911</v>
      </c>
      <c r="AA29" s="7">
        <f t="shared" si="20"/>
        <v>0.94605123470238128</v>
      </c>
      <c r="AB29" s="7">
        <f>Ganges!N29-Z29-AA29-AVERAGE(Ganges!$N$2:$N$349)</f>
        <v>1.6817090297618575E-2</v>
      </c>
      <c r="AC29" s="7">
        <f>AVERAGE(Ganges!O23:O34)-AVERAGE(Ganges!$O$2:$O$349)</f>
        <v>-0.5186977536206907</v>
      </c>
      <c r="AD29" s="7">
        <f t="shared" si="21"/>
        <v>-1.2491411090178564</v>
      </c>
      <c r="AE29" s="7">
        <f>Ganges!O29-AC29-AD29-AVERAGE(Ganges!$O$2:$O$349)</f>
        <v>-0.19397291431547625</v>
      </c>
      <c r="AF29" s="7">
        <f>AVERAGE(Ganges!P23:P34)-AVERAGE(Ganges!$P$2:$P$349)</f>
        <v>-0.20287465057471279</v>
      </c>
      <c r="AG29" s="7">
        <f t="shared" si="22"/>
        <v>-0.36113467098214286</v>
      </c>
      <c r="AH29" s="7">
        <f>Ganges!P29-AF29-AG29-AVERAGE(Ganges!$P$2:$P$349)</f>
        <v>0.18941751514880956</v>
      </c>
    </row>
    <row r="30" spans="1:34" x14ac:dyDescent="0.2">
      <c r="A30" s="3">
        <v>33739</v>
      </c>
      <c r="B30">
        <f t="shared" si="0"/>
        <v>1992</v>
      </c>
      <c r="C30">
        <f t="shared" si="1"/>
        <v>5</v>
      </c>
      <c r="D30" s="7">
        <f>AVERAGE(Ganges!D24:D35)</f>
        <v>11.213000973333331</v>
      </c>
      <c r="E30" s="7">
        <f t="shared" si="13"/>
        <v>-8.4472615789880923</v>
      </c>
      <c r="F30" s="7">
        <f>Ganges!D30-D30-E30</f>
        <v>2.4797740456547608</v>
      </c>
      <c r="G30" s="7"/>
      <c r="H30" s="7">
        <f>AVERAGE(Ganges!H24:H35)-AVERAGE(Ganges!$H$2:$H$349)</f>
        <v>9.4622297627292937</v>
      </c>
      <c r="I30" s="7">
        <f t="shared" si="14"/>
        <v>-2.9423304963988812</v>
      </c>
      <c r="J30" s="7">
        <f>Ganges!H30-H30-I30-AVERAGE(Ganges!$H$2:$H$349)</f>
        <v>1.4712611638992712</v>
      </c>
      <c r="K30" s="7">
        <f>AVERAGE(Ganges!I24:I35)-AVERAGE(Ganges!$I$2:$I$349)</f>
        <v>3.7772861242815949</v>
      </c>
      <c r="L30" s="7">
        <f t="shared" si="15"/>
        <v>0.26187326818451595</v>
      </c>
      <c r="M30" s="7">
        <f>Ganges!I30-K30-L30-AVERAGE(Ganges!$I$2:$I$349)</f>
        <v>-7.2236399017853614E-2</v>
      </c>
      <c r="N30" s="7">
        <f>AVERAGE(Ganges!J24:J35)-AVERAGE(Ganges!$J$2:$J$349)</f>
        <v>-0.63013102770114959</v>
      </c>
      <c r="O30" s="7">
        <f t="shared" si="16"/>
        <v>-1.654806472142857</v>
      </c>
      <c r="P30" s="7">
        <f>Ganges!J30-N30-O30-AVERAGE(Ganges!$J$2:$J$349)</f>
        <v>0.50706527380952338</v>
      </c>
      <c r="Q30" s="7">
        <f>AVERAGE(Ganges!K24:K35)-AVERAGE(Ganges!$K$2:$K$349)</f>
        <v>1.649544287356508E-2</v>
      </c>
      <c r="R30" s="7">
        <f t="shared" si="17"/>
        <v>0.48784478613095239</v>
      </c>
      <c r="S30" s="7">
        <f>Ganges!K30-Q30-R30-AVERAGE(Ganges!$K$2:$K$349)</f>
        <v>-0.18942334529761928</v>
      </c>
      <c r="T30" s="7">
        <f>AVERAGE(Ganges!L24:L35)-AVERAGE(Ganges!$L$2:$L$349)</f>
        <v>-0.92805679695402521</v>
      </c>
      <c r="U30" s="7">
        <f t="shared" si="18"/>
        <v>-4.0625065267857146</v>
      </c>
      <c r="V30" s="7">
        <f>Ganges!L30-T30-U30-AVERAGE(Ganges!$L$2:$L$349)</f>
        <v>0.48674300178571439</v>
      </c>
      <c r="W30" s="7">
        <f>AVERAGE(Ganges!M24:M35)-AVERAGE(Ganges!$M$2:$M$349)</f>
        <v>-1.3093494339080636E-2</v>
      </c>
      <c r="X30" s="7">
        <f t="shared" si="19"/>
        <v>-8.4250850982142855E-2</v>
      </c>
      <c r="Y30" s="7">
        <f>Ganges!M30-W30-X30-AVERAGE(Ganges!$M$2:$M$349)</f>
        <v>-3.8029598511904461E-3</v>
      </c>
      <c r="Z30" s="7">
        <f>AVERAGE(Ganges!N24:N35)-AVERAGE(Ganges!$N$2:$N$349)</f>
        <v>0.16306574436781573</v>
      </c>
      <c r="AA30" s="7">
        <f t="shared" si="20"/>
        <v>0.73088484630952411</v>
      </c>
      <c r="AB30" s="7">
        <f>Ganges!N30-Z30-AA30-AVERAGE(Ganges!$N$2:$N$349)</f>
        <v>0.16762658202380942</v>
      </c>
      <c r="AC30" s="7">
        <f>AVERAGE(Ganges!O24:O35)-AVERAGE(Ganges!$O$2:$O$349)</f>
        <v>-0.43384120362069112</v>
      </c>
      <c r="AD30" s="7">
        <f t="shared" si="21"/>
        <v>-0.8533853583035711</v>
      </c>
      <c r="AE30" s="7">
        <f>Ganges!O30-AC30-AD30-AVERAGE(Ganges!$O$2:$O$349)</f>
        <v>-6.1691395029760621E-2</v>
      </c>
      <c r="AF30" s="7">
        <f>AVERAGE(Ganges!P24:P35)-AVERAGE(Ganges!$P$2:$P$349)</f>
        <v>-0.20093592807471281</v>
      </c>
      <c r="AG30" s="7">
        <f t="shared" si="22"/>
        <v>-0.33059407988095235</v>
      </c>
      <c r="AH30" s="7">
        <f>Ganges!P30-AF30-AG30-AVERAGE(Ganges!$P$2:$P$349)</f>
        <v>0.17425608154761907</v>
      </c>
    </row>
    <row r="31" spans="1:34" x14ac:dyDescent="0.2">
      <c r="A31" s="3">
        <v>33770</v>
      </c>
      <c r="B31">
        <f t="shared" si="0"/>
        <v>1992</v>
      </c>
      <c r="C31">
        <f t="shared" si="1"/>
        <v>6</v>
      </c>
      <c r="D31" s="7">
        <f>AVERAGE(Ganges!D25:D36)</f>
        <v>10.861121376666667</v>
      </c>
      <c r="E31" s="7">
        <f t="shared" si="13"/>
        <v>-5.6838632847619053</v>
      </c>
      <c r="F31" s="7">
        <f>Ganges!D31-D31-E31</f>
        <v>0.39029685809523862</v>
      </c>
      <c r="G31" s="7"/>
      <c r="H31" s="7">
        <f>AVERAGE(Ganges!H25:H36)-AVERAGE(Ganges!$H$2:$H$349)</f>
        <v>9.1298729918962636</v>
      </c>
      <c r="I31" s="7">
        <f t="shared" si="14"/>
        <v>-2.8943517773818712</v>
      </c>
      <c r="J31" s="7">
        <f>Ganges!H31-H31-I31-AVERAGE(Ganges!$H$2:$H$349)</f>
        <v>1.3030024957151909</v>
      </c>
      <c r="K31" s="7">
        <f>AVERAGE(Ganges!I25:I36)-AVERAGE(Ganges!$I$2:$I$349)</f>
        <v>3.7674864851149223</v>
      </c>
      <c r="L31" s="7">
        <f t="shared" si="15"/>
        <v>0.24831659461309386</v>
      </c>
      <c r="M31" s="7">
        <f>Ganges!I31-K31-L31-AVERAGE(Ganges!$I$2:$I$349)</f>
        <v>-3.7085046279756284E-2</v>
      </c>
      <c r="N31" s="7">
        <f>AVERAGE(Ganges!J25:J36)-AVERAGE(Ganges!$J$2:$J$349)</f>
        <v>-0.63005008436781651</v>
      </c>
      <c r="O31" s="7">
        <f t="shared" si="16"/>
        <v>-0.61263912815476207</v>
      </c>
      <c r="P31" s="7">
        <f>Ganges!J31-N31-O31-AVERAGE(Ganges!$J$2:$J$349)</f>
        <v>-9.699210351190457E-2</v>
      </c>
      <c r="Q31" s="7">
        <f>AVERAGE(Ganges!K25:K36)-AVERAGE(Ganges!$K$2:$K$349)</f>
        <v>1.4178882873564946E-2</v>
      </c>
      <c r="R31" s="7">
        <f t="shared" si="17"/>
        <v>0.22362542860119017</v>
      </c>
      <c r="S31" s="7">
        <f>Ganges!K31-Q31-R31-AVERAGE(Ganges!$K$2:$K$349)</f>
        <v>-3.0391077678568745E-3</v>
      </c>
      <c r="T31" s="7">
        <f>AVERAGE(Ganges!L25:L36)-AVERAGE(Ganges!$L$2:$L$349)</f>
        <v>-0.96344951778735854</v>
      </c>
      <c r="U31" s="7">
        <f t="shared" si="18"/>
        <v>-2.4164560386607152</v>
      </c>
      <c r="V31" s="7">
        <f>Ganges!L31-T31-U31-AVERAGE(Ganges!$L$2:$L$349)</f>
        <v>-0.65435437550595132</v>
      </c>
      <c r="W31" s="7">
        <f>AVERAGE(Ganges!M25:M36)-AVERAGE(Ganges!$M$2:$M$349)</f>
        <v>-1.2874665172413896E-2</v>
      </c>
      <c r="X31" s="7">
        <f t="shared" si="19"/>
        <v>-5.7958727619047634E-2</v>
      </c>
      <c r="Y31" s="7">
        <f>Ganges!M31-W31-X31-AVERAGE(Ganges!$M$2:$M$349)</f>
        <v>-3.4585223809524279E-3</v>
      </c>
      <c r="Z31" s="7">
        <f>AVERAGE(Ganges!N25:N36)-AVERAGE(Ganges!$N$2:$N$349)</f>
        <v>0.16207773853448237</v>
      </c>
      <c r="AA31" s="7">
        <f t="shared" si="20"/>
        <v>1.2079400357142833E-2</v>
      </c>
      <c r="AB31" s="7">
        <f>Ganges!N31-Z31-AA31-AVERAGE(Ganges!$N$2:$N$349)</f>
        <v>0.37613901380952375</v>
      </c>
      <c r="AC31" s="7">
        <f>AVERAGE(Ganges!O25:O36)-AVERAGE(Ganges!$O$2:$O$349)</f>
        <v>-0.40516119695402431</v>
      </c>
      <c r="AD31" s="7">
        <f t="shared" si="21"/>
        <v>-0.20166404395833393</v>
      </c>
      <c r="AE31" s="7">
        <f>Ganges!O31-AC31-AD31-AVERAGE(Ganges!$O$2:$O$349)</f>
        <v>-0.41666351604166518</v>
      </c>
      <c r="AF31" s="7">
        <f>AVERAGE(Ganges!P25:P36)-AVERAGE(Ganges!$P$2:$P$349)</f>
        <v>-0.20095274724137946</v>
      </c>
      <c r="AG31" s="7">
        <f t="shared" si="22"/>
        <v>1.5163750148809496E-2</v>
      </c>
      <c r="AH31" s="7">
        <f>Ganges!P31-AF31-AG31-AVERAGE(Ganges!$P$2:$P$349)</f>
        <v>-7.7350709315476163E-2</v>
      </c>
    </row>
    <row r="32" spans="1:34" x14ac:dyDescent="0.2">
      <c r="A32" s="3">
        <v>33800</v>
      </c>
      <c r="B32">
        <f t="shared" si="0"/>
        <v>1992</v>
      </c>
      <c r="C32">
        <f t="shared" si="1"/>
        <v>7</v>
      </c>
      <c r="D32" s="7">
        <f>AVERAGE(Ganges!D26:D37)</f>
        <v>10.462650935000001</v>
      </c>
      <c r="E32" s="7">
        <f t="shared" si="13"/>
        <v>6.6155838407142857</v>
      </c>
      <c r="F32" s="7">
        <f>Ganges!D32-D32-E32</f>
        <v>-5.7346631157142864</v>
      </c>
      <c r="G32" s="7"/>
      <c r="H32" s="7">
        <f>AVERAGE(Ganges!H26:H37)-AVERAGE(Ganges!$H$2:$H$349)</f>
        <v>8.8100691185632058</v>
      </c>
      <c r="I32" s="7">
        <f t="shared" si="14"/>
        <v>-0.77064296154776457</v>
      </c>
      <c r="J32" s="7">
        <f>Ganges!H32-H32-I32-AVERAGE(Ganges!$H$2:$H$349)</f>
        <v>-1.555589946785858</v>
      </c>
      <c r="K32" s="7">
        <f>AVERAGE(Ganges!I26:I37)-AVERAGE(Ganges!$I$2:$I$349)</f>
        <v>3.7554202801149259</v>
      </c>
      <c r="L32" s="7">
        <f t="shared" si="15"/>
        <v>5.4661321130851093E-3</v>
      </c>
      <c r="M32" s="7">
        <f>Ganges!I32-K32-L32-AVERAGE(Ganges!$I$2:$I$349)</f>
        <v>8.8913931220247377E-2</v>
      </c>
      <c r="N32" s="7">
        <f>AVERAGE(Ganges!J26:J37)-AVERAGE(Ganges!$J$2:$J$349)</f>
        <v>-0.62609062686781658</v>
      </c>
      <c r="O32" s="7">
        <f t="shared" si="16"/>
        <v>1.9146000988095242</v>
      </c>
      <c r="P32" s="7">
        <f>Ganges!J32-N32-O32-AVERAGE(Ganges!$J$2:$J$349)</f>
        <v>-1.2275952379761907</v>
      </c>
      <c r="Q32" s="7">
        <f>AVERAGE(Ganges!K26:K37)-AVERAGE(Ganges!$K$2:$K$349)</f>
        <v>1.3998509540231518E-2</v>
      </c>
      <c r="R32" s="7">
        <f t="shared" si="17"/>
        <v>-0.24747748931547631</v>
      </c>
      <c r="S32" s="7">
        <f>Ganges!K32-Q32-R32-AVERAGE(Ganges!$K$2:$K$349)</f>
        <v>0.54583703348214307</v>
      </c>
      <c r="T32" s="7">
        <f>AVERAGE(Ganges!L26:L37)-AVERAGE(Ganges!$L$2:$L$349)</f>
        <v>-1.0323992169540253</v>
      </c>
      <c r="U32" s="7">
        <f t="shared" si="18"/>
        <v>2.784802820148812</v>
      </c>
      <c r="V32" s="7">
        <f>Ganges!L32-T32-U32-AVERAGE(Ganges!$L$2:$L$349)</f>
        <v>-2.4037897651488125</v>
      </c>
      <c r="W32" s="7">
        <f>AVERAGE(Ganges!M26:M37)-AVERAGE(Ganges!$M$2:$M$349)</f>
        <v>-1.2876319339080566E-2</v>
      </c>
      <c r="X32" s="7">
        <f t="shared" si="19"/>
        <v>0.12891117982142855</v>
      </c>
      <c r="Y32" s="7">
        <f>Ganges!M32-W32-X32-AVERAGE(Ganges!$M$2:$M$349)</f>
        <v>-1.3396185654761916E-2</v>
      </c>
      <c r="Z32" s="7">
        <f>AVERAGE(Ganges!N26:N37)-AVERAGE(Ganges!$N$2:$N$349)</f>
        <v>0.1614441860344823</v>
      </c>
      <c r="AA32" s="7">
        <f t="shared" si="20"/>
        <v>-0.52519605559523808</v>
      </c>
      <c r="AB32" s="7">
        <f>Ganges!N32-Z32-AA32-AVERAGE(Ganges!$N$2:$N$349)</f>
        <v>4.040355226190484E-2</v>
      </c>
      <c r="AC32" s="7">
        <f>AVERAGE(Ganges!O26:O37)-AVERAGE(Ganges!$O$2:$O$349)</f>
        <v>-0.40588130028735758</v>
      </c>
      <c r="AD32" s="7">
        <f t="shared" si="21"/>
        <v>2.1484386747619038</v>
      </c>
      <c r="AE32" s="7">
        <f>Ganges!O32-AC32-AD32-AVERAGE(Ganges!$O$2:$O$349)</f>
        <v>-0.47719558142856933</v>
      </c>
      <c r="AF32" s="7">
        <f>AVERAGE(Ganges!P26:P37)-AVERAGE(Ganges!$P$2:$P$349)</f>
        <v>-0.20102035307471278</v>
      </c>
      <c r="AG32" s="7">
        <f t="shared" si="22"/>
        <v>1.1766963763988094</v>
      </c>
      <c r="AH32" s="7">
        <f>Ganges!P32-AF32-AG32-AVERAGE(Ganges!$P$2:$P$349)</f>
        <v>-0.73230624973214276</v>
      </c>
    </row>
    <row r="33" spans="1:34" x14ac:dyDescent="0.2">
      <c r="A33" s="3">
        <v>33831</v>
      </c>
      <c r="B33">
        <f t="shared" si="0"/>
        <v>1992</v>
      </c>
      <c r="C33">
        <f t="shared" si="1"/>
        <v>8</v>
      </c>
      <c r="D33" s="7">
        <f>AVERAGE(Ganges!D27:D38)</f>
        <v>10.082861741666665</v>
      </c>
      <c r="E33" s="7">
        <f t="shared" si="13"/>
        <v>14.858317791160713</v>
      </c>
      <c r="F33" s="7">
        <f>Ganges!D33-D33-E33</f>
        <v>-4.8656103828273789</v>
      </c>
      <c r="G33" s="7"/>
      <c r="H33" s="7">
        <f>AVERAGE(Ganges!H27:H38)-AVERAGE(Ganges!$H$2:$H$349)</f>
        <v>8.4839582785630228</v>
      </c>
      <c r="I33" s="7">
        <f t="shared" si="14"/>
        <v>1.7910672144639648</v>
      </c>
      <c r="J33" s="7">
        <f>Ganges!H33-H33-I33-AVERAGE(Ganges!$H$2:$H$349)</f>
        <v>-1.7611599927972748</v>
      </c>
      <c r="K33" s="7">
        <f>AVERAGE(Ganges!I27:I38)-AVERAGE(Ganges!$I$2:$I$349)</f>
        <v>3.747445337614927</v>
      </c>
      <c r="L33" s="7">
        <f t="shared" si="15"/>
        <v>-0.2522639657440422</v>
      </c>
      <c r="M33" s="7">
        <f>Ganges!I33-K33-L33-AVERAGE(Ganges!$I$2:$I$349)</f>
        <v>8.515638157737726E-2</v>
      </c>
      <c r="N33" s="7">
        <f>AVERAGE(Ganges!J27:J38)-AVERAGE(Ganges!$J$2:$J$349)</f>
        <v>-0.62609594186781625</v>
      </c>
      <c r="O33" s="7">
        <f t="shared" si="16"/>
        <v>3.2617922553273822</v>
      </c>
      <c r="P33" s="7">
        <f>Ganges!J33-N33-O33-AVERAGE(Ganges!$J$2:$J$349)</f>
        <v>-1.3339702594940492</v>
      </c>
      <c r="Q33" s="7">
        <f>AVERAGE(Ganges!K27:K38)-AVERAGE(Ganges!$K$2:$K$349)</f>
        <v>2.0315439540231628E-2</v>
      </c>
      <c r="R33" s="7">
        <f t="shared" si="17"/>
        <v>-0.6777548544940476</v>
      </c>
      <c r="S33" s="7">
        <f>Ganges!K33-Q33-R33-AVERAGE(Ganges!$K$2:$K$349)</f>
        <v>5.1880886607141852E-3</v>
      </c>
      <c r="T33" s="7">
        <f>AVERAGE(Ganges!L27:L38)-AVERAGE(Ganges!$L$2:$L$349)</f>
        <v>-1.097190776954025</v>
      </c>
      <c r="U33" s="7">
        <f t="shared" si="18"/>
        <v>6.3223019357738082</v>
      </c>
      <c r="V33" s="7">
        <f>Ganges!L33-T33-U33-AVERAGE(Ganges!$L$2:$L$349)</f>
        <v>-1.6535802407738078</v>
      </c>
      <c r="W33" s="7">
        <f>AVERAGE(Ganges!M27:M38)-AVERAGE(Ganges!$M$2:$M$349)</f>
        <v>-1.2688436005747261E-2</v>
      </c>
      <c r="X33" s="7">
        <f t="shared" si="19"/>
        <v>-7.3896365773808981E-3</v>
      </c>
      <c r="Y33" s="7">
        <f>Ganges!M33-W33-X33-AVERAGE(Ganges!$M$2:$M$349)</f>
        <v>6.9270374107142096E-3</v>
      </c>
      <c r="Z33" s="7">
        <f>AVERAGE(Ganges!N27:N38)-AVERAGE(Ganges!$N$2:$N$349)</f>
        <v>0.17011154520114913</v>
      </c>
      <c r="AA33" s="7">
        <f t="shared" si="20"/>
        <v>-0.60797518208333334</v>
      </c>
      <c r="AB33" s="7">
        <f>Ganges!N33-Z33-AA33-AVERAGE(Ganges!$N$2:$N$349)</f>
        <v>-0.14265670041666673</v>
      </c>
      <c r="AC33" s="7">
        <f>AVERAGE(Ganges!O27:O38)-AVERAGE(Ganges!$O$2:$O$349)</f>
        <v>-0.40201502528735755</v>
      </c>
      <c r="AD33" s="7">
        <f t="shared" si="21"/>
        <v>3.8747627743750011</v>
      </c>
      <c r="AE33" s="7">
        <f>Ganges!O33-AC33-AD33-AVERAGE(Ganges!$O$2:$O$349)</f>
        <v>0.47843366395833264</v>
      </c>
      <c r="AF33" s="7">
        <f>AVERAGE(Ganges!P27:P38)-AVERAGE(Ganges!$P$2:$P$349)</f>
        <v>-0.20097603724137947</v>
      </c>
      <c r="AG33" s="7">
        <f t="shared" si="22"/>
        <v>1.1537736213392862</v>
      </c>
      <c r="AH33" s="7">
        <f>Ganges!P33-AF33-AG33-AVERAGE(Ganges!$P$2:$P$349)</f>
        <v>-0.54985723050595281</v>
      </c>
    </row>
    <row r="34" spans="1:34" x14ac:dyDescent="0.2">
      <c r="A34" s="3">
        <v>33862</v>
      </c>
      <c r="B34">
        <f t="shared" si="0"/>
        <v>1992</v>
      </c>
      <c r="C34">
        <f t="shared" si="1"/>
        <v>9</v>
      </c>
      <c r="D34" s="7">
        <f>AVERAGE(Ganges!D28:D39)</f>
        <v>9.6108621758333328</v>
      </c>
      <c r="E34" s="7">
        <f t="shared" si="13"/>
        <v>13.415904409672619</v>
      </c>
      <c r="F34" s="7">
        <f>Ganges!D34-D34-E34</f>
        <v>-1.546397015505951</v>
      </c>
      <c r="G34" s="7"/>
      <c r="H34" s="7">
        <f>AVERAGE(Ganges!H28:H39)-AVERAGE(Ganges!$H$2:$H$349)</f>
        <v>8.1565860452301422</v>
      </c>
      <c r="I34" s="7">
        <f t="shared" si="14"/>
        <v>2.8821643645833319</v>
      </c>
      <c r="J34" s="7">
        <f>Ganges!H34-H34-I34-AVERAGE(Ganges!$H$2:$H$349)</f>
        <v>-1.236554829583838</v>
      </c>
      <c r="K34" s="7">
        <f>AVERAGE(Ganges!I28:I39)-AVERAGE(Ganges!$I$2:$I$349)</f>
        <v>3.7409101251149295</v>
      </c>
      <c r="L34" s="7">
        <f t="shared" si="15"/>
        <v>-0.26117310074405253</v>
      </c>
      <c r="M34" s="7">
        <f>Ganges!I34-K34-L34-AVERAGE(Ganges!$I$2:$I$349)</f>
        <v>6.1915889077383213E-2</v>
      </c>
      <c r="N34" s="7">
        <f>AVERAGE(Ganges!J28:J39)-AVERAGE(Ganges!$J$2:$J$349)</f>
        <v>-0.63159080686781643</v>
      </c>
      <c r="O34" s="7">
        <f t="shared" si="16"/>
        <v>3.2540599605357148</v>
      </c>
      <c r="P34" s="7">
        <f>Ganges!J34-N34-O34-AVERAGE(Ganges!$J$2:$J$349)</f>
        <v>-0.60794879970238203</v>
      </c>
      <c r="Q34" s="7">
        <f>AVERAGE(Ganges!K28:K39)-AVERAGE(Ganges!$K$2:$K$349)</f>
        <v>3.7652662040231433E-2</v>
      </c>
      <c r="R34" s="7">
        <f t="shared" si="17"/>
        <v>-0.42088666654761897</v>
      </c>
      <c r="S34" s="7">
        <f>Ganges!K34-Q34-R34-AVERAGE(Ganges!$K$2:$K$349)</f>
        <v>8.5214582142858486E-3</v>
      </c>
      <c r="T34" s="7">
        <f>AVERAGE(Ganges!L28:L39)-AVERAGE(Ganges!$L$2:$L$349)</f>
        <v>-1.2034262811206915</v>
      </c>
      <c r="U34" s="7">
        <f t="shared" si="18"/>
        <v>5.268414059434523</v>
      </c>
      <c r="V34" s="7">
        <f>Ganges!L34-T34-U34-AVERAGE(Ganges!$L$2:$L$349)</f>
        <v>2.2461869732143924E-2</v>
      </c>
      <c r="W34" s="7">
        <f>AVERAGE(Ganges!M28:M39)-AVERAGE(Ganges!$M$2:$M$349)</f>
        <v>-1.2492071005747257E-2</v>
      </c>
      <c r="X34" s="7">
        <f t="shared" si="19"/>
        <v>0.11492892976190469</v>
      </c>
      <c r="Y34" s="7">
        <f>Ganges!M34-W34-X34-AVERAGE(Ganges!$M$2:$M$349)</f>
        <v>-5.3385539285714101E-3</v>
      </c>
      <c r="Z34" s="7">
        <f>AVERAGE(Ganges!N28:N39)-AVERAGE(Ganges!$N$2:$N$349)</f>
        <v>0.14515170270114897</v>
      </c>
      <c r="AA34" s="7">
        <f t="shared" si="20"/>
        <v>-0.60659957285714283</v>
      </c>
      <c r="AB34" s="7">
        <f>Ganges!N34-Z34-AA34-AVERAGE(Ganges!$N$2:$N$349)</f>
        <v>-0.13571086714285707</v>
      </c>
      <c r="AC34" s="7">
        <f>AVERAGE(Ganges!O28:O39)-AVERAGE(Ganges!$O$2:$O$349)</f>
        <v>-0.42101418445402405</v>
      </c>
      <c r="AD34" s="7">
        <f t="shared" si="21"/>
        <v>2.8007526385714296</v>
      </c>
      <c r="AE34" s="7">
        <f>Ganges!O34-AC34-AD34-AVERAGE(Ganges!$O$2:$O$349)</f>
        <v>0.39156377892857197</v>
      </c>
      <c r="AF34" s="7">
        <f>AVERAGE(Ganges!P28:P39)-AVERAGE(Ganges!$P$2:$P$349)</f>
        <v>-0.20090636557471278</v>
      </c>
      <c r="AG34" s="7">
        <f t="shared" si="22"/>
        <v>0.38425597407738099</v>
      </c>
      <c r="AH34" s="7">
        <f>Ganges!P34-AF34-AG34-AVERAGE(Ganges!$P$2:$P$349)</f>
        <v>-4.5362994910714383E-2</v>
      </c>
    </row>
    <row r="35" spans="1:34" x14ac:dyDescent="0.2">
      <c r="A35" s="3">
        <v>33892</v>
      </c>
      <c r="B35">
        <f t="shared" si="0"/>
        <v>1992</v>
      </c>
      <c r="C35">
        <f t="shared" si="1"/>
        <v>10</v>
      </c>
      <c r="D35" s="7">
        <f>AVERAGE(Ganges!D29:D40)</f>
        <v>9.2903438616666651</v>
      </c>
      <c r="E35" s="7">
        <f t="shared" si="13"/>
        <v>4.8211342427380952</v>
      </c>
      <c r="F35" s="7">
        <f>Ganges!D35-D35-E35</f>
        <v>-0.99285913440476037</v>
      </c>
      <c r="G35" s="7"/>
      <c r="H35" s="7">
        <f>AVERAGE(Ganges!H29:H40)-AVERAGE(Ganges!$H$2:$H$349)</f>
        <v>7.8506778418964132</v>
      </c>
      <c r="I35" s="7">
        <f t="shared" si="14"/>
        <v>2.5435645691068203</v>
      </c>
      <c r="J35" s="7">
        <f>Ganges!H35-H35-I35-AVERAGE(Ganges!$H$2:$H$349)</f>
        <v>-1.2136288607734969</v>
      </c>
      <c r="K35" s="7">
        <f>AVERAGE(Ganges!I29:I40)-AVERAGE(Ganges!$I$2:$I$349)</f>
        <v>3.7354029734482594</v>
      </c>
      <c r="L35" s="7">
        <f t="shared" si="15"/>
        <v>-0.20432651529761614</v>
      </c>
      <c r="M35" s="7">
        <f>Ganges!I35-K35-L35-AVERAGE(Ganges!$I$2:$I$349)</f>
        <v>4.3504915297617686E-2</v>
      </c>
      <c r="N35" s="7">
        <f>AVERAGE(Ganges!J29:J40)-AVERAGE(Ganges!$J$2:$J$349)</f>
        <v>-0.6287974602011499</v>
      </c>
      <c r="O35" s="7">
        <f t="shared" si="16"/>
        <v>1.1486781142559517</v>
      </c>
      <c r="P35" s="7">
        <f>Ganges!J35-N35-O35-AVERAGE(Ganges!$J$2:$J$349)</f>
        <v>-0.19582241008928492</v>
      </c>
      <c r="Q35" s="7">
        <f>AVERAGE(Ganges!K29:K40)-AVERAGE(Ganges!$K$2:$K$349)</f>
        <v>2.3603320373564829E-2</v>
      </c>
      <c r="R35" s="7">
        <f t="shared" si="17"/>
        <v>-9.0107742261904655E-2</v>
      </c>
      <c r="S35" s="7">
        <f>Ganges!K35-Q35-R35-AVERAGE(Ganges!$K$2:$K$349)</f>
        <v>0.16290924559523823</v>
      </c>
      <c r="T35" s="7">
        <f>AVERAGE(Ganges!L29:L40)-AVERAGE(Ganges!$L$2:$L$349)</f>
        <v>-1.2325648261206918</v>
      </c>
      <c r="U35" s="7">
        <f t="shared" si="18"/>
        <v>1.5566194781845244</v>
      </c>
      <c r="V35" s="7">
        <f>Ganges!L35-T35-U35-AVERAGE(Ganges!$L$2:$L$349)</f>
        <v>9.2761685982141628E-2</v>
      </c>
      <c r="W35" s="7">
        <f>AVERAGE(Ganges!M29:M40)-AVERAGE(Ganges!$M$2:$M$349)</f>
        <v>-1.2295706005747281E-2</v>
      </c>
      <c r="X35" s="7">
        <f t="shared" si="19"/>
        <v>0.11484751752976188</v>
      </c>
      <c r="Y35" s="7">
        <f>Ganges!M35-W35-X35-AVERAGE(Ganges!$M$2:$M$349)</f>
        <v>-5.4535066964285783E-3</v>
      </c>
      <c r="Z35" s="7">
        <f>AVERAGE(Ganges!N29:N40)-AVERAGE(Ganges!$N$2:$N$349)</f>
        <v>0.14620889103448242</v>
      </c>
      <c r="AA35" s="7">
        <f t="shared" si="20"/>
        <v>-0.53780897583333331</v>
      </c>
      <c r="AB35" s="7">
        <f>Ganges!N35-Z35-AA35-AVERAGE(Ganges!$N$2:$N$349)</f>
        <v>-0.14753698250000002</v>
      </c>
      <c r="AC35" s="7">
        <f>AVERAGE(Ganges!O29:O40)-AVERAGE(Ganges!$O$2:$O$349)</f>
        <v>-0.39148614278735749</v>
      </c>
      <c r="AD35" s="7">
        <f t="shared" si="21"/>
        <v>0.54755549892857047</v>
      </c>
      <c r="AE35" s="7">
        <f>Ganges!O35-AC35-AD35-AVERAGE(Ganges!$O$2:$O$349)</f>
        <v>0.14298908690476342</v>
      </c>
      <c r="AF35" s="7">
        <f>AVERAGE(Ganges!P29:P40)-AVERAGE(Ganges!$P$2:$P$349)</f>
        <v>-0.2003895022413795</v>
      </c>
      <c r="AG35" s="7">
        <f t="shared" si="22"/>
        <v>-0.25787379208333333</v>
      </c>
      <c r="AH35" s="7">
        <f>Ganges!P35-AF35-AG35-AVERAGE(Ganges!$P$2:$P$349)</f>
        <v>0.12742815791666673</v>
      </c>
    </row>
    <row r="36" spans="1:34" x14ac:dyDescent="0.2">
      <c r="A36" s="3">
        <v>33923</v>
      </c>
      <c r="B36">
        <f t="shared" si="0"/>
        <v>1992</v>
      </c>
      <c r="C36">
        <f t="shared" si="1"/>
        <v>11</v>
      </c>
      <c r="D36" s="7">
        <f>AVERAGE(Ganges!D30:D41)</f>
        <v>9.0850870416666663</v>
      </c>
      <c r="E36" s="7">
        <f t="shared" si="13"/>
        <v>1.2460791845238033E-2</v>
      </c>
      <c r="F36" s="7">
        <f>Ganges!D36-D36-E36</f>
        <v>0.15120285648809531</v>
      </c>
      <c r="G36" s="7"/>
      <c r="H36" s="7">
        <f>AVERAGE(Ganges!H30:H41)-AVERAGE(Ganges!$H$2:$H$349)</f>
        <v>7.5703637143965352</v>
      </c>
      <c r="I36" s="7">
        <f t="shared" si="14"/>
        <v>1.821157545476126</v>
      </c>
      <c r="J36" s="7">
        <f>Ganges!H36-H36-I36-AVERAGE(Ganges!$H$2:$H$349)</f>
        <v>-0.73751903964330268</v>
      </c>
      <c r="K36" s="7">
        <f>AVERAGE(Ganges!I30:I41)-AVERAGE(Ganges!$I$2:$I$349)</f>
        <v>3.7292463701149288</v>
      </c>
      <c r="L36" s="7">
        <f t="shared" si="15"/>
        <v>-0.16102384431547279</v>
      </c>
      <c r="M36" s="7">
        <f>Ganges!I36-K36-L36-AVERAGE(Ganges!$I$2:$I$349)</f>
        <v>2.5390377648804474E-2</v>
      </c>
      <c r="N36" s="7">
        <f>AVERAGE(Ganges!J30:J41)-AVERAGE(Ganges!$J$2:$J$349)</f>
        <v>-0.62082603936781666</v>
      </c>
      <c r="O36" s="7">
        <f t="shared" si="16"/>
        <v>0.26826936654761901</v>
      </c>
      <c r="P36" s="7">
        <f>Ganges!J36-N36-O36-AVERAGE(Ganges!$J$2:$J$349)</f>
        <v>0.21846763678571435</v>
      </c>
      <c r="Q36" s="7">
        <f>AVERAGE(Ganges!K30:K41)-AVERAGE(Ganges!$K$2:$K$349)</f>
        <v>5.8548403735649845E-3</v>
      </c>
      <c r="R36" s="7">
        <f t="shared" si="17"/>
        <v>6.3054021517857439E-2</v>
      </c>
      <c r="S36" s="7">
        <f>Ganges!K36-Q36-R36-AVERAGE(Ganges!$K$2:$K$349)</f>
        <v>-0.11525775818452411</v>
      </c>
      <c r="T36" s="7">
        <f>AVERAGE(Ganges!L30:L41)-AVERAGE(Ganges!$L$2:$L$349)</f>
        <v>-1.2192619244540248</v>
      </c>
      <c r="U36" s="7">
        <f t="shared" si="18"/>
        <v>0.41896813860119142</v>
      </c>
      <c r="V36" s="7">
        <f>Ganges!L36-T36-U36-AVERAGE(Ganges!$L$2:$L$349)</f>
        <v>0.65105816389880822</v>
      </c>
      <c r="W36" s="7">
        <f>AVERAGE(Ganges!M30:M41)-AVERAGE(Ganges!$M$2:$M$349)</f>
        <v>-1.2292968505747293E-2</v>
      </c>
      <c r="X36" s="7">
        <f t="shared" si="19"/>
        <v>-3.3066772559523866E-2</v>
      </c>
      <c r="Y36" s="7">
        <f>Ganges!M36-W36-X36-AVERAGE(Ganges!$M$2:$M$349)</f>
        <v>-1.7954241071427846E-3</v>
      </c>
      <c r="Z36" s="7">
        <f>AVERAGE(Ganges!N30:N41)-AVERAGE(Ganges!$N$2:$N$349)</f>
        <v>0.17345146270114908</v>
      </c>
      <c r="AA36" s="7">
        <f t="shared" si="20"/>
        <v>-0.40060437785714287</v>
      </c>
      <c r="AB36" s="7">
        <f>Ganges!N36-Z36-AA36-AVERAGE(Ganges!$N$2:$N$349)</f>
        <v>-0.19353918214285715</v>
      </c>
      <c r="AC36" s="7">
        <f>AVERAGE(Ganges!O30:O41)-AVERAGE(Ganges!$O$2:$O$349)</f>
        <v>-0.34139139945402341</v>
      </c>
      <c r="AD36" s="7">
        <f t="shared" si="21"/>
        <v>-1.5966035900892859</v>
      </c>
      <c r="AE36" s="7">
        <f>Ganges!O36-AC36-AD36-AVERAGE(Ganges!$O$2:$O$349)</f>
        <v>0.11334828258928642</v>
      </c>
      <c r="AF36" s="7">
        <f>AVERAGE(Ganges!P30:P41)-AVERAGE(Ganges!$P$2:$P$349)</f>
        <v>-0.20004493307471283</v>
      </c>
      <c r="AG36" s="7">
        <f t="shared" si="22"/>
        <v>-0.36770572782738098</v>
      </c>
      <c r="AH36" s="7">
        <f>Ganges!P36-AF36-AG36-AVERAGE(Ganges!$P$2:$P$349)</f>
        <v>0.19101529449404775</v>
      </c>
    </row>
    <row r="37" spans="1:34" x14ac:dyDescent="0.2">
      <c r="A37" s="3">
        <v>33953</v>
      </c>
      <c r="B37">
        <f t="shared" si="0"/>
        <v>1992</v>
      </c>
      <c r="C37">
        <f t="shared" si="1"/>
        <v>12</v>
      </c>
      <c r="D37" s="7">
        <f>AVERAGE(Ganges!D31:D42)</f>
        <v>8.8396032858333324</v>
      </c>
      <c r="E37" s="7">
        <f t="shared" si="13"/>
        <v>-2.527804368779762</v>
      </c>
      <c r="F37" s="7">
        <f>Ganges!D37-D37-E37</f>
        <v>0.63413490294642916</v>
      </c>
      <c r="G37" s="22" t="str">
        <f>$E$350</f>
        <v>Aquifers</v>
      </c>
      <c r="H37" s="7">
        <f>AVERAGE(Ganges!H31:H42)-AVERAGE(Ganges!$H$2:$H$349)</f>
        <v>7.2909854585632274</v>
      </c>
      <c r="I37" s="7">
        <f t="shared" si="14"/>
        <v>0.85680571044576936</v>
      </c>
      <c r="J37" s="7">
        <f>Ganges!H37-H37-I37-AVERAGE(Ganges!$H$2:$H$349)</f>
        <v>-0.39808581877923643</v>
      </c>
      <c r="K37" s="7">
        <f>AVERAGE(Ganges!I31:I42)-AVERAGE(Ganges!$I$2:$I$349)</f>
        <v>3.7218897259482659</v>
      </c>
      <c r="L37" s="7">
        <f t="shared" si="15"/>
        <v>-0.11034003916667245</v>
      </c>
      <c r="M37" s="7">
        <f>Ganges!I37-K37-L37-AVERAGE(Ganges!$I$2:$I$349)</f>
        <v>-7.2174833333349397E-3</v>
      </c>
      <c r="N37" s="7">
        <f>AVERAGE(Ganges!J31:J42)-AVERAGE(Ganges!$J$2:$J$349)</f>
        <v>-0.6024825035344834</v>
      </c>
      <c r="O37" s="7">
        <f t="shared" si="16"/>
        <v>-0.87976573282738069</v>
      </c>
      <c r="P37" s="7">
        <f>Ganges!J37-N37-O37-AVERAGE(Ganges!$J$2:$J$349)</f>
        <v>0.46997345032738114</v>
      </c>
      <c r="Q37" s="7">
        <f>AVERAGE(Ganges!K31:K42)-AVERAGE(Ganges!$K$2:$K$349)</f>
        <v>1.7065162068983231E-3</v>
      </c>
      <c r="R37" s="7">
        <f t="shared" si="17"/>
        <v>0.19008705988095242</v>
      </c>
      <c r="S37" s="7">
        <f>Ganges!K37-Q37-R37-AVERAGE(Ganges!$K$2:$K$349)</f>
        <v>-2.4510122380952515E-2</v>
      </c>
      <c r="T37" s="7">
        <f>AVERAGE(Ganges!L31:L42)-AVERAGE(Ganges!$L$2:$L$349)</f>
        <v>-1.2125927411206909</v>
      </c>
      <c r="U37" s="7">
        <f t="shared" si="18"/>
        <v>-0.17494037616071356</v>
      </c>
      <c r="V37" s="7">
        <f>Ganges!L37-T37-U37-AVERAGE(Ganges!$L$2:$L$349)</f>
        <v>0.54444268532737894</v>
      </c>
      <c r="W37" s="7">
        <f>AVERAGE(Ganges!M31:M42)-AVERAGE(Ganges!$M$2:$M$349)</f>
        <v>-1.2085630172413958E-2</v>
      </c>
      <c r="X37" s="7">
        <f t="shared" si="19"/>
        <v>-0.13155094151785712</v>
      </c>
      <c r="Y37" s="7">
        <f>Ganges!M37-W37-X37-AVERAGE(Ganges!$M$2:$M$349)</f>
        <v>1.2497886517857132E-2</v>
      </c>
      <c r="Z37" s="7">
        <f>AVERAGE(Ganges!N31:N42)-AVERAGE(Ganges!$N$2:$N$349)</f>
        <v>0.16023602020114891</v>
      </c>
      <c r="AA37" s="7">
        <f t="shared" si="20"/>
        <v>-0.27994975589285714</v>
      </c>
      <c r="AB37" s="7">
        <f>Ganges!N37-Z37-AA37-AVERAGE(Ganges!$N$2:$N$349)</f>
        <v>-0.14045619160714273</v>
      </c>
      <c r="AC37" s="7">
        <f>AVERAGE(Ganges!O31:O42)-AVERAGE(Ganges!$O$2:$O$349)</f>
        <v>-0.31065769445402402</v>
      </c>
      <c r="AD37" s="7">
        <f t="shared" si="21"/>
        <v>-1.6303820916666663</v>
      </c>
      <c r="AE37" s="7">
        <f>Ganges!O37-AC37-AD37-AVERAGE(Ganges!$O$2:$O$349)</f>
        <v>-1.109434083333305E-2</v>
      </c>
      <c r="AF37" s="7">
        <f>AVERAGE(Ganges!P31:P42)-AVERAGE(Ganges!$P$2:$P$349)</f>
        <v>-0.19738480057471283</v>
      </c>
      <c r="AG37" s="7">
        <f t="shared" si="22"/>
        <v>-0.36776374574404763</v>
      </c>
      <c r="AH37" s="7">
        <f>Ganges!P37-AF37-AG37-AVERAGE(Ganges!$P$2:$P$349)</f>
        <v>0.18867794991071429</v>
      </c>
    </row>
    <row r="38" spans="1:34" x14ac:dyDescent="0.2">
      <c r="A38" s="3">
        <v>33984</v>
      </c>
      <c r="B38">
        <f t="shared" si="0"/>
        <v>1993</v>
      </c>
      <c r="C38">
        <f t="shared" si="1"/>
        <v>1</v>
      </c>
      <c r="D38" s="7">
        <f>AVERAGE(Ganges!D32:D43)</f>
        <v>8.7557128475000017</v>
      </c>
      <c r="E38" s="7">
        <f t="shared" si="13"/>
        <v>-4.2338140159523814</v>
      </c>
      <c r="F38" s="7">
        <f>Ganges!D38-D38-E38</f>
        <v>1.0374445084523796</v>
      </c>
      <c r="G38" s="7">
        <f>$Q$351*SIN(PI()/6*(C38+$Q$352))</f>
        <v>0.36723851581337486</v>
      </c>
      <c r="H38" s="7">
        <f>AVERAGE(Ganges!H32:H43)-AVERAGE(Ganges!$H$2:$H$349)</f>
        <v>7.0515648852292543</v>
      </c>
      <c r="I38" s="7">
        <f t="shared" si="14"/>
        <v>-0.22963460261826185</v>
      </c>
      <c r="J38" s="7">
        <f>Ganges!H38-H38-I38-AVERAGE(Ganges!$H$2:$H$349)</f>
        <v>-1.680501238161014E-2</v>
      </c>
      <c r="K38" s="7">
        <f>AVERAGE(Ganges!I32:I43)-AVERAGE(Ganges!$I$2:$I$349)</f>
        <v>3.7103083051149426</v>
      </c>
      <c r="L38" s="7">
        <f t="shared" si="15"/>
        <v>-4.2418025238092127E-2</v>
      </c>
      <c r="M38" s="7">
        <f>Ganges!I38-K38-L38-AVERAGE(Ganges!$I$2:$I$349)</f>
        <v>2.3141135714084271E-3</v>
      </c>
      <c r="N38" s="7">
        <f>AVERAGE(Ganges!J32:J43)-AVERAGE(Ganges!$J$2:$J$349)</f>
        <v>-0.54322785686781683</v>
      </c>
      <c r="O38" s="7">
        <f t="shared" si="16"/>
        <v>-1.4857769168154762</v>
      </c>
      <c r="P38" s="7">
        <f>Ganges!J38-N38-O38-AVERAGE(Ganges!$J$2:$J$349)</f>
        <v>0.45790573764880982</v>
      </c>
      <c r="Q38" s="7">
        <f>AVERAGE(Ganges!K32:K43)-AVERAGE(Ganges!$K$2:$K$349)</f>
        <v>-1.3791073793101738E-2</v>
      </c>
      <c r="R38" s="7">
        <f t="shared" si="17"/>
        <v>0.21653965023809529</v>
      </c>
      <c r="S38" s="7">
        <f>Ganges!K38-Q38-R38-AVERAGE(Ganges!$K$2:$K$349)</f>
        <v>-3.6612752738095278E-2</v>
      </c>
      <c r="T38" s="7">
        <f>AVERAGE(Ganges!L32:L43)-AVERAGE(Ganges!$L$2:$L$349)</f>
        <v>-1.1215308711206911</v>
      </c>
      <c r="U38" s="7">
        <f t="shared" si="18"/>
        <v>-1.093703183482142</v>
      </c>
      <c r="V38" s="7">
        <f>Ganges!L38-T38-U38-AVERAGE(Ganges!$L$2:$L$349)</f>
        <v>0.37101399264880808</v>
      </c>
      <c r="W38" s="7">
        <f>AVERAGE(Ganges!M32:M43)-AVERAGE(Ganges!$M$2:$M$349)</f>
        <v>-1.1870854339080583E-2</v>
      </c>
      <c r="X38" s="7">
        <f t="shared" si="19"/>
        <v>5.7876683541666668E-2</v>
      </c>
      <c r="Y38" s="7">
        <f>Ganges!M38-W38-X38-AVERAGE(Ganges!$M$2:$M$349)</f>
        <v>-4.4674375000053335E-5</v>
      </c>
      <c r="Z38" s="7">
        <f>AVERAGE(Ganges!N32:N43)-AVERAGE(Ganges!$N$2:$N$349)</f>
        <v>0.11449649436781573</v>
      </c>
      <c r="AA38" s="7">
        <f t="shared" si="20"/>
        <v>1.6850998422619168E-2</v>
      </c>
      <c r="AB38" s="7">
        <f>Ganges!N38-Z38-AA38-AVERAGE(Ganges!$N$2:$N$349)</f>
        <v>0.11802435991071414</v>
      </c>
      <c r="AC38" s="7">
        <f>AVERAGE(Ganges!O32:O43)-AVERAGE(Ganges!$O$2:$O$349)</f>
        <v>-0.24907435445402371</v>
      </c>
      <c r="AD38" s="7">
        <f t="shared" si="21"/>
        <v>-1.308780161279762</v>
      </c>
      <c r="AE38" s="7">
        <f>Ganges!O38-AC38-AD38-AVERAGE(Ganges!$O$2:$O$349)</f>
        <v>-3.1074421220237625E-2</v>
      </c>
      <c r="AF38" s="7">
        <f>AVERAGE(Ganges!P32:P43)-AVERAGE(Ganges!$P$2:$P$349)</f>
        <v>-0.18114341640804613</v>
      </c>
      <c r="AG38" s="7">
        <f t="shared" si="22"/>
        <v>-0.36475476767857146</v>
      </c>
      <c r="AH38" s="7">
        <f>Ganges!P38-AF38-AG38-AVERAGE(Ganges!$P$2:$P$349)</f>
        <v>0.17268287767857149</v>
      </c>
    </row>
    <row r="39" spans="1:34" x14ac:dyDescent="0.2">
      <c r="A39" s="3">
        <v>34015</v>
      </c>
      <c r="B39">
        <f t="shared" si="0"/>
        <v>1993</v>
      </c>
      <c r="C39">
        <f t="shared" si="1"/>
        <v>2</v>
      </c>
      <c r="D39" s="7">
        <f>AVERAGE(Ganges!D33:D44)</f>
        <v>9.0782053675000025</v>
      </c>
      <c r="E39" s="7">
        <f t="shared" si="13"/>
        <v>-5.2546216000595232</v>
      </c>
      <c r="F39" s="7">
        <f>Ganges!D39-D39-E39</f>
        <v>-9.4525744047935234E-4</v>
      </c>
      <c r="G39" s="7">
        <f t="shared" ref="G39:G49" si="23">$Q$351*SIN(PI()/6*(C39+$Q$352))</f>
        <v>-0.93497152506440184</v>
      </c>
      <c r="H39" s="7">
        <f>AVERAGE(Ganges!H33:H44)-AVERAGE(Ganges!$H$2:$H$349)</f>
        <v>7.0693668052299472</v>
      </c>
      <c r="I39" s="7">
        <f t="shared" si="14"/>
        <v>-0.54886954151743339</v>
      </c>
      <c r="J39" s="7">
        <f>Ganges!H39-H39-I39-AVERAGE(Ganges!$H$2:$H$349)</f>
        <v>-7.8897383482853911E-2</v>
      </c>
      <c r="K39" s="7">
        <f>AVERAGE(Ganges!I33:I44)-AVERAGE(Ganges!$I$2:$I$349)</f>
        <v>3.6854142259482572</v>
      </c>
      <c r="L39" s="7">
        <f t="shared" si="15"/>
        <v>4.2136805297630531E-2</v>
      </c>
      <c r="M39" s="7">
        <f>Ganges!I39-K39-L39-AVERAGE(Ganges!$I$2:$I$349)</f>
        <v>2.9866122023705088E-3</v>
      </c>
      <c r="N39" s="7">
        <f>AVERAGE(Ganges!J33:J44)-AVERAGE(Ganges!$J$2:$J$349)</f>
        <v>-0.44407106020114973</v>
      </c>
      <c r="O39" s="7">
        <f t="shared" si="16"/>
        <v>-1.6770966998809522</v>
      </c>
      <c r="P39" s="7">
        <f>Ganges!J39-N39-O39-AVERAGE(Ganges!$J$2:$J$349)</f>
        <v>0.36728414404761889</v>
      </c>
      <c r="Q39" s="7">
        <f>AVERAGE(Ganges!K33:K44)-AVERAGE(Ganges!$K$2:$K$349)</f>
        <v>-7.092159879310167E-2</v>
      </c>
      <c r="R39" s="7">
        <f t="shared" si="17"/>
        <v>-5.4973427976191536E-3</v>
      </c>
      <c r="S39" s="7">
        <f>Ganges!K39-Q39-R39-AVERAGE(Ganges!$K$2:$K$349)</f>
        <v>0.14431325529761929</v>
      </c>
      <c r="T39" s="7">
        <f>AVERAGE(Ganges!L33:L44)-AVERAGE(Ganges!$L$2:$L$349)</f>
        <v>-0.90841831778735749</v>
      </c>
      <c r="U39" s="7">
        <f t="shared" si="18"/>
        <v>-1.9322372438392863</v>
      </c>
      <c r="V39" s="7">
        <f>Ganges!L39-T39-U39-AVERAGE(Ganges!$L$2:$L$349)</f>
        <v>-0.15254560032738151</v>
      </c>
      <c r="W39" s="7">
        <f>AVERAGE(Ganges!M33:M44)-AVERAGE(Ganges!$M$2:$M$349)</f>
        <v>-1.148272350574725E-2</v>
      </c>
      <c r="X39" s="7">
        <f t="shared" si="19"/>
        <v>5.7873377500000073E-2</v>
      </c>
      <c r="Y39" s="7">
        <f>Ganges!M39-W39-X39-AVERAGE(Ganges!$M$2:$M$349)</f>
        <v>-2.5112916666675256E-4</v>
      </c>
      <c r="Z39" s="7">
        <f>AVERAGE(Ganges!N33:N44)-AVERAGE(Ganges!$N$2:$N$349)</f>
        <v>9.5425629367815623E-2</v>
      </c>
      <c r="AA39" s="7">
        <f t="shared" si="20"/>
        <v>0.43765920318452389</v>
      </c>
      <c r="AB39" s="7">
        <f>Ganges!N39-Z39-AA39-AVERAGE(Ganges!$N$2:$N$349)</f>
        <v>-6.3343639851190514E-2</v>
      </c>
      <c r="AC39" s="7">
        <f>AVERAGE(Ganges!O33:O44)-AVERAGE(Ganges!$O$2:$O$349)</f>
        <v>-0.18731706862068975</v>
      </c>
      <c r="AD39" s="7">
        <f t="shared" si="21"/>
        <v>-1.2697476931547613</v>
      </c>
      <c r="AE39" s="7">
        <f>Ganges!O39-AC39-AD39-AVERAGE(Ganges!$O$2:$O$349)</f>
        <v>-0.3572648551785722</v>
      </c>
      <c r="AF39" s="7">
        <f>AVERAGE(Ganges!P33:P44)-AVERAGE(Ganges!$P$2:$P$349)</f>
        <v>-0.14977304474137942</v>
      </c>
      <c r="AG39" s="7">
        <f t="shared" si="22"/>
        <v>-0.35885107348214285</v>
      </c>
      <c r="AH39" s="7">
        <f>Ganges!P39-AF39-AG39-AVERAGE(Ganges!$P$2:$P$349)</f>
        <v>0.13681312181547611</v>
      </c>
    </row>
    <row r="40" spans="1:34" x14ac:dyDescent="0.2">
      <c r="A40" s="3">
        <v>34043</v>
      </c>
      <c r="B40">
        <f t="shared" si="0"/>
        <v>1993</v>
      </c>
      <c r="C40">
        <f t="shared" si="1"/>
        <v>3</v>
      </c>
      <c r="D40" s="7">
        <f>AVERAGE(Ganges!D34:D45)</f>
        <v>8.9206119583333336</v>
      </c>
      <c r="E40" s="7">
        <f t="shared" si="13"/>
        <v>-6.4335412916964296</v>
      </c>
      <c r="F40" s="7">
        <f>Ganges!D40-D40-E40</f>
        <v>1.1425582333630961</v>
      </c>
      <c r="G40" s="7">
        <f t="shared" si="23"/>
        <v>-1.9866567008550771</v>
      </c>
      <c r="H40" s="7">
        <f>AVERAGE(Ganges!H34:H45)-AVERAGE(Ganges!$H$2:$H$349)</f>
        <v>7.0207421310633435</v>
      </c>
      <c r="I40" s="7">
        <f t="shared" si="14"/>
        <v>-1.0008007227083908</v>
      </c>
      <c r="J40" s="7">
        <f>Ganges!H40-H40-I40-AVERAGE(Ganges!$H$2:$H$349)</f>
        <v>0.10891433187453003</v>
      </c>
      <c r="K40" s="7">
        <f>AVERAGE(Ganges!I34:I45)-AVERAGE(Ganges!$I$2:$I$349)</f>
        <v>3.65584523594827</v>
      </c>
      <c r="L40" s="7">
        <f t="shared" si="15"/>
        <v>0.12230055642857707</v>
      </c>
      <c r="M40" s="7">
        <f>Ganges!I40-K40-L40-AVERAGE(Ganges!$I$2:$I$349)</f>
        <v>4.0190921071413754E-2</v>
      </c>
      <c r="N40" s="7">
        <f>AVERAGE(Ganges!J34:J45)-AVERAGE(Ganges!$J$2:$J$349)</f>
        <v>-0.42031622520114964</v>
      </c>
      <c r="O40" s="7">
        <f t="shared" si="16"/>
        <v>-1.8011396020535715</v>
      </c>
      <c r="P40" s="7">
        <f>Ganges!J40-N40-O40-AVERAGE(Ganges!$J$2:$J$349)</f>
        <v>0.40626144122023788</v>
      </c>
      <c r="Q40" s="7">
        <f>AVERAGE(Ganges!K34:K45)-AVERAGE(Ganges!$K$2:$K$349)</f>
        <v>-5.5365345459768234E-2</v>
      </c>
      <c r="R40" s="7">
        <f t="shared" si="17"/>
        <v>5.2535116071428689E-2</v>
      </c>
      <c r="S40" s="7">
        <f>Ganges!K40-Q40-R40-AVERAGE(Ganges!$K$2:$K$349)</f>
        <v>-0.13288593690476214</v>
      </c>
      <c r="T40" s="7">
        <f>AVERAGE(Ganges!L34:L45)-AVERAGE(Ganges!$L$2:$L$349)</f>
        <v>-0.96075008362069081</v>
      </c>
      <c r="U40" s="7">
        <f t="shared" si="18"/>
        <v>-3.0455844529464278</v>
      </c>
      <c r="V40" s="7">
        <f>Ganges!L40-T40-U40-AVERAGE(Ganges!$L$2:$L$349)</f>
        <v>0.40783271461309312</v>
      </c>
      <c r="W40" s="7">
        <f>AVERAGE(Ganges!M34:M45)-AVERAGE(Ganges!$M$2:$M$349)</f>
        <v>-1.1313010172413929E-2</v>
      </c>
      <c r="X40" s="7">
        <f t="shared" si="19"/>
        <v>5.7839161636904807E-2</v>
      </c>
      <c r="Y40" s="7">
        <f>Ganges!M40-W40-X40-AVERAGE(Ganges!$M$2:$M$349)</f>
        <v>-3.866266369048077E-4</v>
      </c>
      <c r="Z40" s="7">
        <f>AVERAGE(Ganges!N34:N45)-AVERAGE(Ganges!$N$2:$N$349)</f>
        <v>9.3948709367815852E-2</v>
      </c>
      <c r="AA40" s="7">
        <f t="shared" si="20"/>
        <v>0.78479671071428569</v>
      </c>
      <c r="AB40" s="7">
        <f>Ganges!N40-Z40-AA40-AVERAGE(Ganges!$N$2:$N$349)</f>
        <v>0.14244269261904763</v>
      </c>
      <c r="AC40" s="7">
        <f>AVERAGE(Ganges!O34:O45)-AVERAGE(Ganges!$O$2:$O$349)</f>
        <v>-0.2547711677873572</v>
      </c>
      <c r="AD40" s="7">
        <f t="shared" si="21"/>
        <v>-1.2446956646428582</v>
      </c>
      <c r="AE40" s="7">
        <f>Ganges!O40-AC40-AD40-AVERAGE(Ganges!$O$2:$O$349)</f>
        <v>2.8987115476192038E-2</v>
      </c>
      <c r="AF40" s="7">
        <f>AVERAGE(Ganges!P34:P45)-AVERAGE(Ganges!$P$2:$P$349)</f>
        <v>-0.14739612140804614</v>
      </c>
      <c r="AG40" s="7">
        <f t="shared" si="22"/>
        <v>-0.35879812741071426</v>
      </c>
      <c r="AH40" s="7">
        <f>Ganges!P40-AF40-AG40-AVERAGE(Ganges!$P$2:$P$349)</f>
        <v>0.14129632241071421</v>
      </c>
    </row>
    <row r="41" spans="1:34" x14ac:dyDescent="0.2">
      <c r="A41" s="3">
        <v>34074</v>
      </c>
      <c r="B41">
        <f t="shared" si="0"/>
        <v>1993</v>
      </c>
      <c r="C41">
        <f t="shared" si="1"/>
        <v>4</v>
      </c>
      <c r="D41" s="7">
        <f>AVERAGE(Ganges!D35:D46)</f>
        <v>9.2218868933333322</v>
      </c>
      <c r="E41" s="7">
        <f t="shared" si="13"/>
        <v>-7.9041783172619047</v>
      </c>
      <c r="F41" s="7">
        <f>Ganges!D41-D41-E41</f>
        <v>1.6658429239285724</v>
      </c>
      <c r="G41" s="7">
        <f t="shared" si="23"/>
        <v>-2.5060188180137555</v>
      </c>
      <c r="H41" s="7">
        <f>AVERAGE(Ganges!H35:H46)-AVERAGE(Ganges!$H$2:$H$349)</f>
        <v>7.0089826910630109</v>
      </c>
      <c r="I41" s="7">
        <f t="shared" si="14"/>
        <v>-1.958955310744841</v>
      </c>
      <c r="J41" s="7">
        <f>Ganges!H41-H41-I41-AVERAGE(Ganges!$H$2:$H$349)</f>
        <v>0.50485374991149001</v>
      </c>
      <c r="K41" s="7">
        <f>AVERAGE(Ganges!I35:I46)-AVERAGE(Ganges!$I$2:$I$349)</f>
        <v>3.6312935259482515</v>
      </c>
      <c r="L41" s="7">
        <f t="shared" si="15"/>
        <v>0.19232259363092652</v>
      </c>
      <c r="M41" s="7">
        <f>Ganges!I41-K41-L41-AVERAGE(Ganges!$I$2:$I$349)</f>
        <v>1.830305386908293E-2</v>
      </c>
      <c r="N41" s="7">
        <f>AVERAGE(Ganges!J35:J46)-AVERAGE(Ganges!$J$2:$J$349)</f>
        <v>-0.31258067020114999</v>
      </c>
      <c r="O41" s="7">
        <f t="shared" si="16"/>
        <v>-1.7586500249702381</v>
      </c>
      <c r="P41" s="7">
        <f>Ganges!J41-N41-O41-AVERAGE(Ganges!$J$2:$J$349)</f>
        <v>0.32419373913690475</v>
      </c>
      <c r="Q41" s="7">
        <f>AVERAGE(Ganges!K35:K46)-AVERAGE(Ganges!$K$2:$K$349)</f>
        <v>-8.1783510459768172E-2</v>
      </c>
      <c r="R41" s="7">
        <f t="shared" si="17"/>
        <v>0.2259362869047622</v>
      </c>
      <c r="S41" s="7">
        <f>Ganges!K41-Q41-R41-AVERAGE(Ganges!$K$2:$K$349)</f>
        <v>-0.2246243127380958</v>
      </c>
      <c r="T41" s="7">
        <f>AVERAGE(Ganges!L35:L46)-AVERAGE(Ganges!$L$2:$L$349)</f>
        <v>-0.8546194836206924</v>
      </c>
      <c r="U41" s="7">
        <f t="shared" si="18"/>
        <v>-3.723486840119048</v>
      </c>
      <c r="V41" s="7">
        <f>Ganges!L41-T41-U41-AVERAGE(Ganges!$L$2:$L$349)</f>
        <v>0.48888184178571503</v>
      </c>
      <c r="W41" s="7">
        <f>AVERAGE(Ganges!M35:M46)-AVERAGE(Ganges!$M$2:$M$349)</f>
        <v>-1.0985226839080597E-2</v>
      </c>
      <c r="X41" s="7">
        <f t="shared" si="19"/>
        <v>-0.21711850002976191</v>
      </c>
      <c r="Y41" s="7">
        <f>Ganges!M41-W41-X41-AVERAGE(Ganges!$M$2:$M$349)</f>
        <v>1.2396721696428553E-2</v>
      </c>
      <c r="Z41" s="7">
        <f>AVERAGE(Ganges!N35:N46)-AVERAGE(Ganges!$N$2:$N$349)</f>
        <v>9.4652800201149079E-2</v>
      </c>
      <c r="AA41" s="7">
        <f t="shared" si="20"/>
        <v>0.94605123470238128</v>
      </c>
      <c r="AB41" s="7">
        <f>Ganges!N41-Z41-AA41-AVERAGE(Ganges!$N$2:$N$349)</f>
        <v>0.40956551779761874</v>
      </c>
      <c r="AC41" s="7">
        <f>AVERAGE(Ganges!O35:O46)-AVERAGE(Ganges!$O$2:$O$349)</f>
        <v>-0.17873566862068913</v>
      </c>
      <c r="AD41" s="7">
        <f t="shared" si="21"/>
        <v>-1.2491411090178564</v>
      </c>
      <c r="AE41" s="7">
        <f>Ganges!O41-AC41-AD41-AVERAGE(Ganges!$O$2:$O$349)</f>
        <v>6.7201920684522243E-2</v>
      </c>
      <c r="AF41" s="7">
        <f>AVERAGE(Ganges!P35:P46)-AVERAGE(Ganges!$P$2:$P$349)</f>
        <v>-7.4316118074712778E-2</v>
      </c>
      <c r="AG41" s="7">
        <f t="shared" si="22"/>
        <v>-0.36113467098214286</v>
      </c>
      <c r="AH41" s="7">
        <f>Ganges!P41-AF41-AG41-AVERAGE(Ganges!$P$2:$P$349)</f>
        <v>6.4993812648809546E-2</v>
      </c>
    </row>
    <row r="42" spans="1:34" x14ac:dyDescent="0.2">
      <c r="A42" s="3">
        <v>34104</v>
      </c>
      <c r="B42">
        <f t="shared" si="0"/>
        <v>1993</v>
      </c>
      <c r="C42">
        <f t="shared" si="1"/>
        <v>5</v>
      </c>
      <c r="D42" s="7">
        <f>AVERAGE(Ganges!D36:D47)</f>
        <v>9.4487583041666667</v>
      </c>
      <c r="E42" s="7">
        <f t="shared" si="13"/>
        <v>-8.4472615789880923</v>
      </c>
      <c r="F42" s="7">
        <f>Ganges!D42-D42-E42</f>
        <v>1.2982116448214249</v>
      </c>
      <c r="G42" s="7">
        <f t="shared" si="23"/>
        <v>-2.3538952166684521</v>
      </c>
      <c r="H42" s="7">
        <f>AVERAGE(Ganges!H36:H47)-AVERAGE(Ganges!$H$2:$H$349)</f>
        <v>7.0565494227294039</v>
      </c>
      <c r="I42" s="7">
        <f t="shared" si="14"/>
        <v>-2.9423304963988812</v>
      </c>
      <c r="J42" s="7">
        <f>Ganges!H42-H42-I42-AVERAGE(Ganges!$H$2:$H$349)</f>
        <v>0.52440243389901298</v>
      </c>
      <c r="K42" s="7">
        <f>AVERAGE(Ganges!I36:I47)-AVERAGE(Ganges!$I$2:$I$349)</f>
        <v>3.6052547209482668</v>
      </c>
      <c r="L42" s="7">
        <f t="shared" si="15"/>
        <v>0.26187326818451595</v>
      </c>
      <c r="M42" s="7">
        <f>Ganges!I42-K42-L42-AVERAGE(Ganges!$I$2:$I$349)</f>
        <v>1.1515274315478052E-2</v>
      </c>
      <c r="N42" s="7">
        <f>AVERAGE(Ganges!J36:J47)-AVERAGE(Ganges!$J$2:$J$349)</f>
        <v>-0.22593488770114956</v>
      </c>
      <c r="O42" s="7">
        <f t="shared" si="16"/>
        <v>-1.654806472142857</v>
      </c>
      <c r="P42" s="7">
        <f>Ganges!J42-N42-O42-AVERAGE(Ganges!$J$2:$J$349)</f>
        <v>0.32299156380952354</v>
      </c>
      <c r="Q42" s="7">
        <f>AVERAGE(Ganges!K36:K47)-AVERAGE(Ganges!$K$2:$K$349)</f>
        <v>-0.10824008462643486</v>
      </c>
      <c r="R42" s="7">
        <f t="shared" si="17"/>
        <v>0.48784478613095239</v>
      </c>
      <c r="S42" s="7">
        <f>Ganges!K42-Q42-R42-AVERAGE(Ganges!$K$2:$K$349)</f>
        <v>-0.11446770779761928</v>
      </c>
      <c r="T42" s="7">
        <f>AVERAGE(Ganges!L36:L47)-AVERAGE(Ganges!$L$2:$L$349)</f>
        <v>-0.75366264695402574</v>
      </c>
      <c r="U42" s="7">
        <f t="shared" si="18"/>
        <v>-4.0625065267857146</v>
      </c>
      <c r="V42" s="7">
        <f>Ganges!L42-T42-U42-AVERAGE(Ganges!$L$2:$L$349)</f>
        <v>0.3923790517857153</v>
      </c>
      <c r="W42" s="7">
        <f>AVERAGE(Ganges!M36:M47)-AVERAGE(Ganges!$M$2:$M$349)</f>
        <v>-1.0657443505747266E-2</v>
      </c>
      <c r="X42" s="7">
        <f t="shared" si="19"/>
        <v>-8.4250850982142855E-2</v>
      </c>
      <c r="Y42" s="7">
        <f>Ganges!M42-W42-X42-AVERAGE(Ganges!$M$2:$M$349)</f>
        <v>-3.7509506845238294E-3</v>
      </c>
      <c r="Z42" s="7">
        <f>AVERAGE(Ganges!N36:N47)-AVERAGE(Ganges!$N$2:$N$349)</f>
        <v>9.279686103448237E-2</v>
      </c>
      <c r="AA42" s="7">
        <f t="shared" si="20"/>
        <v>0.73088484630952411</v>
      </c>
      <c r="AB42" s="7">
        <f>Ganges!N42-Z42-AA42-AVERAGE(Ganges!$N$2:$N$349)</f>
        <v>7.9310155357142698E-2</v>
      </c>
      <c r="AC42" s="7">
        <f>AVERAGE(Ganges!O36:O47)-AVERAGE(Ganges!$O$2:$O$349)</f>
        <v>-0.13583486778735754</v>
      </c>
      <c r="AD42" s="7">
        <f t="shared" si="21"/>
        <v>-0.8533853583035711</v>
      </c>
      <c r="AE42" s="7">
        <f>Ganges!O42-AC42-AD42-AVERAGE(Ganges!$O$2:$O$349)</f>
        <v>9.1067291369055781E-3</v>
      </c>
      <c r="AF42" s="7">
        <f>AVERAGE(Ganges!P36:P47)-AVERAGE(Ganges!$P$2:$P$349)</f>
        <v>-7.1486799741379448E-2</v>
      </c>
      <c r="AG42" s="7">
        <f t="shared" si="22"/>
        <v>-0.33059407988095235</v>
      </c>
      <c r="AH42" s="7">
        <f>Ganges!P42-AF42-AG42-AVERAGE(Ganges!$P$2:$P$349)</f>
        <v>7.6728543214285683E-2</v>
      </c>
    </row>
    <row r="43" spans="1:34" x14ac:dyDescent="0.2">
      <c r="A43" s="3">
        <v>34135</v>
      </c>
      <c r="B43">
        <f t="shared" si="0"/>
        <v>1993</v>
      </c>
      <c r="C43">
        <f t="shared" si="1"/>
        <v>6</v>
      </c>
      <c r="D43" s="7">
        <f>AVERAGE(Ganges!D37:D48)</f>
        <v>9.5428037841666669</v>
      </c>
      <c r="E43" s="7">
        <f t="shared" si="13"/>
        <v>-5.6838632847619053</v>
      </c>
      <c r="F43" s="7">
        <f>Ganges!D43-D43-E43</f>
        <v>0.70192919059523806</v>
      </c>
      <c r="G43" s="7">
        <f t="shared" si="23"/>
        <v>-1.5710472929493544</v>
      </c>
      <c r="H43" s="7">
        <f>AVERAGE(Ganges!H37:H48)-AVERAGE(Ganges!$H$2:$H$349)</f>
        <v>7.0891625410631605</v>
      </c>
      <c r="I43" s="7">
        <f t="shared" si="14"/>
        <v>-2.8943517773818712</v>
      </c>
      <c r="J43" s="7">
        <f>Ganges!H43-H43-I43-AVERAGE(Ganges!$H$2:$H$349)</f>
        <v>0.47066606654834686</v>
      </c>
      <c r="K43" s="7">
        <f>AVERAGE(Ganges!I37:I48)-AVERAGE(Ganges!$I$2:$I$349)</f>
        <v>3.5787985234482562</v>
      </c>
      <c r="L43" s="7">
        <f t="shared" si="15"/>
        <v>0.24831659461309386</v>
      </c>
      <c r="M43" s="7">
        <f>Ganges!I43-K43-L43-AVERAGE(Ganges!$I$2:$I$349)</f>
        <v>1.2625865386908686E-2</v>
      </c>
      <c r="N43" s="7">
        <f>AVERAGE(Ganges!J37:J48)-AVERAGE(Ganges!$J$2:$J$349)</f>
        <v>-0.17466046936781598</v>
      </c>
      <c r="O43" s="7">
        <f t="shared" si="16"/>
        <v>-0.61263912815476207</v>
      </c>
      <c r="P43" s="7">
        <f>Ganges!J43-N43-O43-AVERAGE(Ganges!$J$2:$J$349)</f>
        <v>0.15867404148809516</v>
      </c>
      <c r="Q43" s="7">
        <f>AVERAGE(Ganges!K37:K48)-AVERAGE(Ganges!$K$2:$K$349)</f>
        <v>-9.8785779626435088E-2</v>
      </c>
      <c r="R43" s="7">
        <f t="shared" si="17"/>
        <v>0.22362542860119017</v>
      </c>
      <c r="S43" s="7">
        <f>Ganges!K43-Q43-R43-AVERAGE(Ganges!$K$2:$K$349)</f>
        <v>-7.6045525267856906E-2</v>
      </c>
      <c r="T43" s="7">
        <f>AVERAGE(Ganges!L37:L48)-AVERAGE(Ganges!$L$2:$L$349)</f>
        <v>-0.73477945862069216</v>
      </c>
      <c r="U43" s="7">
        <f t="shared" si="18"/>
        <v>-2.4164560386607152</v>
      </c>
      <c r="V43" s="7">
        <f>Ganges!L43-T43-U43-AVERAGE(Ganges!$L$2:$L$349)</f>
        <v>0.20971800532738172</v>
      </c>
      <c r="W43" s="7">
        <f>AVERAGE(Ganges!M37:M48)-AVERAGE(Ganges!$M$2:$M$349)</f>
        <v>-1.0439266005747294E-2</v>
      </c>
      <c r="X43" s="7">
        <f t="shared" si="19"/>
        <v>-5.7958727619047634E-2</v>
      </c>
      <c r="Y43" s="7">
        <f>Ganges!M43-W43-X43-AVERAGE(Ganges!$M$2:$M$349)</f>
        <v>-3.3166115476190305E-3</v>
      </c>
      <c r="Z43" s="7">
        <f>AVERAGE(Ganges!N37:N48)-AVERAGE(Ganges!$N$2:$N$349)</f>
        <v>9.048231436781573E-2</v>
      </c>
      <c r="AA43" s="7">
        <f t="shared" si="20"/>
        <v>1.2079400357142833E-2</v>
      </c>
      <c r="AB43" s="7">
        <f>Ganges!N43-Z43-AA43-AVERAGE(Ganges!$N$2:$N$349)</f>
        <v>-0.10113987202380947</v>
      </c>
      <c r="AC43" s="7">
        <f>AVERAGE(Ganges!O37:O48)-AVERAGE(Ganges!$O$2:$O$349)</f>
        <v>-0.12555404028735673</v>
      </c>
      <c r="AD43" s="7">
        <f t="shared" si="21"/>
        <v>-0.20166404395833393</v>
      </c>
      <c r="AE43" s="7">
        <f>Ganges!O43-AC43-AD43-AVERAGE(Ganges!$O$2:$O$349)</f>
        <v>4.272940729166752E-2</v>
      </c>
      <c r="AF43" s="7">
        <f>AVERAGE(Ganges!P37:P48)-AVERAGE(Ganges!$P$2:$P$349)</f>
        <v>-7.1394510574712799E-2</v>
      </c>
      <c r="AG43" s="7">
        <f t="shared" si="22"/>
        <v>1.5163750148809496E-2</v>
      </c>
      <c r="AH43" s="7">
        <f>Ganges!P43-AF43-AG43-AVERAGE(Ganges!$P$2:$P$349)</f>
        <v>-1.2012335982142797E-2</v>
      </c>
    </row>
    <row r="44" spans="1:34" x14ac:dyDescent="0.2">
      <c r="A44" s="3">
        <v>34165</v>
      </c>
      <c r="B44">
        <f t="shared" si="0"/>
        <v>1993</v>
      </c>
      <c r="C44">
        <f t="shared" si="1"/>
        <v>7</v>
      </c>
      <c r="D44" s="7">
        <f>AVERAGE(Ganges!D38:D49)</f>
        <v>9.5881655416666671</v>
      </c>
      <c r="E44" s="7">
        <f t="shared" si="13"/>
        <v>6.6155838407142857</v>
      </c>
      <c r="F44" s="7">
        <f>Ganges!D44-D44-E44</f>
        <v>-0.99026748238095319</v>
      </c>
      <c r="G44" s="7">
        <f t="shared" si="23"/>
        <v>-0.36723851581337613</v>
      </c>
      <c r="H44" s="7">
        <f>AVERAGE(Ganges!H38:H49)-AVERAGE(Ganges!$H$2:$H$349)</f>
        <v>7.1202090902297641</v>
      </c>
      <c r="I44" s="7">
        <f t="shared" si="14"/>
        <v>-0.77064296154776457</v>
      </c>
      <c r="J44" s="7">
        <f>Ganges!H44-H44-I44-AVERAGE(Ganges!$H$2:$H$349)</f>
        <v>0.34789312154771324</v>
      </c>
      <c r="K44" s="7">
        <f>AVERAGE(Ganges!I38:I49)-AVERAGE(Ganges!$I$2:$I$349)</f>
        <v>3.5526618067815932</v>
      </c>
      <c r="L44" s="7">
        <f t="shared" si="15"/>
        <v>5.4661321130851093E-3</v>
      </c>
      <c r="M44" s="7">
        <f>Ganges!I44-K44-L44-AVERAGE(Ganges!$I$2:$I$349)</f>
        <v>-7.0565454464173172E-3</v>
      </c>
      <c r="N44" s="7">
        <f>AVERAGE(Ganges!J38:J49)-AVERAGE(Ganges!$J$2:$J$349)</f>
        <v>-0.15269336686781676</v>
      </c>
      <c r="O44" s="7">
        <f t="shared" si="16"/>
        <v>1.9146000988095242</v>
      </c>
      <c r="P44" s="7">
        <f>Ganges!J44-N44-O44-AVERAGE(Ganges!$J$2:$J$349)</f>
        <v>-0.51111093797619045</v>
      </c>
      <c r="Q44" s="7">
        <f>AVERAGE(Ganges!K38:K49)-AVERAGE(Ganges!$K$2:$K$349)</f>
        <v>-9.8812701293101712E-2</v>
      </c>
      <c r="R44" s="7">
        <f t="shared" si="17"/>
        <v>-0.24747748931547631</v>
      </c>
      <c r="S44" s="7">
        <f>Ganges!K44-Q44-R44-AVERAGE(Ganges!$K$2:$K$349)</f>
        <v>-2.6918055684523767E-2</v>
      </c>
      <c r="T44" s="7">
        <f>AVERAGE(Ganges!L38:L49)-AVERAGE(Ganges!$L$2:$L$349)</f>
        <v>-0.70691683028735763</v>
      </c>
      <c r="U44" s="7">
        <f t="shared" si="18"/>
        <v>2.784802820148812</v>
      </c>
      <c r="V44" s="7">
        <f>Ganges!L44-T44-U44-AVERAGE(Ganges!$L$2:$L$349)</f>
        <v>-0.17192151181547821</v>
      </c>
      <c r="W44" s="7">
        <f>AVERAGE(Ganges!M38:M49)-AVERAGE(Ganges!$M$2:$M$349)</f>
        <v>-1.0418222672413935E-2</v>
      </c>
      <c r="X44" s="7">
        <f t="shared" si="19"/>
        <v>0.12891117982142855</v>
      </c>
      <c r="Y44" s="7">
        <f>Ganges!M44-W44-X44-AVERAGE(Ganges!$M$2:$M$349)</f>
        <v>-1.1196712321428548E-2</v>
      </c>
      <c r="Z44" s="7">
        <f>AVERAGE(Ganges!N38:N49)-AVERAGE(Ganges!$N$2:$N$349)</f>
        <v>8.0651420201148905E-2</v>
      </c>
      <c r="AA44" s="7">
        <f t="shared" si="20"/>
        <v>-0.52519605559523808</v>
      </c>
      <c r="AB44" s="7">
        <f>Ganges!N44-Z44-AA44-AVERAGE(Ganges!$N$2:$N$349)</f>
        <v>-0.10765406190476179</v>
      </c>
      <c r="AC44" s="7">
        <f>AVERAGE(Ganges!O38:O49)-AVERAGE(Ganges!$O$2:$O$349)</f>
        <v>-0.12514678195402329</v>
      </c>
      <c r="AD44" s="7">
        <f t="shared" si="21"/>
        <v>2.1484386747619038</v>
      </c>
      <c r="AE44" s="7">
        <f>Ganges!O44-AC44-AD44-AVERAGE(Ganges!$O$2:$O$349)</f>
        <v>-1.6842669761904183E-2</v>
      </c>
      <c r="AF44" s="7">
        <f>AVERAGE(Ganges!P38:P49)-AVERAGE(Ganges!$P$2:$P$349)</f>
        <v>-7.1354143074712828E-2</v>
      </c>
      <c r="AG44" s="7">
        <f t="shared" si="22"/>
        <v>1.1766963763988094</v>
      </c>
      <c r="AH44" s="7">
        <f>Ganges!P44-AF44-AG44-AVERAGE(Ganges!$P$2:$P$349)</f>
        <v>-0.48552799973214267</v>
      </c>
    </row>
    <row r="45" spans="1:34" x14ac:dyDescent="0.2">
      <c r="A45" s="3">
        <v>34196</v>
      </c>
      <c r="B45">
        <f t="shared" si="0"/>
        <v>1993</v>
      </c>
      <c r="C45">
        <f t="shared" si="1"/>
        <v>8</v>
      </c>
      <c r="D45" s="7">
        <f>AVERAGE(Ganges!D39:D50)</f>
        <v>9.645324925833334</v>
      </c>
      <c r="E45" s="7">
        <f t="shared" si="13"/>
        <v>14.858317791160713</v>
      </c>
      <c r="F45" s="7">
        <f>Ganges!D45-D45-E45</f>
        <v>-6.3191944769940491</v>
      </c>
      <c r="G45" s="7">
        <f t="shared" si="23"/>
        <v>0.93497152506440151</v>
      </c>
      <c r="H45" s="7">
        <f>AVERAGE(Ganges!H39:H50)-AVERAGE(Ganges!$H$2:$H$349)</f>
        <v>7.1468611085629163</v>
      </c>
      <c r="I45" s="7">
        <f t="shared" si="14"/>
        <v>1.7910672144639648</v>
      </c>
      <c r="J45" s="7">
        <f>Ganges!H45-H45-I45-AVERAGE(Ganges!$H$2:$H$349)</f>
        <v>-1.0075589127973217</v>
      </c>
      <c r="K45" s="7">
        <f>AVERAGE(Ganges!I39:I50)-AVERAGE(Ganges!$I$2:$I$349)</f>
        <v>3.5262548826149285</v>
      </c>
      <c r="L45" s="7">
        <f t="shared" si="15"/>
        <v>-0.2522639657440422</v>
      </c>
      <c r="M45" s="7">
        <f>Ganges!I45-K45-L45-AVERAGE(Ganges!$I$2:$I$349)</f>
        <v>-4.8481043422626158E-2</v>
      </c>
      <c r="N45" s="7">
        <f>AVERAGE(Ganges!J39:J50)-AVERAGE(Ganges!$J$2:$J$349)</f>
        <v>-0.1399642235344829</v>
      </c>
      <c r="O45" s="7">
        <f t="shared" si="16"/>
        <v>3.2617922553273822</v>
      </c>
      <c r="P45" s="7">
        <f>Ganges!J45-N45-O45-AVERAGE(Ganges!$J$2:$J$349)</f>
        <v>-1.5350439578273822</v>
      </c>
      <c r="Q45" s="7">
        <f>AVERAGE(Ganges!K39:K50)-AVERAGE(Ganges!$K$2:$K$349)</f>
        <v>-0.10302207045976841</v>
      </c>
      <c r="R45" s="7">
        <f t="shared" si="17"/>
        <v>-0.6777548544940476</v>
      </c>
      <c r="S45" s="7">
        <f>Ganges!K45-Q45-R45-AVERAGE(Ganges!$K$2:$K$349)</f>
        <v>0.31520063866071435</v>
      </c>
      <c r="T45" s="7">
        <f>AVERAGE(Ganges!L39:L50)-AVERAGE(Ganges!$L$2:$L$349)</f>
        <v>-0.66266741528735817</v>
      </c>
      <c r="U45" s="7">
        <f t="shared" si="18"/>
        <v>6.3223019357738082</v>
      </c>
      <c r="V45" s="7">
        <f>Ganges!L45-T45-U45-AVERAGE(Ganges!$L$2:$L$349)</f>
        <v>-2.7160847924404745</v>
      </c>
      <c r="W45" s="7">
        <f>AVERAGE(Ganges!M39:M50)-AVERAGE(Ganges!$M$2:$M$349)</f>
        <v>-1.0221141839080572E-2</v>
      </c>
      <c r="X45" s="7">
        <f t="shared" si="19"/>
        <v>-7.3896365773808981E-3</v>
      </c>
      <c r="Y45" s="7">
        <f>Ganges!M45-W45-X45-AVERAGE(Ganges!$M$2:$M$349)</f>
        <v>6.4963032440475132E-3</v>
      </c>
      <c r="Z45" s="7">
        <f>AVERAGE(Ganges!N39:N50)-AVERAGE(Ganges!$N$2:$N$349)</f>
        <v>6.3276229367815739E-2</v>
      </c>
      <c r="AA45" s="7">
        <f t="shared" si="20"/>
        <v>-0.60797518208333334</v>
      </c>
      <c r="AB45" s="7">
        <f>Ganges!N45-Z45-AA45-AVERAGE(Ganges!$N$2:$N$349)</f>
        <v>-5.3544424583333305E-2</v>
      </c>
      <c r="AC45" s="7">
        <f>AVERAGE(Ganges!O39:O50)-AVERAGE(Ganges!$O$2:$O$349)</f>
        <v>-0.10377960945402354</v>
      </c>
      <c r="AD45" s="7">
        <f t="shared" si="21"/>
        <v>3.8747627743750011</v>
      </c>
      <c r="AE45" s="7">
        <f>Ganges!O45-AC45-AD45-AVERAGE(Ganges!$O$2:$O$349)</f>
        <v>-0.62925094187500186</v>
      </c>
      <c r="AF45" s="7">
        <f>AVERAGE(Ganges!P39:P50)-AVERAGE(Ganges!$P$2:$P$349)</f>
        <v>-7.138873890804609E-2</v>
      </c>
      <c r="AG45" s="7">
        <f t="shared" si="22"/>
        <v>1.1537736213392862</v>
      </c>
      <c r="AH45" s="7">
        <f>Ganges!P45-AF45-AG45-AVERAGE(Ganges!$P$2:$P$349)</f>
        <v>-0.65092144883928627</v>
      </c>
    </row>
    <row r="46" spans="1:34" x14ac:dyDescent="0.2">
      <c r="A46" s="3">
        <v>34227</v>
      </c>
      <c r="B46">
        <f t="shared" si="0"/>
        <v>1993</v>
      </c>
      <c r="C46">
        <f t="shared" si="1"/>
        <v>9</v>
      </c>
      <c r="D46" s="7">
        <f>AVERAGE(Ganges!D40:D51)</f>
        <v>9.7881938025000004</v>
      </c>
      <c r="E46" s="7">
        <f t="shared" si="13"/>
        <v>13.415904409672619</v>
      </c>
      <c r="F46" s="7">
        <f>Ganges!D46-D46-E46</f>
        <v>1.8915705778273821</v>
      </c>
      <c r="G46" s="7">
        <f t="shared" si="23"/>
        <v>1.9866567008550757</v>
      </c>
      <c r="H46" s="7">
        <f>AVERAGE(Ganges!H40:H51)-AVERAGE(Ganges!$H$2:$H$349)</f>
        <v>7.1840315185627333</v>
      </c>
      <c r="I46" s="7">
        <f t="shared" si="14"/>
        <v>2.8821643645833319</v>
      </c>
      <c r="J46" s="7">
        <f>Ganges!H46-H46-I46-AVERAGE(Ganges!$H$2:$H$349)</f>
        <v>-0.4051135829163286</v>
      </c>
      <c r="K46" s="7">
        <f>AVERAGE(Ganges!I40:I51)-AVERAGE(Ganges!$I$2:$I$349)</f>
        <v>3.500621070948263</v>
      </c>
      <c r="L46" s="7">
        <f t="shared" si="15"/>
        <v>-0.26117310074405253</v>
      </c>
      <c r="M46" s="7">
        <f>Ganges!I46-K46-L46-AVERAGE(Ganges!$I$2:$I$349)</f>
        <v>7.5844232440474002E-3</v>
      </c>
      <c r="N46" s="7">
        <f>AVERAGE(Ganges!J40:J51)-AVERAGE(Ganges!$J$2:$J$349)</f>
        <v>-0.12818497770114989</v>
      </c>
      <c r="O46" s="7">
        <f t="shared" si="16"/>
        <v>3.2540599605357148</v>
      </c>
      <c r="P46" s="7">
        <f>Ganges!J46-N46-O46-AVERAGE(Ganges!$J$2:$J$349)</f>
        <v>0.18147203113095234</v>
      </c>
      <c r="Q46" s="7">
        <f>AVERAGE(Ganges!K40:K51)-AVERAGE(Ganges!$K$2:$K$349)</f>
        <v>-0.12732616212643499</v>
      </c>
      <c r="R46" s="7">
        <f t="shared" si="17"/>
        <v>-0.42088666654761897</v>
      </c>
      <c r="S46" s="7">
        <f>Ganges!K46-Q46-R46-AVERAGE(Ganges!$K$2:$K$349)</f>
        <v>-0.14351769761904776</v>
      </c>
      <c r="T46" s="7">
        <f>AVERAGE(Ganges!L40:L51)-AVERAGE(Ganges!$L$2:$L$349)</f>
        <v>-0.58028330528735772</v>
      </c>
      <c r="U46" s="7">
        <f t="shared" si="18"/>
        <v>5.268414059434523</v>
      </c>
      <c r="V46" s="7">
        <f>Ganges!L46-T46-U46-AVERAGE(Ganges!$L$2:$L$349)</f>
        <v>0.67288609389880882</v>
      </c>
      <c r="W46" s="7">
        <f>AVERAGE(Ganges!M40:M51)-AVERAGE(Ganges!$M$2:$M$349)</f>
        <v>-1.0025851839080585E-2</v>
      </c>
      <c r="X46" s="7">
        <f t="shared" si="19"/>
        <v>0.11492892976190469</v>
      </c>
      <c r="Y46" s="7">
        <f>Ganges!M46-W46-X46-AVERAGE(Ganges!$M$2:$M$349)</f>
        <v>-3.8713730952381065E-3</v>
      </c>
      <c r="Z46" s="7">
        <f>AVERAGE(Ganges!N40:N51)-AVERAGE(Ganges!$N$2:$N$349)</f>
        <v>7.7153174367815658E-2</v>
      </c>
      <c r="AA46" s="7">
        <f t="shared" si="20"/>
        <v>-0.60659957285714283</v>
      </c>
      <c r="AB46" s="7">
        <f>Ganges!N46-Z46-AA46-AVERAGE(Ganges!$N$2:$N$349)</f>
        <v>-5.9263248809523716E-2</v>
      </c>
      <c r="AC46" s="7">
        <f>AVERAGE(Ganges!O40:O51)-AVERAGE(Ganges!$O$2:$O$349)</f>
        <v>-5.6377227787356432E-2</v>
      </c>
      <c r="AD46" s="7">
        <f t="shared" si="21"/>
        <v>2.8007526385714296</v>
      </c>
      <c r="AE46" s="7">
        <f>Ganges!O46-AC46-AD46-AVERAGE(Ganges!$O$2:$O$349)</f>
        <v>0.93935281226190259</v>
      </c>
      <c r="AF46" s="7">
        <f>AVERAGE(Ganges!P40:P51)-AVERAGE(Ganges!$P$2:$P$349)</f>
        <v>-7.1399998074712812E-2</v>
      </c>
      <c r="AG46" s="7">
        <f t="shared" si="22"/>
        <v>0.38425597407738099</v>
      </c>
      <c r="AH46" s="7">
        <f>Ganges!P46-AF46-AG46-AVERAGE(Ganges!$P$2:$P$349)</f>
        <v>0.70209067758928567</v>
      </c>
    </row>
    <row r="47" spans="1:34" x14ac:dyDescent="0.2">
      <c r="A47" s="3">
        <v>34257</v>
      </c>
      <c r="B47">
        <f t="shared" si="0"/>
        <v>1993</v>
      </c>
      <c r="C47">
        <f t="shared" si="1"/>
        <v>10</v>
      </c>
      <c r="D47" s="7">
        <f>AVERAGE(Ganges!D41:D52)</f>
        <v>9.7626602850000008</v>
      </c>
      <c r="E47" s="7">
        <f t="shared" si="13"/>
        <v>4.8211342427380952</v>
      </c>
      <c r="F47" s="7">
        <f>Ganges!D47-D47-E47</f>
        <v>1.2572813722619038</v>
      </c>
      <c r="G47" s="7">
        <f t="shared" si="23"/>
        <v>2.5060188180137559</v>
      </c>
      <c r="H47" s="7">
        <f>AVERAGE(Ganges!H41:H52)-AVERAGE(Ganges!$H$2:$H$349)</f>
        <v>7.2053327877292759</v>
      </c>
      <c r="I47" s="7">
        <f t="shared" si="14"/>
        <v>2.5435645691068203</v>
      </c>
      <c r="J47" s="7">
        <f>Ganges!H47-H47-I47-AVERAGE(Ganges!$H$2:$H$349)</f>
        <v>2.5169733935399563E-3</v>
      </c>
      <c r="K47" s="7">
        <f>AVERAGE(Ganges!I41:I52)-AVERAGE(Ganges!$I$2:$I$349)</f>
        <v>3.4700068542815998</v>
      </c>
      <c r="L47" s="7">
        <f t="shared" si="15"/>
        <v>-0.20432651529761614</v>
      </c>
      <c r="M47" s="7">
        <f>Ganges!I47-K47-L47-AVERAGE(Ganges!$I$2:$I$349)</f>
        <v>-3.5646255357235646E-3</v>
      </c>
      <c r="N47" s="7">
        <f>AVERAGE(Ganges!J41:J52)-AVERAGE(Ganges!$J$2:$J$349)</f>
        <v>-0.12918414020114932</v>
      </c>
      <c r="O47" s="7">
        <f t="shared" si="16"/>
        <v>1.1486781142559517</v>
      </c>
      <c r="P47" s="7">
        <f>Ganges!J47-N47-O47-AVERAGE(Ganges!$J$2:$J$349)</f>
        <v>0.34431365991071461</v>
      </c>
      <c r="Q47" s="7">
        <f>AVERAGE(Ganges!K41:K52)-AVERAGE(Ganges!$K$2:$K$349)</f>
        <v>-0.11230471879310167</v>
      </c>
      <c r="R47" s="7">
        <f t="shared" si="17"/>
        <v>-9.0107742261904655E-2</v>
      </c>
      <c r="S47" s="7">
        <f>Ganges!K47-Q47-R47-AVERAGE(Ganges!$K$2:$K$349)</f>
        <v>-1.8661605238095458E-2</v>
      </c>
      <c r="T47" s="7">
        <f>AVERAGE(Ganges!L41:L52)-AVERAGE(Ganges!$L$2:$L$349)</f>
        <v>-0.59044240028735739</v>
      </c>
      <c r="U47" s="7">
        <f t="shared" si="18"/>
        <v>1.5566194781845244</v>
      </c>
      <c r="V47" s="7">
        <f>Ganges!L47-T47-U47-AVERAGE(Ganges!$L$2:$L$349)</f>
        <v>0.66212130014880799</v>
      </c>
      <c r="W47" s="7">
        <f>AVERAGE(Ganges!M41:M52)-AVERAGE(Ganges!$M$2:$M$349)</f>
        <v>-9.8305618390805982E-3</v>
      </c>
      <c r="X47" s="7">
        <f t="shared" si="19"/>
        <v>0.11484751752976188</v>
      </c>
      <c r="Y47" s="7">
        <f>Ganges!M47-W47-X47-AVERAGE(Ganges!$M$2:$M$349)</f>
        <v>-3.9852508630952577E-3</v>
      </c>
      <c r="Z47" s="7">
        <f>AVERAGE(Ganges!N41:N52)-AVERAGE(Ganges!$N$2:$N$349)</f>
        <v>6.328251770114901E-2</v>
      </c>
      <c r="AA47" s="7">
        <f t="shared" si="20"/>
        <v>-0.53780897583333331</v>
      </c>
      <c r="AB47" s="7">
        <f>Ganges!N47-Z47-AA47-AVERAGE(Ganges!$N$2:$N$349)</f>
        <v>-8.6881879166666676E-2</v>
      </c>
      <c r="AC47" s="7">
        <f>AVERAGE(Ganges!O41:O52)-AVERAGE(Ganges!$O$2:$O$349)</f>
        <v>-6.2186952787356198E-2</v>
      </c>
      <c r="AD47" s="7">
        <f t="shared" si="21"/>
        <v>0.54755549892857047</v>
      </c>
      <c r="AE47" s="7">
        <f>Ganges!O47-AC47-AD47-AVERAGE(Ganges!$O$2:$O$349)</f>
        <v>0.32849950690476248</v>
      </c>
      <c r="AF47" s="7">
        <f>AVERAGE(Ganges!P41:P52)-AVERAGE(Ganges!$P$2:$P$349)</f>
        <v>-7.2014793908046104E-2</v>
      </c>
      <c r="AG47" s="7">
        <f t="shared" si="22"/>
        <v>-0.25787379208333333</v>
      </c>
      <c r="AH47" s="7">
        <f>Ganges!P47-AF47-AG47-AVERAGE(Ganges!$P$2:$P$349)</f>
        <v>3.3005269583333274E-2</v>
      </c>
    </row>
    <row r="48" spans="1:34" x14ac:dyDescent="0.2">
      <c r="A48" s="3">
        <v>34288</v>
      </c>
      <c r="B48">
        <f t="shared" si="0"/>
        <v>1993</v>
      </c>
      <c r="C48">
        <f t="shared" si="1"/>
        <v>11</v>
      </c>
      <c r="D48" s="7">
        <f>AVERAGE(Ganges!D42:D53)</f>
        <v>9.6785824300000005</v>
      </c>
      <c r="E48" s="7">
        <f t="shared" si="13"/>
        <v>1.2460791845238033E-2</v>
      </c>
      <c r="F48" s="7">
        <f>Ganges!D48-D48-E48</f>
        <v>0.68625322815476075</v>
      </c>
      <c r="G48" s="7">
        <f t="shared" si="23"/>
        <v>2.3538952166684521</v>
      </c>
      <c r="H48" s="7">
        <f>AVERAGE(Ganges!H42:H53)-AVERAGE(Ganges!$H$2:$H$349)</f>
        <v>7.2064924552291814</v>
      </c>
      <c r="I48" s="7">
        <f t="shared" si="14"/>
        <v>1.821157545476126</v>
      </c>
      <c r="J48" s="7">
        <f>Ganges!H48-H48-I48-AVERAGE(Ganges!$H$2:$H$349)</f>
        <v>1.7709639524127851E-2</v>
      </c>
      <c r="K48" s="7">
        <f>AVERAGE(Ganges!I42:I53)-AVERAGE(Ganges!$I$2:$I$349)</f>
        <v>3.4434861251149229</v>
      </c>
      <c r="L48" s="7">
        <f t="shared" si="15"/>
        <v>-0.16102384431547279</v>
      </c>
      <c r="M48" s="7">
        <f>Ganges!I48-K48-L48-AVERAGE(Ganges!$I$2:$I$349)</f>
        <v>-6.323747351189013E-3</v>
      </c>
      <c r="N48" s="7">
        <f>AVERAGE(Ganges!J42:J53)-AVERAGE(Ganges!$J$2:$J$349)</f>
        <v>-0.13347776520114962</v>
      </c>
      <c r="O48" s="7">
        <f t="shared" si="16"/>
        <v>0.26826936654761901</v>
      </c>
      <c r="P48" s="7">
        <f>Ganges!J48-N48-O48-AVERAGE(Ganges!$J$2:$J$349)</f>
        <v>0.3464123826190475</v>
      </c>
      <c r="Q48" s="7">
        <f>AVERAGE(Ganges!K42:K53)-AVERAGE(Ganges!$K$2:$K$349)</f>
        <v>-9.5527725459768398E-2</v>
      </c>
      <c r="R48" s="7">
        <f t="shared" si="17"/>
        <v>6.3054021517857439E-2</v>
      </c>
      <c r="S48" s="7">
        <f>Ganges!K48-Q48-R48-AVERAGE(Ganges!$K$2:$K$349)</f>
        <v>9.957646764880923E-2</v>
      </c>
      <c r="T48" s="7">
        <f>AVERAGE(Ganges!L42:L53)-AVERAGE(Ganges!$L$2:$L$349)</f>
        <v>-0.62021548612069122</v>
      </c>
      <c r="U48" s="7">
        <f t="shared" si="18"/>
        <v>0.41896813860119142</v>
      </c>
      <c r="V48" s="7">
        <f>Ganges!L48-T48-U48-AVERAGE(Ganges!$L$2:$L$349)</f>
        <v>0.27860998556547401</v>
      </c>
      <c r="W48" s="7">
        <f>AVERAGE(Ganges!M42:M53)-AVERAGE(Ganges!$M$2:$M$349)</f>
        <v>-9.8278401724139486E-3</v>
      </c>
      <c r="X48" s="7">
        <f t="shared" si="19"/>
        <v>-3.3066772559523866E-2</v>
      </c>
      <c r="Y48" s="7">
        <f>Ganges!M48-W48-X48-AVERAGE(Ganges!$M$2:$M$349)</f>
        <v>-1.6424224404761323E-3</v>
      </c>
      <c r="Z48" s="7">
        <f>AVERAGE(Ganges!N42:N53)-AVERAGE(Ganges!$N$2:$N$349)</f>
        <v>3.2612291867815668E-2</v>
      </c>
      <c r="AA48" s="7">
        <f t="shared" si="20"/>
        <v>-0.40060437785714287</v>
      </c>
      <c r="AB48" s="7">
        <f>Ganges!N48-Z48-AA48-AVERAGE(Ganges!$N$2:$N$349)</f>
        <v>-8.0474571309523735E-2</v>
      </c>
      <c r="AC48" s="7">
        <f>AVERAGE(Ganges!O42:O53)-AVERAGE(Ganges!$O$2:$O$349)</f>
        <v>-7.2918112787355938E-2</v>
      </c>
      <c r="AD48" s="7">
        <f t="shared" si="21"/>
        <v>-1.5966035900892859</v>
      </c>
      <c r="AE48" s="7">
        <f>Ganges!O48-AC48-AD48-AVERAGE(Ganges!$O$2:$O$349)</f>
        <v>-3.1755074077381984E-2</v>
      </c>
      <c r="AF48" s="7">
        <f>AVERAGE(Ganges!P42:P53)-AVERAGE(Ganges!$P$2:$P$349)</f>
        <v>-7.204119807471282E-2</v>
      </c>
      <c r="AG48" s="7">
        <f t="shared" si="22"/>
        <v>-0.36770572782738098</v>
      </c>
      <c r="AH48" s="7">
        <f>Ganges!P48-AF48-AG48-AVERAGE(Ganges!$P$2:$P$349)</f>
        <v>6.4119029494047686E-2</v>
      </c>
    </row>
    <row r="49" spans="1:34" x14ac:dyDescent="0.2">
      <c r="A49" s="3">
        <v>34318</v>
      </c>
      <c r="B49">
        <f t="shared" si="0"/>
        <v>1993</v>
      </c>
      <c r="C49">
        <f t="shared" si="1"/>
        <v>12</v>
      </c>
      <c r="D49" s="7">
        <f>AVERAGE(Ganges!D43:D54)</f>
        <v>9.5810394983333307</v>
      </c>
      <c r="E49" s="7">
        <f t="shared" si="13"/>
        <v>-2.527804368779762</v>
      </c>
      <c r="F49" s="7">
        <f>Ganges!D49-D49-E49</f>
        <v>0.43703978044643144</v>
      </c>
      <c r="G49" s="7">
        <f t="shared" si="23"/>
        <v>1.571047292949354</v>
      </c>
      <c r="H49" s="7">
        <f>AVERAGE(Ganges!H43:H54)-AVERAGE(Ganges!$H$2:$H$349)</f>
        <v>7.204580020229514</v>
      </c>
      <c r="I49" s="7">
        <f t="shared" si="14"/>
        <v>0.85680571044576936</v>
      </c>
      <c r="J49" s="7">
        <f>Ganges!H49-H49-I49-AVERAGE(Ganges!$H$2:$H$349)</f>
        <v>6.0878209554175555E-2</v>
      </c>
      <c r="K49" s="7">
        <f>AVERAGE(Ganges!I43:I54)-AVERAGE(Ganges!$I$2:$I$349)</f>
        <v>3.4173115801149265</v>
      </c>
      <c r="L49" s="7">
        <f t="shared" si="15"/>
        <v>-0.11034003916667245</v>
      </c>
      <c r="M49" s="7">
        <f>Ganges!I49-K49-L49-AVERAGE(Ganges!$I$2:$I$349)</f>
        <v>-1.6279937499994901E-2</v>
      </c>
      <c r="N49" s="7">
        <f>AVERAGE(Ganges!J43:J54)-AVERAGE(Ganges!$J$2:$J$349)</f>
        <v>-0.15193583353448314</v>
      </c>
      <c r="O49" s="7">
        <f t="shared" si="16"/>
        <v>-0.87976573282738069</v>
      </c>
      <c r="P49" s="7">
        <f>Ganges!J49-N49-O49-AVERAGE(Ganges!$J$2:$J$349)</f>
        <v>0.28303201032738068</v>
      </c>
      <c r="Q49" s="7">
        <f>AVERAGE(Ganges!K43:K54)-AVERAGE(Ganges!$K$2:$K$349)</f>
        <v>-8.5225658793101733E-2</v>
      </c>
      <c r="R49" s="7">
        <f t="shared" si="17"/>
        <v>0.19008705988095242</v>
      </c>
      <c r="S49" s="7">
        <f>Ganges!K49-Q49-R49-AVERAGE(Ganges!$K$2:$K$349)</f>
        <v>6.209899261904761E-2</v>
      </c>
      <c r="T49" s="7">
        <f>AVERAGE(Ganges!L43:L54)-AVERAGE(Ganges!$L$2:$L$349)</f>
        <v>-0.6657722694540249</v>
      </c>
      <c r="U49" s="7">
        <f t="shared" si="18"/>
        <v>-0.17494037616071356</v>
      </c>
      <c r="V49" s="7">
        <f>Ganges!L49-T49-U49-AVERAGE(Ganges!$L$2:$L$349)</f>
        <v>0.33197375366071302</v>
      </c>
      <c r="W49" s="7">
        <f>AVERAGE(Ganges!M43:M54)-AVERAGE(Ganges!$M$2:$M$349)</f>
        <v>-9.6343818390806357E-3</v>
      </c>
      <c r="X49" s="7">
        <f t="shared" si="19"/>
        <v>-0.13155094151785712</v>
      </c>
      <c r="Y49" s="7">
        <f>Ganges!M49-W49-X49-AVERAGE(Ganges!$M$2:$M$349)</f>
        <v>1.0299158184523816E-2</v>
      </c>
      <c r="Z49" s="7">
        <f>AVERAGE(Ganges!N43:N54)-AVERAGE(Ganges!$N$2:$N$349)</f>
        <v>3.7004250201149058E-2</v>
      </c>
      <c r="AA49" s="7">
        <f t="shared" si="20"/>
        <v>-0.27994975589285714</v>
      </c>
      <c r="AB49" s="7">
        <f>Ganges!N49-Z49-AA49-AVERAGE(Ganges!$N$2:$N$349)</f>
        <v>-0.13519515160714285</v>
      </c>
      <c r="AC49" s="7">
        <f>AVERAGE(Ganges!O43:O54)-AVERAGE(Ganges!$O$2:$O$349)</f>
        <v>-9.0884383620689846E-2</v>
      </c>
      <c r="AD49" s="7">
        <f t="shared" si="21"/>
        <v>-1.6303820916666663</v>
      </c>
      <c r="AE49" s="7">
        <f>Ganges!O49-AC49-AD49-AVERAGE(Ganges!$O$2:$O$349)</f>
        <v>-0.22598055166666686</v>
      </c>
      <c r="AF49" s="7">
        <f>AVERAGE(Ganges!P43:P54)-AVERAGE(Ganges!$P$2:$P$349)</f>
        <v>-7.441012474137948E-2</v>
      </c>
      <c r="AG49" s="7">
        <f t="shared" si="22"/>
        <v>-0.36776374574404763</v>
      </c>
      <c r="AH49" s="7">
        <f>Ganges!P49-AF49-AG49-AVERAGE(Ganges!$P$2:$P$349)</f>
        <v>6.6187684077380959E-2</v>
      </c>
    </row>
    <row r="50" spans="1:34" x14ac:dyDescent="0.2">
      <c r="A50" s="3">
        <v>34349</v>
      </c>
      <c r="B50">
        <f t="shared" si="0"/>
        <v>1994</v>
      </c>
      <c r="C50">
        <f t="shared" si="1"/>
        <v>1</v>
      </c>
      <c r="D50" s="7">
        <f>AVERAGE(Ganges!D44:D55)</f>
        <v>9.6038564349999991</v>
      </c>
      <c r="E50" s="7">
        <f t="shared" si="13"/>
        <v>-4.2338140159523814</v>
      </c>
      <c r="F50" s="7">
        <f>Ganges!D50-D50-E50</f>
        <v>0.87521353095238208</v>
      </c>
      <c r="G50" s="7"/>
      <c r="H50" s="7">
        <f>AVERAGE(Ganges!H44:H55)-AVERAGE(Ganges!$H$2:$H$349)</f>
        <v>7.1993716868955744</v>
      </c>
      <c r="I50" s="7">
        <f t="shared" si="14"/>
        <v>-0.22963460261826185</v>
      </c>
      <c r="J50" s="7">
        <f>Ganges!H50-H50-I50-AVERAGE(Ganges!$H$2:$H$349)</f>
        <v>0.15521240595217023</v>
      </c>
      <c r="K50" s="7">
        <f>AVERAGE(Ganges!I44:I55)-AVERAGE(Ganges!$I$2:$I$349)</f>
        <v>3.3870092142815906</v>
      </c>
      <c r="L50" s="7">
        <f t="shared" si="15"/>
        <v>-4.2418025238092127E-2</v>
      </c>
      <c r="M50" s="7">
        <f>Ganges!I50-K50-L50-AVERAGE(Ganges!$I$2:$I$349)</f>
        <v>8.7301144047629009E-3</v>
      </c>
      <c r="N50" s="7">
        <f>AVERAGE(Ganges!J44:J55)-AVERAGE(Ganges!$J$2:$J$349)</f>
        <v>-0.14907950936781633</v>
      </c>
      <c r="O50" s="7">
        <f t="shared" si="16"/>
        <v>-1.4857769168154762</v>
      </c>
      <c r="P50" s="7">
        <f>Ganges!J50-N50-O50-AVERAGE(Ganges!$J$2:$J$349)</f>
        <v>0.21650711014880919</v>
      </c>
      <c r="Q50" s="7">
        <f>AVERAGE(Ganges!K44:K55)-AVERAGE(Ganges!$K$2:$K$349)</f>
        <v>-7.1821373793101717E-2</v>
      </c>
      <c r="R50" s="7">
        <f t="shared" si="17"/>
        <v>0.21653965023809529</v>
      </c>
      <c r="S50" s="7">
        <f>Ganges!K50-Q50-R50-AVERAGE(Ganges!$K$2:$K$349)</f>
        <v>-2.909488273809524E-2</v>
      </c>
      <c r="T50" s="7">
        <f>AVERAGE(Ganges!L44:L55)-AVERAGE(Ganges!$L$2:$L$349)</f>
        <v>-0.65332755445402402</v>
      </c>
      <c r="U50" s="7">
        <f t="shared" si="18"/>
        <v>-1.093703183482142</v>
      </c>
      <c r="V50" s="7">
        <f>Ganges!L50-T50-U50-AVERAGE(Ganges!$L$2:$L$349)</f>
        <v>0.43380365598214077</v>
      </c>
      <c r="W50" s="7">
        <f>AVERAGE(Ganges!M44:M55)-AVERAGE(Ganges!$M$2:$M$349)</f>
        <v>-9.4194735057473444E-3</v>
      </c>
      <c r="X50" s="7">
        <f t="shared" si="19"/>
        <v>5.7876683541666668E-2</v>
      </c>
      <c r="Y50" s="7">
        <f>Ganges!M50-W50-X50-AVERAGE(Ganges!$M$2:$M$349)</f>
        <v>-1.3108520833327031E-4</v>
      </c>
      <c r="Z50" s="7">
        <f>AVERAGE(Ganges!N44:N55)-AVERAGE(Ganges!$N$2:$N$349)</f>
        <v>4.2042193534482353E-2</v>
      </c>
      <c r="AA50" s="7">
        <f t="shared" si="20"/>
        <v>1.6850998422619168E-2</v>
      </c>
      <c r="AB50" s="7">
        <f>Ganges!N50-Z50-AA50-AVERAGE(Ganges!$N$2:$N$349)</f>
        <v>-1.8023629255952467E-2</v>
      </c>
      <c r="AC50" s="7">
        <f>AVERAGE(Ganges!O44:O55)-AVERAGE(Ganges!$O$2:$O$349)</f>
        <v>-8.2019662787356395E-2</v>
      </c>
      <c r="AD50" s="7">
        <f t="shared" si="21"/>
        <v>-1.308780161279762</v>
      </c>
      <c r="AE50" s="7">
        <f>Ganges!O50-AC50-AD50-AVERAGE(Ganges!$O$2:$O$349)</f>
        <v>5.8276957113094774E-2</v>
      </c>
      <c r="AF50" s="7">
        <f>AVERAGE(Ganges!P44:P55)-AVERAGE(Ganges!$P$2:$P$349)</f>
        <v>-5.8904753908046115E-2</v>
      </c>
      <c r="AG50" s="7">
        <f t="shared" si="22"/>
        <v>-0.36475476767857146</v>
      </c>
      <c r="AH50" s="7">
        <f>Ganges!P50-AF50-AG50-AVERAGE(Ganges!$P$2:$P$349)</f>
        <v>5.0029065178571419E-2</v>
      </c>
    </row>
    <row r="51" spans="1:34" x14ac:dyDescent="0.2">
      <c r="A51" s="3">
        <v>34380</v>
      </c>
      <c r="B51">
        <f t="shared" si="0"/>
        <v>1994</v>
      </c>
      <c r="C51">
        <f t="shared" si="1"/>
        <v>2</v>
      </c>
      <c r="D51" s="7">
        <f>AVERAGE(Ganges!D45:D56)</f>
        <v>9.9387115149999978</v>
      </c>
      <c r="E51" s="7">
        <f t="shared" si="13"/>
        <v>-5.2546216000595232</v>
      </c>
      <c r="F51" s="7">
        <f>Ganges!D51-D51-E51</f>
        <v>0.85297511505952528</v>
      </c>
      <c r="G51" s="7"/>
      <c r="H51" s="7">
        <f>AVERAGE(Ganges!H45:H56)-AVERAGE(Ganges!$H$2:$H$349)</f>
        <v>7.2484032627294255</v>
      </c>
      <c r="I51" s="7">
        <f t="shared" si="14"/>
        <v>-0.54886954151743339</v>
      </c>
      <c r="J51" s="7">
        <f>Ganges!H51-H51-I51-AVERAGE(Ganges!$H$2:$H$349)</f>
        <v>0.18811107901774449</v>
      </c>
      <c r="K51" s="7">
        <f>AVERAGE(Ganges!I45:I56)-AVERAGE(Ganges!$I$2:$I$349)</f>
        <v>3.3506204992815967</v>
      </c>
      <c r="L51" s="7">
        <f t="shared" si="15"/>
        <v>4.2136805297630531E-2</v>
      </c>
      <c r="M51" s="7">
        <f>Ganges!I51-K51-L51-AVERAGE(Ganges!$I$2:$I$349)</f>
        <v>3.0174598869031399E-2</v>
      </c>
      <c r="N51" s="7">
        <f>AVERAGE(Ganges!J45:J56)-AVERAGE(Ganges!$J$2:$J$349)</f>
        <v>-8.8166721867816378E-2</v>
      </c>
      <c r="O51" s="7">
        <f t="shared" si="16"/>
        <v>-1.6770966998809522</v>
      </c>
      <c r="P51" s="7">
        <f>Ganges!J51-N51-O51-AVERAGE(Ganges!$J$2:$J$349)</f>
        <v>0.1527307557142854</v>
      </c>
      <c r="Q51" s="7">
        <f>AVERAGE(Ganges!K45:K56)-AVERAGE(Ganges!$K$2:$K$349)</f>
        <v>-7.5357409626435001E-2</v>
      </c>
      <c r="R51" s="7">
        <f t="shared" si="17"/>
        <v>-5.4973427976191536E-3</v>
      </c>
      <c r="S51" s="7">
        <f>Ganges!K51-Q51-R51-AVERAGE(Ganges!$K$2:$K$349)</f>
        <v>-0.14290003386904759</v>
      </c>
      <c r="T51" s="7">
        <f>AVERAGE(Ganges!L45:L56)-AVERAGE(Ganges!$L$2:$L$349)</f>
        <v>-0.46497735445402544</v>
      </c>
      <c r="U51" s="7">
        <f t="shared" si="18"/>
        <v>-1.9322372438392863</v>
      </c>
      <c r="V51" s="7">
        <f>Ganges!L51-T51-U51-AVERAGE(Ganges!$L$2:$L$349)</f>
        <v>0.39262275633928656</v>
      </c>
      <c r="W51" s="7">
        <f>AVERAGE(Ganges!M45:M56)-AVERAGE(Ganges!$M$2:$M$349)</f>
        <v>-9.0366976724139958E-3</v>
      </c>
      <c r="X51" s="7">
        <f t="shared" si="19"/>
        <v>5.7873377500000073E-2</v>
      </c>
      <c r="Y51" s="7">
        <f>Ganges!M51-W51-X51-AVERAGE(Ganges!$M$2:$M$349)</f>
        <v>-3.5367500000005325E-4</v>
      </c>
      <c r="Z51" s="7">
        <f>AVERAGE(Ganges!N45:N56)-AVERAGE(Ganges!$N$2:$N$349)</f>
        <v>4.2046429367815663E-2</v>
      </c>
      <c r="AA51" s="7">
        <f t="shared" si="20"/>
        <v>0.43765920318452389</v>
      </c>
      <c r="AB51" s="7">
        <f>Ganges!N51-Z51-AA51-AVERAGE(Ganges!$N$2:$N$349)</f>
        <v>0.15655890014880947</v>
      </c>
      <c r="AC51" s="7">
        <f>AVERAGE(Ganges!O45:O56)-AVERAGE(Ganges!$O$2:$O$349)</f>
        <v>-3.2456214454023247E-2</v>
      </c>
      <c r="AD51" s="7">
        <f t="shared" si="21"/>
        <v>-1.2697476931547613</v>
      </c>
      <c r="AE51" s="7">
        <f>Ganges!O51-AC51-AD51-AVERAGE(Ganges!$O$2:$O$349)</f>
        <v>5.6702870654761206E-2</v>
      </c>
      <c r="AF51" s="7">
        <f>AVERAGE(Ganges!P45:P56)-AVERAGE(Ganges!$P$2:$P$349)</f>
        <v>-3.2359268908046246E-2</v>
      </c>
      <c r="AG51" s="7">
        <f t="shared" si="22"/>
        <v>-0.35885107348214285</v>
      </c>
      <c r="AH51" s="7">
        <f>Ganges!P51-AF51-AG51-AVERAGE(Ganges!$P$2:$P$349)</f>
        <v>1.9264235982142996E-2</v>
      </c>
    </row>
    <row r="52" spans="1:34" x14ac:dyDescent="0.2">
      <c r="A52" s="3">
        <v>34408</v>
      </c>
      <c r="B52">
        <f t="shared" si="0"/>
        <v>1994</v>
      </c>
      <c r="C52">
        <f t="shared" si="1"/>
        <v>3</v>
      </c>
      <c r="D52" s="7">
        <f>AVERAGE(Ganges!D46:D57)</f>
        <v>11.042005569999999</v>
      </c>
      <c r="E52" s="7">
        <f t="shared" si="13"/>
        <v>-6.4335412916964296</v>
      </c>
      <c r="F52" s="7">
        <f>Ganges!D52-D52-E52</f>
        <v>-1.2852375883035689</v>
      </c>
      <c r="G52" s="7"/>
      <c r="H52" s="7">
        <f>AVERAGE(Ganges!H46:H57)-AVERAGE(Ganges!$H$2:$H$349)</f>
        <v>7.4615583735630935</v>
      </c>
      <c r="I52" s="7">
        <f t="shared" si="14"/>
        <v>-1.0008007227083908</v>
      </c>
      <c r="J52" s="7">
        <f>Ganges!H52-H52-I52-AVERAGE(Ganges!$H$2:$H$349)</f>
        <v>-7.6286680625344161E-2</v>
      </c>
      <c r="K52" s="7">
        <f>AVERAGE(Ganges!I46:I57)-AVERAGE(Ganges!$I$2:$I$349)</f>
        <v>3.3123320651149299</v>
      </c>
      <c r="L52" s="7">
        <f t="shared" si="15"/>
        <v>0.12230055642857707</v>
      </c>
      <c r="M52" s="7">
        <f>Ganges!I52-K52-L52-AVERAGE(Ganges!$I$2:$I$349)</f>
        <v>1.6333491904752862E-2</v>
      </c>
      <c r="N52" s="7">
        <f>AVERAGE(Ganges!J46:J57)-AVERAGE(Ganges!$J$2:$J$349)</f>
        <v>0.11278449729885009</v>
      </c>
      <c r="O52" s="7">
        <f t="shared" si="16"/>
        <v>-1.8011396020535715</v>
      </c>
      <c r="P52" s="7">
        <f>Ganges!J52-N52-O52-AVERAGE(Ganges!$J$2:$J$349)</f>
        <v>-0.13882923127976188</v>
      </c>
      <c r="Q52" s="7">
        <f>AVERAGE(Ganges!K46:K57)-AVERAGE(Ganges!$K$2:$K$349)</f>
        <v>-0.1044123796264349</v>
      </c>
      <c r="R52" s="7">
        <f t="shared" si="17"/>
        <v>5.2535116071428689E-2</v>
      </c>
      <c r="S52" s="7">
        <f>Ganges!K52-Q52-R52-AVERAGE(Ganges!$K$2:$K$349)</f>
        <v>9.6418417261904366E-2</v>
      </c>
      <c r="T52" s="7">
        <f>AVERAGE(Ganges!L46:L57)-AVERAGE(Ganges!$L$2:$L$349)</f>
        <v>8.6856752212641553E-2</v>
      </c>
      <c r="U52" s="7">
        <f t="shared" si="18"/>
        <v>-3.0455844529464278</v>
      </c>
      <c r="V52" s="7">
        <f>Ganges!L52-T52-U52-AVERAGE(Ganges!$L$2:$L$349)</f>
        <v>-0.76168326122023977</v>
      </c>
      <c r="W52" s="7">
        <f>AVERAGE(Ganges!M46:M57)-AVERAGE(Ganges!$M$2:$M$349)</f>
        <v>-8.8673385057473353E-3</v>
      </c>
      <c r="X52" s="7">
        <f t="shared" si="19"/>
        <v>5.7839161636904807E-2</v>
      </c>
      <c r="Y52" s="7">
        <f>Ganges!M52-W52-X52-AVERAGE(Ganges!$M$2:$M$349)</f>
        <v>-4.8881830357144773E-4</v>
      </c>
      <c r="Z52" s="7">
        <f>AVERAGE(Ganges!N46:N57)-AVERAGE(Ganges!$N$2:$N$349)</f>
        <v>4.1955226034482318E-2</v>
      </c>
      <c r="AA52" s="7">
        <f t="shared" si="20"/>
        <v>0.78479671071428569</v>
      </c>
      <c r="AB52" s="7">
        <f>Ganges!N52-Z52-AA52-AVERAGE(Ganges!$N$2:$N$349)</f>
        <v>2.798829595238117E-2</v>
      </c>
      <c r="AC52" s="7">
        <f>AVERAGE(Ganges!O46:O57)-AVERAGE(Ganges!$O$2:$O$349)</f>
        <v>8.9177712212643812E-2</v>
      </c>
      <c r="AD52" s="7">
        <f t="shared" si="21"/>
        <v>-1.2446956646428582</v>
      </c>
      <c r="AE52" s="7">
        <f>Ganges!O52-AC52-AD52-AVERAGE(Ganges!$O$2:$O$349)</f>
        <v>-0.38467846452380883</v>
      </c>
      <c r="AF52" s="7">
        <f>AVERAGE(Ganges!P46:P57)-AVERAGE(Ganges!$P$2:$P$349)</f>
        <v>5.0623241925287221E-2</v>
      </c>
      <c r="AG52" s="7">
        <f t="shared" si="22"/>
        <v>-0.35879812741071426</v>
      </c>
      <c r="AH52" s="7">
        <f>Ganges!P52-AF52-AG52-AVERAGE(Ganges!$P$2:$P$349)</f>
        <v>-6.4100590922619105E-2</v>
      </c>
    </row>
    <row r="53" spans="1:34" x14ac:dyDescent="0.2">
      <c r="A53" s="3">
        <v>34439</v>
      </c>
      <c r="B53">
        <f t="shared" si="0"/>
        <v>1994</v>
      </c>
      <c r="C53">
        <f t="shared" si="1"/>
        <v>4</v>
      </c>
      <c r="D53" s="7">
        <f>AVERAGE(Ganges!D47:D58)</f>
        <v>11.0957211175</v>
      </c>
      <c r="E53" s="7">
        <f t="shared" si="13"/>
        <v>-7.9041783172619047</v>
      </c>
      <c r="F53" s="7">
        <f>Ganges!D53-D53-E53</f>
        <v>-1.2169255602380948</v>
      </c>
      <c r="G53" s="7"/>
      <c r="H53" s="7">
        <f>AVERAGE(Ganges!H47:H58)-AVERAGE(Ganges!$H$2:$H$349)</f>
        <v>7.5884504635632766</v>
      </c>
      <c r="I53" s="7">
        <f t="shared" si="14"/>
        <v>-1.958955310744841</v>
      </c>
      <c r="J53" s="7">
        <f>Ganges!H53-H53-I53-AVERAGE(Ganges!$H$2:$H$349)</f>
        <v>-6.0698012589000427E-2</v>
      </c>
      <c r="K53" s="7">
        <f>AVERAGE(Ganges!I47:I58)-AVERAGE(Ganges!$I$2:$I$349)</f>
        <v>3.263747127614927</v>
      </c>
      <c r="L53" s="7">
        <f t="shared" si="15"/>
        <v>0.19232259363092652</v>
      </c>
      <c r="M53" s="7">
        <f>Ganges!I53-K53-L53-AVERAGE(Ganges!$I$2:$I$349)</f>
        <v>6.7600702202405216E-2</v>
      </c>
      <c r="N53" s="7">
        <f>AVERAGE(Ganges!J47:J58)-AVERAGE(Ganges!$J$2:$J$349)</f>
        <v>0.11588377979885012</v>
      </c>
      <c r="O53" s="7">
        <f t="shared" si="16"/>
        <v>-1.7586500249702381</v>
      </c>
      <c r="P53" s="7">
        <f>Ganges!J53-N53-O53-AVERAGE(Ganges!$J$2:$J$349)</f>
        <v>-0.15579421086309519</v>
      </c>
      <c r="Q53" s="7">
        <f>AVERAGE(Ganges!K47:K58)-AVERAGE(Ganges!$K$2:$K$349)</f>
        <v>-8.4270104626434916E-2</v>
      </c>
      <c r="R53" s="7">
        <f t="shared" si="17"/>
        <v>0.2259362869047622</v>
      </c>
      <c r="S53" s="7">
        <f>Ganges!K53-Q53-R53-AVERAGE(Ganges!$K$2:$K$349)</f>
        <v>-2.0813798571428954E-2</v>
      </c>
      <c r="T53" s="7">
        <f>AVERAGE(Ganges!L47:L58)-AVERAGE(Ganges!$L$2:$L$349)</f>
        <v>0.18222386637930832</v>
      </c>
      <c r="U53" s="7">
        <f t="shared" si="18"/>
        <v>-3.723486840119048</v>
      </c>
      <c r="V53" s="7">
        <f>Ganges!L53-T53-U53-AVERAGE(Ganges!$L$2:$L$349)</f>
        <v>-0.90523853821428624</v>
      </c>
      <c r="W53" s="7">
        <f>AVERAGE(Ganges!M47:M58)-AVERAGE(Ganges!$M$2:$M$349)</f>
        <v>-8.5442685057472989E-3</v>
      </c>
      <c r="X53" s="7">
        <f t="shared" si="19"/>
        <v>-0.21711850002976191</v>
      </c>
      <c r="Y53" s="7">
        <f>Ganges!M53-W53-X53-AVERAGE(Ganges!$M$2:$M$349)</f>
        <v>9.9884233630952723E-3</v>
      </c>
      <c r="Z53" s="7">
        <f>AVERAGE(Ganges!N47:N58)-AVERAGE(Ganges!$N$2:$N$349)</f>
        <v>4.095584853448242E-2</v>
      </c>
      <c r="AA53" s="7">
        <f t="shared" si="20"/>
        <v>0.94605123470238128</v>
      </c>
      <c r="AB53" s="7">
        <f>Ganges!N53-Z53-AA53-AVERAGE(Ganges!$N$2:$N$349)</f>
        <v>9.5219759464285181E-2</v>
      </c>
      <c r="AC53" s="7">
        <f>AVERAGE(Ganges!O47:O58)-AVERAGE(Ganges!$O$2:$O$349)</f>
        <v>2.1976534712642604E-2</v>
      </c>
      <c r="AD53" s="7">
        <f t="shared" si="21"/>
        <v>-1.2491411090178564</v>
      </c>
      <c r="AE53" s="7">
        <f>Ganges!O53-AC53-AD53-AVERAGE(Ganges!$O$2:$O$349)</f>
        <v>-0.26228420264880992</v>
      </c>
      <c r="AF53" s="7">
        <f>AVERAGE(Ganges!P47:P58)-AVERAGE(Ganges!$P$2:$P$349)</f>
        <v>-2.4697563074712825E-2</v>
      </c>
      <c r="AG53" s="7">
        <f t="shared" si="22"/>
        <v>-0.36113467098214286</v>
      </c>
      <c r="AH53" s="7">
        <f>Ganges!P53-AF53-AG53-AVERAGE(Ganges!$P$2:$P$349)</f>
        <v>1.5058407648809558E-2</v>
      </c>
    </row>
    <row r="54" spans="1:34" x14ac:dyDescent="0.2">
      <c r="A54" s="3">
        <v>34469</v>
      </c>
      <c r="B54">
        <f t="shared" si="0"/>
        <v>1994</v>
      </c>
      <c r="C54">
        <f t="shared" si="1"/>
        <v>5</v>
      </c>
      <c r="D54" s="7">
        <f>AVERAGE(Ganges!D48:D59)</f>
        <v>10.957416168333332</v>
      </c>
      <c r="E54" s="7">
        <f t="shared" si="13"/>
        <v>-8.4472615789880923</v>
      </c>
      <c r="F54" s="7">
        <f>Ganges!D54-D54-E54</f>
        <v>-1.3809613993452388</v>
      </c>
      <c r="G54" s="7"/>
      <c r="H54" s="7">
        <f>AVERAGE(Ganges!H48:H59)-AVERAGE(Ganges!$H$2:$H$349)</f>
        <v>7.649322859395852</v>
      </c>
      <c r="I54" s="7">
        <f t="shared" si="14"/>
        <v>-2.9423304963988812</v>
      </c>
      <c r="J54" s="7">
        <f>Ganges!H54-H54-I54-AVERAGE(Ganges!$H$2:$H$349)</f>
        <v>-9.1320222767535597E-2</v>
      </c>
      <c r="K54" s="7">
        <f>AVERAGE(Ganges!I48:I59)-AVERAGE(Ganges!$I$2:$I$349)</f>
        <v>3.2152601001149321</v>
      </c>
      <c r="L54" s="7">
        <f t="shared" si="15"/>
        <v>0.26187326818451595</v>
      </c>
      <c r="M54" s="7">
        <f>Ganges!I54-K54-L54-AVERAGE(Ganges!$I$2:$I$349)</f>
        <v>8.7415355148813489E-2</v>
      </c>
      <c r="N54" s="7">
        <f>AVERAGE(Ganges!J48:J59)-AVERAGE(Ganges!$J$2:$J$349)</f>
        <v>7.8885864798849958E-2</v>
      </c>
      <c r="O54" s="7">
        <f t="shared" si="16"/>
        <v>-1.654806472142857</v>
      </c>
      <c r="P54" s="7">
        <f>Ganges!J54-N54-O54-AVERAGE(Ganges!$J$2:$J$349)</f>
        <v>-0.20332600869047601</v>
      </c>
      <c r="Q54" s="7">
        <f>AVERAGE(Ganges!K48:K59)-AVERAGE(Ganges!$K$2:$K$349)</f>
        <v>-6.7111889626434995E-2</v>
      </c>
      <c r="R54" s="7">
        <f t="shared" si="17"/>
        <v>0.48784478613095239</v>
      </c>
      <c r="S54" s="7">
        <f>Ganges!K54-Q54-R54-AVERAGE(Ganges!$K$2:$K$349)</f>
        <v>-3.1971102797619055E-2</v>
      </c>
      <c r="T54" s="7">
        <f>AVERAGE(Ganges!L48:L59)-AVERAGE(Ganges!$L$2:$L$349)</f>
        <v>0.13836068971264215</v>
      </c>
      <c r="U54" s="7">
        <f t="shared" si="18"/>
        <v>-4.0625065267857146</v>
      </c>
      <c r="V54" s="7">
        <f>Ganges!L54-T54-U54-AVERAGE(Ganges!$L$2:$L$349)</f>
        <v>-1.0463256848809532</v>
      </c>
      <c r="W54" s="7">
        <f>AVERAGE(Ganges!M48:M59)-AVERAGE(Ganges!$M$2:$M$349)</f>
        <v>-8.2211985057472625E-3</v>
      </c>
      <c r="X54" s="7">
        <f t="shared" si="19"/>
        <v>-8.4250850982142855E-2</v>
      </c>
      <c r="Y54" s="7">
        <f>Ganges!M54-W54-X54-AVERAGE(Ganges!$M$2:$M$349)</f>
        <v>-3.8656956845238288E-3</v>
      </c>
      <c r="Z54" s="7">
        <f>AVERAGE(Ganges!N48:N59)-AVERAGE(Ganges!$N$2:$N$349)</f>
        <v>4.0613861867815682E-2</v>
      </c>
      <c r="AA54" s="7">
        <f t="shared" si="20"/>
        <v>0.73088484630952411</v>
      </c>
      <c r="AB54" s="7">
        <f>Ganges!N54-Z54-AA54-AVERAGE(Ganges!$N$2:$N$349)</f>
        <v>0.1841966545238094</v>
      </c>
      <c r="AC54" s="7">
        <f>AVERAGE(Ganges!O48:O59)-AVERAGE(Ganges!$O$2:$O$349)</f>
        <v>-5.9725737787356792E-2</v>
      </c>
      <c r="AD54" s="7">
        <f t="shared" si="21"/>
        <v>-0.8533853583035711</v>
      </c>
      <c r="AE54" s="7">
        <f>Ganges!O54-AC54-AD54-AVERAGE(Ganges!$O$2:$O$349)</f>
        <v>-0.28259765086309496</v>
      </c>
      <c r="AF54" s="7">
        <f>AVERAGE(Ganges!P48:P59)-AVERAGE(Ganges!$P$2:$P$349)</f>
        <v>-2.9980520574712788E-2</v>
      </c>
      <c r="AG54" s="7">
        <f t="shared" si="22"/>
        <v>-0.33059407988095235</v>
      </c>
      <c r="AH54" s="7">
        <f>Ganges!P54-AF54-AG54-AVERAGE(Ganges!$P$2:$P$349)</f>
        <v>6.7951440476190506E-3</v>
      </c>
    </row>
    <row r="55" spans="1:34" x14ac:dyDescent="0.2">
      <c r="A55" s="3">
        <v>34500</v>
      </c>
      <c r="B55">
        <f t="shared" si="0"/>
        <v>1994</v>
      </c>
      <c r="C55">
        <f t="shared" si="1"/>
        <v>6</v>
      </c>
      <c r="D55" s="7">
        <f>AVERAGE(Ganges!D49:D60)</f>
        <v>10.988010199166666</v>
      </c>
      <c r="E55" s="7">
        <f t="shared" si="13"/>
        <v>-5.6838632847619053</v>
      </c>
      <c r="F55" s="7">
        <f>Ganges!D55-D55-E55</f>
        <v>-0.46947398440476107</v>
      </c>
      <c r="G55" s="7"/>
      <c r="H55" s="7">
        <f>AVERAGE(Ganges!H49:H60)-AVERAGE(Ganges!$H$2:$H$349)</f>
        <v>7.7007551510623671</v>
      </c>
      <c r="I55" s="7">
        <f t="shared" si="14"/>
        <v>-2.8943517773818712</v>
      </c>
      <c r="J55" s="7">
        <f>Ganges!H55-H55-I55-AVERAGE(Ganges!$H$2:$H$349)</f>
        <v>-0.20342654345085975</v>
      </c>
      <c r="K55" s="7">
        <f>AVERAGE(Ganges!I49:I60)-AVERAGE(Ganges!$I$2:$I$349)</f>
        <v>3.1667190309482578</v>
      </c>
      <c r="L55" s="7">
        <f t="shared" si="15"/>
        <v>0.24831659461309386</v>
      </c>
      <c r="M55" s="7">
        <f>Ganges!I55-K55-L55-AVERAGE(Ganges!$I$2:$I$349)</f>
        <v>6.1076967886911859E-2</v>
      </c>
      <c r="N55" s="7">
        <f>AVERAGE(Ganges!J49:J60)-AVERAGE(Ganges!$J$2:$J$349)</f>
        <v>5.6195012298850155E-2</v>
      </c>
      <c r="O55" s="7">
        <f t="shared" si="16"/>
        <v>-0.61263912815476207</v>
      </c>
      <c r="P55" s="7">
        <f>Ganges!J55-N55-O55-AVERAGE(Ganges!$J$2:$J$349)</f>
        <v>-3.7905550178571445E-2</v>
      </c>
      <c r="Q55" s="7">
        <f>AVERAGE(Ganges!K49:K60)-AVERAGE(Ganges!$K$2:$K$349)</f>
        <v>-5.3891177126435097E-2</v>
      </c>
      <c r="R55" s="7">
        <f t="shared" si="17"/>
        <v>0.22362542860119017</v>
      </c>
      <c r="S55" s="7">
        <f>Ganges!K55-Q55-R55-AVERAGE(Ganges!$K$2:$K$349)</f>
        <v>3.9911292232143403E-2</v>
      </c>
      <c r="T55" s="7">
        <f>AVERAGE(Ganges!L49:L60)-AVERAGE(Ganges!$L$2:$L$349)</f>
        <v>0.20398528387930792</v>
      </c>
      <c r="U55" s="7">
        <f t="shared" si="18"/>
        <v>-2.4164560386607152</v>
      </c>
      <c r="V55" s="7">
        <f>Ganges!L55-T55-U55-AVERAGE(Ganges!$L$2:$L$349)</f>
        <v>-0.57971015717261842</v>
      </c>
      <c r="W55" s="7">
        <f>AVERAGE(Ganges!M49:M60)-AVERAGE(Ganges!$M$2:$M$349)</f>
        <v>-8.0030926724138918E-3</v>
      </c>
      <c r="X55" s="7">
        <f t="shared" si="19"/>
        <v>-5.7958727619047634E-2</v>
      </c>
      <c r="Y55" s="7">
        <f>Ganges!M55-W55-X55-AVERAGE(Ganges!$M$2:$M$349)</f>
        <v>-3.1738848809524101E-3</v>
      </c>
      <c r="Z55" s="7">
        <f>AVERAGE(Ganges!N49:N60)-AVERAGE(Ganges!$N$2:$N$349)</f>
        <v>4.0408110201148983E-2</v>
      </c>
      <c r="AA55" s="7">
        <f t="shared" si="20"/>
        <v>1.2079400357142833E-2</v>
      </c>
      <c r="AB55" s="7">
        <f>Ganges!N55-Z55-AA55-AVERAGE(Ganges!$N$2:$N$349)</f>
        <v>9.3896521428572521E-3</v>
      </c>
      <c r="AC55" s="7">
        <f>AVERAGE(Ganges!O49:O60)-AVERAGE(Ganges!$O$2:$O$349)</f>
        <v>-8.8115648620690656E-2</v>
      </c>
      <c r="AD55" s="7">
        <f t="shared" si="21"/>
        <v>-0.20166404395833393</v>
      </c>
      <c r="AE55" s="7">
        <f>Ganges!O55-AC55-AD55-AVERAGE(Ganges!$O$2:$O$349)</f>
        <v>0.11166766562500108</v>
      </c>
      <c r="AF55" s="7">
        <f>AVERAGE(Ganges!P49:P60)-AVERAGE(Ganges!$P$2:$P$349)</f>
        <v>-3.0045720574712886E-2</v>
      </c>
      <c r="AG55" s="7">
        <f t="shared" si="22"/>
        <v>1.5163750148809496E-2</v>
      </c>
      <c r="AH55" s="7">
        <f>Ganges!P55-AF55-AG55-AVERAGE(Ganges!$P$2:$P$349)</f>
        <v>0.13270332401785723</v>
      </c>
    </row>
    <row r="56" spans="1:34" x14ac:dyDescent="0.2">
      <c r="A56" s="3">
        <v>34530</v>
      </c>
      <c r="B56">
        <f t="shared" si="0"/>
        <v>1994</v>
      </c>
      <c r="C56">
        <f t="shared" si="1"/>
        <v>7</v>
      </c>
      <c r="D56" s="7">
        <f>AVERAGE(Ganges!D50:D61)</f>
        <v>11.037172149999998</v>
      </c>
      <c r="E56" s="7">
        <f t="shared" si="13"/>
        <v>6.6155838407142857</v>
      </c>
      <c r="F56" s="7">
        <f>Ganges!D56-D56-E56</f>
        <v>1.5789868692857167</v>
      </c>
      <c r="G56" s="7"/>
      <c r="H56" s="7">
        <f>AVERAGE(Ganges!H50:H61)-AVERAGE(Ganges!$H$2:$H$349)</f>
        <v>7.7379459060634872</v>
      </c>
      <c r="I56" s="7">
        <f t="shared" si="14"/>
        <v>-0.77064296154776457</v>
      </c>
      <c r="J56" s="7">
        <f>Ganges!H56-H56-I56-AVERAGE(Ganges!$H$2:$H$349)</f>
        <v>0.31853521571383681</v>
      </c>
      <c r="K56" s="7">
        <f>AVERAGE(Ganges!I50:I61)-AVERAGE(Ganges!$I$2:$I$349)</f>
        <v>3.1185864526149203</v>
      </c>
      <c r="L56" s="7">
        <f t="shared" si="15"/>
        <v>5.4661321130851093E-3</v>
      </c>
      <c r="M56" s="7">
        <f>Ganges!I56-K56-L56-AVERAGE(Ganges!$I$2:$I$349)</f>
        <v>-9.6457712797430872E-3</v>
      </c>
      <c r="N56" s="7">
        <f>AVERAGE(Ganges!J50:J61)-AVERAGE(Ganges!$J$2:$J$349)</f>
        <v>4.3586116465516689E-2</v>
      </c>
      <c r="O56" s="7">
        <f t="shared" si="16"/>
        <v>1.9146000988095242</v>
      </c>
      <c r="P56" s="7">
        <f>Ganges!J56-N56-O56-AVERAGE(Ganges!$J$2:$J$349)</f>
        <v>2.3563028690475996E-2</v>
      </c>
      <c r="Q56" s="7">
        <f>AVERAGE(Ganges!K50:K61)-AVERAGE(Ganges!$K$2:$K$349)</f>
        <v>-4.5166427959768329E-2</v>
      </c>
      <c r="R56" s="7">
        <f t="shared" si="17"/>
        <v>-0.24747748931547631</v>
      </c>
      <c r="S56" s="7">
        <f>Ganges!K56-Q56-R56-AVERAGE(Ganges!$K$2:$K$349)</f>
        <v>-0.12299675901785712</v>
      </c>
      <c r="T56" s="7">
        <f>AVERAGE(Ganges!L50:L61)-AVERAGE(Ganges!$L$2:$L$349)</f>
        <v>0.26676145137930884</v>
      </c>
      <c r="U56" s="7">
        <f t="shared" si="18"/>
        <v>2.784802820148812</v>
      </c>
      <c r="V56" s="7">
        <f>Ganges!L56-T56-U56-AVERAGE(Ganges!$L$2:$L$349)</f>
        <v>1.1146026065178543</v>
      </c>
      <c r="W56" s="7">
        <f>AVERAGE(Ganges!M50:M61)-AVERAGE(Ganges!$M$2:$M$349)</f>
        <v>-8.0010626724139056E-3</v>
      </c>
      <c r="X56" s="7">
        <f t="shared" si="19"/>
        <v>0.12891117982142855</v>
      </c>
      <c r="Y56" s="7">
        <f>Ganges!M56-W56-X56-AVERAGE(Ganges!$M$2:$M$349)</f>
        <v>-9.0205623214286157E-3</v>
      </c>
      <c r="Z56" s="7">
        <f>AVERAGE(Ganges!N50:N61)-AVERAGE(Ganges!$N$2:$N$349)</f>
        <v>4.5671711867815712E-2</v>
      </c>
      <c r="AA56" s="7">
        <f t="shared" si="20"/>
        <v>-0.52519605559523808</v>
      </c>
      <c r="AB56" s="7">
        <f>Ganges!N56-Z56-AA56-AVERAGE(Ganges!$N$2:$N$349)</f>
        <v>-7.2623523571428539E-2</v>
      </c>
      <c r="AC56" s="7">
        <f>AVERAGE(Ganges!O50:O61)-AVERAGE(Ganges!$O$2:$O$349)</f>
        <v>-9.2164055287357272E-2</v>
      </c>
      <c r="AD56" s="7">
        <f t="shared" si="21"/>
        <v>2.1484386747619038</v>
      </c>
      <c r="AE56" s="7">
        <f>Ganges!O56-AC56-AD56-AVERAGE(Ganges!$O$2:$O$349)</f>
        <v>0.54493598357143025</v>
      </c>
      <c r="AF56" s="7">
        <f>AVERAGE(Ganges!P50:P61)-AVERAGE(Ganges!$P$2:$P$349)</f>
        <v>-3.0041975574712776E-2</v>
      </c>
      <c r="AG56" s="7">
        <f t="shared" si="22"/>
        <v>1.1766963763988094</v>
      </c>
      <c r="AH56" s="7">
        <f>Ganges!P56-AF56-AG56-AVERAGE(Ganges!$P$2:$P$349)</f>
        <v>-0.2082943472321428</v>
      </c>
    </row>
    <row r="57" spans="1:34" x14ac:dyDescent="0.2">
      <c r="A57" s="3">
        <v>34561</v>
      </c>
      <c r="B57">
        <f t="shared" si="0"/>
        <v>1994</v>
      </c>
      <c r="C57">
        <f t="shared" si="1"/>
        <v>8</v>
      </c>
      <c r="D57" s="7">
        <f>AVERAGE(Ganges!D51:D62)</f>
        <v>11.128923685833334</v>
      </c>
      <c r="E57" s="7">
        <f t="shared" si="13"/>
        <v>14.858317791160713</v>
      </c>
      <c r="F57" s="7">
        <f>Ganges!D57-D57-E57</f>
        <v>5.4367354230059508</v>
      </c>
      <c r="G57" s="7"/>
      <c r="H57" s="7">
        <f>AVERAGE(Ganges!H51:H62)-AVERAGE(Ganges!$H$2:$H$349)</f>
        <v>7.7726749102298527</v>
      </c>
      <c r="I57" s="7">
        <f t="shared" si="14"/>
        <v>1.7910672144639648</v>
      </c>
      <c r="J57" s="7">
        <f>Ganges!H57-H57-I57-AVERAGE(Ganges!$H$2:$H$349)</f>
        <v>0.9244886155356653</v>
      </c>
      <c r="K57" s="7">
        <f>AVERAGE(Ganges!I51:I62)-AVERAGE(Ganges!$I$2:$I$349)</f>
        <v>3.0702723584482499</v>
      </c>
      <c r="L57" s="7">
        <f t="shared" si="15"/>
        <v>-0.2522639657440422</v>
      </c>
      <c r="M57" s="7">
        <f>Ganges!I57-K57-L57-AVERAGE(Ganges!$I$2:$I$349)</f>
        <v>-5.1959729255948162E-2</v>
      </c>
      <c r="N57" s="7">
        <f>AVERAGE(Ganges!J51:J62)-AVERAGE(Ganges!$J$2:$J$349)</f>
        <v>4.1136793132183325E-2</v>
      </c>
      <c r="O57" s="7">
        <f t="shared" si="16"/>
        <v>3.2617922553273822</v>
      </c>
      <c r="P57" s="7">
        <f>Ganges!J57-N57-O57-AVERAGE(Ganges!$J$2:$J$349)</f>
        <v>0.69526965550595055</v>
      </c>
      <c r="Q57" s="7">
        <f>AVERAGE(Ganges!K51:K62)-AVERAGE(Ganges!$K$2:$K$349)</f>
        <v>-4.5237536293101677E-2</v>
      </c>
      <c r="R57" s="7">
        <f t="shared" si="17"/>
        <v>-0.6777548544940476</v>
      </c>
      <c r="S57" s="7">
        <f>Ganges!K57-Q57-R57-AVERAGE(Ganges!$K$2:$K$349)</f>
        <v>-9.1243535505952433E-2</v>
      </c>
      <c r="T57" s="7">
        <f>AVERAGE(Ganges!L51:L62)-AVERAGE(Ganges!$L$2:$L$349)</f>
        <v>0.33477881554597477</v>
      </c>
      <c r="U57" s="7">
        <f t="shared" si="18"/>
        <v>6.3223019357738082</v>
      </c>
      <c r="V57" s="7">
        <f>Ganges!L57-T57-U57-AVERAGE(Ganges!$L$2:$L$349)</f>
        <v>2.9084782567261929</v>
      </c>
      <c r="W57" s="7">
        <f>AVERAGE(Ganges!M51:M62)-AVERAGE(Ganges!$M$2:$M$349)</f>
        <v>-7.8106635057472451E-3</v>
      </c>
      <c r="X57" s="7">
        <f t="shared" si="19"/>
        <v>-7.3896365773808981E-3</v>
      </c>
      <c r="Y57" s="7">
        <f>Ganges!M57-W57-X57-AVERAGE(Ganges!$M$2:$M$349)</f>
        <v>6.1181349107141958E-3</v>
      </c>
      <c r="Z57" s="7">
        <f>AVERAGE(Ganges!N51:N62)-AVERAGE(Ganges!$N$2:$N$349)</f>
        <v>6.4046527701149047E-2</v>
      </c>
      <c r="AA57" s="7">
        <f t="shared" si="20"/>
        <v>-0.60797518208333334</v>
      </c>
      <c r="AB57" s="7">
        <f>Ganges!N57-Z57-AA57-AVERAGE(Ganges!$N$2:$N$349)</f>
        <v>-5.5409162916666643E-2</v>
      </c>
      <c r="AC57" s="7">
        <f>AVERAGE(Ganges!O51:O62)-AVERAGE(Ganges!$O$2:$O$349)</f>
        <v>-7.128478612068978E-2</v>
      </c>
      <c r="AD57" s="7">
        <f t="shared" si="21"/>
        <v>3.8747627743750011</v>
      </c>
      <c r="AE57" s="7">
        <f>Ganges!O57-AC57-AD57-AVERAGE(Ganges!$O$2:$O$349)</f>
        <v>0.79786135479166553</v>
      </c>
      <c r="AF57" s="7">
        <f>AVERAGE(Ganges!P51:P62)-AVERAGE(Ganges!$P$2:$P$349)</f>
        <v>-2.9662157241379494E-2</v>
      </c>
      <c r="AG57" s="7">
        <f t="shared" si="22"/>
        <v>1.1537736213392862</v>
      </c>
      <c r="AH57" s="7">
        <f>Ganges!P57-AF57-AG57-AVERAGE(Ganges!$P$2:$P$349)</f>
        <v>0.30314209949404725</v>
      </c>
    </row>
    <row r="58" spans="1:34" x14ac:dyDescent="0.2">
      <c r="A58" s="3">
        <v>34592</v>
      </c>
      <c r="B58">
        <f t="shared" si="0"/>
        <v>1994</v>
      </c>
      <c r="C58">
        <f t="shared" si="1"/>
        <v>9</v>
      </c>
      <c r="D58" s="7">
        <f>AVERAGE(Ganges!D52:D63)</f>
        <v>11.153760464166668</v>
      </c>
      <c r="E58" s="7">
        <f t="shared" si="13"/>
        <v>13.415904409672619</v>
      </c>
      <c r="F58" s="7">
        <f>Ganges!D58-D58-E58</f>
        <v>1.1705904861607124</v>
      </c>
      <c r="G58" s="7"/>
      <c r="H58" s="7">
        <f>AVERAGE(Ganges!H52:H63)-AVERAGE(Ganges!$H$2:$H$349)</f>
        <v>7.79704828272952</v>
      </c>
      <c r="I58" s="7">
        <f t="shared" si="14"/>
        <v>2.8821643645833319</v>
      </c>
      <c r="J58" s="7">
        <f>Ganges!H58-H58-I58-AVERAGE(Ganges!$H$2:$H$349)</f>
        <v>0.50457473291680799</v>
      </c>
      <c r="K58" s="7">
        <f>AVERAGE(Ganges!I52:I63)-AVERAGE(Ganges!$I$2:$I$349)</f>
        <v>3.0218381009482655</v>
      </c>
      <c r="L58" s="7">
        <f t="shared" si="15"/>
        <v>-0.26117310074405253</v>
      </c>
      <c r="M58" s="7">
        <f>Ganges!I58-K58-L58-AVERAGE(Ganges!$I$2:$I$349)</f>
        <v>-9.6651856755954668E-2</v>
      </c>
      <c r="N58" s="7">
        <f>AVERAGE(Ganges!J52:J63)-AVERAGE(Ganges!$J$2:$J$349)</f>
        <v>3.699092313218344E-2</v>
      </c>
      <c r="O58" s="7">
        <f t="shared" si="16"/>
        <v>3.2540599605357148</v>
      </c>
      <c r="P58" s="7">
        <f>Ganges!J58-N58-O58-AVERAGE(Ganges!$J$2:$J$349)</f>
        <v>5.3487520297618829E-2</v>
      </c>
      <c r="Q58" s="7">
        <f>AVERAGE(Ganges!K52:K63)-AVERAGE(Ganges!$K$2:$K$349)</f>
        <v>-3.4499972959768366E-2</v>
      </c>
      <c r="R58" s="7">
        <f t="shared" si="17"/>
        <v>-0.42088666654761897</v>
      </c>
      <c r="S58" s="7">
        <f>Ganges!K58-Q58-R58-AVERAGE(Ganges!$K$2:$K$349)</f>
        <v>5.3634132142855728E-3</v>
      </c>
      <c r="T58" s="7">
        <f>AVERAGE(Ganges!L52:L63)-AVERAGE(Ganges!$L$2:$L$349)</f>
        <v>0.37851837304597513</v>
      </c>
      <c r="U58" s="7">
        <f t="shared" si="18"/>
        <v>5.268414059434523</v>
      </c>
      <c r="V58" s="7">
        <f>Ganges!L58-T58-U58-AVERAGE(Ganges!$L$2:$L$349)</f>
        <v>0.85848978556547628</v>
      </c>
      <c r="W58" s="7">
        <f>AVERAGE(Ganges!M52:M63)-AVERAGE(Ganges!$M$2:$M$349)</f>
        <v>-7.6175301724139555E-3</v>
      </c>
      <c r="X58" s="7">
        <f t="shared" si="19"/>
        <v>0.11492892976190469</v>
      </c>
      <c r="Y58" s="7">
        <f>Ganges!M58-W58-X58-AVERAGE(Ganges!$M$2:$M$349)</f>
        <v>-2.4028547619046603E-3</v>
      </c>
      <c r="Z58" s="7">
        <f>AVERAGE(Ganges!N52:N63)-AVERAGE(Ganges!$N$2:$N$349)</f>
        <v>7.1348384367815654E-2</v>
      </c>
      <c r="AA58" s="7">
        <f t="shared" si="20"/>
        <v>-0.60659957285714283</v>
      </c>
      <c r="AB58" s="7">
        <f>Ganges!N58-Z58-AA58-AVERAGE(Ganges!$N$2:$N$349)</f>
        <v>-6.5450988809523825E-2</v>
      </c>
      <c r="AC58" s="7">
        <f>AVERAGE(Ganges!O52:O63)-AVERAGE(Ganges!$O$2:$O$349)</f>
        <v>-8.0190415287356487E-2</v>
      </c>
      <c r="AD58" s="7">
        <f t="shared" si="21"/>
        <v>2.8007526385714296</v>
      </c>
      <c r="AE58" s="7">
        <f>Ganges!O58-AC58-AD58-AVERAGE(Ganges!$O$2:$O$349)</f>
        <v>0.15675186976190325</v>
      </c>
      <c r="AF58" s="7">
        <f>AVERAGE(Ganges!P52:P63)-AVERAGE(Ganges!$P$2:$P$349)</f>
        <v>-2.9676610574712825E-2</v>
      </c>
      <c r="AG58" s="7">
        <f t="shared" si="22"/>
        <v>0.38425597407738099</v>
      </c>
      <c r="AH58" s="7">
        <f>Ganges!P58-AF58-AG58-AVERAGE(Ganges!$P$2:$P$349)</f>
        <v>-0.24348236991071426</v>
      </c>
    </row>
    <row r="59" spans="1:34" x14ac:dyDescent="0.2">
      <c r="A59" s="3">
        <v>34622</v>
      </c>
      <c r="B59">
        <f t="shared" si="0"/>
        <v>1994</v>
      </c>
      <c r="C59">
        <f t="shared" si="1"/>
        <v>10</v>
      </c>
      <c r="D59" s="7">
        <f>AVERAGE(Ganges!D53:D64)</f>
        <v>11.26033649</v>
      </c>
      <c r="E59" s="7">
        <f t="shared" si="13"/>
        <v>4.8211342427380952</v>
      </c>
      <c r="F59" s="7">
        <f>Ganges!D59-D59-E59</f>
        <v>-1.9000542227380954</v>
      </c>
      <c r="G59" s="7"/>
      <c r="H59" s="7">
        <f>AVERAGE(Ganges!H53:H64)-AVERAGE(Ganges!$H$2:$H$349)</f>
        <v>7.8268130943965843</v>
      </c>
      <c r="I59" s="7">
        <f t="shared" si="14"/>
        <v>2.5435645691068203</v>
      </c>
      <c r="J59" s="7">
        <f>Ganges!H59-H59-I59-AVERAGE(Ganges!$H$2:$H$349)</f>
        <v>0.11150541672623149</v>
      </c>
      <c r="K59" s="7">
        <f>AVERAGE(Ganges!I53:I64)-AVERAGE(Ganges!$I$2:$I$349)</f>
        <v>2.9767595051149343</v>
      </c>
      <c r="L59" s="7">
        <f t="shared" si="15"/>
        <v>-0.20432651529761614</v>
      </c>
      <c r="M59" s="7">
        <f>Ganges!I59-K59-L59-AVERAGE(Ganges!$I$2:$I$349)</f>
        <v>-9.2161606369060678E-2</v>
      </c>
      <c r="N59" s="7">
        <f>AVERAGE(Ganges!J53:J64)-AVERAGE(Ganges!$J$2:$J$349)</f>
        <v>3.708524229885013E-2</v>
      </c>
      <c r="O59" s="7">
        <f t="shared" si="16"/>
        <v>1.1486781142559517</v>
      </c>
      <c r="P59" s="7">
        <f>Ganges!J59-N59-O59-AVERAGE(Ganges!$J$2:$J$349)</f>
        <v>-0.26593070258928497</v>
      </c>
      <c r="Q59" s="7">
        <f>AVERAGE(Ganges!K53:K64)-AVERAGE(Ganges!$K$2:$K$349)</f>
        <v>-4.4315675459768444E-2</v>
      </c>
      <c r="R59" s="7">
        <f t="shared" si="17"/>
        <v>-9.0107742261904655E-2</v>
      </c>
      <c r="S59" s="7">
        <f>Ganges!K59-Q59-R59-AVERAGE(Ganges!$K$2:$K$349)</f>
        <v>0.11924793142857137</v>
      </c>
      <c r="T59" s="7">
        <f>AVERAGE(Ganges!L53:L64)-AVERAGE(Ganges!$L$2:$L$349)</f>
        <v>0.46440755304597392</v>
      </c>
      <c r="U59" s="7">
        <f t="shared" si="18"/>
        <v>1.5566194781845244</v>
      </c>
      <c r="V59" s="7">
        <f>Ganges!L59-T59-U59-AVERAGE(Ganges!$L$2:$L$349)</f>
        <v>-0.91908677318452359</v>
      </c>
      <c r="W59" s="7">
        <f>AVERAGE(Ganges!M53:M64)-AVERAGE(Ganges!$M$2:$M$349)</f>
        <v>-7.4243968390806103E-3</v>
      </c>
      <c r="X59" s="7">
        <f t="shared" si="19"/>
        <v>0.11484751752976188</v>
      </c>
      <c r="Y59" s="7">
        <f>Ganges!M59-W59-X59-AVERAGE(Ganges!$M$2:$M$349)</f>
        <v>-2.5145758630951698E-3</v>
      </c>
      <c r="Z59" s="7">
        <f>AVERAGE(Ganges!N53:N64)-AVERAGE(Ganges!$N$2:$N$349)</f>
        <v>9.5860436867815868E-2</v>
      </c>
      <c r="AA59" s="7">
        <f t="shared" si="20"/>
        <v>-0.53780897583333331</v>
      </c>
      <c r="AB59" s="7">
        <f>Ganges!N59-Z59-AA59-AVERAGE(Ganges!$N$2:$N$349)</f>
        <v>-0.1235636383333335</v>
      </c>
      <c r="AC59" s="7">
        <f>AVERAGE(Ganges!O53:O64)-AVERAGE(Ganges!$O$2:$O$349)</f>
        <v>-5.9561009454023761E-2</v>
      </c>
      <c r="AD59" s="7">
        <f t="shared" si="21"/>
        <v>0.54755549892857047</v>
      </c>
      <c r="AE59" s="7">
        <f>Ganges!O59-AC59-AD59-AVERAGE(Ganges!$O$2:$O$349)</f>
        <v>-0.6545537064285698</v>
      </c>
      <c r="AF59" s="7">
        <f>AVERAGE(Ganges!P53:P64)-AVERAGE(Ganges!$P$2:$P$349)</f>
        <v>-2.9284299741379527E-2</v>
      </c>
      <c r="AG59" s="7">
        <f t="shared" si="22"/>
        <v>-0.25787379208333333</v>
      </c>
      <c r="AH59" s="7">
        <f>Ganges!P59-AF59-AG59-AVERAGE(Ganges!$P$2:$P$349)</f>
        <v>-7.3120714583333246E-2</v>
      </c>
    </row>
    <row r="60" spans="1:34" x14ac:dyDescent="0.2">
      <c r="A60" s="3">
        <v>34653</v>
      </c>
      <c r="B60">
        <f t="shared" si="0"/>
        <v>1994</v>
      </c>
      <c r="C60">
        <f t="shared" si="1"/>
        <v>11</v>
      </c>
      <c r="D60" s="7">
        <f>AVERAGE(Ganges!D54:D65)</f>
        <v>11.360497069166668</v>
      </c>
      <c r="E60" s="7">
        <f t="shared" si="13"/>
        <v>1.2460791845238033E-2</v>
      </c>
      <c r="F60" s="7">
        <f>Ganges!D60-D60-E60</f>
        <v>-0.62853304101190488</v>
      </c>
      <c r="G60" s="7"/>
      <c r="H60" s="7">
        <f>AVERAGE(Ganges!H54:H65)-AVERAGE(Ganges!$H$2:$H$349)</f>
        <v>7.8624983160625561</v>
      </c>
      <c r="I60" s="7">
        <f t="shared" si="14"/>
        <v>1.821157545476126</v>
      </c>
      <c r="J60" s="7">
        <f>Ganges!H60-H60-I60-AVERAGE(Ganges!$H$2:$H$349)</f>
        <v>-2.1108721309246903E-2</v>
      </c>
      <c r="K60" s="7">
        <f>AVERAGE(Ganges!I54:I65)-AVERAGE(Ganges!$I$2:$I$349)</f>
        <v>2.9289009492816049</v>
      </c>
      <c r="L60" s="7">
        <f t="shared" si="15"/>
        <v>-0.16102384431547279</v>
      </c>
      <c r="M60" s="7">
        <f>Ganges!I60-K60-L60-AVERAGE(Ganges!$I$2:$I$349)</f>
        <v>-7.4231401517870665E-2</v>
      </c>
      <c r="N60" s="7">
        <f>AVERAGE(Ganges!J54:J65)-AVERAGE(Ganges!$J$2:$J$349)</f>
        <v>3.8091030632183109E-2</v>
      </c>
      <c r="O60" s="7">
        <f t="shared" si="16"/>
        <v>0.26826936654761901</v>
      </c>
      <c r="P60" s="7">
        <f>Ganges!J60-N60-O60-AVERAGE(Ganges!$J$2:$J$349)</f>
        <v>-9.7446643214285089E-2</v>
      </c>
      <c r="Q60" s="7">
        <f>AVERAGE(Ganges!K54:K65)-AVERAGE(Ganges!$K$2:$K$349)</f>
        <v>-4.5352667126435264E-2</v>
      </c>
      <c r="R60" s="7">
        <f t="shared" si="17"/>
        <v>6.3054021517857439E-2</v>
      </c>
      <c r="S60" s="7">
        <f>Ganges!K60-Q60-R60-AVERAGE(Ganges!$K$2:$K$349)</f>
        <v>0.20804995931547599</v>
      </c>
      <c r="T60" s="7">
        <f>AVERAGE(Ganges!L54:L65)-AVERAGE(Ganges!$L$2:$L$349)</f>
        <v>0.54884650304597393</v>
      </c>
      <c r="U60" s="7">
        <f t="shared" si="18"/>
        <v>0.41896813860119142</v>
      </c>
      <c r="V60" s="7">
        <f>Ganges!L60-T60-U60-AVERAGE(Ganges!$L$2:$L$349)</f>
        <v>-0.10295687360119032</v>
      </c>
      <c r="W60" s="7">
        <f>AVERAGE(Ganges!M54:M65)-AVERAGE(Ganges!$M$2:$M$349)</f>
        <v>-7.4216826724139429E-3</v>
      </c>
      <c r="X60" s="7">
        <f t="shared" si="19"/>
        <v>-3.3066772559523866E-2</v>
      </c>
      <c r="Y60" s="7">
        <f>Ganges!M60-W60-X60-AVERAGE(Ganges!$M$2:$M$349)</f>
        <v>-1.4313099404761331E-3</v>
      </c>
      <c r="Z60" s="7">
        <f>AVERAGE(Ganges!N54:N65)-AVERAGE(Ganges!$N$2:$N$349)</f>
        <v>0.11646954770114903</v>
      </c>
      <c r="AA60" s="7">
        <f t="shared" si="20"/>
        <v>-0.40060437785714287</v>
      </c>
      <c r="AB60" s="7">
        <f>Ganges!N60-Z60-AA60-AVERAGE(Ganges!$N$2:$N$349)</f>
        <v>-0.16680084714285714</v>
      </c>
      <c r="AC60" s="7">
        <f>AVERAGE(Ganges!O54:O65)-AVERAGE(Ganges!$O$2:$O$349)</f>
        <v>-5.2161609454024038E-2</v>
      </c>
      <c r="AD60" s="7">
        <f t="shared" si="21"/>
        <v>-1.5966035900892859</v>
      </c>
      <c r="AE60" s="7">
        <f>Ganges!O60-AC60-AD60-AVERAGE(Ganges!$O$2:$O$349)</f>
        <v>-0.39319050741071404</v>
      </c>
      <c r="AF60" s="7">
        <f>AVERAGE(Ganges!P54:P65)-AVERAGE(Ganges!$P$2:$P$349)</f>
        <v>-2.9359938908046168E-2</v>
      </c>
      <c r="AG60" s="7">
        <f t="shared" si="22"/>
        <v>-0.36770572782738098</v>
      </c>
      <c r="AH60" s="7">
        <f>Ganges!P60-AF60-AG60-AVERAGE(Ganges!$P$2:$P$349)</f>
        <v>2.0655370327381017E-2</v>
      </c>
    </row>
    <row r="61" spans="1:34" x14ac:dyDescent="0.2">
      <c r="A61" s="3">
        <v>34683</v>
      </c>
      <c r="B61">
        <f t="shared" si="0"/>
        <v>1994</v>
      </c>
      <c r="C61">
        <f t="shared" si="1"/>
        <v>12</v>
      </c>
      <c r="D61" s="7">
        <f>AVERAGE(Ganges!D55:D66)</f>
        <v>11.394645960833335</v>
      </c>
      <c r="E61" s="7">
        <f t="shared" si="13"/>
        <v>-2.527804368779762</v>
      </c>
      <c r="F61" s="7">
        <f>Ganges!D61-D61-E61</f>
        <v>-0.78662327205357307</v>
      </c>
      <c r="G61" s="22" t="str">
        <f>$F$350</f>
        <v>Glaciers</v>
      </c>
      <c r="H61" s="7">
        <f>AVERAGE(Ganges!H55:H66)-AVERAGE(Ganges!$H$2:$H$349)</f>
        <v>7.8687239027294709</v>
      </c>
      <c r="I61" s="7">
        <f t="shared" si="14"/>
        <v>0.85680571044576936</v>
      </c>
      <c r="J61" s="7">
        <f>Ganges!H61-H61-I61-AVERAGE(Ganges!$H$2:$H$349)</f>
        <v>-0.15697661294552745</v>
      </c>
      <c r="K61" s="7">
        <f>AVERAGE(Ganges!I55:I66)-AVERAGE(Ganges!$I$2:$I$349)</f>
        <v>2.8801096992815971</v>
      </c>
      <c r="L61" s="7">
        <f t="shared" si="15"/>
        <v>-0.11034003916667245</v>
      </c>
      <c r="M61" s="7">
        <f>Ganges!I61-K61-L61-AVERAGE(Ganges!$I$2:$I$349)</f>
        <v>-5.6668996666665805E-2</v>
      </c>
      <c r="N61" s="7">
        <f>AVERAGE(Ganges!J55:J66)-AVERAGE(Ganges!$J$2:$J$349)</f>
        <v>4.1868978965517112E-2</v>
      </c>
      <c r="O61" s="7">
        <f t="shared" si="16"/>
        <v>-0.87976573282738069</v>
      </c>
      <c r="P61" s="7">
        <f>Ganges!J61-N61-O61-AVERAGE(Ganges!$J$2:$J$349)</f>
        <v>-6.2079552172619401E-2</v>
      </c>
      <c r="Q61" s="7">
        <f>AVERAGE(Ganges!K55:K66)-AVERAGE(Ganges!$K$2:$K$349)</f>
        <v>-3.6753733793101873E-2</v>
      </c>
      <c r="R61" s="7">
        <f t="shared" si="17"/>
        <v>0.19008705988095242</v>
      </c>
      <c r="S61" s="7">
        <f>Ganges!K61-Q61-R61-AVERAGE(Ganges!$K$2:$K$349)</f>
        <v>0.11832405761904752</v>
      </c>
      <c r="T61" s="7">
        <f>AVERAGE(Ganges!L55:L66)-AVERAGE(Ganges!$L$2:$L$349)</f>
        <v>0.62043265471263975</v>
      </c>
      <c r="U61" s="7">
        <f t="shared" si="18"/>
        <v>-0.17494037616071356</v>
      </c>
      <c r="V61" s="7">
        <f>Ganges!L61-T61-U61-AVERAGE(Ganges!$L$2:$L$349)</f>
        <v>-0.20091716050595121</v>
      </c>
      <c r="W61" s="7">
        <f>AVERAGE(Ganges!M55:M66)-AVERAGE(Ganges!$M$2:$M$349)</f>
        <v>-7.2236660057472535E-3</v>
      </c>
      <c r="X61" s="7">
        <f t="shared" si="19"/>
        <v>-0.13155094151785712</v>
      </c>
      <c r="Y61" s="7">
        <f>Ganges!M61-W61-X61-AVERAGE(Ganges!$M$2:$M$349)</f>
        <v>7.9128023511904344E-3</v>
      </c>
      <c r="Z61" s="7">
        <f>AVERAGE(Ganges!N55:N66)-AVERAGE(Ganges!$N$2:$N$349)</f>
        <v>0.10780871436781569</v>
      </c>
      <c r="AA61" s="7">
        <f t="shared" si="20"/>
        <v>-0.27994975589285714</v>
      </c>
      <c r="AB61" s="7">
        <f>Ganges!N61-Z61-AA61-AVERAGE(Ganges!$N$2:$N$349)</f>
        <v>-0.14283639577380952</v>
      </c>
      <c r="AC61" s="7">
        <f>AVERAGE(Ganges!O55:O66)-AVERAGE(Ganges!$O$2:$O$349)</f>
        <v>-5.2442486120690468E-2</v>
      </c>
      <c r="AD61" s="7">
        <f t="shared" si="21"/>
        <v>-1.6303820916666663</v>
      </c>
      <c r="AE61" s="7">
        <f>Ganges!O61-AC61-AD61-AVERAGE(Ganges!$O$2:$O$349)</f>
        <v>-0.31300332916666651</v>
      </c>
      <c r="AF61" s="7">
        <f>AVERAGE(Ganges!P55:P66)-AVERAGE(Ganges!$P$2:$P$349)</f>
        <v>-2.7860637241379438E-2</v>
      </c>
      <c r="AG61" s="7">
        <f t="shared" si="22"/>
        <v>-0.36776374574404763</v>
      </c>
      <c r="AH61" s="7">
        <f>Ganges!P61-AF61-AG61-AVERAGE(Ganges!$P$2:$P$349)</f>
        <v>1.9683136577380966E-2</v>
      </c>
    </row>
    <row r="62" spans="1:34" x14ac:dyDescent="0.2">
      <c r="A62" s="3">
        <v>34714</v>
      </c>
      <c r="B62">
        <f t="shared" si="0"/>
        <v>1995</v>
      </c>
      <c r="C62">
        <f t="shared" si="1"/>
        <v>1</v>
      </c>
      <c r="D62" s="7">
        <f>AVERAGE(Ganges!D56:D67)</f>
        <v>11.268264960833335</v>
      </c>
      <c r="E62" s="7">
        <f t="shared" si="13"/>
        <v>-4.2338140159523814</v>
      </c>
      <c r="F62" s="7">
        <f>Ganges!D62-D62-E62</f>
        <v>0.31182343511904609</v>
      </c>
      <c r="G62" s="7">
        <f>$R$351*SIN(PI()/6*(C62+$R$352))</f>
        <v>-2.0540559903086512E-2</v>
      </c>
      <c r="H62" s="7">
        <f>AVERAGE(Ganges!H56:H67)-AVERAGE(Ganges!$H$2:$H$349)</f>
        <v>7.8395084077296815</v>
      </c>
      <c r="I62" s="7">
        <f t="shared" si="14"/>
        <v>-0.22963460261826185</v>
      </c>
      <c r="J62" s="7">
        <f>Ganges!H62-H62-I62-AVERAGE(Ganges!$H$2:$H$349)</f>
        <v>-6.8176264881913085E-2</v>
      </c>
      <c r="K62" s="7">
        <f>AVERAGE(Ganges!I56:I67)-AVERAGE(Ganges!$I$2:$I$349)</f>
        <v>2.8291443901149194</v>
      </c>
      <c r="L62" s="7">
        <f t="shared" si="15"/>
        <v>-4.2418025238092127E-2</v>
      </c>
      <c r="M62" s="7">
        <f>Ganges!I62-K62-L62-AVERAGE(Ganges!$I$2:$I$349)</f>
        <v>-1.3174191428568349E-2</v>
      </c>
      <c r="N62" s="7">
        <f>AVERAGE(Ganges!J56:J67)-AVERAGE(Ganges!$J$2:$J$349)</f>
        <v>3.0276223132183144E-2</v>
      </c>
      <c r="O62" s="7">
        <f t="shared" si="16"/>
        <v>-1.4857769168154762</v>
      </c>
      <c r="P62" s="7">
        <f>Ganges!J62-N62-O62-AVERAGE(Ganges!$J$2:$J$349)</f>
        <v>7.7594976488097878E-3</v>
      </c>
      <c r="Q62" s="7">
        <f>AVERAGE(Ganges!K56:K67)-AVERAGE(Ganges!$K$2:$K$349)</f>
        <v>-2.2594928793101876E-2</v>
      </c>
      <c r="R62" s="7">
        <f t="shared" si="17"/>
        <v>0.21653965023809529</v>
      </c>
      <c r="S62" s="7">
        <f>Ganges!K62-Q62-R62-AVERAGE(Ganges!$K$2:$K$349)</f>
        <v>-7.917462773809536E-2</v>
      </c>
      <c r="T62" s="7">
        <f>AVERAGE(Ganges!L56:L67)-AVERAGE(Ganges!$L$2:$L$349)</f>
        <v>0.62840388137930692</v>
      </c>
      <c r="U62" s="7">
        <f t="shared" si="18"/>
        <v>-1.093703183482142</v>
      </c>
      <c r="V62" s="7">
        <f>Ganges!L62-T62-U62-AVERAGE(Ganges!$L$2:$L$349)</f>
        <v>-3.171940985119015E-2</v>
      </c>
      <c r="W62" s="7">
        <f>AVERAGE(Ganges!M56:M67)-AVERAGE(Ganges!$M$2:$M$349)</f>
        <v>-7.0089285057472472E-3</v>
      </c>
      <c r="X62" s="7">
        <f t="shared" si="19"/>
        <v>5.7876683541666668E-2</v>
      </c>
      <c r="Y62" s="7">
        <f>Ganges!M62-W62-X62-AVERAGE(Ganges!$M$2:$M$349)</f>
        <v>-2.568402083333865E-4</v>
      </c>
      <c r="Z62" s="7">
        <f>AVERAGE(Ganges!N56:N67)-AVERAGE(Ganges!$N$2:$N$349)</f>
        <v>8.4892074367815651E-2</v>
      </c>
      <c r="AA62" s="7">
        <f t="shared" si="20"/>
        <v>1.6850998422619168E-2</v>
      </c>
      <c r="AB62" s="7">
        <f>Ganges!N62-Z62-AA62-AVERAGE(Ganges!$N$2:$N$349)</f>
        <v>0.15962427991071426</v>
      </c>
      <c r="AC62" s="7">
        <f>AVERAGE(Ganges!O56:O67)-AVERAGE(Ganges!$O$2:$O$349)</f>
        <v>-8.2153533620689778E-2</v>
      </c>
      <c r="AD62" s="7">
        <f t="shared" si="21"/>
        <v>-1.308780161279762</v>
      </c>
      <c r="AE62" s="7">
        <f>Ganges!O62-AC62-AD62-AVERAGE(Ganges!$O$2:$O$349)</f>
        <v>0.30896205794642828</v>
      </c>
      <c r="AF62" s="7">
        <f>AVERAGE(Ganges!P56:P67)-AVERAGE(Ganges!$P$2:$P$349)</f>
        <v>-3.2180213074712805E-2</v>
      </c>
      <c r="AG62" s="7">
        <f t="shared" si="22"/>
        <v>-0.36475476767857146</v>
      </c>
      <c r="AH62" s="7">
        <f>Ganges!P62-AF62-AG62-AVERAGE(Ganges!$P$2:$P$349)</f>
        <v>2.7862344345238155E-2</v>
      </c>
    </row>
    <row r="63" spans="1:34" x14ac:dyDescent="0.2">
      <c r="A63" s="3">
        <v>34745</v>
      </c>
      <c r="B63">
        <f t="shared" si="0"/>
        <v>1995</v>
      </c>
      <c r="C63">
        <f t="shared" si="1"/>
        <v>2</v>
      </c>
      <c r="D63" s="7">
        <f>AVERAGE(Ganges!D57:D68)</f>
        <v>10.757301679999999</v>
      </c>
      <c r="E63" s="7">
        <f t="shared" si="13"/>
        <v>-5.2546216000595232</v>
      </c>
      <c r="F63" s="7">
        <f>Ganges!D63-D63-E63</f>
        <v>0.33242629005952384</v>
      </c>
      <c r="G63" s="7">
        <f t="shared" ref="G63:G73" si="24">$R$351*SIN(PI()/6*(C63+$R$352))</f>
        <v>0.1006709666301899</v>
      </c>
      <c r="H63" s="7">
        <f>AVERAGE(Ganges!H57:H68)-AVERAGE(Ganges!$H$2:$H$349)</f>
        <v>7.7068993585626231</v>
      </c>
      <c r="I63" s="7">
        <f t="shared" si="14"/>
        <v>-0.54886954151743339</v>
      </c>
      <c r="J63" s="7">
        <f>Ganges!H63-H63-I63-AVERAGE(Ganges!$H$2:$H$349)</f>
        <v>2.2095453184192593E-2</v>
      </c>
      <c r="K63" s="7">
        <f>AVERAGE(Ganges!I57:I68)-AVERAGE(Ganges!$I$2:$I$349)</f>
        <v>2.7847807326149265</v>
      </c>
      <c r="L63" s="7">
        <f t="shared" si="15"/>
        <v>4.2136805297630531E-2</v>
      </c>
      <c r="M63" s="7">
        <f>Ganges!I63-K63-L63-AVERAGE(Ganges!$I$2:$I$349)</f>
        <v>1.4803275535705041E-2</v>
      </c>
      <c r="N63" s="7">
        <f>AVERAGE(Ganges!J57:J68)-AVERAGE(Ganges!$J$2:$J$349)</f>
        <v>-2.3494636867816165E-2</v>
      </c>
      <c r="O63" s="7">
        <f t="shared" si="16"/>
        <v>-1.6770966998809522</v>
      </c>
      <c r="P63" s="7">
        <f>Ganges!J63-N63-O63-AVERAGE(Ganges!$J$2:$J$349)</f>
        <v>3.8308230714285241E-2</v>
      </c>
      <c r="Q63" s="7">
        <f>AVERAGE(Ganges!K57:K68)-AVERAGE(Ganges!$K$2:$K$349)</f>
        <v>3.2086270402313932E-3</v>
      </c>
      <c r="R63" s="7">
        <f t="shared" si="17"/>
        <v>-5.4973427976191536E-3</v>
      </c>
      <c r="S63" s="7">
        <f>Ganges!K63-Q63-R63-AVERAGE(Ganges!$K$2:$K$349)</f>
        <v>-9.2615310535713924E-2</v>
      </c>
      <c r="T63" s="7">
        <f>AVERAGE(Ganges!L57:L68)-AVERAGE(Ganges!$L$2:$L$349)</f>
        <v>0.40600476637930871</v>
      </c>
      <c r="U63" s="7">
        <f t="shared" si="18"/>
        <v>-1.9322372438392863</v>
      </c>
      <c r="V63" s="7">
        <f>Ganges!L63-T63-U63-AVERAGE(Ganges!$L$2:$L$349)</f>
        <v>4.6515325505952276E-2</v>
      </c>
      <c r="W63" s="7">
        <f>AVERAGE(Ganges!M57:M68)-AVERAGE(Ganges!$M$2:$M$349)</f>
        <v>-6.6326618390806225E-3</v>
      </c>
      <c r="X63" s="7">
        <f t="shared" si="19"/>
        <v>5.7873377500000073E-2</v>
      </c>
      <c r="Y63" s="7">
        <f>Ganges!M63-W63-X63-AVERAGE(Ganges!$M$2:$M$349)</f>
        <v>-4.4011083333339585E-4</v>
      </c>
      <c r="Z63" s="7">
        <f>AVERAGE(Ganges!N57:N68)-AVERAGE(Ganges!$N$2:$N$349)</f>
        <v>8.2965471867815554E-2</v>
      </c>
      <c r="AA63" s="7">
        <f t="shared" si="20"/>
        <v>0.43765920318452389</v>
      </c>
      <c r="AB63" s="7">
        <f>Ganges!N63-Z63-AA63-AVERAGE(Ganges!$N$2:$N$349)</f>
        <v>0.20326213764880952</v>
      </c>
      <c r="AC63" s="7">
        <f>AVERAGE(Ganges!O57:O68)-AVERAGE(Ganges!$O$2:$O$349)</f>
        <v>-0.15335171945402326</v>
      </c>
      <c r="AD63" s="7">
        <f t="shared" si="21"/>
        <v>-1.2697476931547613</v>
      </c>
      <c r="AE63" s="7">
        <f>Ganges!O63-AC63-AD63-AVERAGE(Ganges!$O$2:$O$349)</f>
        <v>7.0730825654760743E-2</v>
      </c>
      <c r="AF63" s="7">
        <f>AVERAGE(Ganges!P57:P68)-AVERAGE(Ganges!$P$2:$P$349)</f>
        <v>-4.3067836408046123E-2</v>
      </c>
      <c r="AG63" s="7">
        <f t="shared" si="22"/>
        <v>-0.35885107348214285</v>
      </c>
      <c r="AH63" s="7">
        <f>Ganges!P63-AF63-AG63-AVERAGE(Ganges!$P$2:$P$349)</f>
        <v>2.9799363482142849E-2</v>
      </c>
    </row>
    <row r="64" spans="1:34" x14ac:dyDescent="0.2">
      <c r="A64" s="3">
        <v>34773</v>
      </c>
      <c r="B64">
        <f t="shared" si="0"/>
        <v>1995</v>
      </c>
      <c r="C64">
        <f t="shared" si="1"/>
        <v>3</v>
      </c>
      <c r="D64" s="7">
        <f>AVERAGE(Ganges!D58:D69)</f>
        <v>10.168458652499998</v>
      </c>
      <c r="E64" s="7">
        <f t="shared" si="13"/>
        <v>-6.4335412916964296</v>
      </c>
      <c r="F64" s="7">
        <f>Ganges!D64-D64-E64</f>
        <v>0.86722163919643158</v>
      </c>
      <c r="G64" s="7">
        <f t="shared" si="24"/>
        <v>0.19490778895364644</v>
      </c>
      <c r="H64" s="7">
        <f>AVERAGE(Ganges!H58:H69)-AVERAGE(Ganges!$H$2:$H$349)</f>
        <v>7.5287173918959525</v>
      </c>
      <c r="I64" s="7">
        <f t="shared" si="14"/>
        <v>-1.0008007227083908</v>
      </c>
      <c r="J64" s="7">
        <f>Ganges!H64-H64-I64-AVERAGE(Ganges!$H$2:$H$349)</f>
        <v>0.21373204104202159</v>
      </c>
      <c r="K64" s="7">
        <f>AVERAGE(Ganges!I58:I69)-AVERAGE(Ganges!$I$2:$I$349)</f>
        <v>2.7502783851149317</v>
      </c>
      <c r="L64" s="7">
        <f t="shared" si="15"/>
        <v>0.12230055642857707</v>
      </c>
      <c r="M64" s="7">
        <f>Ganges!I64-K64-L64-AVERAGE(Ganges!$I$2:$I$349)</f>
        <v>3.7444021904754266E-2</v>
      </c>
      <c r="N64" s="7">
        <f>AVERAGE(Ganges!J58:J69)-AVERAGE(Ganges!$J$2:$J$349)</f>
        <v>-0.1136445168678164</v>
      </c>
      <c r="O64" s="7">
        <f t="shared" si="16"/>
        <v>-1.8011396020535715</v>
      </c>
      <c r="P64" s="7">
        <f>Ganges!J64-N64-O64-AVERAGE(Ganges!$J$2:$J$349)</f>
        <v>8.8731612886904898E-2</v>
      </c>
      <c r="Q64" s="7">
        <f>AVERAGE(Ganges!K58:K69)-AVERAGE(Ganges!$K$2:$K$349)</f>
        <v>6.8840720402312261E-3</v>
      </c>
      <c r="R64" s="7">
        <f t="shared" si="17"/>
        <v>5.2535116071428689E-2</v>
      </c>
      <c r="S64" s="7">
        <f>Ganges!K64-Q64-R64-AVERAGE(Ganges!$K$2:$K$349)</f>
        <v>-0.1326664644047616</v>
      </c>
      <c r="T64" s="7">
        <f>AVERAGE(Ganges!L58:L69)-AVERAGE(Ganges!$L$2:$L$349)</f>
        <v>0.16068738721264175</v>
      </c>
      <c r="U64" s="7">
        <f t="shared" si="18"/>
        <v>-3.0455844529464278</v>
      </c>
      <c r="V64" s="7">
        <f>Ganges!L64-T64-U64-AVERAGE(Ganges!$L$2:$L$349)</f>
        <v>0.19515626377976059</v>
      </c>
      <c r="W64" s="7">
        <f>AVERAGE(Ganges!M58:M69)-AVERAGE(Ganges!$M$2:$M$349)</f>
        <v>-6.4699910057472443E-3</v>
      </c>
      <c r="X64" s="7">
        <f t="shared" si="19"/>
        <v>5.7839161636904807E-2</v>
      </c>
      <c r="Y64" s="7">
        <f>Ganges!M64-W64-X64-AVERAGE(Ganges!$M$2:$M$349)</f>
        <v>-5.6856580357150799E-4</v>
      </c>
      <c r="Z64" s="7">
        <f>AVERAGE(Ganges!N58:N69)-AVERAGE(Ganges!$N$2:$N$349)</f>
        <v>8.2867370201148982E-2</v>
      </c>
      <c r="AA64" s="7">
        <f t="shared" si="20"/>
        <v>0.78479671071428569</v>
      </c>
      <c r="AB64" s="7">
        <f>Ganges!N64-Z64-AA64-AVERAGE(Ganges!$N$2:$N$349)</f>
        <v>0.28122078178571441</v>
      </c>
      <c r="AC64" s="7">
        <f>AVERAGE(Ganges!O58:O69)-AVERAGE(Ganges!$O$2:$O$349)</f>
        <v>-0.16702772695402324</v>
      </c>
      <c r="AD64" s="7">
        <f t="shared" si="21"/>
        <v>-1.2446956646428582</v>
      </c>
      <c r="AE64" s="7">
        <f>Ganges!O64-AC64-AD64-AVERAGE(Ganges!$O$2:$O$349)</f>
        <v>0.11907984464285803</v>
      </c>
      <c r="AF64" s="7">
        <f>AVERAGE(Ganges!P58:P69)-AVERAGE(Ganges!$P$2:$P$349)</f>
        <v>-7.381842890804613E-2</v>
      </c>
      <c r="AG64" s="7">
        <f t="shared" si="22"/>
        <v>-0.35879812741071426</v>
      </c>
      <c r="AH64" s="7">
        <f>Ganges!P64-AF64-AG64-AVERAGE(Ganges!$P$2:$P$349)</f>
        <v>6.5048809910714267E-2</v>
      </c>
    </row>
    <row r="65" spans="1:34" x14ac:dyDescent="0.2">
      <c r="A65" s="3">
        <v>34804</v>
      </c>
      <c r="B65">
        <f t="shared" si="0"/>
        <v>1995</v>
      </c>
      <c r="C65">
        <f t="shared" si="1"/>
        <v>4</v>
      </c>
      <c r="D65" s="7">
        <f>AVERAGE(Ganges!D59:D70)</f>
        <v>10.192645580833334</v>
      </c>
      <c r="E65" s="7">
        <f t="shared" si="13"/>
        <v>-7.9041783172619047</v>
      </c>
      <c r="F65" s="7">
        <f>Ganges!D65-D65-E65</f>
        <v>0.88807692642857017</v>
      </c>
      <c r="G65" s="7">
        <f t="shared" si="24"/>
        <v>0.2369192266284377</v>
      </c>
      <c r="H65" s="7">
        <f>AVERAGE(Ganges!H59:H70)-AVERAGE(Ganges!$H$2:$H$349)</f>
        <v>7.4471337327290712</v>
      </c>
      <c r="I65" s="7">
        <f t="shared" si="14"/>
        <v>-1.958955310744841</v>
      </c>
      <c r="J65" s="7">
        <f>Ganges!H65-H65-I65-AVERAGE(Ganges!$H$2:$H$349)</f>
        <v>0.50884137824550635</v>
      </c>
      <c r="K65" s="7">
        <f>AVERAGE(Ganges!I59:I70)-AVERAGE(Ganges!$I$2:$I$349)</f>
        <v>2.7213079842815944</v>
      </c>
      <c r="L65" s="7">
        <f t="shared" si="15"/>
        <v>0.19232259363092652</v>
      </c>
      <c r="M65" s="7">
        <f>Ganges!I65-K65-L65-AVERAGE(Ganges!$I$2:$I$349)</f>
        <v>3.5737175535736299E-2</v>
      </c>
      <c r="N65" s="7">
        <f>AVERAGE(Ganges!J59:J70)-AVERAGE(Ganges!$J$2:$J$349)</f>
        <v>-7.3585109367816148E-2</v>
      </c>
      <c r="O65" s="7">
        <f t="shared" si="16"/>
        <v>-1.7586500249702381</v>
      </c>
      <c r="P65" s="7">
        <f>Ganges!J65-N65-O65-AVERAGE(Ganges!$J$2:$J$349)</f>
        <v>4.5744138303571269E-2</v>
      </c>
      <c r="Q65" s="7">
        <f>AVERAGE(Ganges!K59:K70)-AVERAGE(Ganges!$K$2:$K$349)</f>
        <v>-1.5593604597685662E-3</v>
      </c>
      <c r="R65" s="7">
        <f t="shared" si="17"/>
        <v>0.2259362869047622</v>
      </c>
      <c r="S65" s="7">
        <f>Ganges!K65-Q65-R65-AVERAGE(Ganges!$K$2:$K$349)</f>
        <v>-0.11596844273809537</v>
      </c>
      <c r="T65" s="7">
        <f>AVERAGE(Ganges!L59:L70)-AVERAGE(Ganges!$L$2:$L$349)</f>
        <v>0.19797009221264084</v>
      </c>
      <c r="U65" s="7">
        <f t="shared" si="18"/>
        <v>-3.723486840119048</v>
      </c>
      <c r="V65" s="7">
        <f>Ganges!L65-T65-U65-AVERAGE(Ganges!$L$2:$L$349)</f>
        <v>9.2282635952381398E-2</v>
      </c>
      <c r="W65" s="7">
        <f>AVERAGE(Ganges!M59:M70)-AVERAGE(Ganges!$M$2:$M$349)</f>
        <v>-6.1580676724139194E-3</v>
      </c>
      <c r="X65" s="7">
        <f t="shared" si="19"/>
        <v>-0.21711850002976191</v>
      </c>
      <c r="Y65" s="7">
        <f>Ganges!M65-W65-X65-AVERAGE(Ganges!$M$2:$M$349)</f>
        <v>7.6347925297618746E-3</v>
      </c>
      <c r="Z65" s="7">
        <f>AVERAGE(Ganges!N59:N70)-AVERAGE(Ganges!$N$2:$N$349)</f>
        <v>8.2874823534482389E-2</v>
      </c>
      <c r="AA65" s="7">
        <f t="shared" si="20"/>
        <v>0.94605123470238128</v>
      </c>
      <c r="AB65" s="7">
        <f>Ganges!N65-Z65-AA65-AVERAGE(Ganges!$N$2:$N$349)</f>
        <v>0.30061011446428521</v>
      </c>
      <c r="AC65" s="7">
        <f>AVERAGE(Ganges!O59:O70)-AVERAGE(Ganges!$O$2:$O$349)</f>
        <v>-0.15044527778735617</v>
      </c>
      <c r="AD65" s="7">
        <f t="shared" si="21"/>
        <v>-1.2491411090178564</v>
      </c>
      <c r="AE65" s="7">
        <f>Ganges!O65-AC65-AD65-AVERAGE(Ganges!$O$2:$O$349)</f>
        <v>-1.0695901488109172E-3</v>
      </c>
      <c r="AF65" s="7">
        <f>AVERAGE(Ganges!P59:P70)-AVERAGE(Ganges!$P$2:$P$349)</f>
        <v>-2.4882503908046083E-2</v>
      </c>
      <c r="AG65" s="7">
        <f t="shared" si="22"/>
        <v>-0.36113467098214286</v>
      </c>
      <c r="AH65" s="7">
        <f>Ganges!P65-AF65-AG65-AVERAGE(Ganges!$P$2:$P$349)</f>
        <v>1.4335678482142789E-2</v>
      </c>
    </row>
    <row r="66" spans="1:34" x14ac:dyDescent="0.2">
      <c r="A66" s="3">
        <v>34834</v>
      </c>
      <c r="B66">
        <f t="shared" si="0"/>
        <v>1995</v>
      </c>
      <c r="C66">
        <f t="shared" si="1"/>
        <v>5</v>
      </c>
      <c r="D66" s="7">
        <f>AVERAGE(Ganges!D60:D71)</f>
        <v>10.111545991666668</v>
      </c>
      <c r="E66" s="7">
        <f t="shared" si="13"/>
        <v>-8.4472615789880923</v>
      </c>
      <c r="F66" s="7">
        <f>Ganges!D66-D66-E66</f>
        <v>-0.12530452267857584</v>
      </c>
      <c r="G66" s="7">
        <f t="shared" si="24"/>
        <v>0.21544834885673297</v>
      </c>
      <c r="H66" s="7">
        <f>AVERAGE(Ganges!H60:H71)-AVERAGE(Ganges!$H$2:$H$349)</f>
        <v>7.3884789477292543</v>
      </c>
      <c r="I66" s="7">
        <f t="shared" si="14"/>
        <v>-2.9423304963988812</v>
      </c>
      <c r="J66" s="7">
        <f>Ganges!H66-H66-I66-AVERAGE(Ganges!$H$2:$H$349)</f>
        <v>0.24423072889931063</v>
      </c>
      <c r="K66" s="7">
        <f>AVERAGE(Ganges!I60:I71)-AVERAGE(Ganges!$I$2:$I$349)</f>
        <v>2.6928827676149254</v>
      </c>
      <c r="L66" s="7">
        <f t="shared" si="15"/>
        <v>0.26187326818451595</v>
      </c>
      <c r="M66" s="7">
        <f>Ganges!I66-K66-L66-AVERAGE(Ganges!$I$2:$I$349)</f>
        <v>2.4297687648818567E-2</v>
      </c>
      <c r="N66" s="7">
        <f>AVERAGE(Ganges!J60:J71)-AVERAGE(Ganges!$J$2:$J$349)</f>
        <v>-6.7315276867816465E-2</v>
      </c>
      <c r="O66" s="7">
        <f t="shared" si="16"/>
        <v>-1.654806472142857</v>
      </c>
      <c r="P66" s="7">
        <f>Ganges!J66-N66-O66-AVERAGE(Ganges!$J$2:$J$349)</f>
        <v>-1.1789487023809553E-2</v>
      </c>
      <c r="Q66" s="7">
        <f>AVERAGE(Ganges!K60:K71)-AVERAGE(Ganges!$K$2:$K$349)</f>
        <v>1.2863987068982841E-3</v>
      </c>
      <c r="R66" s="7">
        <f t="shared" si="17"/>
        <v>0.48784478613095239</v>
      </c>
      <c r="S66" s="7">
        <f>Ganges!K66-Q66-R66-AVERAGE(Ganges!$K$2:$K$349)</f>
        <v>2.8178088690475889E-3</v>
      </c>
      <c r="T66" s="7">
        <f>AVERAGE(Ganges!L60:L71)-AVERAGE(Ganges!$L$2:$L$349)</f>
        <v>0.19182997887930764</v>
      </c>
      <c r="U66" s="7">
        <f t="shared" si="18"/>
        <v>-4.0625065267857146</v>
      </c>
      <c r="V66" s="7">
        <f>Ganges!L66-T66-U66-AVERAGE(Ganges!$L$2:$L$349)</f>
        <v>-0.24076115404761822</v>
      </c>
      <c r="W66" s="7">
        <f>AVERAGE(Ganges!M60:M71)-AVERAGE(Ganges!$M$2:$M$349)</f>
        <v>-5.8461443390806223E-3</v>
      </c>
      <c r="X66" s="7">
        <f t="shared" si="19"/>
        <v>-8.4250850982142855E-2</v>
      </c>
      <c r="Y66" s="7">
        <f>Ganges!M66-W66-X66-AVERAGE(Ganges!$M$2:$M$349)</f>
        <v>-3.8645498511904741E-3</v>
      </c>
      <c r="Z66" s="7">
        <f>AVERAGE(Ganges!N60:N71)-AVERAGE(Ganges!$N$2:$N$349)</f>
        <v>8.2867116034482491E-2</v>
      </c>
      <c r="AA66" s="7">
        <f t="shared" si="20"/>
        <v>0.73088484630952411</v>
      </c>
      <c r="AB66" s="7">
        <f>Ganges!N66-Z66-AA66-AVERAGE(Ganges!$N$2:$N$349)</f>
        <v>3.8013400357142402E-2</v>
      </c>
      <c r="AC66" s="7">
        <f>AVERAGE(Ganges!O60:O71)-AVERAGE(Ganges!$O$2:$O$349)</f>
        <v>-0.15442710612069011</v>
      </c>
      <c r="AD66" s="7">
        <f t="shared" si="21"/>
        <v>-0.8533853583035711</v>
      </c>
      <c r="AE66" s="7">
        <f>Ganges!O66-AC66-AD66-AVERAGE(Ganges!$O$2:$O$349)</f>
        <v>-0.19126680252976236</v>
      </c>
      <c r="AF66" s="7">
        <f>AVERAGE(Ganges!P60:P71)-AVERAGE(Ganges!$P$2:$P$349)</f>
        <v>-1.8200212241379521E-2</v>
      </c>
      <c r="AG66" s="7">
        <f t="shared" si="22"/>
        <v>-0.33059407988095235</v>
      </c>
      <c r="AH66" s="7">
        <f>Ganges!P66-AF66-AG66-AVERAGE(Ganges!$P$2:$P$349)</f>
        <v>1.3006455714285714E-2</v>
      </c>
    </row>
    <row r="67" spans="1:34" x14ac:dyDescent="0.2">
      <c r="A67" s="3">
        <v>34865</v>
      </c>
      <c r="B67">
        <f t="shared" ref="B67:B130" si="25">YEAR(A67)</f>
        <v>1995</v>
      </c>
      <c r="C67">
        <f t="shared" ref="C67:C130" si="26">MONTH(A67)</f>
        <v>6</v>
      </c>
      <c r="D67" s="7">
        <f>AVERAGE(Ganges!D61:D72)</f>
        <v>10.038788270833335</v>
      </c>
      <c r="E67" s="7">
        <f t="shared" si="13"/>
        <v>-5.6838632847619053</v>
      </c>
      <c r="F67" s="7">
        <f>Ganges!D67-D67-E67</f>
        <v>-1.0368240560714295</v>
      </c>
      <c r="G67" s="7">
        <f t="shared" si="24"/>
        <v>0.13624825999824788</v>
      </c>
      <c r="H67" s="7">
        <f>AVERAGE(Ganges!H61:H72)-AVERAGE(Ganges!$H$2:$H$349)</f>
        <v>7.3343000743957418</v>
      </c>
      <c r="I67" s="7">
        <f t="shared" si="14"/>
        <v>-2.8943517773818712</v>
      </c>
      <c r="J67" s="7">
        <f>Ganges!H67-H67-I67-AVERAGE(Ganges!$H$2:$H$349)</f>
        <v>-0.18755740678443544</v>
      </c>
      <c r="K67" s="7">
        <f>AVERAGE(Ganges!I61:I72)-AVERAGE(Ganges!$I$2:$I$349)</f>
        <v>2.6665836092815951</v>
      </c>
      <c r="L67" s="7">
        <f t="shared" si="15"/>
        <v>0.24831659461309386</v>
      </c>
      <c r="M67" s="7">
        <f>Ganges!I67-K67-L67-AVERAGE(Ganges!$I$2:$I$349)</f>
        <v>-5.0371320446430445E-2</v>
      </c>
      <c r="N67" s="7">
        <f>AVERAGE(Ganges!J61:J72)-AVERAGE(Ganges!$J$2:$J$349)</f>
        <v>-6.7625836867816425E-2</v>
      </c>
      <c r="O67" s="7">
        <f t="shared" si="16"/>
        <v>-0.61263912815476207</v>
      </c>
      <c r="P67" s="7">
        <f>Ganges!J67-N67-O67-AVERAGE(Ganges!$J$2:$J$349)</f>
        <v>-5.3197771011904926E-2</v>
      </c>
      <c r="Q67" s="7">
        <f>AVERAGE(Ganges!K61:K72)-AVERAGE(Ganges!$K$2:$K$349)</f>
        <v>-1.1777364626434972E-2</v>
      </c>
      <c r="R67" s="7">
        <f t="shared" si="17"/>
        <v>0.22362542860119017</v>
      </c>
      <c r="S67" s="7">
        <f>Ganges!K67-Q67-R67-AVERAGE(Ganges!$K$2:$K$349)</f>
        <v>0.16770313973214301</v>
      </c>
      <c r="T67" s="7">
        <f>AVERAGE(Ganges!L61:L72)-AVERAGE(Ganges!$L$2:$L$349)</f>
        <v>0.15931512887930843</v>
      </c>
      <c r="U67" s="7">
        <f t="shared" si="18"/>
        <v>-2.4164560386607152</v>
      </c>
      <c r="V67" s="7">
        <f>Ganges!L67-T67-U67-AVERAGE(Ganges!$L$2:$L$349)</f>
        <v>-0.43938528217261918</v>
      </c>
      <c r="W67" s="7">
        <f>AVERAGE(Ganges!M61:M72)-AVERAGE(Ganges!$M$2:$M$349)</f>
        <v>-5.6281085057472702E-3</v>
      </c>
      <c r="X67" s="7">
        <f t="shared" si="19"/>
        <v>-5.7958727619047634E-2</v>
      </c>
      <c r="Y67" s="7">
        <f>Ganges!M67-W67-X67-AVERAGE(Ganges!$M$2:$M$349)</f>
        <v>-2.97201904761904E-3</v>
      </c>
      <c r="Z67" s="7">
        <f>AVERAGE(Ganges!N61:N72)-AVERAGE(Ganges!$N$2:$N$349)</f>
        <v>9.6507456034482408E-2</v>
      </c>
      <c r="AA67" s="7">
        <f t="shared" si="20"/>
        <v>1.2079400357142833E-2</v>
      </c>
      <c r="AB67" s="7">
        <f>Ganges!N67-Z67-AA67-AVERAGE(Ganges!$N$2:$N$349)</f>
        <v>-0.3217093736904762</v>
      </c>
      <c r="AC67" s="7">
        <f>AVERAGE(Ganges!O61:O72)-AVERAGE(Ganges!$O$2:$O$349)</f>
        <v>-0.11556841445402277</v>
      </c>
      <c r="AD67" s="7">
        <f t="shared" si="21"/>
        <v>-0.20166404395833393</v>
      </c>
      <c r="AE67" s="7">
        <f>Ganges!O67-AC67-AD67-AVERAGE(Ganges!$O$2:$O$349)</f>
        <v>-0.21741213854166652</v>
      </c>
      <c r="AF67" s="7">
        <f>AVERAGE(Ganges!P61:P72)-AVERAGE(Ganges!$P$2:$P$349)</f>
        <v>-1.7316433074712811E-2</v>
      </c>
      <c r="AG67" s="7">
        <f t="shared" si="22"/>
        <v>1.5163750148809496E-2</v>
      </c>
      <c r="AH67" s="7">
        <f>Ganges!P67-AF67-AG67-AVERAGE(Ganges!$P$2:$P$349)</f>
        <v>6.8139126517857196E-2</v>
      </c>
    </row>
    <row r="68" spans="1:34" x14ac:dyDescent="0.2">
      <c r="A68" s="3">
        <v>34895</v>
      </c>
      <c r="B68">
        <f t="shared" si="25"/>
        <v>1995</v>
      </c>
      <c r="C68">
        <f t="shared" si="26"/>
        <v>7</v>
      </c>
      <c r="D68" s="7">
        <f>AVERAGE(Ganges!D62:D73)</f>
        <v>9.9529516608333335</v>
      </c>
      <c r="E68" s="7">
        <f t="shared" si="13"/>
        <v>6.6155838407142857</v>
      </c>
      <c r="F68" s="7">
        <f>Ganges!D68-D68-E68</f>
        <v>-3.4683520115476201</v>
      </c>
      <c r="G68" s="7">
        <f t="shared" si="24"/>
        <v>2.0540559903086654E-2</v>
      </c>
      <c r="H68" s="7">
        <f>AVERAGE(Ganges!H62:H73)-AVERAGE(Ganges!$H$2:$H$349)</f>
        <v>7.2876895602294098</v>
      </c>
      <c r="I68" s="7">
        <f t="shared" si="14"/>
        <v>-0.77064296154776457</v>
      </c>
      <c r="J68" s="7">
        <f>Ganges!H68-H68-I68-AVERAGE(Ganges!$H$2:$H$349)</f>
        <v>-0.82251702845223917</v>
      </c>
      <c r="K68" s="7">
        <f>AVERAGE(Ganges!I62:I73)-AVERAGE(Ganges!$I$2:$I$349)</f>
        <v>2.6408092892815986</v>
      </c>
      <c r="L68" s="7">
        <f t="shared" si="15"/>
        <v>5.4661321130851093E-3</v>
      </c>
      <c r="M68" s="7">
        <f>Ganges!I68-K68-L68-AVERAGE(Ganges!$I$2:$I$349)</f>
        <v>-6.4232497946420608E-2</v>
      </c>
      <c r="N68" s="7">
        <f>AVERAGE(Ganges!J62:J73)-AVERAGE(Ganges!$J$2:$J$349)</f>
        <v>-7.2206235201150104E-2</v>
      </c>
      <c r="O68" s="7">
        <f t="shared" si="16"/>
        <v>1.9146000988095242</v>
      </c>
      <c r="P68" s="7">
        <f>Ganges!J68-N68-O68-AVERAGE(Ganges!$J$2:$J$349)</f>
        <v>-0.50589493964285737</v>
      </c>
      <c r="Q68" s="7">
        <f>AVERAGE(Ganges!K62:K73)-AVERAGE(Ganges!$K$2:$K$349)</f>
        <v>-2.4053607126435006E-2</v>
      </c>
      <c r="R68" s="7">
        <f t="shared" si="17"/>
        <v>-0.24747748931547631</v>
      </c>
      <c r="S68" s="7">
        <f>Ganges!K68-Q68-R68-AVERAGE(Ganges!$K$2:$K$349)</f>
        <v>0.16553309014880957</v>
      </c>
      <c r="T68" s="7">
        <f>AVERAGE(Ganges!L62:L73)-AVERAGE(Ganges!$L$2:$L$349)</f>
        <v>0.11353482804597537</v>
      </c>
      <c r="U68" s="7">
        <f t="shared" si="18"/>
        <v>2.784802820148812</v>
      </c>
      <c r="V68" s="7">
        <f>Ganges!L68-T68-U68-AVERAGE(Ganges!$L$2:$L$349)</f>
        <v>-1.4009601501488129</v>
      </c>
      <c r="W68" s="7">
        <f>AVERAGE(Ganges!M62:M73)-AVERAGE(Ganges!$M$2:$M$349)</f>
        <v>-5.6053726724139552E-3</v>
      </c>
      <c r="X68" s="7">
        <f t="shared" si="19"/>
        <v>0.12891117982142855</v>
      </c>
      <c r="Y68" s="7">
        <f>Ganges!M68-W68-X68-AVERAGE(Ganges!$M$2:$M$349)</f>
        <v>-6.9010523214285691E-3</v>
      </c>
      <c r="Z68" s="7">
        <f>AVERAGE(Ganges!N62:N73)-AVERAGE(Ganges!$N$2:$N$349)</f>
        <v>0.11545606520114904</v>
      </c>
      <c r="AA68" s="7">
        <f t="shared" si="20"/>
        <v>-0.52519605559523808</v>
      </c>
      <c r="AB68" s="7">
        <f>Ganges!N68-Z68-AA68-AVERAGE(Ganges!$N$2:$N$349)</f>
        <v>-0.16552710690476191</v>
      </c>
      <c r="AC68" s="7">
        <f>AVERAGE(Ganges!O62:O73)-AVERAGE(Ganges!$O$2:$O$349)</f>
        <v>-8.5541461954022679E-2</v>
      </c>
      <c r="AD68" s="7">
        <f t="shared" si="21"/>
        <v>2.1484386747619038</v>
      </c>
      <c r="AE68" s="7">
        <f>Ganges!O68-AC68-AD68-AVERAGE(Ganges!$O$2:$O$349)</f>
        <v>-0.31606483976190436</v>
      </c>
      <c r="AF68" s="7">
        <f>AVERAGE(Ganges!P62:P73)-AVERAGE(Ganges!$P$2:$P$349)</f>
        <v>-1.7142511408046124E-2</v>
      </c>
      <c r="AG68" s="7">
        <f t="shared" si="22"/>
        <v>1.1766963763988094</v>
      </c>
      <c r="AH68" s="7">
        <f>Ganges!P68-AF68-AG68-AVERAGE(Ganges!$P$2:$P$349)</f>
        <v>-0.35184529139880949</v>
      </c>
    </row>
    <row r="69" spans="1:34" x14ac:dyDescent="0.2">
      <c r="A69" s="3">
        <v>34926</v>
      </c>
      <c r="B69">
        <f t="shared" si="25"/>
        <v>1995</v>
      </c>
      <c r="C69">
        <f t="shared" si="26"/>
        <v>8</v>
      </c>
      <c r="D69" s="7">
        <f>AVERAGE(Ganges!D63:D74)</f>
        <v>9.879118235</v>
      </c>
      <c r="E69" s="7">
        <f t="shared" si="13"/>
        <v>14.858317791160713</v>
      </c>
      <c r="F69" s="7">
        <f>Ganges!D69-D69-E69</f>
        <v>-0.37957545616071364</v>
      </c>
      <c r="G69" s="7">
        <f t="shared" si="24"/>
        <v>-0.10067096663018985</v>
      </c>
      <c r="H69" s="7">
        <f>AVERAGE(Ganges!H63:H74)-AVERAGE(Ganges!$H$2:$H$349)</f>
        <v>7.2603254643963737</v>
      </c>
      <c r="I69" s="7">
        <f t="shared" si="14"/>
        <v>1.7910672144639648</v>
      </c>
      <c r="J69" s="7">
        <f>Ganges!H69-H69-I69-AVERAGE(Ganges!$H$2:$H$349)</f>
        <v>-0.70134553863090332</v>
      </c>
      <c r="K69" s="7">
        <f>AVERAGE(Ganges!I63:I74)-AVERAGE(Ganges!$I$2:$I$349)</f>
        <v>2.6152028159482583</v>
      </c>
      <c r="L69" s="7">
        <f t="shared" si="15"/>
        <v>-0.2522639657440422</v>
      </c>
      <c r="M69" s="7">
        <f>Ganges!I69-K69-L69-AVERAGE(Ganges!$I$2:$I$349)</f>
        <v>-1.0918356755958314E-2</v>
      </c>
      <c r="N69" s="7">
        <f>AVERAGE(Ganges!J63:J74)-AVERAGE(Ganges!$J$2:$J$349)</f>
        <v>-7.4764566034482893E-2</v>
      </c>
      <c r="O69" s="7">
        <f t="shared" si="16"/>
        <v>3.2617922553273822</v>
      </c>
      <c r="P69" s="7">
        <f>Ganges!J69-N69-O69-AVERAGE(Ganges!$J$2:$J$349)</f>
        <v>-0.27062754532738165</v>
      </c>
      <c r="Q69" s="7">
        <f>AVERAGE(Ganges!K63:K74)-AVERAGE(Ganges!$K$2:$K$349)</f>
        <v>-3.4758988793101908E-2</v>
      </c>
      <c r="R69" s="7">
        <f t="shared" si="17"/>
        <v>-0.6777548544940476</v>
      </c>
      <c r="S69" s="7">
        <f>Ganges!K69-Q69-R69-AVERAGE(Ganges!$K$2:$K$349)</f>
        <v>-5.7616743005952209E-2</v>
      </c>
      <c r="T69" s="7">
        <f>AVERAGE(Ganges!L63:L74)-AVERAGE(Ganges!$L$2:$L$349)</f>
        <v>7.6122939712641724E-2</v>
      </c>
      <c r="U69" s="7">
        <f t="shared" si="18"/>
        <v>6.3223019357738082</v>
      </c>
      <c r="V69" s="7">
        <f>Ganges!L69-T69-U69-AVERAGE(Ganges!$L$2:$L$349)</f>
        <v>0.22332558255952506</v>
      </c>
      <c r="W69" s="7">
        <f>AVERAGE(Ganges!M63:M74)-AVERAGE(Ganges!$M$2:$M$349)</f>
        <v>-5.4026001724139239E-3</v>
      </c>
      <c r="X69" s="7">
        <f t="shared" si="19"/>
        <v>-7.3896365773808981E-3</v>
      </c>
      <c r="Y69" s="7">
        <f>Ganges!M69-W69-X69-AVERAGE(Ganges!$M$2:$M$349)</f>
        <v>5.6621215773808853E-3</v>
      </c>
      <c r="Z69" s="7">
        <f>AVERAGE(Ganges!N63:N74)-AVERAGE(Ganges!$N$2:$N$349)</f>
        <v>0.1297458960344825</v>
      </c>
      <c r="AA69" s="7">
        <f t="shared" si="20"/>
        <v>-0.60797518208333334</v>
      </c>
      <c r="AB69" s="7">
        <f>Ganges!N69-Z69-AA69-AVERAGE(Ganges!$N$2:$N$349)</f>
        <v>-0.12228575125000007</v>
      </c>
      <c r="AC69" s="7">
        <f>AVERAGE(Ganges!O63:O74)-AVERAGE(Ganges!$O$2:$O$349)</f>
        <v>-7.0423657787356042E-2</v>
      </c>
      <c r="AD69" s="7">
        <f t="shared" si="21"/>
        <v>3.8747627743750011</v>
      </c>
      <c r="AE69" s="7">
        <f>Ganges!O69-AC69-AD69-AVERAGE(Ganges!$O$2:$O$349)</f>
        <v>0.63288813645833208</v>
      </c>
      <c r="AF69" s="7">
        <f>AVERAGE(Ganges!P63:P74)-AVERAGE(Ganges!$P$2:$P$349)</f>
        <v>-1.6929721408046106E-2</v>
      </c>
      <c r="AG69" s="7">
        <f t="shared" si="22"/>
        <v>1.1537736213392862</v>
      </c>
      <c r="AH69" s="7">
        <f>Ganges!P69-AF69-AG69-AVERAGE(Ganges!$P$2:$P$349)</f>
        <v>-7.8597446339286225E-2</v>
      </c>
    </row>
    <row r="70" spans="1:34" x14ac:dyDescent="0.2">
      <c r="A70" s="3">
        <v>34957</v>
      </c>
      <c r="B70">
        <f t="shared" si="25"/>
        <v>1995</v>
      </c>
      <c r="C70">
        <f t="shared" si="26"/>
        <v>9</v>
      </c>
      <c r="D70" s="7">
        <f>AVERAGE(Ganges!D64:D75)</f>
        <v>9.8439462500000001</v>
      </c>
      <c r="E70" s="7">
        <f t="shared" si="13"/>
        <v>13.415904409672619</v>
      </c>
      <c r="F70" s="7">
        <f>Ganges!D70-D70-E70</f>
        <v>2.7706478403273795</v>
      </c>
      <c r="G70" s="7">
        <f t="shared" si="24"/>
        <v>-0.1949077889536463</v>
      </c>
      <c r="H70" s="7">
        <f>AVERAGE(Ganges!H64:H75)-AVERAGE(Ganges!$H$2:$H$349)</f>
        <v>7.2406924893957694</v>
      </c>
      <c r="I70" s="7">
        <f t="shared" si="14"/>
        <v>2.8821643645833319</v>
      </c>
      <c r="J70" s="7">
        <f>Ganges!H70-H70-I70-AVERAGE(Ganges!$H$2:$H$349)</f>
        <v>8.1926616250257212E-2</v>
      </c>
      <c r="K70" s="7">
        <f>AVERAGE(Ganges!I64:I75)-AVERAGE(Ganges!$I$2:$I$349)</f>
        <v>2.5900407542815955</v>
      </c>
      <c r="L70" s="7">
        <f t="shared" si="15"/>
        <v>-0.26117310074405253</v>
      </c>
      <c r="M70" s="7">
        <f>Ganges!I70-K70-L70-AVERAGE(Ganges!$I$2:$I$349)</f>
        <v>-1.2499320089283117E-2</v>
      </c>
      <c r="N70" s="7">
        <f>AVERAGE(Ganges!J64:J75)-AVERAGE(Ganges!$J$2:$J$349)</f>
        <v>-7.1725876867816396E-2</v>
      </c>
      <c r="O70" s="7">
        <f t="shared" si="16"/>
        <v>3.2540599605357148</v>
      </c>
      <c r="P70" s="7">
        <f>Ganges!J70-N70-O70-AVERAGE(Ganges!$J$2:$J$349)</f>
        <v>0.64291721029761817</v>
      </c>
      <c r="Q70" s="7">
        <f>AVERAGE(Ganges!K64:K75)-AVERAGE(Ganges!$K$2:$K$349)</f>
        <v>-4.608085129310191E-2</v>
      </c>
      <c r="R70" s="7">
        <f t="shared" si="17"/>
        <v>-0.42088666654761897</v>
      </c>
      <c r="S70" s="7">
        <f>Ganges!K70-Q70-R70-AVERAGE(Ganges!$K$2:$K$349)</f>
        <v>-8.4376898452380833E-2</v>
      </c>
      <c r="T70" s="7">
        <f>AVERAGE(Ganges!L64:L75)-AVERAGE(Ganges!$L$2:$L$349)</f>
        <v>3.6733647212640719E-2</v>
      </c>
      <c r="U70" s="7">
        <f t="shared" si="18"/>
        <v>5.268414059434523</v>
      </c>
      <c r="V70" s="7">
        <f>Ganges!L70-T70-U70-AVERAGE(Ganges!$L$2:$L$349)</f>
        <v>1.6476669713988112</v>
      </c>
      <c r="W70" s="7">
        <f>AVERAGE(Ganges!M64:M75)-AVERAGE(Ganges!$M$2:$M$349)</f>
        <v>-5.2093985057472536E-3</v>
      </c>
      <c r="X70" s="7">
        <f t="shared" si="19"/>
        <v>0.11492892976190469</v>
      </c>
      <c r="Y70" s="7">
        <f>Ganges!M70-W70-X70-AVERAGE(Ganges!$M$2:$M$349)</f>
        <v>-1.0679064285714079E-3</v>
      </c>
      <c r="Z70" s="7">
        <f>AVERAGE(Ganges!N64:N75)-AVERAGE(Ganges!$N$2:$N$349)</f>
        <v>0.15733583353448244</v>
      </c>
      <c r="AA70" s="7">
        <f t="shared" si="20"/>
        <v>-0.60659957285714283</v>
      </c>
      <c r="AB70" s="7">
        <f>Ganges!N70-Z70-AA70-AVERAGE(Ganges!$N$2:$N$349)</f>
        <v>-0.15134899797619056</v>
      </c>
      <c r="AC70" s="7">
        <f>AVERAGE(Ganges!O64:O75)-AVERAGE(Ganges!$O$2:$O$349)</f>
        <v>-4.1401957787356558E-2</v>
      </c>
      <c r="AD70" s="7">
        <f t="shared" si="21"/>
        <v>2.8007526385714296</v>
      </c>
      <c r="AE70" s="7">
        <f>Ganges!O70-AC70-AD70-AVERAGE(Ganges!$O$2:$O$349)</f>
        <v>0.3169528022619037</v>
      </c>
      <c r="AF70" s="7">
        <f>AVERAGE(Ganges!P64:P75)-AVERAGE(Ganges!$P$2:$P$349)</f>
        <v>-1.6444549741379433E-2</v>
      </c>
      <c r="AG70" s="7">
        <f t="shared" si="22"/>
        <v>0.38425597407738099</v>
      </c>
      <c r="AH70" s="7">
        <f>Ganges!P70-AF70-AG70-AVERAGE(Ganges!$P$2:$P$349)</f>
        <v>0.33051666925595224</v>
      </c>
    </row>
    <row r="71" spans="1:34" x14ac:dyDescent="0.2">
      <c r="A71" s="3">
        <v>34987</v>
      </c>
      <c r="B71">
        <f t="shared" si="25"/>
        <v>1995</v>
      </c>
      <c r="C71">
        <f t="shared" si="26"/>
        <v>10</v>
      </c>
      <c r="D71" s="7">
        <f>AVERAGE(Ganges!D65:D76)</f>
        <v>9.8297558541666668</v>
      </c>
      <c r="E71" s="7">
        <f t="shared" si="13"/>
        <v>4.8211342427380952</v>
      </c>
      <c r="F71" s="7">
        <f>Ganges!D71-D71-E71</f>
        <v>-1.4426686569047611</v>
      </c>
      <c r="G71" s="7">
        <f t="shared" si="24"/>
        <v>-0.23691922662843773</v>
      </c>
      <c r="H71" s="7">
        <f>AVERAGE(Ganges!H65:H76)-AVERAGE(Ganges!$H$2:$H$349)</f>
        <v>7.2231753993964958</v>
      </c>
      <c r="I71" s="7">
        <f t="shared" si="14"/>
        <v>2.5435645691068203</v>
      </c>
      <c r="J71" s="7">
        <f>Ganges!H71-H71-I71-AVERAGE(Ganges!$H$2:$H$349)</f>
        <v>1.1285691726243385E-2</v>
      </c>
      <c r="K71" s="7">
        <f>AVERAGE(Ganges!I65:I76)-AVERAGE(Ganges!$I$2:$I$349)</f>
        <v>2.5653345501149332</v>
      </c>
      <c r="L71" s="7">
        <f t="shared" si="15"/>
        <v>-0.20432651529761614</v>
      </c>
      <c r="M71" s="7">
        <f>Ganges!I71-K71-L71-AVERAGE(Ganges!$I$2:$I$349)</f>
        <v>-2.1839251369058843E-2</v>
      </c>
      <c r="N71" s="7">
        <f>AVERAGE(Ganges!J65:J76)-AVERAGE(Ganges!$J$2:$J$349)</f>
        <v>-6.5243861867816388E-2</v>
      </c>
      <c r="O71" s="7">
        <f t="shared" si="16"/>
        <v>1.1486781142559517</v>
      </c>
      <c r="P71" s="7">
        <f>Ganges!J71-N71-O71-AVERAGE(Ganges!$J$2:$J$349)</f>
        <v>-8.8363608422618256E-2</v>
      </c>
      <c r="Q71" s="7">
        <f>AVERAGE(Ganges!K65:K76)-AVERAGE(Ganges!$K$2:$K$349)</f>
        <v>-4.3763750459768547E-2</v>
      </c>
      <c r="R71" s="7">
        <f t="shared" si="17"/>
        <v>-9.0107742261904655E-2</v>
      </c>
      <c r="S71" s="7">
        <f>Ganges!K71-Q71-R71-AVERAGE(Ganges!$K$2:$K$349)</f>
        <v>0.15284511642857146</v>
      </c>
      <c r="T71" s="7">
        <f>AVERAGE(Ganges!L65:L76)-AVERAGE(Ganges!$L$2:$L$349)</f>
        <v>4.865547212641097E-3</v>
      </c>
      <c r="U71" s="7">
        <f t="shared" si="18"/>
        <v>1.5566194781845244</v>
      </c>
      <c r="V71" s="7">
        <f>Ganges!L71-T71-U71-AVERAGE(Ganges!$L$2:$L$349)</f>
        <v>-0.5332261273511909</v>
      </c>
      <c r="W71" s="7">
        <f>AVERAGE(Ganges!M65:M76)-AVERAGE(Ganges!$M$2:$M$349)</f>
        <v>-5.0161968390806388E-3</v>
      </c>
      <c r="X71" s="7">
        <f t="shared" si="19"/>
        <v>0.11484751752976188</v>
      </c>
      <c r="Y71" s="7">
        <f>Ganges!M71-W71-X71-AVERAGE(Ganges!$M$2:$M$349)</f>
        <v>-1.1796958630952425E-3</v>
      </c>
      <c r="Z71" s="7">
        <f>AVERAGE(Ganges!N65:N76)-AVERAGE(Ganges!$N$2:$N$349)</f>
        <v>0.19003283520114889</v>
      </c>
      <c r="AA71" s="7">
        <f t="shared" si="20"/>
        <v>-0.53780897583333331</v>
      </c>
      <c r="AB71" s="7">
        <f>Ganges!N71-Z71-AA71-AVERAGE(Ganges!$N$2:$N$349)</f>
        <v>-0.21782852666666652</v>
      </c>
      <c r="AC71" s="7">
        <f>AVERAGE(Ganges!O65:O76)-AVERAGE(Ganges!$O$2:$O$349)</f>
        <v>-2.3028766120690491E-2</v>
      </c>
      <c r="AD71" s="7">
        <f t="shared" si="21"/>
        <v>0.54755549892857047</v>
      </c>
      <c r="AE71" s="7">
        <f>Ganges!O71-AC71-AD71-AVERAGE(Ganges!$O$2:$O$349)</f>
        <v>-0.73886788976190321</v>
      </c>
      <c r="AF71" s="7">
        <f>AVERAGE(Ganges!P65:P76)-AVERAGE(Ganges!$P$2:$P$349)</f>
        <v>-1.6599312241379394E-2</v>
      </c>
      <c r="AG71" s="7">
        <f t="shared" si="22"/>
        <v>-0.25787379208333333</v>
      </c>
      <c r="AH71" s="7">
        <f>Ganges!P71-AF71-AG71-AVERAGE(Ganges!$P$2:$P$349)</f>
        <v>-5.6182020833334123E-3</v>
      </c>
    </row>
    <row r="72" spans="1:34" x14ac:dyDescent="0.2">
      <c r="A72" s="3">
        <v>35018</v>
      </c>
      <c r="B72">
        <f t="shared" si="25"/>
        <v>1995</v>
      </c>
      <c r="C72">
        <f t="shared" si="26"/>
        <v>11</v>
      </c>
      <c r="D72" s="7">
        <f>AVERAGE(Ganges!D66:D77)</f>
        <v>9.7487759308333342</v>
      </c>
      <c r="E72" s="7">
        <f t="shared" si="13"/>
        <v>1.2460791845238033E-2</v>
      </c>
      <c r="F72" s="7">
        <f>Ganges!D72-D72-E72</f>
        <v>0.11009544732142833</v>
      </c>
      <c r="G72" s="7">
        <f t="shared" si="24"/>
        <v>-0.21544834885673297</v>
      </c>
      <c r="H72" s="7">
        <f>AVERAGE(Ganges!H66:H77)-AVERAGE(Ganges!$H$2:$H$349)</f>
        <v>7.1846011810630444</v>
      </c>
      <c r="I72" s="7">
        <f t="shared" si="14"/>
        <v>1.821157545476126</v>
      </c>
      <c r="J72" s="7">
        <f>Ganges!H72-H72-I72-AVERAGE(Ganges!$H$2:$H$349)</f>
        <v>6.6419336903891235E-3</v>
      </c>
      <c r="K72" s="7">
        <f>AVERAGE(Ganges!I66:I77)-AVERAGE(Ganges!$I$2:$I$349)</f>
        <v>2.5412348826149298</v>
      </c>
      <c r="L72" s="7">
        <f t="shared" si="15"/>
        <v>-0.16102384431547279</v>
      </c>
      <c r="M72" s="7">
        <f>Ganges!I72-K72-L72-AVERAGE(Ganges!$I$2:$I$349)</f>
        <v>-2.1552348511946207E-3</v>
      </c>
      <c r="N72" s="7">
        <f>AVERAGE(Ganges!J66:J77)-AVERAGE(Ganges!$J$2:$J$349)</f>
        <v>-6.3275396034482956E-2</v>
      </c>
      <c r="O72" s="7">
        <f t="shared" si="16"/>
        <v>0.26826936654761901</v>
      </c>
      <c r="P72" s="7">
        <f>Ganges!J72-N72-O72-AVERAGE(Ganges!$J$2:$J$349)</f>
        <v>1.9306345238101486E-4</v>
      </c>
      <c r="Q72" s="7">
        <f>AVERAGE(Ganges!K66:K77)-AVERAGE(Ganges!$K$2:$K$349)</f>
        <v>-3.5938365459768473E-2</v>
      </c>
      <c r="R72" s="7">
        <f t="shared" si="17"/>
        <v>6.3054021517857439E-2</v>
      </c>
      <c r="S72" s="7">
        <f>Ganges!K72-Q72-R72-AVERAGE(Ganges!$K$2:$K$349)</f>
        <v>4.1870497648809457E-2</v>
      </c>
      <c r="T72" s="7">
        <f>AVERAGE(Ganges!L66:L77)-AVERAGE(Ganges!$L$2:$L$349)</f>
        <v>-5.0755977787359186E-2</v>
      </c>
      <c r="U72" s="7">
        <f t="shared" si="18"/>
        <v>0.41896813860119142</v>
      </c>
      <c r="V72" s="7">
        <f>Ganges!L72-T72-U72-AVERAGE(Ganges!$L$2:$L$349)</f>
        <v>0.10646740723214254</v>
      </c>
      <c r="W72" s="7">
        <f>AVERAGE(Ganges!M66:M77)-AVERAGE(Ganges!$M$2:$M$349)</f>
        <v>-5.0134835057472904E-3</v>
      </c>
      <c r="X72" s="7">
        <f t="shared" si="19"/>
        <v>-3.3066772559523866E-2</v>
      </c>
      <c r="Y72" s="7">
        <f>Ganges!M72-W72-X72-AVERAGE(Ganges!$M$2:$M$349)</f>
        <v>-1.2230791071427827E-3</v>
      </c>
      <c r="Z72" s="7">
        <f>AVERAGE(Ganges!N66:N77)-AVERAGE(Ganges!$N$2:$N$349)</f>
        <v>0.22173635686781579</v>
      </c>
      <c r="AA72" s="7">
        <f t="shared" si="20"/>
        <v>-0.40060437785714287</v>
      </c>
      <c r="AB72" s="7">
        <f>Ganges!N72-Z72-AA72-AVERAGE(Ganges!$N$2:$N$349)</f>
        <v>-0.10838357630952389</v>
      </c>
      <c r="AC72" s="7">
        <f>AVERAGE(Ganges!O66:O77)-AVERAGE(Ganges!$O$2:$O$349)</f>
        <v>-2.7305936120690433E-2</v>
      </c>
      <c r="AD72" s="7">
        <f t="shared" si="21"/>
        <v>-1.5966035900892859</v>
      </c>
      <c r="AE72" s="7">
        <f>Ganges!O72-AC72-AD72-AVERAGE(Ganges!$O$2:$O$349)</f>
        <v>4.8258119255952359E-2</v>
      </c>
      <c r="AF72" s="7">
        <f>AVERAGE(Ganges!P66:P77)-AVERAGE(Ganges!$P$2:$P$349)</f>
        <v>-1.6511546408046085E-2</v>
      </c>
      <c r="AG72" s="7">
        <f t="shared" si="22"/>
        <v>-0.36770572782738098</v>
      </c>
      <c r="AH72" s="7">
        <f>Ganges!P72-AF72-AG72-AVERAGE(Ganges!$P$2:$P$349)</f>
        <v>1.8412327827380948E-2</v>
      </c>
    </row>
    <row r="73" spans="1:34" x14ac:dyDescent="0.2">
      <c r="A73" s="3">
        <v>35048</v>
      </c>
      <c r="B73">
        <f t="shared" si="25"/>
        <v>1995</v>
      </c>
      <c r="C73">
        <f t="shared" si="26"/>
        <v>12</v>
      </c>
      <c r="D73" s="7">
        <f>AVERAGE(Ganges!D67:D78)</f>
        <v>9.7128338433333337</v>
      </c>
      <c r="E73" s="7">
        <f t="shared" si="13"/>
        <v>-2.527804368779762</v>
      </c>
      <c r="F73" s="7">
        <f>Ganges!D73-D73-E73</f>
        <v>-0.13485047455357169</v>
      </c>
      <c r="G73" s="7">
        <f t="shared" si="24"/>
        <v>-0.13624825999824783</v>
      </c>
      <c r="H73" s="7">
        <f>AVERAGE(Ganges!H67:H78)-AVERAGE(Ganges!$H$2:$H$349)</f>
        <v>7.1651513110628002</v>
      </c>
      <c r="I73" s="7">
        <f t="shared" si="14"/>
        <v>0.85680571044576936</v>
      </c>
      <c r="J73" s="7">
        <f>Ganges!H73-H73-I73-AVERAGE(Ganges!$H$2:$H$349)</f>
        <v>-1.2730191278933489E-2</v>
      </c>
      <c r="K73" s="7">
        <f>AVERAGE(Ganges!I67:I78)-AVERAGE(Ganges!$I$2:$I$349)</f>
        <v>2.518344791781594</v>
      </c>
      <c r="L73" s="7">
        <f t="shared" si="15"/>
        <v>-0.11034003916667245</v>
      </c>
      <c r="M73" s="7">
        <f>Ganges!I73-K73-L73-AVERAGE(Ganges!$I$2:$I$349)</f>
        <v>-4.1959291666628928E-3</v>
      </c>
      <c r="N73" s="7">
        <f>AVERAGE(Ganges!J67:J78)-AVERAGE(Ganges!$J$2:$J$349)</f>
        <v>-6.3024825201149604E-2</v>
      </c>
      <c r="O73" s="7">
        <f t="shared" si="16"/>
        <v>-0.87976573282738069</v>
      </c>
      <c r="P73" s="7">
        <f>Ganges!J73-N73-O73-AVERAGE(Ganges!$J$2:$J$349)</f>
        <v>-1.2150528005952843E-2</v>
      </c>
      <c r="Q73" s="7">
        <f>AVERAGE(Ganges!K67:K78)-AVERAGE(Ganges!$K$2:$K$349)</f>
        <v>-3.8687599626435087E-2</v>
      </c>
      <c r="R73" s="7">
        <f t="shared" si="17"/>
        <v>0.19008705988095242</v>
      </c>
      <c r="S73" s="7">
        <f>Ganges!K73-Q73-R73-AVERAGE(Ganges!$K$2:$K$349)</f>
        <v>-2.7056986547619122E-2</v>
      </c>
      <c r="T73" s="7">
        <f>AVERAGE(Ganges!L67:L78)-AVERAGE(Ganges!$L$2:$L$349)</f>
        <v>-8.8801861120692216E-2</v>
      </c>
      <c r="U73" s="7">
        <f t="shared" si="18"/>
        <v>-0.17494037616071356</v>
      </c>
      <c r="V73" s="7">
        <f>Ganges!L73-T73-U73-AVERAGE(Ganges!$L$2:$L$349)</f>
        <v>-4.1046254672619575E-2</v>
      </c>
      <c r="W73" s="7">
        <f>AVERAGE(Ganges!M67:M78)-AVERAGE(Ganges!$M$2:$M$349)</f>
        <v>-4.8184093390805649E-3</v>
      </c>
      <c r="X73" s="7">
        <f t="shared" si="19"/>
        <v>-0.13155094151785712</v>
      </c>
      <c r="Y73" s="7">
        <f>Ganges!M73-W73-X73-AVERAGE(Ganges!$M$2:$M$349)</f>
        <v>5.7803756845237475E-3</v>
      </c>
      <c r="Z73" s="7">
        <f>AVERAGE(Ganges!N67:N78)-AVERAGE(Ganges!$N$2:$N$349)</f>
        <v>0.26651802186781581</v>
      </c>
      <c r="AA73" s="7">
        <f t="shared" si="20"/>
        <v>-0.27994975589285714</v>
      </c>
      <c r="AB73" s="7">
        <f>Ganges!N73-Z73-AA73-AVERAGE(Ganges!$N$2:$N$349)</f>
        <v>-7.4162393273809579E-2</v>
      </c>
      <c r="AC73" s="7">
        <f>AVERAGE(Ganges!O67:O78)-AVERAGE(Ganges!$O$2:$O$349)</f>
        <v>-2.430782278735677E-2</v>
      </c>
      <c r="AD73" s="7">
        <f t="shared" si="21"/>
        <v>-1.6303820916666663</v>
      </c>
      <c r="AE73" s="7">
        <f>Ganges!O73-AC73-AD73-AVERAGE(Ganges!$O$2:$O$349)</f>
        <v>1.9185437500000013E-2</v>
      </c>
      <c r="AF73" s="7">
        <f>AVERAGE(Ganges!P67:P78)-AVERAGE(Ganges!$P$2:$P$349)</f>
        <v>-1.7542039741379467E-2</v>
      </c>
      <c r="AG73" s="7">
        <f t="shared" si="22"/>
        <v>-0.36776374574404763</v>
      </c>
      <c r="AH73" s="7">
        <f>Ganges!P73-AF73-AG73-AVERAGE(Ganges!$P$2:$P$349)</f>
        <v>1.1451599077380969E-2</v>
      </c>
    </row>
    <row r="74" spans="1:34" x14ac:dyDescent="0.2">
      <c r="A74" s="3">
        <v>35079</v>
      </c>
      <c r="B74">
        <f t="shared" si="25"/>
        <v>1996</v>
      </c>
      <c r="C74">
        <f t="shared" si="26"/>
        <v>1</v>
      </c>
      <c r="D74" s="7">
        <f>AVERAGE(Ganges!D68:D79)</f>
        <v>9.7990871683333349</v>
      </c>
      <c r="E74" s="7">
        <f t="shared" si="13"/>
        <v>-4.2338140159523814</v>
      </c>
      <c r="F74" s="7">
        <f>Ganges!D74-D74-E74</f>
        <v>0.89500011761904652</v>
      </c>
      <c r="G74" s="7"/>
      <c r="H74" s="7">
        <f>AVERAGE(Ganges!H68:H79)-AVERAGE(Ganges!$H$2:$H$349)</f>
        <v>7.1763004002300477</v>
      </c>
      <c r="I74" s="7">
        <f t="shared" si="14"/>
        <v>-0.22963460261826185</v>
      </c>
      <c r="J74" s="7">
        <f>Ganges!H74-H74-I74-AVERAGE(Ganges!$H$2:$H$349)</f>
        <v>0.26666259261764935</v>
      </c>
      <c r="K74" s="7">
        <f>AVERAGE(Ganges!I68:I79)-AVERAGE(Ganges!$I$2:$I$349)</f>
        <v>2.5056332667815866</v>
      </c>
      <c r="L74" s="7">
        <f t="shared" si="15"/>
        <v>-4.2418025238092127E-2</v>
      </c>
      <c r="M74" s="7">
        <f>Ganges!I74-K74-L74-AVERAGE(Ganges!$I$2:$I$349)</f>
        <v>3.0592519047658584E-3</v>
      </c>
      <c r="N74" s="7">
        <f>AVERAGE(Ganges!J68:J79)-AVERAGE(Ganges!$J$2:$J$349)</f>
        <v>-5.3359654367816312E-2</v>
      </c>
      <c r="O74" s="7">
        <f t="shared" si="16"/>
        <v>-1.4857769168154762</v>
      </c>
      <c r="P74" s="7">
        <f>Ganges!J74-N74-O74-AVERAGE(Ganges!$J$2:$J$349)</f>
        <v>6.0695405148809556E-2</v>
      </c>
      <c r="Q74" s="7">
        <f>AVERAGE(Ganges!K68:K79)-AVERAGE(Ganges!$K$2:$K$349)</f>
        <v>-5.3811065459768437E-2</v>
      </c>
      <c r="R74" s="7">
        <f t="shared" si="17"/>
        <v>0.21653965023809529</v>
      </c>
      <c r="S74" s="7">
        <f>Ganges!K74-Q74-R74-AVERAGE(Ganges!$K$2:$K$349)</f>
        <v>-0.17642307107142863</v>
      </c>
      <c r="T74" s="7">
        <f>AVERAGE(Ganges!L68:L79)-AVERAGE(Ganges!$L$2:$L$349)</f>
        <v>-9.7026070287360433E-2</v>
      </c>
      <c r="U74" s="7">
        <f t="shared" si="18"/>
        <v>-1.093703183482142</v>
      </c>
      <c r="V74" s="7">
        <f>Ganges!L74-T74-U74-AVERAGE(Ganges!$L$2:$L$349)</f>
        <v>0.24476788181547704</v>
      </c>
      <c r="W74" s="7">
        <f>AVERAGE(Ganges!M68:M79)-AVERAGE(Ganges!$M$2:$M$349)</f>
        <v>-4.6034410057472774E-3</v>
      </c>
      <c r="X74" s="7">
        <f t="shared" si="19"/>
        <v>5.7876683541666668E-2</v>
      </c>
      <c r="Y74" s="7">
        <f>Ganges!M74-W74-X74-AVERAGE(Ganges!$M$2:$M$349)</f>
        <v>-2.290577083333134E-4</v>
      </c>
      <c r="Z74" s="7">
        <f>AVERAGE(Ganges!N68:N79)-AVERAGE(Ganges!$N$2:$N$349)</f>
        <v>0.3337269077011491</v>
      </c>
      <c r="AA74" s="7">
        <f t="shared" si="20"/>
        <v>1.6850998422619168E-2</v>
      </c>
      <c r="AB74" s="7">
        <f>Ganges!N74-Z74-AA74-AVERAGE(Ganges!$N$2:$N$349)</f>
        <v>8.2267416577380792E-2</v>
      </c>
      <c r="AC74" s="7">
        <f>AVERAGE(Ganges!O68:O79)-AVERAGE(Ganges!$O$2:$O$349)</f>
        <v>-1.492197787357874E-3</v>
      </c>
      <c r="AD74" s="7">
        <f t="shared" si="21"/>
        <v>-1.308780161279762</v>
      </c>
      <c r="AE74" s="7">
        <f>Ganges!O74-AC74-AD74-AVERAGE(Ganges!$O$2:$O$349)</f>
        <v>0.40971437211309603</v>
      </c>
      <c r="AF74" s="7">
        <f>AVERAGE(Ganges!P68:P79)-AVERAGE(Ganges!$P$2:$P$349)</f>
        <v>-6.2940397413794869E-3</v>
      </c>
      <c r="AG74" s="7">
        <f t="shared" si="22"/>
        <v>-0.36475476767857146</v>
      </c>
      <c r="AH74" s="7">
        <f>Ganges!P74-AF74-AG74-AVERAGE(Ganges!$P$2:$P$349)</f>
        <v>4.5296510119048339E-3</v>
      </c>
    </row>
    <row r="75" spans="1:34" x14ac:dyDescent="0.2">
      <c r="A75" s="3">
        <v>35110</v>
      </c>
      <c r="B75">
        <f t="shared" si="25"/>
        <v>1996</v>
      </c>
      <c r="C75">
        <f t="shared" si="26"/>
        <v>2</v>
      </c>
      <c r="D75" s="7">
        <f>AVERAGE(Ganges!D69:D80)</f>
        <v>10.223094265833334</v>
      </c>
      <c r="E75" s="7">
        <f t="shared" si="13"/>
        <v>-5.2546216000595232</v>
      </c>
      <c r="F75" s="7">
        <f>Ganges!D75-D75-E75</f>
        <v>0.44456988422618959</v>
      </c>
      <c r="G75" s="7"/>
      <c r="H75" s="7">
        <f>AVERAGE(Ganges!H69:H80)-AVERAGE(Ganges!$H$2:$H$349)</f>
        <v>7.3015241952293763</v>
      </c>
      <c r="I75" s="7">
        <f t="shared" si="14"/>
        <v>-0.54886954151743339</v>
      </c>
      <c r="J75" s="7">
        <f>Ganges!H75-H75-I75-AVERAGE(Ganges!$H$2:$H$349)</f>
        <v>0.19187491651746313</v>
      </c>
      <c r="K75" s="7">
        <f>AVERAGE(Ganges!I69:I80)-AVERAGE(Ganges!$I$2:$I$349)</f>
        <v>2.4974396151149278</v>
      </c>
      <c r="L75" s="7">
        <f t="shared" si="15"/>
        <v>4.2136805297630531E-2</v>
      </c>
      <c r="M75" s="7">
        <f>Ganges!I75-K75-L75-AVERAGE(Ganges!$I$2:$I$349)</f>
        <v>1.9965303570046444E-4</v>
      </c>
      <c r="N75" s="7">
        <f>AVERAGE(Ganges!J69:J80)-AVERAGE(Ganges!$J$2:$J$349)</f>
        <v>1.3092093965517027E-2</v>
      </c>
      <c r="O75" s="7">
        <f t="shared" si="16"/>
        <v>-1.6770966998809522</v>
      </c>
      <c r="P75" s="7">
        <f>Ganges!J75-N75-O75-AVERAGE(Ganges!$J$2:$J$349)</f>
        <v>3.8185769880952236E-2</v>
      </c>
      <c r="Q75" s="7">
        <f>AVERAGE(Ganges!K69:K80)-AVERAGE(Ganges!$K$2:$K$349)</f>
        <v>-8.5511681293101827E-2</v>
      </c>
      <c r="R75" s="7">
        <f t="shared" si="17"/>
        <v>-5.4973427976191536E-3</v>
      </c>
      <c r="S75" s="7">
        <f>Ganges!K75-Q75-R75-AVERAGE(Ganges!$K$2:$K$349)</f>
        <v>-0.13975735220238072</v>
      </c>
      <c r="T75" s="7">
        <f>AVERAGE(Ganges!L69:L80)-AVERAGE(Ganges!$L$2:$L$349)</f>
        <v>4.7609567212641757E-2</v>
      </c>
      <c r="U75" s="7">
        <f t="shared" si="18"/>
        <v>-1.9322372438392863</v>
      </c>
      <c r="V75" s="7">
        <f>Ganges!L75-T75-U75-AVERAGE(Ganges!$L$2:$L$349)</f>
        <v>-6.7760985327381285E-2</v>
      </c>
      <c r="W75" s="7">
        <f>AVERAGE(Ganges!M69:M80)-AVERAGE(Ganges!$M$2:$M$349)</f>
        <v>-4.2259368390805963E-3</v>
      </c>
      <c r="X75" s="7">
        <f t="shared" si="19"/>
        <v>5.7873377500000073E-2</v>
      </c>
      <c r="Y75" s="7">
        <f>Ganges!M75-W75-X75-AVERAGE(Ganges!$M$2:$M$349)</f>
        <v>-5.2841583333340658E-4</v>
      </c>
      <c r="Z75" s="7">
        <f>AVERAGE(Ganges!N69:N80)-AVERAGE(Ganges!$N$2:$N$349)</f>
        <v>0.34431149436781572</v>
      </c>
      <c r="AA75" s="7">
        <f t="shared" si="20"/>
        <v>0.43765920318452389</v>
      </c>
      <c r="AB75" s="7">
        <f>Ganges!N75-Z75-AA75-AVERAGE(Ganges!$N$2:$N$349)</f>
        <v>0.27299536514880951</v>
      </c>
      <c r="AC75" s="7">
        <f>AVERAGE(Ganges!O69:O80)-AVERAGE(Ganges!$O$2:$O$349)</f>
        <v>4.8507278045976321E-2</v>
      </c>
      <c r="AD75" s="7">
        <f t="shared" si="21"/>
        <v>-1.2697476931547613</v>
      </c>
      <c r="AE75" s="7">
        <f>Ganges!O75-AC75-AD75-AVERAGE(Ganges!$O$2:$O$349)</f>
        <v>0.21713222815476119</v>
      </c>
      <c r="AF75" s="7">
        <f>AVERAGE(Ganges!P69:P80)-AVERAGE(Ganges!$P$2:$P$349)</f>
        <v>6.0332261091953887E-2</v>
      </c>
      <c r="AG75" s="7">
        <f t="shared" si="22"/>
        <v>-0.35885107348214285</v>
      </c>
      <c r="AH75" s="7">
        <f>Ganges!P75-AF75-AG75-AVERAGE(Ganges!$P$2:$P$349)</f>
        <v>-6.7778674017857199E-2</v>
      </c>
    </row>
    <row r="76" spans="1:34" x14ac:dyDescent="0.2">
      <c r="A76" s="3">
        <v>35139</v>
      </c>
      <c r="B76">
        <f t="shared" si="25"/>
        <v>1996</v>
      </c>
      <c r="C76">
        <f t="shared" si="26"/>
        <v>3</v>
      </c>
      <c r="D76" s="7">
        <f>AVERAGE(Ganges!D70:D81)</f>
        <v>10.784388344166667</v>
      </c>
      <c r="E76" s="7">
        <f t="shared" si="13"/>
        <v>-6.4335412916964296</v>
      </c>
      <c r="F76" s="7">
        <f>Ganges!D76-D76-E76</f>
        <v>8.100719752976282E-2</v>
      </c>
      <c r="G76" s="7"/>
      <c r="H76" s="7">
        <f>AVERAGE(Ganges!H70:H81)-AVERAGE(Ganges!$H$2:$H$349)</f>
        <v>7.5051781668962576</v>
      </c>
      <c r="I76" s="7">
        <f t="shared" si="14"/>
        <v>-1.0008007227083908</v>
      </c>
      <c r="J76" s="7">
        <f>Ganges!H76-H76-I76-AVERAGE(Ganges!$H$2:$H$349)</f>
        <v>2.7066186041793117E-2</v>
      </c>
      <c r="K76" s="7">
        <f>AVERAGE(Ganges!I70:I81)-AVERAGE(Ganges!$I$2:$I$349)</f>
        <v>2.4868220409482618</v>
      </c>
      <c r="L76" s="7">
        <f t="shared" si="15"/>
        <v>0.12230055642857707</v>
      </c>
      <c r="M76" s="7">
        <f>Ganges!I76-K76-L76-AVERAGE(Ganges!$I$2:$I$349)</f>
        <v>4.4259160714190671E-3</v>
      </c>
      <c r="N76" s="7">
        <f>AVERAGE(Ganges!J70:J81)-AVERAGE(Ganges!$J$2:$J$349)</f>
        <v>0.14970911896551709</v>
      </c>
      <c r="O76" s="7">
        <f t="shared" si="16"/>
        <v>-1.8011396020535715</v>
      </c>
      <c r="P76" s="7">
        <f>Ganges!J76-N76-O76-AVERAGE(Ganges!$J$2:$J$349)</f>
        <v>-9.6837842946428498E-2</v>
      </c>
      <c r="Q76" s="7">
        <f>AVERAGE(Ganges!K70:K81)-AVERAGE(Ganges!$K$2:$K$349)</f>
        <v>-9.0728043793101731E-2</v>
      </c>
      <c r="R76" s="7">
        <f t="shared" si="17"/>
        <v>5.2535116071428689E-2</v>
      </c>
      <c r="S76" s="7">
        <f>Ganges!K76-Q76-R76-AVERAGE(Ganges!$K$2:$K$349)</f>
        <v>-7.249138571428726E-3</v>
      </c>
      <c r="T76" s="7">
        <f>AVERAGE(Ganges!L70:L81)-AVERAGE(Ganges!$L$2:$L$349)</f>
        <v>0.19968302971264063</v>
      </c>
      <c r="U76" s="7">
        <f t="shared" si="18"/>
        <v>-3.0455844529464278</v>
      </c>
      <c r="V76" s="7">
        <f>Ganges!L76-T76-U76-AVERAGE(Ganges!$L$2:$L$349)</f>
        <v>-0.22625657872023819</v>
      </c>
      <c r="W76" s="7">
        <f>AVERAGE(Ganges!M70:M81)-AVERAGE(Ganges!$M$2:$M$349)</f>
        <v>-4.0622143390806331E-3</v>
      </c>
      <c r="X76" s="7">
        <f t="shared" si="19"/>
        <v>5.7839161636904807E-2</v>
      </c>
      <c r="Y76" s="7">
        <f>Ganges!M76-W76-X76-AVERAGE(Ganges!$M$2:$M$349)</f>
        <v>-6.5792247023810368E-4</v>
      </c>
      <c r="Z76" s="7">
        <f>AVERAGE(Ganges!N70:N81)-AVERAGE(Ganges!$N$2:$N$349)</f>
        <v>0.34467610853448238</v>
      </c>
      <c r="AA76" s="7">
        <f t="shared" si="20"/>
        <v>0.78479671071428569</v>
      </c>
      <c r="AB76" s="7">
        <f>Ganges!N76-Z76-AA76-AVERAGE(Ganges!$N$2:$N$349)</f>
        <v>0.41177606345238105</v>
      </c>
      <c r="AC76" s="7">
        <f>AVERAGE(Ganges!O70:O81)-AVERAGE(Ganges!$O$2:$O$349)</f>
        <v>5.7699029712643402E-2</v>
      </c>
      <c r="AD76" s="7">
        <f t="shared" si="21"/>
        <v>-1.2446956646428582</v>
      </c>
      <c r="AE76" s="7">
        <f>Ganges!O76-AC76-AD76-AVERAGE(Ganges!$O$2:$O$349)</f>
        <v>0.1148313879761913</v>
      </c>
      <c r="AF76" s="7">
        <f>AVERAGE(Ganges!P70:P81)-AVERAGE(Ganges!$P$2:$P$349)</f>
        <v>0.1353884260919539</v>
      </c>
      <c r="AG76" s="7">
        <f t="shared" si="22"/>
        <v>-0.35879812741071426</v>
      </c>
      <c r="AH76" s="7">
        <f>Ganges!P76-AF76-AG76-AVERAGE(Ganges!$P$2:$P$349)</f>
        <v>-0.14601519508928576</v>
      </c>
    </row>
    <row r="77" spans="1:34" x14ac:dyDescent="0.2">
      <c r="A77" s="3">
        <v>35170</v>
      </c>
      <c r="B77">
        <f t="shared" si="25"/>
        <v>1996</v>
      </c>
      <c r="C77">
        <f t="shared" si="26"/>
        <v>4</v>
      </c>
      <c r="D77" s="7">
        <f>AVERAGE(Ganges!D71:D82)</f>
        <v>11.073850275</v>
      </c>
      <c r="E77" s="7">
        <f t="shared" si="13"/>
        <v>-7.9041783172619047</v>
      </c>
      <c r="F77" s="7">
        <f>Ganges!D77-D77-E77</f>
        <v>-0.96488684773809563</v>
      </c>
      <c r="G77" s="7"/>
      <c r="H77" s="7">
        <f>AVERAGE(Ganges!H71:H82)-AVERAGE(Ganges!$H$2:$H$349)</f>
        <v>7.6874087985634105</v>
      </c>
      <c r="I77" s="7">
        <f t="shared" si="14"/>
        <v>-1.958955310744841</v>
      </c>
      <c r="J77" s="7">
        <f>Ganges!H77-H77-I77-AVERAGE(Ganges!$H$2:$H$349)</f>
        <v>-0.19432430758888586</v>
      </c>
      <c r="K77" s="7">
        <f>AVERAGE(Ganges!I71:I82)-AVERAGE(Ganges!$I$2:$I$349)</f>
        <v>2.4768669526149267</v>
      </c>
      <c r="L77" s="7">
        <f t="shared" si="15"/>
        <v>0.19232259363092652</v>
      </c>
      <c r="M77" s="7">
        <f>Ganges!I77-K77-L77-AVERAGE(Ganges!$I$2:$I$349)</f>
        <v>-9.017802797593788E-3</v>
      </c>
      <c r="N77" s="7">
        <f>AVERAGE(Ganges!J71:J82)-AVERAGE(Ganges!$J$2:$J$349)</f>
        <v>0.22595327479885041</v>
      </c>
      <c r="O77" s="7">
        <f t="shared" si="16"/>
        <v>-1.7586500249702381</v>
      </c>
      <c r="P77" s="7">
        <f>Ganges!J77-N77-O77-AVERAGE(Ganges!$J$2:$J$349)</f>
        <v>-0.23017265586309543</v>
      </c>
      <c r="Q77" s="7">
        <f>AVERAGE(Ganges!K71:K82)-AVERAGE(Ganges!$K$2:$K$349)</f>
        <v>-9.7665244626435221E-2</v>
      </c>
      <c r="R77" s="7">
        <f t="shared" si="17"/>
        <v>0.2259362869047622</v>
      </c>
      <c r="S77" s="7">
        <f>Ganges!K77-Q77-R77-AVERAGE(Ganges!$K$2:$K$349)</f>
        <v>7.4042061428571282E-2</v>
      </c>
      <c r="T77" s="7">
        <f>AVERAGE(Ganges!L71:L82)-AVERAGE(Ganges!$L$2:$L$349)</f>
        <v>0.2504790613793082</v>
      </c>
      <c r="U77" s="7">
        <f t="shared" si="18"/>
        <v>-3.723486840119048</v>
      </c>
      <c r="V77" s="7">
        <f>Ganges!L77-T77-U77-AVERAGE(Ganges!$L$2:$L$349)</f>
        <v>-0.6276846332142858</v>
      </c>
      <c r="W77" s="7">
        <f>AVERAGE(Ganges!M71:M82)-AVERAGE(Ganges!$M$2:$M$349)</f>
        <v>-3.754051005747272E-3</v>
      </c>
      <c r="X77" s="7">
        <f t="shared" si="19"/>
        <v>-0.21711850002976191</v>
      </c>
      <c r="Y77" s="7">
        <f>Ganges!M77-W77-X77-AVERAGE(Ganges!$M$2:$M$349)</f>
        <v>5.2633358630952143E-3</v>
      </c>
      <c r="Z77" s="7">
        <f>AVERAGE(Ganges!N71:N82)-AVERAGE(Ganges!$N$2:$N$349)</f>
        <v>0.34468690603448249</v>
      </c>
      <c r="AA77" s="7">
        <f t="shared" si="20"/>
        <v>0.94605123470238128</v>
      </c>
      <c r="AB77" s="7">
        <f>Ganges!N77-Z77-AA77-AVERAGE(Ganges!$N$2:$N$349)</f>
        <v>0.41924029196428525</v>
      </c>
      <c r="AC77" s="7">
        <f>AVERAGE(Ganges!O71:O82)-AVERAGE(Ganges!$O$2:$O$349)</f>
        <v>7.8100110545976875E-2</v>
      </c>
      <c r="AD77" s="7">
        <f t="shared" si="21"/>
        <v>-1.2491411090178564</v>
      </c>
      <c r="AE77" s="7">
        <f>Ganges!O77-AC77-AD77-AVERAGE(Ganges!$O$2:$O$349)</f>
        <v>-0.28094101848214326</v>
      </c>
      <c r="AF77" s="7">
        <f>AVERAGE(Ganges!P71:P82)-AVERAGE(Ganges!$P$2:$P$349)</f>
        <v>0.11174220525862055</v>
      </c>
      <c r="AG77" s="7">
        <f t="shared" si="22"/>
        <v>-0.36113467098214286</v>
      </c>
      <c r="AH77" s="7">
        <f>Ganges!P77-AF77-AG77-AVERAGE(Ganges!$P$2:$P$349)</f>
        <v>-0.12123584068452381</v>
      </c>
    </row>
    <row r="78" spans="1:34" x14ac:dyDescent="0.2">
      <c r="A78" s="3">
        <v>35200</v>
      </c>
      <c r="B78">
        <f t="shared" si="25"/>
        <v>1996</v>
      </c>
      <c r="C78">
        <f t="shared" si="26"/>
        <v>5</v>
      </c>
      <c r="D78" s="7">
        <f>AVERAGE(Ganges!D72:D83)</f>
        <v>11.487208963333336</v>
      </c>
      <c r="E78" s="7">
        <f t="shared" si="13"/>
        <v>-8.4472615789880923</v>
      </c>
      <c r="F78" s="7">
        <f>Ganges!D78-D78-E78</f>
        <v>-1.9322725443452438</v>
      </c>
      <c r="G78" s="7"/>
      <c r="H78" s="7">
        <f>AVERAGE(Ganges!H72:H83)-AVERAGE(Ganges!$H$2:$H$349)</f>
        <v>7.8572086035628672</v>
      </c>
      <c r="I78" s="7">
        <f t="shared" si="14"/>
        <v>-2.9423304963988812</v>
      </c>
      <c r="J78" s="7">
        <f>Ganges!H78-H78-I78-AVERAGE(Ganges!$H$2:$H$349)</f>
        <v>-0.45789736693450322</v>
      </c>
      <c r="K78" s="7">
        <f>AVERAGE(Ganges!I72:I83)-AVERAGE(Ganges!$I$2:$I$349)</f>
        <v>2.4693869667815918</v>
      </c>
      <c r="L78" s="7">
        <f t="shared" si="15"/>
        <v>0.26187326818451595</v>
      </c>
      <c r="M78" s="7">
        <f>Ganges!I78-K78-L78-AVERAGE(Ganges!$I$2:$I$349)</f>
        <v>-2.6887601517849191E-2</v>
      </c>
      <c r="N78" s="7">
        <f>AVERAGE(Ganges!J72:J83)-AVERAGE(Ganges!$J$2:$J$349)</f>
        <v>0.28781661813218351</v>
      </c>
      <c r="O78" s="7">
        <f t="shared" si="16"/>
        <v>-1.654806472142857</v>
      </c>
      <c r="P78" s="7">
        <f>Ganges!J78-N78-O78-AVERAGE(Ganges!$J$2:$J$349)</f>
        <v>-0.36391453202380952</v>
      </c>
      <c r="Q78" s="7">
        <f>AVERAGE(Ganges!K72:K83)-AVERAGE(Ganges!$K$2:$K$349)</f>
        <v>-0.12278822462643524</v>
      </c>
      <c r="R78" s="7">
        <f t="shared" si="17"/>
        <v>0.48784478613095239</v>
      </c>
      <c r="S78" s="7">
        <f>Ganges!K78-Q78-R78-AVERAGE(Ganges!$K$2:$K$349)</f>
        <v>9.3901622202381296E-2</v>
      </c>
      <c r="T78" s="7">
        <f>AVERAGE(Ganges!L72:L83)-AVERAGE(Ganges!$L$2:$L$349)</f>
        <v>0.36641430721264179</v>
      </c>
      <c r="U78" s="7">
        <f t="shared" si="18"/>
        <v>-4.0625065267857146</v>
      </c>
      <c r="V78" s="7">
        <f>Ganges!L78-T78-U78-AVERAGE(Ganges!$L$2:$L$349)</f>
        <v>-0.87189608238095317</v>
      </c>
      <c r="W78" s="7">
        <f>AVERAGE(Ganges!M72:M83)-AVERAGE(Ganges!$M$2:$M$349)</f>
        <v>-3.4458876724139664E-3</v>
      </c>
      <c r="X78" s="7">
        <f t="shared" si="19"/>
        <v>-8.4250850982142855E-2</v>
      </c>
      <c r="Y78" s="7">
        <f>Ganges!M78-W78-X78-AVERAGE(Ganges!$M$2:$M$349)</f>
        <v>-3.9239165178571178E-3</v>
      </c>
      <c r="Z78" s="7">
        <f>AVERAGE(Ganges!N72:N83)-AVERAGE(Ganges!$N$2:$N$349)</f>
        <v>0.35258274436781567</v>
      </c>
      <c r="AA78" s="7">
        <f t="shared" si="20"/>
        <v>0.73088484630952411</v>
      </c>
      <c r="AB78" s="7">
        <f>Ganges!N78-Z78-AA78-AVERAGE(Ganges!$N$2:$N$349)</f>
        <v>0.3056777520238092</v>
      </c>
      <c r="AC78" s="7">
        <f>AVERAGE(Ganges!O72:O83)-AVERAGE(Ganges!$O$2:$O$349)</f>
        <v>0.16693995887930946</v>
      </c>
      <c r="AD78" s="7">
        <f t="shared" si="21"/>
        <v>-0.8533853583035711</v>
      </c>
      <c r="AE78" s="7">
        <f>Ganges!O78-AC78-AD78-AVERAGE(Ganges!$O$2:$O$349)</f>
        <v>-0.47665650752976152</v>
      </c>
      <c r="AF78" s="7">
        <f>AVERAGE(Ganges!P72:P83)-AVERAGE(Ganges!$P$2:$P$349)</f>
        <v>0.11307351525862053</v>
      </c>
      <c r="AG78" s="7">
        <f t="shared" si="22"/>
        <v>-0.33059407988095235</v>
      </c>
      <c r="AH78" s="7">
        <f>Ganges!P78-AF78-AG78-AVERAGE(Ganges!$P$2:$P$349)</f>
        <v>-0.13063319178571431</v>
      </c>
    </row>
    <row r="79" spans="1:34" x14ac:dyDescent="0.2">
      <c r="A79" s="3">
        <v>35231</v>
      </c>
      <c r="B79">
        <f t="shared" si="25"/>
        <v>1996</v>
      </c>
      <c r="C79">
        <f t="shared" si="26"/>
        <v>6</v>
      </c>
      <c r="D79" s="7">
        <f>AVERAGE(Ganges!D73:D84)</f>
        <v>11.690278173333333</v>
      </c>
      <c r="E79" s="7">
        <f t="shared" si="13"/>
        <v>-5.6838632847619053</v>
      </c>
      <c r="F79" s="7">
        <f>Ganges!D79-D79-E79</f>
        <v>-1.6532740585714274</v>
      </c>
      <c r="G79" s="7"/>
      <c r="H79" s="7">
        <f>AVERAGE(Ganges!H73:H84)-AVERAGE(Ganges!$H$2:$H$349)</f>
        <v>8.0216169693958363</v>
      </c>
      <c r="I79" s="7">
        <f t="shared" si="14"/>
        <v>-2.8943517773818712</v>
      </c>
      <c r="J79" s="7">
        <f>Ganges!H79-H79-I79-AVERAGE(Ganges!$H$2:$H$349)</f>
        <v>-0.7410852317843819</v>
      </c>
      <c r="K79" s="7">
        <f>AVERAGE(Ganges!I73:I84)-AVERAGE(Ganges!$I$2:$I$349)</f>
        <v>2.4594922776149204</v>
      </c>
      <c r="L79" s="7">
        <f t="shared" si="15"/>
        <v>0.24831659461309386</v>
      </c>
      <c r="M79" s="7">
        <f>Ganges!I79-K79-L79-AVERAGE(Ganges!$I$2:$I$349)</f>
        <v>4.1817112202480189E-3</v>
      </c>
      <c r="N79" s="7">
        <f>AVERAGE(Ganges!J73:J84)-AVERAGE(Ganges!$J$2:$J$349)</f>
        <v>0.31831393063218361</v>
      </c>
      <c r="O79" s="7">
        <f t="shared" si="16"/>
        <v>-0.61263912815476207</v>
      </c>
      <c r="P79" s="7">
        <f>Ganges!J79-N79-O79-AVERAGE(Ganges!$J$2:$J$349)</f>
        <v>-0.32315548851190457</v>
      </c>
      <c r="Q79" s="7">
        <f>AVERAGE(Ganges!K73:K84)-AVERAGE(Ganges!$K$2:$K$349)</f>
        <v>-0.13091489045976834</v>
      </c>
      <c r="R79" s="7">
        <f t="shared" si="17"/>
        <v>0.22362542860119017</v>
      </c>
      <c r="S79" s="7">
        <f>Ganges!K79-Q79-R79-AVERAGE(Ganges!$K$2:$K$349)</f>
        <v>0.10535907556547641</v>
      </c>
      <c r="T79" s="7">
        <f>AVERAGE(Ganges!L73:L84)-AVERAGE(Ganges!$L$2:$L$349)</f>
        <v>0.3980312330459741</v>
      </c>
      <c r="U79" s="7">
        <f t="shared" si="18"/>
        <v>-2.4164560386607152</v>
      </c>
      <c r="V79" s="7">
        <f>Ganges!L79-T79-U79-AVERAGE(Ganges!$L$2:$L$349)</f>
        <v>-0.7767918963392848</v>
      </c>
      <c r="W79" s="7">
        <f>AVERAGE(Ganges!M73:M84)-AVERAGE(Ganges!$M$2:$M$349)</f>
        <v>-3.2279193390806205E-3</v>
      </c>
      <c r="X79" s="7">
        <f t="shared" si="19"/>
        <v>-5.7958727619047634E-2</v>
      </c>
      <c r="Y79" s="7">
        <f>Ganges!M79-W79-X79-AVERAGE(Ganges!$M$2:$M$349)</f>
        <v>-2.792588214285685E-3</v>
      </c>
      <c r="Z79" s="7">
        <f>AVERAGE(Ganges!N73:N84)-AVERAGE(Ganges!$N$2:$N$349)</f>
        <v>0.35369852853448258</v>
      </c>
      <c r="AA79" s="7">
        <f t="shared" si="20"/>
        <v>1.2079400357142833E-2</v>
      </c>
      <c r="AB79" s="7">
        <f>Ganges!N79-Z79-AA79-AVERAGE(Ganges!$N$2:$N$349)</f>
        <v>0.22760618380952358</v>
      </c>
      <c r="AC79" s="7">
        <f>AVERAGE(Ganges!O73:O84)-AVERAGE(Ganges!$O$2:$O$349)</f>
        <v>0.16068250471264278</v>
      </c>
      <c r="AD79" s="7">
        <f t="shared" si="21"/>
        <v>-0.20166404395833393</v>
      </c>
      <c r="AE79" s="7">
        <f>Ganges!O79-AC79-AD79-AVERAGE(Ganges!$O$2:$O$349)</f>
        <v>-0.219875557708332</v>
      </c>
      <c r="AF79" s="7">
        <f>AVERAGE(Ganges!P73:P84)-AVERAGE(Ganges!$P$2:$P$349)</f>
        <v>0.11257069275862053</v>
      </c>
      <c r="AG79" s="7">
        <f t="shared" si="22"/>
        <v>1.5163750148809496E-2</v>
      </c>
      <c r="AH79" s="7">
        <f>Ganges!P79-AF79-AG79-AVERAGE(Ganges!$P$2:$P$349)</f>
        <v>7.3228000684523897E-2</v>
      </c>
    </row>
    <row r="80" spans="1:34" x14ac:dyDescent="0.2">
      <c r="A80" s="3">
        <v>35261</v>
      </c>
      <c r="B80">
        <f t="shared" si="25"/>
        <v>1996</v>
      </c>
      <c r="C80">
        <f t="shared" si="26"/>
        <v>7</v>
      </c>
      <c r="D80" s="7">
        <f>AVERAGE(Ganges!D74:D85)</f>
        <v>11.875276964166666</v>
      </c>
      <c r="E80" s="7">
        <f t="shared" si="13"/>
        <v>6.6155838407142857</v>
      </c>
      <c r="F80" s="7">
        <f>Ganges!D80-D80-E80</f>
        <v>-0.30259214488095321</v>
      </c>
      <c r="G80" s="7"/>
      <c r="H80" s="7">
        <f>AVERAGE(Ganges!H74:H85)-AVERAGE(Ganges!$H$2:$H$349)</f>
        <v>8.177358343562446</v>
      </c>
      <c r="I80" s="7">
        <f t="shared" si="14"/>
        <v>-0.77064296154776457</v>
      </c>
      <c r="J80" s="7">
        <f>Ganges!H80-H80-I80-AVERAGE(Ganges!$H$2:$H$349)</f>
        <v>-0.20950027178514574</v>
      </c>
      <c r="K80" s="7">
        <f>AVERAGE(Ganges!I74:I85)-AVERAGE(Ganges!$I$2:$I$349)</f>
        <v>2.4481718459482593</v>
      </c>
      <c r="L80" s="7">
        <f t="shared" si="15"/>
        <v>5.4661321130851093E-3</v>
      </c>
      <c r="M80" s="7">
        <f>Ganges!I80-K80-L80-AVERAGE(Ganges!$I$2:$I$349)</f>
        <v>3.0081125386914209E-2</v>
      </c>
      <c r="N80" s="7">
        <f>AVERAGE(Ganges!J74:J85)-AVERAGE(Ganges!$J$2:$J$349)</f>
        <v>0.33635036563218357</v>
      </c>
      <c r="O80" s="7">
        <f t="shared" si="16"/>
        <v>1.9146000988095242</v>
      </c>
      <c r="P80" s="7">
        <f>Ganges!J80-N80-O80-AVERAGE(Ganges!$J$2:$J$349)</f>
        <v>-0.11703056047619054</v>
      </c>
      <c r="Q80" s="7">
        <f>AVERAGE(Ganges!K74:K85)-AVERAGE(Ganges!$K$2:$K$349)</f>
        <v>-0.12882388962643498</v>
      </c>
      <c r="R80" s="7">
        <f t="shared" si="17"/>
        <v>-0.24747748931547631</v>
      </c>
      <c r="S80" s="7">
        <f>Ganges!K80-Q80-R80-AVERAGE(Ganges!$K$2:$K$349)</f>
        <v>-0.11010401735119046</v>
      </c>
      <c r="T80" s="7">
        <f>AVERAGE(Ganges!L74:L85)-AVERAGE(Ganges!$L$2:$L$349)</f>
        <v>0.44275653221264033</v>
      </c>
      <c r="U80" s="7">
        <f t="shared" si="18"/>
        <v>2.784802820148812</v>
      </c>
      <c r="V80" s="7">
        <f>Ganges!L80-T80-U80-AVERAGE(Ganges!$L$2:$L$349)</f>
        <v>5.4457956845208599E-3</v>
      </c>
      <c r="W80" s="7">
        <f>AVERAGE(Ganges!M74:M85)-AVERAGE(Ganges!$M$2:$M$349)</f>
        <v>-3.2200185057472963E-3</v>
      </c>
      <c r="X80" s="7">
        <f t="shared" si="19"/>
        <v>0.12891117982142855</v>
      </c>
      <c r="Y80" s="7">
        <f>Ganges!M80-W80-X80-AVERAGE(Ganges!$M$2:$M$349)</f>
        <v>-4.7563564880951925E-3</v>
      </c>
      <c r="Z80" s="7">
        <f>AVERAGE(Ganges!N74:N85)-AVERAGE(Ganges!$N$2:$N$349)</f>
        <v>0.34435410520114906</v>
      </c>
      <c r="AA80" s="7">
        <f t="shared" si="20"/>
        <v>-0.52519605559523808</v>
      </c>
      <c r="AB80" s="7">
        <f>Ganges!N80-Z80-AA80-AVERAGE(Ganges!$N$2:$N$349)</f>
        <v>-0.26741010690476197</v>
      </c>
      <c r="AC80" s="7">
        <f>AVERAGE(Ganges!O74:O85)-AVERAGE(Ganges!$O$2:$O$349)</f>
        <v>0.14579036387931055</v>
      </c>
      <c r="AD80" s="7">
        <f t="shared" si="21"/>
        <v>2.1484386747619038</v>
      </c>
      <c r="AE80" s="7">
        <f>Ganges!O80-AC80-AD80-AVERAGE(Ganges!$O$2:$O$349)</f>
        <v>5.2597044404762094E-2</v>
      </c>
      <c r="AF80" s="7">
        <f>AVERAGE(Ganges!P74:P85)-AVERAGE(Ganges!$P$2:$P$349)</f>
        <v>0.11252701609195392</v>
      </c>
      <c r="AG80" s="7">
        <f t="shared" si="22"/>
        <v>1.1766963763988094</v>
      </c>
      <c r="AH80" s="7">
        <f>Ganges!P80-AF80-AG80-AVERAGE(Ganges!$P$2:$P$349)</f>
        <v>0.31800079110119062</v>
      </c>
    </row>
    <row r="81" spans="1:34" x14ac:dyDescent="0.2">
      <c r="A81" s="3">
        <v>35292</v>
      </c>
      <c r="B81">
        <f t="shared" si="25"/>
        <v>1996</v>
      </c>
      <c r="C81">
        <f t="shared" si="26"/>
        <v>8</v>
      </c>
      <c r="D81" s="7">
        <f>AVERAGE(Ganges!D75:D86)</f>
        <v>11.9325902475</v>
      </c>
      <c r="E81" s="7">
        <f t="shared" si="13"/>
        <v>14.858317791160713</v>
      </c>
      <c r="F81" s="7">
        <f>Ganges!D81-D81-E81</f>
        <v>4.302481471339286</v>
      </c>
      <c r="G81" s="7"/>
      <c r="H81" s="7">
        <f>AVERAGE(Ganges!H75:H86)-AVERAGE(Ganges!$H$2:$H$349)</f>
        <v>8.3014835068961474</v>
      </c>
      <c r="I81" s="7">
        <f t="shared" si="14"/>
        <v>1.7910672144639648</v>
      </c>
      <c r="J81" s="7">
        <f>Ganges!H81-H81-I81-AVERAGE(Ganges!$H$2:$H$349)</f>
        <v>0.70134407886962435</v>
      </c>
      <c r="K81" s="7">
        <f>AVERAGE(Ganges!I75:I86)-AVERAGE(Ganges!$I$2:$I$349)</f>
        <v>2.4367503242815971</v>
      </c>
      <c r="L81" s="7">
        <f t="shared" si="15"/>
        <v>-0.2522639657440422</v>
      </c>
      <c r="M81" s="7">
        <f>Ganges!I81-K81-L81-AVERAGE(Ganges!$I$2:$I$349)</f>
        <v>4.0123244910702738E-2</v>
      </c>
      <c r="N81" s="7">
        <f>AVERAGE(Ganges!J75:J86)-AVERAGE(Ganges!$J$2:$J$349)</f>
        <v>0.3373220406321833</v>
      </c>
      <c r="O81" s="7">
        <f t="shared" si="16"/>
        <v>3.2617922553273822</v>
      </c>
      <c r="P81" s="7">
        <f>Ganges!J81-N81-O81-AVERAGE(Ganges!$J$2:$J$349)</f>
        <v>0.95669014800595154</v>
      </c>
      <c r="Q81" s="7">
        <f>AVERAGE(Ganges!K75:K86)-AVERAGE(Ganges!$K$2:$K$349)</f>
        <v>-0.10917481129310169</v>
      </c>
      <c r="R81" s="7">
        <f t="shared" si="17"/>
        <v>-0.6777548544940476</v>
      </c>
      <c r="S81" s="7">
        <f>Ganges!K81-Q81-R81-AVERAGE(Ganges!$K$2:$K$349)</f>
        <v>-4.5797270505952503E-2</v>
      </c>
      <c r="T81" s="7">
        <f>AVERAGE(Ganges!L75:L86)-AVERAGE(Ganges!$L$2:$L$349)</f>
        <v>0.456869203045974</v>
      </c>
      <c r="U81" s="7">
        <f t="shared" si="18"/>
        <v>6.3223019357738082</v>
      </c>
      <c r="V81" s="7">
        <f>Ganges!L81-T81-U81-AVERAGE(Ganges!$L$2:$L$349)</f>
        <v>1.6674608692261916</v>
      </c>
      <c r="W81" s="7">
        <f>AVERAGE(Ganges!M75:M86)-AVERAGE(Ganges!$M$2:$M$349)</f>
        <v>-3.0318710057472553E-3</v>
      </c>
      <c r="X81" s="7">
        <f t="shared" si="19"/>
        <v>-7.3896365773808981E-3</v>
      </c>
      <c r="Y81" s="7">
        <f>Ganges!M81-W81-X81-AVERAGE(Ganges!$M$2:$M$349)</f>
        <v>5.2560624107141907E-3</v>
      </c>
      <c r="Z81" s="7">
        <f>AVERAGE(Ganges!N75:N86)-AVERAGE(Ganges!$N$2:$N$349)</f>
        <v>0.31187906603448246</v>
      </c>
      <c r="AA81" s="7">
        <f t="shared" si="20"/>
        <v>-0.60797518208333334</v>
      </c>
      <c r="AB81" s="7">
        <f>Ganges!N81-Z81-AA81-AVERAGE(Ganges!$N$2:$N$349)</f>
        <v>-0.30004355125000004</v>
      </c>
      <c r="AC81" s="7">
        <f>AVERAGE(Ganges!O75:O86)-AVERAGE(Ganges!$O$2:$O$349)</f>
        <v>8.8569507212643117E-2</v>
      </c>
      <c r="AD81" s="7">
        <f t="shared" si="21"/>
        <v>3.8747627743750011</v>
      </c>
      <c r="AE81" s="7">
        <f>Ganges!O81-AC81-AD81-AVERAGE(Ganges!$O$2:$O$349)</f>
        <v>0.58419599145833168</v>
      </c>
      <c r="AF81" s="7">
        <f>AVERAGE(Ganges!P75:P86)-AVERAGE(Ganges!$P$2:$P$349)</f>
        <v>0.11189916692528723</v>
      </c>
      <c r="AG81" s="7">
        <f t="shared" si="22"/>
        <v>1.1537736213392862</v>
      </c>
      <c r="AH81" s="7">
        <f>Ganges!P81-AF81-AG81-AVERAGE(Ganges!$P$2:$P$349)</f>
        <v>0.69324764532738059</v>
      </c>
    </row>
    <row r="82" spans="1:34" x14ac:dyDescent="0.2">
      <c r="A82" s="3">
        <v>35323</v>
      </c>
      <c r="B82">
        <f t="shared" si="25"/>
        <v>1996</v>
      </c>
      <c r="C82">
        <f t="shared" si="26"/>
        <v>9</v>
      </c>
      <c r="D82" s="7">
        <f>AVERAGE(Ganges!D76:D87)</f>
        <v>11.95607706</v>
      </c>
      <c r="E82" s="7">
        <f t="shared" si="13"/>
        <v>13.415904409672619</v>
      </c>
      <c r="F82" s="7">
        <f>Ganges!D82-D82-E82</f>
        <v>4.1320602003273823</v>
      </c>
      <c r="G82" s="7"/>
      <c r="H82" s="7">
        <f>AVERAGE(Ganges!H76:H87)-AVERAGE(Ganges!$H$2:$H$349)</f>
        <v>8.4052636168967183</v>
      </c>
      <c r="I82" s="7">
        <f t="shared" si="14"/>
        <v>2.8821643645833319</v>
      </c>
      <c r="J82" s="7">
        <f>Ganges!H82-H82-I82-AVERAGE(Ganges!$H$2:$H$349)</f>
        <v>1.1041230687496864</v>
      </c>
      <c r="K82" s="7">
        <f>AVERAGE(Ganges!I76:I87)-AVERAGE(Ganges!$I$2:$I$349)</f>
        <v>2.4225291334482506</v>
      </c>
      <c r="L82" s="7">
        <f t="shared" si="15"/>
        <v>-0.26117310074405253</v>
      </c>
      <c r="M82" s="7">
        <f>Ganges!I82-K82-L82-AVERAGE(Ganges!$I$2:$I$349)</f>
        <v>3.5551240744062795E-2</v>
      </c>
      <c r="N82" s="7">
        <f>AVERAGE(Ganges!J76:J87)-AVERAGE(Ganges!$J$2:$J$349)</f>
        <v>0.3311860131321831</v>
      </c>
      <c r="O82" s="7">
        <f t="shared" si="16"/>
        <v>3.2540599605357148</v>
      </c>
      <c r="P82" s="7">
        <f>Ganges!J82-N82-O82-AVERAGE(Ganges!$J$2:$J$349)</f>
        <v>1.1549351902976186</v>
      </c>
      <c r="Q82" s="7">
        <f>AVERAGE(Ganges!K76:K87)-AVERAGE(Ganges!$K$2:$K$349)</f>
        <v>-9.0465509626434959E-2</v>
      </c>
      <c r="R82" s="7">
        <f t="shared" si="17"/>
        <v>-0.42088666654761897</v>
      </c>
      <c r="S82" s="7">
        <f>Ganges!K82-Q82-R82-AVERAGE(Ganges!$K$2:$K$349)</f>
        <v>-0.12323865011904778</v>
      </c>
      <c r="T82" s="7">
        <f>AVERAGE(Ganges!L76:L87)-AVERAGE(Ganges!$L$2:$L$349)</f>
        <v>0.47733406054597527</v>
      </c>
      <c r="U82" s="7">
        <f t="shared" si="18"/>
        <v>5.268414059434523</v>
      </c>
      <c r="V82" s="7">
        <f>Ganges!L82-T82-U82-AVERAGE(Ganges!$L$2:$L$349)</f>
        <v>1.816618938065476</v>
      </c>
      <c r="W82" s="7">
        <f>AVERAGE(Ganges!M76:M87)-AVERAGE(Ganges!$M$2:$M$349)</f>
        <v>-2.8382951724139627E-3</v>
      </c>
      <c r="X82" s="7">
        <f t="shared" si="19"/>
        <v>0.11492892976190469</v>
      </c>
      <c r="Y82" s="7">
        <f>Ganges!M82-W82-X82-AVERAGE(Ganges!$M$2:$M$349)</f>
        <v>2.5895023809530127E-4</v>
      </c>
      <c r="Z82" s="7">
        <f>AVERAGE(Ganges!N76:N87)-AVERAGE(Ganges!$N$2:$N$349)</f>
        <v>0.26456187853448243</v>
      </c>
      <c r="AA82" s="7">
        <f t="shared" si="20"/>
        <v>-0.60659957285714283</v>
      </c>
      <c r="AB82" s="7">
        <f>Ganges!N82-Z82-AA82-AVERAGE(Ganges!$N$2:$N$349)</f>
        <v>-0.25844547297619053</v>
      </c>
      <c r="AC82" s="7">
        <f>AVERAGE(Ganges!O76:O87)-AVERAGE(Ganges!$O$2:$O$349)</f>
        <v>3.7069763045975535E-2</v>
      </c>
      <c r="AD82" s="7">
        <f t="shared" si="21"/>
        <v>2.8007526385714296</v>
      </c>
      <c r="AE82" s="7">
        <f>Ganges!O82-AC82-AD82-AVERAGE(Ganges!$O$2:$O$349)</f>
        <v>0.48329405142857151</v>
      </c>
      <c r="AF82" s="7">
        <f>AVERAGE(Ganges!P76:P87)-AVERAGE(Ganges!$P$2:$P$349)</f>
        <v>0.11141560692528729</v>
      </c>
      <c r="AG82" s="7">
        <f t="shared" si="22"/>
        <v>0.38425597407738099</v>
      </c>
      <c r="AH82" s="7">
        <f>Ganges!P82-AF82-AG82-AVERAGE(Ganges!$P$2:$P$349)</f>
        <v>-8.1098137410714366E-2</v>
      </c>
    </row>
    <row r="83" spans="1:34" x14ac:dyDescent="0.2">
      <c r="A83" s="3">
        <v>35353</v>
      </c>
      <c r="B83">
        <f t="shared" si="25"/>
        <v>1996</v>
      </c>
      <c r="C83">
        <f t="shared" si="26"/>
        <v>10</v>
      </c>
      <c r="D83" s="7">
        <f>AVERAGE(Ganges!D77:D88)</f>
        <v>11.902965268333334</v>
      </c>
      <c r="E83" s="7">
        <f t="shared" si="13"/>
        <v>4.8211342427380952</v>
      </c>
      <c r="F83" s="7">
        <f>Ganges!D83-D83-E83</f>
        <v>1.4444261889285706</v>
      </c>
      <c r="G83" s="7"/>
      <c r="H83" s="7">
        <f>AVERAGE(Ganges!H77:H88)-AVERAGE(Ganges!$H$2:$H$349)</f>
        <v>8.4968773860637157</v>
      </c>
      <c r="I83" s="7">
        <f t="shared" si="14"/>
        <v>2.5435645691068203</v>
      </c>
      <c r="J83" s="7">
        <f>Ganges!H83-H83-I83-AVERAGE(Ganges!$H$2:$H$349)</f>
        <v>0.77518136505887014</v>
      </c>
      <c r="K83" s="7">
        <f>AVERAGE(Ganges!I77:I88)-AVERAGE(Ganges!$I$2:$I$349)</f>
        <v>2.4065074042815908</v>
      </c>
      <c r="L83" s="7">
        <f t="shared" si="15"/>
        <v>-0.20432651529761614</v>
      </c>
      <c r="M83" s="7">
        <f>Ganges!I83-K83-L83-AVERAGE(Ganges!$I$2:$I$349)</f>
        <v>4.7228064464285069E-2</v>
      </c>
      <c r="N83" s="7">
        <f>AVERAGE(Ganges!J77:J88)-AVERAGE(Ganges!$J$2:$J$349)</f>
        <v>0.32289363896551659</v>
      </c>
      <c r="O83" s="7">
        <f t="shared" si="16"/>
        <v>1.1486781142559517</v>
      </c>
      <c r="P83" s="7">
        <f>Ganges!J83-N83-O83-AVERAGE(Ganges!$J$2:$J$349)</f>
        <v>0.26585901074404861</v>
      </c>
      <c r="Q83" s="7">
        <f>AVERAGE(Ganges!K77:K88)-AVERAGE(Ganges!$K$2:$K$349)</f>
        <v>-7.898599295976827E-2</v>
      </c>
      <c r="R83" s="7">
        <f t="shared" si="17"/>
        <v>-9.0107742261904655E-2</v>
      </c>
      <c r="S83" s="7">
        <f>Ganges!K83-Q83-R83-AVERAGE(Ganges!$K$2:$K$349)</f>
        <v>-0.1134084010714288</v>
      </c>
      <c r="T83" s="7">
        <f>AVERAGE(Ganges!L77:L88)-AVERAGE(Ganges!$L$2:$L$349)</f>
        <v>0.46668799554597307</v>
      </c>
      <c r="U83" s="7">
        <f t="shared" si="18"/>
        <v>1.5566194781845244</v>
      </c>
      <c r="V83" s="7">
        <f>Ganges!L83-T83-U83-AVERAGE(Ganges!$L$2:$L$349)</f>
        <v>0.39617437431547664</v>
      </c>
      <c r="W83" s="7">
        <f>AVERAGE(Ganges!M77:M88)-AVERAGE(Ganges!$M$2:$M$349)</f>
        <v>-2.6447193390806145E-3</v>
      </c>
      <c r="X83" s="7">
        <f t="shared" si="19"/>
        <v>0.11484751752976188</v>
      </c>
      <c r="Y83" s="7">
        <f>Ganges!M83-W83-X83-AVERAGE(Ganges!$M$2:$M$349)</f>
        <v>1.4678663690476101E-4</v>
      </c>
      <c r="Z83" s="7">
        <f>AVERAGE(Ganges!N77:N88)-AVERAGE(Ganges!$N$2:$N$349)</f>
        <v>0.19351459270114912</v>
      </c>
      <c r="AA83" s="7">
        <f t="shared" si="20"/>
        <v>-0.53780897583333331</v>
      </c>
      <c r="AB83" s="7">
        <f>Ganges!N83-Z83-AA83-AVERAGE(Ganges!$N$2:$N$349)</f>
        <v>-0.12656022416666679</v>
      </c>
      <c r="AC83" s="7">
        <f>AVERAGE(Ganges!O77:O88)-AVERAGE(Ganges!$O$2:$O$349)</f>
        <v>-1.3176058620690156E-2</v>
      </c>
      <c r="AD83" s="7">
        <f t="shared" si="21"/>
        <v>0.54755549892857047</v>
      </c>
      <c r="AE83" s="7">
        <f>Ganges!O83-AC83-AD83-AVERAGE(Ganges!$O$2:$O$349)</f>
        <v>0.31735758273809633</v>
      </c>
      <c r="AF83" s="7">
        <f>AVERAGE(Ganges!P77:P88)-AVERAGE(Ganges!$P$2:$P$349)</f>
        <v>0.1112648019252872</v>
      </c>
      <c r="AG83" s="7">
        <f t="shared" si="22"/>
        <v>-0.25787379208333333</v>
      </c>
      <c r="AH83" s="7">
        <f>Ganges!P83-AF83-AG83-AVERAGE(Ganges!$P$2:$P$349)</f>
        <v>-0.11750659625000004</v>
      </c>
    </row>
    <row r="84" spans="1:34" x14ac:dyDescent="0.2">
      <c r="A84" s="3">
        <v>35384</v>
      </c>
      <c r="B84">
        <f t="shared" si="25"/>
        <v>1996</v>
      </c>
      <c r="C84">
        <f t="shared" si="26"/>
        <v>11</v>
      </c>
      <c r="D84" s="7">
        <f>AVERAGE(Ganges!D78:D89)</f>
        <v>11.996028900833332</v>
      </c>
      <c r="E84" s="7">
        <f t="shared" si="13"/>
        <v>1.2460791845238033E-2</v>
      </c>
      <c r="F84" s="7">
        <f>Ganges!D84-D84-E84</f>
        <v>0.29967299732142932</v>
      </c>
      <c r="G84" s="7"/>
      <c r="H84" s="7">
        <f>AVERAGE(Ganges!H78:H89)-AVERAGE(Ganges!$H$2:$H$349)</f>
        <v>8.6055199635629833</v>
      </c>
      <c r="I84" s="7">
        <f t="shared" si="14"/>
        <v>1.821157545476126</v>
      </c>
      <c r="J84" s="7">
        <f>Ganges!H84-H84-I84-AVERAGE(Ganges!$H$2:$H$349)</f>
        <v>0.55862354119062729</v>
      </c>
      <c r="K84" s="7">
        <f>AVERAGE(Ganges!I78:I89)-AVERAGE(Ganges!$I$2:$I$349)</f>
        <v>2.390352478448257</v>
      </c>
      <c r="L84" s="7">
        <f t="shared" si="15"/>
        <v>-0.16102384431547279</v>
      </c>
      <c r="M84" s="7">
        <f>Ganges!I84-K84-L84-AVERAGE(Ganges!$I$2:$I$349)</f>
        <v>2.9990899315478714E-2</v>
      </c>
      <c r="N84" s="7">
        <f>AVERAGE(Ganges!J78:J89)-AVERAGE(Ganges!$J$2:$J$349)</f>
        <v>0.32253504979885017</v>
      </c>
      <c r="O84" s="7">
        <f t="shared" si="16"/>
        <v>0.26826936654761901</v>
      </c>
      <c r="P84" s="7">
        <f>Ganges!J84-N84-O84-AVERAGE(Ganges!$J$2:$J$349)</f>
        <v>-1.9649632380952298E-2</v>
      </c>
      <c r="Q84" s="7">
        <f>AVERAGE(Ganges!K78:K89)-AVERAGE(Ganges!$K$2:$K$349)</f>
        <v>-9.6589291293101676E-2</v>
      </c>
      <c r="R84" s="7">
        <f t="shared" si="17"/>
        <v>6.3054021517857439E-2</v>
      </c>
      <c r="S84" s="7">
        <f>Ganges!K84-Q84-R84-AVERAGE(Ganges!$K$2:$K$349)</f>
        <v>5.0014334821425477E-3</v>
      </c>
      <c r="T84" s="7">
        <f>AVERAGE(Ganges!L78:L89)-AVERAGE(Ganges!$L$2:$L$349)</f>
        <v>0.52522502137930704</v>
      </c>
      <c r="U84" s="7">
        <f t="shared" si="18"/>
        <v>0.41896813860119142</v>
      </c>
      <c r="V84" s="7">
        <f>Ganges!L84-T84-U84-AVERAGE(Ganges!$L$2:$L$349)</f>
        <v>-9.0110481934523534E-2</v>
      </c>
      <c r="W84" s="7">
        <f>AVERAGE(Ganges!M78:M89)-AVERAGE(Ganges!$M$2:$M$349)</f>
        <v>-2.6419985057472561E-3</v>
      </c>
      <c r="X84" s="7">
        <f t="shared" si="19"/>
        <v>-3.3066772559523866E-2</v>
      </c>
      <c r="Y84" s="7">
        <f>Ganges!M84-W84-X84-AVERAGE(Ganges!$M$2:$M$349)</f>
        <v>-9.7894410714283175E-4</v>
      </c>
      <c r="Z84" s="7">
        <f>AVERAGE(Ganges!N78:N89)-AVERAGE(Ganges!$N$2:$N$349)</f>
        <v>0.13545948936781571</v>
      </c>
      <c r="AA84" s="7">
        <f t="shared" si="20"/>
        <v>-0.40060437785714287</v>
      </c>
      <c r="AB84" s="7">
        <f>Ganges!N84-Z84-AA84-AVERAGE(Ganges!$N$2:$N$349)</f>
        <v>-8.7172988095237658E-3</v>
      </c>
      <c r="AC84" s="7">
        <f>AVERAGE(Ganges!O78:O89)-AVERAGE(Ganges!$O$2:$O$349)</f>
        <v>4.6603138793104293E-3</v>
      </c>
      <c r="AD84" s="7">
        <f t="shared" si="21"/>
        <v>-1.5966035900892859</v>
      </c>
      <c r="AE84" s="7">
        <f>Ganges!O84-AC84-AD84-AVERAGE(Ganges!$O$2:$O$349)</f>
        <v>-5.8797580744047728E-2</v>
      </c>
      <c r="AF84" s="7">
        <f>AVERAGE(Ganges!P78:P89)-AVERAGE(Ganges!$P$2:$P$349)</f>
        <v>0.11147123859195396</v>
      </c>
      <c r="AG84" s="7">
        <f t="shared" si="22"/>
        <v>-0.36770572782738098</v>
      </c>
      <c r="AH84" s="7">
        <f>Ganges!P84-AF84-AG84-AVERAGE(Ganges!$P$2:$P$349)</f>
        <v>-0.11560432717261909</v>
      </c>
    </row>
    <row r="85" spans="1:34" x14ac:dyDescent="0.2">
      <c r="A85" s="3">
        <v>35414</v>
      </c>
      <c r="B85">
        <f t="shared" si="25"/>
        <v>1996</v>
      </c>
      <c r="C85">
        <f t="shared" si="26"/>
        <v>12</v>
      </c>
      <c r="D85" s="7">
        <f>AVERAGE(Ganges!D79:D90)</f>
        <v>12.1295873925</v>
      </c>
      <c r="E85" s="7">
        <f t="shared" si="13"/>
        <v>-2.527804368779762</v>
      </c>
      <c r="F85" s="7">
        <f>Ganges!D85-D85-E85</f>
        <v>-0.33161853372023664</v>
      </c>
      <c r="G85" s="7" t="str">
        <f>$G$350</f>
        <v>Ground Water</v>
      </c>
      <c r="H85" s="7">
        <f>AVERAGE(Ganges!H79:H90)-AVERAGE(Ganges!$H$2:$H$349)</f>
        <v>8.7345482835626171</v>
      </c>
      <c r="I85" s="7">
        <f t="shared" si="14"/>
        <v>0.85680571044576936</v>
      </c>
      <c r="J85" s="7">
        <f>Ganges!H85-H85-I85-AVERAGE(Ganges!$H$2:$H$349)</f>
        <v>0.28676932622101958</v>
      </c>
      <c r="K85" s="7">
        <f>AVERAGE(Ganges!I79:I90)-AVERAGE(Ganges!$I$2:$I$349)</f>
        <v>2.3745040009482565</v>
      </c>
      <c r="L85" s="7">
        <f t="shared" si="15"/>
        <v>-0.11034003916667245</v>
      </c>
      <c r="M85" s="7">
        <f>Ganges!I85-K85-L85-AVERAGE(Ganges!$I$2:$I$349)</f>
        <v>3.7996816666776567E-3</v>
      </c>
      <c r="N85" s="7">
        <f>AVERAGE(Ganges!J79:J90)-AVERAGE(Ganges!$J$2:$J$349)</f>
        <v>0.32628303896551669</v>
      </c>
      <c r="O85" s="7">
        <f t="shared" si="16"/>
        <v>-0.87976573282738069</v>
      </c>
      <c r="P85" s="7">
        <f>Ganges!J85-N85-O85-AVERAGE(Ganges!$J$2:$J$349)</f>
        <v>-0.18502117217261915</v>
      </c>
      <c r="Q85" s="7">
        <f>AVERAGE(Ganges!K79:K90)-AVERAGE(Ganges!$K$2:$K$349)</f>
        <v>-0.10884960879310168</v>
      </c>
      <c r="R85" s="7">
        <f t="shared" si="17"/>
        <v>0.19008705988095242</v>
      </c>
      <c r="S85" s="7">
        <f>Ganges!K85-Q85-R85-AVERAGE(Ganges!$K$2:$K$349)</f>
        <v>6.8197032619047526E-2</v>
      </c>
      <c r="T85" s="7">
        <f>AVERAGE(Ganges!L79:L90)-AVERAGE(Ganges!$L$2:$L$349)</f>
        <v>0.57786843971264013</v>
      </c>
      <c r="U85" s="7">
        <f t="shared" si="18"/>
        <v>-0.17494037616071356</v>
      </c>
      <c r="V85" s="7">
        <f>Ganges!L85-T85-U85-AVERAGE(Ganges!$L$2:$L$349)</f>
        <v>-0.1710129655059518</v>
      </c>
      <c r="W85" s="7">
        <f>AVERAGE(Ganges!M79:M90)-AVERAGE(Ganges!$M$2:$M$349)</f>
        <v>-2.4346643390806E-3</v>
      </c>
      <c r="X85" s="7">
        <f t="shared" si="19"/>
        <v>-0.13155094151785712</v>
      </c>
      <c r="Y85" s="7">
        <f>Ganges!M85-W85-X85-AVERAGE(Ganges!$M$2:$M$349)</f>
        <v>3.4914406845237556E-3</v>
      </c>
      <c r="Z85" s="7">
        <f>AVERAGE(Ganges!N79:N90)-AVERAGE(Ganges!$N$2:$N$349)</f>
        <v>9.7715712701149093E-2</v>
      </c>
      <c r="AA85" s="7">
        <f t="shared" si="20"/>
        <v>-0.27994975589285714</v>
      </c>
      <c r="AB85" s="7">
        <f>Ganges!N85-Z85-AA85-AVERAGE(Ganges!$N$2:$N$349)</f>
        <v>-1.7493164107142967E-2</v>
      </c>
      <c r="AC85" s="7">
        <f>AVERAGE(Ganges!O79:O90)-AVERAGE(Ganges!$O$2:$O$349)</f>
        <v>1.919738971264362E-2</v>
      </c>
      <c r="AD85" s="7">
        <f t="shared" si="21"/>
        <v>-1.6303820916666663</v>
      </c>
      <c r="AE85" s="7">
        <f>Ganges!O85-AC85-AD85-AVERAGE(Ganges!$O$2:$O$349)</f>
        <v>-0.20302546500000052</v>
      </c>
      <c r="AF85" s="7">
        <f>AVERAGE(Ganges!P79:P90)-AVERAGE(Ganges!$P$2:$P$349)</f>
        <v>0.11070972609195395</v>
      </c>
      <c r="AG85" s="7">
        <f t="shared" si="22"/>
        <v>-0.36776374574404763</v>
      </c>
      <c r="AH85" s="7">
        <f>Ganges!P85-AF85-AG85-AVERAGE(Ganges!$P$2:$P$349)</f>
        <v>-0.11732428675595241</v>
      </c>
    </row>
    <row r="86" spans="1:34" x14ac:dyDescent="0.2">
      <c r="A86" s="3">
        <v>35445</v>
      </c>
      <c r="B86">
        <f t="shared" si="25"/>
        <v>1997</v>
      </c>
      <c r="C86">
        <f t="shared" si="26"/>
        <v>1</v>
      </c>
      <c r="D86" s="7">
        <f>AVERAGE(Ganges!D80:D91)</f>
        <v>12.159370720833332</v>
      </c>
      <c r="E86" s="7">
        <f t="shared" si="13"/>
        <v>-4.2338140159523814</v>
      </c>
      <c r="F86" s="7">
        <f>Ganges!D86-D86-E86</f>
        <v>-0.77752403488095023</v>
      </c>
      <c r="G86" s="7">
        <f>$S$351*SIN(PI()/6*(C86+$S$352))</f>
        <v>-1.5791635773058019</v>
      </c>
      <c r="H86" s="7">
        <f>AVERAGE(Ganges!H80:H91)-AVERAGE(Ganges!$H$2:$H$349)</f>
        <v>8.8666080160624006</v>
      </c>
      <c r="I86" s="7">
        <f t="shared" si="14"/>
        <v>-0.22963460261826185</v>
      </c>
      <c r="J86" s="7">
        <f>Ganges!H86-H86-I86-AVERAGE(Ganges!$H$2:$H$349)</f>
        <v>6.5856936785621656E-2</v>
      </c>
      <c r="K86" s="7">
        <f>AVERAGE(Ganges!I80:I91)-AVERAGE(Ganges!$I$2:$I$349)</f>
        <v>2.3596635576149296</v>
      </c>
      <c r="L86" s="7">
        <f t="shared" si="15"/>
        <v>-4.2418025238092127E-2</v>
      </c>
      <c r="M86" s="7">
        <f>Ganges!I86-K86-L86-AVERAGE(Ganges!$I$2:$I$349)</f>
        <v>1.1970701071426504E-2</v>
      </c>
      <c r="N86" s="7">
        <f>AVERAGE(Ganges!J80:J91)-AVERAGE(Ganges!$J$2:$J$349)</f>
        <v>0.30883232896551682</v>
      </c>
      <c r="O86" s="7">
        <f t="shared" si="16"/>
        <v>-1.4857769168154762</v>
      </c>
      <c r="P86" s="7">
        <f>Ganges!J86-N86-O86-AVERAGE(Ganges!$J$2:$J$349)</f>
        <v>-0.28983647818452374</v>
      </c>
      <c r="Q86" s="7">
        <f>AVERAGE(Ganges!K80:K91)-AVERAGE(Ganges!$K$2:$K$349)</f>
        <v>-0.12007628295976858</v>
      </c>
      <c r="R86" s="7">
        <f t="shared" si="17"/>
        <v>0.21653965023809529</v>
      </c>
      <c r="S86" s="7">
        <f>Ganges!K86-Q86-R86-AVERAGE(Ganges!$K$2:$K$349)</f>
        <v>0.12563108642857157</v>
      </c>
      <c r="T86" s="7">
        <f>AVERAGE(Ganges!L80:L91)-AVERAGE(Ganges!$L$2:$L$349)</f>
        <v>0.56696430637930728</v>
      </c>
      <c r="U86" s="7">
        <f t="shared" si="18"/>
        <v>-1.093703183482142</v>
      </c>
      <c r="V86" s="7">
        <f>Ganges!L86-T86-U86-AVERAGE(Ganges!$L$2:$L$349)</f>
        <v>-0.24987044485119103</v>
      </c>
      <c r="W86" s="7">
        <f>AVERAGE(Ganges!M80:M91)-AVERAGE(Ganges!$M$2:$M$349)</f>
        <v>-2.2197893390806245E-3</v>
      </c>
      <c r="X86" s="7">
        <f t="shared" si="19"/>
        <v>5.7876683541666668E-2</v>
      </c>
      <c r="Y86" s="7">
        <f>Ganges!M86-W86-X86-AVERAGE(Ganges!$M$2:$M$349)</f>
        <v>-3.5493937499997408E-4</v>
      </c>
      <c r="Z86" s="7">
        <f>AVERAGE(Ganges!N80:N91)-AVERAGE(Ganges!$N$2:$N$349)</f>
        <v>7.787601853448245E-2</v>
      </c>
      <c r="AA86" s="7">
        <f t="shared" si="20"/>
        <v>1.6850998422619168E-2</v>
      </c>
      <c r="AB86" s="7">
        <f>Ganges!N86-Z86-AA86-AVERAGE(Ganges!$N$2:$N$349)</f>
        <v>-5.1582164255952523E-2</v>
      </c>
      <c r="AC86" s="7">
        <f>AVERAGE(Ganges!O80:O91)-AVERAGE(Ganges!$O$2:$O$349)</f>
        <v>8.9008463793103232E-3</v>
      </c>
      <c r="AD86" s="7">
        <f t="shared" si="21"/>
        <v>-1.308780161279762</v>
      </c>
      <c r="AE86" s="7">
        <f>Ganges!O86-AC86-AD86-AVERAGE(Ganges!$O$2:$O$349)</f>
        <v>-0.28732895205357156</v>
      </c>
      <c r="AF86" s="7">
        <f>AVERAGE(Ganges!P80:P91)-AVERAGE(Ganges!$P$2:$P$349)</f>
        <v>9.278873525862058E-2</v>
      </c>
      <c r="AG86" s="7">
        <f t="shared" si="22"/>
        <v>-0.36475476767857146</v>
      </c>
      <c r="AH86" s="7">
        <f>Ganges!P86-AF86-AG86-AVERAGE(Ganges!$P$2:$P$349)</f>
        <v>-0.10208731398809523</v>
      </c>
    </row>
    <row r="87" spans="1:34" x14ac:dyDescent="0.2">
      <c r="A87" s="3">
        <v>35476</v>
      </c>
      <c r="B87">
        <f t="shared" si="25"/>
        <v>1997</v>
      </c>
      <c r="C87">
        <f t="shared" si="26"/>
        <v>2</v>
      </c>
      <c r="D87" s="7">
        <f>AVERAGE(Ganges!D81:D92)</f>
        <v>12.340853830833332</v>
      </c>
      <c r="E87" s="7">
        <f t="shared" si="13"/>
        <v>-5.2546216000595232</v>
      </c>
      <c r="F87" s="7">
        <f>Ganges!D87-D87-E87</f>
        <v>-1.3913479307738088</v>
      </c>
      <c r="G87" s="7">
        <f t="shared" ref="G87:G97" si="27">$S$351*SIN(PI()/6*(C87+$S$352))</f>
        <v>-2.3081446939715904</v>
      </c>
      <c r="H87" s="7">
        <f>AVERAGE(Ganges!H81:H92)-AVERAGE(Ganges!$H$2:$H$349)</f>
        <v>9.0022891685625837</v>
      </c>
      <c r="I87" s="7">
        <f t="shared" si="14"/>
        <v>-0.54886954151743339</v>
      </c>
      <c r="J87" s="7">
        <f>Ganges!H87-H87-I87-AVERAGE(Ganges!$H$2:$H$349)</f>
        <v>-0.26352873681571509</v>
      </c>
      <c r="K87" s="7">
        <f>AVERAGE(Ganges!I81:I92)-AVERAGE(Ganges!$I$2:$I$349)</f>
        <v>2.3394284959482619</v>
      </c>
      <c r="L87" s="7">
        <f t="shared" si="15"/>
        <v>4.2136805297630531E-2</v>
      </c>
      <c r="M87" s="7">
        <f>Ganges!I87-K87-L87-AVERAGE(Ganges!$I$2:$I$349)</f>
        <v>-1.2443517797635195E-2</v>
      </c>
      <c r="N87" s="7">
        <f>AVERAGE(Ganges!J81:J92)-AVERAGE(Ganges!$J$2:$J$349)</f>
        <v>0.33628396396551663</v>
      </c>
      <c r="O87" s="7">
        <f t="shared" si="16"/>
        <v>-1.6770966998809522</v>
      </c>
      <c r="P87" s="7">
        <f>Ganges!J87-N87-O87-AVERAGE(Ganges!$J$2:$J$349)</f>
        <v>-0.3586384301190475</v>
      </c>
      <c r="Q87" s="7">
        <f>AVERAGE(Ganges!K81:K92)-AVERAGE(Ganges!$K$2:$K$349)</f>
        <v>-0.12414222379310158</v>
      </c>
      <c r="R87" s="7">
        <f t="shared" si="17"/>
        <v>-5.4973427976191536E-3</v>
      </c>
      <c r="S87" s="7">
        <f>Ganges!K87-Q87-R87-AVERAGE(Ganges!$K$2:$K$349)</f>
        <v>0.12338481029761927</v>
      </c>
      <c r="T87" s="7">
        <f>AVERAGE(Ganges!L81:L92)-AVERAGE(Ganges!$L$2:$L$349)</f>
        <v>0.59656103221264178</v>
      </c>
      <c r="U87" s="7">
        <f t="shared" si="18"/>
        <v>-1.9322372438392863</v>
      </c>
      <c r="V87" s="7">
        <f>Ganges!L87-T87-U87-AVERAGE(Ganges!$L$2:$L$349)</f>
        <v>-0.37113416032738122</v>
      </c>
      <c r="W87" s="7">
        <f>AVERAGE(Ganges!M81:M92)-AVERAGE(Ganges!$M$2:$M$349)</f>
        <v>-1.8412010057472783E-3</v>
      </c>
      <c r="X87" s="7">
        <f t="shared" si="19"/>
        <v>5.7873377500000073E-2</v>
      </c>
      <c r="Y87" s="7">
        <f>Ganges!M87-W87-X87-AVERAGE(Ganges!$M$2:$M$349)</f>
        <v>-5.9024166666676869E-4</v>
      </c>
      <c r="Z87" s="7">
        <f>AVERAGE(Ganges!N81:N92)-AVERAGE(Ganges!$N$2:$N$349)</f>
        <v>7.2886937701149068E-2</v>
      </c>
      <c r="AA87" s="7">
        <f t="shared" si="20"/>
        <v>0.43765920318452389</v>
      </c>
      <c r="AB87" s="7">
        <f>Ganges!N87-Z87-AA87-AVERAGE(Ganges!$N$2:$N$349)</f>
        <v>-2.3386328184523686E-2</v>
      </c>
      <c r="AC87" s="7">
        <f>AVERAGE(Ganges!O81:O92)-AVERAGE(Ganges!$O$2:$O$349)</f>
        <v>2.345610221264316E-2</v>
      </c>
      <c r="AD87" s="7">
        <f t="shared" si="21"/>
        <v>-1.2697476931547613</v>
      </c>
      <c r="AE87" s="7">
        <f>Ganges!O87-AC87-AD87-AVERAGE(Ganges!$O$2:$O$349)</f>
        <v>-0.3758135260119051</v>
      </c>
      <c r="AF87" s="7">
        <f>AVERAGE(Ganges!P81:P92)-AVERAGE(Ganges!$P$2:$P$349)</f>
        <v>9.5915236925287195E-2</v>
      </c>
      <c r="AG87" s="7">
        <f t="shared" si="22"/>
        <v>-0.35885107348214285</v>
      </c>
      <c r="AH87" s="7">
        <f>Ganges!P87-AF87-AG87-AVERAGE(Ganges!$P$2:$P$349)</f>
        <v>-0.10916436985119049</v>
      </c>
    </row>
    <row r="88" spans="1:34" x14ac:dyDescent="0.2">
      <c r="A88" s="3">
        <v>35504</v>
      </c>
      <c r="B88">
        <f t="shared" si="25"/>
        <v>1997</v>
      </c>
      <c r="C88">
        <f t="shared" si="26"/>
        <v>3</v>
      </c>
      <c r="D88" s="7">
        <f>AVERAGE(Ganges!D82:D93)</f>
        <v>12.048685372499998</v>
      </c>
      <c r="E88" s="7">
        <f t="shared" si="13"/>
        <v>-6.4335412916964296</v>
      </c>
      <c r="F88" s="7">
        <f>Ganges!D88-D88-E88</f>
        <v>-1.8206313308035673</v>
      </c>
      <c r="G88" s="7">
        <f t="shared" si="27"/>
        <v>-2.4186603038735099</v>
      </c>
      <c r="H88" s="7">
        <f>AVERAGE(Ganges!H82:H93)-AVERAGE(Ganges!$H$2:$H$349)</f>
        <v>9.0387271568961296</v>
      </c>
      <c r="I88" s="7">
        <f t="shared" si="14"/>
        <v>-1.0008007227083908</v>
      </c>
      <c r="J88" s="7">
        <f>Ganges!H88-H88-I88-AVERAGE(Ganges!$H$2:$H$349)</f>
        <v>-0.40711757395820314</v>
      </c>
      <c r="K88" s="7">
        <f>AVERAGE(Ganges!I82:I93)-AVERAGE(Ganges!$I$2:$I$349)</f>
        <v>2.3199764009482635</v>
      </c>
      <c r="L88" s="7">
        <f t="shared" si="15"/>
        <v>0.12230055642857707</v>
      </c>
      <c r="M88" s="7">
        <f>Ganges!I88-K88-L88-AVERAGE(Ganges!$I$2:$I$349)</f>
        <v>-2.0989193928578231E-2</v>
      </c>
      <c r="N88" s="7">
        <f>AVERAGE(Ganges!J82:J93)-AVERAGE(Ganges!$J$2:$J$349)</f>
        <v>0.25758056063218371</v>
      </c>
      <c r="O88" s="7">
        <f t="shared" si="16"/>
        <v>-1.8011396020535715</v>
      </c>
      <c r="P88" s="7">
        <f>Ganges!J88-N88-O88-AVERAGE(Ganges!$J$2:$J$349)</f>
        <v>-0.3042177746130954</v>
      </c>
      <c r="Q88" s="7">
        <f>AVERAGE(Ganges!K82:K93)-AVERAGE(Ganges!$K$2:$K$349)</f>
        <v>-0.1196856187931018</v>
      </c>
      <c r="R88" s="7">
        <f t="shared" si="17"/>
        <v>5.2535116071428689E-2</v>
      </c>
      <c r="S88" s="7">
        <f>Ganges!K88-Q88-R88-AVERAGE(Ganges!$K$2:$K$349)</f>
        <v>0.1594626364285715</v>
      </c>
      <c r="T88" s="7">
        <f>AVERAGE(Ganges!L82:L93)-AVERAGE(Ganges!$L$2:$L$349)</f>
        <v>0.47728784637930932</v>
      </c>
      <c r="U88" s="7">
        <f t="shared" si="18"/>
        <v>-3.0455844529464278</v>
      </c>
      <c r="V88" s="7">
        <f>Ganges!L88-T88-U88-AVERAGE(Ganges!$L$2:$L$349)</f>
        <v>-0.63161417538690756</v>
      </c>
      <c r="W88" s="7">
        <f>AVERAGE(Ganges!M82:M93)-AVERAGE(Ganges!$M$2:$M$349)</f>
        <v>-1.6765901724139498E-3</v>
      </c>
      <c r="X88" s="7">
        <f t="shared" si="19"/>
        <v>5.7839161636904807E-2</v>
      </c>
      <c r="Y88" s="7">
        <f>Ganges!M88-W88-X88-AVERAGE(Ganges!$M$2:$M$349)</f>
        <v>-7.206366369048034E-4</v>
      </c>
      <c r="Z88" s="7">
        <f>AVERAGE(Ganges!N82:N93)-AVERAGE(Ganges!$N$2:$N$349)</f>
        <v>7.2636431034482363E-2</v>
      </c>
      <c r="AA88" s="7">
        <f t="shared" si="20"/>
        <v>0.78479671071428569</v>
      </c>
      <c r="AB88" s="7">
        <f>Ganges!N88-Z88-AA88-AVERAGE(Ganges!$N$2:$N$349)</f>
        <v>-0.16875168904761906</v>
      </c>
      <c r="AC88" s="7">
        <f>AVERAGE(Ganges!O82:O93)-AVERAGE(Ganges!$O$2:$O$349)</f>
        <v>-1.4226590287356622E-2</v>
      </c>
      <c r="AD88" s="7">
        <f t="shared" si="21"/>
        <v>-1.2446956646428582</v>
      </c>
      <c r="AE88" s="7">
        <f>Ganges!O88-AC88-AD88-AVERAGE(Ganges!$O$2:$O$349)</f>
        <v>-0.41619285202380851</v>
      </c>
      <c r="AF88" s="7">
        <f>AVERAGE(Ganges!P82:P93)-AVERAGE(Ganges!$P$2:$P$349)</f>
        <v>1.8046506925287253E-2</v>
      </c>
      <c r="AG88" s="7">
        <f t="shared" si="22"/>
        <v>-0.35879812741071426</v>
      </c>
      <c r="AH88" s="7">
        <f>Ganges!P88-AF88-AG88-AVERAGE(Ganges!$P$2:$P$349)</f>
        <v>-3.0482935922619137E-2</v>
      </c>
    </row>
    <row r="89" spans="1:34" x14ac:dyDescent="0.2">
      <c r="A89" s="3">
        <v>35535</v>
      </c>
      <c r="B89">
        <f t="shared" si="25"/>
        <v>1997</v>
      </c>
      <c r="C89">
        <f t="shared" si="26"/>
        <v>4</v>
      </c>
      <c r="D89" s="7">
        <f>AVERAGE(Ganges!D83:D94)</f>
        <v>11.735918661666666</v>
      </c>
      <c r="E89" s="7">
        <f t="shared" si="13"/>
        <v>-7.9041783172619047</v>
      </c>
      <c r="F89" s="7">
        <f>Ganges!D89-D89-E89</f>
        <v>-0.5101916444047605</v>
      </c>
      <c r="G89" s="7">
        <f t="shared" si="27"/>
        <v>-1.8810978385873087</v>
      </c>
      <c r="H89" s="7">
        <f>AVERAGE(Ganges!H83:H94)-AVERAGE(Ganges!$H$2:$H$349)</f>
        <v>9.0153913818962792</v>
      </c>
      <c r="I89" s="7">
        <f t="shared" si="14"/>
        <v>-1.958955310744841</v>
      </c>
      <c r="J89" s="7">
        <f>Ganges!H89-H89-I89-AVERAGE(Ganges!$H$2:$H$349)</f>
        <v>-0.21859596092190259</v>
      </c>
      <c r="K89" s="7">
        <f>AVERAGE(Ganges!I83:I94)-AVERAGE(Ganges!$I$2:$I$349)</f>
        <v>2.3012653109482599</v>
      </c>
      <c r="L89" s="7">
        <f t="shared" si="15"/>
        <v>0.19232259363092652</v>
      </c>
      <c r="M89" s="7">
        <f>Ganges!I89-K89-L89-AVERAGE(Ganges!$I$2:$I$349)</f>
        <v>-2.7275271130925205E-2</v>
      </c>
      <c r="N89" s="7">
        <f>AVERAGE(Ganges!J83:J94)-AVERAGE(Ganges!$J$2:$J$349)</f>
        <v>0.14673249146551681</v>
      </c>
      <c r="O89" s="7">
        <f t="shared" si="16"/>
        <v>-1.7586500249702381</v>
      </c>
      <c r="P89" s="7">
        <f>Ganges!J89-N89-O89-AVERAGE(Ganges!$J$2:$J$349)</f>
        <v>-0.15525494252976157</v>
      </c>
      <c r="Q89" s="7">
        <f>AVERAGE(Ganges!K83:K94)-AVERAGE(Ganges!$K$2:$K$349)</f>
        <v>-0.11814286462643508</v>
      </c>
      <c r="R89" s="7">
        <f t="shared" si="17"/>
        <v>0.2259362869047622</v>
      </c>
      <c r="S89" s="7">
        <f>Ganges!K89-Q89-R89-AVERAGE(Ganges!$K$2:$K$349)</f>
        <v>-0.11671989857142884</v>
      </c>
      <c r="T89" s="7">
        <f>AVERAGE(Ganges!L83:L94)-AVERAGE(Ganges!$L$2:$L$349)</f>
        <v>0.33446573971264204</v>
      </c>
      <c r="U89" s="7">
        <f t="shared" si="18"/>
        <v>-3.723486840119048</v>
      </c>
      <c r="V89" s="7">
        <f>Ganges!L89-T89-U89-AVERAGE(Ganges!$L$2:$L$349)</f>
        <v>-9.2270015476199063E-3</v>
      </c>
      <c r="W89" s="7">
        <f>AVERAGE(Ganges!M83:M94)-AVERAGE(Ganges!$M$2:$M$349)</f>
        <v>-1.3710768390806094E-3</v>
      </c>
      <c r="X89" s="7">
        <f t="shared" si="19"/>
        <v>-0.21711850002976191</v>
      </c>
      <c r="Y89" s="7">
        <f>Ganges!M89-W89-X89-AVERAGE(Ganges!$M$2:$M$349)</f>
        <v>2.9130116964285746E-3</v>
      </c>
      <c r="Z89" s="7">
        <f>AVERAGE(Ganges!N83:N94)-AVERAGE(Ganges!$N$2:$N$349)</f>
        <v>7.2831422701148951E-2</v>
      </c>
      <c r="AA89" s="7">
        <f t="shared" si="20"/>
        <v>0.94605123470238128</v>
      </c>
      <c r="AB89" s="7">
        <f>Ganges!N89-Z89-AA89-AVERAGE(Ganges!$N$2:$N$349)</f>
        <v>-5.5654647023810622E-3</v>
      </c>
      <c r="AC89" s="7">
        <f>AVERAGE(Ganges!O83:O94)-AVERAGE(Ganges!$O$2:$O$349)</f>
        <v>-8.538956120689889E-3</v>
      </c>
      <c r="AD89" s="7">
        <f t="shared" si="21"/>
        <v>-1.2491411090178564</v>
      </c>
      <c r="AE89" s="7">
        <f>Ganges!O89-AC89-AD89-AVERAGE(Ganges!$O$2:$O$349)</f>
        <v>1.9734518184523431E-2</v>
      </c>
      <c r="AF89" s="7">
        <f>AVERAGE(Ganges!P83:P94)-AVERAGE(Ganges!$P$2:$P$349)</f>
        <v>-6.7219147413794533E-3</v>
      </c>
      <c r="AG89" s="7">
        <f t="shared" si="22"/>
        <v>-0.36113467098214286</v>
      </c>
      <c r="AH89" s="7">
        <f>Ganges!P89-AF89-AG89-AVERAGE(Ganges!$P$2:$P$349)</f>
        <v>-2.9448068452381237E-4</v>
      </c>
    </row>
    <row r="90" spans="1:34" x14ac:dyDescent="0.2">
      <c r="A90" s="3">
        <v>35565</v>
      </c>
      <c r="B90">
        <f t="shared" si="25"/>
        <v>1997</v>
      </c>
      <c r="C90">
        <f t="shared" si="26"/>
        <v>5</v>
      </c>
      <c r="D90" s="7">
        <f>AVERAGE(Ganges!D84:D95)</f>
        <v>11.471175174166667</v>
      </c>
      <c r="E90" s="7">
        <f t="shared" si="13"/>
        <v>-8.4472615789880923</v>
      </c>
      <c r="F90" s="7">
        <f>Ganges!D90-D90-E90</f>
        <v>-0.31353685517857421</v>
      </c>
      <c r="G90" s="7">
        <f t="shared" si="27"/>
        <v>-0.83949672656770813</v>
      </c>
      <c r="H90" s="7">
        <f>AVERAGE(Ganges!H84:H95)-AVERAGE(Ganges!$H$2:$H$349)</f>
        <v>8.9810692785631545</v>
      </c>
      <c r="I90" s="7">
        <f t="shared" si="14"/>
        <v>-2.9423304963988812</v>
      </c>
      <c r="J90" s="7">
        <f>Ganges!H90-H90-I90-AVERAGE(Ganges!$H$2:$H$349)</f>
        <v>-3.3418201934637182E-2</v>
      </c>
      <c r="K90" s="7">
        <f>AVERAGE(Ganges!I84:I95)-AVERAGE(Ganges!$I$2:$I$349)</f>
        <v>2.2811783867815976</v>
      </c>
      <c r="L90" s="7">
        <f t="shared" si="15"/>
        <v>0.26187326818451595</v>
      </c>
      <c r="M90" s="7">
        <f>Ganges!I90-K90-L90-AVERAGE(Ganges!$I$2:$I$349)</f>
        <v>-2.8860751517854055E-2</v>
      </c>
      <c r="N90" s="7">
        <f>AVERAGE(Ganges!J84:J95)-AVERAGE(Ganges!$J$2:$J$349)</f>
        <v>6.6879313965516829E-2</v>
      </c>
      <c r="O90" s="7">
        <f t="shared" si="16"/>
        <v>-1.654806472142857</v>
      </c>
      <c r="P90" s="7">
        <f>Ganges!J90-N90-O90-AVERAGE(Ganges!$J$2:$J$349)</f>
        <v>-9.8001357857143034E-2</v>
      </c>
      <c r="Q90" s="7">
        <f>AVERAGE(Ganges!K84:K95)-AVERAGE(Ganges!$K$2:$K$349)</f>
        <v>-0.10644522962643488</v>
      </c>
      <c r="R90" s="7">
        <f t="shared" si="17"/>
        <v>0.48784478613095239</v>
      </c>
      <c r="S90" s="7">
        <f>Ganges!K90-Q90-R90-AVERAGE(Ganges!$K$2:$K$349)</f>
        <v>-6.9565182797619141E-2</v>
      </c>
      <c r="T90" s="7">
        <f>AVERAGE(Ganges!L84:L95)-AVERAGE(Ganges!$L$2:$L$349)</f>
        <v>0.22958683804597424</v>
      </c>
      <c r="U90" s="7">
        <f t="shared" si="18"/>
        <v>-4.0625065267857146</v>
      </c>
      <c r="V90" s="7">
        <f>Ganges!L90-T90-U90-AVERAGE(Ganges!$L$2:$L$349)</f>
        <v>-0.10334759321428511</v>
      </c>
      <c r="W90" s="7">
        <f>AVERAGE(Ganges!M84:M95)-AVERAGE(Ganges!$M$2:$M$349)</f>
        <v>-1.065563505747269E-3</v>
      </c>
      <c r="X90" s="7">
        <f t="shared" si="19"/>
        <v>-8.4250850982142855E-2</v>
      </c>
      <c r="Y90" s="7">
        <f>Ganges!M90-W90-X90-AVERAGE(Ganges!$M$2:$M$349)</f>
        <v>-3.8162306845238303E-3</v>
      </c>
      <c r="Z90" s="7">
        <f>AVERAGE(Ganges!N84:N95)-AVERAGE(Ganges!$N$2:$N$349)</f>
        <v>7.6124488534482504E-2</v>
      </c>
      <c r="AA90" s="7">
        <f t="shared" si="20"/>
        <v>0.73088484630952411</v>
      </c>
      <c r="AB90" s="7">
        <f>Ganges!N90-Z90-AA90-AVERAGE(Ganges!$N$2:$N$349)</f>
        <v>0.1292106878571424</v>
      </c>
      <c r="AC90" s="7">
        <f>AVERAGE(Ganges!O84:O95)-AVERAGE(Ganges!$O$2:$O$349)</f>
        <v>-4.0725622787356031E-2</v>
      </c>
      <c r="AD90" s="7">
        <f t="shared" si="21"/>
        <v>-0.8533853583035711</v>
      </c>
      <c r="AE90" s="7">
        <f>Ganges!O90-AC90-AD90-AVERAGE(Ganges!$O$2:$O$349)</f>
        <v>-9.4546015863095967E-2</v>
      </c>
      <c r="AF90" s="7">
        <f>AVERAGE(Ganges!P84:P95)-AVERAGE(Ganges!$P$2:$P$349)</f>
        <v>-1.5432053074712793E-2</v>
      </c>
      <c r="AG90" s="7">
        <f t="shared" si="22"/>
        <v>-0.33059407988095235</v>
      </c>
      <c r="AH90" s="7">
        <f>Ganges!P90-AF90-AG90-AVERAGE(Ganges!$P$2:$P$349)</f>
        <v>-1.1265773452381E-2</v>
      </c>
    </row>
    <row r="91" spans="1:34" x14ac:dyDescent="0.2">
      <c r="A91" s="3">
        <v>35596</v>
      </c>
      <c r="B91">
        <f t="shared" si="25"/>
        <v>1997</v>
      </c>
      <c r="C91">
        <f t="shared" si="26"/>
        <v>6</v>
      </c>
      <c r="D91" s="7">
        <f>AVERAGE(Ganges!D85:D96)</f>
        <v>11.470919589166668</v>
      </c>
      <c r="E91" s="7">
        <f t="shared" si="13"/>
        <v>-5.6838632847619053</v>
      </c>
      <c r="F91" s="7">
        <f>Ganges!D91-D91-E91</f>
        <v>-1.0765155344047628</v>
      </c>
      <c r="G91" s="7">
        <f t="shared" si="27"/>
        <v>0.427046855384281</v>
      </c>
      <c r="H91" s="7">
        <f>AVERAGE(Ganges!H85:H96)-AVERAGE(Ganges!$H$2:$H$349)</f>
        <v>8.9533389727298527</v>
      </c>
      <c r="I91" s="7">
        <f t="shared" si="14"/>
        <v>-2.8943517773818712</v>
      </c>
      <c r="J91" s="7">
        <f>Ganges!H91-H91-I91-AVERAGE(Ganges!$H$2:$H$349)</f>
        <v>-8.809044511826869E-2</v>
      </c>
      <c r="K91" s="7">
        <f>AVERAGE(Ganges!I85:I96)-AVERAGE(Ganges!$I$2:$I$349)</f>
        <v>2.2644979876149307</v>
      </c>
      <c r="L91" s="7">
        <f t="shared" si="15"/>
        <v>0.24831659461309386</v>
      </c>
      <c r="M91" s="7">
        <f>Ganges!I91-K91-L91-AVERAGE(Ganges!$I$2:$I$349)</f>
        <v>2.1090681220236718E-2</v>
      </c>
      <c r="N91" s="7">
        <f>AVERAGE(Ganges!J85:J96)-AVERAGE(Ganges!$J$2:$J$349)</f>
        <v>4.0165207298850536E-2</v>
      </c>
      <c r="O91" s="7">
        <f t="shared" si="16"/>
        <v>-0.61263912815476207</v>
      </c>
      <c r="P91" s="7">
        <f>Ganges!J91-N91-O91-AVERAGE(Ganges!$J$2:$J$349)</f>
        <v>-0.25441528517857148</v>
      </c>
      <c r="Q91" s="7">
        <f>AVERAGE(Ganges!K85:K96)-AVERAGE(Ganges!$K$2:$K$349)</f>
        <v>-0.10646301712643524</v>
      </c>
      <c r="R91" s="7">
        <f t="shared" si="17"/>
        <v>0.22362542860119017</v>
      </c>
      <c r="S91" s="7">
        <f>Ganges!K91-Q91-R91-AVERAGE(Ganges!$K$2:$K$349)</f>
        <v>-5.3812887767856754E-2</v>
      </c>
      <c r="T91" s="7">
        <f>AVERAGE(Ganges!L85:L96)-AVERAGE(Ganges!$L$2:$L$349)</f>
        <v>0.25894971554597479</v>
      </c>
      <c r="U91" s="7">
        <f t="shared" si="18"/>
        <v>-2.4164560386607152</v>
      </c>
      <c r="V91" s="7">
        <f>Ganges!L91-T91-U91-AVERAGE(Ganges!$L$2:$L$349)</f>
        <v>-0.76855997883928495</v>
      </c>
      <c r="W91" s="7">
        <f>AVERAGE(Ganges!M85:M96)-AVERAGE(Ganges!$M$2:$M$349)</f>
        <v>-8.4680933908060085E-4</v>
      </c>
      <c r="X91" s="7">
        <f t="shared" si="19"/>
        <v>-5.7958727619047634E-2</v>
      </c>
      <c r="Y91" s="7">
        <f>Ganges!M91-W91-X91-AVERAGE(Ganges!$M$2:$M$349)</f>
        <v>-2.5951982142857211E-3</v>
      </c>
      <c r="Z91" s="7">
        <f>AVERAGE(Ganges!N85:N96)-AVERAGE(Ganges!$N$2:$N$349)</f>
        <v>8.8469812701149175E-2</v>
      </c>
      <c r="AA91" s="7">
        <f t="shared" si="20"/>
        <v>1.2079400357142833E-2</v>
      </c>
      <c r="AB91" s="7">
        <f>Ganges!N91-Z91-AA91-AVERAGE(Ganges!$N$2:$N$349)</f>
        <v>0.25475856964285704</v>
      </c>
      <c r="AC91" s="7">
        <f>AVERAGE(Ganges!O85:O96)-AVERAGE(Ganges!$O$2:$O$349)</f>
        <v>-1.1615111954022872E-2</v>
      </c>
      <c r="AD91" s="7">
        <f t="shared" si="21"/>
        <v>-0.20166404395833393</v>
      </c>
      <c r="AE91" s="7">
        <f>Ganges!O91-AC91-AD91-AVERAGE(Ganges!$O$2:$O$349)</f>
        <v>-0.1711364610416668</v>
      </c>
      <c r="AF91" s="7">
        <f>AVERAGE(Ganges!P85:P96)-AVERAGE(Ganges!$P$2:$P$349)</f>
        <v>-1.5594873908046092E-2</v>
      </c>
      <c r="AG91" s="7">
        <f t="shared" si="22"/>
        <v>1.5163750148809496E-2</v>
      </c>
      <c r="AH91" s="7">
        <f>Ganges!P91-AF91-AG91-AVERAGE(Ganges!$P$2:$P$349)</f>
        <v>-1.3658322648809507E-2</v>
      </c>
    </row>
    <row r="92" spans="1:34" x14ac:dyDescent="0.2">
      <c r="A92" s="3">
        <v>35626</v>
      </c>
      <c r="B92">
        <f t="shared" si="25"/>
        <v>1997</v>
      </c>
      <c r="C92">
        <f t="shared" si="26"/>
        <v>7</v>
      </c>
      <c r="D92" s="7">
        <f>AVERAGE(Ganges!D86:D97)</f>
        <v>11.720734815000002</v>
      </c>
      <c r="E92" s="7">
        <f t="shared" ref="E92:E155" si="28">E80</f>
        <v>6.6155838407142857</v>
      </c>
      <c r="F92" s="7">
        <f>Ganges!D92-D92-E92</f>
        <v>2.0297473242857107</v>
      </c>
      <c r="G92" s="7">
        <f t="shared" si="27"/>
        <v>1.5791635773058017</v>
      </c>
      <c r="H92" s="7">
        <f>AVERAGE(Ganges!H86:H97)-AVERAGE(Ganges!$H$2:$H$349)</f>
        <v>8.9499210035628494</v>
      </c>
      <c r="I92" s="7">
        <f t="shared" ref="I92:I155" si="29">I80</f>
        <v>-0.77064296154776457</v>
      </c>
      <c r="J92" s="7">
        <f>Ganges!H92-H92-I92-AVERAGE(Ganges!$H$2:$H$349)</f>
        <v>0.64611089821437417</v>
      </c>
      <c r="K92" s="7">
        <f>AVERAGE(Ganges!I86:I97)-AVERAGE(Ganges!$I$2:$I$349)</f>
        <v>2.252738865114928</v>
      </c>
      <c r="L92" s="7">
        <f t="shared" ref="L92:L155" si="30">L80</f>
        <v>5.4661321130851093E-3</v>
      </c>
      <c r="M92" s="7">
        <f>Ganges!I92-K92-L92-AVERAGE(Ganges!$I$2:$I$349)</f>
        <v>-1.7306633779753611E-2</v>
      </c>
      <c r="N92" s="7">
        <f>AVERAGE(Ganges!J86:J97)-AVERAGE(Ganges!$J$2:$J$349)</f>
        <v>5.4449858132183504E-2</v>
      </c>
      <c r="O92" s="7">
        <f t="shared" ref="O92:O155" si="31">O80</f>
        <v>1.9146000988095242</v>
      </c>
      <c r="P92" s="7">
        <f>Ganges!J92-N92-O92-AVERAGE(Ganges!$J$2:$J$349)</f>
        <v>0.49428956702380855</v>
      </c>
      <c r="Q92" s="7">
        <f>AVERAGE(Ganges!K86:K97)-AVERAGE(Ganges!$K$2:$K$349)</f>
        <v>-0.13121381129310183</v>
      </c>
      <c r="R92" s="7">
        <f t="shared" ref="R92:R155" si="32">R80</f>
        <v>-0.24747748931547631</v>
      </c>
      <c r="S92" s="7">
        <f>Ganges!K92-Q92-R92-AVERAGE(Ganges!$K$2:$K$349)</f>
        <v>-0.15650538568452366</v>
      </c>
      <c r="T92" s="7">
        <f>AVERAGE(Ganges!L86:L97)-AVERAGE(Ganges!$L$2:$L$349)</f>
        <v>0.33204324887930792</v>
      </c>
      <c r="U92" s="7">
        <f t="shared" ref="U92:U155" si="33">U80</f>
        <v>2.784802820148812</v>
      </c>
      <c r="V92" s="7">
        <f>Ganges!L92-T92-U92-AVERAGE(Ganges!$L$2:$L$349)</f>
        <v>0.4713197890178531</v>
      </c>
      <c r="W92" s="7">
        <f>AVERAGE(Ganges!M86:M97)-AVERAGE(Ganges!$M$2:$M$349)</f>
        <v>-8.2571267241393631E-4</v>
      </c>
      <c r="X92" s="7">
        <f t="shared" ref="X92:X155" si="34">X80</f>
        <v>0.12891117982142855</v>
      </c>
      <c r="Y92" s="7">
        <f>Ganges!M92-W92-X92-AVERAGE(Ganges!$M$2:$M$349)</f>
        <v>-2.6076023214285371E-3</v>
      </c>
      <c r="Z92" s="7">
        <f>AVERAGE(Ganges!N86:N97)-AVERAGE(Ganges!$N$2:$N$349)</f>
        <v>0.15000445603448243</v>
      </c>
      <c r="AA92" s="7">
        <f t="shared" ref="AA92:AA155" si="35">AA80</f>
        <v>-0.52519605559523808</v>
      </c>
      <c r="AB92" s="7">
        <f>Ganges!N92-Z92-AA92-AVERAGE(Ganges!$N$2:$N$349)</f>
        <v>-0.1329294277380953</v>
      </c>
      <c r="AC92" s="7">
        <f>AVERAGE(Ganges!O86:O97)-AVERAGE(Ganges!$O$2:$O$349)</f>
        <v>0.12808464471264358</v>
      </c>
      <c r="AD92" s="7">
        <f t="shared" ref="AD92:AD155" si="36">AD80</f>
        <v>2.1484386747619038</v>
      </c>
      <c r="AE92" s="7">
        <f>Ganges!O92-AC92-AD92-AVERAGE(Ganges!$O$2:$O$349)</f>
        <v>0.24496583357142931</v>
      </c>
      <c r="AF92" s="7">
        <f>AVERAGE(Ganges!P86:P97)-AVERAGE(Ganges!$P$2:$P$349)</f>
        <v>-1.4473449741379485E-2</v>
      </c>
      <c r="AG92" s="7">
        <f t="shared" ref="AG92:AG155" si="37">AG80</f>
        <v>1.1766963763988094</v>
      </c>
      <c r="AH92" s="7">
        <f>Ganges!P92-AF92-AG92-AVERAGE(Ganges!$P$2:$P$349)</f>
        <v>0.4825192769345239</v>
      </c>
    </row>
    <row r="93" spans="1:34" x14ac:dyDescent="0.2">
      <c r="A93" s="3">
        <v>35657</v>
      </c>
      <c r="B93">
        <f t="shared" si="25"/>
        <v>1997</v>
      </c>
      <c r="C93">
        <f t="shared" si="26"/>
        <v>8</v>
      </c>
      <c r="D93" s="7">
        <f>AVERAGE(Ganges!D87:D98)</f>
        <v>11.8798775075</v>
      </c>
      <c r="E93" s="7">
        <f t="shared" si="28"/>
        <v>14.858317791160713</v>
      </c>
      <c r="F93" s="7">
        <f>Ganges!D93-D93-E93</f>
        <v>0.84917271133928551</v>
      </c>
      <c r="G93" s="7">
        <f t="shared" si="27"/>
        <v>2.3081446939715899</v>
      </c>
      <c r="H93" s="7">
        <f>AVERAGE(Ganges!H87:H98)-AVERAGE(Ganges!$H$2:$H$349)</f>
        <v>8.9645287510620619</v>
      </c>
      <c r="I93" s="7">
        <f t="shared" si="29"/>
        <v>1.7910672144639648</v>
      </c>
      <c r="J93" s="7">
        <f>Ganges!H93-H93-I93-AVERAGE(Ganges!$H$2:$H$349)</f>
        <v>0.47555469470353273</v>
      </c>
      <c r="K93" s="7">
        <f>AVERAGE(Ganges!I87:I98)-AVERAGE(Ganges!$I$2:$I$349)</f>
        <v>2.2392783876149238</v>
      </c>
      <c r="L93" s="7">
        <f t="shared" si="30"/>
        <v>-0.2522639657440422</v>
      </c>
      <c r="M93" s="7">
        <f>Ganges!I93-K93-L93-AVERAGE(Ganges!$I$2:$I$349)</f>
        <v>4.1700415773817667E-3</v>
      </c>
      <c r="N93" s="7">
        <f>AVERAGE(Ganges!J87:J98)-AVERAGE(Ganges!$J$2:$J$349)</f>
        <v>6.1245378965516739E-2</v>
      </c>
      <c r="O93" s="7">
        <f t="shared" si="31"/>
        <v>3.2617922553273822</v>
      </c>
      <c r="P93" s="7">
        <f>Ganges!J93-N93-O93-AVERAGE(Ganges!$J$2:$J$349)</f>
        <v>0.28832596967261725</v>
      </c>
      <c r="Q93" s="7">
        <f>AVERAGE(Ganges!K87:K98)-AVERAGE(Ganges!$K$2:$K$349)</f>
        <v>-0.14362969712643514</v>
      </c>
      <c r="R93" s="7">
        <f t="shared" si="32"/>
        <v>-0.6777548544940476</v>
      </c>
      <c r="S93" s="7">
        <f>Ganges!K93-Q93-R93-AVERAGE(Ganges!$K$2:$K$349)</f>
        <v>4.2136875327380974E-2</v>
      </c>
      <c r="T93" s="7">
        <f>AVERAGE(Ganges!L87:L98)-AVERAGE(Ganges!$L$2:$L$349)</f>
        <v>0.36480104804597513</v>
      </c>
      <c r="U93" s="7">
        <f t="shared" si="33"/>
        <v>6.3223019357738082</v>
      </c>
      <c r="V93" s="7">
        <f>Ganges!L93-T93-U93-AVERAGE(Ganges!$L$2:$L$349)</f>
        <v>0.32825079422619119</v>
      </c>
      <c r="W93" s="7">
        <f>AVERAGE(Ganges!M87:M98)-AVERAGE(Ganges!$M$2:$M$349)</f>
        <v>-6.2544100574729589E-4</v>
      </c>
      <c r="X93" s="7">
        <f t="shared" si="34"/>
        <v>-7.3896365773808981E-3</v>
      </c>
      <c r="Y93" s="7">
        <f>Ganges!M93-W93-X93-AVERAGE(Ganges!$M$2:$M$349)</f>
        <v>4.8249624107142564E-3</v>
      </c>
      <c r="Z93" s="7">
        <f>AVERAGE(Ganges!N87:N98)-AVERAGE(Ganges!$N$2:$N$349)</f>
        <v>0.21372930686781577</v>
      </c>
      <c r="AA93" s="7">
        <f t="shared" si="35"/>
        <v>-0.60797518208333334</v>
      </c>
      <c r="AB93" s="7">
        <f>Ganges!N93-Z93-AA93-AVERAGE(Ganges!$N$2:$N$349)</f>
        <v>-0.20489987208333338</v>
      </c>
      <c r="AC93" s="7">
        <f>AVERAGE(Ganges!O87:O98)-AVERAGE(Ganges!$O$2:$O$349)</f>
        <v>0.19499999804597667</v>
      </c>
      <c r="AD93" s="7">
        <f t="shared" si="36"/>
        <v>3.8747627743750011</v>
      </c>
      <c r="AE93" s="7">
        <f>Ganges!O93-AC93-AD93-AVERAGE(Ganges!$O$2:$O$349)</f>
        <v>2.5573190624998077E-2</v>
      </c>
      <c r="AF93" s="7">
        <f>AVERAGE(Ganges!P87:P98)-AVERAGE(Ganges!$P$2:$P$349)</f>
        <v>-1.4444141408046118E-2</v>
      </c>
      <c r="AG93" s="7">
        <f t="shared" si="37"/>
        <v>1.1537736213392862</v>
      </c>
      <c r="AH93" s="7">
        <f>Ganges!P93-AF93-AG93-AVERAGE(Ganges!$P$2:$P$349)</f>
        <v>-0.11483380633928619</v>
      </c>
    </row>
    <row r="94" spans="1:34" x14ac:dyDescent="0.2">
      <c r="A94" s="3">
        <v>35688</v>
      </c>
      <c r="B94">
        <f t="shared" si="25"/>
        <v>1997</v>
      </c>
      <c r="C94">
        <f t="shared" si="26"/>
        <v>9</v>
      </c>
      <c r="D94" s="7">
        <f>AVERAGE(Ganges!D88:D99)</f>
        <v>12.00558418</v>
      </c>
      <c r="E94" s="7">
        <f t="shared" si="28"/>
        <v>13.415904409672619</v>
      </c>
      <c r="F94" s="7">
        <f>Ganges!D94-D94-E94</f>
        <v>0.3293525503273802</v>
      </c>
      <c r="G94" s="7">
        <f t="shared" si="27"/>
        <v>2.4186603038735099</v>
      </c>
      <c r="H94" s="7">
        <f>AVERAGE(Ganges!H88:H99)-AVERAGE(Ganges!$H$2:$H$349)</f>
        <v>8.9820865310630325</v>
      </c>
      <c r="I94" s="7">
        <f t="shared" si="29"/>
        <v>2.8821643645833319</v>
      </c>
      <c r="J94" s="7">
        <f>Ganges!H94-H94-I94-AVERAGE(Ganges!$H$2:$H$349)</f>
        <v>0.24727085458334841</v>
      </c>
      <c r="K94" s="7">
        <f>AVERAGE(Ganges!I88:I99)-AVERAGE(Ganges!$I$2:$I$349)</f>
        <v>2.2273485576149312</v>
      </c>
      <c r="L94" s="7">
        <f t="shared" si="30"/>
        <v>-0.26117310074405253</v>
      </c>
      <c r="M94" s="7">
        <f>Ganges!I94-K94-L94-AVERAGE(Ganges!$I$2:$I$349)</f>
        <v>6.1987365773816805E-3</v>
      </c>
      <c r="N94" s="7">
        <f>AVERAGE(Ganges!J88:J99)-AVERAGE(Ganges!$J$2:$J$349)</f>
        <v>6.6202918132183708E-2</v>
      </c>
      <c r="O94" s="7">
        <f t="shared" si="31"/>
        <v>3.2540599605357148</v>
      </c>
      <c r="P94" s="7">
        <f>Ganges!J94-N94-O94-AVERAGE(Ganges!$J$2:$J$349)</f>
        <v>8.9741455297619233E-2</v>
      </c>
      <c r="Q94" s="7">
        <f>AVERAGE(Ganges!K88:K99)-AVERAGE(Ganges!$K$2:$K$349)</f>
        <v>-0.14332404962643519</v>
      </c>
      <c r="R94" s="7">
        <f t="shared" si="32"/>
        <v>-0.42088666654761897</v>
      </c>
      <c r="S94" s="7">
        <f>Ganges!K94-Q94-R94-AVERAGE(Ganges!$K$2:$K$349)</f>
        <v>-5.1867060119047514E-2</v>
      </c>
      <c r="T94" s="7">
        <f>AVERAGE(Ganges!L88:L99)-AVERAGE(Ganges!$L$2:$L$349)</f>
        <v>0.39147388804597405</v>
      </c>
      <c r="U94" s="7">
        <f t="shared" si="33"/>
        <v>5.268414059434523</v>
      </c>
      <c r="V94" s="7">
        <f>Ganges!L94-T94-U94-AVERAGE(Ganges!$L$2:$L$349)</f>
        <v>0.18861383056547787</v>
      </c>
      <c r="W94" s="7">
        <f>AVERAGE(Ganges!M88:M99)-AVERAGE(Ganges!$M$2:$M$349)</f>
        <v>-4.3077767241395115E-4</v>
      </c>
      <c r="X94" s="7">
        <f t="shared" si="34"/>
        <v>0.11492892976190469</v>
      </c>
      <c r="Y94" s="7">
        <f>Ganges!M94-W94-X94-AVERAGE(Ganges!$M$2:$M$349)</f>
        <v>1.5175927380953191E-3</v>
      </c>
      <c r="Z94" s="7">
        <f>AVERAGE(Ganges!N88:N99)-AVERAGE(Ganges!$N$2:$N$349)</f>
        <v>0.26598931853448238</v>
      </c>
      <c r="AA94" s="7">
        <f t="shared" si="35"/>
        <v>-0.60659957285714283</v>
      </c>
      <c r="AB94" s="7">
        <f>Ganges!N94-Z94-AA94-AVERAGE(Ganges!$N$2:$N$349)</f>
        <v>-0.25753301297619047</v>
      </c>
      <c r="AC94" s="7">
        <f>AVERAGE(Ganges!O88:O99)-AVERAGE(Ganges!$O$2:$O$349)</f>
        <v>0.23067220554597689</v>
      </c>
      <c r="AD94" s="7">
        <f t="shared" si="36"/>
        <v>2.8007526385714296</v>
      </c>
      <c r="AE94" s="7">
        <f>Ganges!O94-AC94-AD94-AVERAGE(Ganges!$O$2:$O$349)</f>
        <v>0.35794321892857095</v>
      </c>
      <c r="AF94" s="7">
        <f>AVERAGE(Ganges!P88:P99)-AVERAGE(Ganges!$P$2:$P$349)</f>
        <v>-1.4425188074712825E-2</v>
      </c>
      <c r="AG94" s="7">
        <f t="shared" si="37"/>
        <v>0.38425597407738099</v>
      </c>
      <c r="AH94" s="7">
        <f>Ganges!P94-AF94-AG94-AVERAGE(Ganges!$P$2:$P$349)</f>
        <v>-0.25247840241071429</v>
      </c>
    </row>
    <row r="95" spans="1:34" x14ac:dyDescent="0.2">
      <c r="A95" s="3">
        <v>35718</v>
      </c>
      <c r="B95">
        <f t="shared" si="25"/>
        <v>1997</v>
      </c>
      <c r="C95">
        <f t="shared" si="26"/>
        <v>10</v>
      </c>
      <c r="D95" s="7">
        <f>AVERAGE(Ganges!D89:D100)</f>
        <v>12.244834204166667</v>
      </c>
      <c r="E95" s="7">
        <f t="shared" si="28"/>
        <v>4.8211342427380952</v>
      </c>
      <c r="F95" s="7">
        <f>Ganges!D95-D95-E95</f>
        <v>-2.0743645969047613</v>
      </c>
      <c r="G95" s="7">
        <f t="shared" si="27"/>
        <v>1.8810978385873096</v>
      </c>
      <c r="H95" s="7">
        <f>AVERAGE(Ganges!H89:H100)-AVERAGE(Ganges!$H$2:$H$349)</f>
        <v>9.0157372477297031</v>
      </c>
      <c r="I95" s="7">
        <f t="shared" si="29"/>
        <v>2.5435645691068203</v>
      </c>
      <c r="J95" s="7">
        <f>Ganges!H95-H95-I95-AVERAGE(Ganges!$H$2:$H$349)</f>
        <v>-0.15554373660688725</v>
      </c>
      <c r="K95" s="7">
        <f>AVERAGE(Ganges!I89:I100)-AVERAGE(Ganges!$I$2:$I$349)</f>
        <v>2.2175492367815934</v>
      </c>
      <c r="L95" s="7">
        <f t="shared" si="30"/>
        <v>-0.20432651529761614</v>
      </c>
      <c r="M95" s="7">
        <f>Ganges!I95-K95-L95-AVERAGE(Ganges!$I$2:$I$349)</f>
        <v>-4.8568580357155611E-3</v>
      </c>
      <c r="N95" s="7">
        <f>AVERAGE(Ganges!J89:J100)-AVERAGE(Ganges!$J$2:$J$349)</f>
        <v>7.1737064798850003E-2</v>
      </c>
      <c r="O95" s="7">
        <f t="shared" si="31"/>
        <v>1.1486781142559517</v>
      </c>
      <c r="P95" s="7">
        <f>Ganges!J95-N95-O95-AVERAGE(Ganges!$J$2:$J$349)</f>
        <v>-0.4412225450892846</v>
      </c>
      <c r="Q95" s="7">
        <f>AVERAGE(Ganges!K89:K100)-AVERAGE(Ganges!$K$2:$K$349)</f>
        <v>-0.17050680712643507</v>
      </c>
      <c r="R95" s="7">
        <f t="shared" si="32"/>
        <v>-9.0107742261904655E-2</v>
      </c>
      <c r="S95" s="7">
        <f>Ganges!K95-Q95-R95-AVERAGE(Ganges!$K$2:$K$349)</f>
        <v>0.11848403309523803</v>
      </c>
      <c r="T95" s="7">
        <f>AVERAGE(Ganges!L89:L100)-AVERAGE(Ganges!$L$2:$L$349)</f>
        <v>0.49654505554597517</v>
      </c>
      <c r="U95" s="7">
        <f t="shared" si="33"/>
        <v>1.5566194781845244</v>
      </c>
      <c r="V95" s="7">
        <f>Ganges!L95-T95-U95-AVERAGE(Ganges!$L$2:$L$349)</f>
        <v>-0.89222950568452486</v>
      </c>
      <c r="W95" s="7">
        <f>AVERAGE(Ganges!M89:M100)-AVERAGE(Ganges!$M$2:$M$349)</f>
        <v>-2.3611433908060642E-4</v>
      </c>
      <c r="X95" s="7">
        <f t="shared" si="34"/>
        <v>0.11484751752976188</v>
      </c>
      <c r="Y95" s="7">
        <f>Ganges!M95-W95-X95-AVERAGE(Ganges!$M$2:$M$349)</f>
        <v>1.4043416369047823E-3</v>
      </c>
      <c r="Z95" s="7">
        <f>AVERAGE(Ganges!N89:N100)-AVERAGE(Ganges!$N$2:$N$349)</f>
        <v>0.34402469270114888</v>
      </c>
      <c r="AA95" s="7">
        <f t="shared" si="35"/>
        <v>-0.53780897583333331</v>
      </c>
      <c r="AB95" s="7">
        <f>Ganges!N95-Z95-AA95-AVERAGE(Ganges!$N$2:$N$349)</f>
        <v>-0.23755353416666652</v>
      </c>
      <c r="AC95" s="7">
        <f>AVERAGE(Ganges!O89:O100)-AVERAGE(Ganges!$O$2:$O$349)</f>
        <v>0.28405907304597733</v>
      </c>
      <c r="AD95" s="7">
        <f t="shared" si="36"/>
        <v>0.54755549892857047</v>
      </c>
      <c r="AE95" s="7">
        <f>Ganges!O95-AC95-AD95-AVERAGE(Ganges!$O$2:$O$349)</f>
        <v>-0.36611754892857107</v>
      </c>
      <c r="AF95" s="7">
        <f>AVERAGE(Ganges!P89:P100)-AVERAGE(Ganges!$P$2:$P$349)</f>
        <v>-1.4070339741379501E-2</v>
      </c>
      <c r="AG95" s="7">
        <f t="shared" si="37"/>
        <v>-0.25787379208333333</v>
      </c>
      <c r="AH95" s="7">
        <f>Ganges!P95-AF95-AG95-AVERAGE(Ganges!$P$2:$P$349)</f>
        <v>-9.6693114583333295E-2</v>
      </c>
    </row>
    <row r="96" spans="1:34" x14ac:dyDescent="0.2">
      <c r="A96" s="3">
        <v>35749</v>
      </c>
      <c r="B96">
        <f t="shared" si="25"/>
        <v>1997</v>
      </c>
      <c r="C96">
        <f t="shared" si="26"/>
        <v>11</v>
      </c>
      <c r="D96" s="7">
        <f>AVERAGE(Ganges!D90:D101)</f>
        <v>12.452452580000001</v>
      </c>
      <c r="E96" s="7">
        <f t="shared" si="28"/>
        <v>1.2460791845238033E-2</v>
      </c>
      <c r="F96" s="7">
        <f>Ganges!D96-D96-E96</f>
        <v>-0.159817701845239</v>
      </c>
      <c r="G96" s="7">
        <f t="shared" si="27"/>
        <v>0.83949672656770846</v>
      </c>
      <c r="H96" s="7">
        <f>AVERAGE(Ganges!H90:H101)-AVERAGE(Ganges!$H$2:$H$349)</f>
        <v>9.0520735110630994</v>
      </c>
      <c r="I96" s="7">
        <f t="shared" si="29"/>
        <v>1.821157545476126</v>
      </c>
      <c r="J96" s="7">
        <f>Ganges!H96-H96-I96-AVERAGE(Ganges!$H$2:$H$349)</f>
        <v>-0.22069367630956549</v>
      </c>
      <c r="K96" s="7">
        <f>AVERAGE(Ganges!I90:I101)-AVERAGE(Ganges!$I$2:$I$349)</f>
        <v>2.2059887967815897</v>
      </c>
      <c r="L96" s="7">
        <f t="shared" si="30"/>
        <v>-0.16102384431547279</v>
      </c>
      <c r="M96" s="7">
        <f>Ganges!I96-K96-L96-AVERAGE(Ganges!$I$2:$I$349)</f>
        <v>1.4189790982143791E-2</v>
      </c>
      <c r="N96" s="7">
        <f>AVERAGE(Ganges!J90:J101)-AVERAGE(Ganges!$J$2:$J$349)</f>
        <v>8.0335941465516925E-2</v>
      </c>
      <c r="O96" s="7">
        <f t="shared" si="31"/>
        <v>0.26826936654761901</v>
      </c>
      <c r="P96" s="7">
        <f>Ganges!J96-N96-O96-AVERAGE(Ganges!$J$2:$J$349)</f>
        <v>-9.8019804047619008E-2</v>
      </c>
      <c r="Q96" s="7">
        <f>AVERAGE(Ganges!K90:K101)-AVERAGE(Ganges!$K$2:$K$349)</f>
        <v>-0.17592097962643516</v>
      </c>
      <c r="R96" s="7">
        <f t="shared" si="32"/>
        <v>6.3054021517857439E-2</v>
      </c>
      <c r="S96" s="7">
        <f>Ganges!K96-Q96-R96-AVERAGE(Ganges!$K$2:$K$349)</f>
        <v>8.411967181547586E-2</v>
      </c>
      <c r="T96" s="7">
        <f>AVERAGE(Ganges!L90:L101)-AVERAGE(Ganges!$L$2:$L$349)</f>
        <v>0.56844776804597341</v>
      </c>
      <c r="U96" s="7">
        <f t="shared" si="33"/>
        <v>0.41896813860119142</v>
      </c>
      <c r="V96" s="7">
        <f>Ganges!L96-T96-U96-AVERAGE(Ganges!$L$2:$L$349)</f>
        <v>0.2190213013988096</v>
      </c>
      <c r="W96" s="7">
        <f>AVERAGE(Ganges!M90:M101)-AVERAGE(Ganges!$M$2:$M$349)</f>
        <v>-2.3337683908059015E-4</v>
      </c>
      <c r="X96" s="7">
        <f t="shared" si="34"/>
        <v>-3.3066772559523866E-2</v>
      </c>
      <c r="Y96" s="7">
        <f>Ganges!M96-W96-X96-AVERAGE(Ganges!$M$2:$M$349)</f>
        <v>-7.625157738094801E-4</v>
      </c>
      <c r="Z96" s="7">
        <f>AVERAGE(Ganges!N90:N101)-AVERAGE(Ganges!$N$2:$N$349)</f>
        <v>0.41923826436781564</v>
      </c>
      <c r="AA96" s="7">
        <f t="shared" si="35"/>
        <v>-0.40060437785714287</v>
      </c>
      <c r="AB96" s="7">
        <f>Ganges!N96-Z96-AA96-AVERAGE(Ganges!$N$2:$N$349)</f>
        <v>-0.14435218380952369</v>
      </c>
      <c r="AC96" s="7">
        <f>AVERAGE(Ganges!O90:O101)-AVERAGE(Ganges!$O$2:$O$349)</f>
        <v>0.31637750554597588</v>
      </c>
      <c r="AD96" s="7">
        <f t="shared" si="36"/>
        <v>-1.5966035900892859</v>
      </c>
      <c r="AE96" s="7">
        <f>Ganges!O96-AC96-AD96-AVERAGE(Ganges!$O$2:$O$349)</f>
        <v>-2.1188642410713499E-2</v>
      </c>
      <c r="AF96" s="7">
        <f>AVERAGE(Ganges!P90:P101)-AVERAGE(Ganges!$P$2:$P$349)</f>
        <v>-1.3850953074712846E-2</v>
      </c>
      <c r="AG96" s="7">
        <f t="shared" si="37"/>
        <v>-0.36770572782738098</v>
      </c>
      <c r="AH96" s="7">
        <f>Ganges!P96-AF96-AG96-AVERAGE(Ganges!$P$2:$P$349)</f>
        <v>7.7640144940476774E-3</v>
      </c>
    </row>
    <row r="97" spans="1:34" x14ac:dyDescent="0.2">
      <c r="A97" s="3">
        <v>35779</v>
      </c>
      <c r="B97">
        <f t="shared" si="25"/>
        <v>1997</v>
      </c>
      <c r="C97">
        <f t="shared" si="26"/>
        <v>12</v>
      </c>
      <c r="D97" s="7">
        <f>AVERAGE(Ganges!D91:D102)</f>
        <v>12.623132030000001</v>
      </c>
      <c r="E97" s="7">
        <f t="shared" si="28"/>
        <v>-2.527804368779762</v>
      </c>
      <c r="F97" s="7">
        <f>Ganges!D97-D97-E97</f>
        <v>2.1726195387797613</v>
      </c>
      <c r="G97" s="7">
        <f t="shared" si="27"/>
        <v>-0.42704685538428022</v>
      </c>
      <c r="H97" s="7">
        <f>AVERAGE(Ganges!H91:H102)-AVERAGE(Ganges!$H$2:$H$349)</f>
        <v>9.0824893643966789</v>
      </c>
      <c r="I97" s="7">
        <f t="shared" si="29"/>
        <v>0.85680571044576936</v>
      </c>
      <c r="J97" s="7">
        <f>Ganges!H97-H97-I97-AVERAGE(Ganges!$H$2:$H$349)</f>
        <v>-0.10218738461298926</v>
      </c>
      <c r="K97" s="7">
        <f>AVERAGE(Ganges!I91:I102)-AVERAGE(Ganges!$I$2:$I$349)</f>
        <v>2.1933913951149293</v>
      </c>
      <c r="L97" s="7">
        <f t="shared" si="30"/>
        <v>-0.11034003916667245</v>
      </c>
      <c r="M97" s="7">
        <f>Ganges!I97-K97-L97-AVERAGE(Ganges!$I$2:$I$349)</f>
        <v>4.3802817500001368E-2</v>
      </c>
      <c r="N97" s="7">
        <f>AVERAGE(Ganges!J91:J102)-AVERAGE(Ganges!$J$2:$J$349)</f>
        <v>9.9614706465516623E-2</v>
      </c>
      <c r="O97" s="7">
        <f t="shared" si="31"/>
        <v>-0.87976573282738069</v>
      </c>
      <c r="P97" s="7">
        <f>Ganges!J97-N97-O97-AVERAGE(Ganges!$J$2:$J$349)</f>
        <v>0.21306297032738097</v>
      </c>
      <c r="Q97" s="7">
        <f>AVERAGE(Ganges!K91:K102)-AVERAGE(Ganges!$K$2:$K$349)</f>
        <v>-0.17880981795976836</v>
      </c>
      <c r="R97" s="7">
        <f t="shared" si="32"/>
        <v>0.19008705988095242</v>
      </c>
      <c r="S97" s="7">
        <f>Ganges!K97-Q97-R97-AVERAGE(Ganges!$K$2:$K$349)</f>
        <v>-0.15885228821428576</v>
      </c>
      <c r="T97" s="7">
        <f>AVERAGE(Ganges!L91:L102)-AVERAGE(Ganges!$L$2:$L$349)</f>
        <v>0.63337699554597382</v>
      </c>
      <c r="U97" s="7">
        <f t="shared" si="33"/>
        <v>-0.17494037616071356</v>
      </c>
      <c r="V97" s="7">
        <f>Ganges!L97-T97-U97-AVERAGE(Ganges!$L$2:$L$349)</f>
        <v>0.6506008786607147</v>
      </c>
      <c r="W97" s="7">
        <f>AVERAGE(Ganges!M91:M102)-AVERAGE(Ganges!$M$2:$M$349)</f>
        <v>-3.485517241391678E-5</v>
      </c>
      <c r="X97" s="7">
        <f t="shared" si="34"/>
        <v>-0.13155094151785712</v>
      </c>
      <c r="Y97" s="7">
        <f>Ganges!M97-W97-X97-AVERAGE(Ganges!$M$2:$M$349)</f>
        <v>1.3447915178570746E-3</v>
      </c>
      <c r="Z97" s="7">
        <f>AVERAGE(Ganges!N91:N102)-AVERAGE(Ganges!$N$2:$N$349)</f>
        <v>0.45126579686781576</v>
      </c>
      <c r="AA97" s="7">
        <f t="shared" si="35"/>
        <v>-0.27994975589285714</v>
      </c>
      <c r="AB97" s="7">
        <f>Ganges!N97-Z97-AA97-AVERAGE(Ganges!$N$2:$N$349)</f>
        <v>0.36737247172619059</v>
      </c>
      <c r="AC97" s="7">
        <f>AVERAGE(Ganges!O91:O102)-AVERAGE(Ganges!$O$2:$O$349)</f>
        <v>0.35126477971264336</v>
      </c>
      <c r="AD97" s="7">
        <f t="shared" si="36"/>
        <v>-1.6303820916666663</v>
      </c>
      <c r="AE97" s="7">
        <f>Ganges!O97-AC97-AD97-AVERAGE(Ganges!$O$2:$O$349)</f>
        <v>1.1413042249999998</v>
      </c>
      <c r="AF97" s="7">
        <f>AVERAGE(Ganges!P91:P102)-AVERAGE(Ganges!$P$2:$P$349)</f>
        <v>-9.4152189080461413E-3</v>
      </c>
      <c r="AG97" s="7">
        <f t="shared" si="37"/>
        <v>-0.36776374574404763</v>
      </c>
      <c r="AH97" s="7">
        <f>Ganges!P97-AF97-AG97-AVERAGE(Ganges!$P$2:$P$349)</f>
        <v>1.6257748244047632E-2</v>
      </c>
    </row>
    <row r="98" spans="1:34" x14ac:dyDescent="0.2">
      <c r="A98" s="3">
        <v>35810</v>
      </c>
      <c r="B98">
        <f t="shared" si="25"/>
        <v>1998</v>
      </c>
      <c r="C98">
        <f t="shared" si="26"/>
        <v>1</v>
      </c>
      <c r="D98" s="7">
        <f>AVERAGE(Ganges!D92:D103)</f>
        <v>12.664818405833332</v>
      </c>
      <c r="E98" s="7">
        <f t="shared" si="28"/>
        <v>-4.2338140159523814</v>
      </c>
      <c r="F98" s="7">
        <f>Ganges!D98-D98-E98</f>
        <v>0.62674059011905037</v>
      </c>
      <c r="G98" s="7"/>
      <c r="H98" s="7">
        <f>AVERAGE(Ganges!H92:H103)-AVERAGE(Ganges!$H$2:$H$349)</f>
        <v>9.0754906668958029</v>
      </c>
      <c r="I98" s="7">
        <f t="shared" si="29"/>
        <v>-0.22963460261826185</v>
      </c>
      <c r="J98" s="7">
        <f>Ganges!H98-H98-I98-AVERAGE(Ganges!$H$2:$H$349)</f>
        <v>3.2267255951865081E-2</v>
      </c>
      <c r="K98" s="7">
        <f>AVERAGE(Ganges!I92:I103)-AVERAGE(Ganges!$I$2:$I$349)</f>
        <v>2.1697574376149262</v>
      </c>
      <c r="L98" s="7">
        <f t="shared" si="30"/>
        <v>-4.2418025238092127E-2</v>
      </c>
      <c r="M98" s="7">
        <f>Ganges!I98-K98-L98-AVERAGE(Ganges!$I$2:$I$349)</f>
        <v>4.0351091071428868E-2</v>
      </c>
      <c r="N98" s="7">
        <f>AVERAGE(Ganges!J92:J103)-AVERAGE(Ganges!$J$2:$J$349)</f>
        <v>0.11728551646551688</v>
      </c>
      <c r="O98" s="7">
        <f t="shared" si="31"/>
        <v>-1.4857769168154762</v>
      </c>
      <c r="P98" s="7">
        <f>Ganges!J98-N98-O98-AVERAGE(Ganges!$J$2:$J$349)</f>
        <v>-1.6743415684523644E-2</v>
      </c>
      <c r="Q98" s="7">
        <f>AVERAGE(Ganges!K92:K103)-AVERAGE(Ganges!$K$2:$K$349)</f>
        <v>-0.16143096129310175</v>
      </c>
      <c r="R98" s="7">
        <f t="shared" si="32"/>
        <v>0.21653965023809529</v>
      </c>
      <c r="S98" s="7">
        <f>Ganges!K98-Q98-R98-AVERAGE(Ganges!$K$2:$K$349)</f>
        <v>1.799513476190473E-2</v>
      </c>
      <c r="T98" s="7">
        <f>AVERAGE(Ganges!L92:L103)-AVERAGE(Ganges!$L$2:$L$349)</f>
        <v>0.6801517205459735</v>
      </c>
      <c r="U98" s="7">
        <f t="shared" si="33"/>
        <v>-1.093703183482142</v>
      </c>
      <c r="V98" s="7">
        <f>Ganges!L98-T98-U98-AVERAGE(Ganges!$L$2:$L$349)</f>
        <v>3.0035730982143072E-2</v>
      </c>
      <c r="W98" s="7">
        <f>AVERAGE(Ganges!M92:M103)-AVERAGE(Ganges!$M$2:$M$349)</f>
        <v>1.8001899425273971E-4</v>
      </c>
      <c r="X98" s="7">
        <f t="shared" si="34"/>
        <v>5.7876683541666668E-2</v>
      </c>
      <c r="Y98" s="7">
        <f>Ganges!M98-W98-X98-AVERAGE(Ganges!$M$2:$M$349)</f>
        <v>-3.5148770833337561E-4</v>
      </c>
      <c r="Z98" s="7">
        <f>AVERAGE(Ganges!N92:N103)-AVERAGE(Ganges!$N$2:$N$349)</f>
        <v>0.43603219103448243</v>
      </c>
      <c r="AA98" s="7">
        <f t="shared" si="35"/>
        <v>1.6850998422619168E-2</v>
      </c>
      <c r="AB98" s="7">
        <f>Ganges!N98-Z98-AA98-AVERAGE(Ganges!$N$2:$N$349)</f>
        <v>0.35495987324404743</v>
      </c>
      <c r="AC98" s="7">
        <f>AVERAGE(Ganges!O92:O103)-AVERAGE(Ganges!$O$2:$O$349)</f>
        <v>0.35574339304597657</v>
      </c>
      <c r="AD98" s="7">
        <f t="shared" si="36"/>
        <v>-1.308780161279762</v>
      </c>
      <c r="AE98" s="7">
        <f>Ganges!O98-AC98-AD98-AVERAGE(Ganges!$O$2:$O$349)</f>
        <v>0.16881274127976287</v>
      </c>
      <c r="AF98" s="7">
        <f>AVERAGE(Ganges!P92:P103)-AVERAGE(Ganges!$P$2:$P$349)</f>
        <v>-8.3915614080460887E-3</v>
      </c>
      <c r="AG98" s="7">
        <f t="shared" si="37"/>
        <v>-0.36475476767857146</v>
      </c>
      <c r="AH98" s="7">
        <f>Ganges!P98-AF98-AG98-AVERAGE(Ganges!$P$2:$P$349)</f>
        <v>-5.5531732142860557E-4</v>
      </c>
    </row>
    <row r="99" spans="1:34" x14ac:dyDescent="0.2">
      <c r="A99" s="3">
        <v>35841</v>
      </c>
      <c r="B99">
        <f t="shared" si="25"/>
        <v>1998</v>
      </c>
      <c r="C99">
        <f t="shared" si="26"/>
        <v>2</v>
      </c>
      <c r="D99" s="7">
        <f>AVERAGE(Ganges!D93:D104)</f>
        <v>12.795272786666667</v>
      </c>
      <c r="E99" s="7">
        <f t="shared" si="28"/>
        <v>-5.2546216000595232</v>
      </c>
      <c r="F99" s="7">
        <f>Ganges!D99-D99-E99</f>
        <v>-0.33728681660714344</v>
      </c>
      <c r="G99" s="7"/>
      <c r="H99" s="7">
        <f>AVERAGE(Ganges!H93:H104)-AVERAGE(Ganges!$H$2:$H$349)</f>
        <v>9.0866804452298311</v>
      </c>
      <c r="I99" s="7">
        <f t="shared" si="29"/>
        <v>-0.54886954151743339</v>
      </c>
      <c r="J99" s="7">
        <f>Ganges!H99-H99-I99-AVERAGE(Ganges!$H$2:$H$349)</f>
        <v>-0.13722665348268492</v>
      </c>
      <c r="K99" s="7">
        <f>AVERAGE(Ganges!I93:I104)-AVERAGE(Ganges!$I$2:$I$349)</f>
        <v>2.1450874726149252</v>
      </c>
      <c r="L99" s="7">
        <f t="shared" si="30"/>
        <v>4.2136805297630531E-2</v>
      </c>
      <c r="M99" s="7">
        <f>Ganges!I99-K99-L99-AVERAGE(Ganges!$I$2:$I$349)</f>
        <v>3.8739545535705133E-2</v>
      </c>
      <c r="N99" s="7">
        <f>AVERAGE(Ganges!J93:J104)-AVERAGE(Ganges!$J$2:$J$349)</f>
        <v>0.15522470729885018</v>
      </c>
      <c r="O99" s="7">
        <f t="shared" si="31"/>
        <v>-1.6770966998809522</v>
      </c>
      <c r="P99" s="7">
        <f>Ganges!J99-N99-O99-AVERAGE(Ganges!$J$2:$J$349)</f>
        <v>-0.11808870345238098</v>
      </c>
      <c r="Q99" s="7">
        <f>AVERAGE(Ganges!K93:K104)-AVERAGE(Ganges!$K$2:$K$349)</f>
        <v>-0.15734966462643518</v>
      </c>
      <c r="R99" s="7">
        <f t="shared" si="32"/>
        <v>-5.4973427976191536E-3</v>
      </c>
      <c r="S99" s="7">
        <f>Ganges!K99-Q99-R99-AVERAGE(Ganges!$K$2:$K$349)</f>
        <v>0.1602600211309525</v>
      </c>
      <c r="T99" s="7">
        <f>AVERAGE(Ganges!L93:L104)-AVERAGE(Ganges!$L$2:$L$349)</f>
        <v>0.7727769413793073</v>
      </c>
      <c r="U99" s="7">
        <f t="shared" si="33"/>
        <v>-1.9322372438392863</v>
      </c>
      <c r="V99" s="7">
        <f>Ganges!L99-T99-U99-AVERAGE(Ganges!$L$2:$L$349)</f>
        <v>-0.22727598949404637</v>
      </c>
      <c r="W99" s="7">
        <f>AVERAGE(Ganges!M93:M104)-AVERAGE(Ganges!$M$2:$M$349)</f>
        <v>5.4972482758605667E-4</v>
      </c>
      <c r="X99" s="7">
        <f t="shared" si="34"/>
        <v>5.7873377500000073E-2</v>
      </c>
      <c r="Y99" s="7">
        <f>Ganges!M99-W99-X99-AVERAGE(Ganges!$M$2:$M$349)</f>
        <v>-6.4520750000007787E-4</v>
      </c>
      <c r="Z99" s="7">
        <f>AVERAGE(Ganges!N93:N104)-AVERAGE(Ganges!$N$2:$N$349)</f>
        <v>0.43270669103448256</v>
      </c>
      <c r="AA99" s="7">
        <f t="shared" si="35"/>
        <v>0.43765920318452389</v>
      </c>
      <c r="AB99" s="7">
        <f>Ganges!N99-Z99-AA99-AVERAGE(Ganges!$N$2:$N$349)</f>
        <v>0.24391405848214265</v>
      </c>
      <c r="AC99" s="7">
        <f>AVERAGE(Ganges!O93:O104)-AVERAGE(Ganges!$O$2:$O$349)</f>
        <v>0.35454752471264328</v>
      </c>
      <c r="AD99" s="7">
        <f t="shared" si="36"/>
        <v>-1.2697476931547613</v>
      </c>
      <c r="AE99" s="7">
        <f>Ganges!O99-AC99-AD99-AVERAGE(Ganges!$O$2:$O$349)</f>
        <v>-0.27883845851190525</v>
      </c>
      <c r="AF99" s="7">
        <f>AVERAGE(Ganges!P93:P104)-AVERAGE(Ganges!$P$2:$P$349)</f>
        <v>5.0428885919537869E-3</v>
      </c>
      <c r="AG99" s="7">
        <f t="shared" si="37"/>
        <v>-0.35885107348214285</v>
      </c>
      <c r="AH99" s="7">
        <f>Ganges!P99-AF99-AG99-AVERAGE(Ganges!$P$2:$P$349)</f>
        <v>-1.8064581517857059E-2</v>
      </c>
    </row>
    <row r="100" spans="1:34" x14ac:dyDescent="0.2">
      <c r="A100" s="3">
        <v>35869</v>
      </c>
      <c r="B100">
        <f t="shared" si="25"/>
        <v>1998</v>
      </c>
      <c r="C100">
        <f t="shared" si="26"/>
        <v>3</v>
      </c>
      <c r="D100" s="7">
        <f>AVERAGE(Ganges!D94:D105)</f>
        <v>12.743157346666665</v>
      </c>
      <c r="E100" s="7">
        <f t="shared" si="28"/>
        <v>-6.4335412916964296</v>
      </c>
      <c r="F100" s="7">
        <f>Ganges!D100-D100-E100</f>
        <v>0.35589698502976486</v>
      </c>
      <c r="G100" s="7"/>
      <c r="H100" s="7">
        <f>AVERAGE(Ganges!H94:H105)-AVERAGE(Ganges!$H$2:$H$349)</f>
        <v>9.051117294397045</v>
      </c>
      <c r="I100" s="7">
        <f t="shared" si="29"/>
        <v>-1.0008007227083908</v>
      </c>
      <c r="J100" s="7">
        <f>Ganges!H100-H100-I100-AVERAGE(Ganges!$H$2:$H$349)</f>
        <v>-1.5699111459070991E-2</v>
      </c>
      <c r="K100" s="7">
        <f>AVERAGE(Ganges!I94:I105)-AVERAGE(Ganges!$I$2:$I$349)</f>
        <v>2.1131393834482637</v>
      </c>
      <c r="L100" s="7">
        <f t="shared" si="30"/>
        <v>0.12230055642857707</v>
      </c>
      <c r="M100" s="7">
        <f>Ganges!I100-K100-L100-AVERAGE(Ganges!$I$2:$I$349)</f>
        <v>6.8255973571417883E-2</v>
      </c>
      <c r="N100" s="7">
        <f>AVERAGE(Ganges!J94:J105)-AVERAGE(Ganges!$J$2:$J$349)</f>
        <v>0.18724312979885083</v>
      </c>
      <c r="O100" s="7">
        <f t="shared" si="31"/>
        <v>-1.8011396020535715</v>
      </c>
      <c r="P100" s="7">
        <f>Ganges!J100-N100-O100-AVERAGE(Ganges!$J$2:$J$349)</f>
        <v>-0.16747058377976254</v>
      </c>
      <c r="Q100" s="7">
        <f>AVERAGE(Ganges!K94:K105)-AVERAGE(Ganges!$K$2:$K$349)</f>
        <v>-0.15357654212643512</v>
      </c>
      <c r="R100" s="7">
        <f t="shared" si="32"/>
        <v>5.2535116071428689E-2</v>
      </c>
      <c r="S100" s="7">
        <f>Ganges!K100-Q100-R100-AVERAGE(Ganges!$K$2:$K$349)</f>
        <v>-0.13283953023809525</v>
      </c>
      <c r="T100" s="7">
        <f>AVERAGE(Ganges!L94:L105)-AVERAGE(Ganges!$L$2:$L$349)</f>
        <v>0.72518708304597546</v>
      </c>
      <c r="U100" s="7">
        <f t="shared" si="33"/>
        <v>-3.0455844529464278</v>
      </c>
      <c r="V100" s="7">
        <f>Ganges!L100-T100-U100-AVERAGE(Ganges!$L$2:$L$349)</f>
        <v>0.38134059794642727</v>
      </c>
      <c r="W100" s="7">
        <f>AVERAGE(Ganges!M94:M105)-AVERAGE(Ganges!$M$2:$M$349)</f>
        <v>7.0524982758607413E-4</v>
      </c>
      <c r="X100" s="7">
        <f t="shared" si="34"/>
        <v>5.7839161636904807E-2</v>
      </c>
      <c r="Y100" s="7">
        <f>Ganges!M100-W100-X100-AVERAGE(Ganges!$M$2:$M$349)</f>
        <v>-7.6651663690485705E-4</v>
      </c>
      <c r="Z100" s="7">
        <f>AVERAGE(Ganges!N94:N105)-AVERAGE(Ganges!$N$2:$N$349)</f>
        <v>0.43259576770114916</v>
      </c>
      <c r="AA100" s="7">
        <f t="shared" si="35"/>
        <v>0.78479671071428569</v>
      </c>
      <c r="AB100" s="7">
        <f>Ganges!N100-Z100-AA100-AVERAGE(Ganges!$N$2:$N$349)</f>
        <v>0.40771346428571409</v>
      </c>
      <c r="AC100" s="7">
        <f>AVERAGE(Ganges!O94:O105)-AVERAGE(Ganges!$O$2:$O$349)</f>
        <v>0.34405901471264322</v>
      </c>
      <c r="AD100" s="7">
        <f t="shared" si="36"/>
        <v>-1.2446956646428582</v>
      </c>
      <c r="AE100" s="7">
        <f>Ganges!O100-AC100-AD100-AVERAGE(Ganges!$O$2:$O$349)</f>
        <v>-0.13383604702380847</v>
      </c>
      <c r="AF100" s="7">
        <f>AVERAGE(Ganges!P94:P105)-AVERAGE(Ganges!$P$2:$P$349)</f>
        <v>4.2692251925287195E-2</v>
      </c>
      <c r="AG100" s="7">
        <f t="shared" si="37"/>
        <v>-0.35879812741071426</v>
      </c>
      <c r="AH100" s="7">
        <f>Ganges!P100-AF100-AG100-AVERAGE(Ganges!$P$2:$P$349)</f>
        <v>-5.0870500922619077E-2</v>
      </c>
    </row>
    <row r="101" spans="1:34" x14ac:dyDescent="0.2">
      <c r="A101" s="3">
        <v>35900</v>
      </c>
      <c r="B101">
        <f t="shared" si="25"/>
        <v>1998</v>
      </c>
      <c r="C101">
        <f t="shared" si="26"/>
        <v>4</v>
      </c>
      <c r="D101" s="7">
        <f>AVERAGE(Ganges!D95:D106)</f>
        <v>12.499313155833335</v>
      </c>
      <c r="E101" s="7">
        <f t="shared" si="28"/>
        <v>-7.9041783172619047</v>
      </c>
      <c r="F101" s="7">
        <f>Ganges!D101-D101-E101</f>
        <v>1.2178343714285704</v>
      </c>
      <c r="G101" s="7"/>
      <c r="H101" s="7">
        <f>AVERAGE(Ganges!H95:H106)-AVERAGE(Ganges!$H$2:$H$349)</f>
        <v>8.9903873143966848</v>
      </c>
      <c r="I101" s="7">
        <f t="shared" si="29"/>
        <v>-1.958955310744841</v>
      </c>
      <c r="J101" s="7">
        <f>Ganges!H101-H101-I101-AVERAGE(Ganges!$H$2:$H$349)</f>
        <v>0.24244326657753845</v>
      </c>
      <c r="K101" s="7">
        <f>AVERAGE(Ganges!I95:I106)-AVERAGE(Ganges!$I$2:$I$349)</f>
        <v>2.0774217367815879</v>
      </c>
      <c r="L101" s="7">
        <f t="shared" si="30"/>
        <v>0.19232259363092652</v>
      </c>
      <c r="M101" s="7">
        <f>Ganges!I101-K101-L101-AVERAGE(Ganges!$I$2:$I$349)</f>
        <v>5.7843023035744068E-2</v>
      </c>
      <c r="N101" s="7">
        <f>AVERAGE(Ganges!J95:J106)-AVERAGE(Ganges!$J$2:$J$349)</f>
        <v>0.18948871479885065</v>
      </c>
      <c r="O101" s="7">
        <f t="shared" si="31"/>
        <v>-1.7586500249702381</v>
      </c>
      <c r="P101" s="7">
        <f>Ganges!J101-N101-O101-AVERAGE(Ganges!$J$2:$J$349)</f>
        <v>-9.4824645863095469E-2</v>
      </c>
      <c r="Q101" s="7">
        <f>AVERAGE(Ganges!K95:K106)-AVERAGE(Ganges!$K$2:$K$349)</f>
        <v>-0.14615662545976849</v>
      </c>
      <c r="R101" s="7">
        <f t="shared" si="32"/>
        <v>0.2259362869047622</v>
      </c>
      <c r="S101" s="7">
        <f>Ganges!K101-Q101-R101-AVERAGE(Ganges!$K$2:$K$349)</f>
        <v>-0.15367620773809543</v>
      </c>
      <c r="T101" s="7">
        <f>AVERAGE(Ganges!L95:L106)-AVERAGE(Ganges!$L$2:$L$349)</f>
        <v>0.58361357471264075</v>
      </c>
      <c r="U101" s="7">
        <f t="shared" si="33"/>
        <v>-3.723486840119048</v>
      </c>
      <c r="V101" s="7">
        <f>Ganges!L101-T101-U101-AVERAGE(Ganges!$L$2:$L$349)</f>
        <v>0.60445771345238164</v>
      </c>
      <c r="W101" s="7">
        <f>AVERAGE(Ganges!M95:M106)-AVERAGE(Ganges!$M$2:$M$349)</f>
        <v>9.997173275860527E-4</v>
      </c>
      <c r="X101" s="7">
        <f t="shared" si="34"/>
        <v>-0.21711850002976191</v>
      </c>
      <c r="Y101" s="7">
        <f>Ganges!M101-W101-X101-AVERAGE(Ganges!$M$2:$M$349)</f>
        <v>5.7506752976191344E-4</v>
      </c>
      <c r="Z101" s="7">
        <f>AVERAGE(Ganges!N95:N106)-AVERAGE(Ganges!$N$2:$N$349)</f>
        <v>0.43236067853448246</v>
      </c>
      <c r="AA101" s="7">
        <f t="shared" si="35"/>
        <v>0.94605123470238128</v>
      </c>
      <c r="AB101" s="7">
        <f>Ganges!N101-Z101-AA101-AVERAGE(Ganges!$N$2:$N$349)</f>
        <v>0.53746813946428529</v>
      </c>
      <c r="AC101" s="7">
        <f>AVERAGE(Ganges!O95:O106)-AVERAGE(Ganges!$O$2:$O$349)</f>
        <v>0.31094847554597749</v>
      </c>
      <c r="AD101" s="7">
        <f t="shared" si="36"/>
        <v>-1.2491411090178564</v>
      </c>
      <c r="AE101" s="7">
        <f>Ganges!O101-AC101-AD101-AVERAGE(Ganges!$O$2:$O$349)</f>
        <v>8.8068276517854649E-2</v>
      </c>
      <c r="AF101" s="7">
        <f>AVERAGE(Ganges!P95:P106)-AVERAGE(Ganges!$P$2:$P$349)</f>
        <v>6.0239953591953943E-2</v>
      </c>
      <c r="AG101" s="7">
        <f t="shared" si="37"/>
        <v>-0.36113467098214286</v>
      </c>
      <c r="AH101" s="7">
        <f>Ganges!P101-AF101-AG101-AVERAGE(Ganges!$P$2:$P$349)</f>
        <v>-6.4623709017857189E-2</v>
      </c>
    </row>
    <row r="102" spans="1:34" x14ac:dyDescent="0.2">
      <c r="A102" s="3">
        <v>35930</v>
      </c>
      <c r="B102">
        <f t="shared" si="25"/>
        <v>1998</v>
      </c>
      <c r="C102">
        <f t="shared" si="26"/>
        <v>5</v>
      </c>
      <c r="D102" s="7">
        <f>AVERAGE(Ganges!D96:D107)</f>
        <v>12.640599846666667</v>
      </c>
      <c r="E102" s="7">
        <f t="shared" si="28"/>
        <v>-8.4472615789880923</v>
      </c>
      <c r="F102" s="7">
        <f>Ganges!D102-D102-E102</f>
        <v>0.56519187232142531</v>
      </c>
      <c r="G102" s="7"/>
      <c r="H102" s="7">
        <f>AVERAGE(Ganges!H96:H107)-AVERAGE(Ganges!$H$2:$H$349)</f>
        <v>8.9679263768966848</v>
      </c>
      <c r="I102" s="7">
        <f t="shared" si="29"/>
        <v>-2.9423304963988812</v>
      </c>
      <c r="J102" s="7">
        <f>Ganges!H102-H102-I102-AVERAGE(Ganges!$H$2:$H$349)</f>
        <v>0.3447149397316025</v>
      </c>
      <c r="K102" s="7">
        <f>AVERAGE(Ganges!I96:I107)-AVERAGE(Ganges!$I$2:$I$349)</f>
        <v>2.0430996334482572</v>
      </c>
      <c r="L102" s="7">
        <f t="shared" si="30"/>
        <v>0.26187326818451595</v>
      </c>
      <c r="M102" s="7">
        <f>Ganges!I102-K102-L102-AVERAGE(Ganges!$I$2:$I$349)</f>
        <v>5.8049181815484019E-2</v>
      </c>
      <c r="N102" s="7">
        <f>AVERAGE(Ganges!J96:J107)-AVERAGE(Ganges!$J$2:$J$349)</f>
        <v>0.24659870646551685</v>
      </c>
      <c r="O102" s="7">
        <f t="shared" si="31"/>
        <v>-1.654806472142857</v>
      </c>
      <c r="P102" s="7">
        <f>Ganges!J102-N102-O102-AVERAGE(Ganges!$J$2:$J$349)</f>
        <v>-4.6375570357143125E-2</v>
      </c>
      <c r="Q102" s="7">
        <f>AVERAGE(Ganges!K96:K107)-AVERAGE(Ganges!$K$2:$K$349)</f>
        <v>-0.17788137129310155</v>
      </c>
      <c r="R102" s="7">
        <f t="shared" si="32"/>
        <v>0.48784478613095239</v>
      </c>
      <c r="S102" s="7">
        <f>Ganges!K102-Q102-R102-AVERAGE(Ganges!$K$2:$K$349)</f>
        <v>-3.2795101130952631E-2</v>
      </c>
      <c r="T102" s="7">
        <f>AVERAGE(Ganges!L96:L107)-AVERAGE(Ganges!$L$2:$L$349)</f>
        <v>0.65450257054597483</v>
      </c>
      <c r="U102" s="7">
        <f t="shared" si="33"/>
        <v>-4.0625065267857146</v>
      </c>
      <c r="V102" s="7">
        <f>Ganges!L102-T102-U102-AVERAGE(Ganges!$L$2:$L$349)</f>
        <v>0.25088740428571477</v>
      </c>
      <c r="W102" s="7">
        <f>AVERAGE(Ganges!M96:M107)-AVERAGE(Ganges!$M$2:$M$349)</f>
        <v>1.2941848275860868E-3</v>
      </c>
      <c r="X102" s="7">
        <f t="shared" si="34"/>
        <v>-8.4250850982142855E-2</v>
      </c>
      <c r="Y102" s="7">
        <f>Ganges!M102-W102-X102-AVERAGE(Ganges!$M$2:$M$349)</f>
        <v>-3.7937190178571889E-3</v>
      </c>
      <c r="Z102" s="7">
        <f>AVERAGE(Ganges!N96:N107)-AVERAGE(Ganges!$N$2:$N$349)</f>
        <v>0.426154587701149</v>
      </c>
      <c r="AA102" s="7">
        <f t="shared" si="35"/>
        <v>0.73088484630952411</v>
      </c>
      <c r="AB102" s="7">
        <f>Ganges!N102-Z102-AA102-AVERAGE(Ganges!$N$2:$N$349)</f>
        <v>0.16351097869047604</v>
      </c>
      <c r="AC102" s="7">
        <f>AVERAGE(Ganges!O96:O107)-AVERAGE(Ganges!$O$2:$O$349)</f>
        <v>0.40979065887931032</v>
      </c>
      <c r="AD102" s="7">
        <f t="shared" si="36"/>
        <v>-0.8533853583035711</v>
      </c>
      <c r="AE102" s="7">
        <f>Ganges!O102-AC102-AD102-AVERAGE(Ganges!$O$2:$O$349)</f>
        <v>-0.12641500752976231</v>
      </c>
      <c r="AF102" s="7">
        <f>AVERAGE(Ganges!P96:P107)-AVERAGE(Ganges!$P$2:$P$349)</f>
        <v>6.910892942528718E-2</v>
      </c>
      <c r="AG102" s="7">
        <f t="shared" si="37"/>
        <v>-0.33059407988095235</v>
      </c>
      <c r="AH102" s="7">
        <f>Ganges!P102-AF102-AG102-AVERAGE(Ganges!$P$2:$P$349)</f>
        <v>-4.2577945952380958E-2</v>
      </c>
    </row>
    <row r="103" spans="1:34" x14ac:dyDescent="0.2">
      <c r="A103" s="3">
        <v>35961</v>
      </c>
      <c r="B103">
        <f t="shared" si="25"/>
        <v>1998</v>
      </c>
      <c r="C103">
        <f t="shared" si="26"/>
        <v>6</v>
      </c>
      <c r="D103" s="7">
        <f>AVERAGE(Ganges!D97:D108)</f>
        <v>12.564750869999999</v>
      </c>
      <c r="E103" s="7">
        <f t="shared" si="28"/>
        <v>-5.6838632847619053</v>
      </c>
      <c r="F103" s="7">
        <f>Ganges!D103-D103-E103</f>
        <v>-1.6701103052380937</v>
      </c>
      <c r="G103" s="7"/>
      <c r="H103" s="7">
        <f>AVERAGE(Ganges!H97:H108)-AVERAGE(Ganges!$H$2:$H$349)</f>
        <v>8.9498803152296205</v>
      </c>
      <c r="I103" s="7">
        <f t="shared" si="29"/>
        <v>-2.8943517773818712</v>
      </c>
      <c r="J103" s="7">
        <f>Ganges!H103-H103-I103-AVERAGE(Ganges!$H$2:$H$349)</f>
        <v>-0.16861615761808935</v>
      </c>
      <c r="K103" s="7">
        <f>AVERAGE(Ganges!I97:I108)-AVERAGE(Ganges!$I$2:$I$349)</f>
        <v>2.0058821751149267</v>
      </c>
      <c r="L103" s="7">
        <f t="shared" si="30"/>
        <v>0.24831659461309386</v>
      </c>
      <c r="M103" s="7">
        <f>Ganges!I103-K103-L103-AVERAGE(Ganges!$I$2:$I$349)</f>
        <v>-3.9009962797607045E-3</v>
      </c>
      <c r="N103" s="7">
        <f>AVERAGE(Ganges!J97:J108)-AVERAGE(Ganges!$J$2:$J$349)</f>
        <v>0.2803387106321833</v>
      </c>
      <c r="O103" s="7">
        <f t="shared" si="31"/>
        <v>-0.61263912815476207</v>
      </c>
      <c r="P103" s="7">
        <f>Ganges!J103-N103-O103-AVERAGE(Ganges!$J$2:$J$349)</f>
        <v>-0.28253906851190425</v>
      </c>
      <c r="Q103" s="7">
        <f>AVERAGE(Ganges!K97:K108)-AVERAGE(Ganges!$K$2:$K$349)</f>
        <v>-0.18707373379310177</v>
      </c>
      <c r="R103" s="7">
        <f t="shared" si="32"/>
        <v>0.22362542860119017</v>
      </c>
      <c r="S103" s="7">
        <f>Ganges!K103-Q103-R103-AVERAGE(Ganges!$K$2:$K$349)</f>
        <v>0.23534410889880986</v>
      </c>
      <c r="T103" s="7">
        <f>AVERAGE(Ganges!L97:L108)-AVERAGE(Ganges!$L$2:$L$349)</f>
        <v>0.60775234304597436</v>
      </c>
      <c r="U103" s="7">
        <f t="shared" si="33"/>
        <v>-2.4164560386607152</v>
      </c>
      <c r="V103" s="7">
        <f>Ganges!L103-T103-U103-AVERAGE(Ganges!$L$2:$L$349)</f>
        <v>-0.55606590633928477</v>
      </c>
      <c r="W103" s="7">
        <f>AVERAGE(Ganges!M97:M108)-AVERAGE(Ganges!$M$2:$M$349)</f>
        <v>1.5133506609193714E-3</v>
      </c>
      <c r="X103" s="7">
        <f t="shared" si="34"/>
        <v>-5.7958727619047634E-2</v>
      </c>
      <c r="Y103" s="7">
        <f>Ganges!M103-W103-X103-AVERAGE(Ganges!$M$2:$M$349)</f>
        <v>-2.3768682142856767E-3</v>
      </c>
      <c r="Z103" s="7">
        <f>AVERAGE(Ganges!N97:N108)-AVERAGE(Ganges!$N$2:$N$349)</f>
        <v>0.40775787270114927</v>
      </c>
      <c r="AA103" s="7">
        <f t="shared" si="35"/>
        <v>1.2079400357142833E-2</v>
      </c>
      <c r="AB103" s="7">
        <f>Ganges!N103-Z103-AA103-AVERAGE(Ganges!$N$2:$N$349)</f>
        <v>-0.24733276035714302</v>
      </c>
      <c r="AC103" s="7">
        <f>AVERAGE(Ganges!O97:O108)-AVERAGE(Ganges!$O$2:$O$349)</f>
        <v>0.42964784721264415</v>
      </c>
      <c r="AD103" s="7">
        <f t="shared" si="36"/>
        <v>-0.20166404395833393</v>
      </c>
      <c r="AE103" s="7">
        <f>Ganges!O103-AC103-AD103-AVERAGE(Ganges!$O$2:$O$349)</f>
        <v>-0.55865606020833347</v>
      </c>
      <c r="AF103" s="7">
        <f>AVERAGE(Ganges!P97:P108)-AVERAGE(Ganges!$P$2:$P$349)</f>
        <v>6.9055385258620594E-2</v>
      </c>
      <c r="AG103" s="7">
        <f t="shared" si="37"/>
        <v>1.5163750148809496E-2</v>
      </c>
      <c r="AH103" s="7">
        <f>Ganges!P103-AF103-AG103-AVERAGE(Ganges!$P$2:$P$349)</f>
        <v>-8.6024691815476229E-2</v>
      </c>
    </row>
    <row r="104" spans="1:34" x14ac:dyDescent="0.2">
      <c r="A104" s="3">
        <v>35991</v>
      </c>
      <c r="B104">
        <f t="shared" si="25"/>
        <v>1998</v>
      </c>
      <c r="C104">
        <f t="shared" si="26"/>
        <v>7</v>
      </c>
      <c r="D104" s="7">
        <f>AVERAGE(Ganges!D98:D109)</f>
        <v>12.194183269999998</v>
      </c>
      <c r="E104" s="7">
        <f t="shared" si="28"/>
        <v>6.6155838407142857</v>
      </c>
      <c r="F104" s="7">
        <f>Ganges!D104-D104-E104</f>
        <v>3.121751439285716</v>
      </c>
      <c r="G104" s="7"/>
      <c r="H104" s="7">
        <f>AVERAGE(Ganges!H98:H109)-AVERAGE(Ganges!$H$2:$H$349)</f>
        <v>8.9163516693961355</v>
      </c>
      <c r="I104" s="7">
        <f t="shared" si="29"/>
        <v>-0.77064296154776457</v>
      </c>
      <c r="J104" s="7">
        <f>Ganges!H104-H104-I104-AVERAGE(Ganges!$H$2:$H$349)</f>
        <v>0.81395757238124133</v>
      </c>
      <c r="K104" s="7">
        <f>AVERAGE(Ganges!I98:I109)-AVERAGE(Ganges!$I$2:$I$349)</f>
        <v>1.963821958448257</v>
      </c>
      <c r="L104" s="7">
        <f t="shared" si="30"/>
        <v>5.4661321130851093E-3</v>
      </c>
      <c r="M104" s="7">
        <f>Ganges!I104-K104-L104-AVERAGE(Ganges!$I$2:$I$349)</f>
        <v>-2.4429307113081222E-2</v>
      </c>
      <c r="N104" s="7">
        <f>AVERAGE(Ganges!J98:J109)-AVERAGE(Ganges!$J$2:$J$349)</f>
        <v>0.27273014813218355</v>
      </c>
      <c r="O104" s="7">
        <f t="shared" si="31"/>
        <v>1.9146000988095242</v>
      </c>
      <c r="P104" s="7">
        <f>Ganges!J104-N104-O104-AVERAGE(Ganges!$J$2:$J$349)</f>
        <v>0.73127956702380903</v>
      </c>
      <c r="Q104" s="7">
        <f>AVERAGE(Ganges!K98:K109)-AVERAGE(Ganges!$K$2:$K$349)</f>
        <v>-0.167870567126435</v>
      </c>
      <c r="R104" s="7">
        <f t="shared" si="32"/>
        <v>-0.24747748931547631</v>
      </c>
      <c r="S104" s="7">
        <f>Ganges!K104-Q104-R104-AVERAGE(Ganges!$K$2:$K$349)</f>
        <v>-7.0873069851190462E-2</v>
      </c>
      <c r="T104" s="7">
        <f>AVERAGE(Ganges!L98:L109)-AVERAGE(Ganges!$L$2:$L$349)</f>
        <v>0.49047658804597472</v>
      </c>
      <c r="U104" s="7">
        <f t="shared" si="33"/>
        <v>2.784802820148812</v>
      </c>
      <c r="V104" s="7">
        <f>Ganges!L104-T104-U104-AVERAGE(Ganges!$L$2:$L$349)</f>
        <v>1.4243890998511883</v>
      </c>
      <c r="W104" s="7">
        <f>AVERAGE(Ganges!M98:M109)-AVERAGE(Ganges!$M$2:$M$349)</f>
        <v>1.5280098275860521E-3</v>
      </c>
      <c r="X104" s="7">
        <f t="shared" si="34"/>
        <v>0.12891117982142855</v>
      </c>
      <c r="Y104" s="7">
        <f>Ganges!M104-W104-X104-AVERAGE(Ganges!$M$2:$M$349)</f>
        <v>-5.2485482142855533E-4</v>
      </c>
      <c r="Z104" s="7">
        <f>AVERAGE(Ganges!N98:N109)-AVERAGE(Ganges!$N$2:$N$349)</f>
        <v>0.34108722853448259</v>
      </c>
      <c r="AA104" s="7">
        <f t="shared" si="35"/>
        <v>-0.52519605559523808</v>
      </c>
      <c r="AB104" s="7">
        <f>Ganges!N104-Z104-AA104-AVERAGE(Ganges!$N$2:$N$349)</f>
        <v>-0.36391820023809546</v>
      </c>
      <c r="AC104" s="7">
        <f>AVERAGE(Ganges!O98:O109)-AVERAGE(Ganges!$O$2:$O$349)</f>
        <v>0.30813332804597682</v>
      </c>
      <c r="AD104" s="7">
        <f t="shared" si="36"/>
        <v>2.1484386747619038</v>
      </c>
      <c r="AE104" s="7">
        <f>Ganges!O104-AC104-AD104-AVERAGE(Ganges!$O$2:$O$349)</f>
        <v>5.0566730238095658E-2</v>
      </c>
      <c r="AF104" s="7">
        <f>AVERAGE(Ganges!P98:P109)-AVERAGE(Ganges!$P$2:$P$349)</f>
        <v>6.7919875258620532E-2</v>
      </c>
      <c r="AG104" s="7">
        <f t="shared" si="37"/>
        <v>1.1766963763988094</v>
      </c>
      <c r="AH104" s="7">
        <f>Ganges!P104-AF104-AG104-AVERAGE(Ganges!$P$2:$P$349)</f>
        <v>0.56133935193452378</v>
      </c>
    </row>
    <row r="105" spans="1:34" x14ac:dyDescent="0.2">
      <c r="A105" s="3">
        <v>36022</v>
      </c>
      <c r="B105">
        <f t="shared" si="25"/>
        <v>1998</v>
      </c>
      <c r="C105">
        <f t="shared" si="26"/>
        <v>8</v>
      </c>
      <c r="D105" s="7">
        <f>AVERAGE(Ganges!D99:D110)</f>
        <v>11.922394037499998</v>
      </c>
      <c r="E105" s="7">
        <f t="shared" si="28"/>
        <v>14.858317791160713</v>
      </c>
      <c r="F105" s="7">
        <f>Ganges!D105-D105-E105</f>
        <v>0.18127090133928725</v>
      </c>
      <c r="G105" s="7"/>
      <c r="H105" s="7">
        <f>AVERAGE(Ganges!H99:H110)-AVERAGE(Ganges!$H$2:$H$349)</f>
        <v>8.8607689868968009</v>
      </c>
      <c r="I105" s="7">
        <f t="shared" si="29"/>
        <v>1.7910672144639648</v>
      </c>
      <c r="J105" s="7">
        <f>Ganges!H105-H105-I105-AVERAGE(Ganges!$H$2:$H$349)</f>
        <v>0.15255664886899467</v>
      </c>
      <c r="K105" s="7">
        <f>AVERAGE(Ganges!I99:I110)-AVERAGE(Ganges!$I$2:$I$349)</f>
        <v>1.9193489467815894</v>
      </c>
      <c r="L105" s="7">
        <f t="shared" si="30"/>
        <v>-0.2522639657440422</v>
      </c>
      <c r="M105" s="7">
        <f>Ganges!I105-K105-L105-AVERAGE(Ganges!$I$2:$I$349)</f>
        <v>-5.9277587589285474E-2</v>
      </c>
      <c r="N105" s="7">
        <f>AVERAGE(Ganges!J99:J110)-AVERAGE(Ganges!$J$2:$J$349)</f>
        <v>0.27287380979885034</v>
      </c>
      <c r="O105" s="7">
        <f t="shared" si="31"/>
        <v>3.2617922553273822</v>
      </c>
      <c r="P105" s="7">
        <f>Ganges!J105-N105-O105-AVERAGE(Ganges!$J$2:$J$349)</f>
        <v>0.46091860883928515</v>
      </c>
      <c r="Q105" s="7">
        <f>AVERAGE(Ganges!K99:K110)-AVERAGE(Ganges!$K$2:$K$349)</f>
        <v>-0.15833423129310165</v>
      </c>
      <c r="R105" s="7">
        <f t="shared" si="32"/>
        <v>-0.6777548544940476</v>
      </c>
      <c r="S105" s="7">
        <f>Ganges!K105-Q105-R105-AVERAGE(Ganges!$K$2:$K$349)</f>
        <v>0.10211887949404763</v>
      </c>
      <c r="T105" s="7">
        <f>AVERAGE(Ganges!L99:L110)-AVERAGE(Ganges!$L$2:$L$349)</f>
        <v>0.43000636387930857</v>
      </c>
      <c r="U105" s="7">
        <f t="shared" si="33"/>
        <v>6.3223019357738082</v>
      </c>
      <c r="V105" s="7">
        <f>Ganges!L105-T105-U105-AVERAGE(Ganges!$L$2:$L$349)</f>
        <v>-0.30803282160714041</v>
      </c>
      <c r="W105" s="7">
        <f>AVERAGE(Ganges!M99:M110)-AVERAGE(Ganges!$M$2:$M$349)</f>
        <v>1.7113931609193667E-3</v>
      </c>
      <c r="X105" s="7">
        <f t="shared" si="34"/>
        <v>-7.3896365773808981E-3</v>
      </c>
      <c r="Y105" s="7">
        <f>Ganges!M105-W105-X105-AVERAGE(Ganges!$M$2:$M$349)</f>
        <v>4.3544282440475812E-3</v>
      </c>
      <c r="Z105" s="7">
        <f>AVERAGE(Ganges!N99:N110)-AVERAGE(Ganges!$N$2:$N$349)</f>
        <v>0.27218105020114913</v>
      </c>
      <c r="AA105" s="7">
        <f t="shared" si="35"/>
        <v>-0.60797518208333334</v>
      </c>
      <c r="AB105" s="7">
        <f>Ganges!N105-Z105-AA105-AVERAGE(Ganges!$N$2:$N$349)</f>
        <v>-0.26468269541666672</v>
      </c>
      <c r="AC105" s="7">
        <f>AVERAGE(Ganges!O99:O110)-AVERAGE(Ganges!$O$2:$O$349)</f>
        <v>0.25594131554597688</v>
      </c>
      <c r="AD105" s="7">
        <f t="shared" si="36"/>
        <v>3.8747627743750011</v>
      </c>
      <c r="AE105" s="7">
        <f>Ganges!O105-AC105-AD105-AVERAGE(Ganges!$O$2:$O$349)</f>
        <v>-0.16123024687500198</v>
      </c>
      <c r="AF105" s="7">
        <f>AVERAGE(Ganges!P99:P110)-AVERAGE(Ganges!$P$2:$P$349)</f>
        <v>6.7882448591953859E-2</v>
      </c>
      <c r="AG105" s="7">
        <f t="shared" si="37"/>
        <v>1.1537736213392862</v>
      </c>
      <c r="AH105" s="7">
        <f>Ganges!P105-AF105-AG105-AVERAGE(Ganges!$P$2:$P$349)</f>
        <v>0.25463196366071394</v>
      </c>
    </row>
    <row r="106" spans="1:34" x14ac:dyDescent="0.2">
      <c r="A106" s="3">
        <v>36053</v>
      </c>
      <c r="B106">
        <f t="shared" si="25"/>
        <v>1998</v>
      </c>
      <c r="C106">
        <f t="shared" si="26"/>
        <v>9</v>
      </c>
      <c r="D106" s="7">
        <f>AVERAGE(Ganges!D100:D111)</f>
        <v>11.672799984999999</v>
      </c>
      <c r="E106" s="7">
        <f t="shared" si="28"/>
        <v>13.415904409672619</v>
      </c>
      <c r="F106" s="7">
        <f>Ganges!D106-D106-E106</f>
        <v>-2.2639935446726192</v>
      </c>
      <c r="G106" s="7"/>
      <c r="H106" s="7">
        <f>AVERAGE(Ganges!H100:H111)-AVERAGE(Ganges!$H$2:$H$349)</f>
        <v>8.8089704843960135</v>
      </c>
      <c r="I106" s="7">
        <f t="shared" si="29"/>
        <v>2.8821643645833319</v>
      </c>
      <c r="J106" s="7">
        <f>Ganges!H106-H106-I106-AVERAGE(Ganges!$H$2:$H$349)</f>
        <v>-0.30837285874986264</v>
      </c>
      <c r="K106" s="7">
        <f>AVERAGE(Ganges!I100:I111)-AVERAGE(Ganges!$I$2:$I$349)</f>
        <v>1.8731888842815962</v>
      </c>
      <c r="L106" s="7">
        <f t="shared" si="30"/>
        <v>-0.26117310074405253</v>
      </c>
      <c r="M106" s="7">
        <f>Ganges!I106-K106-L106-AVERAGE(Ganges!$I$2:$I$349)</f>
        <v>-6.8253350089285902E-2</v>
      </c>
      <c r="N106" s="7">
        <f>AVERAGE(Ganges!J100:J111)-AVERAGE(Ganges!$J$2:$J$349)</f>
        <v>0.27045670729885041</v>
      </c>
      <c r="O106" s="7">
        <f t="shared" si="31"/>
        <v>3.2540599605357148</v>
      </c>
      <c r="P106" s="7">
        <f>Ganges!J106-N106-O106-AVERAGE(Ganges!$J$2:$J$349)</f>
        <v>-8.7565313869048644E-2</v>
      </c>
      <c r="Q106" s="7">
        <f>AVERAGE(Ganges!K100:K111)-AVERAGE(Ganges!$K$2:$K$349)</f>
        <v>-0.15374602962643502</v>
      </c>
      <c r="R106" s="7">
        <f t="shared" si="32"/>
        <v>-0.42088666654761897</v>
      </c>
      <c r="S106" s="7">
        <f>Ganges!K106-Q106-R106-AVERAGE(Ganges!$K$2:$K$349)</f>
        <v>4.7593919880952185E-2</v>
      </c>
      <c r="T106" s="7">
        <f>AVERAGE(Ganges!L100:L111)-AVERAGE(Ganges!$L$2:$L$349)</f>
        <v>0.36433130387930923</v>
      </c>
      <c r="U106" s="7">
        <f t="shared" si="33"/>
        <v>5.268414059434523</v>
      </c>
      <c r="V106" s="7">
        <f>Ganges!L106-T106-U106-AVERAGE(Ganges!$L$2:$L$349)</f>
        <v>-1.4831256852678578</v>
      </c>
      <c r="W106" s="7">
        <f>AVERAGE(Ganges!M100:M111)-AVERAGE(Ganges!$M$2:$M$349)</f>
        <v>1.9055306609193634E-3</v>
      </c>
      <c r="X106" s="7">
        <f t="shared" si="34"/>
        <v>0.11492892976190469</v>
      </c>
      <c r="Y106" s="7">
        <f>Ganges!M106-W106-X106-AVERAGE(Ganges!$M$2:$M$349)</f>
        <v>2.7148944047619694E-3</v>
      </c>
      <c r="Z106" s="7">
        <f>AVERAGE(Ganges!N100:N111)-AVERAGE(Ganges!$N$2:$N$349)</f>
        <v>0.20196588436781571</v>
      </c>
      <c r="AA106" s="7">
        <f t="shared" si="35"/>
        <v>-0.60659957285714283</v>
      </c>
      <c r="AB106" s="7">
        <f>Ganges!N106-Z106-AA106-AVERAGE(Ganges!$N$2:$N$349)</f>
        <v>-0.19633064880952383</v>
      </c>
      <c r="AC106" s="7">
        <f>AVERAGE(Ganges!O100:O111)-AVERAGE(Ganges!$O$2:$O$349)</f>
        <v>0.23810438721264404</v>
      </c>
      <c r="AD106" s="7">
        <f t="shared" si="36"/>
        <v>2.8007526385714296</v>
      </c>
      <c r="AE106" s="7">
        <f>Ganges!O106-AC106-AD106-AVERAGE(Ganges!$O$2:$O$349)</f>
        <v>-4.6815432738097407E-2</v>
      </c>
      <c r="AF106" s="7">
        <f>AVERAGE(Ganges!P100:P111)-AVERAGE(Ganges!$P$2:$P$349)</f>
        <v>6.7598424425287185E-2</v>
      </c>
      <c r="AG106" s="7">
        <f t="shared" si="37"/>
        <v>0.38425597407738099</v>
      </c>
      <c r="AH106" s="7">
        <f>Ganges!P106-AF106-AG106-AVERAGE(Ganges!$P$2:$P$349)</f>
        <v>-0.12392959491071431</v>
      </c>
    </row>
    <row r="107" spans="1:34" x14ac:dyDescent="0.2">
      <c r="A107" s="3">
        <v>36083</v>
      </c>
      <c r="B107">
        <f t="shared" si="25"/>
        <v>1998</v>
      </c>
      <c r="C107">
        <f t="shared" si="26"/>
        <v>10</v>
      </c>
      <c r="D107" s="7">
        <f>AVERAGE(Ganges!D101:D112)</f>
        <v>11.293698449999999</v>
      </c>
      <c r="E107" s="7">
        <f t="shared" si="28"/>
        <v>4.8211342427380952</v>
      </c>
      <c r="F107" s="7">
        <f>Ganges!D107-D107-E107</f>
        <v>0.57221144726190687</v>
      </c>
      <c r="G107" s="7"/>
      <c r="H107" s="7">
        <f>AVERAGE(Ganges!H101:H112)-AVERAGE(Ganges!$H$2:$H$349)</f>
        <v>8.7340600027291657</v>
      </c>
      <c r="I107" s="7">
        <f t="shared" si="29"/>
        <v>2.5435645691068203</v>
      </c>
      <c r="J107" s="7">
        <f>Ganges!H107-H107-I107-AVERAGE(Ganges!$H$2:$H$349)</f>
        <v>-0.14339774160634988</v>
      </c>
      <c r="K107" s="7">
        <f>AVERAGE(Ganges!I101:I112)-AVERAGE(Ganges!$I$2:$I$349)</f>
        <v>1.8234013626149235</v>
      </c>
      <c r="L107" s="7">
        <f t="shared" si="30"/>
        <v>-0.20432651529761614</v>
      </c>
      <c r="M107" s="7">
        <f>Ganges!I107-K107-L107-AVERAGE(Ganges!$I$2:$I$349)</f>
        <v>-2.2574223869050059E-2</v>
      </c>
      <c r="N107" s="7">
        <f>AVERAGE(Ganges!J101:J112)-AVERAGE(Ganges!$J$2:$J$349)</f>
        <v>0.26236012479885007</v>
      </c>
      <c r="O107" s="7">
        <f t="shared" si="31"/>
        <v>1.1486781142559517</v>
      </c>
      <c r="P107" s="7">
        <f>Ganges!J107-N107-O107-AVERAGE(Ganges!$J$2:$J$349)</f>
        <v>5.3474294910714981E-2</v>
      </c>
      <c r="Q107" s="7">
        <f>AVERAGE(Ganges!K101:K112)-AVERAGE(Ganges!$K$2:$K$349)</f>
        <v>-0.11799863129310184</v>
      </c>
      <c r="R107" s="7">
        <f t="shared" si="32"/>
        <v>-9.0107742261904655E-2</v>
      </c>
      <c r="S107" s="7">
        <f>Ganges!K107-Q107-R107-AVERAGE(Ganges!$K$2:$K$349)</f>
        <v>-0.31472109273809523</v>
      </c>
      <c r="T107" s="7">
        <f>AVERAGE(Ganges!L101:L112)-AVERAGE(Ganges!$L$2:$L$349)</f>
        <v>0.21752178554597457</v>
      </c>
      <c r="U107" s="7">
        <f t="shared" si="33"/>
        <v>1.5566194781845244</v>
      </c>
      <c r="V107" s="7">
        <f>Ganges!L107-T107-U107-AVERAGE(Ganges!$L$2:$L$349)</f>
        <v>0.2374617143154758</v>
      </c>
      <c r="W107" s="7">
        <f>AVERAGE(Ganges!M101:M112)-AVERAGE(Ganges!$M$2:$M$349)</f>
        <v>2.0996681609193879E-3</v>
      </c>
      <c r="X107" s="7">
        <f t="shared" si="34"/>
        <v>0.11484751752976188</v>
      </c>
      <c r="Y107" s="7">
        <f>Ganges!M107-W107-X107-AVERAGE(Ganges!$M$2:$M$349)</f>
        <v>2.6021691369047528E-3</v>
      </c>
      <c r="Z107" s="7">
        <f>AVERAGE(Ganges!N101:N112)-AVERAGE(Ganges!$N$2:$N$349)</f>
        <v>0.10764165353448241</v>
      </c>
      <c r="AA107" s="7">
        <f t="shared" si="35"/>
        <v>-0.53780897583333331</v>
      </c>
      <c r="AB107" s="7">
        <f>Ganges!N107-Z107-AA107-AVERAGE(Ganges!$N$2:$N$349)</f>
        <v>-7.5643585000000013E-2</v>
      </c>
      <c r="AC107" s="7">
        <f>AVERAGE(Ganges!O101:O112)-AVERAGE(Ganges!$O$2:$O$349)</f>
        <v>0.19755067804597726</v>
      </c>
      <c r="AD107" s="7">
        <f t="shared" si="36"/>
        <v>0.54755549892857047</v>
      </c>
      <c r="AE107" s="7">
        <f>Ganges!O107-AC107-AD107-AVERAGE(Ganges!$O$2:$O$349)</f>
        <v>0.90649704607142922</v>
      </c>
      <c r="AF107" s="7">
        <f>AVERAGE(Ganges!P101:P112)-AVERAGE(Ganges!$P$2:$P$349)</f>
        <v>6.7039990258620452E-2</v>
      </c>
      <c r="AG107" s="7">
        <f t="shared" si="37"/>
        <v>-0.25787379208333333</v>
      </c>
      <c r="AH107" s="7">
        <f>Ganges!P107-AF107-AG107-AVERAGE(Ganges!$P$2:$P$349)</f>
        <v>-7.1375734583333239E-2</v>
      </c>
    </row>
    <row r="108" spans="1:34" x14ac:dyDescent="0.2">
      <c r="A108" s="3">
        <v>36114</v>
      </c>
      <c r="B108">
        <f t="shared" si="25"/>
        <v>1998</v>
      </c>
      <c r="C108">
        <f t="shared" si="26"/>
        <v>11</v>
      </c>
      <c r="D108" s="7">
        <f>AVERAGE(Ganges!D102:D113)</f>
        <v>10.803773179166667</v>
      </c>
      <c r="E108" s="7">
        <f t="shared" si="28"/>
        <v>1.2460791845238033E-2</v>
      </c>
      <c r="F108" s="7">
        <f>Ganges!D108-D108-E108</f>
        <v>0.57867397898809536</v>
      </c>
      <c r="G108" s="7"/>
      <c r="H108" s="7">
        <f>AVERAGE(Ganges!H102:H113)-AVERAGE(Ganges!$H$2:$H$349)</f>
        <v>8.6196597752286834</v>
      </c>
      <c r="I108" s="7">
        <f t="shared" si="29"/>
        <v>1.821157545476126</v>
      </c>
      <c r="J108" s="7">
        <f>Ganges!H108-H108-I108-AVERAGE(Ganges!$H$2:$H$349)</f>
        <v>-4.8326804753742181E-3</v>
      </c>
      <c r="K108" s="7">
        <f>AVERAGE(Ganges!I102:I113)-AVERAGE(Ganges!$I$2:$I$349)</f>
        <v>1.7735814167815889</v>
      </c>
      <c r="L108" s="7">
        <f t="shared" si="30"/>
        <v>-0.16102384431547279</v>
      </c>
      <c r="M108" s="7">
        <f>Ganges!I108-K108-L108-AVERAGE(Ganges!$I$2:$I$349)</f>
        <v>-1.2329017856416158E-5</v>
      </c>
      <c r="N108" s="7">
        <f>AVERAGE(Ganges!J102:J113)-AVERAGE(Ganges!$J$2:$J$349)</f>
        <v>0.24484553813218346</v>
      </c>
      <c r="O108" s="7">
        <f t="shared" si="31"/>
        <v>0.26826936654761901</v>
      </c>
      <c r="P108" s="7">
        <f>Ganges!J108-N108-O108-AVERAGE(Ganges!$J$2:$J$349)</f>
        <v>0.1423506492857145</v>
      </c>
      <c r="Q108" s="7">
        <f>AVERAGE(Ganges!K102:K113)-AVERAGE(Ganges!$K$2:$K$349)</f>
        <v>-8.4051804626435023E-2</v>
      </c>
      <c r="R108" s="7">
        <f t="shared" si="32"/>
        <v>6.3054021517857439E-2</v>
      </c>
      <c r="S108" s="7">
        <f>Ganges!K108-Q108-R108-AVERAGE(Ganges!$K$2:$K$349)</f>
        <v>-0.11805785318452411</v>
      </c>
      <c r="T108" s="7">
        <f>AVERAGE(Ganges!L102:L113)-AVERAGE(Ganges!$L$2:$L$349)</f>
        <v>4.9530623879308067E-2</v>
      </c>
      <c r="U108" s="7">
        <f t="shared" si="33"/>
        <v>0.41896813860119142</v>
      </c>
      <c r="V108" s="7">
        <f>Ganges!L108-T108-U108-AVERAGE(Ganges!$L$2:$L$349)</f>
        <v>0.17693571556547472</v>
      </c>
      <c r="W108" s="7">
        <f>AVERAGE(Ganges!M102:M113)-AVERAGE(Ganges!$M$2:$M$349)</f>
        <v>2.1024323275860568E-3</v>
      </c>
      <c r="X108" s="7">
        <f t="shared" si="34"/>
        <v>-3.3066772559523866E-2</v>
      </c>
      <c r="Y108" s="7">
        <f>Ganges!M108-W108-X108-AVERAGE(Ganges!$M$2:$M$349)</f>
        <v>-4.6833494047612834E-4</v>
      </c>
      <c r="Z108" s="7">
        <f>AVERAGE(Ganges!N102:N113)-AVERAGE(Ganges!$N$2:$N$349)</f>
        <v>-7.9475581321842848E-3</v>
      </c>
      <c r="AA108" s="7">
        <f t="shared" si="35"/>
        <v>-0.40060437785714287</v>
      </c>
      <c r="AB108" s="7">
        <f>Ganges!N108-Z108-AA108-AVERAGE(Ganges!$N$2:$N$349)</f>
        <v>6.2073058690476191E-2</v>
      </c>
      <c r="AC108" s="7">
        <f>AVERAGE(Ganges!O102:O113)-AVERAGE(Ganges!$O$2:$O$349)</f>
        <v>0.13960562554597722</v>
      </c>
      <c r="AD108" s="7">
        <f t="shared" si="36"/>
        <v>-1.5966035900892859</v>
      </c>
      <c r="AE108" s="7">
        <f>Ganges!O108-AC108-AD108-AVERAGE(Ganges!$O$2:$O$349)</f>
        <v>0.39386949758928491</v>
      </c>
      <c r="AF108" s="7">
        <f>AVERAGE(Ganges!P102:P113)-AVERAGE(Ganges!$P$2:$P$349)</f>
        <v>6.6439570258620462E-2</v>
      </c>
      <c r="AG108" s="7">
        <f t="shared" si="37"/>
        <v>-0.36770572782738098</v>
      </c>
      <c r="AH108" s="7">
        <f>Ganges!P108-AF108-AG108-AVERAGE(Ganges!$P$2:$P$349)</f>
        <v>-7.3169038839285605E-2</v>
      </c>
    </row>
    <row r="109" spans="1:34" x14ac:dyDescent="0.2">
      <c r="A109" s="3">
        <v>36144</v>
      </c>
      <c r="B109">
        <f t="shared" si="25"/>
        <v>1998</v>
      </c>
      <c r="C109">
        <f t="shared" si="26"/>
        <v>12</v>
      </c>
      <c r="D109" s="7">
        <f>AVERAGE(Ganges!D103:D114)</f>
        <v>10.367069410000001</v>
      </c>
      <c r="E109" s="7">
        <f t="shared" si="28"/>
        <v>-2.527804368779762</v>
      </c>
      <c r="F109" s="7">
        <f>Ganges!D109-D109-E109</f>
        <v>-1.812904122023884E-2</v>
      </c>
      <c r="G109" s="7" t="str">
        <f>$H$350</f>
        <v>Irr Runoff Storage</v>
      </c>
      <c r="H109" s="7">
        <f>AVERAGE(Ganges!H103:H114)-AVERAGE(Ganges!$H$2:$H$349)</f>
        <v>8.465627385229709</v>
      </c>
      <c r="I109" s="7">
        <f t="shared" si="29"/>
        <v>0.85680571044576936</v>
      </c>
      <c r="J109" s="7">
        <f>Ganges!H109-H109-I109-AVERAGE(Ganges!$H$2:$H$349)</f>
        <v>0.11233084455398057</v>
      </c>
      <c r="K109" s="7">
        <f>AVERAGE(Ganges!I103:I114)-AVERAGE(Ganges!$I$2:$I$349)</f>
        <v>1.7243130117815895</v>
      </c>
      <c r="L109" s="7">
        <f t="shared" si="30"/>
        <v>-0.11034003916667245</v>
      </c>
      <c r="M109" s="7">
        <f>Ganges!I109-K109-L109-AVERAGE(Ganges!$I$2:$I$349)</f>
        <v>8.1586008333403015E-3</v>
      </c>
      <c r="N109" s="7">
        <f>AVERAGE(Ganges!J103:J114)-AVERAGE(Ganges!$J$2:$J$349)</f>
        <v>0.22165373313218373</v>
      </c>
      <c r="O109" s="7">
        <f t="shared" si="31"/>
        <v>-0.87976573282738069</v>
      </c>
      <c r="P109" s="7">
        <f>Ganges!J109-N109-O109-AVERAGE(Ganges!$J$2:$J$349)</f>
        <v>-2.7880633928623055E-4</v>
      </c>
      <c r="Q109" s="7">
        <f>AVERAGE(Ganges!K103:K114)-AVERAGE(Ganges!$K$2:$K$349)</f>
        <v>-6.3933528793101546E-2</v>
      </c>
      <c r="R109" s="7">
        <f t="shared" si="32"/>
        <v>0.19008705988095242</v>
      </c>
      <c r="S109" s="7">
        <f>Ganges!K109-Q109-R109-AVERAGE(Ganges!$K$2:$K$349)</f>
        <v>-4.3290577380952655E-2</v>
      </c>
      <c r="T109" s="7">
        <f>AVERAGE(Ganges!L103:L114)-AVERAGE(Ganges!$L$2:$L$349)</f>
        <v>-5.1562221120692087E-2</v>
      </c>
      <c r="U109" s="7">
        <f t="shared" si="33"/>
        <v>-0.17494037616071356</v>
      </c>
      <c r="V109" s="7">
        <f>Ganges!L109-T109-U109-AVERAGE(Ganges!$L$2:$L$349)</f>
        <v>-7.1768964672619617E-2</v>
      </c>
      <c r="W109" s="7">
        <f>AVERAGE(Ganges!M103:M114)-AVERAGE(Ganges!$M$2:$M$349)</f>
        <v>2.272917327586027E-3</v>
      </c>
      <c r="X109" s="7">
        <f t="shared" si="34"/>
        <v>-0.13155094151785712</v>
      </c>
      <c r="Y109" s="7">
        <f>Ganges!M109-W109-X109-AVERAGE(Ganges!$M$2:$M$349)</f>
        <v>-7.870709821428401E-4</v>
      </c>
      <c r="Z109" s="7">
        <f>AVERAGE(Ganges!N103:N114)-AVERAGE(Ganges!$N$2:$N$349)</f>
        <v>-0.10328842646551761</v>
      </c>
      <c r="AA109" s="7">
        <f t="shared" si="35"/>
        <v>-0.27994975589285714</v>
      </c>
      <c r="AB109" s="7">
        <f>Ganges!N109-Z109-AA109-AVERAGE(Ganges!$N$2:$N$349)</f>
        <v>0.12187896505952378</v>
      </c>
      <c r="AC109" s="7">
        <f>AVERAGE(Ganges!O103:O114)-AVERAGE(Ganges!$O$2:$O$349)</f>
        <v>0.10788764971264442</v>
      </c>
      <c r="AD109" s="7">
        <f t="shared" si="36"/>
        <v>-1.6303820916666663</v>
      </c>
      <c r="AE109" s="7">
        <f>Ganges!O109-AC109-AD109-AVERAGE(Ganges!$O$2:$O$349)</f>
        <v>-7.3492875000002122E-2</v>
      </c>
      <c r="AF109" s="7">
        <f>AVERAGE(Ganges!P103:P114)-AVERAGE(Ganges!$P$2:$P$349)</f>
        <v>6.4089307758620429E-2</v>
      </c>
      <c r="AG109" s="7">
        <f t="shared" si="37"/>
        <v>-0.36776374574404763</v>
      </c>
      <c r="AH109" s="7">
        <f>Ganges!P109-AF109-AG109-AVERAGE(Ganges!$P$2:$P$349)</f>
        <v>-7.0872898422618902E-2</v>
      </c>
    </row>
    <row r="110" spans="1:34" x14ac:dyDescent="0.2">
      <c r="A110" s="3">
        <v>36175</v>
      </c>
      <c r="B110">
        <f t="shared" si="25"/>
        <v>1999</v>
      </c>
      <c r="C110">
        <f t="shared" si="26"/>
        <v>1</v>
      </c>
      <c r="D110" s="7">
        <f>AVERAGE(Ganges!D104:D115)</f>
        <v>10.202369696666668</v>
      </c>
      <c r="E110" s="7">
        <f t="shared" si="28"/>
        <v>-4.2338140159523814</v>
      </c>
      <c r="F110" s="7">
        <f>Ganges!D110-D110-E110</f>
        <v>-0.17228149071428689</v>
      </c>
      <c r="G110" s="7">
        <f>$T$351*SIN(PI()/6*(C110+$T$352))</f>
        <v>0.17358010226303178</v>
      </c>
      <c r="H110" s="7">
        <f>AVERAGE(Ganges!H104:H115)-AVERAGE(Ganges!$H$2:$H$349)</f>
        <v>8.3530175218966178</v>
      </c>
      <c r="I110" s="7">
        <f t="shared" si="29"/>
        <v>-0.22963460261826185</v>
      </c>
      <c r="J110" s="7">
        <f>Ganges!H110-H110-I110-AVERAGE(Ganges!$H$2:$H$349)</f>
        <v>8.7748210951303918E-2</v>
      </c>
      <c r="K110" s="7">
        <f>AVERAGE(Ganges!I104:I115)-AVERAGE(Ganges!$I$2:$I$349)</f>
        <v>1.6853843442815943</v>
      </c>
      <c r="L110" s="7">
        <f t="shared" si="30"/>
        <v>-4.2418025238092127E-2</v>
      </c>
      <c r="M110" s="7">
        <f>Ganges!I110-K110-L110-AVERAGE(Ganges!$I$2:$I$349)</f>
        <v>-8.9519555952435326E-3</v>
      </c>
      <c r="N110" s="7">
        <f>AVERAGE(Ganges!J104:J115)-AVERAGE(Ganges!$J$2:$J$349)</f>
        <v>0.22144568313218338</v>
      </c>
      <c r="O110" s="7">
        <f t="shared" si="31"/>
        <v>-1.4857769168154762</v>
      </c>
      <c r="P110" s="7">
        <f>Ganges!J110-N110-O110-AVERAGE(Ganges!$J$2:$J$349)</f>
        <v>-0.11917964235119038</v>
      </c>
      <c r="Q110" s="7">
        <f>AVERAGE(Ganges!K104:K115)-AVERAGE(Ganges!$K$2:$K$349)</f>
        <v>-7.1584033793101742E-2</v>
      </c>
      <c r="R110" s="7">
        <f t="shared" si="32"/>
        <v>0.21653965023809529</v>
      </c>
      <c r="S110" s="7">
        <f>Ganges!K110-Q110-R110-AVERAGE(Ganges!$K$2:$K$349)</f>
        <v>4.2584237261904745E-2</v>
      </c>
      <c r="T110" s="7">
        <f>AVERAGE(Ganges!L104:L115)-AVERAGE(Ganges!$L$2:$L$349)</f>
        <v>-4.1120778620692633E-2</v>
      </c>
      <c r="U110" s="7">
        <f t="shared" si="33"/>
        <v>-1.093703183482142</v>
      </c>
      <c r="V110" s="7">
        <f>Ganges!L110-T110-U110-AVERAGE(Ganges!$L$2:$L$349)</f>
        <v>2.5665540148809285E-2</v>
      </c>
      <c r="W110" s="7">
        <f>AVERAGE(Ganges!M104:M115)-AVERAGE(Ganges!$M$2:$M$349)</f>
        <v>2.487802327586025E-3</v>
      </c>
      <c r="X110" s="7">
        <f t="shared" si="34"/>
        <v>5.7876683541666668E-2</v>
      </c>
      <c r="Y110" s="7">
        <f>Ganges!M110-W110-X110-AVERAGE(Ganges!$M$2:$M$349)</f>
        <v>-4.586710416666917E-4</v>
      </c>
      <c r="Z110" s="7">
        <f>AVERAGE(Ganges!N104:N115)-AVERAGE(Ganges!$N$2:$N$349)</f>
        <v>-0.13876017896551757</v>
      </c>
      <c r="AA110" s="7">
        <f t="shared" si="35"/>
        <v>1.6850998422619168E-2</v>
      </c>
      <c r="AB110" s="7">
        <f>Ganges!N110-Z110-AA110-AVERAGE(Ganges!$N$2:$N$349)</f>
        <v>0.10287810324404745</v>
      </c>
      <c r="AC110" s="7">
        <f>AVERAGE(Ganges!O104:O115)-AVERAGE(Ganges!$O$2:$O$349)</f>
        <v>0.1250348330459774</v>
      </c>
      <c r="AD110" s="7">
        <f t="shared" si="36"/>
        <v>-1.308780161279762</v>
      </c>
      <c r="AE110" s="7">
        <f>Ganges!O110-AC110-AD110-AVERAGE(Ganges!$O$2:$O$349)</f>
        <v>-0.22678284872023813</v>
      </c>
      <c r="AF110" s="7">
        <f>AVERAGE(Ganges!P104:P115)-AVERAGE(Ganges!$P$2:$P$349)</f>
        <v>6.6457976091953863E-2</v>
      </c>
      <c r="AG110" s="7">
        <f t="shared" si="37"/>
        <v>-0.36475476767857146</v>
      </c>
      <c r="AH110" s="7">
        <f>Ganges!P110-AF110-AG110-AVERAGE(Ganges!$P$2:$P$349)</f>
        <v>-7.5853974821428527E-2</v>
      </c>
    </row>
    <row r="111" spans="1:34" x14ac:dyDescent="0.2">
      <c r="A111" s="3">
        <v>36206</v>
      </c>
      <c r="B111">
        <f t="shared" si="25"/>
        <v>1999</v>
      </c>
      <c r="C111">
        <f t="shared" si="26"/>
        <v>2</v>
      </c>
      <c r="D111" s="7">
        <f>AVERAGE(Ganges!D105:D116)</f>
        <v>9.5623316833333352</v>
      </c>
      <c r="E111" s="7">
        <f t="shared" si="28"/>
        <v>-5.2546216000595232</v>
      </c>
      <c r="F111" s="7">
        <f>Ganges!D111-D111-E111</f>
        <v>-9.9474343273811883E-2</v>
      </c>
      <c r="G111" s="7">
        <f t="shared" ref="G111:G121" si="38">$T$351*SIN(PI()/6*(C111+$T$352))</f>
        <v>0.27089295275818631</v>
      </c>
      <c r="H111" s="7">
        <f>AVERAGE(Ganges!H105:H116)-AVERAGE(Ganges!$H$2:$H$349)</f>
        <v>8.1420393318967399</v>
      </c>
      <c r="I111" s="7">
        <f t="shared" si="29"/>
        <v>-0.54886954151743339</v>
      </c>
      <c r="J111" s="7">
        <f>Ganges!H111-H111-I111-AVERAGE(Ganges!$H$2:$H$349)</f>
        <v>0.18583242985005199</v>
      </c>
      <c r="K111" s="7">
        <f>AVERAGE(Ganges!I105:I116)-AVERAGE(Ganges!$I$2:$I$349)</f>
        <v>1.6549045951149211</v>
      </c>
      <c r="L111" s="7">
        <f t="shared" si="30"/>
        <v>4.2136805297630531E-2</v>
      </c>
      <c r="M111" s="7">
        <f>Ganges!I111-K111-L111-AVERAGE(Ganges!$I$2:$I$349)</f>
        <v>-2.4998326964293938E-2</v>
      </c>
      <c r="N111" s="7">
        <f>AVERAGE(Ganges!J105:J116)-AVERAGE(Ganges!$J$2:$J$349)</f>
        <v>0.13531800396551663</v>
      </c>
      <c r="O111" s="7">
        <f t="shared" si="31"/>
        <v>-1.6770966998809522</v>
      </c>
      <c r="P111" s="7">
        <f>Ganges!J111-N111-O111-AVERAGE(Ganges!$J$2:$J$349)</f>
        <v>-0.12718723011904753</v>
      </c>
      <c r="Q111" s="7">
        <f>AVERAGE(Ganges!K105:K116)-AVERAGE(Ganges!$K$2:$K$349)</f>
        <v>-5.219508295976838E-2</v>
      </c>
      <c r="R111" s="7">
        <f t="shared" si="32"/>
        <v>-5.4973427976191536E-3</v>
      </c>
      <c r="S111" s="7">
        <f>Ganges!K111-Q111-R111-AVERAGE(Ganges!$K$2:$K$349)</f>
        <v>0.11016385946428586</v>
      </c>
      <c r="T111" s="7">
        <f>AVERAGE(Ganges!L105:L116)-AVERAGE(Ganges!$L$2:$L$349)</f>
        <v>-0.27479498695402604</v>
      </c>
      <c r="U111" s="7">
        <f t="shared" si="33"/>
        <v>-1.9322372438392863</v>
      </c>
      <c r="V111" s="7">
        <f>Ganges!L111-T111-U111-AVERAGE(Ganges!$L$2:$L$349)</f>
        <v>3.2195218839286888E-2</v>
      </c>
      <c r="W111" s="7">
        <f>AVERAGE(Ganges!M105:M116)-AVERAGE(Ganges!$M$2:$M$349)</f>
        <v>2.8536948275860174E-3</v>
      </c>
      <c r="X111" s="7">
        <f t="shared" si="34"/>
        <v>5.7873377500000073E-2</v>
      </c>
      <c r="Y111" s="7">
        <f>Ganges!M111-W111-X111-AVERAGE(Ganges!$M$2:$M$349)</f>
        <v>-6.1952750000004997E-4</v>
      </c>
      <c r="Z111" s="7">
        <f>AVERAGE(Ganges!N105:N116)-AVERAGE(Ganges!$N$2:$N$349)</f>
        <v>-0.14076454479885087</v>
      </c>
      <c r="AA111" s="7">
        <f t="shared" si="35"/>
        <v>0.43765920318452389</v>
      </c>
      <c r="AB111" s="7">
        <f>Ganges!N111-Z111-AA111-AVERAGE(Ganges!$N$2:$N$349)</f>
        <v>-2.5196695684523984E-2</v>
      </c>
      <c r="AC111" s="7">
        <f>AVERAGE(Ganges!O105:O116)-AVERAGE(Ganges!$O$2:$O$349)</f>
        <v>6.9328928045976568E-2</v>
      </c>
      <c r="AD111" s="7">
        <f t="shared" si="36"/>
        <v>-1.2697476931547613</v>
      </c>
      <c r="AE111" s="7">
        <f>Ganges!O111-AC111-AD111-AVERAGE(Ganges!$O$2:$O$349)</f>
        <v>-0.20766300184523878</v>
      </c>
      <c r="AF111" s="7">
        <f>AVERAGE(Ganges!P105:P116)-AVERAGE(Ganges!$P$2:$P$349)</f>
        <v>2.5639990258620571E-2</v>
      </c>
      <c r="AG111" s="7">
        <f t="shared" si="37"/>
        <v>-0.35885107348214285</v>
      </c>
      <c r="AH111" s="7">
        <f>Ganges!P111-AF111-AG111-AVERAGE(Ganges!$P$2:$P$349)</f>
        <v>-4.2069973184523879E-2</v>
      </c>
    </row>
    <row r="112" spans="1:34" x14ac:dyDescent="0.2">
      <c r="A112" s="3">
        <v>36234</v>
      </c>
      <c r="B112">
        <f t="shared" si="25"/>
        <v>1999</v>
      </c>
      <c r="C112">
        <f t="shared" si="26"/>
        <v>3</v>
      </c>
      <c r="D112" s="7">
        <f>AVERAGE(Ganges!D106:D117)</f>
        <v>9.3100091683333357</v>
      </c>
      <c r="E112" s="7">
        <f t="shared" si="28"/>
        <v>-6.4335412916964296</v>
      </c>
      <c r="F112" s="7">
        <f>Ganges!D112-D112-E112</f>
        <v>-0.76017325663690638</v>
      </c>
      <c r="G112" s="7">
        <f t="shared" si="38"/>
        <v>0.29562025532650255</v>
      </c>
      <c r="H112" s="7">
        <f>AVERAGE(Ganges!H106:H117)-AVERAGE(Ganges!$H$2:$H$349)</f>
        <v>7.9919335377294374</v>
      </c>
      <c r="I112" s="7">
        <f t="shared" si="29"/>
        <v>-1.0008007227083908</v>
      </c>
      <c r="J112" s="7">
        <f>Ganges!H112-H112-I112-AVERAGE(Ganges!$H$2:$H$349)</f>
        <v>0.14455886520863714</v>
      </c>
      <c r="K112" s="7">
        <f>AVERAGE(Ganges!I106:I117)-AVERAGE(Ganges!$I$2:$I$349)</f>
        <v>1.6330298492815913</v>
      </c>
      <c r="L112" s="7">
        <f t="shared" si="30"/>
        <v>0.12230055642857707</v>
      </c>
      <c r="M112" s="7">
        <f>Ganges!I112-K112-L112-AVERAGE(Ganges!$I$2:$I$349)</f>
        <v>-4.9084752261904896E-2</v>
      </c>
      <c r="N112" s="7">
        <f>AVERAGE(Ganges!J106:J117)-AVERAGE(Ganges!$J$2:$J$349)</f>
        <v>9.3689723132183378E-2</v>
      </c>
      <c r="O112" s="7">
        <f t="shared" si="31"/>
        <v>-1.8011396020535715</v>
      </c>
      <c r="P112" s="7">
        <f>Ganges!J112-N112-O112-AVERAGE(Ganges!$J$2:$J$349)</f>
        <v>-0.17107616711309515</v>
      </c>
      <c r="Q112" s="7">
        <f>AVERAGE(Ganges!K106:K117)-AVERAGE(Ganges!$K$2:$K$349)</f>
        <v>-5.6081912959768276E-2</v>
      </c>
      <c r="R112" s="7">
        <f t="shared" si="32"/>
        <v>5.2535116071428689E-2</v>
      </c>
      <c r="S112" s="7">
        <f>Ganges!K112-Q112-R112-AVERAGE(Ganges!$K$2:$K$349)</f>
        <v>0.19863462059523795</v>
      </c>
      <c r="T112" s="7">
        <f>AVERAGE(Ganges!L106:L117)-AVERAGE(Ganges!$L$2:$L$349)</f>
        <v>-0.27675931778736018</v>
      </c>
      <c r="U112" s="7">
        <f t="shared" si="33"/>
        <v>-3.0455844529464278</v>
      </c>
      <c r="V112" s="7">
        <f>Ganges!L112-T112-U112-AVERAGE(Ganges!$L$2:$L$349)</f>
        <v>-0.37842722122023709</v>
      </c>
      <c r="W112" s="7">
        <f>AVERAGE(Ganges!M106:M117)-AVERAGE(Ganges!$M$2:$M$349)</f>
        <v>3.0051973275860566E-3</v>
      </c>
      <c r="X112" s="7">
        <f t="shared" si="34"/>
        <v>5.7839161636904807E-2</v>
      </c>
      <c r="Y112" s="7">
        <f>Ganges!M112-W112-X112-AVERAGE(Ganges!$M$2:$M$349)</f>
        <v>-7.3681413690485087E-4</v>
      </c>
      <c r="Z112" s="7">
        <f>AVERAGE(Ganges!N106:N117)-AVERAGE(Ganges!$N$2:$N$349)</f>
        <v>-0.14078893646551754</v>
      </c>
      <c r="AA112" s="7">
        <f t="shared" si="35"/>
        <v>0.78479671071428569</v>
      </c>
      <c r="AB112" s="7">
        <f>Ganges!N112-Z112-AA112-AVERAGE(Ganges!$N$2:$N$349)</f>
        <v>-0.15079260154761909</v>
      </c>
      <c r="AC112" s="7">
        <f>AVERAGE(Ganges!O106:O117)-AVERAGE(Ganges!$O$2:$O$349)</f>
        <v>7.3428614712643281E-2</v>
      </c>
      <c r="AD112" s="7">
        <f t="shared" si="36"/>
        <v>-1.2446956646428582</v>
      </c>
      <c r="AE112" s="7">
        <f>Ganges!O112-AC112-AD112-AVERAGE(Ganges!$O$2:$O$349)</f>
        <v>-0.34985015702380817</v>
      </c>
      <c r="AF112" s="7">
        <f>AVERAGE(Ganges!P106:P117)-AVERAGE(Ganges!$P$2:$P$349)</f>
        <v>-1.1452059741379472E-2</v>
      </c>
      <c r="AG112" s="7">
        <f t="shared" si="37"/>
        <v>-0.35879812741071426</v>
      </c>
      <c r="AH112" s="7">
        <f>Ganges!P112-AF112-AG112-AVERAGE(Ganges!$P$2:$P$349)</f>
        <v>-3.4273992559523681E-3</v>
      </c>
    </row>
    <row r="113" spans="1:34" x14ac:dyDescent="0.2">
      <c r="A113" s="3">
        <v>36265</v>
      </c>
      <c r="B113">
        <f t="shared" si="25"/>
        <v>1999</v>
      </c>
      <c r="C113">
        <f t="shared" si="26"/>
        <v>4</v>
      </c>
      <c r="D113" s="7">
        <f>AVERAGE(Ganges!D107:D118)</f>
        <v>9.2980499333333331</v>
      </c>
      <c r="E113" s="7">
        <f t="shared" si="28"/>
        <v>-7.9041783172619047</v>
      </c>
      <c r="F113" s="7">
        <f>Ganges!D113-D113-E113</f>
        <v>-1.4600056560714281</v>
      </c>
      <c r="G113" s="7">
        <f t="shared" si="38"/>
        <v>0.24113634921380017</v>
      </c>
      <c r="H113" s="7">
        <f>AVERAGE(Ganges!H107:H118)-AVERAGE(Ganges!$H$2:$H$349)</f>
        <v>7.8660790452290712</v>
      </c>
      <c r="I113" s="7">
        <f t="shared" si="29"/>
        <v>-1.958955310744841</v>
      </c>
      <c r="J113" s="7">
        <f>Ganges!H113-H113-I113-AVERAGE(Ganges!$H$2:$H$349)</f>
        <v>-6.0511942547236686E-3</v>
      </c>
      <c r="K113" s="7">
        <f>AVERAGE(Ganges!I107:I118)-AVERAGE(Ganges!$I$2:$I$349)</f>
        <v>1.6100186417815863</v>
      </c>
      <c r="L113" s="7">
        <f t="shared" si="30"/>
        <v>0.19232259363092652</v>
      </c>
      <c r="M113" s="7">
        <f>Ganges!I113-K113-L113-AVERAGE(Ganges!$I$2:$I$349)</f>
        <v>-7.2593231964255267E-2</v>
      </c>
      <c r="N113" s="7">
        <f>AVERAGE(Ganges!J107:J118)-AVERAGE(Ganges!$J$2:$J$349)</f>
        <v>0.11215631479885024</v>
      </c>
      <c r="O113" s="7">
        <f t="shared" si="31"/>
        <v>-1.7586500249702381</v>
      </c>
      <c r="P113" s="7">
        <f>Ganges!J113-N113-O113-AVERAGE(Ganges!$J$2:$J$349)</f>
        <v>-0.22766728586309526</v>
      </c>
      <c r="Q113" s="7">
        <f>AVERAGE(Ganges!K107:K118)-AVERAGE(Ganges!$K$2:$K$349)</f>
        <v>-5.9302408793101558E-2</v>
      </c>
      <c r="R113" s="7">
        <f t="shared" si="32"/>
        <v>0.2259362869047622</v>
      </c>
      <c r="S113" s="7">
        <f>Ganges!K113-Q113-R113-AVERAGE(Ganges!$K$2:$K$349)</f>
        <v>0.1668314955952378</v>
      </c>
      <c r="T113" s="7">
        <f>AVERAGE(Ganges!L107:L118)-AVERAGE(Ganges!$L$2:$L$349)</f>
        <v>-0.18907683195402658</v>
      </c>
      <c r="U113" s="7">
        <f t="shared" si="33"/>
        <v>-3.723486840119048</v>
      </c>
      <c r="V113" s="7">
        <f>Ganges!L113-T113-U113-AVERAGE(Ganges!$L$2:$L$349)</f>
        <v>-0.6387458198809508</v>
      </c>
      <c r="W113" s="7">
        <f>AVERAGE(Ganges!M107:M118)-AVERAGE(Ganges!$M$2:$M$349)</f>
        <v>3.2921564942527126E-3</v>
      </c>
      <c r="X113" s="7">
        <f t="shared" si="34"/>
        <v>-0.21711850002976191</v>
      </c>
      <c r="Y113" s="7">
        <f>Ganges!M113-W113-X113-AVERAGE(Ganges!$M$2:$M$349)</f>
        <v>-1.6842016369047474E-3</v>
      </c>
      <c r="Z113" s="7">
        <f>AVERAGE(Ganges!N107:N118)-AVERAGE(Ganges!$N$2:$N$349)</f>
        <v>-0.14080009646551761</v>
      </c>
      <c r="AA113" s="7">
        <f t="shared" si="35"/>
        <v>0.94605123470238128</v>
      </c>
      <c r="AB113" s="7">
        <f>Ganges!N113-Z113-AA113-AVERAGE(Ganges!$N$2:$N$349)</f>
        <v>-0.27644162553571472</v>
      </c>
      <c r="AC113" s="7">
        <f>AVERAGE(Ganges!O107:O118)-AVERAGE(Ganges!$O$2:$O$349)</f>
        <v>0.10998875304597622</v>
      </c>
      <c r="AD113" s="7">
        <f t="shared" si="36"/>
        <v>-1.2491411090178564</v>
      </c>
      <c r="AE113" s="7">
        <f>Ganges!O113-AC113-AD113-AVERAGE(Ganges!$O$2:$O$349)</f>
        <v>-0.40631263098214365</v>
      </c>
      <c r="AF113" s="7">
        <f>AVERAGE(Ganges!P107:P118)-AVERAGE(Ganges!$P$2:$P$349)</f>
        <v>-1.4302199741379473E-2</v>
      </c>
      <c r="AG113" s="7">
        <f t="shared" si="37"/>
        <v>-0.36113467098214286</v>
      </c>
      <c r="AH113" s="7">
        <f>Ganges!P113-AF113-AG113-AVERAGE(Ganges!$P$2:$P$349)</f>
        <v>2.7134043154761756E-3</v>
      </c>
    </row>
    <row r="114" spans="1:34" x14ac:dyDescent="0.2">
      <c r="A114" s="3">
        <v>36295</v>
      </c>
      <c r="B114">
        <f t="shared" si="25"/>
        <v>1999</v>
      </c>
      <c r="C114">
        <f t="shared" si="26"/>
        <v>5</v>
      </c>
      <c r="D114" s="7">
        <f>AVERAGE(Ganges!D108:D119)</f>
        <v>9.2857902916666664</v>
      </c>
      <c r="E114" s="7">
        <f t="shared" si="28"/>
        <v>-8.4472615789880923</v>
      </c>
      <c r="F114" s="7">
        <f>Ganges!D114-D114-E114</f>
        <v>-1.3204438026785734</v>
      </c>
      <c r="G114" s="7">
        <f t="shared" si="38"/>
        <v>0.12204015306347085</v>
      </c>
      <c r="H114" s="7">
        <f>AVERAGE(Ganges!H108:H119)-AVERAGE(Ganges!$H$2:$H$349)</f>
        <v>7.7585351002294374</v>
      </c>
      <c r="I114" s="7">
        <f t="shared" si="29"/>
        <v>-2.9423304963988812</v>
      </c>
      <c r="J114" s="7">
        <f>Ganges!H114-H114-I114-AVERAGE(Ganges!$H$2:$H$349)</f>
        <v>-0.29428246360112098</v>
      </c>
      <c r="K114" s="7">
        <f>AVERAGE(Ganges!I108:I119)-AVERAGE(Ganges!$I$2:$I$349)</f>
        <v>1.5867397701149244</v>
      </c>
      <c r="L114" s="7">
        <f t="shared" si="30"/>
        <v>0.26187326818451595</v>
      </c>
      <c r="M114" s="7">
        <f>Ganges!I114-K114-L114-AVERAGE(Ganges!$I$2:$I$349)</f>
        <v>-7.6811814851183158E-2</v>
      </c>
      <c r="N114" s="7">
        <f>AVERAGE(Ganges!J108:J119)-AVERAGE(Ganges!$J$2:$J$349)</f>
        <v>0.16044203813218383</v>
      </c>
      <c r="O114" s="7">
        <f t="shared" si="31"/>
        <v>-1.654806472142857</v>
      </c>
      <c r="P114" s="7">
        <f>Ganges!J114-N114-O114-AVERAGE(Ganges!$J$2:$J$349)</f>
        <v>-0.23852056202381</v>
      </c>
      <c r="Q114" s="7">
        <f>AVERAGE(Ganges!K108:K119)-AVERAGE(Ganges!$K$2:$K$349)</f>
        <v>-5.7630131293101572E-2</v>
      </c>
      <c r="R114" s="7">
        <f t="shared" si="32"/>
        <v>0.48784478613095239</v>
      </c>
      <c r="S114" s="7">
        <f>Ganges!K114-Q114-R114-AVERAGE(Ganges!$K$2:$K$349)</f>
        <v>8.8372968869047663E-2</v>
      </c>
      <c r="T114" s="7">
        <f>AVERAGE(Ganges!L108:L119)-AVERAGE(Ganges!$L$2:$L$349)</f>
        <v>-0.15368613695402455</v>
      </c>
      <c r="U114" s="7">
        <f t="shared" si="33"/>
        <v>-4.0625065267857146</v>
      </c>
      <c r="V114" s="7">
        <f>Ganges!L114-T114-U114-AVERAGE(Ganges!$L$2:$L$349)</f>
        <v>-0.15403802821428592</v>
      </c>
      <c r="W114" s="7">
        <f>AVERAGE(Ganges!M108:M119)-AVERAGE(Ganges!$M$2:$M$349)</f>
        <v>3.5791156609193964E-3</v>
      </c>
      <c r="X114" s="7">
        <f t="shared" si="34"/>
        <v>-8.4250850982142855E-2</v>
      </c>
      <c r="Y114" s="7">
        <f>Ganges!M114-W114-X114-AVERAGE(Ganges!$M$2:$M$349)</f>
        <v>-4.0328298511904948E-3</v>
      </c>
      <c r="Z114" s="7">
        <f>AVERAGE(Ganges!N108:N119)-AVERAGE(Ganges!$N$2:$N$349)</f>
        <v>-0.13941553646551758</v>
      </c>
      <c r="AA114" s="7">
        <f t="shared" si="35"/>
        <v>0.73088484630952411</v>
      </c>
      <c r="AB114" s="7">
        <f>Ganges!N114-Z114-AA114-AVERAGE(Ganges!$N$2:$N$349)</f>
        <v>-0.41500931714285749</v>
      </c>
      <c r="AC114" s="7">
        <f>AVERAGE(Ganges!O108:O119)-AVERAGE(Ganges!$O$2:$O$349)</f>
        <v>0.1397362397126436</v>
      </c>
      <c r="AD114" s="7">
        <f t="shared" si="36"/>
        <v>-0.8533853583035711</v>
      </c>
      <c r="AE114" s="7">
        <f>Ganges!O114-AC114-AD114-AVERAGE(Ganges!$O$2:$O$349)</f>
        <v>-0.23697629836309542</v>
      </c>
      <c r="AF114" s="7">
        <f>AVERAGE(Ganges!P108:P119)-AVERAGE(Ganges!$P$2:$P$349)</f>
        <v>-1.2517591408046147E-2</v>
      </c>
      <c r="AG114" s="7">
        <f t="shared" si="37"/>
        <v>-0.33059407988095235</v>
      </c>
      <c r="AH114" s="7">
        <f>Ganges!P114-AF114-AG114-AVERAGE(Ganges!$P$2:$P$349)</f>
        <v>1.0845424880952359E-2</v>
      </c>
    </row>
    <row r="115" spans="1:34" x14ac:dyDescent="0.2">
      <c r="A115" s="3">
        <v>36326</v>
      </c>
      <c r="B115">
        <f t="shared" si="25"/>
        <v>1999</v>
      </c>
      <c r="C115">
        <f t="shared" si="26"/>
        <v>6</v>
      </c>
      <c r="D115" s="7">
        <f>AVERAGE(Ganges!D109:D120)</f>
        <v>9.1047856083333336</v>
      </c>
      <c r="E115" s="7">
        <f t="shared" si="28"/>
        <v>-5.6838632847619053</v>
      </c>
      <c r="F115" s="7">
        <f>Ganges!D115-D115-E115</f>
        <v>-0.18654160357142846</v>
      </c>
      <c r="G115" s="7">
        <f t="shared" si="38"/>
        <v>-2.9756603544386088E-2</v>
      </c>
      <c r="H115" s="7">
        <f>AVERAGE(Ganges!H109:H120)-AVERAGE(Ganges!$H$2:$H$349)</f>
        <v>7.6344099377297425</v>
      </c>
      <c r="I115" s="7">
        <f t="shared" si="29"/>
        <v>-2.8943517773818712</v>
      </c>
      <c r="J115" s="7">
        <f>Ganges!H115-H115-I115-AVERAGE(Ganges!$H$2:$H$349)</f>
        <v>-0.20446414011848901</v>
      </c>
      <c r="K115" s="7">
        <f>AVERAGE(Ganges!I109:I120)-AVERAGE(Ganges!$I$2:$I$349)</f>
        <v>1.5628845609482553</v>
      </c>
      <c r="L115" s="7">
        <f t="shared" si="30"/>
        <v>0.24831659461309386</v>
      </c>
      <c r="M115" s="7">
        <f>Ganges!I115-K115-L115-AVERAGE(Ganges!$I$2:$I$349)</f>
        <v>-2.804739211308771E-2</v>
      </c>
      <c r="N115" s="7">
        <f>AVERAGE(Ganges!J109:J120)-AVERAGE(Ganges!$J$2:$J$349)</f>
        <v>0.17813051146551695</v>
      </c>
      <c r="O115" s="7">
        <f t="shared" si="31"/>
        <v>-0.61263912815476207</v>
      </c>
      <c r="P115" s="7">
        <f>Ganges!J115-N115-O115-AVERAGE(Ganges!$J$2:$J$349)</f>
        <v>-0.18282746934523786</v>
      </c>
      <c r="Q115" s="7">
        <f>AVERAGE(Ganges!K109:K120)-AVERAGE(Ganges!$K$2:$K$349)</f>
        <v>-5.322557129310157E-2</v>
      </c>
      <c r="R115" s="7">
        <f t="shared" si="32"/>
        <v>0.22362542860119017</v>
      </c>
      <c r="S115" s="7">
        <f>Ganges!K115-Q115-R115-AVERAGE(Ganges!$K$2:$K$349)</f>
        <v>9.6898863988097439E-3</v>
      </c>
      <c r="T115" s="7">
        <f>AVERAGE(Ganges!L109:L120)-AVERAGE(Ganges!$L$2:$L$349)</f>
        <v>-0.19039258445402485</v>
      </c>
      <c r="U115" s="7">
        <f t="shared" si="33"/>
        <v>-2.4164560386607152</v>
      </c>
      <c r="V115" s="7">
        <f>Ganges!L115-T115-U115-AVERAGE(Ganges!$L$2:$L$349)</f>
        <v>0.367376331160715</v>
      </c>
      <c r="W115" s="7">
        <f>AVERAGE(Ganges!M109:M120)-AVERAGE(Ganges!$M$2:$M$349)</f>
        <v>3.7985714942527227E-3</v>
      </c>
      <c r="X115" s="7">
        <f t="shared" si="34"/>
        <v>-5.7958727619047634E-2</v>
      </c>
      <c r="Y115" s="7">
        <f>Ganges!M115-W115-X115-AVERAGE(Ganges!$M$2:$M$349)</f>
        <v>-2.0834690476190243E-3</v>
      </c>
      <c r="Z115" s="7">
        <f>AVERAGE(Ganges!N109:N120)-AVERAGE(Ganges!$N$2:$N$349)</f>
        <v>-0.13608549979885082</v>
      </c>
      <c r="AA115" s="7">
        <f t="shared" si="35"/>
        <v>1.2079400357142833E-2</v>
      </c>
      <c r="AB115" s="7">
        <f>Ganges!N115-Z115-AA115-AVERAGE(Ganges!$N$2:$N$349)</f>
        <v>-0.12915041785714299</v>
      </c>
      <c r="AC115" s="7">
        <f>AVERAGE(Ganges!O109:O120)-AVERAGE(Ganges!$O$2:$O$349)</f>
        <v>0.11778257721264307</v>
      </c>
      <c r="AD115" s="7">
        <f t="shared" si="36"/>
        <v>-0.20166404395833393</v>
      </c>
      <c r="AE115" s="7">
        <f>Ganges!O115-AC115-AD115-AVERAGE(Ganges!$O$2:$O$349)</f>
        <v>-4.1024590208332157E-2</v>
      </c>
      <c r="AF115" s="7">
        <f>AVERAGE(Ganges!P109:P120)-AVERAGE(Ganges!$P$2:$P$349)</f>
        <v>-1.2533239741379543E-2</v>
      </c>
      <c r="AG115" s="7">
        <f t="shared" si="37"/>
        <v>1.5163750148809496E-2</v>
      </c>
      <c r="AH115" s="7">
        <f>Ganges!P115-AF115-AG115-AVERAGE(Ganges!$P$2:$P$349)</f>
        <v>2.3987953184523902E-2</v>
      </c>
    </row>
    <row r="116" spans="1:34" x14ac:dyDescent="0.2">
      <c r="A116" s="3">
        <v>36356</v>
      </c>
      <c r="B116">
        <f t="shared" si="25"/>
        <v>1999</v>
      </c>
      <c r="C116">
        <f t="shared" si="26"/>
        <v>7</v>
      </c>
      <c r="D116" s="7">
        <f>AVERAGE(Ganges!D110:D121)</f>
        <v>8.9739461408333323</v>
      </c>
      <c r="E116" s="7">
        <f t="shared" si="28"/>
        <v>6.6155838407142857</v>
      </c>
      <c r="F116" s="7">
        <f>Ganges!D116-D116-E116</f>
        <v>-1.3384675915476185</v>
      </c>
      <c r="G116" s="7">
        <f t="shared" si="38"/>
        <v>-0.17358010226303167</v>
      </c>
      <c r="H116" s="7">
        <f>AVERAGE(Ganges!H110:H121)-AVERAGE(Ganges!$H$2:$H$349)</f>
        <v>7.5086978610634105</v>
      </c>
      <c r="I116" s="7">
        <f t="shared" si="29"/>
        <v>-0.77064296154776457</v>
      </c>
      <c r="J116" s="7">
        <f>Ganges!H116-H116-I116-AVERAGE(Ganges!$H$2:$H$349)</f>
        <v>-0.31012689928593318</v>
      </c>
      <c r="K116" s="7">
        <f>AVERAGE(Ganges!I110:I121)-AVERAGE(Ganges!$I$2:$I$349)</f>
        <v>1.5391695417815825</v>
      </c>
      <c r="L116" s="7">
        <f t="shared" si="30"/>
        <v>5.4661321130851093E-3</v>
      </c>
      <c r="M116" s="7">
        <f>Ganges!I116-K116-L116-AVERAGE(Ganges!$I$2:$I$349)</f>
        <v>3.4466119553592023E-2</v>
      </c>
      <c r="N116" s="7">
        <f>AVERAGE(Ganges!J110:J121)-AVERAGE(Ganges!$J$2:$J$349)</f>
        <v>0.18298708813218356</v>
      </c>
      <c r="O116" s="7">
        <f t="shared" si="31"/>
        <v>1.9146000988095242</v>
      </c>
      <c r="P116" s="7">
        <f>Ganges!J116-N116-O116-AVERAGE(Ganges!$J$2:$J$349)</f>
        <v>-0.21250952297619063</v>
      </c>
      <c r="Q116" s="7">
        <f>AVERAGE(Ganges!K110:K121)-AVERAGE(Ganges!$K$2:$K$349)</f>
        <v>-4.9818654626434977E-2</v>
      </c>
      <c r="R116" s="7">
        <f t="shared" si="32"/>
        <v>-0.24747748931547631</v>
      </c>
      <c r="S116" s="7">
        <f>Ganges!K116-Q116-R116-AVERAGE(Ganges!$K$2:$K$349)</f>
        <v>4.3742427648809534E-2</v>
      </c>
      <c r="T116" s="7">
        <f>AVERAGE(Ganges!L110:L121)-AVERAGE(Ganges!$L$2:$L$349)</f>
        <v>-0.18098637528735839</v>
      </c>
      <c r="U116" s="7">
        <f t="shared" si="33"/>
        <v>2.784802820148812</v>
      </c>
      <c r="V116" s="7">
        <f>Ganges!L116-T116-U116-AVERAGE(Ganges!$L$2:$L$349)</f>
        <v>-0.70823843681547949</v>
      </c>
      <c r="W116" s="7">
        <f>AVERAGE(Ganges!M110:M121)-AVERAGE(Ganges!$M$2:$M$349)</f>
        <v>3.8142448275860497E-3</v>
      </c>
      <c r="X116" s="7">
        <f t="shared" si="34"/>
        <v>0.12891117982142855</v>
      </c>
      <c r="Y116" s="7">
        <f>Ganges!M116-W116-X116-AVERAGE(Ganges!$M$2:$M$349)</f>
        <v>1.5796201785714392E-3</v>
      </c>
      <c r="Z116" s="7">
        <f>AVERAGE(Ganges!N110:N121)-AVERAGE(Ganges!$N$2:$N$349)</f>
        <v>-0.12988984313218421</v>
      </c>
      <c r="AA116" s="7">
        <f t="shared" si="35"/>
        <v>-0.52519605559523808</v>
      </c>
      <c r="AB116" s="7">
        <f>Ganges!N116-Z116-AA116-AVERAGE(Ganges!$N$2:$N$349)</f>
        <v>8.3006481428571366E-2</v>
      </c>
      <c r="AC116" s="7">
        <f>AVERAGE(Ganges!O110:O121)-AVERAGE(Ganges!$O$2:$O$349)</f>
        <v>0.11249226804597612</v>
      </c>
      <c r="AD116" s="7">
        <f t="shared" si="36"/>
        <v>2.1484386747619038</v>
      </c>
      <c r="AE116" s="7">
        <f>Ganges!O116-AC116-AD116-AVERAGE(Ganges!$O$2:$O$349)</f>
        <v>-0.42226306976190298</v>
      </c>
      <c r="AF116" s="7">
        <f>AVERAGE(Ganges!P110:P121)-AVERAGE(Ganges!$P$2:$P$349)</f>
        <v>-1.253373890804621E-2</v>
      </c>
      <c r="AG116" s="7">
        <f t="shared" si="37"/>
        <v>1.1766963763988094</v>
      </c>
      <c r="AH116" s="7">
        <f>Ganges!P116-AF116-AG116-AVERAGE(Ganges!$P$2:$P$349)</f>
        <v>0.15197713610119057</v>
      </c>
    </row>
    <row r="117" spans="1:34" x14ac:dyDescent="0.2">
      <c r="A117" s="3">
        <v>36387</v>
      </c>
      <c r="B117">
        <f t="shared" si="25"/>
        <v>1999</v>
      </c>
      <c r="C117">
        <f t="shared" si="26"/>
        <v>8</v>
      </c>
      <c r="D117" s="7">
        <f>AVERAGE(Ganges!D111:D122)</f>
        <v>8.8033634683333339</v>
      </c>
      <c r="E117" s="7">
        <f t="shared" si="28"/>
        <v>14.858317791160713</v>
      </c>
      <c r="F117" s="7">
        <f>Ganges!D117-D117-E117</f>
        <v>0.27243129050595094</v>
      </c>
      <c r="G117" s="7">
        <f t="shared" si="38"/>
        <v>-0.27089295275818631</v>
      </c>
      <c r="H117" s="7">
        <f>AVERAGE(Ganges!H111:H122)-AVERAGE(Ganges!$H$2:$H$349)</f>
        <v>7.3744001718960135</v>
      </c>
      <c r="I117" s="7">
        <f t="shared" si="29"/>
        <v>1.7910672144639648</v>
      </c>
      <c r="J117" s="7">
        <f>Ganges!H117-H117-I117-AVERAGE(Ganges!$H$2:$H$349)</f>
        <v>-0.16234406613057217</v>
      </c>
      <c r="K117" s="7">
        <f>AVERAGE(Ganges!I111:I122)-AVERAGE(Ganges!$I$2:$I$349)</f>
        <v>1.5174915709482661</v>
      </c>
      <c r="L117" s="7">
        <f t="shared" si="30"/>
        <v>-0.2522639657440422</v>
      </c>
      <c r="M117" s="7">
        <f>Ganges!I117-K117-L117-AVERAGE(Ganges!$I$2:$I$349)</f>
        <v>8.0082838244038612E-2</v>
      </c>
      <c r="N117" s="7">
        <f>AVERAGE(Ganges!J111:J122)-AVERAGE(Ganges!$J$2:$J$349)</f>
        <v>0.18219265729885059</v>
      </c>
      <c r="O117" s="7">
        <f t="shared" si="31"/>
        <v>3.2617922553273822</v>
      </c>
      <c r="P117" s="7">
        <f>Ganges!J117-N117-O117-AVERAGE(Ganges!$J$2:$J$349)</f>
        <v>5.2060391339284529E-2</v>
      </c>
      <c r="Q117" s="7">
        <f>AVERAGE(Ganges!K111:K122)-AVERAGE(Ganges!$K$2:$K$349)</f>
        <v>-4.1346658793101732E-2</v>
      </c>
      <c r="R117" s="7">
        <f t="shared" si="32"/>
        <v>-0.6777548544940476</v>
      </c>
      <c r="S117" s="7">
        <f>Ganges!K117-Q117-R117-AVERAGE(Ganges!$K$2:$K$349)</f>
        <v>-6.1510653005952376E-2</v>
      </c>
      <c r="T117" s="7">
        <f>AVERAGE(Ganges!L111:L122)-AVERAGE(Ganges!$L$2:$L$349)</f>
        <v>-0.19753250528735844</v>
      </c>
      <c r="U117" s="7">
        <f t="shared" si="33"/>
        <v>6.3223019357738082</v>
      </c>
      <c r="V117" s="7">
        <f>Ganges!L117-T117-U117-AVERAGE(Ganges!$L$2:$L$349)</f>
        <v>0.29593407755952406</v>
      </c>
      <c r="W117" s="7">
        <f>AVERAGE(Ganges!M111:M122)-AVERAGE(Ganges!$M$2:$M$349)</f>
        <v>4.0085089942527297E-3</v>
      </c>
      <c r="X117" s="7">
        <f t="shared" si="34"/>
        <v>-7.3896365773808981E-3</v>
      </c>
      <c r="Y117" s="7">
        <f>Ganges!M117-W117-X117-AVERAGE(Ganges!$M$2:$M$349)</f>
        <v>3.8753424107142165E-3</v>
      </c>
      <c r="Z117" s="7">
        <f>AVERAGE(Ganges!N111:N122)-AVERAGE(Ganges!$N$2:$N$349)</f>
        <v>-0.12489479063218423</v>
      </c>
      <c r="AA117" s="7">
        <f t="shared" si="35"/>
        <v>-0.60797518208333334</v>
      </c>
      <c r="AB117" s="7">
        <f>Ganges!N117-Z117-AA117-AVERAGE(Ganges!$N$2:$N$349)</f>
        <v>0.13210044541666666</v>
      </c>
      <c r="AC117" s="7">
        <f>AVERAGE(Ganges!O111:O122)-AVERAGE(Ganges!$O$2:$O$349)</f>
        <v>0.10132950971264343</v>
      </c>
      <c r="AD117" s="7">
        <f t="shared" si="36"/>
        <v>3.8747627743750011</v>
      </c>
      <c r="AE117" s="7">
        <f>Ganges!O117-AC117-AD117-AVERAGE(Ganges!$O$2:$O$349)</f>
        <v>4.2577798958332025E-2</v>
      </c>
      <c r="AF117" s="7">
        <f>AVERAGE(Ganges!P111:P122)-AVERAGE(Ganges!$P$2:$P$349)</f>
        <v>-1.2289951408046174E-2</v>
      </c>
      <c r="AG117" s="7">
        <f t="shared" si="37"/>
        <v>1.1537736213392862</v>
      </c>
      <c r="AH117" s="7">
        <f>Ganges!P117-AF117-AG117-AVERAGE(Ganges!$P$2:$P$349)</f>
        <v>-0.11030023633928621</v>
      </c>
    </row>
    <row r="118" spans="1:34" x14ac:dyDescent="0.2">
      <c r="A118" s="3">
        <v>36418</v>
      </c>
      <c r="B118">
        <f t="shared" si="25"/>
        <v>1999</v>
      </c>
      <c r="C118">
        <f t="shared" si="26"/>
        <v>9</v>
      </c>
      <c r="D118" s="7">
        <f>AVERAGE(Ganges!D112:D123)</f>
        <v>8.6950470074999995</v>
      </c>
      <c r="E118" s="7">
        <f t="shared" si="28"/>
        <v>13.415904409672619</v>
      </c>
      <c r="F118" s="7">
        <f>Ganges!D118-D118-E118</f>
        <v>0.57024861282738115</v>
      </c>
      <c r="G118" s="7">
        <f t="shared" si="38"/>
        <v>-0.2956202553265026</v>
      </c>
      <c r="H118" s="7">
        <f>AVERAGE(Ganges!H112:H123)-AVERAGE(Ganges!$H$2:$H$349)</f>
        <v>7.2408959402296205</v>
      </c>
      <c r="I118" s="7">
        <f t="shared" si="29"/>
        <v>2.8821643645833319</v>
      </c>
      <c r="J118" s="7">
        <f>Ganges!H118-H118-I118-AVERAGE(Ganges!$H$2:$H$349)</f>
        <v>-0.25055222458331627</v>
      </c>
      <c r="K118" s="7">
        <f>AVERAGE(Ganges!I112:I123)-AVERAGE(Ganges!$I$2:$I$349)</f>
        <v>1.4979234459482598</v>
      </c>
      <c r="L118" s="7">
        <f t="shared" si="30"/>
        <v>-0.26117310074405253</v>
      </c>
      <c r="M118" s="7">
        <f>Ganges!I118-K118-L118-AVERAGE(Ganges!$I$2:$I$349)</f>
        <v>3.0877598244053672E-2</v>
      </c>
      <c r="N118" s="7">
        <f>AVERAGE(Ganges!J112:J123)-AVERAGE(Ganges!$J$2:$J$349)</f>
        <v>0.18563996646551706</v>
      </c>
      <c r="O118" s="7">
        <f t="shared" si="31"/>
        <v>3.2540599605357148</v>
      </c>
      <c r="P118" s="7">
        <f>Ganges!J118-N118-O118-AVERAGE(Ganges!$J$2:$J$349)</f>
        <v>0.21885052696428442</v>
      </c>
      <c r="Q118" s="7">
        <f>AVERAGE(Ganges!K112:K123)-AVERAGE(Ganges!$K$2:$K$349)</f>
        <v>-5.1953439626435061E-2</v>
      </c>
      <c r="R118" s="7">
        <f t="shared" si="32"/>
        <v>-0.42088666654761897</v>
      </c>
      <c r="S118" s="7">
        <f>Ganges!K118-Q118-R118-AVERAGE(Ganges!$K$2:$K$349)</f>
        <v>-9.2844620119047705E-2</v>
      </c>
      <c r="T118" s="7">
        <f>AVERAGE(Ganges!L112:L123)-AVERAGE(Ganges!$L$2:$L$349)</f>
        <v>-0.18347006112069231</v>
      </c>
      <c r="U118" s="7">
        <f t="shared" si="33"/>
        <v>5.268414059434523</v>
      </c>
      <c r="V118" s="7">
        <f>Ganges!L118-T118-U118-AVERAGE(Ganges!$L$2:$L$349)</f>
        <v>0.11686550973214338</v>
      </c>
      <c r="W118" s="7">
        <f>AVERAGE(Ganges!M112:M123)-AVERAGE(Ganges!$M$2:$M$349)</f>
        <v>4.1967656609193937E-3</v>
      </c>
      <c r="X118" s="7">
        <f t="shared" si="34"/>
        <v>0.11492892976190469</v>
      </c>
      <c r="Y118" s="7">
        <f>Ganges!M118-W118-X118-AVERAGE(Ganges!$M$2:$M$349)</f>
        <v>3.8671694047619498E-3</v>
      </c>
      <c r="Z118" s="7">
        <f>AVERAGE(Ganges!N112:N123)-AVERAGE(Ganges!$N$2:$N$349)</f>
        <v>-8.9558613965517675E-2</v>
      </c>
      <c r="AA118" s="7">
        <f t="shared" si="35"/>
        <v>-0.60659957285714283</v>
      </c>
      <c r="AB118" s="7">
        <f>Ganges!N118-Z118-AA118-AVERAGE(Ganges!$N$2:$N$349)</f>
        <v>9.5059929523809594E-2</v>
      </c>
      <c r="AC118" s="7">
        <f>AVERAGE(Ganges!O112:O123)-AVERAGE(Ganges!$O$2:$O$349)</f>
        <v>0.10322769887931038</v>
      </c>
      <c r="AD118" s="7">
        <f t="shared" si="36"/>
        <v>2.8007526385714296</v>
      </c>
      <c r="AE118" s="7">
        <f>Ganges!O118-AC118-AD118-AVERAGE(Ganges!$O$2:$O$349)</f>
        <v>0.52678291559523682</v>
      </c>
      <c r="AF118" s="7">
        <f>AVERAGE(Ganges!P112:P123)-AVERAGE(Ganges!$P$2:$P$349)</f>
        <v>-1.1862650574712807E-2</v>
      </c>
      <c r="AG118" s="7">
        <f t="shared" si="37"/>
        <v>0.38425597407738099</v>
      </c>
      <c r="AH118" s="7">
        <f>Ganges!P118-AF118-AG118-AVERAGE(Ganges!$P$2:$P$349)</f>
        <v>-7.8670199910714333E-2</v>
      </c>
    </row>
    <row r="119" spans="1:34" x14ac:dyDescent="0.2">
      <c r="A119" s="3">
        <v>36448</v>
      </c>
      <c r="B119">
        <f t="shared" si="25"/>
        <v>1999</v>
      </c>
      <c r="C119">
        <f t="shared" si="26"/>
        <v>10</v>
      </c>
      <c r="D119" s="7">
        <f>AVERAGE(Ganges!D113:D124)</f>
        <v>8.6165824400000002</v>
      </c>
      <c r="E119" s="7">
        <f t="shared" si="28"/>
        <v>4.8211342427380952</v>
      </c>
      <c r="F119" s="7">
        <f>Ganges!D119-D119-E119</f>
        <v>3.1022117572619052</v>
      </c>
      <c r="G119" s="7">
        <f t="shared" si="38"/>
        <v>-0.24113634921380026</v>
      </c>
      <c r="H119" s="7">
        <f>AVERAGE(Ganges!H113:H124)-AVERAGE(Ganges!$H$2:$H$349)</f>
        <v>7.1097313893956198</v>
      </c>
      <c r="I119" s="7">
        <f t="shared" si="29"/>
        <v>2.5435645691068203</v>
      </c>
      <c r="J119" s="7">
        <f>Ganges!H119-H119-I119-AVERAGE(Ganges!$H$2:$H$349)</f>
        <v>0.19040353172704272</v>
      </c>
      <c r="K119" s="7">
        <f>AVERAGE(Ganges!I113:I124)-AVERAGE(Ganges!$I$2:$I$349)</f>
        <v>1.4811759709482644</v>
      </c>
      <c r="L119" s="7">
        <f t="shared" si="30"/>
        <v>-0.20432651529761614</v>
      </c>
      <c r="M119" s="7">
        <f>Ganges!I119-K119-L119-AVERAGE(Ganges!$I$2:$I$349)</f>
        <v>4.0304707797609751E-2</v>
      </c>
      <c r="N119" s="7">
        <f>AVERAGE(Ganges!J113:J124)-AVERAGE(Ganges!$J$2:$J$349)</f>
        <v>0.19090255229885056</v>
      </c>
      <c r="O119" s="7">
        <f t="shared" si="31"/>
        <v>1.1486781142559517</v>
      </c>
      <c r="P119" s="7">
        <f>Ganges!J119-N119-O119-AVERAGE(Ganges!$J$2:$J$349)</f>
        <v>0.70436054741071441</v>
      </c>
      <c r="Q119" s="7">
        <f>AVERAGE(Ganges!K113:K124)-AVERAGE(Ganges!$K$2:$K$349)</f>
        <v>-6.0842816293101842E-2</v>
      </c>
      <c r="R119" s="7">
        <f t="shared" si="32"/>
        <v>-9.0107742261904655E-2</v>
      </c>
      <c r="S119" s="7">
        <f>Ganges!K119-Q119-R119-AVERAGE(Ganges!$K$2:$K$349)</f>
        <v>-0.35180957773809529</v>
      </c>
      <c r="T119" s="7">
        <f>AVERAGE(Ganges!L113:L124)-AVERAGE(Ganges!$L$2:$L$349)</f>
        <v>-0.15822630195402532</v>
      </c>
      <c r="U119" s="7">
        <f t="shared" si="33"/>
        <v>1.5566194781845244</v>
      </c>
      <c r="V119" s="7">
        <f>Ganges!L119-T119-U119-AVERAGE(Ganges!$L$2:$L$349)</f>
        <v>1.0378981418154751</v>
      </c>
      <c r="W119" s="7">
        <f>AVERAGE(Ganges!M113:M124)-AVERAGE(Ganges!$M$2:$M$349)</f>
        <v>4.3850223275860856E-3</v>
      </c>
      <c r="X119" s="7">
        <f t="shared" si="34"/>
        <v>0.11484751752976188</v>
      </c>
      <c r="Y119" s="7">
        <f>Ganges!M119-W119-X119-AVERAGE(Ganges!$M$2:$M$349)</f>
        <v>3.7603249702380936E-3</v>
      </c>
      <c r="Z119" s="7">
        <f>AVERAGE(Ganges!N113:N124)-AVERAGE(Ganges!$N$2:$N$349)</f>
        <v>-4.2969884798850888E-2</v>
      </c>
      <c r="AA119" s="7">
        <f t="shared" si="35"/>
        <v>-0.53780897583333331</v>
      </c>
      <c r="AB119" s="7">
        <f>Ganges!N119-Z119-AA119-AVERAGE(Ganges!$N$2:$N$349)</f>
        <v>9.1582673333333253E-2</v>
      </c>
      <c r="AC119" s="7">
        <f>AVERAGE(Ganges!O113:O124)-AVERAGE(Ganges!$O$2:$O$349)</f>
        <v>0.10381065221264407</v>
      </c>
      <c r="AD119" s="7">
        <f t="shared" si="36"/>
        <v>0.54755549892857047</v>
      </c>
      <c r="AE119" s="7">
        <f>Ganges!O119-AC119-AD119-AVERAGE(Ganges!$O$2:$O$349)</f>
        <v>1.3572069119047621</v>
      </c>
      <c r="AF119" s="7">
        <f>AVERAGE(Ganges!P113:P124)-AVERAGE(Ganges!$P$2:$P$349)</f>
        <v>-1.1384213074712879E-2</v>
      </c>
      <c r="AG119" s="7">
        <f t="shared" si="37"/>
        <v>-0.25787379208333333</v>
      </c>
      <c r="AH119" s="7">
        <f>Ganges!P119-AF119-AG119-AVERAGE(Ganges!$P$2:$P$349)</f>
        <v>2.8463768750000118E-2</v>
      </c>
    </row>
    <row r="120" spans="1:34" x14ac:dyDescent="0.2">
      <c r="A120" s="3">
        <v>36479</v>
      </c>
      <c r="B120">
        <f t="shared" si="25"/>
        <v>1999</v>
      </c>
      <c r="C120">
        <f t="shared" si="26"/>
        <v>11</v>
      </c>
      <c r="D120" s="7">
        <f>AVERAGE(Ganges!D114:D125)</f>
        <v>8.5896907391666666</v>
      </c>
      <c r="E120" s="7">
        <f t="shared" si="28"/>
        <v>1.2460791845238033E-2</v>
      </c>
      <c r="F120" s="7">
        <f>Ganges!D120-D120-E120</f>
        <v>0.62070021898809558</v>
      </c>
      <c r="G120" s="7">
        <f t="shared" si="38"/>
        <v>-0.12204015306347089</v>
      </c>
      <c r="H120" s="7">
        <f>AVERAGE(Ganges!H114:H125)-AVERAGE(Ganges!$H$2:$H$349)</f>
        <v>6.9887190193958304</v>
      </c>
      <c r="I120" s="7">
        <f t="shared" si="29"/>
        <v>1.821157545476126</v>
      </c>
      <c r="J120" s="7">
        <f>Ganges!H120-H120-I120-AVERAGE(Ganges!$H$2:$H$349)</f>
        <v>0.13660612535750261</v>
      </c>
      <c r="K120" s="7">
        <f>AVERAGE(Ganges!I114:I125)-AVERAGE(Ganges!$I$2:$I$349)</f>
        <v>1.4647603751149276</v>
      </c>
      <c r="L120" s="7">
        <f t="shared" si="30"/>
        <v>-0.16102384431547279</v>
      </c>
      <c r="M120" s="7">
        <f>Ganges!I120-K120-L120-AVERAGE(Ganges!$I$2:$I$349)</f>
        <v>2.2546202648804581E-2</v>
      </c>
      <c r="N120" s="7">
        <f>AVERAGE(Ganges!J114:J125)-AVERAGE(Ganges!$J$2:$J$349)</f>
        <v>0.1996884756321835</v>
      </c>
      <c r="O120" s="7">
        <f t="shared" si="31"/>
        <v>0.26826936654761901</v>
      </c>
      <c r="P120" s="7">
        <f>Ganges!J120-N120-O120-AVERAGE(Ganges!$J$2:$J$349)</f>
        <v>0.39976939178571458</v>
      </c>
      <c r="Q120" s="7">
        <f>AVERAGE(Ganges!K114:K125)-AVERAGE(Ganges!$K$2:$K$349)</f>
        <v>-6.9721484626435126E-2</v>
      </c>
      <c r="R120" s="7">
        <f t="shared" si="32"/>
        <v>6.3054021517857439E-2</v>
      </c>
      <c r="S120" s="7">
        <f>Ganges!K120-Q120-R120-AVERAGE(Ganges!$K$2:$K$349)</f>
        <v>-7.9533453184524094E-2</v>
      </c>
      <c r="T120" s="7">
        <f>AVERAGE(Ganges!L114:L125)-AVERAGE(Ganges!$L$2:$L$349)</f>
        <v>-0.10968408028735777</v>
      </c>
      <c r="U120" s="7">
        <f t="shared" si="33"/>
        <v>0.41896813860119142</v>
      </c>
      <c r="V120" s="7">
        <f>Ganges!L120-T120-U120-AVERAGE(Ganges!$L$2:$L$349)</f>
        <v>-0.10432695026785943</v>
      </c>
      <c r="W120" s="7">
        <f>AVERAGE(Ganges!M114:M125)-AVERAGE(Ganges!$M$2:$M$349)</f>
        <v>4.3878248275860954E-3</v>
      </c>
      <c r="X120" s="7">
        <f t="shared" si="34"/>
        <v>-3.3066772559523866E-2</v>
      </c>
      <c r="Y120" s="7">
        <f>Ganges!M120-W120-X120-AVERAGE(Ganges!$M$2:$M$349)</f>
        <v>-1.2025744047616804E-4</v>
      </c>
      <c r="Z120" s="7">
        <f>AVERAGE(Ganges!N114:N125)-AVERAGE(Ganges!$N$2:$N$349)</f>
        <v>9.9669377011489813E-3</v>
      </c>
      <c r="AA120" s="7">
        <f t="shared" si="35"/>
        <v>-0.40060437785714287</v>
      </c>
      <c r="AB120" s="7">
        <f>Ganges!N120-Z120-AA120-AVERAGE(Ganges!$N$2:$N$349)</f>
        <v>8.4119002857143022E-2</v>
      </c>
      <c r="AC120" s="7">
        <f>AVERAGE(Ganges!O114:O125)-AVERAGE(Ganges!$O$2:$O$349)</f>
        <v>0.11193943387931071</v>
      </c>
      <c r="AD120" s="7">
        <f t="shared" si="36"/>
        <v>-1.5966035900892859</v>
      </c>
      <c r="AE120" s="7">
        <f>Ganges!O120-AC120-AD120-AVERAGE(Ganges!$O$2:$O$349)</f>
        <v>0.15809173925595221</v>
      </c>
      <c r="AF120" s="7">
        <f>AVERAGE(Ganges!P114:P125)-AVERAGE(Ganges!$P$2:$P$349)</f>
        <v>-1.0376178908046152E-2</v>
      </c>
      <c r="AG120" s="7">
        <f t="shared" si="37"/>
        <v>-0.36770572782738098</v>
      </c>
      <c r="AH120" s="7">
        <f>Ganges!P120-AF120-AG120-AVERAGE(Ganges!$P$2:$P$349)</f>
        <v>3.4589303273809824E-3</v>
      </c>
    </row>
    <row r="121" spans="1:34" x14ac:dyDescent="0.2">
      <c r="A121" s="3">
        <v>36509</v>
      </c>
      <c r="B121">
        <f t="shared" si="25"/>
        <v>1999</v>
      </c>
      <c r="C121">
        <f t="shared" si="26"/>
        <v>12</v>
      </c>
      <c r="D121" s="7">
        <f>AVERAGE(Ganges!D115:D126)</f>
        <v>8.644022866666667</v>
      </c>
      <c r="E121" s="7">
        <f t="shared" si="28"/>
        <v>-2.527804368779762</v>
      </c>
      <c r="F121" s="7">
        <f>Ganges!D121-D121-E121</f>
        <v>0.13484389211309544</v>
      </c>
      <c r="G121" s="7">
        <f t="shared" si="38"/>
        <v>2.9756603544386011E-2</v>
      </c>
      <c r="H121" s="7">
        <f>AVERAGE(Ganges!H115:H126)-AVERAGE(Ganges!$H$2:$H$349)</f>
        <v>6.905406031063194</v>
      </c>
      <c r="I121" s="7">
        <f t="shared" si="29"/>
        <v>0.85680571044576936</v>
      </c>
      <c r="J121" s="7">
        <f>Ganges!H121-H121-I121-AVERAGE(Ganges!$H$2:$H$349)</f>
        <v>0.16400727872041898</v>
      </c>
      <c r="K121" s="7">
        <f>AVERAGE(Ganges!I115:I126)-AVERAGE(Ganges!$I$2:$I$349)</f>
        <v>1.4484328351149216</v>
      </c>
      <c r="L121" s="7">
        <f t="shared" si="30"/>
        <v>-0.11034003916667245</v>
      </c>
      <c r="M121" s="7">
        <f>Ganges!I121-K121-L121-AVERAGE(Ganges!$I$2:$I$349)</f>
        <v>-5.4145249998782674E-4</v>
      </c>
      <c r="N121" s="7">
        <f>AVERAGE(Ganges!J115:J126)-AVERAGE(Ganges!$J$2:$J$349)</f>
        <v>0.22700409729885029</v>
      </c>
      <c r="O121" s="7">
        <f t="shared" si="31"/>
        <v>-0.87976573282738069</v>
      </c>
      <c r="P121" s="7">
        <f>Ganges!J121-N121-O121-AVERAGE(Ganges!$J$2:$J$349)</f>
        <v>5.2649749494046993E-2</v>
      </c>
      <c r="Q121" s="7">
        <f>AVERAGE(Ganges!K115:K126)-AVERAGE(Ganges!$K$2:$K$349)</f>
        <v>-8.2257235459768374E-2</v>
      </c>
      <c r="R121" s="7">
        <f t="shared" si="32"/>
        <v>0.19008705988095242</v>
      </c>
      <c r="S121" s="7">
        <f>Ganges!K121-Q121-R121-AVERAGE(Ganges!$K$2:$K$349)</f>
        <v>1.5916129285714176E-2</v>
      </c>
      <c r="T121" s="7">
        <f>AVERAGE(Ganges!L115:L126)-AVERAGE(Ganges!$L$2:$L$349)</f>
        <v>-4.635067862069242E-2</v>
      </c>
      <c r="U121" s="7">
        <f t="shared" si="33"/>
        <v>-0.17494037616071356</v>
      </c>
      <c r="V121" s="7">
        <f>Ganges!L121-T121-U121-AVERAGE(Ganges!$L$2:$L$349)</f>
        <v>3.5894002827380866E-2</v>
      </c>
      <c r="W121" s="7">
        <f>AVERAGE(Ganges!M115:M126)-AVERAGE(Ganges!$M$2:$M$349)</f>
        <v>4.5906856609194413E-3</v>
      </c>
      <c r="X121" s="7">
        <f t="shared" si="34"/>
        <v>-0.13155094151785712</v>
      </c>
      <c r="Y121" s="7">
        <f>Ganges!M121-W121-X121-AVERAGE(Ganges!$M$2:$M$349)</f>
        <v>-2.916759315476275E-3</v>
      </c>
      <c r="Z121" s="7">
        <f>AVERAGE(Ganges!N115:N126)-AVERAGE(Ganges!$N$2:$N$349)</f>
        <v>4.9427656867815695E-2</v>
      </c>
      <c r="AA121" s="7">
        <f t="shared" si="35"/>
        <v>-0.27994975589285714</v>
      </c>
      <c r="AB121" s="7">
        <f>Ganges!N121-Z121-AA121-AVERAGE(Ganges!$N$2:$N$349)</f>
        <v>4.3510761726190506E-2</v>
      </c>
      <c r="AC121" s="7">
        <f>AVERAGE(Ganges!O115:O126)-AVERAGE(Ganges!$O$2:$O$349)</f>
        <v>0.14081617554597692</v>
      </c>
      <c r="AD121" s="7">
        <f t="shared" si="36"/>
        <v>-1.6303820916666663</v>
      </c>
      <c r="AE121" s="7">
        <f>Ganges!O121-AC121-AD121-AVERAGE(Ganges!$O$2:$O$349)</f>
        <v>-0.16990511083333448</v>
      </c>
      <c r="AF121" s="7">
        <f>AVERAGE(Ganges!P115:P126)-AVERAGE(Ganges!$P$2:$P$349)</f>
        <v>-3.0566022413794358E-3</v>
      </c>
      <c r="AG121" s="7">
        <f t="shared" si="37"/>
        <v>-0.36776374574404763</v>
      </c>
      <c r="AH121" s="7">
        <f>Ganges!P121-AF121-AG121-AVERAGE(Ganges!$P$2:$P$349)</f>
        <v>-3.7329784226190488E-3</v>
      </c>
    </row>
    <row r="122" spans="1:34" x14ac:dyDescent="0.2">
      <c r="A122" s="3">
        <v>36540</v>
      </c>
      <c r="B122">
        <f t="shared" si="25"/>
        <v>2000</v>
      </c>
      <c r="C122">
        <f t="shared" si="26"/>
        <v>1</v>
      </c>
      <c r="D122" s="7">
        <f>AVERAGE(Ganges!D116:D127)</f>
        <v>9.0007066775000002</v>
      </c>
      <c r="E122" s="7">
        <f t="shared" si="28"/>
        <v>-4.2338140159523814</v>
      </c>
      <c r="F122" s="7">
        <f>Ganges!D122-D122-E122</f>
        <v>-1.0176105415476187</v>
      </c>
      <c r="G122" s="7"/>
      <c r="H122" s="7">
        <f>AVERAGE(Ganges!H116:H127)-AVERAGE(Ganges!$H$2:$H$349)</f>
        <v>6.889455510229709</v>
      </c>
      <c r="I122" s="7">
        <f t="shared" si="29"/>
        <v>-0.22963460261826185</v>
      </c>
      <c r="J122" s="7">
        <f>Ganges!H122-H122-I122-AVERAGE(Ganges!$H$2:$H$349)</f>
        <v>-6.0262047381911543E-2</v>
      </c>
      <c r="K122" s="7">
        <f>AVERAGE(Ganges!I116:I127)-AVERAGE(Ganges!$I$2:$I$349)</f>
        <v>1.4276312909482627</v>
      </c>
      <c r="L122" s="7">
        <f t="shared" si="30"/>
        <v>-4.2418025238092127E-2</v>
      </c>
      <c r="M122" s="7">
        <f>Ganges!I122-K122-L122-AVERAGE(Ganges!$I$2:$I$349)</f>
        <v>-1.1334552261907049E-2</v>
      </c>
      <c r="N122" s="7">
        <f>AVERAGE(Ganges!J116:J127)-AVERAGE(Ganges!$J$2:$J$349)</f>
        <v>0.33620854896551711</v>
      </c>
      <c r="O122" s="7">
        <f t="shared" si="31"/>
        <v>-1.4857769168154762</v>
      </c>
      <c r="P122" s="7">
        <f>Ganges!J122-N122-O122-AVERAGE(Ganges!$J$2:$J$349)</f>
        <v>-0.24347567818452398</v>
      </c>
      <c r="Q122" s="7">
        <f>AVERAGE(Ganges!K116:K127)-AVERAGE(Ganges!$K$2:$K$349)</f>
        <v>-0.10431131129310167</v>
      </c>
      <c r="R122" s="7">
        <f t="shared" si="32"/>
        <v>0.21653965023809529</v>
      </c>
      <c r="S122" s="7">
        <f>Ganges!K122-Q122-R122-AVERAGE(Ganges!$K$2:$K$349)</f>
        <v>0.17697546476190451</v>
      </c>
      <c r="T122" s="7">
        <f>AVERAGE(Ganges!L116:L127)-AVERAGE(Ganges!$L$2:$L$349)</f>
        <v>0.17534498304597523</v>
      </c>
      <c r="U122" s="7">
        <f t="shared" si="33"/>
        <v>-1.093703183482142</v>
      </c>
      <c r="V122" s="7">
        <f>Ganges!L122-T122-U122-AVERAGE(Ganges!$L$2:$L$349)</f>
        <v>-0.38935378151785827</v>
      </c>
      <c r="W122" s="7">
        <f>AVERAGE(Ganges!M116:M127)-AVERAGE(Ganges!$M$2:$M$349)</f>
        <v>4.8003531609193961E-3</v>
      </c>
      <c r="X122" s="7">
        <f t="shared" si="34"/>
        <v>5.7876683541666668E-2</v>
      </c>
      <c r="Y122" s="7">
        <f>Ganges!M122-W122-X122-AVERAGE(Ganges!$M$2:$M$349)</f>
        <v>-4.4005187500001375E-4</v>
      </c>
      <c r="Z122" s="7">
        <f>AVERAGE(Ganges!N116:N127)-AVERAGE(Ganges!$N$2:$N$349)</f>
        <v>4.6771816034482327E-2</v>
      </c>
      <c r="AA122" s="7">
        <f t="shared" si="35"/>
        <v>1.6850998422619168E-2</v>
      </c>
      <c r="AB122" s="7">
        <f>Ganges!N122-Z122-AA122-AVERAGE(Ganges!$N$2:$N$349)</f>
        <v>-2.2713261755952452E-2</v>
      </c>
      <c r="AC122" s="7">
        <f>AVERAGE(Ganges!O116:O127)-AVERAGE(Ganges!$O$2:$O$349)</f>
        <v>0.1832027472126434</v>
      </c>
      <c r="AD122" s="7">
        <f t="shared" si="36"/>
        <v>-1.308780161279762</v>
      </c>
      <c r="AE122" s="7">
        <f>Ganges!O122-AC122-AD122-AVERAGE(Ganges!$O$2:$O$349)</f>
        <v>-0.4189038628869044</v>
      </c>
      <c r="AF122" s="7">
        <f>AVERAGE(Ganges!P116:P127)-AVERAGE(Ganges!$P$2:$P$349)</f>
        <v>4.1588481091953955E-2</v>
      </c>
      <c r="AG122" s="7">
        <f t="shared" si="37"/>
        <v>-0.36475476767857146</v>
      </c>
      <c r="AH122" s="7">
        <f>Ganges!P122-AF122-AG122-AVERAGE(Ganges!$P$2:$P$349)</f>
        <v>-4.8059029821428623E-2</v>
      </c>
    </row>
    <row r="123" spans="1:34" x14ac:dyDescent="0.2">
      <c r="A123" s="3">
        <v>36571</v>
      </c>
      <c r="B123">
        <f t="shared" si="25"/>
        <v>2000</v>
      </c>
      <c r="C123">
        <f t="shared" si="26"/>
        <v>2</v>
      </c>
      <c r="D123" s="7">
        <f>AVERAGE(Ganges!D117:D128)</f>
        <v>9.2266639124999994</v>
      </c>
      <c r="E123" s="7">
        <f t="shared" si="28"/>
        <v>-5.2546216000595232</v>
      </c>
      <c r="F123" s="7">
        <f>Ganges!D123-D123-E123</f>
        <v>-1.0636041024404763</v>
      </c>
      <c r="G123" s="7"/>
      <c r="H123" s="7">
        <f>AVERAGE(Ganges!H117:H128)-AVERAGE(Ganges!$H$2:$H$349)</f>
        <v>6.9168602960626231</v>
      </c>
      <c r="I123" s="7">
        <f t="shared" si="29"/>
        <v>-0.54886954151743339</v>
      </c>
      <c r="J123" s="7">
        <f>Ganges!H123-H123-I123-AVERAGE(Ganges!$H$2:$H$349)</f>
        <v>-0.19103931431573073</v>
      </c>
      <c r="K123" s="7">
        <f>AVERAGE(Ganges!I117:I128)-AVERAGE(Ganges!$I$2:$I$349)</f>
        <v>1.4019860351149376</v>
      </c>
      <c r="L123" s="7">
        <f t="shared" si="30"/>
        <v>4.2136805297630531E-2</v>
      </c>
      <c r="M123" s="7">
        <f>Ganges!I123-K123-L123-AVERAGE(Ganges!$I$2:$I$349)</f>
        <v>-6.8972669643088125E-3</v>
      </c>
      <c r="N123" s="7">
        <f>AVERAGE(Ganges!J117:J128)-AVERAGE(Ganges!$J$2:$J$349)</f>
        <v>0.41271099146551693</v>
      </c>
      <c r="O123" s="7">
        <f t="shared" si="31"/>
        <v>-1.6770966998809522</v>
      </c>
      <c r="P123" s="7">
        <f>Ganges!J123-N123-O123-AVERAGE(Ganges!$J$2:$J$349)</f>
        <v>-0.36321250761904778</v>
      </c>
      <c r="Q123" s="7">
        <f>AVERAGE(Ganges!K117:K128)-AVERAGE(Ganges!$K$2:$K$349)</f>
        <v>-0.12632046545976838</v>
      </c>
      <c r="R123" s="7">
        <f t="shared" si="32"/>
        <v>-5.4973427976191536E-3</v>
      </c>
      <c r="S123" s="7">
        <f>Ganges!K123-Q123-R123-AVERAGE(Ganges!$K$2:$K$349)</f>
        <v>5.7007871964285806E-2</v>
      </c>
      <c r="T123" s="7">
        <f>AVERAGE(Ganges!L117:L128)-AVERAGE(Ganges!$L$2:$L$349)</f>
        <v>0.30930316387930823</v>
      </c>
      <c r="U123" s="7">
        <f t="shared" si="33"/>
        <v>-1.9322372438392863</v>
      </c>
      <c r="V123" s="7">
        <f>Ganges!L123-T123-U123-AVERAGE(Ganges!$L$2:$L$349)</f>
        <v>-0.38315360199404758</v>
      </c>
      <c r="W123" s="7">
        <f>AVERAGE(Ganges!M117:M128)-AVERAGE(Ganges!$M$2:$M$349)</f>
        <v>5.1454789942527446E-3</v>
      </c>
      <c r="X123" s="7">
        <f t="shared" si="34"/>
        <v>5.7873377500000073E-2</v>
      </c>
      <c r="Y123" s="7">
        <f>Ganges!M123-W123-X123-AVERAGE(Ganges!$M$2:$M$349)</f>
        <v>-6.5223166666672494E-4</v>
      </c>
      <c r="Z123" s="7">
        <f>AVERAGE(Ganges!N117:N128)-AVERAGE(Ganges!$N$2:$N$349)</f>
        <v>4.6342447701149037E-2</v>
      </c>
      <c r="AA123" s="7">
        <f t="shared" si="35"/>
        <v>0.43765920318452389</v>
      </c>
      <c r="AB123" s="7">
        <f>Ganges!N123-Z123-AA123-AVERAGE(Ganges!$N$2:$N$349)</f>
        <v>0.21173043181547624</v>
      </c>
      <c r="AC123" s="7">
        <f>AVERAGE(Ganges!O117:O128)-AVERAGE(Ganges!$O$2:$O$349)</f>
        <v>0.23476696387931106</v>
      </c>
      <c r="AD123" s="7">
        <f t="shared" si="36"/>
        <v>-1.2697476931547613</v>
      </c>
      <c r="AE123" s="7">
        <f>Ganges!O123-AC123-AD123-AVERAGE(Ganges!$O$2:$O$349)</f>
        <v>-0.35032276767857251</v>
      </c>
      <c r="AF123" s="7">
        <f>AVERAGE(Ganges!P117:P128)-AVERAGE(Ganges!$P$2:$P$349)</f>
        <v>2.5854056925287194E-2</v>
      </c>
      <c r="AG123" s="7">
        <f t="shared" si="37"/>
        <v>-0.35885107348214285</v>
      </c>
      <c r="AH123" s="7">
        <f>Ganges!P123-AF123-AG123-AVERAGE(Ganges!$P$2:$P$349)</f>
        <v>-3.7156429851190498E-2</v>
      </c>
    </row>
    <row r="124" spans="1:34" x14ac:dyDescent="0.2">
      <c r="A124" s="3">
        <v>36600</v>
      </c>
      <c r="B124">
        <f t="shared" si="25"/>
        <v>2000</v>
      </c>
      <c r="C124">
        <f t="shared" si="26"/>
        <v>3</v>
      </c>
      <c r="D124" s="7">
        <f>AVERAGE(Ganges!D118:D129)</f>
        <v>9.0033648858333333</v>
      </c>
      <c r="E124" s="7">
        <f t="shared" si="28"/>
        <v>-6.4335412916964296</v>
      </c>
      <c r="F124" s="7">
        <f>Ganges!D124-D124-E124</f>
        <v>-1.3951037841369036</v>
      </c>
      <c r="G124" s="7"/>
      <c r="H124" s="7">
        <f>AVERAGE(Ganges!H118:H129)-AVERAGE(Ganges!$H$2:$H$349)</f>
        <v>6.8752343193959859</v>
      </c>
      <c r="I124" s="7">
        <f t="shared" si="29"/>
        <v>-1.0008007227083908</v>
      </c>
      <c r="J124" s="7">
        <f>Ganges!H124-H124-I124-AVERAGE(Ganges!$H$2:$H$349)</f>
        <v>-0.31271652645818904</v>
      </c>
      <c r="K124" s="7">
        <f>AVERAGE(Ganges!I118:I129)-AVERAGE(Ganges!$I$2:$I$349)</f>
        <v>1.3732241709482551</v>
      </c>
      <c r="L124" s="7">
        <f t="shared" si="30"/>
        <v>0.12230055642857707</v>
      </c>
      <c r="M124" s="7">
        <f>Ganges!I124-K124-L124-AVERAGE(Ganges!$I$2:$I$349)</f>
        <v>9.7512260714296417E-3</v>
      </c>
      <c r="N124" s="7">
        <f>AVERAGE(Ganges!J118:J129)-AVERAGE(Ganges!$J$2:$J$349)</f>
        <v>0.39042044396551701</v>
      </c>
      <c r="O124" s="7">
        <f t="shared" si="31"/>
        <v>-1.8011396020535715</v>
      </c>
      <c r="P124" s="7">
        <f>Ganges!J124-N124-O124-AVERAGE(Ganges!$J$2:$J$349)</f>
        <v>-0.40465585794642855</v>
      </c>
      <c r="Q124" s="7">
        <f>AVERAGE(Ganges!K118:K129)-AVERAGE(Ganges!$K$2:$K$349)</f>
        <v>-0.11865175295976838</v>
      </c>
      <c r="R124" s="7">
        <f t="shared" si="32"/>
        <v>5.2535116071428689E-2</v>
      </c>
      <c r="S124" s="7">
        <f>Ganges!K124-Q124-R124-AVERAGE(Ganges!$K$2:$K$349)</f>
        <v>0.154531940595238</v>
      </c>
      <c r="T124" s="7">
        <f>AVERAGE(Ganges!L118:L129)-AVERAGE(Ganges!$L$2:$L$349)</f>
        <v>0.22960634971264149</v>
      </c>
      <c r="U124" s="7">
        <f t="shared" si="33"/>
        <v>-3.0455844529464278</v>
      </c>
      <c r="V124" s="7">
        <f>Ganges!L124-T124-U124-AVERAGE(Ganges!$L$2:$L$349)</f>
        <v>-0.58186777872023931</v>
      </c>
      <c r="W124" s="7">
        <f>AVERAGE(Ganges!M118:M129)-AVERAGE(Ganges!$M$2:$M$349)</f>
        <v>5.2812181609194209E-3</v>
      </c>
      <c r="X124" s="7">
        <f t="shared" si="34"/>
        <v>5.7839161636904807E-2</v>
      </c>
      <c r="Y124" s="7">
        <f>Ganges!M124-W124-X124-AVERAGE(Ganges!$M$2:$M$349)</f>
        <v>-7.5375497023816296E-4</v>
      </c>
      <c r="Z124" s="7">
        <f>AVERAGE(Ganges!N118:N129)-AVERAGE(Ganges!$N$2:$N$349)</f>
        <v>4.6388190201149038E-2</v>
      </c>
      <c r="AA124" s="7">
        <f t="shared" si="35"/>
        <v>0.78479671071428569</v>
      </c>
      <c r="AB124" s="7">
        <f>Ganges!N124-Z124-AA124-AVERAGE(Ganges!$N$2:$N$349)</f>
        <v>0.22109502178571439</v>
      </c>
      <c r="AC124" s="7">
        <f>AVERAGE(Ganges!O118:O129)-AVERAGE(Ganges!$O$2:$O$349)</f>
        <v>0.20940916137930987</v>
      </c>
      <c r="AD124" s="7">
        <f t="shared" si="36"/>
        <v>-1.2446956646428582</v>
      </c>
      <c r="AE124" s="7">
        <f>Ganges!O124-AC124-AD124-AVERAGE(Ganges!$O$2:$O$349)</f>
        <v>-0.47883526369047491</v>
      </c>
      <c r="AF124" s="7">
        <f>AVERAGE(Ganges!P118:P129)-AVERAGE(Ganges!$P$2:$P$349)</f>
        <v>-7.5671905747127788E-3</v>
      </c>
      <c r="AG124" s="7">
        <f t="shared" si="37"/>
        <v>-0.35879812741071426</v>
      </c>
      <c r="AH124" s="7">
        <f>Ganges!P124-AF124-AG124-AVERAGE(Ganges!$P$2:$P$349)</f>
        <v>-1.571018422619086E-3</v>
      </c>
    </row>
    <row r="125" spans="1:34" x14ac:dyDescent="0.2">
      <c r="A125" s="3">
        <v>36631</v>
      </c>
      <c r="B125">
        <f t="shared" si="25"/>
        <v>2000</v>
      </c>
      <c r="C125">
        <f t="shared" si="26"/>
        <v>4</v>
      </c>
      <c r="D125" s="7">
        <f>AVERAGE(Ganges!D119:D130)</f>
        <v>8.8054973333333351</v>
      </c>
      <c r="E125" s="7">
        <f t="shared" si="28"/>
        <v>-7.9041783172619047</v>
      </c>
      <c r="F125" s="7">
        <f>Ganges!D125-D125-E125</f>
        <v>-1.2901534660714296</v>
      </c>
      <c r="G125" s="7"/>
      <c r="H125" s="7">
        <f>AVERAGE(Ganges!H119:H130)-AVERAGE(Ganges!$H$2:$H$349)</f>
        <v>6.8298851985637157</v>
      </c>
      <c r="I125" s="7">
        <f t="shared" si="29"/>
        <v>-1.958955310744841</v>
      </c>
      <c r="J125" s="7">
        <f>Ganges!H125-H125-I125-AVERAGE(Ganges!$H$2:$H$349)</f>
        <v>-0.42200578758911433</v>
      </c>
      <c r="K125" s="7">
        <f>AVERAGE(Ganges!I119:I130)-AVERAGE(Ganges!$I$2:$I$349)</f>
        <v>1.3523409292815884</v>
      </c>
      <c r="L125" s="7">
        <f t="shared" si="30"/>
        <v>0.19232259363092652</v>
      </c>
      <c r="M125" s="7">
        <f>Ganges!I125-K125-L125-AVERAGE(Ganges!$I$2:$I$349)</f>
        <v>-1.1902669464255666E-2</v>
      </c>
      <c r="N125" s="7">
        <f>AVERAGE(Ganges!J119:J130)-AVERAGE(Ganges!$J$2:$J$349)</f>
        <v>0.37245639896551719</v>
      </c>
      <c r="O125" s="7">
        <f t="shared" si="31"/>
        <v>-1.7586500249702381</v>
      </c>
      <c r="P125" s="7">
        <f>Ganges!J125-N125-O125-AVERAGE(Ganges!$J$2:$J$349)</f>
        <v>-0.38253629002976219</v>
      </c>
      <c r="Q125" s="7">
        <f>AVERAGE(Ganges!K119:K130)-AVERAGE(Ganges!$K$2:$K$349)</f>
        <v>-0.11009390462643509</v>
      </c>
      <c r="R125" s="7">
        <f t="shared" si="32"/>
        <v>0.2259362869047622</v>
      </c>
      <c r="S125" s="7">
        <f>Ganges!K125-Q125-R125-AVERAGE(Ganges!$K$2:$K$349)</f>
        <v>0.11107897142857126</v>
      </c>
      <c r="T125" s="7">
        <f>AVERAGE(Ganges!L119:L130)-AVERAGE(Ganges!$L$2:$L$349)</f>
        <v>0.15579728221264055</v>
      </c>
      <c r="U125" s="7">
        <f t="shared" si="33"/>
        <v>-3.723486840119048</v>
      </c>
      <c r="V125" s="7">
        <f>Ganges!L125-T125-U125-AVERAGE(Ganges!$L$2:$L$349)</f>
        <v>-0.40111327404761798</v>
      </c>
      <c r="W125" s="7">
        <f>AVERAGE(Ganges!M119:M130)-AVERAGE(Ganges!$M$2:$M$349)</f>
        <v>5.5488181609193998E-3</v>
      </c>
      <c r="X125" s="7">
        <f t="shared" si="34"/>
        <v>-0.21711850002976191</v>
      </c>
      <c r="Y125" s="7">
        <f>Ganges!M125-W125-X125-AVERAGE(Ganges!$M$2:$M$349)</f>
        <v>-3.907233303571428E-3</v>
      </c>
      <c r="Z125" s="7">
        <f>AVERAGE(Ganges!N119:N130)-AVERAGE(Ganges!$N$2:$N$349)</f>
        <v>4.6736958534482342E-2</v>
      </c>
      <c r="AA125" s="7">
        <f t="shared" si="35"/>
        <v>0.94605123470238128</v>
      </c>
      <c r="AB125" s="7">
        <f>Ganges!N125-Z125-AA125-AVERAGE(Ganges!$N$2:$N$349)</f>
        <v>0.17126318946428554</v>
      </c>
      <c r="AC125" s="7">
        <f>AVERAGE(Ganges!O119:O130)-AVERAGE(Ganges!$O$2:$O$349)</f>
        <v>0.13876657054597707</v>
      </c>
      <c r="AD125" s="7">
        <f t="shared" si="36"/>
        <v>-1.2491411090178564</v>
      </c>
      <c r="AE125" s="7">
        <f>Ganges!O125-AC125-AD125-AVERAGE(Ganges!$O$2:$O$349)</f>
        <v>-0.33754506848214394</v>
      </c>
      <c r="AF125" s="7">
        <f>AVERAGE(Ganges!P119:P130)-AVERAGE(Ganges!$P$2:$P$349)</f>
        <v>1.4045428591953957E-2</v>
      </c>
      <c r="AG125" s="7">
        <f t="shared" si="37"/>
        <v>-0.36113467098214286</v>
      </c>
      <c r="AH125" s="7">
        <f>Ganges!P125-AF125-AG125-AVERAGE(Ganges!$P$2:$P$349)</f>
        <v>-1.3537814017857253E-2</v>
      </c>
    </row>
    <row r="126" spans="1:34" x14ac:dyDescent="0.2">
      <c r="A126" s="3">
        <v>36661</v>
      </c>
      <c r="B126">
        <f t="shared" si="25"/>
        <v>2000</v>
      </c>
      <c r="C126">
        <f t="shared" si="26"/>
        <v>5</v>
      </c>
      <c r="D126" s="7">
        <f>AVERAGE(Ganges!D120:D131)</f>
        <v>8.165661816666665</v>
      </c>
      <c r="E126" s="7">
        <f t="shared" si="28"/>
        <v>-8.4472615789880923</v>
      </c>
      <c r="F126" s="7">
        <f>Ganges!D126-D126-E126</f>
        <v>0.45167020232142718</v>
      </c>
      <c r="G126" s="7"/>
      <c r="H126" s="7">
        <f>AVERAGE(Ganges!H120:H131)-AVERAGE(Ganges!$H$2:$H$349)</f>
        <v>6.7073266043962576</v>
      </c>
      <c r="I126" s="7">
        <f t="shared" si="29"/>
        <v>-2.9423304963988812</v>
      </c>
      <c r="J126" s="7">
        <f>Ganges!H126-H126-I126-AVERAGE(Ganges!$H$2:$H$349)</f>
        <v>-0.24282982776776407</v>
      </c>
      <c r="K126" s="7">
        <f>AVERAGE(Ganges!I120:I131)-AVERAGE(Ganges!$I$2:$I$349)</f>
        <v>1.3286634209482528</v>
      </c>
      <c r="L126" s="7">
        <f t="shared" si="30"/>
        <v>0.26187326818451595</v>
      </c>
      <c r="M126" s="7">
        <f>Ganges!I126-K126-L126-AVERAGE(Ganges!$I$2:$I$349)</f>
        <v>-1.4665945684505743E-2</v>
      </c>
      <c r="N126" s="7">
        <f>AVERAGE(Ganges!J120:J131)-AVERAGE(Ganges!$J$2:$J$349)</f>
        <v>0.26980740563218353</v>
      </c>
      <c r="O126" s="7">
        <f t="shared" si="31"/>
        <v>-1.654806472142857</v>
      </c>
      <c r="P126" s="7">
        <f>Ganges!J126-N126-O126-AVERAGE(Ganges!$J$2:$J$349)</f>
        <v>-2.0098469523809559E-2</v>
      </c>
      <c r="Q126" s="7">
        <f>AVERAGE(Ganges!K120:K131)-AVERAGE(Ganges!$K$2:$K$349)</f>
        <v>-4.4041020459768321E-2</v>
      </c>
      <c r="R126" s="7">
        <f t="shared" si="32"/>
        <v>0.48784478613095239</v>
      </c>
      <c r="S126" s="7">
        <f>Ganges!K126-Q126-R126-AVERAGE(Ganges!$K$2:$K$349)</f>
        <v>-7.5645151964285784E-2</v>
      </c>
      <c r="T126" s="7">
        <f>AVERAGE(Ganges!L120:L131)-AVERAGE(Ganges!$L$2:$L$349)</f>
        <v>-7.6287191120692377E-2</v>
      </c>
      <c r="U126" s="7">
        <f t="shared" si="33"/>
        <v>-4.0625065267857146</v>
      </c>
      <c r="V126" s="7">
        <f>Ganges!L126-T126-U126-AVERAGE(Ganges!$L$2:$L$349)</f>
        <v>0.52856384595238204</v>
      </c>
      <c r="W126" s="7">
        <f>AVERAGE(Ganges!M120:M131)-AVERAGE(Ganges!$M$2:$M$349)</f>
        <v>5.8164181609193788E-3</v>
      </c>
      <c r="X126" s="7">
        <f t="shared" si="34"/>
        <v>-8.4250850982142855E-2</v>
      </c>
      <c r="Y126" s="7">
        <f>Ganges!M126-W126-X126-AVERAGE(Ganges!$M$2:$M$349)</f>
        <v>-3.8358023511904649E-3</v>
      </c>
      <c r="Z126" s="7">
        <f>AVERAGE(Ganges!N120:N131)-AVERAGE(Ganges!$N$2:$N$349)</f>
        <v>4.0593361034482411E-2</v>
      </c>
      <c r="AA126" s="7">
        <f t="shared" si="35"/>
        <v>0.73088484630952411</v>
      </c>
      <c r="AB126" s="7">
        <f>Ganges!N126-Z126-AA126-AVERAGE(Ganges!$N$2:$N$349)</f>
        <v>-0.12148958464285742</v>
      </c>
      <c r="AC126" s="7">
        <f>AVERAGE(Ganges!O120:O131)-AVERAGE(Ganges!$O$2:$O$349)</f>
        <v>-7.5872696120690364E-2</v>
      </c>
      <c r="AD126" s="7">
        <f t="shared" si="36"/>
        <v>-0.8533853583035711</v>
      </c>
      <c r="AE126" s="7">
        <f>Ganges!O126-AC126-AD126-AVERAGE(Ganges!$O$2:$O$349)</f>
        <v>0.32515353747023834</v>
      </c>
      <c r="AF126" s="7">
        <f>AVERAGE(Ganges!P120:P131)-AVERAGE(Ganges!$P$2:$P$349)</f>
        <v>9.6459135919539363E-3</v>
      </c>
      <c r="AG126" s="7">
        <f t="shared" si="37"/>
        <v>-0.33059407988095235</v>
      </c>
      <c r="AH126" s="7">
        <f>Ganges!P126-AF126-AG126-AVERAGE(Ganges!$P$2:$P$349)</f>
        <v>7.6516839880952259E-2</v>
      </c>
    </row>
    <row r="127" spans="1:34" x14ac:dyDescent="0.2">
      <c r="A127" s="3">
        <v>36692</v>
      </c>
      <c r="B127">
        <f t="shared" si="25"/>
        <v>2000</v>
      </c>
      <c r="C127">
        <f t="shared" si="26"/>
        <v>6</v>
      </c>
      <c r="D127" s="7">
        <f>AVERAGE(Ganges!D121:D132)</f>
        <v>7.843040550833333</v>
      </c>
      <c r="E127" s="7">
        <f t="shared" si="28"/>
        <v>-5.6838632847619053</v>
      </c>
      <c r="F127" s="7">
        <f>Ganges!D127-D127-E127</f>
        <v>5.3554091839285727</v>
      </c>
      <c r="G127" s="7"/>
      <c r="H127" s="7">
        <f>AVERAGE(Ganges!H121:H132)-AVERAGE(Ganges!$H$2:$H$349)</f>
        <v>6.588938746063377</v>
      </c>
      <c r="I127" s="7">
        <f t="shared" si="29"/>
        <v>-2.8943517773818712</v>
      </c>
      <c r="J127" s="7">
        <f>Ganges!H127-H127-I127-AVERAGE(Ganges!$H$2:$H$349)</f>
        <v>0.64960080154787647</v>
      </c>
      <c r="K127" s="7">
        <f>AVERAGE(Ganges!I121:I132)-AVERAGE(Ganges!$I$2:$I$349)</f>
        <v>1.30638177428159</v>
      </c>
      <c r="L127" s="7">
        <f t="shared" si="30"/>
        <v>0.24831659461309386</v>
      </c>
      <c r="M127" s="7">
        <f>Ganges!I127-K127-L127-AVERAGE(Ganges!$I$2:$I$349)</f>
        <v>-2.1163135446421677E-2</v>
      </c>
      <c r="N127" s="7">
        <f>AVERAGE(Ganges!J121:J132)-AVERAGE(Ganges!$J$2:$J$349)</f>
        <v>0.19343049063218354</v>
      </c>
      <c r="O127" s="7">
        <f t="shared" si="31"/>
        <v>-0.61263912815476207</v>
      </c>
      <c r="P127" s="7">
        <f>Ganges!J127-N127-O127-AVERAGE(Ganges!$J$2:$J$349)</f>
        <v>1.1123259714880955</v>
      </c>
      <c r="Q127" s="7">
        <f>AVERAGE(Ganges!K121:K132)-AVERAGE(Ganges!$K$2:$K$349)</f>
        <v>-2.0633670459768383E-2</v>
      </c>
      <c r="R127" s="7">
        <f t="shared" si="32"/>
        <v>0.22362542860119017</v>
      </c>
      <c r="S127" s="7">
        <f>Ganges!K127-Q127-R127-AVERAGE(Ganges!$K$2:$K$349)</f>
        <v>-0.28755092443452357</v>
      </c>
      <c r="T127" s="7">
        <f>AVERAGE(Ganges!L121:L132)-AVERAGE(Ganges!$L$2:$L$349)</f>
        <v>-0.13956467445402598</v>
      </c>
      <c r="U127" s="7">
        <f t="shared" si="33"/>
        <v>-2.4164560386607152</v>
      </c>
      <c r="V127" s="7">
        <f>Ganges!L127-T127-U127-AVERAGE(Ganges!$L$2:$L$349)</f>
        <v>2.9768963611607155</v>
      </c>
      <c r="W127" s="7">
        <f>AVERAGE(Ganges!M121:M132)-AVERAGE(Ganges!$M$2:$M$349)</f>
        <v>6.0306798275860662E-3</v>
      </c>
      <c r="X127" s="7">
        <f t="shared" si="34"/>
        <v>-5.7958727619047634E-2</v>
      </c>
      <c r="Y127" s="7">
        <f>Ganges!M127-W127-X127-AVERAGE(Ganges!$M$2:$M$349)</f>
        <v>-1.7995673809523827E-3</v>
      </c>
      <c r="Z127" s="7">
        <f>AVERAGE(Ganges!N121:N132)-AVERAGE(Ganges!$N$2:$N$349)</f>
        <v>2.7862914367815739E-2</v>
      </c>
      <c r="AA127" s="7">
        <f t="shared" si="35"/>
        <v>1.2079400357142833E-2</v>
      </c>
      <c r="AB127" s="7">
        <f>Ganges!N127-Z127-AA127-AVERAGE(Ganges!$N$2:$N$349)</f>
        <v>-0.3249689220238095</v>
      </c>
      <c r="AC127" s="7">
        <f>AVERAGE(Ganges!O121:O132)-AVERAGE(Ganges!$O$2:$O$349)</f>
        <v>-0.12935479112069004</v>
      </c>
      <c r="AD127" s="7">
        <f t="shared" si="36"/>
        <v>-0.20166404395833393</v>
      </c>
      <c r="AE127" s="7">
        <f>Ganges!O127-AC127-AD127-AVERAGE(Ganges!$O$2:$O$349)</f>
        <v>0.71475163812500053</v>
      </c>
      <c r="AF127" s="7">
        <f>AVERAGE(Ganges!P121:P132)-AVERAGE(Ganges!$P$2:$P$349)</f>
        <v>9.943503591953895E-3</v>
      </c>
      <c r="AG127" s="7">
        <f t="shared" si="37"/>
        <v>1.5163750148809496E-2</v>
      </c>
      <c r="AH127" s="7">
        <f>Ganges!P127-AF127-AG127-AVERAGE(Ganges!$P$2:$P$349)</f>
        <v>0.53725220985119049</v>
      </c>
    </row>
    <row r="128" spans="1:34" x14ac:dyDescent="0.2">
      <c r="A128" s="3">
        <v>36722</v>
      </c>
      <c r="B128">
        <f t="shared" si="25"/>
        <v>2000</v>
      </c>
      <c r="C128">
        <f t="shared" si="26"/>
        <v>7</v>
      </c>
      <c r="D128" s="7">
        <f>AVERAGE(Ganges!D122:D133)</f>
        <v>7.5731356991666674</v>
      </c>
      <c r="E128" s="7">
        <f t="shared" si="28"/>
        <v>6.6155838407142857</v>
      </c>
      <c r="F128" s="7">
        <f>Ganges!D128-D128-E128</f>
        <v>2.7738296701190466</v>
      </c>
      <c r="G128" s="7"/>
      <c r="H128" s="7">
        <f>AVERAGE(Ganges!H122:H133)-AVERAGE(Ganges!$H$2:$H$349)</f>
        <v>6.4654849702296815</v>
      </c>
      <c r="I128" s="7">
        <f t="shared" si="29"/>
        <v>-0.77064296154776457</v>
      </c>
      <c r="J128" s="7">
        <f>Ganges!H128-H128-I128-AVERAGE(Ganges!$H$2:$H$349)</f>
        <v>1.0619434215477668</v>
      </c>
      <c r="K128" s="7">
        <f>AVERAGE(Ganges!I122:I133)-AVERAGE(Ganges!$I$2:$I$349)</f>
        <v>1.284734639281595</v>
      </c>
      <c r="L128" s="7">
        <f t="shared" si="30"/>
        <v>5.4661321130851093E-3</v>
      </c>
      <c r="M128" s="7">
        <f>Ganges!I128-K128-L128-AVERAGE(Ganges!$I$2:$I$349)</f>
        <v>-1.8842047946421303E-2</v>
      </c>
      <c r="N128" s="7">
        <f>AVERAGE(Ganges!J122:J133)-AVERAGE(Ganges!$J$2:$J$349)</f>
        <v>0.15258126146551687</v>
      </c>
      <c r="O128" s="7">
        <f t="shared" si="31"/>
        <v>1.9146000988095242</v>
      </c>
      <c r="P128" s="7">
        <f>Ganges!J128-N128-O128-AVERAGE(Ganges!$J$2:$J$349)</f>
        <v>0.73592561369047527</v>
      </c>
      <c r="Q128" s="7">
        <f>AVERAGE(Ganges!K122:K133)-AVERAGE(Ganges!$K$2:$K$349)</f>
        <v>-5.5714871264350707E-3</v>
      </c>
      <c r="R128" s="7">
        <f t="shared" si="32"/>
        <v>-0.24747748931547631</v>
      </c>
      <c r="S128" s="7">
        <f>Ganges!K128-Q128-R128-AVERAGE(Ganges!$K$2:$K$349)</f>
        <v>-0.26461458985119035</v>
      </c>
      <c r="T128" s="7">
        <f>AVERAGE(Ganges!L122:L133)-AVERAGE(Ganges!$L$2:$L$349)</f>
        <v>-0.21104816695402473</v>
      </c>
      <c r="U128" s="7">
        <f t="shared" si="33"/>
        <v>2.784802820148812</v>
      </c>
      <c r="V128" s="7">
        <f>Ganges!L128-T128-U128-AVERAGE(Ganges!$L$2:$L$349)</f>
        <v>0.92932152485118813</v>
      </c>
      <c r="W128" s="7">
        <f>AVERAGE(Ganges!M122:M133)-AVERAGE(Ganges!$M$2:$M$349)</f>
        <v>6.0325381609193929E-3</v>
      </c>
      <c r="X128" s="7">
        <f t="shared" si="34"/>
        <v>0.12891117982142855</v>
      </c>
      <c r="Y128" s="7">
        <f>Ganges!M128-W128-X128-AVERAGE(Ganges!$M$2:$M$349)</f>
        <v>3.5028368452380554E-3</v>
      </c>
      <c r="Z128" s="7">
        <f>AVERAGE(Ganges!N122:N133)-AVERAGE(Ganges!$N$2:$N$349)</f>
        <v>1.5412714367815772E-2</v>
      </c>
      <c r="AA128" s="7">
        <f t="shared" si="35"/>
        <v>-0.52519605559523808</v>
      </c>
      <c r="AB128" s="7">
        <f>Ganges!N128-Z128-AA128-AVERAGE(Ganges!$N$2:$N$349)</f>
        <v>-6.7448496071428665E-2</v>
      </c>
      <c r="AC128" s="7">
        <f>AVERAGE(Ganges!O122:O133)-AVERAGE(Ganges!$O$2:$O$349)</f>
        <v>-0.14462363362068942</v>
      </c>
      <c r="AD128" s="7">
        <f t="shared" si="36"/>
        <v>2.1484386747619038</v>
      </c>
      <c r="AE128" s="7">
        <f>Ganges!O128-AC128-AD128-AVERAGE(Ganges!$O$2:$O$349)</f>
        <v>0.45362343190476206</v>
      </c>
      <c r="AF128" s="7">
        <f>AVERAGE(Ganges!P122:P133)-AVERAGE(Ganges!$P$2:$P$349)</f>
        <v>1.0125971925287247E-2</v>
      </c>
      <c r="AG128" s="7">
        <f t="shared" si="37"/>
        <v>1.1766963763988094</v>
      </c>
      <c r="AH128" s="7">
        <f>Ganges!P128-AF128-AG128-AVERAGE(Ganges!$P$2:$P$349)</f>
        <v>-5.9495664732142739E-2</v>
      </c>
    </row>
    <row r="129" spans="1:34" x14ac:dyDescent="0.2">
      <c r="A129" s="3">
        <v>36753</v>
      </c>
      <c r="B129">
        <f t="shared" si="25"/>
        <v>2000</v>
      </c>
      <c r="C129">
        <f t="shared" si="26"/>
        <v>8</v>
      </c>
      <c r="D129" s="7">
        <f>AVERAGE(Ganges!D123:D134)</f>
        <v>7.3447734275000007</v>
      </c>
      <c r="E129" s="7">
        <f t="shared" si="28"/>
        <v>14.858317791160713</v>
      </c>
      <c r="F129" s="7">
        <f>Ganges!D129-D129-E129</f>
        <v>-0.94856698866071376</v>
      </c>
      <c r="G129" s="7"/>
      <c r="H129" s="7">
        <f>AVERAGE(Ganges!H123:H134)-AVERAGE(Ganges!$H$2:$H$349)</f>
        <v>6.3463850352300142</v>
      </c>
      <c r="I129" s="7">
        <f t="shared" si="29"/>
        <v>1.7910672144639648</v>
      </c>
      <c r="J129" s="7">
        <f>Ganges!H129-H129-I129-AVERAGE(Ganges!$H$2:$H$349)</f>
        <v>0.36615935053578141</v>
      </c>
      <c r="K129" s="7">
        <f>AVERAGE(Ganges!I123:I134)-AVERAGE(Ganges!$I$2:$I$349)</f>
        <v>1.2630328259482511</v>
      </c>
      <c r="L129" s="7">
        <f t="shared" si="30"/>
        <v>-0.2522639657440422</v>
      </c>
      <c r="M129" s="7">
        <f>Ganges!I129-K129-L129-AVERAGE(Ganges!$I$2:$I$349)</f>
        <v>-1.0600786755951219E-2</v>
      </c>
      <c r="N129" s="7">
        <f>AVERAGE(Ganges!J123:J134)-AVERAGE(Ganges!$J$2:$J$349)</f>
        <v>0.13669277479885</v>
      </c>
      <c r="O129" s="7">
        <f t="shared" si="31"/>
        <v>3.2617922553273822</v>
      </c>
      <c r="P129" s="7">
        <f>Ganges!J129-N129-O129-AVERAGE(Ganges!$J$2:$J$349)</f>
        <v>-0.16992629616071486</v>
      </c>
      <c r="Q129" s="7">
        <f>AVERAGE(Ganges!K123:K134)-AVERAGE(Ganges!$K$2:$K$349)</f>
        <v>-5.1359362931016062E-3</v>
      </c>
      <c r="R129" s="7">
        <f t="shared" si="32"/>
        <v>-0.6777548544940476</v>
      </c>
      <c r="S129" s="7">
        <f>Ganges!K129-Q129-R129-AVERAGE(Ganges!$K$2:$K$349)</f>
        <v>-5.6968255059525186E-3</v>
      </c>
      <c r="T129" s="7">
        <f>AVERAGE(Ganges!L123:L134)-AVERAGE(Ganges!$L$2:$L$349)</f>
        <v>-0.26866471862069297</v>
      </c>
      <c r="U129" s="7">
        <f t="shared" si="33"/>
        <v>6.3223019357738082</v>
      </c>
      <c r="V129" s="7">
        <f>Ganges!L129-T129-U129-AVERAGE(Ganges!$L$2:$L$349)</f>
        <v>-0.58929547910714142</v>
      </c>
      <c r="W129" s="7">
        <f>AVERAGE(Ganges!M123:M134)-AVERAGE(Ganges!$M$2:$M$349)</f>
        <v>6.2063498275860274E-3</v>
      </c>
      <c r="X129" s="7">
        <f t="shared" si="34"/>
        <v>-7.3896365773808981E-3</v>
      </c>
      <c r="Y129" s="7">
        <f>Ganges!M129-W129-X129-AVERAGE(Ganges!$M$2:$M$349)</f>
        <v>3.3063715773809232E-3</v>
      </c>
      <c r="Z129" s="7">
        <f>AVERAGE(Ganges!N123:N134)-AVERAGE(Ganges!$N$2:$N$349)</f>
        <v>3.7811118678158229E-3</v>
      </c>
      <c r="AA129" s="7">
        <f t="shared" si="35"/>
        <v>-0.60797518208333334</v>
      </c>
      <c r="AB129" s="7">
        <f>Ganges!N129-Z129-AA129-AVERAGE(Ganges!$N$2:$N$349)</f>
        <v>3.9734529166666199E-3</v>
      </c>
      <c r="AC129" s="7">
        <f>AVERAGE(Ganges!O123:O134)-AVERAGE(Ganges!$O$2:$O$349)</f>
        <v>-0.1475842161206895</v>
      </c>
      <c r="AD129" s="7">
        <f t="shared" si="36"/>
        <v>3.8747627743750011</v>
      </c>
      <c r="AE129" s="7">
        <f>Ganges!O129-AC129-AD129-AVERAGE(Ganges!$O$2:$O$349)</f>
        <v>-1.2802105208335135E-2</v>
      </c>
      <c r="AF129" s="7">
        <f>AVERAGE(Ganges!P123:P134)-AVERAGE(Ganges!$P$2:$P$349)</f>
        <v>1.0048935258620606E-2</v>
      </c>
      <c r="AG129" s="7">
        <f t="shared" si="37"/>
        <v>1.1537736213392862</v>
      </c>
      <c r="AH129" s="7">
        <f>Ganges!P129-AF129-AG129-AVERAGE(Ganges!$P$2:$P$349)</f>
        <v>-0.53369409300595283</v>
      </c>
    </row>
    <row r="130" spans="1:34" x14ac:dyDescent="0.2">
      <c r="A130" s="3">
        <v>36784</v>
      </c>
      <c r="B130">
        <f t="shared" si="25"/>
        <v>2000</v>
      </c>
      <c r="C130">
        <f t="shared" si="26"/>
        <v>9</v>
      </c>
      <c r="D130" s="7">
        <f>AVERAGE(Ganges!D124:D135)</f>
        <v>7.0127645091666659</v>
      </c>
      <c r="E130" s="7">
        <f t="shared" si="28"/>
        <v>13.415904409672619</v>
      </c>
      <c r="F130" s="7">
        <f>Ganges!D130-D130-E130</f>
        <v>-0.12187951883928427</v>
      </c>
      <c r="G130" s="7"/>
      <c r="H130" s="7">
        <f>AVERAGE(Ganges!H124:H135)-AVERAGE(Ganges!$H$2:$H$349)</f>
        <v>6.2168277435630444</v>
      </c>
      <c r="I130" s="7">
        <f t="shared" si="29"/>
        <v>2.8821643645833319</v>
      </c>
      <c r="J130" s="7">
        <f>Ganges!H130-H130-I130-AVERAGE(Ganges!$H$2:$H$349)</f>
        <v>0.22932652208328363</v>
      </c>
      <c r="K130" s="7">
        <f>AVERAGE(Ganges!I124:I135)-AVERAGE(Ganges!$I$2:$I$349)</f>
        <v>1.2388915142815975</v>
      </c>
      <c r="L130" s="7">
        <f t="shared" si="30"/>
        <v>-0.26117310074405253</v>
      </c>
      <c r="M130" s="7">
        <f>Ganges!I130-K130-L130-AVERAGE(Ganges!$I$2:$I$349)</f>
        <v>3.9310629910715988E-2</v>
      </c>
      <c r="N130" s="7">
        <f>AVERAGE(Ganges!J124:J135)-AVERAGE(Ganges!$J$2:$J$349)</f>
        <v>0.12246783313218357</v>
      </c>
      <c r="O130" s="7">
        <f t="shared" si="31"/>
        <v>3.2540599605357148</v>
      </c>
      <c r="P130" s="7">
        <f>Ganges!J130-N130-O130-AVERAGE(Ganges!$J$2:$J$349)</f>
        <v>6.6454120297618324E-2</v>
      </c>
      <c r="Q130" s="7">
        <f>AVERAGE(Ganges!K124:K135)-AVERAGE(Ganges!$K$2:$K$349)</f>
        <v>1.5343499540231731E-2</v>
      </c>
      <c r="R130" s="7">
        <f t="shared" si="32"/>
        <v>-0.42088666654761897</v>
      </c>
      <c r="S130" s="7">
        <f>Ganges!K130-Q130-R130-AVERAGE(Ganges!$K$2:$K$349)</f>
        <v>-5.7447379285714528E-2</v>
      </c>
      <c r="T130" s="7">
        <f>AVERAGE(Ganges!L124:L135)-AVERAGE(Ganges!$L$2:$L$349)</f>
        <v>-0.36765784112069344</v>
      </c>
      <c r="U130" s="7">
        <f t="shared" si="33"/>
        <v>5.268414059434523</v>
      </c>
      <c r="V130" s="7">
        <f>Ganges!L130-T130-U130-AVERAGE(Ganges!$L$2:$L$349)</f>
        <v>-0.58465552026785339</v>
      </c>
      <c r="W130" s="7">
        <f>AVERAGE(Ganges!M124:M135)-AVERAGE(Ganges!$M$2:$M$349)</f>
        <v>6.3810106609193395E-3</v>
      </c>
      <c r="X130" s="7">
        <f t="shared" si="34"/>
        <v>0.11492892976190469</v>
      </c>
      <c r="Y130" s="7">
        <f>Ganges!M130-W130-X130-AVERAGE(Ganges!$M$2:$M$349)</f>
        <v>4.8941244047620014E-3</v>
      </c>
      <c r="Z130" s="7">
        <f>AVERAGE(Ganges!N124:N135)-AVERAGE(Ganges!$N$2:$N$349)</f>
        <v>-5.1004114798850919E-2</v>
      </c>
      <c r="AA130" s="7">
        <f t="shared" si="35"/>
        <v>-0.60659957285714283</v>
      </c>
      <c r="AB130" s="7">
        <f>Ganges!N130-Z130-AA130-AVERAGE(Ganges!$N$2:$N$349)</f>
        <v>6.0690650357142828E-2</v>
      </c>
      <c r="AC130" s="7">
        <f>AVERAGE(Ganges!O124:O135)-AVERAGE(Ganges!$O$2:$O$349)</f>
        <v>-0.1783363577873569</v>
      </c>
      <c r="AD130" s="7">
        <f t="shared" si="36"/>
        <v>2.8007526385714296</v>
      </c>
      <c r="AE130" s="7">
        <f>Ganges!O130-AC130-AD130-AVERAGE(Ganges!$O$2:$O$349)</f>
        <v>-3.9364117738095672E-2</v>
      </c>
      <c r="AF130" s="7">
        <f>AVERAGE(Ganges!P124:P135)-AVERAGE(Ganges!$P$2:$P$349)</f>
        <v>9.8445102586206534E-3</v>
      </c>
      <c r="AG130" s="7">
        <f t="shared" si="37"/>
        <v>0.38425597407738099</v>
      </c>
      <c r="AH130" s="7">
        <f>Ganges!P130-AF130-AG130-AVERAGE(Ganges!$P$2:$P$349)</f>
        <v>0.15897406925595226</v>
      </c>
    </row>
    <row r="131" spans="1:34" x14ac:dyDescent="0.2">
      <c r="A131" s="3">
        <v>36814</v>
      </c>
      <c r="B131">
        <f t="shared" ref="B131:B194" si="39">YEAR(A131)</f>
        <v>2000</v>
      </c>
      <c r="C131">
        <f t="shared" ref="C131:C194" si="40">MONTH(A131)</f>
        <v>10</v>
      </c>
      <c r="D131" s="7">
        <f>AVERAGE(Ganges!D125:D136)</f>
        <v>6.7119870941666662</v>
      </c>
      <c r="E131" s="7">
        <f t="shared" si="28"/>
        <v>4.8211342427380952</v>
      </c>
      <c r="F131" s="7">
        <f>Ganges!D131-D131-E131</f>
        <v>-2.6712190969047622</v>
      </c>
      <c r="G131" s="7"/>
      <c r="H131" s="7">
        <f>AVERAGE(Ganges!H125:H136)-AVERAGE(Ganges!$H$2:$H$349)</f>
        <v>6.087697697729709</v>
      </c>
      <c r="I131" s="7">
        <f t="shared" si="29"/>
        <v>2.5435645691068203</v>
      </c>
      <c r="J131" s="7">
        <f>Ganges!H131-H131-I131-AVERAGE(Ganges!$H$2:$H$349)</f>
        <v>-0.25826590660699367</v>
      </c>
      <c r="K131" s="7">
        <f>AVERAGE(Ganges!I125:I136)-AVERAGE(Ganges!$I$2:$I$349)</f>
        <v>1.2137040217816022</v>
      </c>
      <c r="L131" s="7">
        <f t="shared" si="30"/>
        <v>-0.20432651529761614</v>
      </c>
      <c r="M131" s="7">
        <f>Ganges!I131-K131-L131-AVERAGE(Ganges!$I$2:$I$349)</f>
        <v>2.3646556964273202E-2</v>
      </c>
      <c r="N131" s="7">
        <f>AVERAGE(Ganges!J125:J136)-AVERAGE(Ganges!$J$2:$J$349)</f>
        <v>0.11448621229885036</v>
      </c>
      <c r="O131" s="7">
        <f t="shared" si="31"/>
        <v>1.1486781142559517</v>
      </c>
      <c r="P131" s="7">
        <f>Ganges!J131-N131-O131-AVERAGE(Ganges!$J$2:$J$349)</f>
        <v>-0.45101103258928532</v>
      </c>
      <c r="Q131" s="7">
        <f>AVERAGE(Ganges!K125:K136)-AVERAGE(Ganges!$K$2:$K$349)</f>
        <v>2.0415228706898381E-2</v>
      </c>
      <c r="R131" s="7">
        <f t="shared" si="32"/>
        <v>-9.0107742261904655E-2</v>
      </c>
      <c r="S131" s="7">
        <f>Ganges!K131-Q131-R131-AVERAGE(Ganges!$K$2:$K$349)</f>
        <v>0.35956698726190461</v>
      </c>
      <c r="T131" s="7">
        <f>AVERAGE(Ganges!L125:L136)-AVERAGE(Ganges!$L$2:$L$349)</f>
        <v>-0.43874087028735875</v>
      </c>
      <c r="U131" s="7">
        <f t="shared" si="33"/>
        <v>1.5566194781845244</v>
      </c>
      <c r="V131" s="7">
        <f>Ganges!L131-T131-U131-AVERAGE(Ganges!$L$2:$L$349)</f>
        <v>-1.466600969851191</v>
      </c>
      <c r="W131" s="7">
        <f>AVERAGE(Ganges!M125:M136)-AVERAGE(Ganges!$M$2:$M$349)</f>
        <v>6.5556714942526795E-3</v>
      </c>
      <c r="X131" s="7">
        <f t="shared" si="34"/>
        <v>0.11484751752976188</v>
      </c>
      <c r="Y131" s="7">
        <f>Ganges!M131-W131-X131-AVERAGE(Ganges!$M$2:$M$349)</f>
        <v>4.8008758035714694E-3</v>
      </c>
      <c r="Z131" s="7">
        <f>AVERAGE(Ganges!N125:N136)-AVERAGE(Ganges!$N$2:$N$349)</f>
        <v>-0.11248371813218427</v>
      </c>
      <c r="AA131" s="7">
        <f t="shared" si="35"/>
        <v>-0.53780897583333331</v>
      </c>
      <c r="AB131" s="7">
        <f>Ganges!N131-Z131-AA131-AVERAGE(Ganges!$N$2:$N$349)</f>
        <v>8.737333666666669E-2</v>
      </c>
      <c r="AC131" s="7">
        <f>AVERAGE(Ganges!O125:O136)-AVERAGE(Ganges!$O$2:$O$349)</f>
        <v>-0.18924782278735641</v>
      </c>
      <c r="AD131" s="7">
        <f t="shared" si="36"/>
        <v>0.54755549892857047</v>
      </c>
      <c r="AE131" s="7">
        <f>Ganges!O131-AC131-AD131-AVERAGE(Ganges!$O$2:$O$349)</f>
        <v>-0.92540581309523784</v>
      </c>
      <c r="AF131" s="7">
        <f>AVERAGE(Ganges!P125:P136)-AVERAGE(Ganges!$P$2:$P$349)</f>
        <v>9.5840460919539017E-3</v>
      </c>
      <c r="AG131" s="7">
        <f t="shared" si="37"/>
        <v>-0.25787379208333333</v>
      </c>
      <c r="AH131" s="7">
        <f>Ganges!P131-AF131-AG131-AVERAGE(Ganges!$P$2:$P$349)</f>
        <v>-4.5298670416666686E-2</v>
      </c>
    </row>
    <row r="132" spans="1:34" x14ac:dyDescent="0.2">
      <c r="A132" s="3">
        <v>36845</v>
      </c>
      <c r="B132">
        <f t="shared" si="39"/>
        <v>2000</v>
      </c>
      <c r="C132">
        <f t="shared" si="40"/>
        <v>11</v>
      </c>
      <c r="D132" s="7">
        <f>AVERAGE(Ganges!D126:D137)</f>
        <v>6.4413739383333342</v>
      </c>
      <c r="E132" s="7">
        <f t="shared" si="28"/>
        <v>1.2460791845238033E-2</v>
      </c>
      <c r="F132" s="7">
        <f>Ganges!D132-D132-E132</f>
        <v>-1.1024381701785717</v>
      </c>
      <c r="G132" s="7"/>
      <c r="H132" s="7">
        <f>AVERAGE(Ganges!H126:H137)-AVERAGE(Ganges!$H$2:$H$349)</f>
        <v>5.9579369552293429</v>
      </c>
      <c r="I132" s="7">
        <f t="shared" si="29"/>
        <v>1.821157545476126</v>
      </c>
      <c r="J132" s="7">
        <f>Ganges!H132-H132-I132-AVERAGE(Ganges!$H$2:$H$349)</f>
        <v>-0.25326611047603365</v>
      </c>
      <c r="K132" s="7">
        <f>AVERAGE(Ganges!I126:I137)-AVERAGE(Ganges!$I$2:$I$349)</f>
        <v>1.1900678392815891</v>
      </c>
      <c r="L132" s="7">
        <f t="shared" si="30"/>
        <v>-0.16102384431547279</v>
      </c>
      <c r="M132" s="7">
        <f>Ganges!I132-K132-L132-AVERAGE(Ganges!$I$2:$I$349)</f>
        <v>2.9858978482145915E-2</v>
      </c>
      <c r="N132" s="7">
        <f>AVERAGE(Ganges!J126:J137)-AVERAGE(Ganges!$J$2:$J$349)</f>
        <v>0.10778629063218359</v>
      </c>
      <c r="O132" s="7">
        <f t="shared" si="31"/>
        <v>0.26826936654761901</v>
      </c>
      <c r="P132" s="7">
        <f>Ganges!J132-N132-O132-AVERAGE(Ganges!$J$2:$J$349)</f>
        <v>-0.42485140321428583</v>
      </c>
      <c r="Q132" s="7">
        <f>AVERAGE(Ganges!K126:K137)-AVERAGE(Ganges!$K$2:$K$349)</f>
        <v>1.677581870689826E-2</v>
      </c>
      <c r="R132" s="7">
        <f t="shared" si="32"/>
        <v>6.3054021517857439E-2</v>
      </c>
      <c r="S132" s="7">
        <f>Ganges!K132-Q132-R132-AVERAGE(Ganges!$K$2:$K$349)</f>
        <v>0.11485744348214266</v>
      </c>
      <c r="T132" s="7">
        <f>AVERAGE(Ganges!L126:L137)-AVERAGE(Ganges!$L$2:$L$349)</f>
        <v>-0.49634584862069264</v>
      </c>
      <c r="U132" s="7">
        <f t="shared" si="33"/>
        <v>0.41896813860119142</v>
      </c>
      <c r="V132" s="7">
        <f>Ganges!L132-T132-U132-AVERAGE(Ganges!$L$2:$L$349)</f>
        <v>-0.47699498193452428</v>
      </c>
      <c r="W132" s="7">
        <f>AVERAGE(Ganges!M126:M137)-AVERAGE(Ganges!$M$2:$M$349)</f>
        <v>6.5197998275859925E-3</v>
      </c>
      <c r="X132" s="7">
        <f t="shared" si="34"/>
        <v>-3.3066772559523866E-2</v>
      </c>
      <c r="Y132" s="7">
        <f>Ganges!M132-W132-X132-AVERAGE(Ganges!$M$2:$M$349)</f>
        <v>3.1890755952393435E-4</v>
      </c>
      <c r="Z132" s="7">
        <f>AVERAGE(Ganges!N126:N137)-AVERAGE(Ganges!$N$2:$N$349)</f>
        <v>-0.16146635813218424</v>
      </c>
      <c r="AA132" s="7">
        <f t="shared" si="35"/>
        <v>-0.40060437785714287</v>
      </c>
      <c r="AB132" s="7">
        <f>Ganges!N132-Z132-AA132-AVERAGE(Ganges!$N$2:$N$349)</f>
        <v>0.10278693869047617</v>
      </c>
      <c r="AC132" s="7">
        <f>AVERAGE(Ganges!O126:O137)-AVERAGE(Ganges!$O$2:$O$349)</f>
        <v>-0.18877148195402249</v>
      </c>
      <c r="AD132" s="7">
        <f t="shared" si="36"/>
        <v>-1.5966035900892859</v>
      </c>
      <c r="AE132" s="7">
        <f>Ganges!O132-AC132-AD132-AVERAGE(Ganges!$O$2:$O$349)</f>
        <v>-0.18298248491071512</v>
      </c>
      <c r="AF132" s="7">
        <f>AVERAGE(Ganges!P126:P137)-AVERAGE(Ganges!$P$2:$P$349)</f>
        <v>8.8671410919539118E-3</v>
      </c>
      <c r="AG132" s="7">
        <f t="shared" si="37"/>
        <v>-0.36770572782738098</v>
      </c>
      <c r="AH132" s="7">
        <f>Ganges!P132-AF132-AG132-AVERAGE(Ganges!$P$2:$P$349)</f>
        <v>-1.2213309672619077E-2</v>
      </c>
    </row>
    <row r="133" spans="1:34" x14ac:dyDescent="0.2">
      <c r="A133" s="3">
        <v>36875</v>
      </c>
      <c r="B133">
        <f t="shared" si="39"/>
        <v>2000</v>
      </c>
      <c r="C133">
        <f t="shared" si="40"/>
        <v>12</v>
      </c>
      <c r="D133" s="7">
        <f>AVERAGE(Ganges!D127:D138)</f>
        <v>6.1999853966666656</v>
      </c>
      <c r="E133" s="7">
        <f t="shared" si="28"/>
        <v>-2.527804368779762</v>
      </c>
      <c r="F133" s="7">
        <f>Ganges!D133-D133-E133</f>
        <v>-0.65997685788690363</v>
      </c>
      <c r="G133" s="7" t="str">
        <f>$I$350</f>
        <v>Reservoirs+</v>
      </c>
      <c r="H133" s="7">
        <f>AVERAGE(Ganges!H127:H138)-AVERAGE(Ganges!$H$2:$H$349)</f>
        <v>5.816660913562373</v>
      </c>
      <c r="I133" s="7">
        <f t="shared" si="29"/>
        <v>0.85680571044576936</v>
      </c>
      <c r="J133" s="7">
        <f>Ganges!H133-H133-I133-AVERAGE(Ganges!$H$2:$H$349)</f>
        <v>-0.22869291377855916</v>
      </c>
      <c r="K133" s="7">
        <f>AVERAGE(Ganges!I127:I138)-AVERAGE(Ganges!$I$2:$I$349)</f>
        <v>1.1665387867815937</v>
      </c>
      <c r="L133" s="7">
        <f t="shared" si="30"/>
        <v>-0.11034003916667245</v>
      </c>
      <c r="M133" s="7">
        <f>Ganges!I133-K133-L133-AVERAGE(Ganges!$I$2:$I$349)</f>
        <v>2.1586975833336908E-2</v>
      </c>
      <c r="N133" s="7">
        <f>AVERAGE(Ganges!J127:J138)-AVERAGE(Ganges!$J$2:$J$349)</f>
        <v>9.4538179798849598E-2</v>
      </c>
      <c r="O133" s="7">
        <f t="shared" si="31"/>
        <v>-0.87976573282738069</v>
      </c>
      <c r="P133" s="7">
        <f>Ganges!J133-N133-O133-AVERAGE(Ganges!$J$2:$J$349)</f>
        <v>-0.3050750830059521</v>
      </c>
      <c r="Q133" s="7">
        <f>AVERAGE(Ganges!K127:K138)-AVERAGE(Ganges!$K$2:$K$349)</f>
        <v>1.7268649540231773E-2</v>
      </c>
      <c r="R133" s="7">
        <f t="shared" si="32"/>
        <v>0.19008705988095242</v>
      </c>
      <c r="S133" s="7">
        <f>Ganges!K133-Q133-R133-AVERAGE(Ganges!$K$2:$K$349)</f>
        <v>9.7136444285714219E-2</v>
      </c>
      <c r="T133" s="7">
        <f>AVERAGE(Ganges!L127:L138)-AVERAGE(Ganges!$L$2:$L$349)</f>
        <v>-0.53521457362069302</v>
      </c>
      <c r="U133" s="7">
        <f t="shared" si="33"/>
        <v>-0.17494037616071356</v>
      </c>
      <c r="V133" s="7">
        <f>Ganges!L133-T133-U133-AVERAGE(Ganges!$L$2:$L$349)</f>
        <v>-0.33304401217261859</v>
      </c>
      <c r="W133" s="7">
        <f>AVERAGE(Ganges!M127:M138)-AVERAGE(Ganges!$M$2:$M$349)</f>
        <v>6.6669498275860328E-3</v>
      </c>
      <c r="X133" s="7">
        <f t="shared" si="34"/>
        <v>-0.13155094151785712</v>
      </c>
      <c r="Y133" s="7">
        <f>Ganges!M133-W133-X133-AVERAGE(Ganges!$M$2:$M$349)</f>
        <v>-4.9707234821428636E-3</v>
      </c>
      <c r="Z133" s="7">
        <f>AVERAGE(Ganges!N127:N138)-AVERAGE(Ganges!$N$2:$N$349)</f>
        <v>-0.18414874229885086</v>
      </c>
      <c r="AA133" s="7">
        <f t="shared" si="35"/>
        <v>-0.27994975589285714</v>
      </c>
      <c r="AB133" s="7">
        <f>Ganges!N133-Z133-AA133-AVERAGE(Ganges!$N$2:$N$349)</f>
        <v>0.12768476089285707</v>
      </c>
      <c r="AC133" s="7">
        <f>AVERAGE(Ganges!O127:O138)-AVERAGE(Ganges!$O$2:$O$349)</f>
        <v>-0.18531397528735649</v>
      </c>
      <c r="AD133" s="7">
        <f t="shared" si="36"/>
        <v>-1.6303820916666663</v>
      </c>
      <c r="AE133" s="7">
        <f>Ganges!O133-AC133-AD133-AVERAGE(Ganges!$O$2:$O$349)</f>
        <v>-2.7001070000000738E-2</v>
      </c>
      <c r="AF133" s="7">
        <f>AVERAGE(Ganges!P127:P138)-AVERAGE(Ganges!$P$2:$P$349)</f>
        <v>2.9812135919539684E-3</v>
      </c>
      <c r="AG133" s="7">
        <f t="shared" si="37"/>
        <v>-0.36776374574404763</v>
      </c>
      <c r="AH133" s="7">
        <f>Ganges!P133-AF133-AG133-AVERAGE(Ganges!$P$2:$P$349)</f>
        <v>-7.5811742559524498E-3</v>
      </c>
    </row>
    <row r="134" spans="1:34" x14ac:dyDescent="0.2">
      <c r="A134" s="3">
        <v>36906</v>
      </c>
      <c r="B134">
        <f t="shared" si="39"/>
        <v>2001</v>
      </c>
      <c r="C134">
        <f t="shared" si="40"/>
        <v>1</v>
      </c>
      <c r="D134" s="7">
        <f>AVERAGE(Ganges!D128:D139)</f>
        <v>5.790153455833333</v>
      </c>
      <c r="E134" s="7">
        <f t="shared" si="28"/>
        <v>-4.2338140159523814</v>
      </c>
      <c r="F134" s="7">
        <f>Ganges!D134-D134-E134</f>
        <v>-0.54740457988095148</v>
      </c>
      <c r="G134" s="7">
        <f>$U$351*SIN(PI()/6*(C134+$U$352))</f>
        <v>-1.8336866078847012</v>
      </c>
      <c r="H134" s="7">
        <f>AVERAGE(Ganges!H128:H139)-AVERAGE(Ganges!$H$2:$H$349)</f>
        <v>5.6670027102290987</v>
      </c>
      <c r="I134" s="7">
        <f t="shared" si="29"/>
        <v>-0.22963460261826185</v>
      </c>
      <c r="J134" s="7">
        <f>Ganges!H134-H134-I134-AVERAGE(Ganges!$H$2:$H$349)</f>
        <v>-0.26700846738140172</v>
      </c>
      <c r="K134" s="7">
        <f>AVERAGE(Ganges!I128:I139)-AVERAGE(Ganges!$I$2:$I$349)</f>
        <v>1.1420261776149232</v>
      </c>
      <c r="L134" s="7">
        <f t="shared" si="30"/>
        <v>-4.2418025238092127E-2</v>
      </c>
      <c r="M134" s="7">
        <f>Ganges!I134-K134-L134-AVERAGE(Ganges!$I$2:$I$349)</f>
        <v>1.3848801071432604E-2</v>
      </c>
      <c r="N134" s="7">
        <f>AVERAGE(Ganges!J128:J139)-AVERAGE(Ganges!$J$2:$J$349)</f>
        <v>3.1444238965516735E-2</v>
      </c>
      <c r="O134" s="7">
        <f t="shared" si="31"/>
        <v>-1.4857769168154762</v>
      </c>
      <c r="P134" s="7">
        <f>Ganges!J134-N134-O134-AVERAGE(Ganges!$J$2:$J$349)</f>
        <v>-0.12937320818452358</v>
      </c>
      <c r="Q134" s="7">
        <f>AVERAGE(Ganges!K128:K139)-AVERAGE(Ganges!$K$2:$K$349)</f>
        <v>1.3652654540231679E-2</v>
      </c>
      <c r="R134" s="7">
        <f t="shared" si="32"/>
        <v>0.21653965023809529</v>
      </c>
      <c r="S134" s="7">
        <f>Ganges!K134-Q134-R134-AVERAGE(Ganges!$K$2:$K$349)</f>
        <v>6.4238108928571069E-2</v>
      </c>
      <c r="T134" s="7">
        <f>AVERAGE(Ganges!L128:L139)-AVERAGE(Ganges!$L$2:$L$349)</f>
        <v>-0.66538793862069223</v>
      </c>
      <c r="U134" s="7">
        <f t="shared" si="33"/>
        <v>-1.093703183482142</v>
      </c>
      <c r="V134" s="7">
        <f>Ganges!L134-T134-U134-AVERAGE(Ganges!$L$2:$L$349)</f>
        <v>-0.24001947985119099</v>
      </c>
      <c r="W134" s="7">
        <f>AVERAGE(Ganges!M128:M139)-AVERAGE(Ganges!$M$2:$M$349)</f>
        <v>6.712356494252697E-3</v>
      </c>
      <c r="X134" s="7">
        <f t="shared" si="34"/>
        <v>5.7876683541666668E-2</v>
      </c>
      <c r="Y134" s="7">
        <f>Ganges!M134-W134-X134-AVERAGE(Ganges!$M$2:$M$349)</f>
        <v>-2.6631520833336753E-4</v>
      </c>
      <c r="Z134" s="7">
        <f>AVERAGE(Ganges!N128:N139)-AVERAGE(Ganges!$N$2:$N$349)</f>
        <v>-0.18378489063218423</v>
      </c>
      <c r="AA134" s="7">
        <f t="shared" si="35"/>
        <v>1.6850998422619168E-2</v>
      </c>
      <c r="AB134" s="7">
        <f>Ganges!N134-Z134-AA134-AVERAGE(Ganges!$N$2:$N$349)</f>
        <v>6.8264214910714105E-2</v>
      </c>
      <c r="AC134" s="7">
        <f>AVERAGE(Ganges!O128:O139)-AVERAGE(Ganges!$O$2:$O$349)</f>
        <v>-0.18325705862068986</v>
      </c>
      <c r="AD134" s="7">
        <f t="shared" si="36"/>
        <v>-1.308780161279762</v>
      </c>
      <c r="AE134" s="7">
        <f>Ganges!O134-AC134-AD134-AVERAGE(Ganges!$O$2:$O$349)</f>
        <v>-8.7971047053571283E-2</v>
      </c>
      <c r="AF134" s="7">
        <f>AVERAGE(Ganges!P128:P139)-AVERAGE(Ganges!$P$2:$P$349)</f>
        <v>-3.8261897241379461E-2</v>
      </c>
      <c r="AG134" s="7">
        <f t="shared" si="37"/>
        <v>-0.36475476767857146</v>
      </c>
      <c r="AH134" s="7">
        <f>Ganges!P134-AF134-AG134-AVERAGE(Ganges!$P$2:$P$349)</f>
        <v>3.0866908511904767E-2</v>
      </c>
    </row>
    <row r="135" spans="1:34" x14ac:dyDescent="0.2">
      <c r="A135" s="3">
        <v>36937</v>
      </c>
      <c r="B135">
        <f t="shared" si="39"/>
        <v>2001</v>
      </c>
      <c r="C135">
        <f t="shared" si="40"/>
        <v>2</v>
      </c>
      <c r="D135" s="7">
        <f>AVERAGE(Ganges!D129:D140)</f>
        <v>5.7007636549999985</v>
      </c>
      <c r="E135" s="7">
        <f t="shared" si="28"/>
        <v>-5.2546216000595232</v>
      </c>
      <c r="F135" s="7">
        <f>Ganges!D135-D135-E135</f>
        <v>-1.5218108649404751</v>
      </c>
      <c r="G135" s="7">
        <f t="shared" ref="G135:G145" si="41">$U$351*SIN(PI()/6*(C135+$U$352))</f>
        <v>-3.3887986670870331</v>
      </c>
      <c r="H135" s="7">
        <f>AVERAGE(Ganges!H129:H140)-AVERAGE(Ganges!$H$2:$H$349)</f>
        <v>5.5613305093957024</v>
      </c>
      <c r="I135" s="7">
        <f t="shared" si="29"/>
        <v>-0.54886954151743339</v>
      </c>
      <c r="J135" s="7">
        <f>Ganges!H135-H135-I135-AVERAGE(Ganges!$H$2:$H$349)</f>
        <v>-0.39019702764881004</v>
      </c>
      <c r="K135" s="7">
        <f>AVERAGE(Ganges!I129:I140)-AVERAGE(Ganges!$I$2:$I$349)</f>
        <v>1.1107294476149221</v>
      </c>
      <c r="L135" s="7">
        <f t="shared" si="30"/>
        <v>4.2136805297630531E-2</v>
      </c>
      <c r="M135" s="7">
        <f>Ganges!I135-K135-L135-AVERAGE(Ganges!$I$2:$I$349)</f>
        <v>-5.336419464292419E-3</v>
      </c>
      <c r="N135" s="7">
        <f>AVERAGE(Ganges!J129:J140)-AVERAGE(Ganges!$J$2:$J$349)</f>
        <v>-1.1128100201150293E-2</v>
      </c>
      <c r="O135" s="7">
        <f t="shared" si="31"/>
        <v>-1.6770966998809522</v>
      </c>
      <c r="P135" s="7">
        <f>Ganges!J135-N135-O135-AVERAGE(Ganges!$J$2:$J$349)</f>
        <v>-0.11007271595238066</v>
      </c>
      <c r="Q135" s="7">
        <f>AVERAGE(Ganges!K129:K140)-AVERAGE(Ganges!$K$2:$K$349)</f>
        <v>1.7100274540231775E-2</v>
      </c>
      <c r="R135" s="7">
        <f t="shared" si="32"/>
        <v>-5.4973427976191536E-3</v>
      </c>
      <c r="S135" s="7">
        <f>Ganges!K135-Q135-R135-AVERAGE(Ganges!$K$2:$K$349)</f>
        <v>0.1593403619642858</v>
      </c>
      <c r="T135" s="7">
        <f>AVERAGE(Ganges!L129:L140)-AVERAGE(Ganges!$L$2:$L$349)</f>
        <v>-0.57069245028735871</v>
      </c>
      <c r="U135" s="7">
        <f t="shared" si="33"/>
        <v>-1.9322372438392863</v>
      </c>
      <c r="V135" s="7">
        <f>Ganges!L135-T135-U135-AVERAGE(Ganges!$L$2:$L$349)</f>
        <v>-0.691075457827381</v>
      </c>
      <c r="W135" s="7">
        <f>AVERAGE(Ganges!M129:M140)-AVERAGE(Ganges!$M$2:$M$349)</f>
        <v>6.8704006609193458E-3</v>
      </c>
      <c r="X135" s="7">
        <f t="shared" si="34"/>
        <v>5.7873377500000073E-2</v>
      </c>
      <c r="Y135" s="7">
        <f>Ganges!M135-W135-X135-AVERAGE(Ganges!$M$2:$M$349)</f>
        <v>-2.8122333333335803E-4</v>
      </c>
      <c r="Z135" s="7">
        <f>AVERAGE(Ganges!N129:N140)-AVERAGE(Ganges!$N$2:$N$349)</f>
        <v>-0.18478335229885084</v>
      </c>
      <c r="AA135" s="7">
        <f t="shared" si="35"/>
        <v>0.43765920318452389</v>
      </c>
      <c r="AB135" s="7">
        <f>Ganges!N135-Z135-AA135-AVERAGE(Ganges!$N$2:$N$349)</f>
        <v>-0.21456648818452395</v>
      </c>
      <c r="AC135" s="7">
        <f>AVERAGE(Ganges!O129:O140)-AVERAGE(Ganges!$O$2:$O$349)</f>
        <v>-0.18232170278735627</v>
      </c>
      <c r="AD135" s="7">
        <f t="shared" si="36"/>
        <v>-1.2697476931547613</v>
      </c>
      <c r="AE135" s="7">
        <f>Ganges!O135-AC135-AD135-AVERAGE(Ganges!$O$2:$O$349)</f>
        <v>-0.30225980101190597</v>
      </c>
      <c r="AF135" s="7">
        <f>AVERAGE(Ganges!P129:P140)-AVERAGE(Ganges!$P$2:$P$349)</f>
        <v>-4.6357807241379501E-2</v>
      </c>
      <c r="AG135" s="7">
        <f t="shared" si="37"/>
        <v>-0.35885107348214285</v>
      </c>
      <c r="AH135" s="7">
        <f>Ganges!P135-AF135-AG135-AVERAGE(Ganges!$P$2:$P$349)</f>
        <v>3.2602334315476211E-2</v>
      </c>
    </row>
    <row r="136" spans="1:34" x14ac:dyDescent="0.2">
      <c r="A136" s="3">
        <v>36965</v>
      </c>
      <c r="B136">
        <f t="shared" si="39"/>
        <v>2001</v>
      </c>
      <c r="C136">
        <f t="shared" si="40"/>
        <v>3</v>
      </c>
      <c r="D136" s="7">
        <f>AVERAGE(Ganges!D130:D141)</f>
        <v>5.5176600933333324</v>
      </c>
      <c r="E136" s="7">
        <f t="shared" si="28"/>
        <v>-6.4335412916964296</v>
      </c>
      <c r="F136" s="7">
        <f>Ganges!D136-D136-E136</f>
        <v>-1.5187279716369027</v>
      </c>
      <c r="G136" s="7">
        <f t="shared" si="41"/>
        <v>-4.0358848601317305</v>
      </c>
      <c r="H136" s="7">
        <f>AVERAGE(Ganges!H130:H141)-AVERAGE(Ganges!$H$2:$H$349)</f>
        <v>5.4395857177296421</v>
      </c>
      <c r="I136" s="7">
        <f t="shared" si="29"/>
        <v>-1.0008007227083908</v>
      </c>
      <c r="J136" s="7">
        <f>Ganges!H136-H136-I136-AVERAGE(Ganges!$H$2:$H$349)</f>
        <v>-0.42662847479186894</v>
      </c>
      <c r="K136" s="7">
        <f>AVERAGE(Ganges!I130:I141)-AVERAGE(Ganges!$I$2:$I$349)</f>
        <v>1.0793920276149365</v>
      </c>
      <c r="L136" s="7">
        <f t="shared" si="30"/>
        <v>0.12230055642857707</v>
      </c>
      <c r="M136" s="7">
        <f>Ganges!I136-K136-L136-AVERAGE(Ganges!$I$2:$I$349)</f>
        <v>1.3334594047478276E-3</v>
      </c>
      <c r="N136" s="7">
        <f>AVERAGE(Ganges!J130:J141)-AVERAGE(Ganges!$J$2:$J$349)</f>
        <v>-6.4984711867816181E-2</v>
      </c>
      <c r="O136" s="7">
        <f t="shared" si="31"/>
        <v>-1.8011396020535715</v>
      </c>
      <c r="P136" s="7">
        <f>Ganges!J136-N136-O136-AVERAGE(Ganges!$J$2:$J$349)</f>
        <v>-4.5030152113095578E-2</v>
      </c>
      <c r="Q136" s="7">
        <f>AVERAGE(Ganges!K130:K141)-AVERAGE(Ganges!$K$2:$K$349)</f>
        <v>1.7394829540231749E-2</v>
      </c>
      <c r="R136" s="7">
        <f t="shared" si="32"/>
        <v>5.2535116071428689E-2</v>
      </c>
      <c r="S136" s="7">
        <f>Ganges!K136-Q136-R136-AVERAGE(Ganges!$K$2:$K$349)</f>
        <v>7.9346108095237899E-2</v>
      </c>
      <c r="T136" s="7">
        <f>AVERAGE(Ganges!L130:L141)-AVERAGE(Ganges!$L$2:$L$349)</f>
        <v>-0.53543240862069208</v>
      </c>
      <c r="U136" s="7">
        <f t="shared" si="33"/>
        <v>-3.0455844529464278</v>
      </c>
      <c r="V136" s="7">
        <f>Ganges!L136-T136-U136-AVERAGE(Ganges!$L$2:$L$349)</f>
        <v>-0.66982537038690548</v>
      </c>
      <c r="W136" s="7">
        <f>AVERAGE(Ganges!M130:M141)-AVERAGE(Ganges!$M$2:$M$349)</f>
        <v>6.8071989942526945E-3</v>
      </c>
      <c r="X136" s="7">
        <f t="shared" si="34"/>
        <v>5.7839161636904807E-2</v>
      </c>
      <c r="Y136" s="7">
        <f>Ganges!M136-W136-X136-AVERAGE(Ganges!$M$2:$M$349)</f>
        <v>-1.8380580357146847E-4</v>
      </c>
      <c r="Z136" s="7">
        <f>AVERAGE(Ganges!N130:N141)-AVERAGE(Ganges!$N$2:$N$349)</f>
        <v>-0.18486743396551758</v>
      </c>
      <c r="AA136" s="7">
        <f t="shared" si="35"/>
        <v>0.78479671071428569</v>
      </c>
      <c r="AB136" s="7">
        <f>Ganges!N136-Z136-AA136-AVERAGE(Ganges!$N$2:$N$349)</f>
        <v>-0.28540459404761909</v>
      </c>
      <c r="AC136" s="7">
        <f>AVERAGE(Ganges!O130:O141)-AVERAGE(Ganges!$O$2:$O$349)</f>
        <v>-0.17505581695402306</v>
      </c>
      <c r="AD136" s="7">
        <f t="shared" si="36"/>
        <v>-1.2446956646428582</v>
      </c>
      <c r="AE136" s="7">
        <f>Ganges!O136-AC136-AD136-AVERAGE(Ganges!$O$2:$O$349)</f>
        <v>-0.22530786535714231</v>
      </c>
      <c r="AF136" s="7">
        <f>AVERAGE(Ganges!P130:P141)-AVERAGE(Ganges!$P$2:$P$349)</f>
        <v>-6.5195711408046086E-2</v>
      </c>
      <c r="AG136" s="7">
        <f t="shared" si="37"/>
        <v>-0.35879812741071426</v>
      </c>
      <c r="AH136" s="7">
        <f>Ganges!P136-AF136-AG136-AVERAGE(Ganges!$P$2:$P$349)</f>
        <v>5.2931932410714255E-2</v>
      </c>
    </row>
    <row r="137" spans="1:34" x14ac:dyDescent="0.2">
      <c r="A137" s="3">
        <v>36996</v>
      </c>
      <c r="B137">
        <f t="shared" si="39"/>
        <v>2001</v>
      </c>
      <c r="C137">
        <f t="shared" si="40"/>
        <v>4</v>
      </c>
      <c r="D137" s="7">
        <f>AVERAGE(Ganges!D131:D142)</f>
        <v>4.9490221658333331</v>
      </c>
      <c r="E137" s="7">
        <f t="shared" si="28"/>
        <v>-7.9041783172619047</v>
      </c>
      <c r="F137" s="7">
        <f>Ganges!D137-D137-E137</f>
        <v>-0.68103616857142857</v>
      </c>
      <c r="G137" s="7">
        <f t="shared" si="41"/>
        <v>-3.6015589641591355</v>
      </c>
      <c r="H137" s="7">
        <f>AVERAGE(Ganges!H131:H142)-AVERAGE(Ganges!$H$2:$H$349)</f>
        <v>5.2544457435633376</v>
      </c>
      <c r="I137" s="7">
        <f t="shared" si="29"/>
        <v>-1.958955310744841</v>
      </c>
      <c r="J137" s="7">
        <f>Ganges!H137-H137-I137-AVERAGE(Ganges!$H$2:$H$349)</f>
        <v>-0.40369524258903766</v>
      </c>
      <c r="K137" s="7">
        <f>AVERAGE(Ganges!I131:I142)-AVERAGE(Ganges!$I$2:$I$349)</f>
        <v>1.0447730134482569</v>
      </c>
      <c r="L137" s="7">
        <f t="shared" si="30"/>
        <v>0.19232259363092652</v>
      </c>
      <c r="M137" s="7">
        <f>Ganges!I137-K137-L137-AVERAGE(Ganges!$I$2:$I$349)</f>
        <v>1.2031056369075088E-2</v>
      </c>
      <c r="N137" s="7">
        <f>AVERAGE(Ganges!J131:J142)-AVERAGE(Ganges!$J$2:$J$349)</f>
        <v>-0.17166196603448336</v>
      </c>
      <c r="O137" s="7">
        <f t="shared" si="31"/>
        <v>-1.7586500249702381</v>
      </c>
      <c r="P137" s="7">
        <f>Ganges!J137-N137-O137-AVERAGE(Ganges!$J$2:$J$349)</f>
        <v>8.1183014970238609E-2</v>
      </c>
      <c r="Q137" s="7">
        <f>AVERAGE(Ganges!K131:K142)-AVERAGE(Ganges!$K$2:$K$349)</f>
        <v>5.7741139540231634E-2</v>
      </c>
      <c r="R137" s="7">
        <f t="shared" si="32"/>
        <v>0.2259362869047622</v>
      </c>
      <c r="S137" s="7">
        <f>Ganges!K137-Q137-R137-AVERAGE(Ganges!$K$2:$K$349)</f>
        <v>-0.10042899273809547</v>
      </c>
      <c r="T137" s="7">
        <f>AVERAGE(Ganges!L131:L142)-AVERAGE(Ganges!$L$2:$L$349)</f>
        <v>-0.68594947528735961</v>
      </c>
      <c r="U137" s="7">
        <f t="shared" si="33"/>
        <v>-3.723486840119048</v>
      </c>
      <c r="V137" s="7">
        <f>Ganges!L137-T137-U137-AVERAGE(Ganges!$L$2:$L$349)</f>
        <v>-0.25062625654761739</v>
      </c>
      <c r="W137" s="7">
        <f>AVERAGE(Ganges!M131:M142)-AVERAGE(Ganges!$M$2:$M$349)</f>
        <v>6.8697856609193364E-3</v>
      </c>
      <c r="X137" s="7">
        <f t="shared" si="34"/>
        <v>-0.21711850002976191</v>
      </c>
      <c r="Y137" s="7">
        <f>Ganges!M137-W137-X137-AVERAGE(Ganges!$M$2:$M$349)</f>
        <v>-5.6586608035713859E-3</v>
      </c>
      <c r="Z137" s="7">
        <f>AVERAGE(Ganges!N131:N142)-AVERAGE(Ganges!$N$2:$N$349)</f>
        <v>-0.18521862396551753</v>
      </c>
      <c r="AA137" s="7">
        <f t="shared" si="35"/>
        <v>0.94605123470238128</v>
      </c>
      <c r="AB137" s="7">
        <f>Ganges!N137-Z137-AA137-AVERAGE(Ganges!$N$2:$N$349)</f>
        <v>-0.18457290803571458</v>
      </c>
      <c r="AC137" s="7">
        <f>AVERAGE(Ganges!O131:O142)-AVERAGE(Ganges!$O$2:$O$349)</f>
        <v>-0.2843566686206902</v>
      </c>
      <c r="AD137" s="7">
        <f t="shared" si="36"/>
        <v>-1.2491411090178564</v>
      </c>
      <c r="AE137" s="7">
        <f>Ganges!O137-AC137-AD137-AVERAGE(Ganges!$O$2:$O$349)</f>
        <v>9.1294260684523287E-2</v>
      </c>
      <c r="AF137" s="7">
        <f>AVERAGE(Ganges!P131:P142)-AVERAGE(Ganges!$P$2:$P$349)</f>
        <v>-8.7640093908046113E-2</v>
      </c>
      <c r="AG137" s="7">
        <f t="shared" si="37"/>
        <v>-0.36113467098214286</v>
      </c>
      <c r="AH137" s="7">
        <f>Ganges!P137-AF137-AG137-AVERAGE(Ganges!$P$2:$P$349)</f>
        <v>7.9544848482142827E-2</v>
      </c>
    </row>
    <row r="138" spans="1:34" x14ac:dyDescent="0.2">
      <c r="A138" s="3">
        <v>37026</v>
      </c>
      <c r="B138">
        <f t="shared" si="39"/>
        <v>2001</v>
      </c>
      <c r="C138">
        <f t="shared" si="40"/>
        <v>5</v>
      </c>
      <c r="D138" s="7">
        <f>AVERAGE(Ganges!D132:D143)</f>
        <v>4.9226313749999999</v>
      </c>
      <c r="E138" s="7">
        <f t="shared" si="28"/>
        <v>-8.4472615789880923</v>
      </c>
      <c r="F138" s="7">
        <f>Ganges!D138-D138-E138</f>
        <v>0.79803814398809259</v>
      </c>
      <c r="G138" s="7">
        <f t="shared" si="41"/>
        <v>-2.2021982522470305</v>
      </c>
      <c r="H138" s="7">
        <f>AVERAGE(Ganges!H132:H143)-AVERAGE(Ganges!$H$2:$H$349)</f>
        <v>5.1063948002292818</v>
      </c>
      <c r="I138" s="7">
        <f t="shared" si="29"/>
        <v>-2.9423304963988812</v>
      </c>
      <c r="J138" s="7">
        <f>Ganges!H138-H138-I138-AVERAGE(Ganges!$H$2:$H$349)</f>
        <v>-0.33721052360078829</v>
      </c>
      <c r="K138" s="7">
        <f>AVERAGE(Ganges!I132:I143)-AVERAGE(Ganges!$I$2:$I$349)</f>
        <v>1.0111683917815881</v>
      </c>
      <c r="L138" s="7">
        <f t="shared" si="30"/>
        <v>0.26187326818451595</v>
      </c>
      <c r="M138" s="7">
        <f>Ganges!I138-K138-L138-AVERAGE(Ganges!$I$2:$I$349)</f>
        <v>2.0480453482157657E-2</v>
      </c>
      <c r="N138" s="7">
        <f>AVERAGE(Ganges!J132:J143)-AVERAGE(Ganges!$J$2:$J$349)</f>
        <v>-0.18624903103448309</v>
      </c>
      <c r="O138" s="7">
        <f t="shared" si="31"/>
        <v>-1.654806472142857</v>
      </c>
      <c r="P138" s="7">
        <f>Ganges!J138-N138-O138-AVERAGE(Ganges!$J$2:$J$349)</f>
        <v>0.27698063714285714</v>
      </c>
      <c r="Q138" s="7">
        <f>AVERAGE(Ganges!K132:K143)-AVERAGE(Ganges!$K$2:$K$349)</f>
        <v>1.9048172873564861E-2</v>
      </c>
      <c r="R138" s="7">
        <f t="shared" si="32"/>
        <v>0.48784478613095239</v>
      </c>
      <c r="S138" s="7">
        <f>Ganges!K138-Q138-R138-AVERAGE(Ganges!$K$2:$K$349)</f>
        <v>-0.13282037529761914</v>
      </c>
      <c r="T138" s="7">
        <f>AVERAGE(Ganges!L132:L143)-AVERAGE(Ganges!$L$2:$L$349)</f>
        <v>-0.56158629112069214</v>
      </c>
      <c r="U138" s="7">
        <f t="shared" si="33"/>
        <v>-4.0625065267857146</v>
      </c>
      <c r="V138" s="7">
        <f>Ganges!L138-T138-U138-AVERAGE(Ganges!$L$2:$L$349)</f>
        <v>0.54743824595238166</v>
      </c>
      <c r="W138" s="7">
        <f>AVERAGE(Ganges!M132:M143)-AVERAGE(Ganges!$M$2:$M$349)</f>
        <v>6.9325064942526715E-3</v>
      </c>
      <c r="X138" s="7">
        <f t="shared" si="34"/>
        <v>-8.4250850982142855E-2</v>
      </c>
      <c r="Y138" s="7">
        <f>Ganges!M138-W138-X138-AVERAGE(Ganges!$M$2:$M$349)</f>
        <v>-3.1860906845237735E-3</v>
      </c>
      <c r="Z138" s="7">
        <f>AVERAGE(Ganges!N132:N143)-AVERAGE(Ganges!$N$2:$N$349)</f>
        <v>-0.18692160896551752</v>
      </c>
      <c r="AA138" s="7">
        <f t="shared" si="35"/>
        <v>0.73088484630952411</v>
      </c>
      <c r="AB138" s="7">
        <f>Ganges!N138-Z138-AA138-AVERAGE(Ganges!$N$2:$N$349)</f>
        <v>-0.16616322464285749</v>
      </c>
      <c r="AC138" s="7">
        <f>AVERAGE(Ganges!O132:O143)-AVERAGE(Ganges!$O$2:$O$349)</f>
        <v>-0.21445126862069053</v>
      </c>
      <c r="AD138" s="7">
        <f t="shared" si="36"/>
        <v>-0.8533853583035711</v>
      </c>
      <c r="AE138" s="7">
        <f>Ganges!O138-AC138-AD138-AVERAGE(Ganges!$O$2:$O$349)</f>
        <v>0.50522218997023849</v>
      </c>
      <c r="AF138" s="7">
        <f>AVERAGE(Ganges!P132:P143)-AVERAGE(Ganges!$P$2:$P$349)</f>
        <v>-7.1727210574712763E-2</v>
      </c>
      <c r="AG138" s="7">
        <f t="shared" si="37"/>
        <v>-0.33059407988095235</v>
      </c>
      <c r="AH138" s="7">
        <f>Ganges!P138-AF138-AG138-AVERAGE(Ganges!$P$2:$P$349)</f>
        <v>8.7258834047618972E-2</v>
      </c>
    </row>
    <row r="139" spans="1:34" x14ac:dyDescent="0.2">
      <c r="A139" s="3">
        <v>37057</v>
      </c>
      <c r="B139">
        <f t="shared" si="39"/>
        <v>2001</v>
      </c>
      <c r="C139">
        <f t="shared" si="40"/>
        <v>6</v>
      </c>
      <c r="D139" s="7">
        <f>AVERAGE(Ganges!D133:D144)</f>
        <v>4.7458592975</v>
      </c>
      <c r="E139" s="7">
        <f t="shared" si="28"/>
        <v>-5.6838632847619053</v>
      </c>
      <c r="F139" s="7">
        <f>Ganges!D139-D139-E139</f>
        <v>3.5346071472619052</v>
      </c>
      <c r="G139" s="7">
        <f t="shared" si="41"/>
        <v>-0.21276029707210309</v>
      </c>
      <c r="H139" s="7">
        <f>AVERAGE(Ganges!H133:H144)-AVERAGE(Ganges!$H$2:$H$349)</f>
        <v>4.9479882252298921</v>
      </c>
      <c r="I139" s="7">
        <f t="shared" si="29"/>
        <v>-2.8943517773818712</v>
      </c>
      <c r="J139" s="7">
        <f>Ganges!H139-H139-I139-AVERAGE(Ganges!$H$2:$H$349)</f>
        <v>0.4946528823816152</v>
      </c>
      <c r="K139" s="7">
        <f>AVERAGE(Ganges!I133:I144)-AVERAGE(Ganges!$I$2:$I$349)</f>
        <v>0.97615773594825583</v>
      </c>
      <c r="L139" s="7">
        <f t="shared" si="30"/>
        <v>0.24831659461309386</v>
      </c>
      <c r="M139" s="7">
        <f>Ganges!I139-K139-L139-AVERAGE(Ganges!$I$2:$I$349)</f>
        <v>1.490959288690874E-2</v>
      </c>
      <c r="N139" s="7">
        <f>AVERAGE(Ganges!J133:J144)-AVERAGE(Ganges!$J$2:$J$349)</f>
        <v>-0.19127052353448315</v>
      </c>
      <c r="O139" s="7">
        <f t="shared" si="31"/>
        <v>-0.61263912815476207</v>
      </c>
      <c r="P139" s="7">
        <f>Ganges!J139-N139-O139-AVERAGE(Ganges!$J$2:$J$349)</f>
        <v>0.7398996956547621</v>
      </c>
      <c r="Q139" s="7">
        <f>AVERAGE(Ganges!K133:K144)-AVERAGE(Ganges!$K$2:$K$349)</f>
        <v>1.2308457040231646E-2</v>
      </c>
      <c r="R139" s="7">
        <f t="shared" si="32"/>
        <v>0.22362542860119017</v>
      </c>
      <c r="S139" s="7">
        <f>Ganges!K139-Q139-R139-AVERAGE(Ganges!$K$2:$K$349)</f>
        <v>-0.36388499193452351</v>
      </c>
      <c r="T139" s="7">
        <f>AVERAGE(Ganges!L133:L144)-AVERAGE(Ganges!$L$2:$L$349)</f>
        <v>-0.53526396612069238</v>
      </c>
      <c r="U139" s="7">
        <f t="shared" si="33"/>
        <v>-2.4164560386607152</v>
      </c>
      <c r="V139" s="7">
        <f>Ganges!L139-T139-U139-AVERAGE(Ganges!$L$2:$L$349)</f>
        <v>1.8105152728273826</v>
      </c>
      <c r="W139" s="7">
        <f>AVERAGE(Ganges!M133:M144)-AVERAGE(Ganges!$M$2:$M$349)</f>
        <v>6.9072114942527185E-3</v>
      </c>
      <c r="X139" s="7">
        <f t="shared" si="34"/>
        <v>-5.7958727619047634E-2</v>
      </c>
      <c r="Y139" s="7">
        <f>Ganges!M139-W139-X139-AVERAGE(Ganges!$M$2:$M$349)</f>
        <v>-2.1312190476190374E-3</v>
      </c>
      <c r="Z139" s="7">
        <f>AVERAGE(Ganges!N133:N144)-AVERAGE(Ganges!$N$2:$N$349)</f>
        <v>-0.19212112313218421</v>
      </c>
      <c r="AA139" s="7">
        <f t="shared" si="35"/>
        <v>1.2079400357142833E-2</v>
      </c>
      <c r="AB139" s="7">
        <f>Ganges!N139-Z139-AA139-AVERAGE(Ganges!$N$2:$N$349)</f>
        <v>-0.10061866452380952</v>
      </c>
      <c r="AC139" s="7">
        <f>AVERAGE(Ganges!O133:O144)-AVERAGE(Ganges!$O$2:$O$349)</f>
        <v>-0.20705067695402413</v>
      </c>
      <c r="AD139" s="7">
        <f t="shared" si="36"/>
        <v>-0.20166404395833393</v>
      </c>
      <c r="AE139" s="7">
        <f>Ganges!O139-AC139-AD139-AVERAGE(Ganges!$O$2:$O$349)</f>
        <v>0.81713052395833508</v>
      </c>
      <c r="AF139" s="7">
        <f>AVERAGE(Ganges!P133:P144)-AVERAGE(Ganges!$P$2:$P$349)</f>
        <v>-7.182196307471278E-2</v>
      </c>
      <c r="AG139" s="7">
        <f t="shared" si="37"/>
        <v>1.5163750148809496E-2</v>
      </c>
      <c r="AH139" s="7">
        <f>Ganges!P139-AF139-AG139-AVERAGE(Ganges!$P$2:$P$349)</f>
        <v>0.12410034651785717</v>
      </c>
    </row>
    <row r="140" spans="1:34" x14ac:dyDescent="0.2">
      <c r="A140" s="3">
        <v>37087</v>
      </c>
      <c r="B140">
        <f t="shared" si="39"/>
        <v>2001</v>
      </c>
      <c r="C140">
        <f t="shared" si="40"/>
        <v>7</v>
      </c>
      <c r="D140" s="7">
        <f>AVERAGE(Ganges!D134:D145)</f>
        <v>4.5763557324999997</v>
      </c>
      <c r="E140" s="7">
        <f t="shared" si="28"/>
        <v>6.6155838407142857</v>
      </c>
      <c r="F140" s="7">
        <f>Ganges!D140-D140-E140</f>
        <v>4.6979320267857139</v>
      </c>
      <c r="G140" s="7">
        <f t="shared" si="41"/>
        <v>1.8336866078846996</v>
      </c>
      <c r="H140" s="7">
        <f>AVERAGE(Ganges!H134:H145)-AVERAGE(Ganges!$H$2:$H$349)</f>
        <v>4.7973534593966178</v>
      </c>
      <c r="I140" s="7">
        <f t="shared" si="29"/>
        <v>-0.77064296154776457</v>
      </c>
      <c r="J140" s="7">
        <f>Ganges!H140-H140-I140-AVERAGE(Ganges!$H$2:$H$349)</f>
        <v>1.462008522380529</v>
      </c>
      <c r="K140" s="7">
        <f>AVERAGE(Ganges!I134:I145)-AVERAGE(Ganges!$I$2:$I$349)</f>
        <v>0.94122559928158722</v>
      </c>
      <c r="L140" s="7">
        <f t="shared" si="30"/>
        <v>5.4661321130851093E-3</v>
      </c>
      <c r="M140" s="7">
        <f>Ganges!I140-K140-L140-AVERAGE(Ganges!$I$2:$I$349)</f>
        <v>-5.0893767946412538E-2</v>
      </c>
      <c r="N140" s="7">
        <f>AVERAGE(Ganges!J134:J145)-AVERAGE(Ganges!$J$2:$J$349)</f>
        <v>-0.19813240853448311</v>
      </c>
      <c r="O140" s="7">
        <f t="shared" si="31"/>
        <v>1.9146000988095242</v>
      </c>
      <c r="P140" s="7">
        <f>Ganges!J140-N140-O140-AVERAGE(Ganges!$J$2:$J$349)</f>
        <v>0.57577121369047557</v>
      </c>
      <c r="Q140" s="7">
        <f>AVERAGE(Ganges!K134:K145)-AVERAGE(Ganges!$K$2:$K$349)</f>
        <v>7.4475295402315345E-3</v>
      </c>
      <c r="R140" s="7">
        <f t="shared" si="32"/>
        <v>-0.24747748931547631</v>
      </c>
      <c r="S140" s="7">
        <f>Ganges!K140-Q140-R140-AVERAGE(Ganges!$K$2:$K$349)</f>
        <v>-0.23626216651785692</v>
      </c>
      <c r="T140" s="7">
        <f>AVERAGE(Ganges!L134:L145)-AVERAGE(Ganges!$L$2:$L$349)</f>
        <v>-0.50069700778735982</v>
      </c>
      <c r="U140" s="7">
        <f t="shared" si="33"/>
        <v>2.784802820148812</v>
      </c>
      <c r="V140" s="7">
        <f>Ganges!L140-T140-U140-AVERAGE(Ganges!$L$2:$L$349)</f>
        <v>2.3553162256845237</v>
      </c>
      <c r="W140" s="7">
        <f>AVERAGE(Ganges!M134:M145)-AVERAGE(Ganges!$M$2:$M$349)</f>
        <v>6.9904781609193278E-3</v>
      </c>
      <c r="X140" s="7">
        <f t="shared" si="34"/>
        <v>0.12891117982142855</v>
      </c>
      <c r="Y140" s="7">
        <f>Ganges!M140-W140-X140-AVERAGE(Ganges!$M$2:$M$349)</f>
        <v>4.4414268452381278E-3</v>
      </c>
      <c r="Z140" s="7">
        <f>AVERAGE(Ganges!N134:N145)-AVERAGE(Ganges!$N$2:$N$349)</f>
        <v>-0.20189498229885089</v>
      </c>
      <c r="AA140" s="7">
        <f t="shared" si="35"/>
        <v>-0.52519605559523808</v>
      </c>
      <c r="AB140" s="7">
        <f>Ganges!N140-Z140-AA140-AVERAGE(Ganges!$N$2:$N$349)</f>
        <v>0.13787766059523798</v>
      </c>
      <c r="AC140" s="7">
        <f>AVERAGE(Ganges!O134:O145)-AVERAGE(Ganges!$O$2:$O$349)</f>
        <v>-0.20415101028735627</v>
      </c>
      <c r="AD140" s="7">
        <f t="shared" si="36"/>
        <v>2.1484386747619038</v>
      </c>
      <c r="AE140" s="7">
        <f>Ganges!O140-AC140-AD140-AVERAGE(Ganges!$O$2:$O$349)</f>
        <v>0.5243750785714294</v>
      </c>
      <c r="AF140" s="7">
        <f>AVERAGE(Ganges!P134:P145)-AVERAGE(Ganges!$P$2:$P$349)</f>
        <v>-7.1819740574712798E-2</v>
      </c>
      <c r="AG140" s="7">
        <f t="shared" si="37"/>
        <v>1.1766963763988094</v>
      </c>
      <c r="AH140" s="7">
        <f>Ganges!P140-AF140-AG140-AVERAGE(Ganges!$P$2:$P$349)</f>
        <v>-7.4700872232142723E-2</v>
      </c>
    </row>
    <row r="141" spans="1:34" x14ac:dyDescent="0.2">
      <c r="A141" s="3">
        <v>37118</v>
      </c>
      <c r="B141">
        <f t="shared" si="39"/>
        <v>2001</v>
      </c>
      <c r="C141">
        <f t="shared" si="40"/>
        <v>8</v>
      </c>
      <c r="D141" s="7">
        <f>AVERAGE(Ganges!D135:D146)</f>
        <v>4.4244127591666667</v>
      </c>
      <c r="E141" s="7">
        <f t="shared" si="28"/>
        <v>14.858317791160713</v>
      </c>
      <c r="F141" s="7">
        <f>Ganges!D141-D141-E141</f>
        <v>-0.22544906032737977</v>
      </c>
      <c r="G141" s="7">
        <f t="shared" si="41"/>
        <v>3.3887986670870323</v>
      </c>
      <c r="H141" s="7">
        <f>AVERAGE(Ganges!H135:H146)-AVERAGE(Ganges!$H$2:$H$349)</f>
        <v>4.6418562268963797</v>
      </c>
      <c r="I141" s="7">
        <f t="shared" si="29"/>
        <v>1.7910672144639648</v>
      </c>
      <c r="J141" s="7">
        <f>Ganges!H141-H141-I141-AVERAGE(Ganges!$H$2:$H$349)</f>
        <v>0.60975065886941593</v>
      </c>
      <c r="K141" s="7">
        <f>AVERAGE(Ganges!I135:I146)-AVERAGE(Ganges!$I$2:$I$349)</f>
        <v>0.90439628678159778</v>
      </c>
      <c r="L141" s="7">
        <f t="shared" si="30"/>
        <v>-0.2522639657440422</v>
      </c>
      <c r="M141" s="7">
        <f>Ganges!I141-K141-L141-AVERAGE(Ganges!$I$2:$I$349)</f>
        <v>-2.8013287589295999E-2</v>
      </c>
      <c r="N141" s="7">
        <f>AVERAGE(Ganges!J135:J146)-AVERAGE(Ganges!$J$2:$J$349)</f>
        <v>-0.20089625603448336</v>
      </c>
      <c r="O141" s="7">
        <f t="shared" si="31"/>
        <v>3.2617922553273822</v>
      </c>
      <c r="P141" s="7">
        <f>Ganges!J141-N141-O141-AVERAGE(Ganges!$J$2:$J$349)</f>
        <v>-0.47861660532738171</v>
      </c>
      <c r="Q141" s="7">
        <f>AVERAGE(Ganges!K135:K146)-AVERAGE(Ganges!$K$2:$K$349)</f>
        <v>6.5379204023163773E-4</v>
      </c>
      <c r="R141" s="7">
        <f t="shared" si="32"/>
        <v>-0.6777548544940476</v>
      </c>
      <c r="S141" s="7">
        <f>Ganges!K141-Q141-R141-AVERAGE(Ganges!$K$2:$K$349)</f>
        <v>-7.9518938392857397E-3</v>
      </c>
      <c r="T141" s="7">
        <f>AVERAGE(Ganges!L135:L146)-AVERAGE(Ganges!$L$2:$L$349)</f>
        <v>-0.45412972695402676</v>
      </c>
      <c r="U141" s="7">
        <f t="shared" si="33"/>
        <v>6.3223019357738082</v>
      </c>
      <c r="V141" s="7">
        <f>Ganges!L141-T141-U141-AVERAGE(Ganges!$L$2:$L$349)</f>
        <v>1.9290029226192829E-2</v>
      </c>
      <c r="W141" s="7">
        <f>AVERAGE(Ganges!M135:M146)-AVERAGE(Ganges!$M$2:$M$349)</f>
        <v>5.261876494252693E-3</v>
      </c>
      <c r="X141" s="7">
        <f t="shared" si="34"/>
        <v>-7.3896365773808981E-3</v>
      </c>
      <c r="Y141" s="7">
        <f>Ganges!M141-W141-X141-AVERAGE(Ganges!$M$2:$M$349)</f>
        <v>3.492424910714248E-3</v>
      </c>
      <c r="Z141" s="7">
        <f>AVERAGE(Ganges!N135:N146)-AVERAGE(Ganges!$N$2:$N$349)</f>
        <v>-0.2104301114655176</v>
      </c>
      <c r="AA141" s="7">
        <f t="shared" si="35"/>
        <v>-0.60797518208333334</v>
      </c>
      <c r="AB141" s="7">
        <f>Ganges!N141-Z141-AA141-AVERAGE(Ganges!$N$2:$N$349)</f>
        <v>0.21717569624999999</v>
      </c>
      <c r="AC141" s="7">
        <f>AVERAGE(Ganges!O135:O146)-AVERAGE(Ganges!$O$2:$O$349)</f>
        <v>-0.19067279028735751</v>
      </c>
      <c r="AD141" s="7">
        <f t="shared" si="36"/>
        <v>3.8747627743750011</v>
      </c>
      <c r="AE141" s="7">
        <f>Ganges!O141-AC141-AD141-AVERAGE(Ganges!$O$2:$O$349)</f>
        <v>0.11747709895833403</v>
      </c>
      <c r="AF141" s="7">
        <f>AVERAGE(Ganges!P135:P146)-AVERAGE(Ganges!$P$2:$P$349)</f>
        <v>-7.1665438908046109E-2</v>
      </c>
      <c r="AG141" s="7">
        <f t="shared" si="37"/>
        <v>1.1537736213392862</v>
      </c>
      <c r="AH141" s="7">
        <f>Ganges!P141-AF141-AG141-AVERAGE(Ganges!$P$2:$P$349)</f>
        <v>-0.67803456883928614</v>
      </c>
    </row>
    <row r="142" spans="1:34" x14ac:dyDescent="0.2">
      <c r="A142" s="3">
        <v>37149</v>
      </c>
      <c r="B142">
        <f t="shared" si="39"/>
        <v>2001</v>
      </c>
      <c r="C142">
        <f t="shared" si="40"/>
        <v>9</v>
      </c>
      <c r="D142" s="7">
        <f>AVERAGE(Ganges!D136:D147)</f>
        <v>4.4266500691666666</v>
      </c>
      <c r="E142" s="7">
        <f t="shared" si="28"/>
        <v>13.415904409672619</v>
      </c>
      <c r="F142" s="7">
        <f>Ganges!D142-D142-E142</f>
        <v>-4.3594202088392837</v>
      </c>
      <c r="G142" s="7">
        <f t="shared" si="41"/>
        <v>4.0358848601317296</v>
      </c>
      <c r="H142" s="7">
        <f>AVERAGE(Ganges!H136:H147)-AVERAGE(Ganges!$H$2:$H$349)</f>
        <v>4.506032659396169</v>
      </c>
      <c r="I142" s="7">
        <f t="shared" si="29"/>
        <v>2.8821643645833319</v>
      </c>
      <c r="J142" s="7">
        <f>Ganges!H142-H142-I142-AVERAGE(Ganges!$H$2:$H$349)</f>
        <v>-0.28155808375004199</v>
      </c>
      <c r="K142" s="7">
        <f>AVERAGE(Ganges!I136:I147)-AVERAGE(Ganges!$I$2:$I$349)</f>
        <v>0.8707706842815881</v>
      </c>
      <c r="L142" s="7">
        <f t="shared" si="30"/>
        <v>-0.26117310074405253</v>
      </c>
      <c r="M142" s="7">
        <f>Ganges!I142-K142-L142-AVERAGE(Ganges!$I$2:$I$349)</f>
        <v>-7.9967100892730514E-3</v>
      </c>
      <c r="N142" s="7">
        <f>AVERAGE(Ganges!J136:J147)-AVERAGE(Ganges!$J$2:$J$349)</f>
        <v>-0.19429108770114989</v>
      </c>
      <c r="O142" s="7">
        <f t="shared" si="31"/>
        <v>3.2540599605357148</v>
      </c>
      <c r="P142" s="7">
        <f>Ganges!J142-N142-O142-AVERAGE(Ganges!$J$2:$J$349)</f>
        <v>-0.89691400886904749</v>
      </c>
      <c r="Q142" s="7">
        <f>AVERAGE(Ganges!K136:K147)-AVERAGE(Ganges!$K$2:$K$349)</f>
        <v>-3.0583278793101742E-2</v>
      </c>
      <c r="R142" s="7">
        <f t="shared" si="32"/>
        <v>-0.42088666654761897</v>
      </c>
      <c r="S142" s="7">
        <f>Ganges!K142-Q142-R142-AVERAGE(Ganges!$K$2:$K$349)</f>
        <v>0.47263511904761912</v>
      </c>
      <c r="T142" s="7">
        <f>AVERAGE(Ganges!L136:L147)-AVERAGE(Ganges!$L$2:$L$349)</f>
        <v>-0.35224935528736001</v>
      </c>
      <c r="U142" s="7">
        <f t="shared" si="33"/>
        <v>5.268414059434523</v>
      </c>
      <c r="V142" s="7">
        <f>Ganges!L142-T142-U142-AVERAGE(Ganges!$L$2:$L$349)</f>
        <v>-2.4062688061011901</v>
      </c>
      <c r="W142" s="7">
        <f>AVERAGE(Ganges!M136:M147)-AVERAGE(Ganges!$M$2:$M$349)</f>
        <v>3.5305281609193384E-3</v>
      </c>
      <c r="X142" s="7">
        <f t="shared" si="34"/>
        <v>0.11492892976190469</v>
      </c>
      <c r="Y142" s="7">
        <f>Ganges!M142-W142-X142-AVERAGE(Ganges!$M$2:$M$349)</f>
        <v>8.4956469047620109E-3</v>
      </c>
      <c r="Z142" s="7">
        <f>AVERAGE(Ganges!N136:N147)-AVERAGE(Ganges!$N$2:$N$349)</f>
        <v>-0.17900909063218423</v>
      </c>
      <c r="AA142" s="7">
        <f t="shared" si="35"/>
        <v>-0.60659957285714283</v>
      </c>
      <c r="AB142" s="7">
        <f>Ganges!N142-Z142-AA142-AVERAGE(Ganges!$N$2:$N$349)</f>
        <v>0.18448134619047618</v>
      </c>
      <c r="AC142" s="7">
        <f>AVERAGE(Ganges!O136:O147)-AVERAGE(Ganges!$O$2:$O$349)</f>
        <v>-0.12681436112069111</v>
      </c>
      <c r="AD142" s="7">
        <f t="shared" si="36"/>
        <v>2.8007526385714296</v>
      </c>
      <c r="AE142" s="7">
        <f>Ganges!O142-AC142-AD142-AVERAGE(Ganges!$O$2:$O$349)</f>
        <v>-1.4024963344047618</v>
      </c>
      <c r="AF142" s="7">
        <f>AVERAGE(Ganges!P136:P147)-AVERAGE(Ganges!$P$2:$P$349)</f>
        <v>-7.0772864741379504E-2</v>
      </c>
      <c r="AG142" s="7">
        <f t="shared" si="37"/>
        <v>0.38425597407738099</v>
      </c>
      <c r="AH142" s="7">
        <f>Ganges!P142-AF142-AG142-AVERAGE(Ganges!$P$2:$P$349)</f>
        <v>-2.9741145744047515E-2</v>
      </c>
    </row>
    <row r="143" spans="1:34" x14ac:dyDescent="0.2">
      <c r="A143" s="3">
        <v>37179</v>
      </c>
      <c r="B143">
        <f t="shared" si="39"/>
        <v>2001</v>
      </c>
      <c r="C143">
        <f t="shared" si="40"/>
        <v>10</v>
      </c>
      <c r="D143" s="7">
        <f>AVERAGE(Ganges!D137:D148)</f>
        <v>4.4399070358333335</v>
      </c>
      <c r="E143" s="7">
        <f t="shared" si="28"/>
        <v>4.8211342427380952</v>
      </c>
      <c r="F143" s="7">
        <f>Ganges!D143-D143-E143</f>
        <v>-0.71582852857142942</v>
      </c>
      <c r="G143" s="7">
        <f t="shared" si="41"/>
        <v>3.6015589641591363</v>
      </c>
      <c r="H143" s="7">
        <f>AVERAGE(Ganges!H137:H148)-AVERAGE(Ganges!$H$2:$H$349)</f>
        <v>4.3710839285631664</v>
      </c>
      <c r="I143" s="7">
        <f t="shared" si="29"/>
        <v>2.5435645691068203</v>
      </c>
      <c r="J143" s="7">
        <f>Ganges!H143-H143-I143-AVERAGE(Ganges!$H$2:$H$349)</f>
        <v>-0.31826345744048012</v>
      </c>
      <c r="K143" s="7">
        <f>AVERAGE(Ganges!I137:I148)-AVERAGE(Ganges!$I$2:$I$349)</f>
        <v>0.83720802428158692</v>
      </c>
      <c r="L143" s="7">
        <f t="shared" si="30"/>
        <v>-0.20432651529761614</v>
      </c>
      <c r="M143" s="7">
        <f>Ganges!I143-K143-L143-AVERAGE(Ganges!$I$2:$I$349)</f>
        <v>-3.1129055357084212E-3</v>
      </c>
      <c r="N143" s="7">
        <f>AVERAGE(Ganges!J137:J148)-AVERAGE(Ganges!$J$2:$J$349)</f>
        <v>-0.18650607270114961</v>
      </c>
      <c r="O143" s="7">
        <f t="shared" si="31"/>
        <v>1.1486781142559517</v>
      </c>
      <c r="P143" s="7">
        <f>Ganges!J143-N143-O143-AVERAGE(Ganges!$J$2:$J$349)</f>
        <v>-0.32506352758928525</v>
      </c>
      <c r="Q143" s="7">
        <f>AVERAGE(Ganges!K137:K148)-AVERAGE(Ganges!$K$2:$K$349)</f>
        <v>-3.8314602126435227E-2</v>
      </c>
      <c r="R143" s="7">
        <f t="shared" si="32"/>
        <v>-9.0107742261904655E-2</v>
      </c>
      <c r="S143" s="7">
        <f>Ganges!K143-Q143-R143-AVERAGE(Ganges!$K$2:$K$349)</f>
        <v>-4.601878190476183E-2</v>
      </c>
      <c r="T143" s="7">
        <f>AVERAGE(Ganges!L137:L148)-AVERAGE(Ganges!$L$2:$L$349)</f>
        <v>-0.27099242945402668</v>
      </c>
      <c r="U143" s="7">
        <f t="shared" si="33"/>
        <v>1.5566194781845244</v>
      </c>
      <c r="V143" s="7">
        <f>Ganges!L143-T143-U143-AVERAGE(Ganges!$L$2:$L$349)</f>
        <v>-0.1419912006845232</v>
      </c>
      <c r="W143" s="7">
        <f>AVERAGE(Ganges!M137:M148)-AVERAGE(Ganges!$M$2:$M$349)</f>
        <v>1.7991798275860393E-3</v>
      </c>
      <c r="X143" s="7">
        <f t="shared" si="34"/>
        <v>0.11484751752976188</v>
      </c>
      <c r="Y143" s="7">
        <f>Ganges!M143-W143-X143-AVERAGE(Ganges!$M$2:$M$349)</f>
        <v>1.0310017470238131E-2</v>
      </c>
      <c r="Z143" s="7">
        <f>AVERAGE(Ganges!N137:N148)-AVERAGE(Ganges!$N$2:$N$349)</f>
        <v>-0.12369517063218427</v>
      </c>
      <c r="AA143" s="7">
        <f t="shared" si="35"/>
        <v>-0.53780897583333331</v>
      </c>
      <c r="AB143" s="7">
        <f>Ganges!N143-Z143-AA143-AVERAGE(Ganges!$N$2:$N$349)</f>
        <v>7.8148969166666582E-2</v>
      </c>
      <c r="AC143" s="7">
        <f>AVERAGE(Ganges!O137:O148)-AVERAGE(Ganges!$O$2:$O$349)</f>
        <v>-8.0271179454023844E-2</v>
      </c>
      <c r="AD143" s="7">
        <f t="shared" si="36"/>
        <v>0.54755549892857047</v>
      </c>
      <c r="AE143" s="7">
        <f>Ganges!O143-AC143-AD143-AVERAGE(Ganges!$O$2:$O$349)</f>
        <v>-0.19551765642856989</v>
      </c>
      <c r="AF143" s="7">
        <f>AVERAGE(Ganges!P137:P148)-AVERAGE(Ganges!$P$2:$P$349)</f>
        <v>-7.0433521408046151E-2</v>
      </c>
      <c r="AG143" s="7">
        <f t="shared" si="37"/>
        <v>-0.25787379208333333</v>
      </c>
      <c r="AH143" s="7">
        <f>Ganges!P143-AF143-AG143-AVERAGE(Ganges!$P$2:$P$349)</f>
        <v>0.2256734970833334</v>
      </c>
    </row>
    <row r="144" spans="1:34" x14ac:dyDescent="0.2">
      <c r="A144" s="3">
        <v>37210</v>
      </c>
      <c r="B144">
        <f t="shared" si="39"/>
        <v>2001</v>
      </c>
      <c r="C144">
        <f t="shared" si="40"/>
        <v>11</v>
      </c>
      <c r="D144" s="7">
        <f>AVERAGE(Ganges!D138:D149)</f>
        <v>4.4065733366666668</v>
      </c>
      <c r="E144" s="7">
        <f t="shared" si="28"/>
        <v>1.2460791845238033E-2</v>
      </c>
      <c r="F144" s="7">
        <f>Ganges!D144-D144-E144</f>
        <v>-1.188902498511905</v>
      </c>
      <c r="G144" s="7">
        <f t="shared" si="41"/>
        <v>2.2021982522470318</v>
      </c>
      <c r="H144" s="7">
        <f>AVERAGE(Ganges!H138:H149)-AVERAGE(Ganges!$H$2:$H$349)</f>
        <v>4.236277613562379</v>
      </c>
      <c r="I144" s="7">
        <f t="shared" si="29"/>
        <v>1.821157545476126</v>
      </c>
      <c r="J144" s="7">
        <f>Ganges!H144-H144-I144-AVERAGE(Ganges!$H$2:$H$349)</f>
        <v>-0.43248566880902217</v>
      </c>
      <c r="K144" s="7">
        <f>AVERAGE(Ganges!I138:I149)-AVERAGE(Ganges!$I$2:$I$349)</f>
        <v>0.80430022011492497</v>
      </c>
      <c r="L144" s="7">
        <f t="shared" si="30"/>
        <v>-0.16102384431547279</v>
      </c>
      <c r="M144" s="7">
        <f>Ganges!I144-K144-L144-AVERAGE(Ganges!$I$2:$I$349)</f>
        <v>-4.5012723511916874E-3</v>
      </c>
      <c r="N144" s="7">
        <f>AVERAGE(Ganges!J138:J149)-AVERAGE(Ganges!$J$2:$J$349)</f>
        <v>-0.18000635020114997</v>
      </c>
      <c r="O144" s="7">
        <f t="shared" si="31"/>
        <v>0.26826936654761901</v>
      </c>
      <c r="P144" s="7">
        <f>Ganges!J144-N144-O144-AVERAGE(Ganges!$J$2:$J$349)</f>
        <v>-0.19731667238095207</v>
      </c>
      <c r="Q144" s="7">
        <f>AVERAGE(Ganges!K138:K149)-AVERAGE(Ganges!$K$2:$K$349)</f>
        <v>-3.3662847126434969E-2</v>
      </c>
      <c r="R144" s="7">
        <f t="shared" si="32"/>
        <v>6.3054021517857439E-2</v>
      </c>
      <c r="S144" s="7">
        <f>Ganges!K144-Q144-R144-AVERAGE(Ganges!$K$2:$K$349)</f>
        <v>8.4419519315475866E-2</v>
      </c>
      <c r="T144" s="7">
        <f>AVERAGE(Ganges!L138:L149)-AVERAGE(Ganges!$L$2:$L$349)</f>
        <v>-0.21180703362069231</v>
      </c>
      <c r="U144" s="7">
        <f t="shared" si="33"/>
        <v>0.41896813860119142</v>
      </c>
      <c r="V144" s="7">
        <f>Ganges!L144-T144-U144-AVERAGE(Ganges!$L$2:$L$349)</f>
        <v>-0.44566589693452485</v>
      </c>
      <c r="W144" s="7">
        <f>AVERAGE(Ganges!M138:M149)-AVERAGE(Ganges!$M$2:$M$349)</f>
        <v>1.7992989942526849E-3</v>
      </c>
      <c r="X144" s="7">
        <f t="shared" si="34"/>
        <v>-3.3066772559523866E-2</v>
      </c>
      <c r="Y144" s="7">
        <f>Ganges!M144-W144-X144-AVERAGE(Ganges!$M$2:$M$349)</f>
        <v>4.7358683928572232E-3</v>
      </c>
      <c r="Z144" s="7">
        <f>AVERAGE(Ganges!N138:N149)-AVERAGE(Ganges!$N$2:$N$349)</f>
        <v>-8.6705799798850958E-2</v>
      </c>
      <c r="AA144" s="7">
        <f t="shared" si="35"/>
        <v>-0.40060437785714287</v>
      </c>
      <c r="AB144" s="7">
        <f>Ganges!N144-Z144-AA144-AVERAGE(Ganges!$N$2:$N$349)</f>
        <v>-3.4367789642857138E-2</v>
      </c>
      <c r="AC144" s="7">
        <f>AVERAGE(Ganges!O138:O149)-AVERAGE(Ganges!$O$2:$O$349)</f>
        <v>-5.3456698620689913E-2</v>
      </c>
      <c r="AD144" s="7">
        <f t="shared" si="36"/>
        <v>-1.5966035900892859</v>
      </c>
      <c r="AE144" s="7">
        <f>Ganges!O144-AC144-AD144-AVERAGE(Ganges!$O$2:$O$349)</f>
        <v>-0.22949016824404733</v>
      </c>
      <c r="AF144" s="7">
        <f>AVERAGE(Ganges!P138:P149)-AVERAGE(Ganges!$P$2:$P$349)</f>
        <v>-7.0209113074712837E-2</v>
      </c>
      <c r="AG144" s="7">
        <f t="shared" si="37"/>
        <v>-0.36770572782738098</v>
      </c>
      <c r="AH144" s="7">
        <f>Ganges!P144-AF144-AG144-AVERAGE(Ganges!$P$2:$P$349)</f>
        <v>6.5725914494047688E-2</v>
      </c>
    </row>
    <row r="145" spans="1:34" x14ac:dyDescent="0.2">
      <c r="A145" s="3">
        <v>37240</v>
      </c>
      <c r="B145">
        <f t="shared" si="39"/>
        <v>2001</v>
      </c>
      <c r="C145">
        <f t="shared" si="40"/>
        <v>12</v>
      </c>
      <c r="D145" s="7">
        <f>AVERAGE(Ganges!D139:D150)</f>
        <v>4.266012470833334</v>
      </c>
      <c r="E145" s="7">
        <f t="shared" si="28"/>
        <v>-2.527804368779762</v>
      </c>
      <c r="F145" s="7">
        <f>Ganges!D145-D145-E145</f>
        <v>-0.7600467120535721</v>
      </c>
      <c r="G145" s="7">
        <f t="shared" si="41"/>
        <v>0.21276029707210373</v>
      </c>
      <c r="H145" s="7">
        <f>AVERAGE(Ganges!H139:H150)-AVERAGE(Ganges!$H$2:$H$349)</f>
        <v>4.1017764743965017</v>
      </c>
      <c r="I145" s="7">
        <f t="shared" si="29"/>
        <v>0.85680571044576936</v>
      </c>
      <c r="J145" s="7">
        <f>Ganges!H145-H145-I145-AVERAGE(Ganges!$H$2:$H$349)</f>
        <v>-0.3214256646128888</v>
      </c>
      <c r="K145" s="7">
        <f>AVERAGE(Ganges!I139:I150)-AVERAGE(Ganges!$I$2:$I$349)</f>
        <v>0.77147379594826049</v>
      </c>
      <c r="L145" s="7">
        <f t="shared" si="30"/>
        <v>-0.11034003916667245</v>
      </c>
      <c r="M145" s="7">
        <f>Ganges!I145-K145-L145-AVERAGE(Ganges!$I$2:$I$349)</f>
        <v>-2.5336733333247707E-3</v>
      </c>
      <c r="N145" s="7">
        <f>AVERAGE(Ganges!J139:J150)-AVERAGE(Ganges!$J$2:$J$349)</f>
        <v>-0.18363805603448302</v>
      </c>
      <c r="O145" s="7">
        <f t="shared" si="31"/>
        <v>-0.87976573282738069</v>
      </c>
      <c r="P145" s="7">
        <f>Ganges!J145-N145-O145-AVERAGE(Ganges!$J$2:$J$349)</f>
        <v>-0.10924146717261962</v>
      </c>
      <c r="Q145" s="7">
        <f>AVERAGE(Ganges!K139:K150)-AVERAGE(Ganges!$K$2:$K$349)</f>
        <v>-2.6329876293101795E-2</v>
      </c>
      <c r="R145" s="7">
        <f t="shared" si="32"/>
        <v>0.19008705988095242</v>
      </c>
      <c r="S145" s="7">
        <f>Ganges!K145-Q145-R145-AVERAGE(Ganges!$K$2:$K$349)</f>
        <v>8.2403840119047667E-2</v>
      </c>
      <c r="T145" s="7">
        <f>AVERAGE(Ganges!L139:L150)-AVERAGE(Ganges!$L$2:$L$349)</f>
        <v>-0.21022027862069326</v>
      </c>
      <c r="U145" s="7">
        <f t="shared" si="33"/>
        <v>-0.17494037616071356</v>
      </c>
      <c r="V145" s="7">
        <f>Ganges!L145-T145-U145-AVERAGE(Ganges!$L$2:$L$349)</f>
        <v>-0.24323480717261869</v>
      </c>
      <c r="W145" s="7">
        <f>AVERAGE(Ganges!M139:M150)-AVERAGE(Ganges!$M$2:$M$349)</f>
        <v>1.4962149425268301E-4</v>
      </c>
      <c r="X145" s="7">
        <f t="shared" si="34"/>
        <v>-0.13155094151785712</v>
      </c>
      <c r="Y145" s="7">
        <f>Ganges!M145-W145-X145-AVERAGE(Ganges!$M$2:$M$349)</f>
        <v>2.5458048511904918E-3</v>
      </c>
      <c r="Z145" s="7">
        <f>AVERAGE(Ganges!N139:N150)-AVERAGE(Ganges!$N$2:$N$349)</f>
        <v>-4.9497873132184345E-2</v>
      </c>
      <c r="AA145" s="7">
        <f t="shared" si="35"/>
        <v>-0.27994975589285714</v>
      </c>
      <c r="AB145" s="7">
        <f>Ganges!N145-Z145-AA145-AVERAGE(Ganges!$N$2:$N$349)</f>
        <v>-0.12425241827380945</v>
      </c>
      <c r="AC145" s="7">
        <f>AVERAGE(Ganges!O139:O150)-AVERAGE(Ganges!$O$2:$O$349)</f>
        <v>-6.5831417787357793E-2</v>
      </c>
      <c r="AD145" s="7">
        <f t="shared" si="36"/>
        <v>-1.6303820916666663</v>
      </c>
      <c r="AE145" s="7">
        <f>Ganges!O145-AC145-AD145-AVERAGE(Ganges!$O$2:$O$349)</f>
        <v>-0.11168762749999939</v>
      </c>
      <c r="AF145" s="7">
        <f>AVERAGE(Ganges!P139:P150)-AVERAGE(Ganges!$P$2:$P$349)</f>
        <v>-7.1903089741379489E-2</v>
      </c>
      <c r="AG145" s="7">
        <f t="shared" si="37"/>
        <v>-0.36776374574404763</v>
      </c>
      <c r="AH145" s="7">
        <f>Ganges!P145-AF145-AG145-AVERAGE(Ganges!$P$2:$P$349)</f>
        <v>6.7329799077381014E-2</v>
      </c>
    </row>
    <row r="146" spans="1:34" x14ac:dyDescent="0.2">
      <c r="A146" s="3">
        <v>37271</v>
      </c>
      <c r="B146">
        <f t="shared" si="39"/>
        <v>2002</v>
      </c>
      <c r="C146">
        <f t="shared" si="40"/>
        <v>1</v>
      </c>
      <c r="D146" s="7">
        <f>AVERAGE(Ganges!D140:D151)</f>
        <v>3.8008299275000006</v>
      </c>
      <c r="E146" s="7">
        <f t="shared" si="28"/>
        <v>-4.2338140159523814</v>
      </c>
      <c r="F146" s="7">
        <f>Ganges!D146-D146-E146</f>
        <v>-0.38139673154761944</v>
      </c>
      <c r="G146" s="7"/>
      <c r="H146" s="7">
        <f>AVERAGE(Ganges!H140:H151)-AVERAGE(Ganges!$H$2:$H$349)</f>
        <v>3.8980207777285614</v>
      </c>
      <c r="I146" s="7">
        <f t="shared" si="29"/>
        <v>-0.22963460261826185</v>
      </c>
      <c r="J146" s="7">
        <f>Ganges!H146-H146-I146-AVERAGE(Ganges!$H$2:$H$349)</f>
        <v>-0.36399332488053915</v>
      </c>
      <c r="K146" s="7">
        <f>AVERAGE(Ganges!I140:I151)-AVERAGE(Ganges!$I$2:$I$349)</f>
        <v>0.73906253844825187</v>
      </c>
      <c r="L146" s="7">
        <f t="shared" si="30"/>
        <v>-4.2418025238092127E-2</v>
      </c>
      <c r="M146" s="7">
        <f>Ganges!I146-K146-L146-AVERAGE(Ganges!$I$2:$I$349)</f>
        <v>-2.5139309761897266E-2</v>
      </c>
      <c r="N146" s="7">
        <f>AVERAGE(Ganges!J140:J151)-AVERAGE(Ganges!$J$2:$J$349)</f>
        <v>-0.24487175520114945</v>
      </c>
      <c r="O146" s="7">
        <f t="shared" si="31"/>
        <v>-1.4857769168154762</v>
      </c>
      <c r="P146" s="7">
        <f>Ganges!J146-N146-O146-AVERAGE(Ganges!$J$2:$J$349)</f>
        <v>0.11377661598214228</v>
      </c>
      <c r="Q146" s="7">
        <f>AVERAGE(Ganges!K140:K151)-AVERAGE(Ganges!$K$2:$K$349)</f>
        <v>-1.0428822959768547E-2</v>
      </c>
      <c r="R146" s="7">
        <f t="shared" si="32"/>
        <v>0.21653965023809529</v>
      </c>
      <c r="S146" s="7">
        <f>Ganges!K146-Q146-R146-AVERAGE(Ganges!$K$2:$K$349)</f>
        <v>6.7947364285716461E-3</v>
      </c>
      <c r="T146" s="7">
        <f>AVERAGE(Ganges!L140:L151)-AVERAGE(Ganges!$L$2:$L$349)</f>
        <v>-0.34370827862069309</v>
      </c>
      <c r="U146" s="7">
        <f t="shared" si="33"/>
        <v>-1.093703183482142</v>
      </c>
      <c r="V146" s="7">
        <f>Ganges!L146-T146-U146-AVERAGE(Ganges!$L$2:$L$349)</f>
        <v>-2.8917698511898848E-3</v>
      </c>
      <c r="W146" s="7">
        <f>AVERAGE(Ganges!M140:M151)-AVERAGE(Ganges!$M$2:$M$349)</f>
        <v>-1.5325335057472522E-3</v>
      </c>
      <c r="X146" s="7">
        <f t="shared" si="34"/>
        <v>5.7876683541666668E-2</v>
      </c>
      <c r="Y146" s="7">
        <f>Ganges!M146-W146-X146-AVERAGE(Ganges!$M$2:$M$349)</f>
        <v>-1.2764645208333369E-2</v>
      </c>
      <c r="Z146" s="7">
        <f>AVERAGE(Ganges!N140:N151)-AVERAGE(Ganges!$N$2:$N$349)</f>
        <v>-1.9492515632184237E-2</v>
      </c>
      <c r="AA146" s="7">
        <f t="shared" si="35"/>
        <v>1.6850998422619168E-2</v>
      </c>
      <c r="AB146" s="7">
        <f>Ganges!N146-Z146-AA146-AVERAGE(Ganges!$N$2:$N$349)</f>
        <v>-0.19844971008928586</v>
      </c>
      <c r="AC146" s="7">
        <f>AVERAGE(Ganges!O140:O151)-AVERAGE(Ganges!$O$2:$O$349)</f>
        <v>-0.1224548369540237</v>
      </c>
      <c r="AD146" s="7">
        <f t="shared" si="36"/>
        <v>-1.308780161279762</v>
      </c>
      <c r="AE146" s="7">
        <f>Ganges!O146-AC146-AD146-AVERAGE(Ganges!$O$2:$O$349)</f>
        <v>1.2965371279762827E-2</v>
      </c>
      <c r="AF146" s="7">
        <f>AVERAGE(Ganges!P140:P151)-AVERAGE(Ganges!$P$2:$P$349)</f>
        <v>-9.3797159741379477E-2</v>
      </c>
      <c r="AG146" s="7">
        <f t="shared" si="37"/>
        <v>-0.36475476767857146</v>
      </c>
      <c r="AH146" s="7">
        <f>Ganges!P146-AF146-AG146-AVERAGE(Ganges!$P$2:$P$349)</f>
        <v>8.8253791011904781E-2</v>
      </c>
    </row>
    <row r="147" spans="1:34" x14ac:dyDescent="0.2">
      <c r="A147" s="3">
        <v>37302</v>
      </c>
      <c r="B147">
        <f t="shared" si="39"/>
        <v>2002</v>
      </c>
      <c r="C147">
        <f t="shared" si="40"/>
        <v>2</v>
      </c>
      <c r="D147" s="7">
        <f>AVERAGE(Ganges!D141:D152)</f>
        <v>2.6552710733333336</v>
      </c>
      <c r="E147" s="7">
        <f t="shared" si="28"/>
        <v>-5.2546216000595232</v>
      </c>
      <c r="F147" s="7">
        <f>Ganges!D147-D147-E147</f>
        <v>1.5505294367261895</v>
      </c>
      <c r="G147" s="7"/>
      <c r="H147" s="7">
        <f>AVERAGE(Ganges!H141:H152)-AVERAGE(Ganges!$H$2:$H$349)</f>
        <v>3.483897242729654</v>
      </c>
      <c r="I147" s="7">
        <f t="shared" si="29"/>
        <v>-0.54886954151743339</v>
      </c>
      <c r="J147" s="7">
        <f>Ganges!H147-H147-I147-AVERAGE(Ganges!$H$2:$H$349)</f>
        <v>5.7353429017439339E-2</v>
      </c>
      <c r="K147" s="7">
        <f>AVERAGE(Ganges!I141:I152)-AVERAGE(Ganges!$I$2:$I$349)</f>
        <v>0.71402826928159158</v>
      </c>
      <c r="L147" s="7">
        <f t="shared" si="30"/>
        <v>4.2136805297630531E-2</v>
      </c>
      <c r="M147" s="7">
        <f>Ganges!I147-K147-L147-AVERAGE(Ganges!$I$2:$I$349)</f>
        <v>-1.2142471130964338E-2</v>
      </c>
      <c r="N147" s="7">
        <f>AVERAGE(Ganges!J141:J152)-AVERAGE(Ganges!$J$2:$J$349)</f>
        <v>-0.37930270020114976</v>
      </c>
      <c r="O147" s="7">
        <f t="shared" si="31"/>
        <v>-1.6770966998809522</v>
      </c>
      <c r="P147" s="7">
        <f>Ganges!J147-N147-O147-AVERAGE(Ganges!$J$2:$J$349)</f>
        <v>0.33736390404761885</v>
      </c>
      <c r="Q147" s="7">
        <f>AVERAGE(Ganges!K141:K152)-AVERAGE(Ganges!$K$2:$K$349)</f>
        <v>4.0481592873564898E-2</v>
      </c>
      <c r="R147" s="7">
        <f t="shared" si="32"/>
        <v>-5.4973427976191536E-3</v>
      </c>
      <c r="S147" s="7">
        <f>Ganges!K147-Q147-R147-AVERAGE(Ganges!$K$2:$K$349)</f>
        <v>-0.23888580636904744</v>
      </c>
      <c r="T147" s="7">
        <f>AVERAGE(Ganges!L141:L152)-AVERAGE(Ganges!$L$2:$L$349)</f>
        <v>-0.79116491695402491</v>
      </c>
      <c r="U147" s="7">
        <f t="shared" si="33"/>
        <v>-1.9322372438392863</v>
      </c>
      <c r="V147" s="7">
        <f>Ganges!L147-T147-U147-AVERAGE(Ganges!$L$2:$L$349)</f>
        <v>0.75196146883928616</v>
      </c>
      <c r="W147" s="7">
        <f>AVERAGE(Ganges!M141:M152)-AVERAGE(Ganges!$M$2:$M$349)</f>
        <v>-3.7029918390805716E-3</v>
      </c>
      <c r="X147" s="7">
        <f t="shared" si="34"/>
        <v>5.7873377500000073E-2</v>
      </c>
      <c r="Y147" s="7">
        <f>Ganges!M147-W147-X147-AVERAGE(Ganges!$M$2:$M$349)</f>
        <v>-1.0484010833333446E-2</v>
      </c>
      <c r="Z147" s="7">
        <f>AVERAGE(Ganges!N141:N152)-AVERAGE(Ganges!$N$2:$N$349)</f>
        <v>-1.7095648132184338E-2</v>
      </c>
      <c r="AA147" s="7">
        <f t="shared" si="35"/>
        <v>0.43765920318452389</v>
      </c>
      <c r="AB147" s="7">
        <f>Ganges!N147-Z147-AA147-AVERAGE(Ganges!$N$2:$N$349)</f>
        <v>-5.2019423511906471E-3</v>
      </c>
      <c r="AC147" s="7">
        <f>AVERAGE(Ganges!O141:O152)-AVERAGE(Ganges!$O$2:$O$349)</f>
        <v>-0.25007191778735738</v>
      </c>
      <c r="AD147" s="7">
        <f t="shared" si="36"/>
        <v>-1.2697476931547613</v>
      </c>
      <c r="AE147" s="7">
        <f>Ganges!O147-AC147-AD147-AVERAGE(Ganges!$O$2:$O$349)</f>
        <v>0.53179156398809457</v>
      </c>
      <c r="AF147" s="7">
        <f>AVERAGE(Ganges!P141:P152)-AVERAGE(Ganges!$P$2:$P$349)</f>
        <v>-0.14182888724137946</v>
      </c>
      <c r="AG147" s="7">
        <f t="shared" si="37"/>
        <v>-0.35885107348214285</v>
      </c>
      <c r="AH147" s="7">
        <f>Ganges!P147-AF147-AG147-AVERAGE(Ganges!$P$2:$P$349)</f>
        <v>0.13878430431547617</v>
      </c>
    </row>
    <row r="148" spans="1:34" x14ac:dyDescent="0.2">
      <c r="A148" s="3">
        <v>37330</v>
      </c>
      <c r="B148">
        <f t="shared" si="39"/>
        <v>2002</v>
      </c>
      <c r="C148">
        <f t="shared" si="40"/>
        <v>3</v>
      </c>
      <c r="D148" s="7">
        <f>AVERAGE(Ganges!D142:D153)</f>
        <v>1.9161477291666664</v>
      </c>
      <c r="E148" s="7">
        <f t="shared" si="28"/>
        <v>-6.4335412916964296</v>
      </c>
      <c r="F148" s="7">
        <f>Ganges!D148-D148-E148</f>
        <v>2.2418679925297633</v>
      </c>
      <c r="G148" s="7"/>
      <c r="H148" s="7">
        <f>AVERAGE(Ganges!H142:H153)-AVERAGE(Ganges!$H$2:$H$349)</f>
        <v>3.0547794043964132</v>
      </c>
      <c r="I148" s="7">
        <f t="shared" si="29"/>
        <v>-1.0008007227083908</v>
      </c>
      <c r="J148" s="7">
        <f>Ganges!H148-H148-I148-AVERAGE(Ganges!$H$2:$H$349)</f>
        <v>0.33879306854169045</v>
      </c>
      <c r="K148" s="7">
        <f>AVERAGE(Ganges!I142:I153)-AVERAGE(Ganges!$I$2:$I$349)</f>
        <v>0.68827938094825214</v>
      </c>
      <c r="L148" s="7">
        <f t="shared" si="30"/>
        <v>0.12230055642857707</v>
      </c>
      <c r="M148" s="7">
        <f>Ganges!I148-K148-L148-AVERAGE(Ganges!$I$2:$I$349)</f>
        <v>-1.0305813928567886E-2</v>
      </c>
      <c r="N148" s="7">
        <f>AVERAGE(Ganges!J142:J153)-AVERAGE(Ganges!$J$2:$J$349)</f>
        <v>-0.41863667936781668</v>
      </c>
      <c r="O148" s="7">
        <f t="shared" si="31"/>
        <v>-1.8011396020535715</v>
      </c>
      <c r="P148" s="7">
        <f>Ganges!J148-N148-O148-AVERAGE(Ganges!$J$2:$J$349)</f>
        <v>0.40204199538690499</v>
      </c>
      <c r="Q148" s="7">
        <f>AVERAGE(Ganges!K142:K153)-AVERAGE(Ganges!$K$2:$K$349)</f>
        <v>6.0339513706898162E-2</v>
      </c>
      <c r="R148" s="7">
        <f t="shared" si="32"/>
        <v>5.2535116071428689E-2</v>
      </c>
      <c r="S148" s="7">
        <f>Ganges!K148-Q148-R148-AVERAGE(Ganges!$K$2:$K$349)</f>
        <v>-5.6374456071428547E-2</v>
      </c>
      <c r="T148" s="7">
        <f>AVERAGE(Ganges!L142:L153)-AVERAGE(Ganges!$L$2:$L$349)</f>
        <v>-1.0593194586206911</v>
      </c>
      <c r="U148" s="7">
        <f t="shared" si="33"/>
        <v>-3.0455844529464278</v>
      </c>
      <c r="V148" s="7">
        <f>Ganges!L148-T148-U148-AVERAGE(Ganges!$L$2:$L$349)</f>
        <v>0.82914478961309346</v>
      </c>
      <c r="W148" s="7">
        <f>AVERAGE(Ganges!M142:M153)-AVERAGE(Ganges!$M$2:$M$349)</f>
        <v>-4.3415335057472859E-3</v>
      </c>
      <c r="X148" s="7">
        <f t="shared" si="34"/>
        <v>5.7839161636904807E-2</v>
      </c>
      <c r="Y148" s="7">
        <f>Ganges!M148-W148-X148-AVERAGE(Ganges!$M$2:$M$349)</f>
        <v>-9.8112533035714655E-3</v>
      </c>
      <c r="Z148" s="7">
        <f>AVERAGE(Ganges!N142:N153)-AVERAGE(Ganges!$N$2:$N$349)</f>
        <v>-1.7051542298850975E-2</v>
      </c>
      <c r="AA148" s="7">
        <f t="shared" si="35"/>
        <v>0.78479671071428569</v>
      </c>
      <c r="AB148" s="7">
        <f>Ganges!N148-Z148-AA148-AVERAGE(Ganges!$N$2:$N$349)</f>
        <v>0.21054655428571434</v>
      </c>
      <c r="AC148" s="7">
        <f>AVERAGE(Ganges!O142:O153)-AVERAGE(Ganges!$O$2:$O$349)</f>
        <v>-0.29041464612068957</v>
      </c>
      <c r="AD148" s="7">
        <f t="shared" si="36"/>
        <v>-1.2446956646428582</v>
      </c>
      <c r="AE148" s="7">
        <f>Ganges!O148-AC148-AD148-AVERAGE(Ganges!$O$2:$O$349)</f>
        <v>0.44856914380952428</v>
      </c>
      <c r="AF148" s="7">
        <f>AVERAGE(Ganges!P142:P153)-AVERAGE(Ganges!$P$2:$P$349)</f>
        <v>-9.7520746408046088E-2</v>
      </c>
      <c r="AG148" s="7">
        <f t="shared" si="37"/>
        <v>-0.35879812741071426</v>
      </c>
      <c r="AH148" s="7">
        <f>Ganges!P148-AF148-AG148-AVERAGE(Ganges!$P$2:$P$349)</f>
        <v>8.9329087410714214E-2</v>
      </c>
    </row>
    <row r="149" spans="1:34" x14ac:dyDescent="0.2">
      <c r="A149" s="3">
        <v>37361</v>
      </c>
      <c r="B149">
        <f t="shared" si="39"/>
        <v>2002</v>
      </c>
      <c r="C149">
        <f t="shared" si="40"/>
        <v>4</v>
      </c>
      <c r="D149" s="7">
        <f>AVERAGE(Ganges!D143:D154)</f>
        <v>1.7102093108333334</v>
      </c>
      <c r="E149" s="7">
        <f t="shared" si="28"/>
        <v>-7.9041783172619047</v>
      </c>
      <c r="F149" s="7">
        <f>Ganges!D149-D149-E149</f>
        <v>2.1577722964285719</v>
      </c>
      <c r="G149" s="7"/>
      <c r="H149" s="7">
        <f>AVERAGE(Ganges!H143:H154)-AVERAGE(Ganges!$H$2:$H$349)</f>
        <v>2.728973740229776</v>
      </c>
      <c r="I149" s="7">
        <f t="shared" si="29"/>
        <v>-1.958955310744841</v>
      </c>
      <c r="J149" s="7">
        <f>Ganges!H149-H149-I149-AVERAGE(Ganges!$H$2:$H$349)</f>
        <v>0.50410098074462439</v>
      </c>
      <c r="K149" s="7">
        <f>AVERAGE(Ganges!I143:I154)-AVERAGE(Ganges!$I$2:$I$349)</f>
        <v>0.66893886594825602</v>
      </c>
      <c r="L149" s="7">
        <f t="shared" si="30"/>
        <v>0.19232259363092652</v>
      </c>
      <c r="M149" s="7">
        <f>Ganges!I149-K149-L149-AVERAGE(Ganges!$I$2:$I$349)</f>
        <v>-7.0284461309242374E-3</v>
      </c>
      <c r="N149" s="7">
        <f>AVERAGE(Ganges!J143:J154)-AVERAGE(Ganges!$J$2:$J$349)</f>
        <v>-0.38921248936781616</v>
      </c>
      <c r="O149" s="7">
        <f t="shared" si="31"/>
        <v>-1.7586500249702381</v>
      </c>
      <c r="P149" s="7">
        <f>Ganges!J149-N149-O149-AVERAGE(Ganges!$J$2:$J$349)</f>
        <v>0.37673020830357107</v>
      </c>
      <c r="Q149" s="7">
        <f>AVERAGE(Ganges!K143:K154)-AVERAGE(Ganges!$K$2:$K$349)</f>
        <v>1.7870650373564834E-2</v>
      </c>
      <c r="R149" s="7">
        <f t="shared" si="32"/>
        <v>0.2259362869047622</v>
      </c>
      <c r="S149" s="7">
        <f>Ganges!K149-Q149-R149-AVERAGE(Ganges!$K$2:$K$349)</f>
        <v>-4.73744357142869E-3</v>
      </c>
      <c r="T149" s="7">
        <f>AVERAGE(Ganges!L143:L154)-AVERAGE(Ganges!$L$2:$L$349)</f>
        <v>-1.0100692527873578</v>
      </c>
      <c r="U149" s="7">
        <f t="shared" si="33"/>
        <v>-3.723486840119048</v>
      </c>
      <c r="V149" s="7">
        <f>Ganges!L149-T149-U149-AVERAGE(Ganges!$L$2:$L$349)</f>
        <v>0.78371827095238089</v>
      </c>
      <c r="W149" s="7">
        <f>AVERAGE(Ganges!M143:M154)-AVERAGE(Ganges!$M$2:$M$349)</f>
        <v>-6.0484093390806015E-3</v>
      </c>
      <c r="X149" s="7">
        <f t="shared" si="34"/>
        <v>-0.21711850002976191</v>
      </c>
      <c r="Y149" s="7">
        <f>Ganges!M149-W149-X149-AVERAGE(Ganges!$M$2:$M$349)</f>
        <v>7.2609641964285487E-3</v>
      </c>
      <c r="Z149" s="7">
        <f>AVERAGE(Ganges!N143:N154)-AVERAGE(Ganges!$N$2:$N$349)</f>
        <v>-1.6239425632184279E-2</v>
      </c>
      <c r="AA149" s="7">
        <f t="shared" si="35"/>
        <v>0.94605123470238128</v>
      </c>
      <c r="AB149" s="7">
        <f>Ganges!N149-Z149-AA149-AVERAGE(Ganges!$N$2:$N$349)</f>
        <v>9.0320343630952094E-2</v>
      </c>
      <c r="AC149" s="7">
        <f>AVERAGE(Ganges!O143:O154)-AVERAGE(Ganges!$O$2:$O$349)</f>
        <v>-0.18122628862069057</v>
      </c>
      <c r="AD149" s="7">
        <f t="shared" si="36"/>
        <v>-1.2491411090178564</v>
      </c>
      <c r="AE149" s="7">
        <f>Ganges!O149-AC149-AD149-AVERAGE(Ganges!$O$2:$O$349)</f>
        <v>0.30993765068452372</v>
      </c>
      <c r="AF149" s="7">
        <f>AVERAGE(Ganges!P143:P154)-AVERAGE(Ganges!$P$2:$P$349)</f>
        <v>-0.10281837724137949</v>
      </c>
      <c r="AG149" s="7">
        <f t="shared" si="37"/>
        <v>-0.36113467098214286</v>
      </c>
      <c r="AH149" s="7">
        <f>Ganges!P149-AF149-AG149-AVERAGE(Ganges!$P$2:$P$349)</f>
        <v>9.7416031815476201E-2</v>
      </c>
    </row>
    <row r="150" spans="1:34" x14ac:dyDescent="0.2">
      <c r="A150" s="3">
        <v>37391</v>
      </c>
      <c r="B150">
        <f t="shared" si="39"/>
        <v>2002</v>
      </c>
      <c r="C150">
        <f t="shared" si="40"/>
        <v>5</v>
      </c>
      <c r="D150" s="7">
        <f>AVERAGE(Ganges!D144:D155)</f>
        <v>1.2230959541666668</v>
      </c>
      <c r="E150" s="7">
        <f t="shared" si="28"/>
        <v>-8.4472615789880923</v>
      </c>
      <c r="F150" s="7">
        <f>Ganges!D150-D150-E150</f>
        <v>2.8108431748214251</v>
      </c>
      <c r="G150" s="7"/>
      <c r="H150" s="7">
        <f>AVERAGE(Ganges!H144:H155)-AVERAGE(Ganges!$H$2:$H$349)</f>
        <v>2.4050601652293153</v>
      </c>
      <c r="I150" s="7">
        <f t="shared" si="29"/>
        <v>-2.9423304963988812</v>
      </c>
      <c r="J150" s="7">
        <f>Ganges!H150-H150-I150-AVERAGE(Ganges!$H$2:$H$349)</f>
        <v>0.75011044139910155</v>
      </c>
      <c r="K150" s="7">
        <f>AVERAGE(Ganges!I144:I155)-AVERAGE(Ganges!$I$2:$I$349)</f>
        <v>0.64906842594825775</v>
      </c>
      <c r="L150" s="7">
        <f t="shared" si="30"/>
        <v>0.26187326818451595</v>
      </c>
      <c r="M150" s="7">
        <f>Ganges!I150-K150-L150-AVERAGE(Ganges!$I$2:$I$349)</f>
        <v>-1.1336670684514161E-2</v>
      </c>
      <c r="N150" s="7">
        <f>AVERAGE(Ganges!J144:J155)-AVERAGE(Ganges!$J$2:$J$349)</f>
        <v>-0.40237683020114967</v>
      </c>
      <c r="O150" s="7">
        <f t="shared" si="31"/>
        <v>-1.654806472142857</v>
      </c>
      <c r="P150" s="7">
        <f>Ganges!J150-N150-O150-AVERAGE(Ganges!$J$2:$J$349)</f>
        <v>0.44952796630952374</v>
      </c>
      <c r="Q150" s="7">
        <f>AVERAGE(Ganges!K144:K155)-AVERAGE(Ganges!$K$2:$K$349)</f>
        <v>3.2656864540231423E-2</v>
      </c>
      <c r="R150" s="7">
        <f t="shared" si="32"/>
        <v>0.48784478613095239</v>
      </c>
      <c r="S150" s="7">
        <f>Ganges!K150-Q150-R150-AVERAGE(Ganges!$K$2:$K$349)</f>
        <v>-5.8433416964285501E-2</v>
      </c>
      <c r="T150" s="7">
        <f>AVERAGE(Ganges!L144:L155)-AVERAGE(Ganges!$L$2:$L$349)</f>
        <v>-1.1325327969540258</v>
      </c>
      <c r="U150" s="7">
        <f t="shared" si="33"/>
        <v>-4.0625065267857146</v>
      </c>
      <c r="V150" s="7">
        <f>Ganges!L150-T150-U150-AVERAGE(Ganges!$L$2:$L$349)</f>
        <v>1.1374258117857146</v>
      </c>
      <c r="W150" s="7">
        <f>AVERAGE(Ganges!M144:M155)-AVERAGE(Ganges!$M$2:$M$349)</f>
        <v>-7.7554193390806381E-3</v>
      </c>
      <c r="X150" s="7">
        <f t="shared" si="34"/>
        <v>-8.4250850982142855E-2</v>
      </c>
      <c r="Y150" s="7">
        <f>Ganges!M150-W150-X150-AVERAGE(Ganges!$M$2:$M$349)</f>
        <v>-8.2942948511904591E-3</v>
      </c>
      <c r="Z150" s="7">
        <f>AVERAGE(Ganges!N144:N155)-AVERAGE(Ganges!$N$2:$N$349)</f>
        <v>-9.5974522988510058E-3</v>
      </c>
      <c r="AA150" s="7">
        <f t="shared" si="35"/>
        <v>0.73088484630952411</v>
      </c>
      <c r="AB150" s="7">
        <f>Ganges!N150-Z150-AA150-AVERAGE(Ganges!$N$2:$N$349)</f>
        <v>0.10300773869047575</v>
      </c>
      <c r="AC150" s="7">
        <f>AVERAGE(Ganges!O144:O155)-AVERAGE(Ganges!$O$2:$O$349)</f>
        <v>-0.18920937695402351</v>
      </c>
      <c r="AD150" s="7">
        <f t="shared" si="36"/>
        <v>-0.8533853583035711</v>
      </c>
      <c r="AE150" s="7">
        <f>Ganges!O150-AC150-AD150-AVERAGE(Ganges!$O$2:$O$349)</f>
        <v>0.33148366830357112</v>
      </c>
      <c r="AF150" s="7">
        <f>AVERAGE(Ganges!P144:P155)-AVERAGE(Ganges!$P$2:$P$349)</f>
        <v>-0.12224714557471278</v>
      </c>
      <c r="AG150" s="7">
        <f t="shared" si="37"/>
        <v>-0.33059407988095235</v>
      </c>
      <c r="AH150" s="7">
        <f>Ganges!P150-AF150-AG150-AVERAGE(Ganges!$P$2:$P$349)</f>
        <v>0.11745104904761905</v>
      </c>
    </row>
    <row r="151" spans="1:34" x14ac:dyDescent="0.2">
      <c r="A151" s="3">
        <v>37422</v>
      </c>
      <c r="B151">
        <f t="shared" si="39"/>
        <v>2002</v>
      </c>
      <c r="C151">
        <f t="shared" si="40"/>
        <v>6</v>
      </c>
      <c r="D151" s="7">
        <f>AVERAGE(Ganges!D145:D156)</f>
        <v>0.8640425808333333</v>
      </c>
      <c r="E151" s="7">
        <f t="shared" si="28"/>
        <v>-5.6838632847619053</v>
      </c>
      <c r="F151" s="7">
        <f>Ganges!D151-D151-E151</f>
        <v>1.8342333439285721</v>
      </c>
      <c r="G151" s="7"/>
      <c r="H151" s="7">
        <f>AVERAGE(Ganges!H145:H156)-AVERAGE(Ganges!$H$2:$H$349)</f>
        <v>2.1094262135629833</v>
      </c>
      <c r="I151" s="7">
        <f t="shared" si="29"/>
        <v>-2.8943517773818712</v>
      </c>
      <c r="J151" s="7">
        <f>Ganges!H151-H151-I151-AVERAGE(Ganges!$H$2:$H$349)</f>
        <v>0.88814653404824639</v>
      </c>
      <c r="K151" s="7">
        <f>AVERAGE(Ganges!I145:I156)-AVERAGE(Ganges!$I$2:$I$349)</f>
        <v>0.62962618511493673</v>
      </c>
      <c r="L151" s="7">
        <f t="shared" si="30"/>
        <v>0.24831659461309386</v>
      </c>
      <c r="M151" s="7">
        <f>Ganges!I151-K151-L151-AVERAGE(Ganges!$I$2:$I$349)</f>
        <v>-2.7493946279768977E-2</v>
      </c>
      <c r="N151" s="7">
        <f>AVERAGE(Ganges!J145:J156)-AVERAGE(Ganges!$J$2:$J$349)</f>
        <v>-0.40029112520114984</v>
      </c>
      <c r="O151" s="7">
        <f t="shared" si="31"/>
        <v>-0.61263912815476207</v>
      </c>
      <c r="P151" s="7">
        <f>Ganges!J151-N151-O151-AVERAGE(Ganges!$J$2:$J$349)</f>
        <v>0.21411590732142916</v>
      </c>
      <c r="Q151" s="7">
        <f>AVERAGE(Ganges!K145:K156)-AVERAGE(Ganges!$K$2:$K$349)</f>
        <v>2.1940247873564966E-2</v>
      </c>
      <c r="R151" s="7">
        <f t="shared" si="32"/>
        <v>0.22362542860119017</v>
      </c>
      <c r="S151" s="7">
        <f>Ganges!K151-Q151-R151-AVERAGE(Ganges!$K$2:$K$349)</f>
        <v>-0.18270414276785685</v>
      </c>
      <c r="T151" s="7">
        <f>AVERAGE(Ganges!L145:L156)-AVERAGE(Ganges!$L$2:$L$349)</f>
        <v>-1.1893219961206922</v>
      </c>
      <c r="U151" s="7">
        <f t="shared" si="33"/>
        <v>-2.4164560386607152</v>
      </c>
      <c r="V151" s="7">
        <f>Ganges!L151-T151-U151-AVERAGE(Ganges!$L$2:$L$349)</f>
        <v>0.86271730282738268</v>
      </c>
      <c r="W151" s="7">
        <f>AVERAGE(Ganges!M145:M156)-AVERAGE(Ganges!$M$2:$M$349)</f>
        <v>-9.5902068390806283E-3</v>
      </c>
      <c r="X151" s="7">
        <f t="shared" si="34"/>
        <v>-5.7958727619047634E-2</v>
      </c>
      <c r="Y151" s="7">
        <f>Ganges!M151-W151-X151-AVERAGE(Ganges!$M$2:$M$349)</f>
        <v>-5.8196607142856904E-3</v>
      </c>
      <c r="Z151" s="7">
        <f>AVERAGE(Ganges!N145:N156)-AVERAGE(Ganges!$N$2:$N$349)</f>
        <v>2.9295353448233197E-4</v>
      </c>
      <c r="AA151" s="7">
        <f t="shared" si="35"/>
        <v>1.2079400357142833E-2</v>
      </c>
      <c r="AB151" s="7">
        <f>Ganges!N151-Z151-AA151-AVERAGE(Ganges!$N$2:$N$349)</f>
        <v>6.7031548809523889E-2</v>
      </c>
      <c r="AC151" s="7">
        <f>AVERAGE(Ganges!O145:O156)-AVERAGE(Ganges!$O$2:$O$349)</f>
        <v>-0.17579328528735694</v>
      </c>
      <c r="AD151" s="7">
        <f t="shared" si="36"/>
        <v>-0.20166404395833393</v>
      </c>
      <c r="AE151" s="7">
        <f>Ganges!O151-AC151-AD151-AVERAGE(Ganges!$O$2:$O$349)</f>
        <v>0.10639210229166718</v>
      </c>
      <c r="AF151" s="7">
        <f>AVERAGE(Ganges!P145:P156)-AVERAGE(Ganges!$P$2:$P$349)</f>
        <v>-0.12227736974137943</v>
      </c>
      <c r="AG151" s="7">
        <f t="shared" si="37"/>
        <v>1.5163750148809496E-2</v>
      </c>
      <c r="AH151" s="7">
        <f>Ganges!P151-AF151-AG151-AVERAGE(Ganges!$P$2:$P$349)</f>
        <v>-8.8173086815476198E-2</v>
      </c>
    </row>
    <row r="152" spans="1:34" x14ac:dyDescent="0.2">
      <c r="A152" s="3">
        <v>37452</v>
      </c>
      <c r="B152">
        <f t="shared" si="39"/>
        <v>2002</v>
      </c>
      <c r="C152">
        <f t="shared" si="40"/>
        <v>7</v>
      </c>
      <c r="D152" s="7">
        <f>AVERAGE(Ganges!D146:D157)</f>
        <v>0.49308885750000025</v>
      </c>
      <c r="E152" s="7">
        <f t="shared" si="28"/>
        <v>6.6155838407142857</v>
      </c>
      <c r="F152" s="7">
        <f>Ganges!D152-D152-E152</f>
        <v>-4.9655073482142864</v>
      </c>
      <c r="G152" s="7"/>
      <c r="H152" s="7">
        <f>AVERAGE(Ganges!H146:H157)-AVERAGE(Ganges!$H$2:$H$349)</f>
        <v>1.8160709077296815</v>
      </c>
      <c r="I152" s="7">
        <f t="shared" si="29"/>
        <v>-0.77064296154776457</v>
      </c>
      <c r="J152" s="7">
        <f>Ganges!H152-H152-I152-AVERAGE(Ganges!$H$2:$H$349)</f>
        <v>-0.52619134595215655</v>
      </c>
      <c r="K152" s="7">
        <f>AVERAGE(Ganges!I146:I157)-AVERAGE(Ganges!$I$2:$I$349)</f>
        <v>0.6105851234482671</v>
      </c>
      <c r="L152" s="7">
        <f t="shared" si="30"/>
        <v>5.4661321130851093E-3</v>
      </c>
      <c r="M152" s="7">
        <f>Ganges!I152-K152-L152-AVERAGE(Ganges!$I$2:$I$349)</f>
        <v>-2.0664522113094108E-2</v>
      </c>
      <c r="N152" s="7">
        <f>AVERAGE(Ganges!J146:J157)-AVERAGE(Ganges!$J$2:$J$349)</f>
        <v>-0.39591724686781649</v>
      </c>
      <c r="O152" s="7">
        <f t="shared" si="31"/>
        <v>1.9146000988095242</v>
      </c>
      <c r="P152" s="7">
        <f>Ganges!J152-N152-O152-AVERAGE(Ganges!$J$2:$J$349)</f>
        <v>-0.83961528797619067</v>
      </c>
      <c r="Q152" s="7">
        <f>AVERAGE(Ganges!K146:K157)-AVERAGE(Ganges!$K$2:$K$349)</f>
        <v>1.5408760373565089E-2</v>
      </c>
      <c r="R152" s="7">
        <f t="shared" si="32"/>
        <v>-0.24747748931547631</v>
      </c>
      <c r="S152" s="7">
        <f>Ganges!K152-Q152-R152-AVERAGE(Ganges!$K$2:$K$349)</f>
        <v>0.36670159264880942</v>
      </c>
      <c r="T152" s="7">
        <f>AVERAGE(Ganges!L146:L157)-AVERAGE(Ganges!$L$2:$L$349)</f>
        <v>-1.2647349444540259</v>
      </c>
      <c r="U152" s="7">
        <f t="shared" si="33"/>
        <v>2.784802820148812</v>
      </c>
      <c r="V152" s="7">
        <f>Ganges!L152-T152-U152-AVERAGE(Ganges!$L$2:$L$349)</f>
        <v>-2.2501254976488116</v>
      </c>
      <c r="W152" s="7">
        <f>AVERAGE(Ganges!M146:M157)-AVERAGE(Ganges!$M$2:$M$349)</f>
        <v>-9.8678951724139319E-3</v>
      </c>
      <c r="X152" s="7">
        <f t="shared" si="34"/>
        <v>0.12891117982142855</v>
      </c>
      <c r="Y152" s="7">
        <f>Ganges!M152-W152-X152-AVERAGE(Ganges!$M$2:$M$349)</f>
        <v>-4.7456998214285839E-3</v>
      </c>
      <c r="Z152" s="7">
        <f>AVERAGE(Ganges!N146:N157)-AVERAGE(Ganges!$N$2:$N$349)</f>
        <v>9.9583443678156192E-3</v>
      </c>
      <c r="AA152" s="7">
        <f t="shared" si="35"/>
        <v>-0.52519605559523808</v>
      </c>
      <c r="AB152" s="7">
        <f>Ganges!N152-Z152-AA152-AVERAGE(Ganges!$N$2:$N$349)</f>
        <v>-4.5213256071428454E-2</v>
      </c>
      <c r="AC152" s="7">
        <f>AVERAGE(Ganges!O146:O157)-AVERAGE(Ganges!$O$2:$O$349)</f>
        <v>-0.16618742112069107</v>
      </c>
      <c r="AD152" s="7">
        <f t="shared" si="36"/>
        <v>2.1484386747619038</v>
      </c>
      <c r="AE152" s="7">
        <f>Ganges!O152-AC152-AD152-AVERAGE(Ganges!$O$2:$O$349)</f>
        <v>-1.0449934805952363</v>
      </c>
      <c r="AF152" s="7">
        <f>AVERAGE(Ganges!P146:P157)-AVERAGE(Ganges!$P$2:$P$349)</f>
        <v>-0.12225154807471272</v>
      </c>
      <c r="AG152" s="7">
        <f t="shared" si="37"/>
        <v>1.1766963763988094</v>
      </c>
      <c r="AH152" s="7">
        <f>Ganges!P152-AF152-AG152-AVERAGE(Ganges!$P$2:$P$349)</f>
        <v>-0.60064979473214286</v>
      </c>
    </row>
    <row r="153" spans="1:34" x14ac:dyDescent="0.2">
      <c r="A153" s="3">
        <v>37483</v>
      </c>
      <c r="B153">
        <f t="shared" si="39"/>
        <v>2002</v>
      </c>
      <c r="C153">
        <f t="shared" si="40"/>
        <v>8</v>
      </c>
      <c r="D153" s="7">
        <f>AVERAGE(Ganges!D147:D158)</f>
        <v>0.12692271750000014</v>
      </c>
      <c r="E153" s="7">
        <f t="shared" si="28"/>
        <v>14.858317791160713</v>
      </c>
      <c r="F153" s="7">
        <f>Ganges!D153-D153-E153</f>
        <v>-4.7974391486607129</v>
      </c>
      <c r="G153" s="7"/>
      <c r="H153" s="7">
        <f>AVERAGE(Ganges!H147:H158)-AVERAGE(Ganges!$H$2:$H$349)</f>
        <v>1.5441389410630109</v>
      </c>
      <c r="I153" s="7">
        <f t="shared" si="29"/>
        <v>1.7910672144639648</v>
      </c>
      <c r="J153" s="7">
        <f>Ganges!H153-H153-I153-AVERAGE(Ganges!$H$2:$H$349)</f>
        <v>-1.4419461152974691</v>
      </c>
      <c r="K153" s="7">
        <f>AVERAGE(Ganges!I147:I158)-AVERAGE(Ganges!$I$2:$I$349)</f>
        <v>0.59514958678158791</v>
      </c>
      <c r="L153" s="7">
        <f t="shared" si="30"/>
        <v>-0.2522639657440422</v>
      </c>
      <c r="M153" s="7">
        <f>Ganges!I153-K153-L153-AVERAGE(Ganges!$I$2:$I$349)</f>
        <v>-2.7753247589288321E-2</v>
      </c>
      <c r="N153" s="7">
        <f>AVERAGE(Ganges!J147:J158)-AVERAGE(Ganges!$J$2:$J$349)</f>
        <v>-0.39445946186781633</v>
      </c>
      <c r="O153" s="7">
        <f t="shared" si="31"/>
        <v>3.2617922553273822</v>
      </c>
      <c r="P153" s="7">
        <f>Ganges!J153-N153-O153-AVERAGE(Ganges!$J$2:$J$349)</f>
        <v>-0.75706114949404935</v>
      </c>
      <c r="Q153" s="7">
        <f>AVERAGE(Ganges!K147:K158)-AVERAGE(Ganges!$K$2:$K$349)</f>
        <v>1.1878863706898501E-2</v>
      </c>
      <c r="R153" s="7">
        <f t="shared" si="32"/>
        <v>-0.6777548544940476</v>
      </c>
      <c r="S153" s="7">
        <f>Ganges!K153-Q153-R153-AVERAGE(Ganges!$K$2:$K$349)</f>
        <v>0.21911808449404735</v>
      </c>
      <c r="T153" s="7">
        <f>AVERAGE(Ganges!L147:L158)-AVERAGE(Ganges!$L$2:$L$349)</f>
        <v>-1.3424277111206928</v>
      </c>
      <c r="U153" s="7">
        <f t="shared" si="33"/>
        <v>6.3223019357738082</v>
      </c>
      <c r="V153" s="7">
        <f>Ganges!L153-T153-U153-AVERAGE(Ganges!$L$2:$L$349)</f>
        <v>-2.3102664866071425</v>
      </c>
      <c r="W153" s="7">
        <f>AVERAGE(Ganges!M147:M158)-AVERAGE(Ganges!$M$2:$M$349)</f>
        <v>-8.9904676724139598E-3</v>
      </c>
      <c r="X153" s="7">
        <f t="shared" si="34"/>
        <v>-7.3896365773808981E-3</v>
      </c>
      <c r="Y153" s="7">
        <f>Ganges!M153-W153-X153-AVERAGE(Ganges!$M$2:$M$349)</f>
        <v>1.0082269077380912E-2</v>
      </c>
      <c r="Z153" s="7">
        <f>AVERAGE(Ganges!N147:N158)-AVERAGE(Ganges!$N$2:$N$349)</f>
        <v>1.4372890201148958E-2</v>
      </c>
      <c r="AA153" s="7">
        <f t="shared" si="35"/>
        <v>-0.60797518208333334</v>
      </c>
      <c r="AB153" s="7">
        <f>Ganges!N153-Z153-AA153-AVERAGE(Ganges!$N$2:$N$349)</f>
        <v>-7.0980354166665371E-3</v>
      </c>
      <c r="AC153" s="7">
        <f>AVERAGE(Ganges!O147:O158)-AVERAGE(Ganges!$O$2:$O$349)</f>
        <v>-0.17043554362069013</v>
      </c>
      <c r="AD153" s="7">
        <f t="shared" si="36"/>
        <v>3.8747627743750011</v>
      </c>
      <c r="AE153" s="7">
        <f>Ganges!O153-AC153-AD153-AVERAGE(Ganges!$O$2:$O$349)</f>
        <v>-0.38687288770833383</v>
      </c>
      <c r="AF153" s="7">
        <f>AVERAGE(Ganges!P147:P158)-AVERAGE(Ganges!$P$2:$P$349)</f>
        <v>-0.12231344557471274</v>
      </c>
      <c r="AG153" s="7">
        <f t="shared" si="37"/>
        <v>1.1537736213392862</v>
      </c>
      <c r="AH153" s="7">
        <f>Ganges!P153-AF153-AG153-AVERAGE(Ganges!$P$2:$P$349)</f>
        <v>-9.5688872172619455E-2</v>
      </c>
    </row>
    <row r="154" spans="1:34" x14ac:dyDescent="0.2">
      <c r="A154" s="3">
        <v>37514</v>
      </c>
      <c r="B154">
        <f t="shared" si="39"/>
        <v>2002</v>
      </c>
      <c r="C154">
        <f t="shared" si="40"/>
        <v>9</v>
      </c>
      <c r="D154" s="7">
        <f>AVERAGE(Ganges!D148:D159)</f>
        <v>-0.15944854333333333</v>
      </c>
      <c r="E154" s="7">
        <f t="shared" si="28"/>
        <v>13.415904409672619</v>
      </c>
      <c r="F154" s="7">
        <f>Ganges!D154-D154-E154</f>
        <v>-2.2445826163392848</v>
      </c>
      <c r="G154" s="7"/>
      <c r="H154" s="7">
        <f>AVERAGE(Ganges!H148:H159)-AVERAGE(Ganges!$H$2:$H$349)</f>
        <v>1.2809756918964013</v>
      </c>
      <c r="I154" s="7">
        <f t="shared" si="29"/>
        <v>2.8821643645833319</v>
      </c>
      <c r="J154" s="7">
        <f>Ganges!H154-H154-I154-AVERAGE(Ganges!$H$2:$H$349)</f>
        <v>-0.96616908625037468</v>
      </c>
      <c r="K154" s="7">
        <f>AVERAGE(Ganges!I148:I159)-AVERAGE(Ganges!$I$2:$I$349)</f>
        <v>0.58032344761492283</v>
      </c>
      <c r="L154" s="7">
        <f t="shared" si="30"/>
        <v>-0.26117310074405253</v>
      </c>
      <c r="M154" s="7">
        <f>Ganges!I154-K154-L154-AVERAGE(Ganges!$I$2:$I$349)</f>
        <v>5.0364346577389085E-2</v>
      </c>
      <c r="N154" s="7">
        <f>AVERAGE(Ganges!J148:J159)-AVERAGE(Ganges!$J$2:$J$349)</f>
        <v>-0.39029655436781652</v>
      </c>
      <c r="O154" s="7">
        <f t="shared" si="31"/>
        <v>3.2540599605357148</v>
      </c>
      <c r="P154" s="7">
        <f>Ganges!J154-N154-O154-AVERAGE(Ganges!$J$2:$J$349)</f>
        <v>-0.34781826220238088</v>
      </c>
      <c r="Q154" s="7">
        <f>AVERAGE(Ganges!K148:K159)-AVERAGE(Ganges!$K$2:$K$349)</f>
        <v>5.1318520402316992E-3</v>
      </c>
      <c r="R154" s="7">
        <f t="shared" si="32"/>
        <v>-0.42088666654761897</v>
      </c>
      <c r="S154" s="7">
        <f>Ganges!K154-Q154-R154-AVERAGE(Ganges!$K$2:$K$349)</f>
        <v>-7.2706371785714485E-2</v>
      </c>
      <c r="T154" s="7">
        <f>AVERAGE(Ganges!L148:L159)-AVERAGE(Ganges!$L$2:$L$349)</f>
        <v>-1.3829426177873589</v>
      </c>
      <c r="U154" s="7">
        <f t="shared" si="33"/>
        <v>5.268414059434523</v>
      </c>
      <c r="V154" s="7">
        <f>Ganges!L154-T154-U154-AVERAGE(Ganges!$L$2:$L$349)</f>
        <v>-0.78457307360118911</v>
      </c>
      <c r="W154" s="7">
        <f>AVERAGE(Ganges!M148:M159)-AVERAGE(Ganges!$M$2:$M$349)</f>
        <v>-8.1064560057472757E-3</v>
      </c>
      <c r="X154" s="7">
        <f t="shared" si="34"/>
        <v>0.11492892976190469</v>
      </c>
      <c r="Y154" s="7">
        <f>Ganges!M154-W154-X154-AVERAGE(Ganges!$M$2:$M$349)</f>
        <v>-3.4987892857135661E-4</v>
      </c>
      <c r="Z154" s="7">
        <f>AVERAGE(Ganges!N148:N159)-AVERAGE(Ganges!$N$2:$N$349)</f>
        <v>1.7578318534482329E-2</v>
      </c>
      <c r="AA154" s="7">
        <f t="shared" si="35"/>
        <v>-0.60659957285714283</v>
      </c>
      <c r="AB154" s="7">
        <f>Ganges!N154-Z154-AA154-AVERAGE(Ganges!$N$2:$N$349)</f>
        <v>-2.3606629761904196E-3</v>
      </c>
      <c r="AC154" s="7">
        <f>AVERAGE(Ganges!O148:O159)-AVERAGE(Ganges!$O$2:$O$349)</f>
        <v>-0.13992897195402421</v>
      </c>
      <c r="AD154" s="7">
        <f t="shared" si="36"/>
        <v>2.8007526385714296</v>
      </c>
      <c r="AE154" s="7">
        <f>Ganges!O154-AC154-AD154-AVERAGE(Ganges!$O$2:$O$349)</f>
        <v>-7.9121433571429201E-2</v>
      </c>
      <c r="AF154" s="7">
        <f>AVERAGE(Ganges!P148:P159)-AVERAGE(Ganges!$P$2:$P$349)</f>
        <v>-0.12219505640804612</v>
      </c>
      <c r="AG154" s="7">
        <f t="shared" si="37"/>
        <v>0.38425597407738099</v>
      </c>
      <c r="AH154" s="7">
        <f>Ganges!P154-AF154-AG154-AVERAGE(Ganges!$P$2:$P$349)</f>
        <v>-4.1890524077381031E-2</v>
      </c>
    </row>
    <row r="155" spans="1:34" x14ac:dyDescent="0.2">
      <c r="A155" s="3">
        <v>37544</v>
      </c>
      <c r="B155">
        <f t="shared" si="39"/>
        <v>2002</v>
      </c>
      <c r="C155">
        <f t="shared" si="40"/>
        <v>10</v>
      </c>
      <c r="D155" s="7">
        <f>AVERAGE(Ganges!D149:D160)</f>
        <v>-0.4533278533333332</v>
      </c>
      <c r="E155" s="7">
        <f t="shared" si="28"/>
        <v>4.8211342427380952</v>
      </c>
      <c r="F155" s="7">
        <f>Ganges!D155-D155-E155</f>
        <v>-1.6679539194047619</v>
      </c>
      <c r="G155" s="7"/>
      <c r="H155" s="7">
        <f>AVERAGE(Ganges!H149:H160)-AVERAGE(Ganges!$H$2:$H$349)</f>
        <v>1.0286563560625837</v>
      </c>
      <c r="I155" s="7">
        <f t="shared" si="29"/>
        <v>2.5435645691068203</v>
      </c>
      <c r="J155" s="7">
        <f>Ganges!H155-H155-I155-AVERAGE(Ganges!$H$2:$H$349)</f>
        <v>-0.86279878493996875</v>
      </c>
      <c r="K155" s="7">
        <f>AVERAGE(Ganges!I149:I160)-AVERAGE(Ganges!$I$2:$I$349)</f>
        <v>0.5645744701149269</v>
      </c>
      <c r="L155" s="7">
        <f t="shared" si="30"/>
        <v>-0.20432651529761614</v>
      </c>
      <c r="M155" s="7">
        <f>Ganges!I155-K155-L155-AVERAGE(Ganges!$I$2:$I$349)</f>
        <v>3.1075368630951061E-2</v>
      </c>
      <c r="N155" s="7">
        <f>AVERAGE(Ganges!J149:J160)-AVERAGE(Ganges!$J$2:$J$349)</f>
        <v>-0.38760086520114978</v>
      </c>
      <c r="O155" s="7">
        <f t="shared" si="31"/>
        <v>1.1486781142559517</v>
      </c>
      <c r="P155" s="7">
        <f>Ganges!J155-N155-O155-AVERAGE(Ganges!$J$2:$J$349)</f>
        <v>-0.28194082508928497</v>
      </c>
      <c r="Q155" s="7">
        <f>AVERAGE(Ganges!K149:K160)-AVERAGE(Ganges!$K$2:$K$349)</f>
        <v>-5.886166293101569E-3</v>
      </c>
      <c r="R155" s="7">
        <f t="shared" si="32"/>
        <v>-9.0107742261904655E-2</v>
      </c>
      <c r="S155" s="7">
        <f>Ganges!K155-Q155-R155-AVERAGE(Ganges!$K$2:$K$349)</f>
        <v>9.8987352261904582E-2</v>
      </c>
      <c r="T155" s="7">
        <f>AVERAGE(Ganges!L149:L160)-AVERAGE(Ganges!$L$2:$L$349)</f>
        <v>-1.4145057211206931</v>
      </c>
      <c r="U155" s="7">
        <f t="shared" si="33"/>
        <v>1.5566194781845244</v>
      </c>
      <c r="V155" s="7">
        <f>Ganges!L155-T155-U155-AVERAGE(Ganges!$L$2:$L$349)</f>
        <v>-0.46804043901785697</v>
      </c>
      <c r="W155" s="7">
        <f>AVERAGE(Ganges!M149:M160)-AVERAGE(Ganges!$M$2:$M$349)</f>
        <v>-7.2224443390806192E-3</v>
      </c>
      <c r="X155" s="7">
        <f t="shared" si="34"/>
        <v>0.11484751752976188</v>
      </c>
      <c r="Y155" s="7">
        <f>Ganges!M155-W155-X155-AVERAGE(Ganges!$M$2:$M$349)</f>
        <v>-1.1524783630952329E-3</v>
      </c>
      <c r="Z155" s="7">
        <f>AVERAGE(Ganges!N149:N160)-AVERAGE(Ganges!$N$2:$N$349)</f>
        <v>1.2247120201149042E-2</v>
      </c>
      <c r="AA155" s="7">
        <f t="shared" si="35"/>
        <v>-0.53780897583333331</v>
      </c>
      <c r="AB155" s="7">
        <f>Ganges!N155-Z155-AA155-AVERAGE(Ganges!$N$2:$N$349)</f>
        <v>2.1910358333333324E-2</v>
      </c>
      <c r="AC155" s="7">
        <f>AVERAGE(Ganges!O149:O160)-AVERAGE(Ganges!$O$2:$O$349)</f>
        <v>-0.12127414862069053</v>
      </c>
      <c r="AD155" s="7">
        <f t="shared" si="36"/>
        <v>0.54755549892857047</v>
      </c>
      <c r="AE155" s="7">
        <f>Ganges!O155-AC155-AD155-AVERAGE(Ganges!$O$2:$O$349)</f>
        <v>-0.25031174726190297</v>
      </c>
      <c r="AF155" s="7">
        <f>AVERAGE(Ganges!P149:P160)-AVERAGE(Ganges!$P$2:$P$349)</f>
        <v>-0.12232651890804608</v>
      </c>
      <c r="AG155" s="7">
        <f t="shared" si="37"/>
        <v>-0.25787379208333333</v>
      </c>
      <c r="AH155" s="7">
        <f>Ganges!P155-AF155-AG155-AVERAGE(Ganges!$P$2:$P$349)</f>
        <v>4.4421274583333281E-2</v>
      </c>
    </row>
    <row r="156" spans="1:34" x14ac:dyDescent="0.2">
      <c r="A156" s="3">
        <v>37575</v>
      </c>
      <c r="B156">
        <f t="shared" si="39"/>
        <v>2002</v>
      </c>
      <c r="C156">
        <f t="shared" si="40"/>
        <v>11</v>
      </c>
      <c r="D156" s="7">
        <f>AVERAGE(Ganges!D150:D161)</f>
        <v>-0.75685731416666613</v>
      </c>
      <c r="E156" s="7">
        <f t="shared" ref="E156:E219" si="42">E144</f>
        <v>1.2460791845238033E-2</v>
      </c>
      <c r="F156" s="7">
        <f>Ganges!D156-D156-E156</f>
        <v>-0.33411232767857185</v>
      </c>
      <c r="G156" s="7"/>
      <c r="H156" s="7">
        <f>AVERAGE(Ganges!H150:H161)-AVERAGE(Ganges!$H$2:$H$349)</f>
        <v>0.77426182522913223</v>
      </c>
      <c r="I156" s="7">
        <f t="shared" ref="I156:I219" si="43">I144</f>
        <v>1.821157545476126</v>
      </c>
      <c r="J156" s="7">
        <f>Ganges!H156-H156-I156-AVERAGE(Ganges!$H$2:$H$349)</f>
        <v>-0.5180773004758521</v>
      </c>
      <c r="K156" s="7">
        <f>AVERAGE(Ganges!I150:I161)-AVERAGE(Ganges!$I$2:$I$349)</f>
        <v>0.54785052011492752</v>
      </c>
      <c r="L156" s="7">
        <f t="shared" ref="L156:L219" si="44">L144</f>
        <v>-0.16102384431547279</v>
      </c>
      <c r="M156" s="7">
        <f>Ganges!I156-K156-L156-AVERAGE(Ganges!$I$2:$I$349)</f>
        <v>1.8641537648804274E-2</v>
      </c>
      <c r="N156" s="7">
        <f>AVERAGE(Ganges!J150:J161)-AVERAGE(Ganges!$J$2:$J$349)</f>
        <v>-0.38465405853448309</v>
      </c>
      <c r="O156" s="7">
        <f t="shared" ref="O156:O219" si="45">O144</f>
        <v>0.26826936654761901</v>
      </c>
      <c r="P156" s="7">
        <f>Ganges!J156-N156-O156-AVERAGE(Ganges!$J$2:$J$349)</f>
        <v>3.2359495952380968E-2</v>
      </c>
      <c r="Q156" s="7">
        <f>AVERAGE(Ganges!K150:K161)-AVERAGE(Ganges!$K$2:$K$349)</f>
        <v>-1.9204304597684185E-3</v>
      </c>
      <c r="R156" s="7">
        <f t="shared" ref="R156:R219" si="46">R144</f>
        <v>6.3054021517857439E-2</v>
      </c>
      <c r="S156" s="7">
        <f>Ganges!K156-Q156-R156-AVERAGE(Ganges!$K$2:$K$349)</f>
        <v>-7.5922297351190715E-2</v>
      </c>
      <c r="T156" s="7">
        <f>AVERAGE(Ganges!L150:L161)-AVERAGE(Ganges!$L$2:$L$349)</f>
        <v>-1.4578910086206927</v>
      </c>
      <c r="U156" s="7">
        <f t="shared" ref="U156:U219" si="47">U144</f>
        <v>0.41896813860119142</v>
      </c>
      <c r="V156" s="7">
        <f>Ganges!L156-T156-U156-AVERAGE(Ganges!$L$2:$L$349)</f>
        <v>0.11894768806547606</v>
      </c>
      <c r="W156" s="7">
        <f>AVERAGE(Ganges!M150:M161)-AVERAGE(Ganges!$M$2:$M$349)</f>
        <v>-7.2262985057472973E-3</v>
      </c>
      <c r="X156" s="7">
        <f t="shared" ref="X156:X219" si="48">X144</f>
        <v>-3.3066772559523866E-2</v>
      </c>
      <c r="Y156" s="7">
        <f>Ganges!M156-W156-X156-AVERAGE(Ganges!$M$2:$M$349)</f>
        <v>-8.2559841071427886E-3</v>
      </c>
      <c r="Z156" s="7">
        <f>AVERAGE(Ganges!N150:N161)-AVERAGE(Ganges!$N$2:$N$349)</f>
        <v>9.0185352011490361E-3</v>
      </c>
      <c r="AA156" s="7">
        <f t="shared" ref="AA156:AA219" si="49">AA144</f>
        <v>-0.40060437785714287</v>
      </c>
      <c r="AB156" s="7">
        <f>Ganges!N156-Z156-AA156-AVERAGE(Ganges!$N$2:$N$349)</f>
        <v>-1.1407254642857079E-2</v>
      </c>
      <c r="AC156" s="7">
        <f>AVERAGE(Ganges!O150:O161)-AVERAGE(Ganges!$O$2:$O$349)</f>
        <v>-0.11387947695402367</v>
      </c>
      <c r="AD156" s="7">
        <f t="shared" ref="AD156:AD219" si="50">AD144</f>
        <v>-1.5966035900892859</v>
      </c>
      <c r="AE156" s="7">
        <f>Ganges!O156-AC156-AD156-AVERAGE(Ganges!$O$2:$O$349)</f>
        <v>-8.0742899107137944E-3</v>
      </c>
      <c r="AF156" s="7">
        <f>AVERAGE(Ganges!P150:P161)-AVERAGE(Ganges!$P$2:$P$349)</f>
        <v>-0.1224183022413794</v>
      </c>
      <c r="AG156" s="7">
        <f t="shared" ref="AG156:AG219" si="51">AG144</f>
        <v>-0.36770572782738098</v>
      </c>
      <c r="AH156" s="7">
        <f>Ganges!P156-AF156-AG156-AVERAGE(Ganges!$P$2:$P$349)</f>
        <v>0.11757241366071425</v>
      </c>
    </row>
    <row r="157" spans="1:34" x14ac:dyDescent="0.2">
      <c r="A157" s="3">
        <v>37605</v>
      </c>
      <c r="B157">
        <f t="shared" si="39"/>
        <v>2002</v>
      </c>
      <c r="C157">
        <f t="shared" si="40"/>
        <v>12</v>
      </c>
      <c r="D157" s="7">
        <f>AVERAGE(Ganges!D151:D162)</f>
        <v>-1.0940577966666665</v>
      </c>
      <c r="E157" s="7">
        <f t="shared" si="42"/>
        <v>-2.527804368779762</v>
      </c>
      <c r="F157" s="7">
        <f>Ganges!D157-D157-E157</f>
        <v>0.14857887544642878</v>
      </c>
      <c r="G157" s="22" t="str">
        <f>$J$350</f>
        <v>Rice Paddy</v>
      </c>
      <c r="H157" s="7">
        <f>AVERAGE(Ganges!H151:H162)-AVERAGE(Ganges!$H$2:$H$349)</f>
        <v>0.51740554272873851</v>
      </c>
      <c r="I157" s="7">
        <f t="shared" si="43"/>
        <v>0.85680571044576936</v>
      </c>
      <c r="J157" s="7">
        <f>Ganges!H157-H157-I157-AVERAGE(Ganges!$H$2:$H$349)</f>
        <v>-0.2573184029447475</v>
      </c>
      <c r="K157" s="7">
        <f>AVERAGE(Ganges!I151:I162)-AVERAGE(Ganges!$I$2:$I$349)</f>
        <v>0.53083061261492048</v>
      </c>
      <c r="L157" s="7">
        <f t="shared" si="44"/>
        <v>-0.11034003916667245</v>
      </c>
      <c r="M157" s="7">
        <f>Ganges!I157-K157-L157-AVERAGE(Ganges!$I$2:$I$349)</f>
        <v>9.6167700000151513E-3</v>
      </c>
      <c r="N157" s="7">
        <f>AVERAGE(Ganges!J151:J162)-AVERAGE(Ganges!$J$2:$J$349)</f>
        <v>-0.39465044520114989</v>
      </c>
      <c r="O157" s="7">
        <f t="shared" si="45"/>
        <v>-0.87976573282738069</v>
      </c>
      <c r="P157" s="7">
        <f>Ganges!J157-N157-O157-AVERAGE(Ganges!$J$2:$J$349)</f>
        <v>0.15425746199404777</v>
      </c>
      <c r="Q157" s="7">
        <f>AVERAGE(Ganges!K151:K162)-AVERAGE(Ganges!$K$2:$K$349)</f>
        <v>3.8273545402316422E-3</v>
      </c>
      <c r="R157" s="7">
        <f t="shared" si="46"/>
        <v>0.19008705988095242</v>
      </c>
      <c r="S157" s="7">
        <f>Ganges!K157-Q157-R157-AVERAGE(Ganges!$K$2:$K$349)</f>
        <v>-2.6131240714285742E-2</v>
      </c>
      <c r="T157" s="7">
        <f>AVERAGE(Ganges!L151:L162)-AVERAGE(Ganges!$L$2:$L$349)</f>
        <v>-1.5081275911206928</v>
      </c>
      <c r="U157" s="7">
        <f t="shared" si="47"/>
        <v>-0.17494037616071356</v>
      </c>
      <c r="V157" s="7">
        <f>Ganges!L157-T157-U157-AVERAGE(Ganges!$L$2:$L$349)</f>
        <v>0.14971712532738124</v>
      </c>
      <c r="W157" s="7">
        <f>AVERAGE(Ganges!M151:M162)-AVERAGE(Ganges!$M$2:$M$349)</f>
        <v>-6.2130393390806282E-3</v>
      </c>
      <c r="X157" s="7">
        <f t="shared" si="48"/>
        <v>-0.13155094151785712</v>
      </c>
      <c r="Y157" s="7">
        <f>Ganges!M157-W157-X157-AVERAGE(Ganges!$M$2:$M$349)</f>
        <v>5.5762056845237995E-3</v>
      </c>
      <c r="Z157" s="7">
        <f>AVERAGE(Ganges!N151:N162)-AVERAGE(Ganges!$N$2:$N$349)</f>
        <v>1.5267098534482382E-2</v>
      </c>
      <c r="AA157" s="7">
        <f t="shared" si="49"/>
        <v>-0.27994975589285714</v>
      </c>
      <c r="AB157" s="7">
        <f>Ganges!N157-Z157-AA157-AVERAGE(Ganges!$N$2:$N$349)</f>
        <v>-7.3032699940476231E-2</v>
      </c>
      <c r="AC157" s="7">
        <f>AVERAGE(Ganges!O151:O162)-AVERAGE(Ganges!$O$2:$O$349)</f>
        <v>-0.12787536278735701</v>
      </c>
      <c r="AD157" s="7">
        <f t="shared" si="50"/>
        <v>-1.6303820916666663</v>
      </c>
      <c r="AE157" s="7">
        <f>Ganges!O157-AC157-AD157-AVERAGE(Ganges!$O$2:$O$349)</f>
        <v>6.5626687500000003E-2</v>
      </c>
      <c r="AF157" s="7">
        <f>AVERAGE(Ganges!P151:P162)-AVERAGE(Ganges!$P$2:$P$349)</f>
        <v>-0.12452381140804608</v>
      </c>
      <c r="AG157" s="7">
        <f t="shared" si="51"/>
        <v>-0.36776374574404763</v>
      </c>
      <c r="AH157" s="7">
        <f>Ganges!P157-AF157-AG157-AVERAGE(Ganges!$P$2:$P$349)</f>
        <v>0.12026038074404766</v>
      </c>
    </row>
    <row r="158" spans="1:34" x14ac:dyDescent="0.2">
      <c r="A158" s="3">
        <v>37636</v>
      </c>
      <c r="B158">
        <f t="shared" si="39"/>
        <v>2003</v>
      </c>
      <c r="C158">
        <f t="shared" si="40"/>
        <v>1</v>
      </c>
      <c r="D158" s="7">
        <f>AVERAGE(Ganges!D152:D163)</f>
        <v>-1.4019260983333333</v>
      </c>
      <c r="E158" s="7">
        <f t="shared" si="42"/>
        <v>-4.2338140159523814</v>
      </c>
      <c r="F158" s="7">
        <f>Ganges!D158-D158-E158</f>
        <v>0.42736561428571473</v>
      </c>
      <c r="G158" s="7">
        <f>$V$351*SIN(PI()/6*(C158+$V$352))</f>
        <v>-1.3533421553146812E-2</v>
      </c>
      <c r="H158" s="7">
        <f>AVERAGE(Ganges!H152:H163)-AVERAGE(Ganges!$H$2:$H$349)</f>
        <v>0.23340896106219589</v>
      </c>
      <c r="I158" s="7">
        <f t="shared" si="43"/>
        <v>-0.22963460261826185</v>
      </c>
      <c r="J158" s="7">
        <f>Ganges!H158-H158-I158-AVERAGE(Ganges!$H$2:$H$349)</f>
        <v>3.7434891785778746E-2</v>
      </c>
      <c r="K158" s="7">
        <f>AVERAGE(Ganges!I152:I163)-AVERAGE(Ganges!$I$2:$I$349)</f>
        <v>0.51755959928159001</v>
      </c>
      <c r="L158" s="7">
        <f t="shared" si="44"/>
        <v>-4.2418025238092127E-2</v>
      </c>
      <c r="M158" s="7">
        <f>Ganges!I158-K158-L158-AVERAGE(Ganges!$I$2:$I$349)</f>
        <v>1.1137189404763603E-2</v>
      </c>
      <c r="N158" s="7">
        <f>AVERAGE(Ganges!J152:J163)-AVERAGE(Ganges!$J$2:$J$349)</f>
        <v>-0.40020665103448327</v>
      </c>
      <c r="O158" s="7">
        <f t="shared" si="45"/>
        <v>-1.4857769168154762</v>
      </c>
      <c r="P158" s="7">
        <f>Ganges!J158-N158-O158-AVERAGE(Ganges!$J$2:$J$349)</f>
        <v>0.28660493181547642</v>
      </c>
      <c r="Q158" s="7">
        <f>AVERAGE(Ganges!K152:K163)-AVERAGE(Ganges!$K$2:$K$349)</f>
        <v>2.9314226206898386E-2</v>
      </c>
      <c r="R158" s="7">
        <f t="shared" si="46"/>
        <v>0.21653965023809529</v>
      </c>
      <c r="S158" s="7">
        <f>Ganges!K158-Q158-R158-AVERAGE(Ganges!$K$2:$K$349)</f>
        <v>-7.5307072738095338E-2</v>
      </c>
      <c r="T158" s="7">
        <f>AVERAGE(Ganges!L152:L163)-AVERAGE(Ganges!$L$2:$L$349)</f>
        <v>-1.5570572227873587</v>
      </c>
      <c r="U158" s="7">
        <f t="shared" si="47"/>
        <v>-1.093703183482142</v>
      </c>
      <c r="V158" s="7">
        <f>Ganges!L158-T158-U158-AVERAGE(Ganges!$L$2:$L$349)</f>
        <v>0.27814397431547544</v>
      </c>
      <c r="W158" s="7">
        <f>AVERAGE(Ganges!M152:M163)-AVERAGE(Ganges!$M$2:$M$349)</f>
        <v>-5.1691826724139522E-3</v>
      </c>
      <c r="X158" s="7">
        <f t="shared" si="48"/>
        <v>5.7876683541666668E-2</v>
      </c>
      <c r="Y158" s="7">
        <f>Ganges!M158-W158-X158-AVERAGE(Ganges!$M$2:$M$349)</f>
        <v>1.401133958333356E-3</v>
      </c>
      <c r="Z158" s="7">
        <f>AVERAGE(Ganges!N152:N163)-AVERAGE(Ganges!$N$2:$N$349)</f>
        <v>2.1736467701149009E-2</v>
      </c>
      <c r="AA158" s="7">
        <f t="shared" si="49"/>
        <v>1.6850998422619168E-2</v>
      </c>
      <c r="AB158" s="7">
        <f>Ganges!N158-Z158-AA158-AVERAGE(Ganges!$N$2:$N$349)</f>
        <v>-0.18670414342261915</v>
      </c>
      <c r="AC158" s="7">
        <f>AVERAGE(Ganges!O152:O163)-AVERAGE(Ganges!$O$2:$O$349)</f>
        <v>-0.12736872362069018</v>
      </c>
      <c r="AD158" s="7">
        <f t="shared" si="50"/>
        <v>-1.308780161279762</v>
      </c>
      <c r="AE158" s="7">
        <f>Ganges!O158-AC158-AD158-AVERAGE(Ganges!$O$2:$O$349)</f>
        <v>-3.3098212053570997E-2</v>
      </c>
      <c r="AF158" s="7">
        <f>AVERAGE(Ganges!P152:P163)-AVERAGE(Ganges!$P$2:$P$349)</f>
        <v>-0.11414657807471279</v>
      </c>
      <c r="AG158" s="7">
        <f t="shared" si="51"/>
        <v>-0.36475476767857146</v>
      </c>
      <c r="AH158" s="7">
        <f>Ganges!P158-AF158-AG158-AVERAGE(Ganges!$P$2:$P$349)</f>
        <v>0.10786043934523815</v>
      </c>
    </row>
    <row r="159" spans="1:34" x14ac:dyDescent="0.2">
      <c r="A159" s="3">
        <v>37667</v>
      </c>
      <c r="B159">
        <f t="shared" si="39"/>
        <v>2003</v>
      </c>
      <c r="C159">
        <f t="shared" si="40"/>
        <v>2</v>
      </c>
      <c r="D159" s="7">
        <f>AVERAGE(Ganges!D153:D164)</f>
        <v>-0.95411018333333308</v>
      </c>
      <c r="E159" s="7">
        <f t="shared" si="42"/>
        <v>-5.2546216000595232</v>
      </c>
      <c r="F159" s="7">
        <f>Ganges!D159-D159-E159</f>
        <v>1.7234555633928559</v>
      </c>
      <c r="G159" s="7">
        <f t="shared" ref="G159:G169" si="52">$V$351*SIN(PI()/6*(C159+$V$352))</f>
        <v>-4.1412481436652146E-2</v>
      </c>
      <c r="H159" s="7">
        <f>AVERAGE(Ganges!H153:H164)-AVERAGE(Ganges!$H$2:$H$349)</f>
        <v>0.13774652606298332</v>
      </c>
      <c r="I159" s="7">
        <f t="shared" si="43"/>
        <v>-0.54886954151743339</v>
      </c>
      <c r="J159" s="7">
        <f>Ganges!H159-H159-I159-AVERAGE(Ganges!$H$2:$H$349)</f>
        <v>0.24554515568388524</v>
      </c>
      <c r="K159" s="7">
        <f>AVERAGE(Ganges!I153:I164)-AVERAGE(Ganges!$I$2:$I$349)</f>
        <v>0.50788902428158877</v>
      </c>
      <c r="L159" s="7">
        <f t="shared" si="44"/>
        <v>4.2136805297630531E-2</v>
      </c>
      <c r="M159" s="7">
        <f>Ganges!I159-K159-L159-AVERAGE(Ganges!$I$2:$I$349)</f>
        <v>1.6083103869043214E-2</v>
      </c>
      <c r="N159" s="7">
        <f>AVERAGE(Ganges!J153:J164)-AVERAGE(Ganges!$J$2:$J$349)</f>
        <v>-0.2916831435344831</v>
      </c>
      <c r="O159" s="7">
        <f t="shared" si="45"/>
        <v>-1.6770966998809522</v>
      </c>
      <c r="P159" s="7">
        <f>Ganges!J159-N159-O159-AVERAGE(Ganges!$J$2:$J$349)</f>
        <v>0.29969923738095217</v>
      </c>
      <c r="Q159" s="7">
        <f>AVERAGE(Ganges!K153:K164)-AVERAGE(Ganges!$K$2:$K$349)</f>
        <v>-1.4435672959768331E-2</v>
      </c>
      <c r="R159" s="7">
        <f t="shared" si="46"/>
        <v>-5.4973427976191536E-3</v>
      </c>
      <c r="S159" s="7">
        <f>Ganges!K159-Q159-R159-AVERAGE(Ganges!$K$2:$K$349)</f>
        <v>-0.26493268053571428</v>
      </c>
      <c r="T159" s="7">
        <f>AVERAGE(Ganges!L153:L164)-AVERAGE(Ganges!$L$2:$L$349)</f>
        <v>-1.2614642386206922</v>
      </c>
      <c r="U159" s="7">
        <f t="shared" si="47"/>
        <v>-1.9322372438392863</v>
      </c>
      <c r="V159" s="7">
        <f>Ganges!L159-T159-U159-AVERAGE(Ganges!$L$2:$L$349)</f>
        <v>0.73608191050595284</v>
      </c>
      <c r="W159" s="7">
        <f>AVERAGE(Ganges!M153:M164)-AVERAGE(Ganges!$M$2:$M$349)</f>
        <v>-3.9247993390806313E-3</v>
      </c>
      <c r="X159" s="7">
        <f t="shared" si="48"/>
        <v>5.7873377500000073E-2</v>
      </c>
      <c r="Y159" s="7">
        <f>Ganges!M159-W159-X159-AVERAGE(Ganges!$M$2:$M$349)</f>
        <v>3.4593666666660194E-4</v>
      </c>
      <c r="Z159" s="7">
        <f>AVERAGE(Ganges!N153:N164)-AVERAGE(Ganges!$N$2:$N$349)</f>
        <v>2.3067271867815653E-2</v>
      </c>
      <c r="AA159" s="7">
        <f t="shared" si="49"/>
        <v>0.43765920318452389</v>
      </c>
      <c r="AB159" s="7">
        <f>Ganges!N159-Z159-AA159-AVERAGE(Ganges!$N$2:$N$349)</f>
        <v>-6.8997223511904071E-3</v>
      </c>
      <c r="AC159" s="7">
        <f>AVERAGE(Ganges!O153:O164)-AVERAGE(Ganges!$O$2:$O$349)</f>
        <v>1.913154712644527E-3</v>
      </c>
      <c r="AD159" s="7">
        <f t="shared" si="50"/>
        <v>-1.2697476931547613</v>
      </c>
      <c r="AE159" s="7">
        <f>Ganges!O159-AC159-AD159-AVERAGE(Ganges!$O$2:$O$349)</f>
        <v>0.64588535148809267</v>
      </c>
      <c r="AF159" s="7">
        <f>AVERAGE(Ganges!P153:P164)-AVERAGE(Ganges!$P$2:$P$349)</f>
        <v>-5.3225683908046217E-2</v>
      </c>
      <c r="AG159" s="7">
        <f t="shared" si="51"/>
        <v>-0.35885107348214285</v>
      </c>
      <c r="AH159" s="7">
        <f>Ganges!P159-AF159-AG159-AVERAGE(Ganges!$P$2:$P$349)</f>
        <v>5.1601770982142914E-2</v>
      </c>
    </row>
    <row r="160" spans="1:34" x14ac:dyDescent="0.2">
      <c r="A160" s="3">
        <v>37695</v>
      </c>
      <c r="B160">
        <f t="shared" si="39"/>
        <v>2003</v>
      </c>
      <c r="C160">
        <f t="shared" si="40"/>
        <v>3</v>
      </c>
      <c r="D160" s="7">
        <f>AVERAGE(Ganges!D154:D165)</f>
        <v>-0.74106816249999996</v>
      </c>
      <c r="E160" s="7">
        <f t="shared" si="42"/>
        <v>-6.4335412916964296</v>
      </c>
      <c r="F160" s="7">
        <f>Ganges!D160-D160-E160</f>
        <v>1.3725321641964294</v>
      </c>
      <c r="G160" s="7">
        <f t="shared" si="52"/>
        <v>-5.8195100362637676E-2</v>
      </c>
      <c r="H160" s="7">
        <f>AVERAGE(Ganges!H154:H165)-AVERAGE(Ganges!$H$2:$H$349)</f>
        <v>0.12090082272970903</v>
      </c>
      <c r="I160" s="7">
        <f t="shared" si="43"/>
        <v>-1.0008007227083908</v>
      </c>
      <c r="J160" s="7">
        <f>Ganges!H160-H160-I160-AVERAGE(Ganges!$H$2:$H$349)</f>
        <v>0.24483962020804029</v>
      </c>
      <c r="K160" s="7">
        <f>AVERAGE(Ganges!I154:I165)-AVERAGE(Ganges!$I$2:$I$349)</f>
        <v>0.49528113178158861</v>
      </c>
      <c r="L160" s="7">
        <f t="shared" si="44"/>
        <v>0.12230055642857707</v>
      </c>
      <c r="M160" s="7">
        <f>Ganges!I160-K160-L160-AVERAGE(Ganges!$I$2:$I$349)</f>
        <v>-6.2952947619052679E-3</v>
      </c>
      <c r="N160" s="7">
        <f>AVERAGE(Ganges!J154:J165)-AVERAGE(Ganges!$J$2:$J$349)</f>
        <v>-0.22775140020114981</v>
      </c>
      <c r="O160" s="7">
        <f t="shared" si="45"/>
        <v>-1.8011396020535715</v>
      </c>
      <c r="P160" s="7">
        <f>Ganges!J160-N160-O160-AVERAGE(Ganges!$J$2:$J$349)</f>
        <v>0.24350498622023808</v>
      </c>
      <c r="Q160" s="7">
        <f>AVERAGE(Ganges!K154:K165)-AVERAGE(Ganges!$K$2:$K$349)</f>
        <v>-3.9385418793101756E-2</v>
      </c>
      <c r="R160" s="7">
        <f t="shared" si="46"/>
        <v>5.2535116071428689E-2</v>
      </c>
      <c r="S160" s="7">
        <f>Ganges!K160-Q160-R160-AVERAGE(Ganges!$K$2:$K$349)</f>
        <v>-8.8865743571428624E-2</v>
      </c>
      <c r="T160" s="7">
        <f>AVERAGE(Ganges!L154:L165)-AVERAGE(Ganges!$L$2:$L$349)</f>
        <v>-1.1093690794540256</v>
      </c>
      <c r="U160" s="7">
        <f t="shared" si="47"/>
        <v>-3.0455844529464278</v>
      </c>
      <c r="V160" s="7">
        <f>Ganges!L160-T160-U160-AVERAGE(Ganges!$L$2:$L$349)</f>
        <v>0.50043717044642833</v>
      </c>
      <c r="W160" s="7">
        <f>AVERAGE(Ganges!M154:M165)-AVERAGE(Ganges!$M$2:$M$349)</f>
        <v>-3.7192751724139939E-3</v>
      </c>
      <c r="X160" s="7">
        <f t="shared" si="48"/>
        <v>5.7839161636904807E-2</v>
      </c>
      <c r="Y160" s="7">
        <f>Ganges!M160-W160-X160-AVERAGE(Ganges!$M$2:$M$349)</f>
        <v>1.7462836309523055E-4</v>
      </c>
      <c r="Z160" s="7">
        <f>AVERAGE(Ganges!N154:N165)-AVERAGE(Ganges!$N$2:$N$349)</f>
        <v>2.3080758534482437E-2</v>
      </c>
      <c r="AA160" s="7">
        <f t="shared" si="49"/>
        <v>0.78479671071428569</v>
      </c>
      <c r="AB160" s="7">
        <f>Ganges!N160-Z160-AA160-AVERAGE(Ganges!$N$2:$N$349)</f>
        <v>0.10643987345238082</v>
      </c>
      <c r="AC160" s="7">
        <f>AVERAGE(Ganges!O154:O165)-AVERAGE(Ganges!$O$2:$O$349)</f>
        <v>6.1922633879310851E-2</v>
      </c>
      <c r="AD160" s="7">
        <f t="shared" si="50"/>
        <v>-1.2446956646428582</v>
      </c>
      <c r="AE160" s="7">
        <f>Ganges!O160-AC160-AD160-AVERAGE(Ganges!$O$2:$O$349)</f>
        <v>0.3200897438095236</v>
      </c>
      <c r="AF160" s="7">
        <f>AVERAGE(Ganges!P154:P165)-AVERAGE(Ganges!$P$2:$P$349)</f>
        <v>-6.2039184741379483E-2</v>
      </c>
      <c r="AG160" s="7">
        <f t="shared" si="51"/>
        <v>-0.35879812741071426</v>
      </c>
      <c r="AH160" s="7">
        <f>Ganges!P160-AF160-AG160-AVERAGE(Ganges!$P$2:$P$349)</f>
        <v>5.2269975744047625E-2</v>
      </c>
    </row>
    <row r="161" spans="1:34" x14ac:dyDescent="0.2">
      <c r="A161" s="3">
        <v>37726</v>
      </c>
      <c r="B161">
        <f t="shared" si="39"/>
        <v>2003</v>
      </c>
      <c r="C161">
        <f t="shared" si="40"/>
        <v>4</v>
      </c>
      <c r="D161" s="7">
        <f>AVERAGE(Ganges!D155:D166)</f>
        <v>-0.22597277000000027</v>
      </c>
      <c r="E161" s="7">
        <f t="shared" si="42"/>
        <v>-7.9041783172619047</v>
      </c>
      <c r="F161" s="7">
        <f>Ganges!D161-D161-E161</f>
        <v>0.45160084726190508</v>
      </c>
      <c r="G161" s="7">
        <f t="shared" si="52"/>
        <v>-5.9384389143006311E-2</v>
      </c>
      <c r="H161" s="7">
        <f>AVERAGE(Ganges!H155:H166)-AVERAGE(Ganges!$H$2:$H$349)</f>
        <v>0.16647373939576937</v>
      </c>
      <c r="I161" s="7">
        <f t="shared" si="43"/>
        <v>-1.958955310744841</v>
      </c>
      <c r="J161" s="7">
        <f>Ganges!H161-H161-I161-AVERAGE(Ganges!$H$2:$H$349)</f>
        <v>1.3866611578578159E-2</v>
      </c>
      <c r="K161" s="7">
        <f>AVERAGE(Ganges!I155:I166)-AVERAGE(Ganges!$I$2:$I$349)</f>
        <v>0.47327191844825478</v>
      </c>
      <c r="L161" s="7">
        <f t="shared" si="44"/>
        <v>0.19232259363092652</v>
      </c>
      <c r="M161" s="7">
        <f>Ganges!I161-K161-L161-AVERAGE(Ganges!$I$2:$I$349)</f>
        <v>-1.2048898630922622E-2</v>
      </c>
      <c r="N161" s="7">
        <f>AVERAGE(Ganges!J155:J166)-AVERAGE(Ganges!$J$2:$J$349)</f>
        <v>-9.379798770115011E-2</v>
      </c>
      <c r="O161" s="7">
        <f t="shared" si="45"/>
        <v>-1.7586500249702381</v>
      </c>
      <c r="P161" s="7">
        <f>Ganges!J161-N161-O161-AVERAGE(Ganges!$J$2:$J$349)</f>
        <v>0.1166773866369053</v>
      </c>
      <c r="Q161" s="7">
        <f>AVERAGE(Ganges!K155:K166)-AVERAGE(Ganges!$K$2:$K$349)</f>
        <v>-5.3710118793101724E-2</v>
      </c>
      <c r="R161" s="7">
        <f t="shared" si="46"/>
        <v>0.2259362869047622</v>
      </c>
      <c r="S161" s="7">
        <f>Ganges!K161-Q161-R161-AVERAGE(Ganges!$K$2:$K$349)</f>
        <v>0.11443215559523778</v>
      </c>
      <c r="T161" s="7">
        <f>AVERAGE(Ganges!L155:L166)-AVERAGE(Ganges!$L$2:$L$349)</f>
        <v>-0.90081187112069028</v>
      </c>
      <c r="U161" s="7">
        <f t="shared" si="47"/>
        <v>-3.723486840119048</v>
      </c>
      <c r="V161" s="7">
        <f>Ganges!L161-T161-U161-AVERAGE(Ganges!$L$2:$L$349)</f>
        <v>0.15383743928571292</v>
      </c>
      <c r="W161" s="7">
        <f>AVERAGE(Ganges!M155:M166)-AVERAGE(Ganges!$M$2:$M$349)</f>
        <v>-2.8272693390806181E-3</v>
      </c>
      <c r="X161" s="7">
        <f t="shared" si="48"/>
        <v>-0.21711850002976191</v>
      </c>
      <c r="Y161" s="7">
        <f>Ganges!M161-W161-X161-AVERAGE(Ganges!$M$2:$M$349)</f>
        <v>3.9935741964285676E-3</v>
      </c>
      <c r="Z161" s="7">
        <f>AVERAGE(Ganges!N155:N166)-AVERAGE(Ganges!$N$2:$N$349)</f>
        <v>2.227872436781575E-2</v>
      </c>
      <c r="AA161" s="7">
        <f t="shared" si="49"/>
        <v>0.94605123470238128</v>
      </c>
      <c r="AB161" s="7">
        <f>Ganges!N161-Z161-AA161-AVERAGE(Ganges!$N$2:$N$349)</f>
        <v>1.3059173630951992E-2</v>
      </c>
      <c r="AC161" s="7">
        <f>AVERAGE(Ganges!O155:O166)-AVERAGE(Ganges!$O$2:$O$349)</f>
        <v>0.16262952971264433</v>
      </c>
      <c r="AD161" s="7">
        <f t="shared" si="50"/>
        <v>-1.2491411090178564</v>
      </c>
      <c r="AE161" s="7">
        <f>Ganges!O161-AC161-AD161-AVERAGE(Ganges!$O$2:$O$349)</f>
        <v>5.4817892351189279E-2</v>
      </c>
      <c r="AF161" s="7">
        <f>AVERAGE(Ganges!P155:P166)-AVERAGE(Ganges!$P$2:$P$349)</f>
        <v>5.1933192528719196E-4</v>
      </c>
      <c r="AG161" s="7">
        <f t="shared" si="51"/>
        <v>-0.36113467098214286</v>
      </c>
      <c r="AH161" s="7">
        <f>Ganges!P161-AF161-AG161-AVERAGE(Ganges!$P$2:$P$349)</f>
        <v>-7.0230773511904543E-3</v>
      </c>
    </row>
    <row r="162" spans="1:34" x14ac:dyDescent="0.2">
      <c r="A162" s="3">
        <v>37756</v>
      </c>
      <c r="B162">
        <f t="shared" si="39"/>
        <v>2003</v>
      </c>
      <c r="C162">
        <f t="shared" si="40"/>
        <v>5</v>
      </c>
      <c r="D162" s="7">
        <f>AVERAGE(Ganges!D156:D167)</f>
        <v>0.31049895416666606</v>
      </c>
      <c r="E162" s="7">
        <f t="shared" si="42"/>
        <v>-8.4472615789880923</v>
      </c>
      <c r="F162" s="7">
        <f>Ganges!D162-D162-E162</f>
        <v>-0.32296561517857469</v>
      </c>
      <c r="G162" s="7">
        <f t="shared" si="52"/>
        <v>-4.4661678809490887E-2</v>
      </c>
      <c r="H162" s="7">
        <f>AVERAGE(Ganges!H156:H167)-AVERAGE(Ganges!$H$2:$H$349)</f>
        <v>0.27204421522947086</v>
      </c>
      <c r="I162" s="7">
        <f t="shared" si="43"/>
        <v>-2.9423304963988812</v>
      </c>
      <c r="J162" s="7">
        <f>Ganges!H162-H162-I162-AVERAGE(Ganges!$H$2:$H$349)</f>
        <v>-0.19914899860123114</v>
      </c>
      <c r="K162" s="7">
        <f>AVERAGE(Ganges!I156:I167)-AVERAGE(Ganges!$I$2:$I$349)</f>
        <v>0.4509511709482652</v>
      </c>
      <c r="L162" s="7">
        <f t="shared" si="44"/>
        <v>0.26187326818451595</v>
      </c>
      <c r="M162" s="7">
        <f>Ganges!I162-K162-L162-AVERAGE(Ganges!$I$2:$I$349)</f>
        <v>-1.7458305684520781E-2</v>
      </c>
      <c r="N162" s="7">
        <f>AVERAGE(Ganges!J156:J167)-AVERAGE(Ganges!$J$2:$J$349)</f>
        <v>5.2898083132183693E-2</v>
      </c>
      <c r="O162" s="7">
        <f t="shared" si="45"/>
        <v>-1.654806472142857</v>
      </c>
      <c r="P162" s="7">
        <f>Ganges!J162-N162-O162-AVERAGE(Ganges!$J$2:$J$349)</f>
        <v>-0.12570358702380968</v>
      </c>
      <c r="Q162" s="7">
        <f>AVERAGE(Ganges!K156:K167)-AVERAGE(Ganges!$K$2:$K$349)</f>
        <v>-8.204356462643525E-2</v>
      </c>
      <c r="R162" s="7">
        <f t="shared" si="46"/>
        <v>0.48784478613095239</v>
      </c>
      <c r="S162" s="7">
        <f>Ganges!K162-Q162-R162-AVERAGE(Ganges!$K$2:$K$349)</f>
        <v>0.12524043220238112</v>
      </c>
      <c r="T162" s="7">
        <f>AVERAGE(Ganges!L156:L167)-AVERAGE(Ganges!$L$2:$L$349)</f>
        <v>-0.66057491362069154</v>
      </c>
      <c r="U162" s="7">
        <f t="shared" si="47"/>
        <v>-4.0625065267857146</v>
      </c>
      <c r="V162" s="7">
        <f>Ganges!L162-T162-U162-AVERAGE(Ganges!$L$2:$L$349)</f>
        <v>6.2628938452380822E-2</v>
      </c>
      <c r="W162" s="7">
        <f>AVERAGE(Ganges!M156:M167)-AVERAGE(Ganges!$M$2:$M$349)</f>
        <v>-1.9352635057472423E-3</v>
      </c>
      <c r="X162" s="7">
        <f t="shared" si="48"/>
        <v>-8.4250850982142855E-2</v>
      </c>
      <c r="Y162" s="7">
        <f>Ganges!M162-W162-X162-AVERAGE(Ganges!$M$2:$M$349)</f>
        <v>-1.9553406845238541E-3</v>
      </c>
      <c r="Z162" s="7">
        <f>AVERAGE(Ganges!N156:N167)-AVERAGE(Ganges!$N$2:$N$349)</f>
        <v>1.6538486034482491E-2</v>
      </c>
      <c r="AA162" s="7">
        <f t="shared" si="49"/>
        <v>0.73088484630952411</v>
      </c>
      <c r="AB162" s="7">
        <f>Ganges!N162-Z162-AA162-AVERAGE(Ganges!$N$2:$N$349)</f>
        <v>0.15185456035714262</v>
      </c>
      <c r="AC162" s="7">
        <f>AVERAGE(Ganges!O156:O167)-AVERAGE(Ganges!$O$2:$O$349)</f>
        <v>0.24613535887931093</v>
      </c>
      <c r="AD162" s="7">
        <f t="shared" si="50"/>
        <v>-0.8533853583035711</v>
      </c>
      <c r="AE162" s="7">
        <f>Ganges!O162-AC162-AD162-AVERAGE(Ganges!$O$2:$O$349)</f>
        <v>-0.27181169752976331</v>
      </c>
      <c r="AF162" s="7">
        <f>AVERAGE(Ganges!P156:P167)-AVERAGE(Ganges!$P$2:$P$349)</f>
        <v>1.6476329425287206E-2</v>
      </c>
      <c r="AG162" s="7">
        <f t="shared" si="51"/>
        <v>-0.33059407988095235</v>
      </c>
      <c r="AH162" s="7">
        <f>Ganges!P162-AF162-AG162-AVERAGE(Ganges!$P$2:$P$349)</f>
        <v>-4.6538535952380999E-2</v>
      </c>
    </row>
    <row r="163" spans="1:34" x14ac:dyDescent="0.2">
      <c r="A163" s="3">
        <v>37787</v>
      </c>
      <c r="B163">
        <f t="shared" si="39"/>
        <v>2003</v>
      </c>
      <c r="C163">
        <f t="shared" si="40"/>
        <v>6</v>
      </c>
      <c r="D163" s="7">
        <f>AVERAGE(Ganges!D157:D168)</f>
        <v>0.5875983449999993</v>
      </c>
      <c r="E163" s="7">
        <f t="shared" si="42"/>
        <v>-5.6838632847619053</v>
      </c>
      <c r="F163" s="7">
        <f>Ganges!D163-D163-E163</f>
        <v>-1.5837420402380937</v>
      </c>
      <c r="G163" s="7">
        <f t="shared" si="52"/>
        <v>-1.7971907706354172E-2</v>
      </c>
      <c r="H163" s="7">
        <f>AVERAGE(Ganges!H157:H168)-AVERAGE(Ganges!$H$2:$H$349)</f>
        <v>0.36333246356298332</v>
      </c>
      <c r="I163" s="7">
        <f t="shared" si="43"/>
        <v>-2.8943517773818712</v>
      </c>
      <c r="J163" s="7">
        <f>Ganges!H163-H163-I163-AVERAGE(Ganges!$H$2:$H$349)</f>
        <v>-0.77371869595162934</v>
      </c>
      <c r="K163" s="7">
        <f>AVERAGE(Ganges!I157:I168)-AVERAGE(Ganges!$I$2:$I$349)</f>
        <v>0.42855317594825948</v>
      </c>
      <c r="L163" s="7">
        <f t="shared" si="44"/>
        <v>0.24831659461309386</v>
      </c>
      <c r="M163" s="7">
        <f>Ganges!I163-K163-L163-AVERAGE(Ganges!$I$2:$I$349)</f>
        <v>1.4326902886907078E-2</v>
      </c>
      <c r="N163" s="7">
        <f>AVERAGE(Ganges!J157:J168)-AVERAGE(Ganges!$J$2:$J$349)</f>
        <v>0.1303955656321838</v>
      </c>
      <c r="O163" s="7">
        <f t="shared" si="45"/>
        <v>-0.61263912815476207</v>
      </c>
      <c r="P163" s="7">
        <f>Ganges!J163-N163-O163-AVERAGE(Ganges!$J$2:$J$349)</f>
        <v>-0.38324525351190486</v>
      </c>
      <c r="Q163" s="7">
        <f>AVERAGE(Ganges!K157:K168)-AVERAGE(Ganges!$K$2:$K$349)</f>
        <v>-8.4337951293101843E-2</v>
      </c>
      <c r="R163" s="7">
        <f t="shared" si="46"/>
        <v>0.22362542860119017</v>
      </c>
      <c r="S163" s="7">
        <f>Ganges!K163-Q163-R163-AVERAGE(Ganges!$K$2:$K$349)</f>
        <v>0.22941651639880989</v>
      </c>
      <c r="T163" s="7">
        <f>AVERAGE(Ganges!L157:L168)-AVERAGE(Ganges!$L$2:$L$349)</f>
        <v>-0.54685286778735875</v>
      </c>
      <c r="U163" s="7">
        <f t="shared" si="47"/>
        <v>-2.4164560386607152</v>
      </c>
      <c r="V163" s="7">
        <f>Ganges!L163-T163-U163-AVERAGE(Ganges!$L$2:$L$349)</f>
        <v>-0.3669074055059518</v>
      </c>
      <c r="W163" s="7">
        <f>AVERAGE(Ganges!M157:M168)-AVERAGE(Ganges!$M$2:$M$349)</f>
        <v>-8.6958850574728186E-4</v>
      </c>
      <c r="X163" s="7">
        <f t="shared" si="48"/>
        <v>-5.7958727619047634E-2</v>
      </c>
      <c r="Y163" s="7">
        <f>Ganges!M163-W163-X163-AVERAGE(Ganges!$M$2:$M$349)</f>
        <v>-2.0139990476190361E-3</v>
      </c>
      <c r="Z163" s="7">
        <f>AVERAGE(Ganges!N157:N168)-AVERAGE(Ganges!$N$2:$N$349)</f>
        <v>1.0099958534482423E-2</v>
      </c>
      <c r="AA163" s="7">
        <f t="shared" si="49"/>
        <v>1.2079400357142833E-2</v>
      </c>
      <c r="AB163" s="7">
        <f>Ganges!N163-Z163-AA163-AVERAGE(Ganges!$N$2:$N$349)</f>
        <v>0.13485697380952377</v>
      </c>
      <c r="AC163" s="7">
        <f>AVERAGE(Ganges!O157:O168)-AVERAGE(Ganges!$O$2:$O$349)</f>
        <v>0.27065619387931061</v>
      </c>
      <c r="AD163" s="7">
        <f t="shared" si="50"/>
        <v>-0.20166404395833393</v>
      </c>
      <c r="AE163" s="7">
        <f>Ganges!O163-AC163-AD163-AVERAGE(Ganges!$O$2:$O$349)</f>
        <v>-0.33397770687500028</v>
      </c>
      <c r="AF163" s="7">
        <f>AVERAGE(Ganges!P157:P168)-AVERAGE(Ganges!$P$2:$P$349)</f>
        <v>1.6619160258620536E-2</v>
      </c>
      <c r="AG163" s="7">
        <f t="shared" si="51"/>
        <v>1.5163750148809496E-2</v>
      </c>
      <c r="AH163" s="7">
        <f>Ganges!P163-AF163-AG163-AVERAGE(Ganges!$P$2:$P$349)</f>
        <v>-0.10254281681547617</v>
      </c>
    </row>
    <row r="164" spans="1:34" x14ac:dyDescent="0.2">
      <c r="A164" s="3">
        <v>37817</v>
      </c>
      <c r="B164">
        <f t="shared" si="39"/>
        <v>2003</v>
      </c>
      <c r="C164">
        <f t="shared" si="40"/>
        <v>7</v>
      </c>
      <c r="D164" s="7">
        <f>AVERAGE(Ganges!D158:D169)</f>
        <v>0.80513499833333313</v>
      </c>
      <c r="E164" s="7">
        <f t="shared" si="42"/>
        <v>6.6155838407142857</v>
      </c>
      <c r="F164" s="7">
        <f>Ganges!D164-D164-E164</f>
        <v>9.6237490952381322E-2</v>
      </c>
      <c r="G164" s="7">
        <f t="shared" si="52"/>
        <v>1.3533421553146791E-2</v>
      </c>
      <c r="H164" s="7">
        <f>AVERAGE(Ganges!H158:H169)-AVERAGE(Ganges!$H$2:$H$349)</f>
        <v>0.45305414272934286</v>
      </c>
      <c r="I164" s="7">
        <f t="shared" si="43"/>
        <v>-0.77064296154776457</v>
      </c>
      <c r="J164" s="7">
        <f>Ganges!H164-H164-I164-AVERAGE(Ganges!$H$2:$H$349)</f>
        <v>-0.31112380095191838</v>
      </c>
      <c r="K164" s="7">
        <f>AVERAGE(Ganges!I158:I169)-AVERAGE(Ganges!$I$2:$I$349)</f>
        <v>0.40616503594825559</v>
      </c>
      <c r="L164" s="7">
        <f t="shared" si="44"/>
        <v>5.4661321130851093E-3</v>
      </c>
      <c r="M164" s="7">
        <f>Ganges!I164-K164-L164-AVERAGE(Ganges!$I$2:$I$349)</f>
        <v>6.7708665386916778E-2</v>
      </c>
      <c r="N164" s="7">
        <f>AVERAGE(Ganges!J158:J169)-AVERAGE(Ganges!$J$2:$J$349)</f>
        <v>0.17233548979884983</v>
      </c>
      <c r="O164" s="7">
        <f t="shared" si="45"/>
        <v>1.9146000988095242</v>
      </c>
      <c r="P164" s="7">
        <f>Ganges!J164-N164-O164-AVERAGE(Ganges!$J$2:$J$349)</f>
        <v>-0.10558593464285693</v>
      </c>
      <c r="Q164" s="7">
        <f>AVERAGE(Ganges!K158:K169)-AVERAGE(Ganges!$K$2:$K$349)</f>
        <v>-8.9577467126435106E-2</v>
      </c>
      <c r="R164" s="7">
        <f t="shared" si="46"/>
        <v>-0.24747748931547631</v>
      </c>
      <c r="S164" s="7">
        <f>Ganges!K164-Q164-R164-AVERAGE(Ganges!$K$2:$K$349)</f>
        <v>-5.3310969851190326E-2</v>
      </c>
      <c r="T164" s="7">
        <f>AVERAGE(Ganges!L158:L169)-AVERAGE(Ganges!$L$2:$L$349)</f>
        <v>-0.43863523112069291</v>
      </c>
      <c r="U164" s="7">
        <f t="shared" si="47"/>
        <v>2.784802820148812</v>
      </c>
      <c r="V164" s="7">
        <f>Ganges!L164-T164-U164-AVERAGE(Ganges!$L$2:$L$349)</f>
        <v>0.47089059901785468</v>
      </c>
      <c r="W164" s="7">
        <f>AVERAGE(Ganges!M158:M169)-AVERAGE(Ganges!$M$2:$M$349)</f>
        <v>-7.7719767241393733E-4</v>
      </c>
      <c r="X164" s="7">
        <f t="shared" si="48"/>
        <v>0.12891117982142855</v>
      </c>
      <c r="Y164" s="7">
        <f>Ganges!M164-W164-X164-AVERAGE(Ganges!$M$2:$M$349)</f>
        <v>1.0962026785714118E-3</v>
      </c>
      <c r="Z164" s="7">
        <f>AVERAGE(Ganges!N158:N169)-AVERAGE(Ganges!$N$2:$N$349)</f>
        <v>5.4122393678156522E-3</v>
      </c>
      <c r="AA164" s="7">
        <f t="shared" si="49"/>
        <v>-0.52519605559523808</v>
      </c>
      <c r="AB164" s="7">
        <f>Ganges!N164-Z164-AA164-AVERAGE(Ganges!$N$2:$N$349)</f>
        <v>-2.469750107142854E-2</v>
      </c>
      <c r="AC164" s="7">
        <f>AVERAGE(Ganges!O158:O169)-AVERAGE(Ganges!$O$2:$O$349)</f>
        <v>0.28053240554597636</v>
      </c>
      <c r="AD164" s="7">
        <f t="shared" si="50"/>
        <v>2.1484386747619038</v>
      </c>
      <c r="AE164" s="7">
        <f>Ganges!O164-AC164-AD164-AVERAGE(Ganges!$O$2:$O$349)</f>
        <v>5.9669232738096767E-2</v>
      </c>
      <c r="AF164" s="7">
        <f>AVERAGE(Ganges!P158:P169)-AVERAGE(Ganges!$P$2:$P$349)</f>
        <v>1.6622051925287262E-2</v>
      </c>
      <c r="AG164" s="7">
        <f t="shared" si="51"/>
        <v>1.1766963763988094</v>
      </c>
      <c r="AH164" s="7">
        <f>Ganges!P164-AF164-AG164-AVERAGE(Ganges!$P$2:$P$349)</f>
        <v>-8.4726647321429205E-3</v>
      </c>
    </row>
    <row r="165" spans="1:34" x14ac:dyDescent="0.2">
      <c r="A165" s="3">
        <v>37848</v>
      </c>
      <c r="B165">
        <f t="shared" si="39"/>
        <v>2003</v>
      </c>
      <c r="C165">
        <f t="shared" si="40"/>
        <v>8</v>
      </c>
      <c r="D165" s="7">
        <f>AVERAGE(Ganges!D159:D170)</f>
        <v>1.0339388908333329</v>
      </c>
      <c r="E165" s="7">
        <f t="shared" si="42"/>
        <v>14.858317791160713</v>
      </c>
      <c r="F165" s="7">
        <f>Ganges!D165-D165-E165</f>
        <v>-3.1479510719940471</v>
      </c>
      <c r="G165" s="7">
        <f t="shared" si="52"/>
        <v>4.1412481436652125E-2</v>
      </c>
      <c r="H165" s="7">
        <f>AVERAGE(Ganges!H159:H170)-AVERAGE(Ganges!$H$2:$H$349)</f>
        <v>0.52983636939643475</v>
      </c>
      <c r="I165" s="7">
        <f t="shared" si="43"/>
        <v>1.7910672144639648</v>
      </c>
      <c r="J165" s="7">
        <f>Ganges!H165-H165-I165-AVERAGE(Ganges!$H$2:$H$349)</f>
        <v>-0.62979198363063915</v>
      </c>
      <c r="K165" s="7">
        <f>AVERAGE(Ganges!I159:I170)-AVERAGE(Ganges!$I$2:$I$349)</f>
        <v>0.38207840178159813</v>
      </c>
      <c r="L165" s="7">
        <f t="shared" si="44"/>
        <v>-0.2522639657440422</v>
      </c>
      <c r="M165" s="7">
        <f>Ganges!I165-K165-L165-AVERAGE(Ganges!$I$2:$I$349)</f>
        <v>3.4023227410706625E-2</v>
      </c>
      <c r="N165" s="7">
        <f>AVERAGE(Ganges!J159:J170)-AVERAGE(Ganges!$J$2:$J$349)</f>
        <v>0.19342117979884987</v>
      </c>
      <c r="O165" s="7">
        <f t="shared" si="45"/>
        <v>3.2617922553273822</v>
      </c>
      <c r="P165" s="7">
        <f>Ganges!J165-N165-O165-AVERAGE(Ganges!$J$2:$J$349)</f>
        <v>-0.57776087116071562</v>
      </c>
      <c r="Q165" s="7">
        <f>AVERAGE(Ganges!K159:K170)-AVERAGE(Ganges!$K$2:$K$349)</f>
        <v>-9.5016549626435021E-2</v>
      </c>
      <c r="R165" s="7">
        <f t="shared" si="46"/>
        <v>-0.6777548544940476</v>
      </c>
      <c r="S165" s="7">
        <f>Ganges!K165-Q165-R165-AVERAGE(Ganges!$K$2:$K$349)</f>
        <v>2.6616547827380876E-2</v>
      </c>
      <c r="T165" s="7">
        <f>AVERAGE(Ganges!L159:L170)-AVERAGE(Ganges!$L$2:$L$349)</f>
        <v>-0.31504251695402541</v>
      </c>
      <c r="U165" s="7">
        <f t="shared" si="47"/>
        <v>6.3223019357738082</v>
      </c>
      <c r="V165" s="7">
        <f>Ganges!L165-T165-U165-AVERAGE(Ganges!$L$2:$L$349)</f>
        <v>-1.5125097707738089</v>
      </c>
      <c r="W165" s="7">
        <f>AVERAGE(Ganges!M159:M170)-AVERAGE(Ganges!$M$2:$M$349)</f>
        <v>-9.7608350574723834E-4</v>
      </c>
      <c r="X165" s="7">
        <f t="shared" si="48"/>
        <v>-7.3896365773808981E-3</v>
      </c>
      <c r="Y165" s="7">
        <f>Ganges!M165-W165-X165-AVERAGE(Ganges!$M$2:$M$349)</f>
        <v>4.5341749107142004E-3</v>
      </c>
      <c r="Z165" s="7">
        <f>AVERAGE(Ganges!N159:N170)-AVERAGE(Ganges!$N$2:$N$349)</f>
        <v>8.9285602011490717E-3</v>
      </c>
      <c r="AA165" s="7">
        <f t="shared" si="49"/>
        <v>-0.60797518208333334</v>
      </c>
      <c r="AB165" s="7">
        <f>Ganges!N165-Z165-AA165-AVERAGE(Ganges!$N$2:$N$349)</f>
        <v>-1.4918654166666823E-3</v>
      </c>
      <c r="AC165" s="7">
        <f>AVERAGE(Ganges!O159:O170)-AVERAGE(Ganges!$O$2:$O$349)</f>
        <v>0.31391700637931041</v>
      </c>
      <c r="AD165" s="7">
        <f t="shared" si="50"/>
        <v>3.8747627743750011</v>
      </c>
      <c r="AE165" s="7">
        <f>Ganges!O165-AC165-AD165-AVERAGE(Ganges!$O$2:$O$349)</f>
        <v>-0.15111168770833494</v>
      </c>
      <c r="AF165" s="7">
        <f>AVERAGE(Ganges!P159:P170)-AVERAGE(Ganges!$P$2:$P$349)</f>
        <v>1.6778790258620557E-2</v>
      </c>
      <c r="AG165" s="7">
        <f t="shared" si="51"/>
        <v>1.1537736213392862</v>
      </c>
      <c r="AH165" s="7">
        <f>Ganges!P165-AF165-AG165-AVERAGE(Ganges!$P$2:$P$349)</f>
        <v>-0.34054311800595283</v>
      </c>
    </row>
    <row r="166" spans="1:34" x14ac:dyDescent="0.2">
      <c r="A166" s="3">
        <v>37879</v>
      </c>
      <c r="B166">
        <f t="shared" si="39"/>
        <v>2003</v>
      </c>
      <c r="C166">
        <f t="shared" si="40"/>
        <v>9</v>
      </c>
      <c r="D166" s="7">
        <f>AVERAGE(Ganges!D160:D171)</f>
        <v>1.0732314250000001</v>
      </c>
      <c r="E166" s="7">
        <f t="shared" si="42"/>
        <v>13.415904409672619</v>
      </c>
      <c r="F166" s="7">
        <f>Ganges!D166-D166-E166</f>
        <v>2.7038821253273806</v>
      </c>
      <c r="G166" s="7">
        <f t="shared" si="52"/>
        <v>5.8195100362637676E-2</v>
      </c>
      <c r="H166" s="7">
        <f>AVERAGE(Ganges!H160:H171)-AVERAGE(Ganges!$H$2:$H$349)</f>
        <v>0.58409662356280023</v>
      </c>
      <c r="I166" s="7">
        <f t="shared" si="43"/>
        <v>2.8821643645833319</v>
      </c>
      <c r="J166" s="7">
        <f>Ganges!H166-H166-I166-AVERAGE(Ganges!$H$2:$H$349)</f>
        <v>0.27758498208322635</v>
      </c>
      <c r="K166" s="7">
        <f>AVERAGE(Ganges!I160:I171)-AVERAGE(Ganges!$I$2:$I$349)</f>
        <v>0.3527818442815871</v>
      </c>
      <c r="L166" s="7">
        <f t="shared" si="44"/>
        <v>-0.26117310074405253</v>
      </c>
      <c r="M166" s="7">
        <f>Ganges!I166-K166-L166-AVERAGE(Ganges!$I$2:$I$349)</f>
        <v>1.379538991072593E-2</v>
      </c>
      <c r="N166" s="7">
        <f>AVERAGE(Ganges!J160:J171)-AVERAGE(Ganges!$J$2:$J$349)</f>
        <v>0.19561255979885006</v>
      </c>
      <c r="O166" s="7">
        <f t="shared" si="45"/>
        <v>3.2540599605357148</v>
      </c>
      <c r="P166" s="7">
        <f>Ganges!J166-N166-O166-AVERAGE(Ganges!$J$2:$J$349)</f>
        <v>0.67371357363095274</v>
      </c>
      <c r="Q166" s="7">
        <f>AVERAGE(Ganges!K160:K171)-AVERAGE(Ganges!$K$2:$K$349)</f>
        <v>-7.2000206293101554E-2</v>
      </c>
      <c r="R166" s="7">
        <f t="shared" si="46"/>
        <v>-0.42088666654761897</v>
      </c>
      <c r="S166" s="7">
        <f>Ganges!K166-Q166-R166-AVERAGE(Ganges!$K$2:$K$349)</f>
        <v>-0.16747071345238129</v>
      </c>
      <c r="T166" s="7">
        <f>AVERAGE(Ganges!L160:L171)-AVERAGE(Ganges!$L$2:$L$349)</f>
        <v>-0.25912787612069188</v>
      </c>
      <c r="U166" s="7">
        <f t="shared" si="47"/>
        <v>5.268414059434523</v>
      </c>
      <c r="V166" s="7">
        <f>Ganges!L166-T166-U166-AVERAGE(Ganges!$L$2:$L$349)</f>
        <v>0.5942986847321432</v>
      </c>
      <c r="W166" s="7">
        <f>AVERAGE(Ganges!M160:M171)-AVERAGE(Ganges!$M$2:$M$349)</f>
        <v>-1.1855918390805686E-3</v>
      </c>
      <c r="X166" s="7">
        <f t="shared" si="48"/>
        <v>0.11492892976190469</v>
      </c>
      <c r="Y166" s="7">
        <f>Ganges!M166-W166-X166-AVERAGE(Ganges!$M$2:$M$349)</f>
        <v>3.4333269047619464E-3</v>
      </c>
      <c r="Z166" s="7">
        <f>AVERAGE(Ganges!N160:N171)-AVERAGE(Ganges!$N$2:$N$349)</f>
        <v>-1.0393879798850869E-2</v>
      </c>
      <c r="AA166" s="7">
        <f t="shared" si="49"/>
        <v>-0.60659957285714283</v>
      </c>
      <c r="AB166" s="7">
        <f>Ganges!N166-Z166-AA166-AVERAGE(Ganges!$N$2:$N$349)</f>
        <v>1.5987125357142751E-2</v>
      </c>
      <c r="AC166" s="7">
        <f>AVERAGE(Ganges!O160:O171)-AVERAGE(Ganges!$O$2:$O$349)</f>
        <v>0.26764746971264408</v>
      </c>
      <c r="AD166" s="7">
        <f t="shared" si="50"/>
        <v>2.8007526385714296</v>
      </c>
      <c r="AE166" s="7">
        <f>Ganges!O166-AC166-AD166-AVERAGE(Ganges!$O$2:$O$349)</f>
        <v>0.72178487476190245</v>
      </c>
      <c r="AF166" s="7">
        <f>AVERAGE(Ganges!P160:P171)-AVERAGE(Ganges!$P$2:$P$349)</f>
        <v>1.5784140258620571E-2</v>
      </c>
      <c r="AG166" s="7">
        <f t="shared" si="51"/>
        <v>0.38425597407738099</v>
      </c>
      <c r="AH166" s="7">
        <f>Ganges!P166-AF166-AG166-AVERAGE(Ganges!$P$2:$P$349)</f>
        <v>0.57083247925595226</v>
      </c>
    </row>
    <row r="167" spans="1:34" x14ac:dyDescent="0.2">
      <c r="A167" s="3">
        <v>37909</v>
      </c>
      <c r="B167">
        <f t="shared" si="39"/>
        <v>2003</v>
      </c>
      <c r="C167">
        <f t="shared" si="40"/>
        <v>10</v>
      </c>
      <c r="D167" s="7">
        <f>AVERAGE(Ganges!D161:D172)</f>
        <v>1.0044399158333335</v>
      </c>
      <c r="E167" s="7">
        <f t="shared" si="42"/>
        <v>4.8211342427380952</v>
      </c>
      <c r="F167" s="7">
        <f>Ganges!D167-D167-E167</f>
        <v>3.3119390014285699</v>
      </c>
      <c r="G167" s="7">
        <f t="shared" si="52"/>
        <v>5.9384389143006325E-2</v>
      </c>
      <c r="H167" s="7">
        <f>AVERAGE(Ganges!H161:H172)-AVERAGE(Ganges!$H$2:$H$349)</f>
        <v>0.61215245022913223</v>
      </c>
      <c r="I167" s="7">
        <f t="shared" si="43"/>
        <v>2.5435645691068203</v>
      </c>
      <c r="J167" s="7">
        <f>Ganges!H167-H167-I167-AVERAGE(Ganges!$H$2:$H$349)</f>
        <v>0.82055083089380787</v>
      </c>
      <c r="K167" s="7">
        <f>AVERAGE(Ganges!I161:I172)-AVERAGE(Ganges!$I$2:$I$349)</f>
        <v>0.32106422594825546</v>
      </c>
      <c r="L167" s="7">
        <f t="shared" si="44"/>
        <v>-0.20432651529761614</v>
      </c>
      <c r="M167" s="7">
        <f>Ganges!I167-K167-L167-AVERAGE(Ganges!$I$2:$I$349)</f>
        <v>6.7366427976196519E-3</v>
      </c>
      <c r="N167" s="7">
        <f>AVERAGE(Ganges!J161:J172)-AVERAGE(Ganges!$J$2:$J$349)</f>
        <v>0.1884561156321829</v>
      </c>
      <c r="O167" s="7">
        <f t="shared" si="45"/>
        <v>1.1486781142559517</v>
      </c>
      <c r="P167" s="7">
        <f>Ganges!J167-N167-O167-AVERAGE(Ganges!$J$2:$J$349)</f>
        <v>0.90235504407738176</v>
      </c>
      <c r="Q167" s="7">
        <f>AVERAGE(Ganges!K161:K172)-AVERAGE(Ganges!$K$2:$K$349)</f>
        <v>-4.5281713793101752E-2</v>
      </c>
      <c r="R167" s="7">
        <f t="shared" si="46"/>
        <v>-9.0107742261904655E-2</v>
      </c>
      <c r="S167" s="7">
        <f>Ganges!K167-Q167-R167-AVERAGE(Ganges!$K$2:$K$349)</f>
        <v>-0.20161845023809533</v>
      </c>
      <c r="T167" s="7">
        <f>AVERAGE(Ganges!L161:L172)-AVERAGE(Ganges!$L$2:$L$349)</f>
        <v>-0.23826239612069156</v>
      </c>
      <c r="U167" s="7">
        <f t="shared" si="47"/>
        <v>1.5566194781845244</v>
      </c>
      <c r="V167" s="7">
        <f>Ganges!L167-T167-U167-AVERAGE(Ganges!$L$2:$L$349)</f>
        <v>1.2385597259821424</v>
      </c>
      <c r="W167" s="7">
        <f>AVERAGE(Ganges!M161:M172)-AVERAGE(Ganges!$M$2:$M$349)</f>
        <v>-1.3951001724138989E-3</v>
      </c>
      <c r="X167" s="7">
        <f t="shared" si="48"/>
        <v>0.11484751752976188</v>
      </c>
      <c r="Y167" s="7">
        <f>Ganges!M167-W167-X167-AVERAGE(Ganges!$M$2:$M$349)</f>
        <v>3.7242474702380846E-3</v>
      </c>
      <c r="Z167" s="7">
        <f>AVERAGE(Ganges!N161:N172)-AVERAGE(Ganges!$N$2:$N$349)</f>
        <v>-7.1947020632184278E-2</v>
      </c>
      <c r="AA167" s="7">
        <f t="shared" si="49"/>
        <v>-0.53780897583333331</v>
      </c>
      <c r="AB167" s="7">
        <f>Ganges!N167-Z167-AA167-AVERAGE(Ganges!$N$2:$N$349)</f>
        <v>3.7221639166666654E-2</v>
      </c>
      <c r="AC167" s="7">
        <f>AVERAGE(Ganges!O161:O172)-AVERAGE(Ganges!$O$2:$O$349)</f>
        <v>0.22391208471264346</v>
      </c>
      <c r="AD167" s="7">
        <f t="shared" si="50"/>
        <v>0.54755549892857047</v>
      </c>
      <c r="AE167" s="7">
        <f>Ganges!O167-AC167-AD167-AVERAGE(Ganges!$O$2:$O$349)</f>
        <v>0.40657196940476314</v>
      </c>
      <c r="AF167" s="7">
        <f>AVERAGE(Ganges!P161:P172)-AVERAGE(Ganges!$P$2:$P$349)</f>
        <v>1.5721766925287206E-2</v>
      </c>
      <c r="AG167" s="7">
        <f t="shared" si="51"/>
        <v>-0.25787379208333333</v>
      </c>
      <c r="AH167" s="7">
        <f>Ganges!P167-AF167-AG167-AVERAGE(Ganges!$P$2:$P$349)</f>
        <v>9.785695875E-2</v>
      </c>
    </row>
    <row r="168" spans="1:34" x14ac:dyDescent="0.2">
      <c r="A168" s="3">
        <v>37940</v>
      </c>
      <c r="B168">
        <f t="shared" si="39"/>
        <v>2003</v>
      </c>
      <c r="C168">
        <f t="shared" si="40"/>
        <v>11</v>
      </c>
      <c r="D168" s="7">
        <f>AVERAGE(Ganges!D162:D173)</f>
        <v>0.95947286000000009</v>
      </c>
      <c r="E168" s="7">
        <f t="shared" si="42"/>
        <v>1.2460791845238033E-2</v>
      </c>
      <c r="F168" s="7">
        <f>Ganges!D168-D168-E168</f>
        <v>1.2747501881547623</v>
      </c>
      <c r="G168" s="7">
        <f t="shared" si="52"/>
        <v>4.4661678809490894E-2</v>
      </c>
      <c r="H168" s="7">
        <f>AVERAGE(Ganges!H162:H173)-AVERAGE(Ganges!$H$2:$H$349)</f>
        <v>0.62999506022970309</v>
      </c>
      <c r="I168" s="7">
        <f t="shared" si="43"/>
        <v>1.821157545476126</v>
      </c>
      <c r="J168" s="7">
        <f>Ganges!H168-H168-I168-AVERAGE(Ganges!$H$2:$H$349)</f>
        <v>0.72164844452390753</v>
      </c>
      <c r="K168" s="7">
        <f>AVERAGE(Ganges!I162:I173)-AVERAGE(Ganges!$I$2:$I$349)</f>
        <v>0.29118052261492267</v>
      </c>
      <c r="L168" s="7">
        <f t="shared" si="44"/>
        <v>-0.16102384431547279</v>
      </c>
      <c r="M168" s="7">
        <f>Ganges!I168-K168-L168-AVERAGE(Ganges!$I$2:$I$349)</f>
        <v>6.5355951488115238E-3</v>
      </c>
      <c r="N168" s="7">
        <f>AVERAGE(Ganges!J162:J173)-AVERAGE(Ganges!$J$2:$J$349)</f>
        <v>0.18285943813218308</v>
      </c>
      <c r="O168" s="7">
        <f t="shared" si="45"/>
        <v>0.26826936654761901</v>
      </c>
      <c r="P168" s="7">
        <f>Ganges!J168-N168-O168-AVERAGE(Ganges!$J$2:$J$349)</f>
        <v>0.39481578928571492</v>
      </c>
      <c r="Q168" s="7">
        <f>AVERAGE(Ganges!K162:K173)-AVERAGE(Ganges!$K$2:$K$349)</f>
        <v>-3.8368320459768346E-2</v>
      </c>
      <c r="R168" s="7">
        <f t="shared" si="46"/>
        <v>6.3054021517857439E-2</v>
      </c>
      <c r="S168" s="7">
        <f>Ganges!K168-Q168-R168-AVERAGE(Ganges!$K$2:$K$349)</f>
        <v>-6.7007047351190785E-2</v>
      </c>
      <c r="T168" s="7">
        <f>AVERAGE(Ganges!L162:L173)-AVERAGE(Ganges!$L$2:$L$349)</f>
        <v>-0.19097940195402519</v>
      </c>
      <c r="U168" s="7">
        <f t="shared" si="47"/>
        <v>0.41896813860119142</v>
      </c>
      <c r="V168" s="7">
        <f>Ganges!L168-T168-U168-AVERAGE(Ganges!$L$2:$L$349)</f>
        <v>0.21670063139880824</v>
      </c>
      <c r="W168" s="7">
        <f>AVERAGE(Ganges!M162:M173)-AVERAGE(Ganges!$M$2:$M$349)</f>
        <v>-1.4187126724139187E-3</v>
      </c>
      <c r="X168" s="7">
        <f t="shared" si="48"/>
        <v>-3.3066772559523866E-2</v>
      </c>
      <c r="Y168" s="7">
        <f>Ganges!M168-W168-X168-AVERAGE(Ganges!$M$2:$M$349)</f>
        <v>-1.2754699404761705E-3</v>
      </c>
      <c r="Z168" s="7">
        <f>AVERAGE(Ganges!N162:N173)-AVERAGE(Ganges!$N$2:$N$349)</f>
        <v>-0.13703414979885092</v>
      </c>
      <c r="AA168" s="7">
        <f t="shared" si="49"/>
        <v>-0.40060437785714287</v>
      </c>
      <c r="AB168" s="7">
        <f>Ganges!N168-Z168-AA168-AVERAGE(Ganges!$N$2:$N$349)</f>
        <v>5.738310035714278E-2</v>
      </c>
      <c r="AC168" s="7">
        <f>AVERAGE(Ganges!O162:O173)-AVERAGE(Ganges!$O$2:$O$349)</f>
        <v>0.20743900971264395</v>
      </c>
      <c r="AD168" s="7">
        <f t="shared" si="50"/>
        <v>-1.5966035900892859</v>
      </c>
      <c r="AE168" s="7">
        <f>Ganges!O168-AC168-AD168-AVERAGE(Ganges!$O$2:$O$349)</f>
        <v>-3.514275657738164E-2</v>
      </c>
      <c r="AF168" s="7">
        <f>AVERAGE(Ganges!P162:P173)-AVERAGE(Ganges!$P$2:$P$349)</f>
        <v>1.5778767758620582E-2</v>
      </c>
      <c r="AG168" s="7">
        <f t="shared" si="51"/>
        <v>-0.36770572782738098</v>
      </c>
      <c r="AH168" s="7">
        <f>Ganges!P168-AF168-AG168-AVERAGE(Ganges!$P$2:$P$349)</f>
        <v>-1.8910686339285721E-2</v>
      </c>
    </row>
    <row r="169" spans="1:34" x14ac:dyDescent="0.2">
      <c r="A169" s="3">
        <v>37970</v>
      </c>
      <c r="B169">
        <f t="shared" si="39"/>
        <v>2003</v>
      </c>
      <c r="C169">
        <f t="shared" si="40"/>
        <v>12</v>
      </c>
      <c r="D169" s="7">
        <f>AVERAGE(Ganges!D163:D174)</f>
        <v>0.95811514583333313</v>
      </c>
      <c r="E169" s="7">
        <f t="shared" si="42"/>
        <v>-2.527804368779762</v>
      </c>
      <c r="F169" s="7">
        <f>Ganges!D169-D169-E169</f>
        <v>0.70684577294642903</v>
      </c>
      <c r="G169" s="7">
        <f t="shared" si="52"/>
        <v>1.7971907706354179E-2</v>
      </c>
      <c r="H169" s="7">
        <f>AVERAGE(Ganges!H163:H174)-AVERAGE(Ganges!$H$2:$H$349)</f>
        <v>0.65090977356339863</v>
      </c>
      <c r="I169" s="7">
        <f t="shared" si="43"/>
        <v>0.85680571044576936</v>
      </c>
      <c r="J169" s="7">
        <f>Ganges!H169-H169-I169-AVERAGE(Ganges!$H$2:$H$349)</f>
        <v>0.68583751622054479</v>
      </c>
      <c r="K169" s="7">
        <f>AVERAGE(Ganges!I163:I174)-AVERAGE(Ganges!$I$2:$I$349)</f>
        <v>0.26196852511492352</v>
      </c>
      <c r="L169" s="7">
        <f t="shared" si="44"/>
        <v>-0.11034003916667245</v>
      </c>
      <c r="M169" s="7">
        <f>Ganges!I169-K169-L169-AVERAGE(Ganges!$I$2:$I$349)</f>
        <v>9.8211775000081047E-3</v>
      </c>
      <c r="N169" s="7">
        <f>AVERAGE(Ganges!J163:J174)-AVERAGE(Ganges!$J$2:$J$349)</f>
        <v>0.18707625563218278</v>
      </c>
      <c r="O169" s="7">
        <f t="shared" si="45"/>
        <v>-0.87976573282738069</v>
      </c>
      <c r="P169" s="7">
        <f>Ganges!J169-N169-O169-AVERAGE(Ganges!$J$2:$J$349)</f>
        <v>7.5809851160714814E-2</v>
      </c>
      <c r="Q169" s="7">
        <f>AVERAGE(Ganges!K163:K174)-AVERAGE(Ganges!$K$2:$K$349)</f>
        <v>-3.9287244626435069E-2</v>
      </c>
      <c r="R169" s="7">
        <f t="shared" si="46"/>
        <v>0.19008705988095242</v>
      </c>
      <c r="S169" s="7">
        <f>Ganges!K169-Q169-R169-AVERAGE(Ganges!$K$2:$K$349)</f>
        <v>-4.5890831547618971E-2</v>
      </c>
      <c r="T169" s="7">
        <f>AVERAGE(Ganges!L163:L174)-AVERAGE(Ganges!$L$2:$L$349)</f>
        <v>-0.1338237136206919</v>
      </c>
      <c r="U169" s="7">
        <f t="shared" si="47"/>
        <v>-0.17494037616071356</v>
      </c>
      <c r="V169" s="7">
        <f>Ganges!L169-T169-U169-AVERAGE(Ganges!$L$2:$L$349)</f>
        <v>7.4024887827380148E-2</v>
      </c>
      <c r="W169" s="7">
        <f>AVERAGE(Ganges!M163:M174)-AVERAGE(Ganges!$M$2:$M$349)</f>
        <v>-1.5927776724139475E-3</v>
      </c>
      <c r="X169" s="7">
        <f t="shared" si="48"/>
        <v>-0.13155094151785712</v>
      </c>
      <c r="Y169" s="7">
        <f>Ganges!M169-W169-X169-AVERAGE(Ganges!$M$2:$M$349)</f>
        <v>2.0646340178571143E-3</v>
      </c>
      <c r="Z169" s="7">
        <f>AVERAGE(Ganges!N163:N174)-AVERAGE(Ganges!$N$2:$N$349)</f>
        <v>-0.20575761979885093</v>
      </c>
      <c r="AA169" s="7">
        <f t="shared" si="49"/>
        <v>-0.27994975589285714</v>
      </c>
      <c r="AB169" s="7">
        <f>Ganges!N169-Z169-AA169-AVERAGE(Ganges!$N$2:$N$349)</f>
        <v>9.1739388392857224E-2</v>
      </c>
      <c r="AC169" s="7">
        <f>AVERAGE(Ganges!O163:O174)-AVERAGE(Ganges!$O$2:$O$349)</f>
        <v>0.21950092387931086</v>
      </c>
      <c r="AD169" s="7">
        <f t="shared" si="50"/>
        <v>-1.6303820916666663</v>
      </c>
      <c r="AE169" s="7">
        <f>Ganges!O169-AC169-AD169-AVERAGE(Ganges!$O$2:$O$349)</f>
        <v>-0.16323505916666736</v>
      </c>
      <c r="AF169" s="7">
        <f>AVERAGE(Ganges!P163:P174)-AVERAGE(Ganges!$P$2:$P$349)</f>
        <v>1.9104222758620504E-2</v>
      </c>
      <c r="AG169" s="7">
        <f t="shared" si="51"/>
        <v>-0.36776374574404763</v>
      </c>
      <c r="AH169" s="7">
        <f>Ganges!P169-AF169-AG169-AVERAGE(Ganges!$P$2:$P$349)</f>
        <v>-2.3332953422618985E-2</v>
      </c>
    </row>
    <row r="170" spans="1:34" x14ac:dyDescent="0.2">
      <c r="A170" s="3">
        <v>38001</v>
      </c>
      <c r="B170">
        <f t="shared" si="39"/>
        <v>2004</v>
      </c>
      <c r="C170">
        <f t="shared" si="40"/>
        <v>1</v>
      </c>
      <c r="D170" s="7">
        <f>AVERAGE(Ganges!D164:D175)</f>
        <v>1.1809912574999997</v>
      </c>
      <c r="E170" s="7">
        <f t="shared" si="42"/>
        <v>-4.2338140159523814</v>
      </c>
      <c r="F170" s="7">
        <f>Ganges!D170-D170-E170</f>
        <v>0.59009496845238152</v>
      </c>
      <c r="G170" s="7"/>
      <c r="H170" s="7">
        <f>AVERAGE(Ganges!H164:H175)-AVERAGE(Ganges!$H$2:$H$349)</f>
        <v>0.73725417439618468</v>
      </c>
      <c r="I170" s="7">
        <f t="shared" si="43"/>
        <v>-0.22963460261826185</v>
      </c>
      <c r="J170" s="7">
        <f>Ganges!H170-H170-I170-AVERAGE(Ganges!$H$2:$H$349)</f>
        <v>0.45497639845143567</v>
      </c>
      <c r="K170" s="7">
        <f>AVERAGE(Ganges!I164:I175)-AVERAGE(Ganges!$I$2:$I$349)</f>
        <v>0.23220466761492276</v>
      </c>
      <c r="L170" s="7">
        <f t="shared" si="44"/>
        <v>-4.2418025238092127E-2</v>
      </c>
      <c r="M170" s="7">
        <f>Ganges!I170-K170-L170-AVERAGE(Ganges!$I$2:$I$349)</f>
        <v>7.4525110714276366E-3</v>
      </c>
      <c r="N170" s="7">
        <f>AVERAGE(Ganges!J164:J175)-AVERAGE(Ganges!$J$2:$J$349)</f>
        <v>0.2295899739655165</v>
      </c>
      <c r="O170" s="7">
        <f t="shared" si="45"/>
        <v>-1.4857769168154762</v>
      </c>
      <c r="P170" s="7">
        <f>Ganges!J170-N170-O170-AVERAGE(Ganges!$J$2:$J$349)</f>
        <v>-9.0163413184523478E-2</v>
      </c>
      <c r="Q170" s="7">
        <f>AVERAGE(Ganges!K164:K175)-AVERAGE(Ganges!$K$2:$K$349)</f>
        <v>-6.3981532959768495E-2</v>
      </c>
      <c r="R170" s="7">
        <f t="shared" si="46"/>
        <v>0.21653965023809529</v>
      </c>
      <c r="S170" s="7">
        <f>Ganges!K170-Q170-R170-AVERAGE(Ganges!$K$2:$K$349)</f>
        <v>-4.728030357142865E-2</v>
      </c>
      <c r="T170" s="7">
        <f>AVERAGE(Ganges!L164:L175)-AVERAGE(Ganges!$L$2:$L$349)</f>
        <v>7.9243172126393091E-3</v>
      </c>
      <c r="U170" s="7">
        <f t="shared" si="47"/>
        <v>-1.093703183482142</v>
      </c>
      <c r="V170" s="7">
        <f>Ganges!L170-T170-U170-AVERAGE(Ganges!$L$2:$L$349)</f>
        <v>0.19627500431547773</v>
      </c>
      <c r="W170" s="7">
        <f>AVERAGE(Ganges!M164:M175)-AVERAGE(Ganges!$M$2:$M$349)</f>
        <v>-1.8114760057472701E-3</v>
      </c>
      <c r="X170" s="7">
        <f t="shared" si="48"/>
        <v>5.7876683541666668E-2</v>
      </c>
      <c r="Y170" s="7">
        <f>Ganges!M170-W170-X170-AVERAGE(Ganges!$M$2:$M$349)</f>
        <v>-4.3432027083333269E-3</v>
      </c>
      <c r="Z170" s="7">
        <f>AVERAGE(Ganges!N164:N175)-AVERAGE(Ganges!$N$2:$N$349)</f>
        <v>-0.24771867646551765</v>
      </c>
      <c r="AA170" s="7">
        <f t="shared" si="49"/>
        <v>1.6850998422619168E-2</v>
      </c>
      <c r="AB170" s="7">
        <f>Ganges!N170-Z170-AA170-AVERAGE(Ganges!$N$2:$N$349)</f>
        <v>0.12494685074404754</v>
      </c>
      <c r="AC170" s="7">
        <f>AVERAGE(Ganges!O164:O175)-AVERAGE(Ganges!$O$2:$O$349)</f>
        <v>0.2517630505459767</v>
      </c>
      <c r="AD170" s="7">
        <f t="shared" si="50"/>
        <v>-1.308780161279762</v>
      </c>
      <c r="AE170" s="7">
        <f>Ganges!O170-AC170-AD170-AVERAGE(Ganges!$O$2:$O$349)</f>
        <v>-1.1614776220238099E-2</v>
      </c>
      <c r="AF170" s="7">
        <f>AVERAGE(Ganges!P164:P175)-AVERAGE(Ganges!$P$2:$P$349)</f>
        <v>3.5749115258620512E-2</v>
      </c>
      <c r="AG170" s="7">
        <f t="shared" si="51"/>
        <v>-0.36475476767857146</v>
      </c>
      <c r="AH170" s="7">
        <f>Ganges!P170-AF170-AG170-AVERAGE(Ganges!$P$2:$P$349)</f>
        <v>-4.0154393988095172E-2</v>
      </c>
    </row>
    <row r="171" spans="1:34" x14ac:dyDescent="0.2">
      <c r="A171" s="3">
        <v>38032</v>
      </c>
      <c r="B171">
        <f t="shared" si="39"/>
        <v>2004</v>
      </c>
      <c r="C171">
        <f t="shared" si="40"/>
        <v>2</v>
      </c>
      <c r="D171" s="7">
        <f>AVERAGE(Ganges!D165:D176)</f>
        <v>0.92019844583333266</v>
      </c>
      <c r="E171" s="7">
        <f t="shared" si="42"/>
        <v>-5.2546216000595232</v>
      </c>
      <c r="F171" s="7">
        <f>Ganges!D171-D171-E171</f>
        <v>0.32065734422619041</v>
      </c>
      <c r="G171" s="7"/>
      <c r="H171" s="7">
        <f>AVERAGE(Ganges!H165:H176)-AVERAGE(Ganges!$H$2:$H$349)</f>
        <v>0.73493483856236708</v>
      </c>
      <c r="I171" s="7">
        <f t="shared" si="43"/>
        <v>-0.54886954151743339</v>
      </c>
      <c r="J171" s="7">
        <f>Ganges!H171-H171-I171-AVERAGE(Ganges!$H$2:$H$349)</f>
        <v>0.29947989318452528</v>
      </c>
      <c r="K171" s="7">
        <f>AVERAGE(Ganges!I165:I176)-AVERAGE(Ganges!$I$2:$I$349)</f>
        <v>0.20476809261491979</v>
      </c>
      <c r="L171" s="7">
        <f t="shared" si="44"/>
        <v>4.2136805297630531E-2</v>
      </c>
      <c r="M171" s="7">
        <f>Ganges!I171-K171-L171-AVERAGE(Ganges!$I$2:$I$349)</f>
        <v>-3.235465446429231E-2</v>
      </c>
      <c r="N171" s="7">
        <f>AVERAGE(Ganges!J165:J176)-AVERAGE(Ganges!$J$2:$J$349)</f>
        <v>0.19928335729884994</v>
      </c>
      <c r="O171" s="7">
        <f t="shared" si="45"/>
        <v>-1.6770966998809522</v>
      </c>
      <c r="P171" s="7">
        <f>Ganges!J171-N171-O171-AVERAGE(Ganges!$J$2:$J$349)</f>
        <v>-0.16497070345238107</v>
      </c>
      <c r="Q171" s="7">
        <f>AVERAGE(Ganges!K165:K176)-AVERAGE(Ganges!$K$2:$K$349)</f>
        <v>-4.8367271293101699E-2</v>
      </c>
      <c r="R171" s="7">
        <f t="shared" si="46"/>
        <v>-5.4973427976191536E-3</v>
      </c>
      <c r="S171" s="7">
        <f>Ganges!K171-Q171-R171-AVERAGE(Ganges!$K$2:$K$349)</f>
        <v>4.5195037797619131E-2</v>
      </c>
      <c r="T171" s="7">
        <f>AVERAGE(Ganges!L165:L176)-AVERAGE(Ganges!$L$2:$L$349)</f>
        <v>-0.1199227186206917</v>
      </c>
      <c r="U171" s="7">
        <f t="shared" si="47"/>
        <v>-1.9322372438392863</v>
      </c>
      <c r="V171" s="7">
        <f>Ganges!L171-T171-U171-AVERAGE(Ganges!$L$2:$L$349)</f>
        <v>0.26551608050595288</v>
      </c>
      <c r="W171" s="7">
        <f>AVERAGE(Ganges!M165:M176)-AVERAGE(Ganges!$M$2:$M$349)</f>
        <v>-2.0532176724138984E-3</v>
      </c>
      <c r="X171" s="7">
        <f t="shared" si="48"/>
        <v>5.7873377500000073E-2</v>
      </c>
      <c r="Y171" s="7">
        <f>Ganges!M171-W171-X171-AVERAGE(Ganges!$M$2:$M$349)</f>
        <v>-4.03974500000015E-3</v>
      </c>
      <c r="Z171" s="7">
        <f>AVERAGE(Ganges!N165:N176)-AVERAGE(Ganges!$N$2:$N$349)</f>
        <v>-0.25149298146551763</v>
      </c>
      <c r="AA171" s="7">
        <f t="shared" si="49"/>
        <v>0.43765920318452389</v>
      </c>
      <c r="AB171" s="7">
        <f>Ganges!N171-Z171-AA171-AVERAGE(Ganges!$N$2:$N$349)</f>
        <v>3.5791250982142753E-2</v>
      </c>
      <c r="AC171" s="7">
        <f>AVERAGE(Ganges!O165:O176)-AVERAGE(Ganges!$O$2:$O$349)</f>
        <v>0.19760968804597567</v>
      </c>
      <c r="AD171" s="7">
        <f t="shared" si="50"/>
        <v>-1.2697476931547613</v>
      </c>
      <c r="AE171" s="7">
        <f>Ganges!O171-AC171-AD171-AVERAGE(Ganges!$O$2:$O$349)</f>
        <v>-0.10504562184523802</v>
      </c>
      <c r="AF171" s="7">
        <f>AVERAGE(Ganges!P165:P176)-AVERAGE(Ganges!$P$2:$P$349)</f>
        <v>5.4325635919538762E-3</v>
      </c>
      <c r="AG171" s="7">
        <f t="shared" si="51"/>
        <v>-0.35885107348214285</v>
      </c>
      <c r="AH171" s="7">
        <f>Ganges!P171-AF171-AG171-AVERAGE(Ganges!$P$2:$P$349)</f>
        <v>-1.8992276517857176E-2</v>
      </c>
    </row>
    <row r="172" spans="1:34" x14ac:dyDescent="0.2">
      <c r="A172" s="3">
        <v>38061</v>
      </c>
      <c r="B172">
        <f t="shared" si="39"/>
        <v>2004</v>
      </c>
      <c r="C172">
        <f t="shared" si="40"/>
        <v>3</v>
      </c>
      <c r="D172" s="7">
        <f>AVERAGE(Ganges!D166:D177)</f>
        <v>0.79176982749999991</v>
      </c>
      <c r="E172" s="7">
        <f t="shared" si="42"/>
        <v>-6.4335412916964296</v>
      </c>
      <c r="F172" s="7">
        <f>Ganges!D172-D172-E172</f>
        <v>-0.98580393580356951</v>
      </c>
      <c r="G172" s="7"/>
      <c r="H172" s="7">
        <f>AVERAGE(Ganges!H166:H177)-AVERAGE(Ganges!$H$2:$H$349)</f>
        <v>0.69446852939654491</v>
      </c>
      <c r="I172" s="7">
        <f t="shared" si="43"/>
        <v>-1.0008007227083908</v>
      </c>
      <c r="J172" s="7">
        <f>Ganges!H172-H172-I172-AVERAGE(Ganges!$H$2:$H$349)</f>
        <v>7.9418335412810848E-3</v>
      </c>
      <c r="K172" s="7">
        <f>AVERAGE(Ganges!I166:I177)-AVERAGE(Ganges!$I$2:$I$349)</f>
        <v>0.18084294678158841</v>
      </c>
      <c r="L172" s="7">
        <f t="shared" si="44"/>
        <v>0.12230055642857707</v>
      </c>
      <c r="M172" s="7">
        <f>Ganges!I172-K172-L172-AVERAGE(Ganges!$I$2:$I$349)</f>
        <v>-7.2468529761906098E-2</v>
      </c>
      <c r="N172" s="7">
        <f>AVERAGE(Ganges!J166:J177)-AVERAGE(Ganges!$J$2:$J$349)</f>
        <v>0.15198766813218345</v>
      </c>
      <c r="O172" s="7">
        <f t="shared" si="45"/>
        <v>-1.8011396020535715</v>
      </c>
      <c r="P172" s="7">
        <f>Ganges!J172-N172-O172-AVERAGE(Ganges!$J$2:$J$349)</f>
        <v>-0.22211141211309515</v>
      </c>
      <c r="Q172" s="7">
        <f>AVERAGE(Ganges!K166:K177)-AVERAGE(Ganges!$K$2:$K$349)</f>
        <v>-3.8047721293101633E-2</v>
      </c>
      <c r="R172" s="7">
        <f t="shared" si="46"/>
        <v>5.2535116071428689E-2</v>
      </c>
      <c r="S172" s="7">
        <f>Ganges!K172-Q172-R172-AVERAGE(Ganges!$K$2:$K$349)</f>
        <v>0.23041846892857121</v>
      </c>
      <c r="T172" s="7">
        <f>AVERAGE(Ganges!L166:L177)-AVERAGE(Ganges!$L$2:$L$349)</f>
        <v>-0.11621292612069123</v>
      </c>
      <c r="U172" s="7">
        <f t="shared" si="47"/>
        <v>-3.0455844529464278</v>
      </c>
      <c r="V172" s="7">
        <f>Ganges!L172-T172-U172-AVERAGE(Ganges!$L$2:$L$349)</f>
        <v>-0.24233322288690662</v>
      </c>
      <c r="W172" s="7">
        <f>AVERAGE(Ganges!M166:M177)-AVERAGE(Ganges!$M$2:$M$349)</f>
        <v>-2.1697243390806087E-3</v>
      </c>
      <c r="X172" s="7">
        <f t="shared" si="48"/>
        <v>5.7839161636904807E-2</v>
      </c>
      <c r="Y172" s="7">
        <f>Ganges!M172-W172-X172-AVERAGE(Ganges!$M$2:$M$349)</f>
        <v>-3.889022470238146E-3</v>
      </c>
      <c r="Z172" s="7">
        <f>AVERAGE(Ganges!N166:N177)-AVERAGE(Ganges!$N$2:$N$349)</f>
        <v>-0.25157212479885094</v>
      </c>
      <c r="AA172" s="7">
        <f t="shared" si="49"/>
        <v>0.78479671071428569</v>
      </c>
      <c r="AB172" s="7">
        <f>Ganges!N172-Z172-AA172-AVERAGE(Ganges!$N$2:$N$349)</f>
        <v>-0.35754493321428571</v>
      </c>
      <c r="AC172" s="7">
        <f>AVERAGE(Ganges!O166:O177)-AVERAGE(Ganges!$O$2:$O$349)</f>
        <v>0.17315565137930999</v>
      </c>
      <c r="AD172" s="7">
        <f t="shared" si="50"/>
        <v>-1.2446956646428582</v>
      </c>
      <c r="AE172" s="7">
        <f>Ganges!O172-AC172-AD172-AVERAGE(Ganges!$O$2:$O$349)</f>
        <v>-0.31596789369047507</v>
      </c>
      <c r="AF172" s="7">
        <f>AVERAGE(Ganges!P166:P177)-AVERAGE(Ganges!$P$2:$P$349)</f>
        <v>-6.8017057471281284E-4</v>
      </c>
      <c r="AG172" s="7">
        <f t="shared" si="51"/>
        <v>-0.35879812741071426</v>
      </c>
      <c r="AH172" s="7">
        <f>Ganges!P172-AF172-AG172-AVERAGE(Ganges!$P$2:$P$349)</f>
        <v>-9.8375184226190404E-3</v>
      </c>
    </row>
    <row r="173" spans="1:34" x14ac:dyDescent="0.2">
      <c r="A173" s="3">
        <v>38092</v>
      </c>
      <c r="B173">
        <f t="shared" si="39"/>
        <v>2004</v>
      </c>
      <c r="C173">
        <f t="shared" si="40"/>
        <v>4</v>
      </c>
      <c r="D173" s="7">
        <f>AVERAGE(Ganges!D167:D178)</f>
        <v>6.5104966666666694E-2</v>
      </c>
      <c r="E173" s="7">
        <f t="shared" si="42"/>
        <v>-7.9041783172619047</v>
      </c>
      <c r="F173" s="7">
        <f>Ganges!D173-D173-E173</f>
        <v>-0.37908155940476274</v>
      </c>
      <c r="G173" s="7"/>
      <c r="H173" s="7">
        <f>AVERAGE(Ganges!H167:H178)-AVERAGE(Ganges!$H$2:$H$349)</f>
        <v>0.53248122522973063</v>
      </c>
      <c r="I173" s="7">
        <f t="shared" si="43"/>
        <v>-1.958955310744841</v>
      </c>
      <c r="J173" s="7">
        <f>Ganges!H173-H173-I173-AVERAGE(Ganges!$H$2:$H$349)</f>
        <v>-0.13802955425535401</v>
      </c>
      <c r="K173" s="7">
        <f>AVERAGE(Ganges!I167:I178)-AVERAGE(Ganges!$I$2:$I$349)</f>
        <v>0.1569549942815911</v>
      </c>
      <c r="L173" s="7">
        <f t="shared" si="44"/>
        <v>0.19232259363092652</v>
      </c>
      <c r="M173" s="7">
        <f>Ganges!I173-K173-L173-AVERAGE(Ganges!$I$2:$I$349)</f>
        <v>-5.4336414464259519E-2</v>
      </c>
      <c r="N173" s="7">
        <f>AVERAGE(Ganges!J167:J178)-AVERAGE(Ganges!$J$2:$J$349)</f>
        <v>-2.7673446867816587E-2</v>
      </c>
      <c r="O173" s="7">
        <f t="shared" si="45"/>
        <v>-1.7586500249702381</v>
      </c>
      <c r="P173" s="7">
        <f>Ganges!J173-N173-O173-AVERAGE(Ganges!$J$2:$J$349)</f>
        <v>-1.6607284196428207E-2</v>
      </c>
      <c r="Q173" s="7">
        <f>AVERAGE(Ganges!K167:K178)-AVERAGE(Ganges!$K$2:$K$349)</f>
        <v>4.7184153735650991E-3</v>
      </c>
      <c r="R173" s="7">
        <f t="shared" si="46"/>
        <v>0.2259362869047622</v>
      </c>
      <c r="S173" s="7">
        <f>Ganges!K173-Q173-R173-AVERAGE(Ganges!$K$2:$K$349)</f>
        <v>0.13896434142857117</v>
      </c>
      <c r="T173" s="7">
        <f>AVERAGE(Ganges!L167:L178)-AVERAGE(Ganges!$L$2:$L$349)</f>
        <v>-0.26448822195402588</v>
      </c>
      <c r="U173" s="7">
        <f t="shared" si="47"/>
        <v>-3.723486840119048</v>
      </c>
      <c r="V173" s="7">
        <f>Ganges!L173-T173-U173-AVERAGE(Ganges!$L$2:$L$349)</f>
        <v>8.4909720119048515E-2</v>
      </c>
      <c r="W173" s="7">
        <f>AVERAGE(Ganges!M167:M178)-AVERAGE(Ganges!$M$2:$M$349)</f>
        <v>-2.400255172413962E-3</v>
      </c>
      <c r="X173" s="7">
        <f t="shared" si="48"/>
        <v>-0.21711850002976191</v>
      </c>
      <c r="Y173" s="7">
        <f>Ganges!M173-W173-X173-AVERAGE(Ganges!$M$2:$M$349)</f>
        <v>3.2832100297619238E-3</v>
      </c>
      <c r="Z173" s="7">
        <f>AVERAGE(Ganges!N167:N178)-AVERAGE(Ganges!$N$2:$N$349)</f>
        <v>-0.25111663563218428</v>
      </c>
      <c r="AA173" s="7">
        <f t="shared" si="49"/>
        <v>0.94605123470238128</v>
      </c>
      <c r="AB173" s="7">
        <f>Ganges!N173-Z173-AA173-AVERAGE(Ganges!$N$2:$N$349)</f>
        <v>-0.4945910163690479</v>
      </c>
      <c r="AC173" s="7">
        <f>AVERAGE(Ganges!O167:O178)-AVERAGE(Ganges!$O$2:$O$349)</f>
        <v>3.1196930459769234E-3</v>
      </c>
      <c r="AD173" s="7">
        <f t="shared" si="50"/>
        <v>-1.2491411090178564</v>
      </c>
      <c r="AE173" s="7">
        <f>Ganges!O173-AC173-AD173-AVERAGE(Ganges!$O$2:$O$349)</f>
        <v>1.6650829017856417E-2</v>
      </c>
      <c r="AF173" s="7">
        <f>AVERAGE(Ganges!P167:P178)-AVERAGE(Ganges!$P$2:$P$349)</f>
        <v>-8.6495957241379429E-2</v>
      </c>
      <c r="AG173" s="7">
        <f t="shared" si="51"/>
        <v>-0.36113467098214286</v>
      </c>
      <c r="AH173" s="7">
        <f>Ganges!P173-AF173-AG173-AVERAGE(Ganges!$P$2:$P$349)</f>
        <v>8.0676221815476179E-2</v>
      </c>
    </row>
    <row r="174" spans="1:34" x14ac:dyDescent="0.2">
      <c r="A174" s="3">
        <v>38122</v>
      </c>
      <c r="B174">
        <f t="shared" si="39"/>
        <v>2004</v>
      </c>
      <c r="C174">
        <f t="shared" si="40"/>
        <v>5</v>
      </c>
      <c r="D174" s="7">
        <f>AVERAGE(Ganges!D168:D179)</f>
        <v>-0.42571822250000002</v>
      </c>
      <c r="E174" s="7">
        <f t="shared" si="42"/>
        <v>-8.4472615789880923</v>
      </c>
      <c r="F174" s="7">
        <f>Ganges!D174-D174-E174</f>
        <v>0.3969589914880931</v>
      </c>
      <c r="G174" s="7"/>
      <c r="H174" s="7">
        <f>AVERAGE(Ganges!H168:H179)-AVERAGE(Ganges!$H$2:$H$349)</f>
        <v>0.33250970772951405</v>
      </c>
      <c r="I174" s="7">
        <f t="shared" si="43"/>
        <v>-2.9423304963988812</v>
      </c>
      <c r="J174" s="7">
        <f>Ganges!H174-H174-I174-AVERAGE(Ganges!$H$2:$H$349)</f>
        <v>-8.6379311010205129E-3</v>
      </c>
      <c r="K174" s="7">
        <f>AVERAGE(Ganges!I168:I179)-AVERAGE(Ganges!$I$2:$I$349)</f>
        <v>0.13523251844825523</v>
      </c>
      <c r="L174" s="7">
        <f t="shared" si="44"/>
        <v>0.26187326818451595</v>
      </c>
      <c r="M174" s="7">
        <f>Ganges!I174-K174-L174-AVERAGE(Ganges!$I$2:$I$349)</f>
        <v>-5.2283623184507633E-2</v>
      </c>
      <c r="N174" s="7">
        <f>AVERAGE(Ganges!J168:J179)-AVERAGE(Ganges!$J$2:$J$349)</f>
        <v>-0.15578369686781635</v>
      </c>
      <c r="O174" s="7">
        <f t="shared" si="45"/>
        <v>-1.654806472142857</v>
      </c>
      <c r="P174" s="7">
        <f>Ganges!J174-N174-O174-AVERAGE(Ganges!$J$2:$J$349)</f>
        <v>0.13358000297619022</v>
      </c>
      <c r="Q174" s="7">
        <f>AVERAGE(Ganges!K168:K179)-AVERAGE(Ganges!$K$2:$K$349)</f>
        <v>5.5215287068981489E-3</v>
      </c>
      <c r="R174" s="7">
        <f t="shared" si="46"/>
        <v>0.48784478613095239</v>
      </c>
      <c r="S174" s="7">
        <f>Ganges!K174-Q174-R174-AVERAGE(Ganges!$K$2:$K$349)</f>
        <v>2.6648248869047819E-2</v>
      </c>
      <c r="T174" s="7">
        <f>AVERAGE(Ganges!L168:L179)-AVERAGE(Ganges!$L$2:$L$349)</f>
        <v>-0.37545395028735928</v>
      </c>
      <c r="U174" s="7">
        <f t="shared" si="47"/>
        <v>-4.0625065267857146</v>
      </c>
      <c r="V174" s="7">
        <f>Ganges!L174-T174-U174-AVERAGE(Ganges!$L$2:$L$349)</f>
        <v>0.46337623511904802</v>
      </c>
      <c r="W174" s="7">
        <f>AVERAGE(Ganges!M168:M179)-AVERAGE(Ganges!$M$2:$M$349)</f>
        <v>-2.6307860057473154E-3</v>
      </c>
      <c r="X174" s="7">
        <f t="shared" si="48"/>
        <v>-8.4250850982142855E-2</v>
      </c>
      <c r="Y174" s="7">
        <f>Ganges!M174-W174-X174-AVERAGE(Ganges!$M$2:$M$349)</f>
        <v>-3.3485981845237656E-3</v>
      </c>
      <c r="Z174" s="7">
        <f>AVERAGE(Ganges!N168:N179)-AVERAGE(Ganges!$N$2:$N$349)</f>
        <v>-0.24252443063218426</v>
      </c>
      <c r="AA174" s="7">
        <f t="shared" si="49"/>
        <v>0.73088484630952411</v>
      </c>
      <c r="AB174" s="7">
        <f>Ganges!N174-Z174-AA174-AVERAGE(Ganges!$N$2:$N$349)</f>
        <v>-0.41376416297619079</v>
      </c>
      <c r="AC174" s="7">
        <f>AVERAGE(Ganges!O168:O179)-AVERAGE(Ganges!$O$2:$O$349)</f>
        <v>-2.5673761120690308E-2</v>
      </c>
      <c r="AD174" s="7">
        <f t="shared" si="50"/>
        <v>-0.8533853583035711</v>
      </c>
      <c r="AE174" s="7">
        <f>Ganges!O174-AC174-AD174-AVERAGE(Ganges!$O$2:$O$349)</f>
        <v>0.14474039247023818</v>
      </c>
      <c r="AF174" s="7">
        <f>AVERAGE(Ganges!P168:P179)-AVERAGE(Ganges!$P$2:$P$349)</f>
        <v>-9.6921487241379445E-2</v>
      </c>
      <c r="AG174" s="7">
        <f t="shared" si="51"/>
        <v>-0.33059407988095235</v>
      </c>
      <c r="AH174" s="7">
        <f>Ganges!P174-AF174-AG174-AVERAGE(Ganges!$P$2:$P$349)</f>
        <v>0.10676474071428566</v>
      </c>
    </row>
    <row r="175" spans="1:34" x14ac:dyDescent="0.2">
      <c r="A175" s="3">
        <v>38153</v>
      </c>
      <c r="B175">
        <f t="shared" si="39"/>
        <v>2004</v>
      </c>
      <c r="C175">
        <f t="shared" si="40"/>
        <v>6</v>
      </c>
      <c r="D175" s="7">
        <f>AVERAGE(Ganges!D169:D180)</f>
        <v>-0.72923819666666623</v>
      </c>
      <c r="E175" s="7">
        <f t="shared" si="42"/>
        <v>-5.6838632847619053</v>
      </c>
      <c r="F175" s="7">
        <f>Ganges!D175-D175-E175</f>
        <v>2.4076078414285713</v>
      </c>
      <c r="G175" s="7"/>
      <c r="H175" s="7">
        <f>AVERAGE(Ganges!H169:H180)-AVERAGE(Ganges!$H$2:$H$349)</f>
        <v>0.13988275439623976</v>
      </c>
      <c r="I175" s="7">
        <f t="shared" si="43"/>
        <v>-2.8943517773818712</v>
      </c>
      <c r="J175" s="7">
        <f>Ganges!H175-H175-I175-AVERAGE(Ganges!$H$2:$H$349)</f>
        <v>0.48586382321536803</v>
      </c>
      <c r="K175" s="7">
        <f>AVERAGE(Ganges!I169:I180)-AVERAGE(Ganges!$I$2:$I$349)</f>
        <v>0.11374719011492829</v>
      </c>
      <c r="L175" s="7">
        <f t="shared" si="44"/>
        <v>0.24831659461309386</v>
      </c>
      <c r="M175" s="7">
        <f>Ganges!I175-K175-L175-AVERAGE(Ganges!$I$2:$I$349)</f>
        <v>-2.8033401279763837E-2</v>
      </c>
      <c r="N175" s="7">
        <f>AVERAGE(Ganges!J169:J180)-AVERAGE(Ganges!$J$2:$J$349)</f>
        <v>-0.22457898020114975</v>
      </c>
      <c r="O175" s="7">
        <f t="shared" si="45"/>
        <v>-0.61263912815476207</v>
      </c>
      <c r="P175" s="7">
        <f>Ganges!J175-N175-O175-AVERAGE(Ganges!$J$2:$J$349)</f>
        <v>0.48189391232142853</v>
      </c>
      <c r="Q175" s="7">
        <f>AVERAGE(Ganges!K169:K180)-AVERAGE(Ganges!$K$2:$K$349)</f>
        <v>1.3514123706898196E-2</v>
      </c>
      <c r="R175" s="7">
        <f t="shared" si="46"/>
        <v>0.22362542860119017</v>
      </c>
      <c r="S175" s="7">
        <f>Ganges!K175-Q175-R175-AVERAGE(Ganges!$K$2:$K$349)</f>
        <v>-0.16476701860119014</v>
      </c>
      <c r="T175" s="7">
        <f>AVERAGE(Ganges!L169:L180)-AVERAGE(Ganges!$L$2:$L$349)</f>
        <v>-0.40540206528735911</v>
      </c>
      <c r="U175" s="7">
        <f t="shared" si="47"/>
        <v>-2.4164560386607152</v>
      </c>
      <c r="V175" s="7">
        <f>Ganges!L175-T175-U175-AVERAGE(Ganges!$L$2:$L$349)</f>
        <v>1.1926181619940497</v>
      </c>
      <c r="W175" s="7">
        <f>AVERAGE(Ganges!M169:M180)-AVERAGE(Ganges!$M$2:$M$349)</f>
        <v>-2.8974593390806158E-3</v>
      </c>
      <c r="X175" s="7">
        <f t="shared" si="48"/>
        <v>-5.7958727619047634E-2</v>
      </c>
      <c r="Y175" s="7">
        <f>Ganges!M175-W175-X175-AVERAGE(Ganges!$M$2:$M$349)</f>
        <v>-2.6105082142857117E-3</v>
      </c>
      <c r="Z175" s="7">
        <f>AVERAGE(Ganges!N169:N180)-AVERAGE(Ganges!$N$2:$N$349)</f>
        <v>-0.2309976047988509</v>
      </c>
      <c r="AA175" s="7">
        <f t="shared" si="49"/>
        <v>1.2079400357142833E-2</v>
      </c>
      <c r="AB175" s="7">
        <f>Ganges!N175-Z175-AA175-AVERAGE(Ganges!$N$2:$N$349)</f>
        <v>-0.12757814285714286</v>
      </c>
      <c r="AC175" s="7">
        <f>AVERAGE(Ganges!O169:O180)-AVERAGE(Ganges!$O$2:$O$349)</f>
        <v>-3.5471612787356221E-2</v>
      </c>
      <c r="AD175" s="7">
        <f t="shared" si="50"/>
        <v>-0.20166404395833393</v>
      </c>
      <c r="AE175" s="7">
        <f>Ganges!O175-AC175-AD175-AVERAGE(Ganges!$O$2:$O$349)</f>
        <v>0.35929561979166724</v>
      </c>
      <c r="AF175" s="7">
        <f>AVERAGE(Ganges!P169:P180)-AVERAGE(Ganges!$P$2:$P$349)</f>
        <v>-9.7034786408046136E-2</v>
      </c>
      <c r="AG175" s="7">
        <f t="shared" si="51"/>
        <v>1.5163750148809496E-2</v>
      </c>
      <c r="AH175" s="7">
        <f>Ganges!P175-AF175-AG175-AVERAGE(Ganges!$P$2:$P$349)</f>
        <v>0.21084983985119043</v>
      </c>
    </row>
    <row r="176" spans="1:34" x14ac:dyDescent="0.2">
      <c r="A176" s="3">
        <v>38183</v>
      </c>
      <c r="B176">
        <f t="shared" si="39"/>
        <v>2004</v>
      </c>
      <c r="C176">
        <f t="shared" si="40"/>
        <v>7</v>
      </c>
      <c r="D176" s="7">
        <f>AVERAGE(Ganges!D170:D181)</f>
        <v>-0.9866094091666664</v>
      </c>
      <c r="E176" s="7">
        <f t="shared" si="42"/>
        <v>6.6155838407142857</v>
      </c>
      <c r="F176" s="7">
        <f>Ganges!D176-D176-E176</f>
        <v>-1.2415318415476193</v>
      </c>
      <c r="G176" s="7"/>
      <c r="H176" s="7">
        <f>AVERAGE(Ganges!H170:H181)-AVERAGE(Ganges!$H$2:$H$349)</f>
        <v>-5.4188697270546982E-2</v>
      </c>
      <c r="I176" s="7">
        <f t="shared" si="43"/>
        <v>-0.77064296154776457</v>
      </c>
      <c r="J176" s="7">
        <f>Ganges!H176-H176-I176-AVERAGE(Ganges!$H$2:$H$349)</f>
        <v>0.16828700904807192</v>
      </c>
      <c r="K176" s="7">
        <f>AVERAGE(Ganges!I170:I181)-AVERAGE(Ganges!$I$2:$I$349)</f>
        <v>9.2095921781599088E-2</v>
      </c>
      <c r="L176" s="7">
        <f t="shared" si="44"/>
        <v>5.4661321130851093E-3</v>
      </c>
      <c r="M176" s="7">
        <f>Ganges!I176-K176-L176-AVERAGE(Ganges!$I$2:$I$349)</f>
        <v>5.2538879553573281E-2</v>
      </c>
      <c r="N176" s="7">
        <f>AVERAGE(Ganges!J170:J181)-AVERAGE(Ganges!$J$2:$J$349)</f>
        <v>-0.26092050853448279</v>
      </c>
      <c r="O176" s="7">
        <f t="shared" si="45"/>
        <v>1.9146000988095242</v>
      </c>
      <c r="P176" s="7">
        <f>Ganges!J176-N176-O176-AVERAGE(Ganges!$J$2:$J$349)</f>
        <v>-3.6009336309524187E-2</v>
      </c>
      <c r="Q176" s="7">
        <f>AVERAGE(Ganges!K170:K181)-AVERAGE(Ganges!$K$2:$K$349)</f>
        <v>2.306597620689832E-2</v>
      </c>
      <c r="R176" s="7">
        <f t="shared" si="46"/>
        <v>-0.24747748931547631</v>
      </c>
      <c r="S176" s="7">
        <f>Ganges!K176-Q176-R176-AVERAGE(Ganges!$K$2:$K$349)</f>
        <v>2.1416726815476239E-2</v>
      </c>
      <c r="T176" s="7">
        <f>AVERAGE(Ganges!L170:L181)-AVERAGE(Ganges!$L$2:$L$349)</f>
        <v>-0.42472442112069153</v>
      </c>
      <c r="U176" s="7">
        <f t="shared" si="47"/>
        <v>2.784802820148812</v>
      </c>
      <c r="V176" s="7">
        <f>Ganges!L176-T176-U176-AVERAGE(Ganges!$L$2:$L$349)</f>
        <v>-1.0771846409821446</v>
      </c>
      <c r="W176" s="7">
        <f>AVERAGE(Ganges!M170:M181)-AVERAGE(Ganges!$M$2:$M$349)</f>
        <v>-2.9497360057472721E-3</v>
      </c>
      <c r="X176" s="7">
        <f t="shared" si="48"/>
        <v>0.12891117982142855</v>
      </c>
      <c r="Y176" s="7">
        <f>Ganges!M176-W176-X176-AVERAGE(Ganges!$M$2:$M$349)</f>
        <v>3.6784101190479035E-4</v>
      </c>
      <c r="Z176" s="7">
        <f>AVERAGE(Ganges!N170:N181)-AVERAGE(Ganges!$N$2:$N$349)</f>
        <v>-0.22139189146551752</v>
      </c>
      <c r="AA176" s="7">
        <f t="shared" si="49"/>
        <v>-0.52519605559523808</v>
      </c>
      <c r="AB176" s="7">
        <f>Ganges!N176-Z176-AA176-AVERAGE(Ganges!$N$2:$N$349)</f>
        <v>0.15681496976190468</v>
      </c>
      <c r="AC176" s="7">
        <f>AVERAGE(Ganges!O170:O181)-AVERAGE(Ganges!$O$2:$O$349)</f>
        <v>-4.0568186954024199E-2</v>
      </c>
      <c r="AD176" s="7">
        <f t="shared" si="50"/>
        <v>2.1484386747619038</v>
      </c>
      <c r="AE176" s="7">
        <f>Ganges!O176-AC176-AD176-AVERAGE(Ganges!$O$2:$O$349)</f>
        <v>-0.26907052476190252</v>
      </c>
      <c r="AF176" s="7">
        <f>AVERAGE(Ganges!P170:P181)-AVERAGE(Ganges!$P$2:$P$349)</f>
        <v>-9.7024647241379436E-2</v>
      </c>
      <c r="AG176" s="7">
        <f t="shared" si="51"/>
        <v>1.1766963763988094</v>
      </c>
      <c r="AH176" s="7">
        <f>Ganges!P176-AF176-AG176-AVERAGE(Ganges!$P$2:$P$349)</f>
        <v>-0.25862458556547607</v>
      </c>
    </row>
    <row r="177" spans="1:34" x14ac:dyDescent="0.2">
      <c r="A177" s="3">
        <v>38214</v>
      </c>
      <c r="B177">
        <f t="shared" si="39"/>
        <v>2004</v>
      </c>
      <c r="C177">
        <f t="shared" si="40"/>
        <v>8</v>
      </c>
      <c r="D177" s="7">
        <f>AVERAGE(Ganges!D171:D182)</f>
        <v>-1.2463499008333339</v>
      </c>
      <c r="E177" s="7">
        <f t="shared" si="42"/>
        <v>14.858317791160713</v>
      </c>
      <c r="F177" s="7">
        <f>Ganges!D177-D177-E177</f>
        <v>-2.4088057003273793</v>
      </c>
      <c r="G177" s="7"/>
      <c r="H177" s="7">
        <f>AVERAGE(Ganges!H171:H182)-AVERAGE(Ganges!$H$2:$H$349)</f>
        <v>-0.24823980393739475</v>
      </c>
      <c r="I177" s="7">
        <f t="shared" si="43"/>
        <v>1.7910672144639648</v>
      </c>
      <c r="J177" s="7">
        <f>Ganges!H177-H177-I177-AVERAGE(Ganges!$H$2:$H$349)</f>
        <v>-0.33731152029713485</v>
      </c>
      <c r="K177" s="7">
        <f>AVERAGE(Ganges!I171:I182)-AVERAGE(Ganges!$I$2:$I$349)</f>
        <v>7.1287384281589539E-2</v>
      </c>
      <c r="L177" s="7">
        <f t="shared" si="44"/>
        <v>-0.2522639657440422</v>
      </c>
      <c r="M177" s="7">
        <f>Ganges!I177-K177-L177-AVERAGE(Ganges!$I$2:$I$349)</f>
        <v>5.7712494910710177E-2</v>
      </c>
      <c r="N177" s="7">
        <f>AVERAGE(Ganges!J171:J182)-AVERAGE(Ganges!$J$2:$J$349)</f>
        <v>-0.27905581270114976</v>
      </c>
      <c r="O177" s="7">
        <f t="shared" si="45"/>
        <v>3.2617922553273822</v>
      </c>
      <c r="P177" s="7">
        <f>Ganges!J177-N177-O177-AVERAGE(Ganges!$J$2:$J$349)</f>
        <v>-0.67283214866071539</v>
      </c>
      <c r="Q177" s="7">
        <f>AVERAGE(Ganges!K171:K182)-AVERAGE(Ganges!$K$2:$K$349)</f>
        <v>3.7334642873564916E-2</v>
      </c>
      <c r="R177" s="7">
        <f t="shared" si="46"/>
        <v>-0.6777548544940476</v>
      </c>
      <c r="S177" s="7">
        <f>Ganges!K177-Q177-R177-AVERAGE(Ganges!$K$2:$K$349)</f>
        <v>1.8099955327380957E-2</v>
      </c>
      <c r="T177" s="7">
        <f>AVERAGE(Ganges!L171:L182)-AVERAGE(Ganges!$L$2:$L$349)</f>
        <v>-0.46120711278735804</v>
      </c>
      <c r="U177" s="7">
        <f t="shared" si="47"/>
        <v>6.3223019357738082</v>
      </c>
      <c r="V177" s="7">
        <f>Ganges!L177-T177-U177-AVERAGE(Ganges!$L$2:$L$349)</f>
        <v>-1.321827664940475</v>
      </c>
      <c r="W177" s="7">
        <f>AVERAGE(Ganges!M171:M182)-AVERAGE(Ganges!$M$2:$M$349)</f>
        <v>-2.0935501724139716E-3</v>
      </c>
      <c r="X177" s="7">
        <f t="shared" si="48"/>
        <v>-7.3896365773808981E-3</v>
      </c>
      <c r="Y177" s="7">
        <f>Ganges!M177-W177-X177-AVERAGE(Ganges!$M$2:$M$349)</f>
        <v>4.2535615773809099E-3</v>
      </c>
      <c r="Z177" s="7">
        <f>AVERAGE(Ganges!N171:N182)-AVERAGE(Ganges!$N$2:$N$349)</f>
        <v>-0.20586308313218432</v>
      </c>
      <c r="AA177" s="7">
        <f t="shared" si="49"/>
        <v>-0.60797518208333334</v>
      </c>
      <c r="AB177" s="7">
        <f>Ganges!N177-Z177-AA177-AVERAGE(Ganges!$N$2:$N$349)</f>
        <v>0.21235005791666672</v>
      </c>
      <c r="AC177" s="7">
        <f>AVERAGE(Ganges!O171:O182)-AVERAGE(Ganges!$O$2:$O$349)</f>
        <v>-6.1497245287356783E-2</v>
      </c>
      <c r="AD177" s="7">
        <f t="shared" si="50"/>
        <v>3.8747627743750011</v>
      </c>
      <c r="AE177" s="7">
        <f>Ganges!O177-AC177-AD177-AVERAGE(Ganges!$O$2:$O$349)</f>
        <v>-6.914587604166833E-2</v>
      </c>
      <c r="AF177" s="7">
        <f>AVERAGE(Ganges!P171:P182)-AVERAGE(Ganges!$P$2:$P$349)</f>
        <v>-9.7016613074712765E-2</v>
      </c>
      <c r="AG177" s="7">
        <f t="shared" si="51"/>
        <v>1.1537736213392862</v>
      </c>
      <c r="AH177" s="7">
        <f>Ganges!P177-AF177-AG177-AVERAGE(Ganges!$P$2:$P$349)</f>
        <v>-0.30010052467261961</v>
      </c>
    </row>
    <row r="178" spans="1:34" x14ac:dyDescent="0.2">
      <c r="A178" s="3">
        <v>38245</v>
      </c>
      <c r="B178">
        <f t="shared" si="39"/>
        <v>2004</v>
      </c>
      <c r="C178">
        <f t="shared" si="40"/>
        <v>9</v>
      </c>
      <c r="D178" s="7">
        <f>AVERAGE(Ganges!D172:D183)</f>
        <v>-1.3907186683333335</v>
      </c>
      <c r="E178" s="7">
        <f t="shared" si="42"/>
        <v>13.415904409672619</v>
      </c>
      <c r="F178" s="7">
        <f>Ganges!D178-D178-E178</f>
        <v>-3.5521461113392849</v>
      </c>
      <c r="G178" s="7"/>
      <c r="H178" s="7">
        <f>AVERAGE(Ganges!H172:H183)-AVERAGE(Ganges!$H$2:$H$349)</f>
        <v>-0.42878179643730618</v>
      </c>
      <c r="I178" s="7">
        <f t="shared" si="43"/>
        <v>2.8821643645833319</v>
      </c>
      <c r="J178" s="7">
        <f>Ganges!H178-H178-I178-AVERAGE(Ganges!$H$2:$H$349)</f>
        <v>-0.65338424791661964</v>
      </c>
      <c r="K178" s="7">
        <f>AVERAGE(Ganges!I172:I183)-AVERAGE(Ganges!$I$2:$I$349)</f>
        <v>5.5779050948267184E-2</v>
      </c>
      <c r="L178" s="7">
        <f t="shared" si="44"/>
        <v>-0.26117310074405253</v>
      </c>
      <c r="M178" s="7">
        <f>Ganges!I178-K178-L178-AVERAGE(Ganges!$I$2:$I$349)</f>
        <v>2.4142753244042581E-2</v>
      </c>
      <c r="N178" s="7">
        <f>AVERAGE(Ganges!J172:J183)-AVERAGE(Ganges!$J$2:$J$349)</f>
        <v>-0.28398610270114966</v>
      </c>
      <c r="O178" s="7">
        <f t="shared" si="45"/>
        <v>3.2540599605357148</v>
      </c>
      <c r="P178" s="7">
        <f>Ganges!J178-N178-O178-AVERAGE(Ganges!$J$2:$J$349)</f>
        <v>-1.0026211438690487</v>
      </c>
      <c r="Q178" s="7">
        <f>AVERAGE(Ganges!K172:K183)-AVERAGE(Ganges!$K$2:$K$349)</f>
        <v>2.8734010373564933E-2</v>
      </c>
      <c r="R178" s="7">
        <f t="shared" si="46"/>
        <v>-0.42088666654761897</v>
      </c>
      <c r="S178" s="7">
        <f>Ganges!K178-Q178-R178-AVERAGE(Ganges!$K$2:$K$349)</f>
        <v>0.24498870988095234</v>
      </c>
      <c r="T178" s="7">
        <f>AVERAGE(Ganges!L172:L183)-AVERAGE(Ganges!$L$2:$L$349)</f>
        <v>-0.46772162278735774</v>
      </c>
      <c r="U178" s="7">
        <f t="shared" si="47"/>
        <v>5.268414059434523</v>
      </c>
      <c r="V178" s="7">
        <f>Ganges!L178-T178-U178-AVERAGE(Ganges!$L$2:$L$349)</f>
        <v>-0.9764111186011899</v>
      </c>
      <c r="W178" s="7">
        <f>AVERAGE(Ganges!M172:M183)-AVERAGE(Ganges!$M$2:$M$349)</f>
        <v>-1.2295460057473173E-3</v>
      </c>
      <c r="X178" s="7">
        <f t="shared" si="48"/>
        <v>0.11492892976190469</v>
      </c>
      <c r="Y178" s="7">
        <f>Ganges!M178-W178-X178-AVERAGE(Ganges!$M$2:$M$349)</f>
        <v>7.1091107142867704E-4</v>
      </c>
      <c r="Z178" s="7">
        <f>AVERAGE(Ganges!N172:N183)-AVERAGE(Ganges!$N$2:$N$349)</f>
        <v>-0.15225489896551764</v>
      </c>
      <c r="AA178" s="7">
        <f t="shared" si="49"/>
        <v>-0.60659957285714283</v>
      </c>
      <c r="AB178" s="7">
        <f>Ganges!N178-Z178-AA178-AVERAGE(Ganges!$N$2:$N$349)</f>
        <v>0.16331401452380956</v>
      </c>
      <c r="AC178" s="7">
        <f>AVERAGE(Ganges!O172:O183)-AVERAGE(Ganges!$O$2:$O$349)</f>
        <v>-4.4757637787356863E-2</v>
      </c>
      <c r="AD178" s="7">
        <f t="shared" si="50"/>
        <v>2.8007526385714296</v>
      </c>
      <c r="AE178" s="7">
        <f>Ganges!O178-AC178-AD178-AVERAGE(Ganges!$O$2:$O$349)</f>
        <v>-1.0062415177380961</v>
      </c>
      <c r="AF178" s="7">
        <f>AVERAGE(Ganges!P172:P183)-AVERAGE(Ganges!$P$2:$P$349)</f>
        <v>-9.6500638074712708E-2</v>
      </c>
      <c r="AG178" s="7">
        <f t="shared" si="51"/>
        <v>0.38425597407738099</v>
      </c>
      <c r="AH178" s="7">
        <f>Ganges!P178-AF178-AG178-AVERAGE(Ganges!$P$2:$P$349)</f>
        <v>-0.3466721824107144</v>
      </c>
    </row>
    <row r="179" spans="1:34" x14ac:dyDescent="0.2">
      <c r="A179" s="3">
        <v>38275</v>
      </c>
      <c r="B179">
        <f t="shared" si="39"/>
        <v>2004</v>
      </c>
      <c r="C179">
        <f t="shared" si="40"/>
        <v>10</v>
      </c>
      <c r="D179" s="7">
        <f>AVERAGE(Ganges!D173:D184)</f>
        <v>-1.4312697341666667</v>
      </c>
      <c r="E179" s="7">
        <f t="shared" si="42"/>
        <v>4.8211342427380952</v>
      </c>
      <c r="F179" s="7">
        <f>Ganges!D179-D179-E179</f>
        <v>-0.14222961857142824</v>
      </c>
      <c r="G179" s="7"/>
      <c r="H179" s="7">
        <f>AVERAGE(Ganges!H173:H184)-AVERAGE(Ganges!$H$2:$H$349)</f>
        <v>-0.58906011643694001</v>
      </c>
      <c r="I179" s="7">
        <f t="shared" si="43"/>
        <v>2.5435645691068203</v>
      </c>
      <c r="J179" s="7">
        <f>Ganges!H179-H179-I179-AVERAGE(Ganges!$H$2:$H$349)</f>
        <v>-0.37789481244044509</v>
      </c>
      <c r="K179" s="7">
        <f>AVERAGE(Ganges!I173:I184)-AVERAGE(Ganges!$I$2:$I$349)</f>
        <v>4.2218437614927495E-2</v>
      </c>
      <c r="L179" s="7">
        <f t="shared" si="44"/>
        <v>-0.20432651529761614</v>
      </c>
      <c r="M179" s="7">
        <f>Ganges!I179-K179-L179-AVERAGE(Ganges!$I$2:$I$349)</f>
        <v>2.491272113094567E-2</v>
      </c>
      <c r="N179" s="7">
        <f>AVERAGE(Ganges!J173:J184)-AVERAGE(Ganges!$J$2:$J$349)</f>
        <v>-0.27741169270114985</v>
      </c>
      <c r="O179" s="7">
        <f t="shared" si="45"/>
        <v>1.1486781142559517</v>
      </c>
      <c r="P179" s="7">
        <f>Ganges!J179-N179-O179-AVERAGE(Ganges!$J$2:$J$349)</f>
        <v>-0.16910014758928504</v>
      </c>
      <c r="Q179" s="7">
        <f>AVERAGE(Ganges!K173:K184)-AVERAGE(Ganges!$K$2:$K$349)</f>
        <v>1.0975303706898254E-2</v>
      </c>
      <c r="R179" s="7">
        <f t="shared" si="46"/>
        <v>-9.0107742261904655E-2</v>
      </c>
      <c r="S179" s="7">
        <f>Ganges!K179-Q179-R179-AVERAGE(Ganges!$K$2:$K$349)</f>
        <v>-0.24823810773809529</v>
      </c>
      <c r="T179" s="7">
        <f>AVERAGE(Ganges!L173:L184)-AVERAGE(Ganges!$L$2:$L$349)</f>
        <v>-0.43666321195402524</v>
      </c>
      <c r="U179" s="7">
        <f t="shared" si="47"/>
        <v>1.5566194781845244</v>
      </c>
      <c r="V179" s="7">
        <f>Ganges!L179-T179-U179-AVERAGE(Ganges!$L$2:$L$349)</f>
        <v>0.10537180181547612</v>
      </c>
      <c r="W179" s="7">
        <f>AVERAGE(Ganges!M173:M184)-AVERAGE(Ganges!$M$2:$M$349)</f>
        <v>-3.6554183908060756E-4</v>
      </c>
      <c r="X179" s="7">
        <f t="shared" si="48"/>
        <v>0.11484751752976188</v>
      </c>
      <c r="Y179" s="7">
        <f>Ganges!M179-W179-X179-AVERAGE(Ganges!$M$2:$M$349)</f>
        <v>-7.1680863095224812E-5</v>
      </c>
      <c r="Z179" s="7">
        <f>AVERAGE(Ganges!N173:N184)-AVERAGE(Ganges!$N$2:$N$349)</f>
        <v>-6.9203495632184309E-2</v>
      </c>
      <c r="AA179" s="7">
        <f t="shared" si="49"/>
        <v>-0.53780897583333331</v>
      </c>
      <c r="AB179" s="7">
        <f>Ganges!N179-Z179-AA179-AVERAGE(Ganges!$N$2:$N$349)</f>
        <v>0.1375845741666667</v>
      </c>
      <c r="AC179" s="7">
        <f>AVERAGE(Ganges!O173:O184)-AVERAGE(Ganges!$O$2:$O$349)</f>
        <v>-1.5376700287355938E-2</v>
      </c>
      <c r="AD179" s="7">
        <f t="shared" si="50"/>
        <v>0.54755549892857047</v>
      </c>
      <c r="AE179" s="7">
        <f>Ganges!O179-AC179-AD179-AVERAGE(Ganges!$O$2:$O$349)</f>
        <v>0.30033930440476198</v>
      </c>
      <c r="AF179" s="7">
        <f>AVERAGE(Ganges!P173:P184)-AVERAGE(Ganges!$P$2:$P$349)</f>
        <v>-9.6392428074712766E-2</v>
      </c>
      <c r="AG179" s="7">
        <f t="shared" si="51"/>
        <v>-0.25787379208333333</v>
      </c>
      <c r="AH179" s="7">
        <f>Ganges!P179-AF179-AG179-AVERAGE(Ganges!$P$2:$P$349)</f>
        <v>8.486479375E-2</v>
      </c>
    </row>
    <row r="180" spans="1:34" x14ac:dyDescent="0.2">
      <c r="A180" s="3">
        <v>38306</v>
      </c>
      <c r="B180">
        <f t="shared" si="39"/>
        <v>2004</v>
      </c>
      <c r="C180">
        <f t="shared" si="40"/>
        <v>11</v>
      </c>
      <c r="D180" s="7">
        <f>AVERAGE(Ganges!D174:D185)</f>
        <v>-1.4895974883333334</v>
      </c>
      <c r="E180" s="7">
        <f t="shared" si="42"/>
        <v>1.2460791845238033E-2</v>
      </c>
      <c r="F180" s="7">
        <f>Ganges!D180-D180-E180</f>
        <v>8.1580846488095313E-2</v>
      </c>
      <c r="G180" s="7"/>
      <c r="H180" s="7">
        <f>AVERAGE(Ganges!H174:H185)-AVERAGE(Ganges!$H$2:$H$349)</f>
        <v>-0.73257411393706207</v>
      </c>
      <c r="I180" s="7">
        <f t="shared" si="43"/>
        <v>1.821157545476126</v>
      </c>
      <c r="J180" s="7">
        <f>Ganges!H180-H180-I180-AVERAGE(Ganges!$H$2:$H$349)</f>
        <v>-0.22730582130952826</v>
      </c>
      <c r="K180" s="7">
        <f>AVERAGE(Ganges!I174:I185)-AVERAGE(Ganges!$I$2:$I$349)</f>
        <v>2.7913005114925227E-2</v>
      </c>
      <c r="L180" s="7">
        <f t="shared" si="44"/>
        <v>-0.16102384431547279</v>
      </c>
      <c r="M180" s="7">
        <f>Ganges!I180-K180-L180-AVERAGE(Ganges!$I$2:$I$349)</f>
        <v>1.1979172648807435E-2</v>
      </c>
      <c r="N180" s="7">
        <f>AVERAGE(Ganges!J174:J185)-AVERAGE(Ganges!$J$2:$J$349)</f>
        <v>-0.27685128270115</v>
      </c>
      <c r="O180" s="7">
        <f t="shared" si="45"/>
        <v>0.26826936654761901</v>
      </c>
      <c r="P180" s="7">
        <f>Ganges!J180-N180-O180-AVERAGE(Ganges!$J$2:$J$349)</f>
        <v>2.8983110119048305E-2</v>
      </c>
      <c r="Q180" s="7">
        <f>AVERAGE(Ganges!K174:K185)-AVERAGE(Ganges!$K$2:$K$349)</f>
        <v>2.5947120402316504E-3</v>
      </c>
      <c r="R180" s="7">
        <f t="shared" si="46"/>
        <v>6.3054021517857439E-2</v>
      </c>
      <c r="S180" s="7">
        <f>Ganges!K180-Q180-R180-AVERAGE(Ganges!$K$2:$K$349)</f>
        <v>-1.2058939851190775E-2</v>
      </c>
      <c r="T180" s="7">
        <f>AVERAGE(Ganges!L174:L185)-AVERAGE(Ganges!$L$2:$L$349)</f>
        <v>-0.41596410862069089</v>
      </c>
      <c r="U180" s="7">
        <f t="shared" si="47"/>
        <v>0.41896813860119142</v>
      </c>
      <c r="V180" s="7">
        <f>Ganges!L180-T180-U180-AVERAGE(Ganges!$L$2:$L$349)</f>
        <v>8.2307958065474196E-2</v>
      </c>
      <c r="W180" s="7">
        <f>AVERAGE(Ganges!M174:M185)-AVERAGE(Ganges!$M$2:$M$349)</f>
        <v>-3.6722517241394304E-4</v>
      </c>
      <c r="X180" s="7">
        <f t="shared" si="48"/>
        <v>-3.3066772559523866E-2</v>
      </c>
      <c r="Y180" s="7">
        <f>Ganges!M180-W180-X180-AVERAGE(Ganges!$M$2:$M$349)</f>
        <v>-5.5270374404761402E-3</v>
      </c>
      <c r="Z180" s="7">
        <f>AVERAGE(Ganges!N174:N185)-AVERAGE(Ganges!$N$2:$N$349)</f>
        <v>2.1970659367815726E-2</v>
      </c>
      <c r="AA180" s="7">
        <f t="shared" si="49"/>
        <v>-0.40060437785714287</v>
      </c>
      <c r="AB180" s="7">
        <f>Ganges!N180-Z180-AA180-AVERAGE(Ganges!$N$2:$N$349)</f>
        <v>3.6700201190476234E-2</v>
      </c>
      <c r="AC180" s="7">
        <f>AVERAGE(Ganges!O174:O185)-AVERAGE(Ganges!$O$2:$O$349)</f>
        <v>-1.987881778735634E-2</v>
      </c>
      <c r="AD180" s="7">
        <f t="shared" si="50"/>
        <v>-1.5966035900892859</v>
      </c>
      <c r="AE180" s="7">
        <f>Ganges!O180-AC180-AD180-AVERAGE(Ganges!$O$2:$O$349)</f>
        <v>7.4600850922618811E-2</v>
      </c>
      <c r="AF180" s="7">
        <f>AVERAGE(Ganges!P174:P185)-AVERAGE(Ganges!$P$2:$P$349)</f>
        <v>-9.6441551408046056E-2</v>
      </c>
      <c r="AG180" s="7">
        <f t="shared" si="51"/>
        <v>-0.36770572782738098</v>
      </c>
      <c r="AH180" s="7">
        <f>Ganges!P180-AF180-AG180-AVERAGE(Ganges!$P$2:$P$349)</f>
        <v>9.1950042827380896E-2</v>
      </c>
    </row>
    <row r="181" spans="1:34" x14ac:dyDescent="0.2">
      <c r="A181" s="3">
        <v>38336</v>
      </c>
      <c r="B181">
        <f t="shared" si="39"/>
        <v>2004</v>
      </c>
      <c r="C181">
        <f t="shared" si="40"/>
        <v>12</v>
      </c>
      <c r="D181" s="7">
        <f>AVERAGE(Ganges!D175:D186)</f>
        <v>-1.6015011558333334</v>
      </c>
      <c r="E181" s="7">
        <f t="shared" si="42"/>
        <v>-2.527804368779762</v>
      </c>
      <c r="F181" s="7">
        <f>Ganges!D181-D181-E181</f>
        <v>0.17800752461309521</v>
      </c>
      <c r="G181" s="22" t="str">
        <f>$K$350</f>
        <v>Snow</v>
      </c>
      <c r="H181" s="7">
        <f>AVERAGE(Ganges!H175:H186)-AVERAGE(Ganges!$H$2:$H$349)</f>
        <v>-0.87612880060351017</v>
      </c>
      <c r="I181" s="7">
        <f t="shared" si="43"/>
        <v>0.85680571044576936</v>
      </c>
      <c r="J181" s="7">
        <f>Ganges!H181-H181-I181-AVERAGE(Ganges!$H$2:$H$349)</f>
        <v>-0.11598132961262309</v>
      </c>
      <c r="K181" s="7">
        <f>AVERAGE(Ganges!I175:I186)-AVERAGE(Ganges!$I$2:$I$349)</f>
        <v>1.2610346781592341E-2</v>
      </c>
      <c r="L181" s="7">
        <f t="shared" si="44"/>
        <v>-0.11034003916667245</v>
      </c>
      <c r="M181" s="7">
        <f>Ganges!I181-K181-L181-AVERAGE(Ganges!$I$2:$I$349)</f>
        <v>-6.3586416666083778E-4</v>
      </c>
      <c r="N181" s="7">
        <f>AVERAGE(Ganges!J175:J186)-AVERAGE(Ganges!$J$2:$J$349)</f>
        <v>-0.28573544686781638</v>
      </c>
      <c r="O181" s="7">
        <f t="shared" si="45"/>
        <v>-0.87976573282738069</v>
      </c>
      <c r="P181" s="7">
        <f>Ganges!J181-N181-O181-AVERAGE(Ganges!$J$2:$J$349)</f>
        <v>0.11252321366071394</v>
      </c>
      <c r="Q181" s="7">
        <f>AVERAGE(Ganges!K175:K186)-AVERAGE(Ganges!$K$2:$K$349)</f>
        <v>2.2055728735649316E-3</v>
      </c>
      <c r="R181" s="7">
        <f t="shared" si="46"/>
        <v>0.19008705988095242</v>
      </c>
      <c r="S181" s="7">
        <f>Ganges!K181-Q181-R181-AVERAGE(Ganges!$K$2:$K$349)</f>
        <v>2.7238580952380742E-2</v>
      </c>
      <c r="T181" s="7">
        <f>AVERAGE(Ganges!L175:L186)-AVERAGE(Ganges!$L$2:$L$349)</f>
        <v>-0.43230573528735672</v>
      </c>
      <c r="U181" s="7">
        <f t="shared" si="47"/>
        <v>-0.17494037616071356</v>
      </c>
      <c r="V181" s="7">
        <f>Ganges!L181-T181-U181-AVERAGE(Ganges!$L$2:$L$349)</f>
        <v>0.14063863949404531</v>
      </c>
      <c r="W181" s="7">
        <f>AVERAGE(Ganges!M175:M186)-AVERAGE(Ganges!$M$2:$M$349)</f>
        <v>4.1276982758606251E-4</v>
      </c>
      <c r="X181" s="7">
        <f t="shared" si="48"/>
        <v>-0.13155094151785712</v>
      </c>
      <c r="Y181" s="7">
        <f>Ganges!M181-W181-X181-AVERAGE(Ganges!$M$2:$M$349)</f>
        <v>-5.682334821428825E-4</v>
      </c>
      <c r="Z181" s="7">
        <f>AVERAGE(Ganges!N175:N186)-AVERAGE(Ganges!$N$2:$N$349)</f>
        <v>0.11433888520114899</v>
      </c>
      <c r="AA181" s="7">
        <f t="shared" si="49"/>
        <v>-0.27994975589285714</v>
      </c>
      <c r="AB181" s="7">
        <f>Ganges!N181-Z181-AA181-AVERAGE(Ganges!$N$2:$N$349)</f>
        <v>-0.11308855660714279</v>
      </c>
      <c r="AC181" s="7">
        <f>AVERAGE(Ganges!O175:O186)-AVERAGE(Ganges!$O$2:$O$349)</f>
        <v>-3.7239525287356301E-2</v>
      </c>
      <c r="AD181" s="7">
        <f t="shared" si="50"/>
        <v>-1.6303820916666663</v>
      </c>
      <c r="AE181" s="7">
        <f>Ganges!O181-AC181-AD181-AVERAGE(Ganges!$O$2:$O$349)</f>
        <v>3.2346499999999168E-2</v>
      </c>
      <c r="AF181" s="7">
        <f>AVERAGE(Ganges!P175:P186)-AVERAGE(Ganges!$P$2:$P$349)</f>
        <v>-9.9659154741379374E-2</v>
      </c>
      <c r="AG181" s="7">
        <f t="shared" si="51"/>
        <v>-0.36776374574404763</v>
      </c>
      <c r="AH181" s="7">
        <f>Ganges!P181-AF181-AG181-AVERAGE(Ganges!$P$2:$P$349)</f>
        <v>9.5552094077380856E-2</v>
      </c>
    </row>
    <row r="182" spans="1:34" x14ac:dyDescent="0.2">
      <c r="A182" s="3">
        <v>38367</v>
      </c>
      <c r="B182">
        <f t="shared" si="39"/>
        <v>2005</v>
      </c>
      <c r="C182">
        <f t="shared" si="40"/>
        <v>1</v>
      </c>
      <c r="D182" s="7">
        <f>AVERAGE(Ganges!D176:D187)</f>
        <v>-2.0962432708333334</v>
      </c>
      <c r="E182" s="7">
        <f t="shared" si="42"/>
        <v>-4.2338140159523814</v>
      </c>
      <c r="F182" s="7">
        <f>Ganges!D182-D182-E182</f>
        <v>0.75044359678571437</v>
      </c>
      <c r="G182" s="7">
        <f>$W$351*SIN(PI()/6*(C182+$W$352))</f>
        <v>0.22077350779279462</v>
      </c>
      <c r="H182" s="7">
        <f>AVERAGE(Ganges!H176:H187)-AVERAGE(Ganges!$H$2:$H$349)</f>
        <v>-1.1174211181037208</v>
      </c>
      <c r="I182" s="7">
        <f t="shared" si="43"/>
        <v>-0.22963460261826185</v>
      </c>
      <c r="J182" s="7">
        <f>Ganges!H182-H182-I182-AVERAGE(Ganges!$H$2:$H$349)</f>
        <v>-1.896158904855838E-2</v>
      </c>
      <c r="K182" s="7">
        <f>AVERAGE(Ganges!I176:I187)-AVERAGE(Ganges!$I$2:$I$349)</f>
        <v>-3.1850432184157285E-3</v>
      </c>
      <c r="L182" s="7">
        <f t="shared" si="44"/>
        <v>-4.2418025238092127E-2</v>
      </c>
      <c r="M182" s="7">
        <f>Ganges!I182-K182-L182-AVERAGE(Ganges!$I$2:$I$349)</f>
        <v>-6.8602280952347883E-3</v>
      </c>
      <c r="N182" s="7">
        <f>AVERAGE(Ganges!J176:J187)-AVERAGE(Ganges!$J$2:$J$349)</f>
        <v>-0.35858394603448307</v>
      </c>
      <c r="O182" s="7">
        <f t="shared" si="45"/>
        <v>-1.4857769168154762</v>
      </c>
      <c r="P182" s="7">
        <f>Ganges!J182-N182-O182-AVERAGE(Ganges!$J$2:$J$349)</f>
        <v>0.28038685681547637</v>
      </c>
      <c r="Q182" s="7">
        <f>AVERAGE(Ganges!K176:K187)-AVERAGE(Ganges!$K$2:$K$349)</f>
        <v>4.4286367873564991E-2</v>
      </c>
      <c r="R182" s="7">
        <f t="shared" si="46"/>
        <v>0.21653965023809529</v>
      </c>
      <c r="S182" s="7">
        <f>Ganges!K182-Q182-R182-AVERAGE(Ganges!$K$2:$K$349)</f>
        <v>1.5675795595238018E-2</v>
      </c>
      <c r="T182" s="7">
        <f>AVERAGE(Ganges!L176:L187)-AVERAGE(Ganges!$L$2:$L$349)</f>
        <v>-0.61905137862069193</v>
      </c>
      <c r="U182" s="7">
        <f t="shared" si="47"/>
        <v>-1.093703183482142</v>
      </c>
      <c r="V182" s="7">
        <f>Ganges!L182-T182-U182-AVERAGE(Ganges!$L$2:$L$349)</f>
        <v>0.38545840014880817</v>
      </c>
      <c r="W182" s="7">
        <f>AVERAGE(Ganges!M176:M187)-AVERAGE(Ganges!$M$2:$M$349)</f>
        <v>1.203385660919376E-3</v>
      </c>
      <c r="X182" s="7">
        <f t="shared" si="48"/>
        <v>5.7876683541666668E-2</v>
      </c>
      <c r="Y182" s="7">
        <f>Ganges!M182-W182-X182-AVERAGE(Ganges!$M$2:$M$349)</f>
        <v>2.9161656250000223E-3</v>
      </c>
      <c r="Z182" s="7">
        <f>AVERAGE(Ganges!N176:N187)-AVERAGE(Ganges!$N$2:$N$349)</f>
        <v>0.18381933186781574</v>
      </c>
      <c r="AA182" s="7">
        <f t="shared" si="49"/>
        <v>1.6850998422619168E-2</v>
      </c>
      <c r="AB182" s="7">
        <f>Ganges!N182-Z182-AA182-AVERAGE(Ganges!$N$2:$N$349)</f>
        <v>-0.12024545758928584</v>
      </c>
      <c r="AC182" s="7">
        <f>AVERAGE(Ganges!O176:O187)-AVERAGE(Ganges!$O$2:$O$349)</f>
        <v>-0.10130410778735666</v>
      </c>
      <c r="AD182" s="7">
        <f t="shared" si="50"/>
        <v>-1.308780161279762</v>
      </c>
      <c r="AE182" s="7">
        <f>Ganges!O182-AC182-AD182-AVERAGE(Ganges!$O$2:$O$349)</f>
        <v>9.0303682113095363E-2</v>
      </c>
      <c r="AF182" s="7">
        <f>AVERAGE(Ganges!P176:P187)-AVERAGE(Ganges!$P$2:$P$349)</f>
        <v>-0.12600760057471272</v>
      </c>
      <c r="AG182" s="7">
        <f t="shared" si="51"/>
        <v>-0.36475476767857146</v>
      </c>
      <c r="AH182" s="7">
        <f>Ganges!P182-AF182-AG182-AVERAGE(Ganges!$P$2:$P$349)</f>
        <v>0.12169873184523805</v>
      </c>
    </row>
    <row r="183" spans="1:34" x14ac:dyDescent="0.2">
      <c r="A183" s="3">
        <v>38398</v>
      </c>
      <c r="B183">
        <f t="shared" si="39"/>
        <v>2005</v>
      </c>
      <c r="C183">
        <f t="shared" si="40"/>
        <v>2</v>
      </c>
      <c r="D183" s="7">
        <f>AVERAGE(Ganges!D177:D188)</f>
        <v>-1.7694918000000002</v>
      </c>
      <c r="E183" s="7">
        <f t="shared" si="42"/>
        <v>-5.2546216000595232</v>
      </c>
      <c r="F183" s="7">
        <f>Ganges!D183-D183-E183</f>
        <v>1.2779223800595227</v>
      </c>
      <c r="G183" s="7">
        <f t="shared" ref="G183:G193" si="53">$W$351*SIN(PI()/6*(C183+$W$352))</f>
        <v>0.55266006365723852</v>
      </c>
      <c r="H183" s="7">
        <f>AVERAGE(Ganges!H177:H188)-AVERAGE(Ganges!$H$2:$H$349)</f>
        <v>-1.21760015477048</v>
      </c>
      <c r="I183" s="7">
        <f t="shared" si="43"/>
        <v>-0.54886954151743339</v>
      </c>
      <c r="J183" s="7">
        <f>Ganges!H183-H183-I183-AVERAGE(Ganges!$H$2:$H$349)</f>
        <v>8.5510976517525705E-2</v>
      </c>
      <c r="K183" s="7">
        <f>AVERAGE(Ganges!I177:I188)-AVERAGE(Ganges!$I$2:$I$349)</f>
        <v>-2.3630866551741292E-2</v>
      </c>
      <c r="L183" s="7">
        <f t="shared" si="44"/>
        <v>4.2136805297630531E-2</v>
      </c>
      <c r="M183" s="7">
        <f>Ganges!I183-K183-L183-AVERAGE(Ganges!$I$2:$I$349)</f>
        <v>9.9443047023726194E-3</v>
      </c>
      <c r="N183" s="7">
        <f>AVERAGE(Ganges!J177:J188)-AVERAGE(Ganges!$J$2:$J$349)</f>
        <v>-0.29051651520114974</v>
      </c>
      <c r="O183" s="7">
        <f t="shared" si="45"/>
        <v>-1.6770966998809522</v>
      </c>
      <c r="P183" s="7">
        <f>Ganges!J183-N183-O183-AVERAGE(Ganges!$J$2:$J$349)</f>
        <v>0.26566568904761878</v>
      </c>
      <c r="Q183" s="7">
        <f>AVERAGE(Ganges!K177:K188)-AVERAGE(Ganges!$K$2:$K$349)</f>
        <v>3.8633667040231745E-2</v>
      </c>
      <c r="R183" s="7">
        <f t="shared" si="46"/>
        <v>-5.4973427976191536E-3</v>
      </c>
      <c r="S183" s="7">
        <f>Ganges!K183-Q183-R183-AVERAGE(Ganges!$K$2:$K$349)</f>
        <v>-0.14501349053571433</v>
      </c>
      <c r="T183" s="7">
        <f>AVERAGE(Ganges!L177:L188)-AVERAGE(Ganges!$L$2:$L$349)</f>
        <v>-0.38671748028736008</v>
      </c>
      <c r="U183" s="7">
        <f t="shared" si="47"/>
        <v>-1.9322372438392863</v>
      </c>
      <c r="V183" s="7">
        <f>Ganges!L183-T183-U183-AVERAGE(Ganges!$L$2:$L$349)</f>
        <v>0.45413672217262135</v>
      </c>
      <c r="W183" s="7">
        <f>AVERAGE(Ganges!M177:M188)-AVERAGE(Ganges!$M$2:$M$349)</f>
        <v>2.1919839942526886E-3</v>
      </c>
      <c r="X183" s="7">
        <f t="shared" si="48"/>
        <v>5.7873377500000073E-2</v>
      </c>
      <c r="Y183" s="7">
        <f>Ganges!M183-W183-X183-AVERAGE(Ganges!$M$2:$M$349)</f>
        <v>2.0831033333332805E-3</v>
      </c>
      <c r="Z183" s="7">
        <f>AVERAGE(Ganges!N177:N188)-AVERAGE(Ganges!$N$2:$N$349)</f>
        <v>0.19393614770114909</v>
      </c>
      <c r="AA183" s="7">
        <f t="shared" si="49"/>
        <v>0.43765920318452389</v>
      </c>
      <c r="AB183" s="7">
        <f>Ganges!N183-Z183-AA183-AVERAGE(Ganges!$N$2:$N$349)</f>
        <v>0.23366033181547619</v>
      </c>
      <c r="AC183" s="7">
        <f>AVERAGE(Ganges!O177:O188)-AVERAGE(Ganges!$O$2:$O$349)</f>
        <v>-4.7210429454023206E-2</v>
      </c>
      <c r="AD183" s="7">
        <f t="shared" si="50"/>
        <v>-1.2697476931547613</v>
      </c>
      <c r="AE183" s="7">
        <f>Ganges!O183-AC183-AD183-AVERAGE(Ganges!$O$2:$O$349)</f>
        <v>0.34064978565476078</v>
      </c>
      <c r="AF183" s="7">
        <f>AVERAGE(Ganges!P177:P188)-AVERAGE(Ganges!$P$2:$P$349)</f>
        <v>-3.858210057471273E-2</v>
      </c>
      <c r="AG183" s="7">
        <f t="shared" si="51"/>
        <v>-0.35885107348214285</v>
      </c>
      <c r="AH183" s="7">
        <f>Ganges!P183-AF183-AG183-AVERAGE(Ganges!$P$2:$P$349)</f>
        <v>3.1214087648809452E-2</v>
      </c>
    </row>
    <row r="184" spans="1:34" x14ac:dyDescent="0.2">
      <c r="A184" s="3">
        <v>38426</v>
      </c>
      <c r="B184">
        <f t="shared" si="39"/>
        <v>2005</v>
      </c>
      <c r="C184">
        <f t="shared" si="40"/>
        <v>3</v>
      </c>
      <c r="D184" s="7">
        <f>AVERAGE(Ganges!D178:D189)</f>
        <v>-1.8667552149999995</v>
      </c>
      <c r="E184" s="7">
        <f t="shared" si="42"/>
        <v>-6.4335412916964296</v>
      </c>
      <c r="F184" s="7">
        <f>Ganges!D184-D184-E184</f>
        <v>1.186108316696429</v>
      </c>
      <c r="G184" s="7">
        <f t="shared" si="53"/>
        <v>0.73646180177579257</v>
      </c>
      <c r="H184" s="7">
        <f>AVERAGE(Ganges!H178:H189)-AVERAGE(Ganges!$H$2:$H$349)</f>
        <v>-1.320159562270419</v>
      </c>
      <c r="I184" s="7">
        <f t="shared" si="43"/>
        <v>-1.0008007227083908</v>
      </c>
      <c r="J184" s="7">
        <f>Ganges!H184-H184-I184-AVERAGE(Ganges!$H$2:$H$349)</f>
        <v>9.923008520854637E-2</v>
      </c>
      <c r="K184" s="7">
        <f>AVERAGE(Ganges!I178:I189)-AVERAGE(Ganges!$I$2:$I$349)</f>
        <v>-4.4683226551732957E-2</v>
      </c>
      <c r="L184" s="7">
        <f t="shared" si="44"/>
        <v>0.12230055642857707</v>
      </c>
      <c r="M184" s="7">
        <f>Ganges!I184-K184-L184-AVERAGE(Ganges!$I$2:$I$349)</f>
        <v>-9.6697164285828308E-3</v>
      </c>
      <c r="N184" s="7">
        <f>AVERAGE(Ganges!J178:J189)-AVERAGE(Ganges!$J$2:$J$349)</f>
        <v>-0.26224547603448323</v>
      </c>
      <c r="O184" s="7">
        <f t="shared" si="45"/>
        <v>-1.8011396020535715</v>
      </c>
      <c r="P184" s="7">
        <f>Ganges!J184-N184-O184-AVERAGE(Ganges!$J$2:$J$349)</f>
        <v>0.27101465205357167</v>
      </c>
      <c r="Q184" s="7">
        <f>AVERAGE(Ganges!K178:K189)-AVERAGE(Ganges!$K$2:$K$349)</f>
        <v>4.2373522873564884E-2</v>
      </c>
      <c r="R184" s="7">
        <f t="shared" si="46"/>
        <v>5.2535116071428689E-2</v>
      </c>
      <c r="S184" s="7">
        <f>Ganges!K184-Q184-R184-AVERAGE(Ganges!$K$2:$K$349)</f>
        <v>-6.310725523809535E-2</v>
      </c>
      <c r="T184" s="7">
        <f>AVERAGE(Ganges!L178:L189)-AVERAGE(Ganges!$L$2:$L$349)</f>
        <v>-0.3374823744540274</v>
      </c>
      <c r="U184" s="7">
        <f t="shared" si="47"/>
        <v>-3.0455844529464278</v>
      </c>
      <c r="V184" s="7">
        <f>Ganges!L184-T184-U184-AVERAGE(Ganges!$L$2:$L$349)</f>
        <v>0.35163715544642926</v>
      </c>
      <c r="W184" s="7">
        <f>AVERAGE(Ganges!M178:M189)-AVERAGE(Ganges!$M$2:$M$349)</f>
        <v>2.4289598275860358E-3</v>
      </c>
      <c r="X184" s="7">
        <f t="shared" si="48"/>
        <v>5.7839161636904807E-2</v>
      </c>
      <c r="Y184" s="7">
        <f>Ganges!M184-W184-X184-AVERAGE(Ganges!$M$2:$M$349)</f>
        <v>1.8803433630951716E-3</v>
      </c>
      <c r="Z184" s="7">
        <f>AVERAGE(Ganges!N178:N189)-AVERAGE(Ganges!$N$2:$N$349)</f>
        <v>0.1941690977011491</v>
      </c>
      <c r="AA184" s="7">
        <f t="shared" si="49"/>
        <v>0.78479671071428569</v>
      </c>
      <c r="AB184" s="7">
        <f>Ganges!N184-Z184-AA184-AVERAGE(Ganges!$N$2:$N$349)</f>
        <v>0.19333068428571409</v>
      </c>
      <c r="AC184" s="7">
        <f>AVERAGE(Ganges!O178:O189)-AVERAGE(Ganges!$O$2:$O$349)</f>
        <v>-8.9904601120689875E-2</v>
      </c>
      <c r="AD184" s="7">
        <f t="shared" si="50"/>
        <v>-1.2446956646428582</v>
      </c>
      <c r="AE184" s="7">
        <f>Ganges!O184-AC184-AD184-AVERAGE(Ganges!$O$2:$O$349)</f>
        <v>0.29966360880952525</v>
      </c>
      <c r="AF184" s="7">
        <f>AVERAGE(Ganges!P178:P189)-AVERAGE(Ganges!$P$2:$P$349)</f>
        <v>-5.126250224137946E-2</v>
      </c>
      <c r="AG184" s="7">
        <f t="shared" si="51"/>
        <v>-0.35879812741071426</v>
      </c>
      <c r="AH184" s="7">
        <f>Ganges!P184-AF184-AG184-AVERAGE(Ganges!$P$2:$P$349)</f>
        <v>4.2043333244047632E-2</v>
      </c>
    </row>
    <row r="185" spans="1:34" x14ac:dyDescent="0.2">
      <c r="A185" s="3">
        <v>38457</v>
      </c>
      <c r="B185">
        <f t="shared" si="39"/>
        <v>2005</v>
      </c>
      <c r="C185">
        <f t="shared" si="40"/>
        <v>4</v>
      </c>
      <c r="D185" s="7">
        <f>AVERAGE(Ganges!D179:D190)</f>
        <v>-2.0063140474999996</v>
      </c>
      <c r="E185" s="7">
        <f t="shared" si="42"/>
        <v>-7.9041783172619047</v>
      </c>
      <c r="F185" s="7">
        <f>Ganges!D185-D185-E185</f>
        <v>0.99240440476190539</v>
      </c>
      <c r="G185" s="7">
        <f t="shared" si="53"/>
        <v>0.72292919485215346</v>
      </c>
      <c r="H185" s="7">
        <f>AVERAGE(Ganges!H179:H190)-AVERAGE(Ganges!$H$2:$H$349)</f>
        <v>-1.4486385664367845</v>
      </c>
      <c r="I185" s="7">
        <f t="shared" si="43"/>
        <v>-1.958955310744841</v>
      </c>
      <c r="J185" s="7">
        <f>Ganges!H185-H185-I185-AVERAGE(Ganges!$H$2:$H$349)</f>
        <v>0.1209222674110606</v>
      </c>
      <c r="K185" s="7">
        <f>AVERAGE(Ganges!I179:I190)-AVERAGE(Ganges!$I$2:$I$349)</f>
        <v>-6.520248321839972E-2</v>
      </c>
      <c r="L185" s="7">
        <f t="shared" si="44"/>
        <v>0.19232259363092652</v>
      </c>
      <c r="M185" s="7">
        <f>Ganges!I185-K185-L185-AVERAGE(Ganges!$I$2:$I$349)</f>
        <v>-3.8441269642675024E-3</v>
      </c>
      <c r="N185" s="7">
        <f>AVERAGE(Ganges!J179:J190)-AVERAGE(Ganges!$J$2:$J$349)</f>
        <v>-0.25717439186781665</v>
      </c>
      <c r="O185" s="7">
        <f t="shared" si="45"/>
        <v>-1.7586500249702381</v>
      </c>
      <c r="P185" s="7">
        <f>Ganges!J185-N185-O185-AVERAGE(Ganges!$J$2:$J$349)</f>
        <v>0.21961858080357199</v>
      </c>
      <c r="Q185" s="7">
        <f>AVERAGE(Ganges!K179:K190)-AVERAGE(Ganges!$K$2:$K$349)</f>
        <v>2.8394152040231768E-2</v>
      </c>
      <c r="R185" s="7">
        <f t="shared" si="46"/>
        <v>0.2259362869047622</v>
      </c>
      <c r="S185" s="7">
        <f>Ganges!K185-Q185-R185-AVERAGE(Ganges!$K$2:$K$349)</f>
        <v>1.4721504761904258E-2</v>
      </c>
      <c r="T185" s="7">
        <f>AVERAGE(Ganges!L179:L190)-AVERAGE(Ganges!$L$2:$L$349)</f>
        <v>-0.40223670195402583</v>
      </c>
      <c r="U185" s="7">
        <f t="shared" si="47"/>
        <v>-3.723486840119048</v>
      </c>
      <c r="V185" s="7">
        <f>Ganges!L185-T185-U185-AVERAGE(Ganges!$L$2:$L$349)</f>
        <v>0.47104744011904831</v>
      </c>
      <c r="W185" s="7">
        <f>AVERAGE(Ganges!M179:M190)-AVERAGE(Ganges!$M$2:$M$349)</f>
        <v>3.1719048275860584E-3</v>
      </c>
      <c r="X185" s="7">
        <f t="shared" si="48"/>
        <v>-0.21711850002976191</v>
      </c>
      <c r="Y185" s="7">
        <f>Ganges!M185-W185-X185-AVERAGE(Ganges!$M$2:$M$349)</f>
        <v>-2.3091499702380947E-3</v>
      </c>
      <c r="Z185" s="7">
        <f>AVERAGE(Ganges!N179:N190)-AVERAGE(Ganges!$N$2:$N$349)</f>
        <v>0.19381149853448243</v>
      </c>
      <c r="AA185" s="7">
        <f t="shared" si="49"/>
        <v>0.94605123470238128</v>
      </c>
      <c r="AB185" s="7">
        <f>Ganges!N185-Z185-AA185-AVERAGE(Ganges!$N$2:$N$349)</f>
        <v>0.15457070946428542</v>
      </c>
      <c r="AC185" s="7">
        <f>AVERAGE(Ganges!O179:O190)-AVERAGE(Ganges!$O$2:$O$349)</f>
        <v>-1.1491472787356294E-2</v>
      </c>
      <c r="AD185" s="7">
        <f t="shared" si="50"/>
        <v>-1.2491411090178564</v>
      </c>
      <c r="AE185" s="7">
        <f>Ganges!O185-AC185-AD185-AVERAGE(Ganges!$O$2:$O$349)</f>
        <v>-2.2763415148810751E-2</v>
      </c>
      <c r="AF185" s="7">
        <f>AVERAGE(Ganges!P179:P190)-AVERAGE(Ganges!$P$2:$P$349)</f>
        <v>-4.6965817241379437E-2</v>
      </c>
      <c r="AG185" s="7">
        <f t="shared" si="51"/>
        <v>-0.36113467098214286</v>
      </c>
      <c r="AH185" s="7">
        <f>Ganges!P185-AF185-AG185-AVERAGE(Ganges!$P$2:$P$349)</f>
        <v>4.0556601815476157E-2</v>
      </c>
    </row>
    <row r="186" spans="1:34" x14ac:dyDescent="0.2">
      <c r="A186" s="3">
        <v>38487</v>
      </c>
      <c r="B186">
        <f t="shared" si="39"/>
        <v>2005</v>
      </c>
      <c r="C186">
        <f t="shared" si="40"/>
        <v>5</v>
      </c>
      <c r="D186" s="7">
        <f>AVERAGE(Ganges!D180:D191)</f>
        <v>-2.2153100708333331</v>
      </c>
      <c r="E186" s="7">
        <f t="shared" si="42"/>
        <v>-8.4472615789880923</v>
      </c>
      <c r="F186" s="7">
        <f>Ganges!D186-D186-E186</f>
        <v>0.84370682982142498</v>
      </c>
      <c r="G186" s="7">
        <f t="shared" si="53"/>
        <v>0.51568829398299809</v>
      </c>
      <c r="H186" s="7">
        <f>AVERAGE(Ganges!H180:H191)-AVERAGE(Ganges!$H$2:$H$349)</f>
        <v>-1.5706274981034767</v>
      </c>
      <c r="I186" s="7">
        <f t="shared" si="43"/>
        <v>-2.9423304963988812</v>
      </c>
      <c r="J186" s="7">
        <f>Ganges!H186-H186-I186-AVERAGE(Ganges!$H$2:$H$349)</f>
        <v>0.17184303473186446</v>
      </c>
      <c r="K186" s="7">
        <f>AVERAGE(Ganges!I180:I191)-AVERAGE(Ganges!$I$2:$I$349)</f>
        <v>-8.717736488506489E-2</v>
      </c>
      <c r="L186" s="7">
        <f t="shared" si="44"/>
        <v>0.26187326818451595</v>
      </c>
      <c r="M186" s="7">
        <f>Ganges!I186-K186-L186-AVERAGE(Ganges!$I$2:$I$349)</f>
        <v>-1.3505639851189244E-2</v>
      </c>
      <c r="N186" s="7">
        <f>AVERAGE(Ganges!J180:J191)-AVERAGE(Ganges!$J$2:$J$349)</f>
        <v>-0.27694872936781656</v>
      </c>
      <c r="O186" s="7">
        <f t="shared" si="45"/>
        <v>-1.654806472142857</v>
      </c>
      <c r="P186" s="7">
        <f>Ganges!J186-N186-O186-AVERAGE(Ganges!$J$2:$J$349)</f>
        <v>0.1481350654761906</v>
      </c>
      <c r="Q186" s="7">
        <f>AVERAGE(Ganges!K180:K191)-AVERAGE(Ganges!$K$2:$K$349)</f>
        <v>4.7055576206898264E-2</v>
      </c>
      <c r="R186" s="7">
        <f t="shared" si="46"/>
        <v>0.48784478613095239</v>
      </c>
      <c r="S186" s="7">
        <f>Ganges!K186-Q186-R186-AVERAGE(Ganges!$K$2:$K$349)</f>
        <v>-1.9555468630952477E-2</v>
      </c>
      <c r="T186" s="7">
        <f>AVERAGE(Ganges!L180:L191)-AVERAGE(Ganges!$L$2:$L$349)</f>
        <v>-0.42997368362069199</v>
      </c>
      <c r="U186" s="7">
        <f t="shared" si="47"/>
        <v>-4.0625065267857146</v>
      </c>
      <c r="V186" s="7">
        <f>Ganges!L186-T186-U186-AVERAGE(Ganges!$L$2:$L$349)</f>
        <v>0.32179644845238098</v>
      </c>
      <c r="W186" s="7">
        <f>AVERAGE(Ganges!M180:M191)-AVERAGE(Ganges!$M$2:$M$349)</f>
        <v>3.9148498275860255E-3</v>
      </c>
      <c r="X186" s="7">
        <f t="shared" si="48"/>
        <v>-8.4250850982142855E-2</v>
      </c>
      <c r="Y186" s="7">
        <f>Ganges!M186-W186-X186-AVERAGE(Ganges!$M$2:$M$349)</f>
        <v>-5.3429401785712316E-4</v>
      </c>
      <c r="Z186" s="7">
        <f>AVERAGE(Ganges!N180:N191)-AVERAGE(Ganges!$N$2:$N$349)</f>
        <v>0.1901905610344824</v>
      </c>
      <c r="AA186" s="7">
        <f t="shared" si="49"/>
        <v>0.73088484630952411</v>
      </c>
      <c r="AB186" s="7">
        <f>Ganges!N186-Z186-AA186-AVERAGE(Ganges!$N$2:$N$349)</f>
        <v>0.26193955535714242</v>
      </c>
      <c r="AC186" s="7">
        <f>AVERAGE(Ganges!O180:O191)-AVERAGE(Ganges!$O$2:$O$349)</f>
        <v>-4.4878378620690107E-2</v>
      </c>
      <c r="AD186" s="7">
        <f t="shared" si="50"/>
        <v>-0.8533853583035711</v>
      </c>
      <c r="AE186" s="7">
        <f>Ganges!O186-AC186-AD186-AVERAGE(Ganges!$O$2:$O$349)</f>
        <v>-4.4383480029762445E-2</v>
      </c>
      <c r="AF186" s="7">
        <f>AVERAGE(Ganges!P180:P191)-AVERAGE(Ganges!$P$2:$P$349)</f>
        <v>-4.6876547241379463E-2</v>
      </c>
      <c r="AG186" s="7">
        <f t="shared" si="51"/>
        <v>-0.33059407988095235</v>
      </c>
      <c r="AH186" s="7">
        <f>Ganges!P186-AF186-AG186-AVERAGE(Ganges!$P$2:$P$349)</f>
        <v>1.8108560714285682E-2</v>
      </c>
    </row>
    <row r="187" spans="1:34" x14ac:dyDescent="0.2">
      <c r="A187" s="3">
        <v>38518</v>
      </c>
      <c r="B187">
        <f t="shared" si="39"/>
        <v>2005</v>
      </c>
      <c r="C187">
        <f t="shared" si="40"/>
        <v>6</v>
      </c>
      <c r="D187" s="7">
        <f>AVERAGE(Ganges!D181:D192)</f>
        <v>-2.3711184500000004</v>
      </c>
      <c r="E187" s="7">
        <f t="shared" si="42"/>
        <v>-5.6838632847619053</v>
      </c>
      <c r="F187" s="7">
        <f>Ganges!D187-D187-E187</f>
        <v>-1.8874172852380937</v>
      </c>
      <c r="G187" s="7">
        <f t="shared" si="53"/>
        <v>0.17026913119491519</v>
      </c>
      <c r="H187" s="7">
        <f>AVERAGE(Ganges!H181:H192)-AVERAGE(Ganges!$H$2:$H$349)</f>
        <v>-1.7080583247711729</v>
      </c>
      <c r="I187" s="7">
        <f t="shared" si="43"/>
        <v>-2.8943517773818712</v>
      </c>
      <c r="J187" s="7">
        <f>Ganges!H187-H187-I187-AVERAGE(Ganges!$H$2:$H$349)</f>
        <v>-0.5617029076174731</v>
      </c>
      <c r="K187" s="7">
        <f>AVERAGE(Ganges!I181:I192)-AVERAGE(Ganges!$I$2:$I$349)</f>
        <v>-0.10992885488506232</v>
      </c>
      <c r="L187" s="7">
        <f t="shared" si="44"/>
        <v>0.24831659461309386</v>
      </c>
      <c r="M187" s="7">
        <f>Ganges!I187-K187-L187-AVERAGE(Ganges!$I$2:$I$349)</f>
        <v>6.0979637202294157E-3</v>
      </c>
      <c r="N187" s="7">
        <f>AVERAGE(Ganges!J181:J192)-AVERAGE(Ganges!$J$2:$J$349)</f>
        <v>-0.28119633520114928</v>
      </c>
      <c r="O187" s="7">
        <f t="shared" si="45"/>
        <v>-0.61263912815476207</v>
      </c>
      <c r="P187" s="7">
        <f>Ganges!J187-N187-O187-AVERAGE(Ganges!$J$2:$J$349)</f>
        <v>-0.33567072267857179</v>
      </c>
      <c r="Q187" s="7">
        <f>AVERAGE(Ganges!K181:K192)-AVERAGE(Ganges!$K$2:$K$349)</f>
        <v>5.7541131206898188E-2</v>
      </c>
      <c r="R187" s="7">
        <f t="shared" si="46"/>
        <v>0.22362542860119017</v>
      </c>
      <c r="S187" s="7">
        <f>Ganges!K187-Q187-R187-AVERAGE(Ganges!$K$2:$K$349)</f>
        <v>0.29617551389880992</v>
      </c>
      <c r="T187" s="7">
        <f>AVERAGE(Ganges!L181:L192)-AVERAGE(Ganges!$L$2:$L$349)</f>
        <v>-0.43894056695402472</v>
      </c>
      <c r="U187" s="7">
        <f t="shared" si="47"/>
        <v>-2.4164560386607152</v>
      </c>
      <c r="V187" s="7">
        <f>Ganges!L187-T187-U187-AVERAGE(Ganges!$L$2:$L$349)</f>
        <v>-1.0147910563392859</v>
      </c>
      <c r="W187" s="7">
        <f>AVERAGE(Ganges!M181:M192)-AVERAGE(Ganges!$M$2:$M$349)</f>
        <v>4.7513106609193834E-3</v>
      </c>
      <c r="X187" s="7">
        <f t="shared" si="48"/>
        <v>-5.7958727619047634E-2</v>
      </c>
      <c r="Y187" s="7">
        <f>Ganges!M187-W187-X187-AVERAGE(Ganges!$M$2:$M$349)</f>
        <v>-7.7188821428569865E-4</v>
      </c>
      <c r="Z187" s="7">
        <f>AVERAGE(Ganges!N181:N192)-AVERAGE(Ganges!$N$2:$N$349)</f>
        <v>0.18912245270114902</v>
      </c>
      <c r="AA187" s="7">
        <f t="shared" si="49"/>
        <v>1.2079400357142833E-2</v>
      </c>
      <c r="AB187" s="7">
        <f>Ganges!N187-Z187-AA187-AVERAGE(Ganges!$N$2:$N$349)</f>
        <v>0.28606715964285712</v>
      </c>
      <c r="AC187" s="7">
        <f>AVERAGE(Ganges!O181:O192)-AVERAGE(Ganges!$O$2:$O$349)</f>
        <v>-3.8165405287356791E-2</v>
      </c>
      <c r="AD187" s="7">
        <f t="shared" si="50"/>
        <v>-0.20166404395833393</v>
      </c>
      <c r="AE187" s="7">
        <f>Ganges!O187-AC187-AD187-AVERAGE(Ganges!$O$2:$O$349)</f>
        <v>-0.4067855777083329</v>
      </c>
      <c r="AF187" s="7">
        <f>AVERAGE(Ganges!P181:P192)-AVERAGE(Ganges!$P$2:$P$349)</f>
        <v>-4.6259591408046141E-2</v>
      </c>
      <c r="AG187" s="7">
        <f t="shared" si="51"/>
        <v>1.5163750148809496E-2</v>
      </c>
      <c r="AH187" s="7">
        <f>Ganges!P187-AF187-AG187-AVERAGE(Ganges!$P$2:$P$349)</f>
        <v>-0.15610670514880948</v>
      </c>
    </row>
    <row r="188" spans="1:34" x14ac:dyDescent="0.2">
      <c r="A188" s="3">
        <v>38548</v>
      </c>
      <c r="B188">
        <f t="shared" si="39"/>
        <v>2005</v>
      </c>
      <c r="C188">
        <f t="shared" si="40"/>
        <v>7</v>
      </c>
      <c r="D188" s="7">
        <f>AVERAGE(Ganges!D182:D193)</f>
        <v>-2.5448847249999997</v>
      </c>
      <c r="E188" s="7">
        <f t="shared" si="42"/>
        <v>6.6155838407142857</v>
      </c>
      <c r="F188" s="7">
        <f>Ganges!D188-D188-E188</f>
        <v>4.2377611242857141</v>
      </c>
      <c r="G188" s="7">
        <f t="shared" si="53"/>
        <v>-0.22077350779279445</v>
      </c>
      <c r="H188" s="7">
        <f>AVERAGE(Ganges!H182:H193)-AVERAGE(Ganges!$H$2:$H$349)</f>
        <v>-1.8589575756045633</v>
      </c>
      <c r="I188" s="7">
        <f t="shared" si="43"/>
        <v>-0.77064296154776457</v>
      </c>
      <c r="J188" s="7">
        <f>Ganges!H188-H188-I188-AVERAGE(Ganges!$H$2:$H$349)</f>
        <v>0.77090744738188732</v>
      </c>
      <c r="K188" s="7">
        <f>AVERAGE(Ganges!I182:I193)-AVERAGE(Ganges!$I$2:$I$349)</f>
        <v>-0.1335777523850652</v>
      </c>
      <c r="L188" s="7">
        <f t="shared" si="44"/>
        <v>5.4661321130851093E-3</v>
      </c>
      <c r="M188" s="7">
        <f>Ganges!I188-K188-L188-AVERAGE(Ganges!$I$2:$I$349)</f>
        <v>3.2862673720238433E-2</v>
      </c>
      <c r="N188" s="7">
        <f>AVERAGE(Ganges!J182:J193)-AVERAGE(Ganges!$J$2:$J$349)</f>
        <v>-0.28079954686781661</v>
      </c>
      <c r="O188" s="7">
        <f t="shared" si="45"/>
        <v>1.9146000988095242</v>
      </c>
      <c r="P188" s="7">
        <f>Ganges!J188-N188-O188-AVERAGE(Ganges!$J$2:$J$349)</f>
        <v>0.80067887202380916</v>
      </c>
      <c r="Q188" s="7">
        <f>AVERAGE(Ganges!K182:K193)-AVERAGE(Ganges!$K$2:$K$349)</f>
        <v>6.023498287356488E-2</v>
      </c>
      <c r="R188" s="7">
        <f t="shared" si="46"/>
        <v>-0.24747748931547631</v>
      </c>
      <c r="S188" s="7">
        <f>Ganges!K188-Q188-R188-AVERAGE(Ganges!$K$2:$K$349)</f>
        <v>-8.3584689851190275E-2</v>
      </c>
      <c r="T188" s="7">
        <f>AVERAGE(Ganges!L182:L193)-AVERAGE(Ganges!$L$2:$L$349)</f>
        <v>-0.44206810195402557</v>
      </c>
      <c r="U188" s="7">
        <f t="shared" si="47"/>
        <v>2.784802820148812</v>
      </c>
      <c r="V188" s="7">
        <f>Ganges!L188-T188-U188-AVERAGE(Ganges!$L$2:$L$349)</f>
        <v>1.7281658198511867</v>
      </c>
      <c r="W188" s="7">
        <f>AVERAGE(Ganges!M182:M193)-AVERAGE(Ganges!$M$2:$M$349)</f>
        <v>4.8597756609193854E-3</v>
      </c>
      <c r="X188" s="7">
        <f t="shared" si="48"/>
        <v>0.12891117982142855</v>
      </c>
      <c r="Y188" s="7">
        <f>Ganges!M188-W188-X188-AVERAGE(Ganges!$M$2:$M$349)</f>
        <v>4.421509345238106E-3</v>
      </c>
      <c r="Z188" s="7">
        <f>AVERAGE(Ganges!N182:N193)-AVERAGE(Ganges!$N$2:$N$349)</f>
        <v>0.18662013270114897</v>
      </c>
      <c r="AA188" s="7">
        <f t="shared" si="49"/>
        <v>-0.52519605559523808</v>
      </c>
      <c r="AB188" s="7">
        <f>Ganges!N188-Z188-AA188-AVERAGE(Ganges!$N$2:$N$349)</f>
        <v>-0.12979526440476186</v>
      </c>
      <c r="AC188" s="7">
        <f>AVERAGE(Ganges!O182:O193)-AVERAGE(Ganges!$O$2:$O$349)</f>
        <v>-3.5125906120691219E-2</v>
      </c>
      <c r="AD188" s="7">
        <f t="shared" si="50"/>
        <v>2.1484386747619038</v>
      </c>
      <c r="AE188" s="7">
        <f>Ganges!O188-AC188-AD188-AVERAGE(Ganges!$O$2:$O$349)</f>
        <v>0.37461133440476413</v>
      </c>
      <c r="AF188" s="7">
        <f>AVERAGE(Ganges!P182:P193)-AVERAGE(Ganges!$P$2:$P$349)</f>
        <v>-4.6095930574712785E-2</v>
      </c>
      <c r="AG188" s="7">
        <f t="shared" si="51"/>
        <v>1.1766963763988094</v>
      </c>
      <c r="AH188" s="7">
        <f>Ganges!P188-AF188-AG188-AVERAGE(Ganges!$P$2:$P$349)</f>
        <v>0.73955269776785726</v>
      </c>
    </row>
    <row r="189" spans="1:34" x14ac:dyDescent="0.2">
      <c r="A189" s="3">
        <v>38579</v>
      </c>
      <c r="B189">
        <f t="shared" si="39"/>
        <v>2005</v>
      </c>
      <c r="C189">
        <f t="shared" si="40"/>
        <v>8</v>
      </c>
      <c r="D189" s="7">
        <f>AVERAGE(Ganges!D183:D194)</f>
        <v>-2.7705001466666661</v>
      </c>
      <c r="E189" s="7">
        <f t="shared" si="42"/>
        <v>14.858317791160713</v>
      </c>
      <c r="F189" s="7">
        <f>Ganges!D189-D189-E189</f>
        <v>-2.0518164344940466</v>
      </c>
      <c r="G189" s="7">
        <f t="shared" si="53"/>
        <v>-0.55266006365723841</v>
      </c>
      <c r="H189" s="7">
        <f>AVERAGE(Ganges!H183:H194)-AVERAGE(Ganges!$H$2:$H$349)</f>
        <v>-2.0199479722705291</v>
      </c>
      <c r="I189" s="7">
        <f t="shared" si="43"/>
        <v>1.7910672144639648</v>
      </c>
      <c r="J189" s="7">
        <f>Ganges!H189-H189-I189-AVERAGE(Ganges!$H$2:$H$349)</f>
        <v>0.20368375803627714</v>
      </c>
      <c r="K189" s="7">
        <f>AVERAGE(Ganges!I183:I194)-AVERAGE(Ganges!$I$2:$I$349)</f>
        <v>-0.15520835821840961</v>
      </c>
      <c r="L189" s="7">
        <f t="shared" si="44"/>
        <v>-0.2522639657440422</v>
      </c>
      <c r="M189" s="7">
        <f>Ganges!I189-K189-L189-AVERAGE(Ganges!$I$2:$I$349)</f>
        <v>3.1579917410709868E-2</v>
      </c>
      <c r="N189" s="7">
        <f>AVERAGE(Ganges!J183:J194)-AVERAGE(Ganges!$J$2:$J$349)</f>
        <v>-0.28327796270114991</v>
      </c>
      <c r="O189" s="7">
        <f t="shared" si="45"/>
        <v>3.2617922553273822</v>
      </c>
      <c r="P189" s="7">
        <f>Ganges!J189-N189-O189-AVERAGE(Ganges!$J$2:$J$349)</f>
        <v>-0.3293575286607151</v>
      </c>
      <c r="Q189" s="7">
        <f>AVERAGE(Ganges!K183:K194)-AVERAGE(Ganges!$K$2:$K$349)</f>
        <v>6.9850453706898241E-2</v>
      </c>
      <c r="R189" s="7">
        <f t="shared" si="46"/>
        <v>-0.6777548544940476</v>
      </c>
      <c r="S189" s="7">
        <f>Ganges!K189-Q189-R189-AVERAGE(Ganges!$K$2:$K$349)</f>
        <v>3.0462414494047629E-2</v>
      </c>
      <c r="T189" s="7">
        <f>AVERAGE(Ganges!L183:L194)-AVERAGE(Ganges!$L$2:$L$349)</f>
        <v>-0.46514431778735865</v>
      </c>
      <c r="U189" s="7">
        <f t="shared" si="47"/>
        <v>6.3223019357738082</v>
      </c>
      <c r="V189" s="7">
        <f>Ganges!L189-T189-U189-AVERAGE(Ganges!$L$2:$L$349)</f>
        <v>-0.7270691899404742</v>
      </c>
      <c r="W189" s="7">
        <f>AVERAGE(Ganges!M183:M194)-AVERAGE(Ganges!$M$2:$M$349)</f>
        <v>5.1299981609193857E-3</v>
      </c>
      <c r="X189" s="7">
        <f t="shared" si="48"/>
        <v>-7.3896365773808981E-3</v>
      </c>
      <c r="Y189" s="7">
        <f>Ganges!M189-W189-X189-AVERAGE(Ganges!$M$2:$M$349)</f>
        <v>-1.2627675595244803E-4</v>
      </c>
      <c r="Z189" s="7">
        <f>AVERAGE(Ganges!N183:N194)-AVERAGE(Ganges!$N$2:$N$349)</f>
        <v>0.17214956020114902</v>
      </c>
      <c r="AA189" s="7">
        <f t="shared" si="49"/>
        <v>-0.60797518208333334</v>
      </c>
      <c r="AB189" s="7">
        <f>Ganges!N189-Z189-AA189-AVERAGE(Ganges!$N$2:$N$349)</f>
        <v>-0.16286718541666662</v>
      </c>
      <c r="AC189" s="7">
        <f>AVERAGE(Ganges!O183:O194)-AVERAGE(Ganges!$O$2:$O$349)</f>
        <v>-4.7934626120690993E-2</v>
      </c>
      <c r="AD189" s="7">
        <f t="shared" si="50"/>
        <v>3.8747627743750011</v>
      </c>
      <c r="AE189" s="7">
        <f>Ganges!O189-AC189-AD189-AVERAGE(Ganges!$O$2:$O$349)</f>
        <v>-0.59503855520833326</v>
      </c>
      <c r="AF189" s="7">
        <f>AVERAGE(Ganges!P183:P194)-AVERAGE(Ganges!$P$2:$P$349)</f>
        <v>-4.6133113908046086E-2</v>
      </c>
      <c r="AG189" s="7">
        <f t="shared" si="51"/>
        <v>1.1537736213392862</v>
      </c>
      <c r="AH189" s="7">
        <f>Ganges!P189-AF189-AG189-AVERAGE(Ganges!$P$2:$P$349)</f>
        <v>-0.50314884383928615</v>
      </c>
    </row>
    <row r="190" spans="1:34" x14ac:dyDescent="0.2">
      <c r="A190" s="3">
        <v>38610</v>
      </c>
      <c r="B190">
        <f t="shared" si="39"/>
        <v>2005</v>
      </c>
      <c r="C190">
        <f t="shared" si="40"/>
        <v>9</v>
      </c>
      <c r="D190" s="7">
        <f>AVERAGE(Ganges!D184:D195)</f>
        <v>-3.1517792975000005</v>
      </c>
      <c r="E190" s="7">
        <f t="shared" si="42"/>
        <v>13.415904409672619</v>
      </c>
      <c r="F190" s="7">
        <f>Ganges!D190-D190-E190</f>
        <v>-3.4657914721726186</v>
      </c>
      <c r="G190" s="7">
        <f t="shared" si="53"/>
        <v>-0.73646180177579246</v>
      </c>
      <c r="H190" s="7">
        <f>AVERAGE(Ganges!H184:H195)-AVERAGE(Ganges!$H$2:$H$349)</f>
        <v>-2.2047624247707063</v>
      </c>
      <c r="I190" s="7">
        <f t="shared" si="43"/>
        <v>2.8821643645833319</v>
      </c>
      <c r="J190" s="7">
        <f>Ganges!H190-H190-I190-AVERAGE(Ganges!$H$2:$H$349)</f>
        <v>-0.41915166958324335</v>
      </c>
      <c r="K190" s="7">
        <f>AVERAGE(Ganges!I184:I195)-AVERAGE(Ganges!$I$2:$I$349)</f>
        <v>-0.18143599155174428</v>
      </c>
      <c r="L190" s="7">
        <f t="shared" si="44"/>
        <v>-0.26117310074405253</v>
      </c>
      <c r="M190" s="7">
        <f>Ganges!I190-K190-L190-AVERAGE(Ganges!$I$2:$I$349)</f>
        <v>1.5126715744059993E-2</v>
      </c>
      <c r="N190" s="7">
        <f>AVERAGE(Ganges!J184:J195)-AVERAGE(Ganges!$J$2:$J$349)</f>
        <v>-0.29219210103448323</v>
      </c>
      <c r="O190" s="7">
        <f t="shared" si="45"/>
        <v>3.2540599605357148</v>
      </c>
      <c r="P190" s="7">
        <f>Ganges!J190-N190-O190-AVERAGE(Ganges!$J$2:$J$349)</f>
        <v>-0.93356213553571443</v>
      </c>
      <c r="Q190" s="7">
        <f>AVERAGE(Ganges!K184:K195)-AVERAGE(Ganges!$K$2:$K$349)</f>
        <v>0.10971698037356481</v>
      </c>
      <c r="R190" s="7">
        <f t="shared" si="46"/>
        <v>-0.42088666654761897</v>
      </c>
      <c r="S190" s="7">
        <f>Ganges!K190-Q190-R190-AVERAGE(Ganges!$K$2:$K$349)</f>
        <v>-3.7467101190475915E-3</v>
      </c>
      <c r="T190" s="7">
        <f>AVERAGE(Ganges!L184:L195)-AVERAGE(Ganges!$L$2:$L$349)</f>
        <v>-0.54077400862069247</v>
      </c>
      <c r="U190" s="7">
        <f t="shared" si="47"/>
        <v>5.268414059434523</v>
      </c>
      <c r="V190" s="7">
        <f>Ganges!L190-T190-U190-AVERAGE(Ganges!$L$2:$L$349)</f>
        <v>-1.6804106627678568</v>
      </c>
      <c r="W190" s="7">
        <f>AVERAGE(Ganges!M184:M195)-AVERAGE(Ganges!$M$2:$M$349)</f>
        <v>5.3991181609193972E-3</v>
      </c>
      <c r="X190" s="7">
        <f t="shared" si="48"/>
        <v>0.11492892976190469</v>
      </c>
      <c r="Y190" s="7">
        <f>Ganges!M190-W190-X190-AVERAGE(Ganges!$M$2:$M$349)</f>
        <v>2.9975869047619286E-3</v>
      </c>
      <c r="Z190" s="7">
        <f>AVERAGE(Ganges!N184:N195)-AVERAGE(Ganges!$N$2:$N$349)</f>
        <v>0.10472962353448245</v>
      </c>
      <c r="AA190" s="7">
        <f t="shared" si="49"/>
        <v>-0.60659957285714283</v>
      </c>
      <c r="AB190" s="7">
        <f>Ganges!N190-Z190-AA190-AVERAGE(Ganges!$N$2:$N$349)</f>
        <v>-9.7961697976190587E-2</v>
      </c>
      <c r="AC190" s="7">
        <f>AVERAGE(Ganges!O184:O195)-AVERAGE(Ganges!$O$2:$O$349)</f>
        <v>-0.10592656862069028</v>
      </c>
      <c r="AD190" s="7">
        <f t="shared" si="50"/>
        <v>2.8007526385714296</v>
      </c>
      <c r="AE190" s="7">
        <f>Ganges!O190-AC190-AD190-AVERAGE(Ganges!$O$2:$O$349)</f>
        <v>-4.1150469047623872E-3</v>
      </c>
      <c r="AF190" s="7">
        <f>AVERAGE(Ganges!P184:P195)-AVERAGE(Ganges!$P$2:$P$349)</f>
        <v>-4.6533591408046082E-2</v>
      </c>
      <c r="AG190" s="7">
        <f t="shared" si="51"/>
        <v>0.38425597407738099</v>
      </c>
      <c r="AH190" s="7">
        <f>Ganges!P190-AF190-AG190-AVERAGE(Ganges!$P$2:$P$349)</f>
        <v>-0.34507900907738104</v>
      </c>
    </row>
    <row r="191" spans="1:34" x14ac:dyDescent="0.2">
      <c r="A191" s="3">
        <v>38640</v>
      </c>
      <c r="B191">
        <f t="shared" si="39"/>
        <v>2005</v>
      </c>
      <c r="C191">
        <f t="shared" si="40"/>
        <v>10</v>
      </c>
      <c r="D191" s="7">
        <f>AVERAGE(Ganges!D185:D196)</f>
        <v>-3.4555591383333333</v>
      </c>
      <c r="E191" s="7">
        <f t="shared" si="42"/>
        <v>4.8211342427380952</v>
      </c>
      <c r="F191" s="7">
        <f>Ganges!D191-D191-E191</f>
        <v>-0.62589249440476191</v>
      </c>
      <c r="G191" s="7">
        <f t="shared" si="53"/>
        <v>-0.72292919485215368</v>
      </c>
      <c r="H191" s="7">
        <f>AVERAGE(Ganges!H185:H196)-AVERAGE(Ganges!$H$2:$H$349)</f>
        <v>-2.3859351131040967</v>
      </c>
      <c r="I191" s="7">
        <f t="shared" si="43"/>
        <v>2.5435645691068203</v>
      </c>
      <c r="J191" s="7">
        <f>Ganges!H191-H191-I191-AVERAGE(Ganges!$H$2:$H$349)</f>
        <v>-4.488699577314037E-2</v>
      </c>
      <c r="K191" s="7">
        <f>AVERAGE(Ganges!I185:I196)-AVERAGE(Ganges!$I$2:$I$349)</f>
        <v>-0.20621435738507188</v>
      </c>
      <c r="L191" s="7">
        <f t="shared" si="44"/>
        <v>-0.20432651529761614</v>
      </c>
      <c r="M191" s="7">
        <f>Ganges!I191-K191-L191-AVERAGE(Ganges!$I$2:$I$349)</f>
        <v>9.6469361309488022E-3</v>
      </c>
      <c r="N191" s="7">
        <f>AVERAGE(Ganges!J185:J196)-AVERAGE(Ganges!$J$2:$J$349)</f>
        <v>-0.29925607103448315</v>
      </c>
      <c r="O191" s="7">
        <f t="shared" si="45"/>
        <v>1.1486781142559517</v>
      </c>
      <c r="P191" s="7">
        <f>Ganges!J191-N191-O191-AVERAGE(Ganges!$J$2:$J$349)</f>
        <v>-0.3845478192559515</v>
      </c>
      <c r="Q191" s="7">
        <f>AVERAGE(Ganges!K185:K196)-AVERAGE(Ganges!$K$2:$K$349)</f>
        <v>0.11305674787356479</v>
      </c>
      <c r="R191" s="7">
        <f t="shared" si="46"/>
        <v>-9.0107742261904655E-2</v>
      </c>
      <c r="S191" s="7">
        <f>Ganges!K191-Q191-R191-AVERAGE(Ganges!$K$2:$K$349)</f>
        <v>-0.12638246190476188</v>
      </c>
      <c r="T191" s="7">
        <f>AVERAGE(Ganges!L185:L196)-AVERAGE(Ganges!$L$2:$L$349)</f>
        <v>-0.56085060112069218</v>
      </c>
      <c r="U191" s="7">
        <f t="shared" si="47"/>
        <v>1.5566194781845244</v>
      </c>
      <c r="V191" s="7">
        <f>Ganges!L191-T191-U191-AVERAGE(Ganges!$L$2:$L$349)</f>
        <v>-0.10328458901785798</v>
      </c>
      <c r="W191" s="7">
        <f>AVERAGE(Ganges!M185:M196)-AVERAGE(Ganges!$M$2:$M$349)</f>
        <v>5.6682381609194088E-3</v>
      </c>
      <c r="X191" s="7">
        <f t="shared" si="48"/>
        <v>0.11484751752976188</v>
      </c>
      <c r="Y191" s="7">
        <f>Ganges!M191-W191-X191-AVERAGE(Ganges!$M$2:$M$349)</f>
        <v>2.8098791369047249E-3</v>
      </c>
      <c r="Z191" s="7">
        <f>AVERAGE(Ganges!N185:N196)-AVERAGE(Ganges!$N$2:$N$349)</f>
        <v>3.696207270114904E-2</v>
      </c>
      <c r="AA191" s="7">
        <f t="shared" si="49"/>
        <v>-0.53780897583333331</v>
      </c>
      <c r="AB191" s="7">
        <f>Ganges!N191-Z191-AA191-AVERAGE(Ganges!$N$2:$N$349)</f>
        <v>-1.2032244166666706E-2</v>
      </c>
      <c r="AC191" s="7">
        <f>AVERAGE(Ganges!O185:O196)-AVERAGE(Ganges!$O$2:$O$349)</f>
        <v>-0.11251528612069084</v>
      </c>
      <c r="AD191" s="7">
        <f t="shared" si="50"/>
        <v>0.54755549892857047</v>
      </c>
      <c r="AE191" s="7">
        <f>Ganges!O191-AC191-AD191-AVERAGE(Ganges!$O$2:$O$349)</f>
        <v>-3.1649797619026643E-3</v>
      </c>
      <c r="AF191" s="7">
        <f>AVERAGE(Ganges!P185:P196)-AVERAGE(Ganges!$P$2:$P$349)</f>
        <v>-4.6461138908046096E-2</v>
      </c>
      <c r="AG191" s="7">
        <f t="shared" si="51"/>
        <v>-0.25787379208333333</v>
      </c>
      <c r="AH191" s="7">
        <f>Ganges!P191-AF191-AG191-AVERAGE(Ganges!$P$2:$P$349)</f>
        <v>3.6004744583333304E-2</v>
      </c>
    </row>
    <row r="192" spans="1:34" x14ac:dyDescent="0.2">
      <c r="A192" s="3">
        <v>38671</v>
      </c>
      <c r="B192">
        <f t="shared" si="39"/>
        <v>2005</v>
      </c>
      <c r="C192">
        <f t="shared" si="40"/>
        <v>11</v>
      </c>
      <c r="D192" s="7">
        <f>AVERAGE(Ganges!D186:D197)</f>
        <v>-3.6987877325</v>
      </c>
      <c r="E192" s="7">
        <f t="shared" si="42"/>
        <v>1.2460791845238033E-2</v>
      </c>
      <c r="F192" s="7">
        <f>Ganges!D192-D192-E192</f>
        <v>0.42107054065476185</v>
      </c>
      <c r="G192" s="7">
        <f t="shared" si="53"/>
        <v>-0.51568829398299842</v>
      </c>
      <c r="H192" s="7">
        <f>AVERAGE(Ganges!H186:H197)-AVERAGE(Ganges!$H$2:$H$349)</f>
        <v>-2.5726620006034864</v>
      </c>
      <c r="I192" s="7">
        <f t="shared" si="43"/>
        <v>1.821157545476126</v>
      </c>
      <c r="J192" s="7">
        <f>Ganges!H192-H192-I192-AVERAGE(Ganges!$H$2:$H$349)</f>
        <v>-3.6387854643180617E-2</v>
      </c>
      <c r="K192" s="7">
        <f>AVERAGE(Ganges!I186:I197)-AVERAGE(Ganges!$I$2:$I$349)</f>
        <v>-0.23101020738506151</v>
      </c>
      <c r="L192" s="7">
        <f t="shared" si="44"/>
        <v>-0.16102384431547279</v>
      </c>
      <c r="M192" s="7">
        <f>Ganges!I192-K192-L192-AVERAGE(Ganges!$I$2:$I$349)</f>
        <v>-2.1154948512034366E-3</v>
      </c>
      <c r="N192" s="7">
        <f>AVERAGE(Ganges!J186:J197)-AVERAGE(Ganges!$J$2:$J$349)</f>
        <v>-0.30125258353448303</v>
      </c>
      <c r="O192" s="7">
        <f t="shared" si="45"/>
        <v>0.26826936654761901</v>
      </c>
      <c r="P192" s="7">
        <f>Ganges!J192-N192-O192-AVERAGE(Ganges!$J$2:$J$349)</f>
        <v>2.4131409523810987E-3</v>
      </c>
      <c r="Q192" s="7">
        <f>AVERAGE(Ganges!K186:K197)-AVERAGE(Ganges!$K$2:$K$349)</f>
        <v>0.12001426870689846</v>
      </c>
      <c r="R192" s="7">
        <f t="shared" si="46"/>
        <v>6.3054021517857439E-2</v>
      </c>
      <c r="S192" s="7">
        <f>Ganges!K192-Q192-R192-AVERAGE(Ganges!$K$2:$K$349)</f>
        <v>-3.6518365178577206E-3</v>
      </c>
      <c r="T192" s="7">
        <f>AVERAGE(Ganges!L186:L197)-AVERAGE(Ganges!$L$2:$L$349)</f>
        <v>-0.56756216362069356</v>
      </c>
      <c r="U192" s="7">
        <f t="shared" si="47"/>
        <v>0.41896813860119142</v>
      </c>
      <c r="V192" s="7">
        <f>Ganges!L192-T192-U192-AVERAGE(Ganges!$L$2:$L$349)</f>
        <v>0.12630341306547699</v>
      </c>
      <c r="W192" s="7">
        <f>AVERAGE(Ganges!M186:M197)-AVERAGE(Ganges!$M$2:$M$349)</f>
        <v>5.6063873275860598E-3</v>
      </c>
      <c r="X192" s="7">
        <f t="shared" si="48"/>
        <v>-3.3066772559523866E-2</v>
      </c>
      <c r="Y192" s="7">
        <f>Ganges!M192-W192-X192-AVERAGE(Ganges!$M$2:$M$349)</f>
        <v>-1.4631199404761541E-3</v>
      </c>
      <c r="Z192" s="7">
        <f>AVERAGE(Ganges!N186:N197)-AVERAGE(Ganges!$N$2:$N$349)</f>
        <v>-1.1503218965517648E-2</v>
      </c>
      <c r="AA192" s="7">
        <f t="shared" si="49"/>
        <v>-0.40060437785714287</v>
      </c>
      <c r="AB192" s="7">
        <f>Ganges!N192-Z192-AA192-AVERAGE(Ganges!$N$2:$N$349)</f>
        <v>5.7356779523809576E-2</v>
      </c>
      <c r="AC192" s="7">
        <f>AVERAGE(Ganges!O186:O197)-AVERAGE(Ganges!$O$2:$O$349)</f>
        <v>-9.3957817787356568E-2</v>
      </c>
      <c r="AD192" s="7">
        <f t="shared" si="50"/>
        <v>-1.5966035900892859</v>
      </c>
      <c r="AE192" s="7">
        <f>Ganges!O192-AC192-AD192-AVERAGE(Ganges!$O$2:$O$349)</f>
        <v>0.22923553092261972</v>
      </c>
      <c r="AF192" s="7">
        <f>AVERAGE(Ganges!P186:P197)-AVERAGE(Ganges!$P$2:$P$349)</f>
        <v>-4.6458788074712709E-2</v>
      </c>
      <c r="AG192" s="7">
        <f t="shared" si="51"/>
        <v>-0.36770572782738098</v>
      </c>
      <c r="AH192" s="7">
        <f>Ganges!P192-AF192-AG192-AVERAGE(Ganges!$P$2:$P$349)</f>
        <v>4.9370749494047572E-2</v>
      </c>
    </row>
    <row r="193" spans="1:34" x14ac:dyDescent="0.2">
      <c r="A193" s="3">
        <v>38701</v>
      </c>
      <c r="B193">
        <f t="shared" si="39"/>
        <v>2005</v>
      </c>
      <c r="C193">
        <f t="shared" si="40"/>
        <v>12</v>
      </c>
      <c r="D193" s="7">
        <f>AVERAGE(Ganges!D187:D198)</f>
        <v>-3.8739009341666666</v>
      </c>
      <c r="E193" s="7">
        <f t="shared" si="42"/>
        <v>-2.527804368779762</v>
      </c>
      <c r="F193" s="7">
        <f>Ganges!D193-D193-E193</f>
        <v>0.36521200294642853</v>
      </c>
      <c r="G193" s="7">
        <f t="shared" si="53"/>
        <v>-0.17026913119491596</v>
      </c>
      <c r="H193" s="7">
        <f>AVERAGE(Ganges!H187:H198)-AVERAGE(Ganges!$H$2:$H$349)</f>
        <v>-2.74665288643655</v>
      </c>
      <c r="I193" s="7">
        <f t="shared" si="43"/>
        <v>0.85680571044576936</v>
      </c>
      <c r="J193" s="7">
        <f>Ganges!H193-H193-I193-AVERAGE(Ganges!$H$2:$H$349)</f>
        <v>-5.624825377981324E-2</v>
      </c>
      <c r="K193" s="7">
        <f>AVERAGE(Ganges!I187:I198)-AVERAGE(Ganges!$I$2:$I$349)</f>
        <v>-0.25612744571841262</v>
      </c>
      <c r="L193" s="7">
        <f t="shared" si="44"/>
        <v>-0.11034003916667245</v>
      </c>
      <c r="M193" s="7">
        <f>Ganges!I193-K193-L193-AVERAGE(Ganges!$I$2:$I$349)</f>
        <v>-1.5684841666654847E-2</v>
      </c>
      <c r="N193" s="7">
        <f>AVERAGE(Ganges!J187:J198)-AVERAGE(Ganges!$J$2:$J$349)</f>
        <v>-0.28939650186781662</v>
      </c>
      <c r="O193" s="7">
        <f t="shared" si="45"/>
        <v>-0.87976573282738069</v>
      </c>
      <c r="P193" s="7">
        <f>Ganges!J193-N193-O193-AVERAGE(Ganges!$J$2:$J$349)</f>
        <v>0.12094572866071429</v>
      </c>
      <c r="Q193" s="7">
        <f>AVERAGE(Ganges!K187:K198)-AVERAGE(Ganges!$K$2:$K$349)</f>
        <v>0.12150615287356492</v>
      </c>
      <c r="R193" s="7">
        <f t="shared" si="46"/>
        <v>0.19008705988095242</v>
      </c>
      <c r="S193" s="7">
        <f>Ganges!K193-Q193-R193-AVERAGE(Ganges!$K$2:$K$349)</f>
        <v>-5.9735779047618953E-2</v>
      </c>
      <c r="T193" s="7">
        <f>AVERAGE(Ganges!L187:L198)-AVERAGE(Ganges!$L$2:$L$349)</f>
        <v>-0.53860284945402537</v>
      </c>
      <c r="U193" s="7">
        <f t="shared" si="47"/>
        <v>-0.17494037616071356</v>
      </c>
      <c r="V193" s="7">
        <f>Ganges!L193-T193-U193-AVERAGE(Ganges!$L$2:$L$349)</f>
        <v>0.20940533366071357</v>
      </c>
      <c r="W193" s="7">
        <f>AVERAGE(Ganges!M187:M198)-AVERAGE(Ganges!$M$2:$M$349)</f>
        <v>5.9063623275860677E-3</v>
      </c>
      <c r="X193" s="7">
        <f t="shared" si="48"/>
        <v>-0.13155094151785712</v>
      </c>
      <c r="Y193" s="7">
        <f>Ganges!M193-W193-X193-AVERAGE(Ganges!$M$2:$M$349)</f>
        <v>-4.7602459821428911E-3</v>
      </c>
      <c r="Z193" s="7">
        <f>AVERAGE(Ganges!N187:N198)-AVERAGE(Ganges!$N$2:$N$349)</f>
        <v>-6.7283371465517772E-2</v>
      </c>
      <c r="AA193" s="7">
        <f t="shared" si="49"/>
        <v>-0.27994975589285714</v>
      </c>
      <c r="AB193" s="7">
        <f>Ganges!N193-Z193-AA193-AVERAGE(Ganges!$N$2:$N$349)</f>
        <v>3.8505860059523944E-2</v>
      </c>
      <c r="AC193" s="7">
        <f>AVERAGE(Ganges!O187:O198)-AVERAGE(Ganges!$O$2:$O$349)</f>
        <v>-5.8795150287356712E-2</v>
      </c>
      <c r="AD193" s="7">
        <f t="shared" si="50"/>
        <v>-1.6303820916666663</v>
      </c>
      <c r="AE193" s="7">
        <f>Ganges!O193-AC193-AD193-AVERAGE(Ganges!$O$2:$O$349)</f>
        <v>9.0376114999999757E-2</v>
      </c>
      <c r="AF193" s="7">
        <f>AVERAGE(Ganges!P187:P198)-AVERAGE(Ganges!$P$2:$P$349)</f>
        <v>-4.4466899741379351E-2</v>
      </c>
      <c r="AG193" s="7">
        <f t="shared" si="51"/>
        <v>-0.36776374574404763</v>
      </c>
      <c r="AH193" s="7">
        <f>Ganges!P193-AF193-AG193-AVERAGE(Ganges!$P$2:$P$349)</f>
        <v>4.2323769077380891E-2</v>
      </c>
    </row>
    <row r="194" spans="1:34" x14ac:dyDescent="0.2">
      <c r="A194" s="3">
        <v>38732</v>
      </c>
      <c r="B194">
        <f t="shared" si="39"/>
        <v>2006</v>
      </c>
      <c r="C194">
        <f t="shared" si="40"/>
        <v>1</v>
      </c>
      <c r="D194" s="7">
        <f>AVERAGE(Ganges!D188:D199)</f>
        <v>-3.7511992900000002</v>
      </c>
      <c r="E194" s="7">
        <f t="shared" si="42"/>
        <v>-4.2338140159523814</v>
      </c>
      <c r="F194" s="7">
        <f>Ganges!D194-D194-E194</f>
        <v>-0.3019854440476184</v>
      </c>
      <c r="G194" s="7"/>
      <c r="H194" s="7">
        <f>AVERAGE(Ganges!H188:H199)-AVERAGE(Ganges!$H$2:$H$349)</f>
        <v>-2.8010962456041852</v>
      </c>
      <c r="I194" s="7">
        <f t="shared" si="43"/>
        <v>-0.22963460261826185</v>
      </c>
      <c r="J194" s="7">
        <f>Ganges!H194-H194-I194-AVERAGE(Ganges!$H$2:$H$349)</f>
        <v>-0.26717122154786921</v>
      </c>
      <c r="K194" s="7">
        <f>AVERAGE(Ganges!I188:I199)-AVERAGE(Ganges!$I$2:$I$349)</f>
        <v>-0.28136866155173834</v>
      </c>
      <c r="L194" s="7">
        <f t="shared" si="44"/>
        <v>-4.2418025238092127E-2</v>
      </c>
      <c r="M194" s="7">
        <f>Ganges!I194-K194-L194-AVERAGE(Ganges!$I$2:$I$349)</f>
        <v>1.1756120238089807E-2</v>
      </c>
      <c r="N194" s="7">
        <f>AVERAGE(Ganges!J188:J199)-AVERAGE(Ganges!$J$2:$J$349)</f>
        <v>-0.21485098936781655</v>
      </c>
      <c r="O194" s="7">
        <f t="shared" si="45"/>
        <v>-1.4857769168154762</v>
      </c>
      <c r="P194" s="7">
        <f>Ganges!J194-N194-O194-AVERAGE(Ganges!$J$2:$J$349)</f>
        <v>0.10691291014880955</v>
      </c>
      <c r="Q194" s="7">
        <f>AVERAGE(Ganges!K188:K199)-AVERAGE(Ganges!$K$2:$K$349)</f>
        <v>7.9430722040231494E-2</v>
      </c>
      <c r="R194" s="7">
        <f t="shared" si="46"/>
        <v>0.21653965023809529</v>
      </c>
      <c r="S194" s="7">
        <f>Ganges!K194-Q194-R194-AVERAGE(Ganges!$K$2:$K$349)</f>
        <v>9.5917091428571299E-2</v>
      </c>
      <c r="T194" s="7">
        <f>AVERAGE(Ganges!L188:L199)-AVERAGE(Ganges!$L$2:$L$349)</f>
        <v>-0.36454254445402601</v>
      </c>
      <c r="U194" s="7">
        <f t="shared" si="47"/>
        <v>-1.093703183482142</v>
      </c>
      <c r="V194" s="7">
        <f>Ganges!L194-T194-U194-AVERAGE(Ganges!$L$2:$L$349)</f>
        <v>-0.14596502401785738</v>
      </c>
      <c r="W194" s="7">
        <f>AVERAGE(Ganges!M188:M199)-AVERAGE(Ganges!$M$2:$M$349)</f>
        <v>6.1013848275860427E-3</v>
      </c>
      <c r="X194" s="7">
        <f t="shared" si="48"/>
        <v>5.7876683541666668E-2</v>
      </c>
      <c r="Y194" s="7">
        <f>Ganges!M194-W194-X194-AVERAGE(Ganges!$M$2:$M$349)</f>
        <v>1.2608364583333587E-3</v>
      </c>
      <c r="Z194" s="7">
        <f>AVERAGE(Ganges!N188:N199)-AVERAGE(Ganges!$N$2:$N$349)</f>
        <v>-0.13462721229885094</v>
      </c>
      <c r="AA194" s="7">
        <f t="shared" si="49"/>
        <v>1.6850998422619168E-2</v>
      </c>
      <c r="AB194" s="7">
        <f>Ganges!N194-Z194-AA194-AVERAGE(Ganges!$N$2:$N$349)</f>
        <v>2.4554216577380772E-2</v>
      </c>
      <c r="AC194" s="7">
        <f>AVERAGE(Ganges!O188:O199)-AVERAGE(Ganges!$O$2:$O$349)</f>
        <v>-5.0759869540231151E-3</v>
      </c>
      <c r="AD194" s="7">
        <f t="shared" si="50"/>
        <v>-1.308780161279762</v>
      </c>
      <c r="AE194" s="7">
        <f>Ganges!O194-AC194-AD194-AVERAGE(Ganges!$O$2:$O$349)</f>
        <v>-0.15962907872023813</v>
      </c>
      <c r="AF194" s="7">
        <f>AVERAGE(Ganges!P188:P199)-AVERAGE(Ganges!$P$2:$P$349)</f>
        <v>-3.5176018908046114E-2</v>
      </c>
      <c r="AG194" s="7">
        <f t="shared" si="51"/>
        <v>-0.36475476767857146</v>
      </c>
      <c r="AH194" s="7">
        <f>Ganges!P194-AF194-AG194-AVERAGE(Ganges!$P$2:$P$349)</f>
        <v>3.0420950178571438E-2</v>
      </c>
    </row>
    <row r="195" spans="1:34" x14ac:dyDescent="0.2">
      <c r="A195" s="3">
        <v>38763</v>
      </c>
      <c r="B195">
        <f t="shared" ref="B195:B258" si="54">YEAR(A195)</f>
        <v>2006</v>
      </c>
      <c r="C195">
        <f t="shared" ref="C195:C258" si="55">MONTH(A195)</f>
        <v>2</v>
      </c>
      <c r="D195" s="7">
        <f>AVERAGE(Ganges!D189:D200)</f>
        <v>-4.3386115283333337</v>
      </c>
      <c r="E195" s="7">
        <f t="shared" si="42"/>
        <v>-5.2546216000595232</v>
      </c>
      <c r="F195" s="7">
        <f>Ganges!D195-D195-E195</f>
        <v>-0.72830770160714309</v>
      </c>
      <c r="G195" s="7"/>
      <c r="H195" s="7">
        <f>AVERAGE(Ganges!H189:H200)-AVERAGE(Ganges!$H$2:$H$349)</f>
        <v>-2.9638566622707003</v>
      </c>
      <c r="I195" s="7">
        <f t="shared" si="43"/>
        <v>-0.54886954151743339</v>
      </c>
      <c r="J195" s="7">
        <f>Ganges!H195-H195-I195-AVERAGE(Ganges!$H$2:$H$349)</f>
        <v>-0.38600594598210591</v>
      </c>
      <c r="K195" s="7">
        <f>AVERAGE(Ganges!I189:I200)-AVERAGE(Ganges!$I$2:$I$349)</f>
        <v>-0.3158150598850753</v>
      </c>
      <c r="L195" s="7">
        <f t="shared" si="44"/>
        <v>4.2136805297630531E-2</v>
      </c>
      <c r="M195" s="7">
        <f>Ganges!I195-K195-L195-AVERAGE(Ganges!$I$2:$I$349)</f>
        <v>-1.2603101964295149E-2</v>
      </c>
      <c r="N195" s="7">
        <f>AVERAGE(Ganges!J189:J200)-AVERAGE(Ganges!$J$2:$J$349)</f>
        <v>-0.29195780270114979</v>
      </c>
      <c r="O195" s="7">
        <f t="shared" si="45"/>
        <v>-1.6770966998809522</v>
      </c>
      <c r="P195" s="7">
        <f>Ganges!J195-N195-O195-AVERAGE(Ganges!$J$2:$J$349)</f>
        <v>0.16013731654761898</v>
      </c>
      <c r="Q195" s="7">
        <f>AVERAGE(Ganges!K189:K200)-AVERAGE(Ganges!$K$2:$K$349)</f>
        <v>8.4040117873564912E-2</v>
      </c>
      <c r="R195" s="7">
        <f t="shared" si="46"/>
        <v>-5.4973427976191536E-3</v>
      </c>
      <c r="S195" s="7">
        <f>Ganges!K195-Q195-R195-AVERAGE(Ganges!$K$2:$K$349)</f>
        <v>0.28797837863095255</v>
      </c>
      <c r="T195" s="7">
        <f>AVERAGE(Ganges!L189:L200)-AVERAGE(Ganges!$L$2:$L$349)</f>
        <v>-0.5696985527873597</v>
      </c>
      <c r="U195" s="7">
        <f t="shared" si="47"/>
        <v>-1.9322372438392863</v>
      </c>
      <c r="V195" s="7">
        <f>Ganges!L195-T195-U195-AVERAGE(Ganges!$L$2:$L$349)</f>
        <v>-0.27043849532737951</v>
      </c>
      <c r="W195" s="7">
        <f>AVERAGE(Ganges!M189:M200)-AVERAGE(Ganges!$M$2:$M$349)</f>
        <v>6.3703906609193783E-3</v>
      </c>
      <c r="X195" s="7">
        <f t="shared" si="48"/>
        <v>5.7873377500000073E-2</v>
      </c>
      <c r="Y195" s="7">
        <f>Ganges!M195-W195-X195-AVERAGE(Ganges!$M$2:$M$349)</f>
        <v>1.1341366666666186E-3</v>
      </c>
      <c r="Z195" s="7">
        <f>AVERAGE(Ganges!N189:N200)-AVERAGE(Ganges!$N$2:$N$349)</f>
        <v>-0.14394377229885097</v>
      </c>
      <c r="AA195" s="7">
        <f t="shared" si="49"/>
        <v>0.43765920318452389</v>
      </c>
      <c r="AB195" s="7">
        <f>Ganges!N195-Z195-AA195-AVERAGE(Ganges!$N$2:$N$349)</f>
        <v>-0.23749898818452397</v>
      </c>
      <c r="AC195" s="7">
        <f>AVERAGE(Ganges!O189:O200)-AVERAGE(Ganges!$O$2:$O$349)</f>
        <v>-2.9614622787356382E-2</v>
      </c>
      <c r="AD195" s="7">
        <f t="shared" si="50"/>
        <v>-1.2697476931547613</v>
      </c>
      <c r="AE195" s="7">
        <f>Ganges!O195-AC195-AD195-AVERAGE(Ganges!$O$2:$O$349)</f>
        <v>-0.37284933101190543</v>
      </c>
      <c r="AF195" s="7">
        <f>AVERAGE(Ganges!P189:P200)-AVERAGE(Ganges!$P$2:$P$349)</f>
        <v>-0.11414990807471276</v>
      </c>
      <c r="AG195" s="7">
        <f t="shared" si="51"/>
        <v>-0.35885107348214285</v>
      </c>
      <c r="AH195" s="7">
        <f>Ganges!P195-AF195-AG195-AVERAGE(Ganges!$P$2:$P$349)</f>
        <v>0.10197616514880947</v>
      </c>
    </row>
    <row r="196" spans="1:34" x14ac:dyDescent="0.2">
      <c r="A196" s="3">
        <v>38791</v>
      </c>
      <c r="B196">
        <f t="shared" si="54"/>
        <v>2006</v>
      </c>
      <c r="C196">
        <f t="shared" si="55"/>
        <v>3</v>
      </c>
      <c r="D196" s="7">
        <f>AVERAGE(Ganges!D190:D201)</f>
        <v>-4.5899603816666668</v>
      </c>
      <c r="E196" s="7">
        <f t="shared" si="42"/>
        <v>-6.4335412916964296</v>
      </c>
      <c r="F196" s="7">
        <f>Ganges!D196-D196-E196</f>
        <v>0.26395539336309604</v>
      </c>
      <c r="G196" s="7"/>
      <c r="H196" s="7">
        <f>AVERAGE(Ganges!H190:H201)-AVERAGE(Ganges!$H$2:$H$349)</f>
        <v>-3.0939225797701511</v>
      </c>
      <c r="I196" s="7">
        <f t="shared" si="43"/>
        <v>-1.0008007227083908</v>
      </c>
      <c r="J196" s="7">
        <f>Ganges!H196-H196-I196-AVERAGE(Ganges!$H$2:$H$349)</f>
        <v>-0.30107915729195156</v>
      </c>
      <c r="K196" s="7">
        <f>AVERAGE(Ganges!I190:I201)-AVERAGE(Ganges!$I$2:$I$349)</f>
        <v>-0.34819834321840659</v>
      </c>
      <c r="L196" s="7">
        <f t="shared" si="44"/>
        <v>0.12230055642857707</v>
      </c>
      <c r="M196" s="7">
        <f>Ganges!I196-K196-L196-AVERAGE(Ganges!$I$2:$I$349)</f>
        <v>-3.4949897619114267E-3</v>
      </c>
      <c r="N196" s="7">
        <f>AVERAGE(Ganges!J190:J201)-AVERAGE(Ganges!$J$2:$J$349)</f>
        <v>-0.33721398020114979</v>
      </c>
      <c r="O196" s="7">
        <f t="shared" si="45"/>
        <v>-1.8011396020535715</v>
      </c>
      <c r="P196" s="7">
        <f>Ganges!J196-N196-O196-AVERAGE(Ganges!$J$2:$J$349)</f>
        <v>0.26121551622023809</v>
      </c>
      <c r="Q196" s="7">
        <f>AVERAGE(Ganges!K190:K201)-AVERAGE(Ganges!$K$2:$K$349)</f>
        <v>9.3810829540231455E-2</v>
      </c>
      <c r="R196" s="7">
        <f t="shared" si="46"/>
        <v>5.2535116071428689E-2</v>
      </c>
      <c r="S196" s="7">
        <f>Ganges!K196-Q196-R196-AVERAGE(Ganges!$K$2:$K$349)</f>
        <v>-7.4467351904761836E-2</v>
      </c>
      <c r="T196" s="7">
        <f>AVERAGE(Ganges!L190:L201)-AVERAGE(Ganges!$L$2:$L$349)</f>
        <v>-0.63303691195402489</v>
      </c>
      <c r="U196" s="7">
        <f t="shared" si="47"/>
        <v>-3.0455844529464278</v>
      </c>
      <c r="V196" s="7">
        <f>Ganges!L196-T196-U196-AVERAGE(Ganges!$L$2:$L$349)</f>
        <v>0.40627258294642665</v>
      </c>
      <c r="W196" s="7">
        <f>AVERAGE(Ganges!M190:M201)-AVERAGE(Ganges!$M$2:$M$349)</f>
        <v>6.3380614942527003E-3</v>
      </c>
      <c r="X196" s="7">
        <f t="shared" si="48"/>
        <v>5.7839161636904807E-2</v>
      </c>
      <c r="Y196" s="7">
        <f>Ganges!M196-W196-X196-AVERAGE(Ganges!$M$2:$M$349)</f>
        <v>1.2006816964285627E-3</v>
      </c>
      <c r="Z196" s="7">
        <f>AVERAGE(Ganges!N190:N201)-AVERAGE(Ganges!$N$2:$N$349)</f>
        <v>-0.14416429979885081</v>
      </c>
      <c r="AA196" s="7">
        <f t="shared" si="49"/>
        <v>0.78479671071428569</v>
      </c>
      <c r="AB196" s="7">
        <f>Ganges!N196-Z196-AA196-AVERAGE(Ganges!$N$2:$N$349)</f>
        <v>-0.28154652821428594</v>
      </c>
      <c r="AC196" s="7">
        <f>AVERAGE(Ganges!O190:O201)-AVERAGE(Ganges!$O$2:$O$349)</f>
        <v>-1.8092567787356018E-2</v>
      </c>
      <c r="AD196" s="7">
        <f t="shared" si="50"/>
        <v>-1.2446956646428582</v>
      </c>
      <c r="AE196" s="7">
        <f>Ganges!O196-AC196-AD196-AVERAGE(Ganges!$O$2:$O$349)</f>
        <v>0.14878696547619086</v>
      </c>
      <c r="AF196" s="7">
        <f>AVERAGE(Ganges!P190:P201)-AVERAGE(Ganges!$P$2:$P$349)</f>
        <v>-0.1154878830747128</v>
      </c>
      <c r="AG196" s="7">
        <f t="shared" si="51"/>
        <v>-0.35879812741071426</v>
      </c>
      <c r="AH196" s="7">
        <f>Ganges!P196-AF196-AG196-AVERAGE(Ganges!$P$2:$P$349)</f>
        <v>0.10713814407738093</v>
      </c>
    </row>
    <row r="197" spans="1:34" x14ac:dyDescent="0.2">
      <c r="A197" s="3">
        <v>38822</v>
      </c>
      <c r="B197">
        <f t="shared" si="54"/>
        <v>2006</v>
      </c>
      <c r="C197">
        <f t="shared" si="55"/>
        <v>4</v>
      </c>
      <c r="D197" s="7">
        <f>AVERAGE(Ganges!D191:D202)</f>
        <v>-4.5585569983333327</v>
      </c>
      <c r="E197" s="7">
        <f t="shared" si="42"/>
        <v>-7.9041783172619047</v>
      </c>
      <c r="F197" s="7">
        <f>Ganges!D197-D197-E197</f>
        <v>0.62590422559523695</v>
      </c>
      <c r="G197" s="7"/>
      <c r="H197" s="7">
        <f>AVERAGE(Ganges!H191:H202)-AVERAGE(Ganges!$H$2:$H$349)</f>
        <v>-3.1743872606034529</v>
      </c>
      <c r="I197" s="7">
        <f t="shared" si="43"/>
        <v>-1.958955310744841</v>
      </c>
      <c r="J197" s="7">
        <f>Ganges!H197-H197-I197-AVERAGE(Ganges!$H$2:$H$349)</f>
        <v>-0.39405168842222338</v>
      </c>
      <c r="K197" s="7">
        <f>AVERAGE(Ganges!I191:I202)-AVERAGE(Ganges!$I$2:$I$349)</f>
        <v>-0.37730511905172648</v>
      </c>
      <c r="L197" s="7">
        <f t="shared" si="44"/>
        <v>0.19232259363092652</v>
      </c>
      <c r="M197" s="7">
        <f>Ganges!I197-K197-L197-AVERAGE(Ganges!$I$2:$I$349)</f>
        <v>1.0708308869062932E-2</v>
      </c>
      <c r="N197" s="7">
        <f>AVERAGE(Ganges!J191:J202)-AVERAGE(Ganges!$J$2:$J$349)</f>
        <v>-0.32708166770114988</v>
      </c>
      <c r="O197" s="7">
        <f t="shared" si="45"/>
        <v>-1.7586500249702381</v>
      </c>
      <c r="P197" s="7">
        <f>Ganges!J197-N197-O197-AVERAGE(Ganges!$J$2:$J$349)</f>
        <v>0.26556770663690488</v>
      </c>
      <c r="Q197" s="7">
        <f>AVERAGE(Ganges!K191:K202)-AVERAGE(Ganges!$K$2:$K$349)</f>
        <v>0.11197877204023154</v>
      </c>
      <c r="R197" s="7">
        <f t="shared" si="46"/>
        <v>0.2259362869047622</v>
      </c>
      <c r="S197" s="7">
        <f>Ganges!K197-Q197-R197-AVERAGE(Ganges!$K$2:$K$349)</f>
        <v>1.462713476190447E-2</v>
      </c>
      <c r="T197" s="7">
        <f>AVERAGE(Ganges!L191:L202)-AVERAGE(Ganges!$L$2:$L$349)</f>
        <v>-0.50106205612069221</v>
      </c>
      <c r="U197" s="7">
        <f t="shared" si="47"/>
        <v>-3.723486840119048</v>
      </c>
      <c r="V197" s="7">
        <f>Ganges!L197-T197-U197-AVERAGE(Ganges!$L$2:$L$349)</f>
        <v>0.48933404428571414</v>
      </c>
      <c r="W197" s="7">
        <f>AVERAGE(Ganges!M191:M202)-AVERAGE(Ganges!$M$2:$M$349)</f>
        <v>6.4839856609194002E-3</v>
      </c>
      <c r="X197" s="7">
        <f t="shared" si="48"/>
        <v>-0.21711850002976191</v>
      </c>
      <c r="Y197" s="7">
        <f>Ganges!M197-W197-X197-AVERAGE(Ganges!$M$2:$M$349)</f>
        <v>-6.3634408035714296E-3</v>
      </c>
      <c r="Z197" s="7">
        <f>AVERAGE(Ganges!N191:N202)-AVERAGE(Ganges!$N$2:$N$349)</f>
        <v>-0.14421971563218428</v>
      </c>
      <c r="AA197" s="7">
        <f t="shared" si="49"/>
        <v>0.94605123470238128</v>
      </c>
      <c r="AB197" s="7">
        <f>Ganges!N197-Z197-AA197-AVERAGE(Ganges!$N$2:$N$349)</f>
        <v>-8.8981576369048021E-2</v>
      </c>
      <c r="AC197" s="7">
        <f>AVERAGE(Ganges!O191:O202)-AVERAGE(Ganges!$O$2:$O$349)</f>
        <v>-5.2370920287357237E-2</v>
      </c>
      <c r="AD197" s="7">
        <f t="shared" si="50"/>
        <v>-1.2491411090178564</v>
      </c>
      <c r="AE197" s="7">
        <f>Ganges!O197-AC197-AD197-AVERAGE(Ganges!$O$2:$O$349)</f>
        <v>0.24080565235119078</v>
      </c>
      <c r="AF197" s="7">
        <f>AVERAGE(Ganges!P191:P202)-AVERAGE(Ganges!$P$2:$P$349)</f>
        <v>-0.10059794724137949</v>
      </c>
      <c r="AG197" s="7">
        <f t="shared" si="51"/>
        <v>-0.36113467098214286</v>
      </c>
      <c r="AH197" s="7">
        <f>Ganges!P197-AF197-AG197-AVERAGE(Ganges!$P$2:$P$349)</f>
        <v>9.4216941815476241E-2</v>
      </c>
    </row>
    <row r="198" spans="1:34" x14ac:dyDescent="0.2">
      <c r="A198" s="3">
        <v>38852</v>
      </c>
      <c r="B198">
        <f t="shared" si="54"/>
        <v>2006</v>
      </c>
      <c r="C198">
        <f t="shared" si="55"/>
        <v>5</v>
      </c>
      <c r="D198" s="7">
        <f>AVERAGE(Ganges!D192:D203)</f>
        <v>-4.7644697124999995</v>
      </c>
      <c r="E198" s="7">
        <f t="shared" si="42"/>
        <v>-8.4472615789880923</v>
      </c>
      <c r="F198" s="7">
        <f>Ganges!D198-D198-E198</f>
        <v>1.2915080514880914</v>
      </c>
      <c r="G198" s="7"/>
      <c r="H198" s="7">
        <f>AVERAGE(Ganges!H192:H203)-AVERAGE(Ganges!$H$2:$H$349)</f>
        <v>-3.2938127164370599</v>
      </c>
      <c r="I198" s="7">
        <f t="shared" si="43"/>
        <v>-2.9423304963988812</v>
      </c>
      <c r="J198" s="7">
        <f>Ganges!H198-H198-I198-AVERAGE(Ganges!$H$2:$H$349)</f>
        <v>-0.19286237693449948</v>
      </c>
      <c r="K198" s="7">
        <f>AVERAGE(Ganges!I192:I203)-AVERAGE(Ganges!$I$2:$I$349)</f>
        <v>-0.40662869655173495</v>
      </c>
      <c r="L198" s="7">
        <f t="shared" si="44"/>
        <v>0.26187326818451595</v>
      </c>
      <c r="M198" s="7">
        <f>Ganges!I198-K198-L198-AVERAGE(Ganges!$I$2:$I$349)</f>
        <v>4.5388318154806484E-3</v>
      </c>
      <c r="N198" s="7">
        <f>AVERAGE(Ganges!J192:J203)-AVERAGE(Ganges!$J$2:$J$349)</f>
        <v>-0.32368545520114989</v>
      </c>
      <c r="O198" s="7">
        <f t="shared" si="45"/>
        <v>-1.654806472142857</v>
      </c>
      <c r="P198" s="7">
        <f>Ganges!J198-N198-O198-AVERAGE(Ganges!$J$2:$J$349)</f>
        <v>0.33714477130952369</v>
      </c>
      <c r="Q198" s="7">
        <f>AVERAGE(Ganges!K192:K203)-AVERAGE(Ganges!$K$2:$K$349)</f>
        <v>0.13424343204023159</v>
      </c>
      <c r="R198" s="7">
        <f t="shared" si="46"/>
        <v>0.48784478613095239</v>
      </c>
      <c r="S198" s="7">
        <f>Ganges!K198-Q198-R198-AVERAGE(Ganges!$K$2:$K$349)</f>
        <v>-8.8840714464285542E-2</v>
      </c>
      <c r="T198" s="7">
        <f>AVERAGE(Ganges!L192:L203)-AVERAGE(Ganges!$L$2:$L$349)</f>
        <v>-0.5320781677873585</v>
      </c>
      <c r="U198" s="7">
        <f t="shared" si="47"/>
        <v>-4.0625065267857146</v>
      </c>
      <c r="V198" s="7">
        <f>Ganges!L198-T198-U198-AVERAGE(Ganges!$L$2:$L$349)</f>
        <v>0.77141270261904715</v>
      </c>
      <c r="W198" s="7">
        <f>AVERAGE(Ganges!M192:M203)-AVERAGE(Ganges!$M$2:$M$349)</f>
        <v>6.6299098275860446E-3</v>
      </c>
      <c r="X198" s="7">
        <f t="shared" si="48"/>
        <v>-8.4250850982142855E-2</v>
      </c>
      <c r="Y198" s="7">
        <f>Ganges!M198-W198-X198-AVERAGE(Ganges!$M$2:$M$349)</f>
        <v>3.5034598214286894E-4</v>
      </c>
      <c r="Z198" s="7">
        <f>AVERAGE(Ganges!N192:N203)-AVERAGE(Ganges!$N$2:$N$349)</f>
        <v>-0.14551560979885098</v>
      </c>
      <c r="AA198" s="7">
        <f t="shared" si="49"/>
        <v>0.73088484630952411</v>
      </c>
      <c r="AB198" s="7">
        <f>Ganges!N198-Z198-AA198-AVERAGE(Ganges!$N$2:$N$349)</f>
        <v>-7.1716103809523979E-2</v>
      </c>
      <c r="AC198" s="7">
        <f>AVERAGE(Ganges!O192:O203)-AVERAGE(Ganges!$O$2:$O$349)</f>
        <v>-9.8235462787356731E-2</v>
      </c>
      <c r="AD198" s="7">
        <f t="shared" si="50"/>
        <v>-0.8533853583035711</v>
      </c>
      <c r="AE198" s="7">
        <f>Ganges!O198-AC198-AD198-AVERAGE(Ganges!$O$2:$O$349)</f>
        <v>0.43092561413690422</v>
      </c>
      <c r="AF198" s="7">
        <f>AVERAGE(Ganges!P192:P203)-AVERAGE(Ganges!$P$2:$P$349)</f>
        <v>-0.10539817307471283</v>
      </c>
      <c r="AG198" s="7">
        <f t="shared" si="51"/>
        <v>-0.33059407988095235</v>
      </c>
      <c r="AH198" s="7">
        <f>Ganges!P198-AF198-AG198-AVERAGE(Ganges!$P$2:$P$349)</f>
        <v>0.10053284654761907</v>
      </c>
    </row>
    <row r="199" spans="1:34" x14ac:dyDescent="0.2">
      <c r="A199" s="3">
        <v>38883</v>
      </c>
      <c r="B199">
        <f t="shared" si="54"/>
        <v>2006</v>
      </c>
      <c r="C199">
        <f t="shared" si="55"/>
        <v>6</v>
      </c>
      <c r="D199" s="7">
        <f>AVERAGE(Ganges!D193:D204)</f>
        <v>-4.9134345149999996</v>
      </c>
      <c r="E199" s="7">
        <f t="shared" si="42"/>
        <v>-5.6838632847619053</v>
      </c>
      <c r="F199" s="7">
        <f>Ganges!D199-D199-E199</f>
        <v>2.1273185097619054</v>
      </c>
      <c r="G199" s="7"/>
      <c r="H199" s="7">
        <f>AVERAGE(Ganges!H193:H204)-AVERAGE(Ganges!$H$2:$H$349)</f>
        <v>-3.3900244672704503</v>
      </c>
      <c r="I199" s="7">
        <f t="shared" si="43"/>
        <v>-2.8943517773818712</v>
      </c>
      <c r="J199" s="7">
        <f>Ganges!H199-H199-I199-AVERAGE(Ganges!$H$2:$H$349)</f>
        <v>0.46694292488200517</v>
      </c>
      <c r="K199" s="7">
        <f>AVERAGE(Ganges!I193:I204)-AVERAGE(Ganges!$I$2:$I$349)</f>
        <v>-0.43496840071839671</v>
      </c>
      <c r="L199" s="7">
        <f t="shared" si="44"/>
        <v>0.24831659461309386</v>
      </c>
      <c r="M199" s="7">
        <f>Ganges!I199-K199-L199-AVERAGE(Ganges!$I$2:$I$349)</f>
        <v>2.8242919553562729E-2</v>
      </c>
      <c r="N199" s="7">
        <f>AVERAGE(Ganges!J193:J204)-AVERAGE(Ganges!$J$2:$J$349)</f>
        <v>-0.33226029853448313</v>
      </c>
      <c r="O199" s="7">
        <f t="shared" si="45"/>
        <v>-0.61263912815476207</v>
      </c>
      <c r="P199" s="7">
        <f>Ganges!J199-N199-O199-AVERAGE(Ganges!$J$2:$J$349)</f>
        <v>0.6099393906547621</v>
      </c>
      <c r="Q199" s="7">
        <f>AVERAGE(Ganges!K193:K204)-AVERAGE(Ganges!$K$2:$K$349)</f>
        <v>0.12864553287356506</v>
      </c>
      <c r="R199" s="7">
        <f t="shared" si="46"/>
        <v>0.22362542860119017</v>
      </c>
      <c r="S199" s="7">
        <f>Ganges!K199-Q199-R199-AVERAGE(Ganges!$K$2:$K$349)</f>
        <v>-0.27983405776785697</v>
      </c>
      <c r="T199" s="7">
        <f>AVERAGE(Ganges!L193:L204)-AVERAGE(Ganges!$L$2:$L$349)</f>
        <v>-0.52039899528735756</v>
      </c>
      <c r="U199" s="7">
        <f t="shared" si="47"/>
        <v>-2.4164560386607152</v>
      </c>
      <c r="V199" s="7">
        <f>Ganges!L199-T199-U199-AVERAGE(Ganges!$L$2:$L$349)</f>
        <v>1.1553910319940481</v>
      </c>
      <c r="W199" s="7">
        <f>AVERAGE(Ganges!M193:M204)-AVERAGE(Ganges!$M$2:$M$349)</f>
        <v>6.8272739942527028E-3</v>
      </c>
      <c r="X199" s="7">
        <f t="shared" si="48"/>
        <v>-5.7958727619047634E-2</v>
      </c>
      <c r="Y199" s="7">
        <f>Ganges!M199-W199-X199-AVERAGE(Ganges!$M$2:$M$349)</f>
        <v>-5.0758154761901264E-4</v>
      </c>
      <c r="Z199" s="7">
        <f>AVERAGE(Ganges!N193:N204)-AVERAGE(Ganges!$N$2:$N$349)</f>
        <v>-0.1461438539655176</v>
      </c>
      <c r="AA199" s="7">
        <f t="shared" si="49"/>
        <v>1.2079400357142833E-2</v>
      </c>
      <c r="AB199" s="7">
        <f>Ganges!N199-Z199-AA199-AVERAGE(Ganges!$N$2:$N$349)</f>
        <v>-0.18679262369047617</v>
      </c>
      <c r="AC199" s="7">
        <f>AVERAGE(Ganges!O193:O204)-AVERAGE(Ganges!$O$2:$O$349)</f>
        <v>-0.11930280445402275</v>
      </c>
      <c r="AD199" s="7">
        <f t="shared" si="50"/>
        <v>-0.20166404395833393</v>
      </c>
      <c r="AE199" s="7">
        <f>Ganges!O199-AC199-AD199-AVERAGE(Ganges!$O$2:$O$349)</f>
        <v>0.31898178145833356</v>
      </c>
      <c r="AF199" s="7">
        <f>AVERAGE(Ganges!P193:P204)-AVERAGE(Ganges!$P$2:$P$349)</f>
        <v>-0.10580975807471282</v>
      </c>
      <c r="AG199" s="7">
        <f t="shared" si="51"/>
        <v>1.5163750148809496E-2</v>
      </c>
      <c r="AH199" s="7">
        <f>Ganges!P199-AF199-AG199-AVERAGE(Ganges!$P$2:$P$349)</f>
        <v>1.4934031517857216E-2</v>
      </c>
    </row>
    <row r="200" spans="1:34" x14ac:dyDescent="0.2">
      <c r="A200" s="3">
        <v>38913</v>
      </c>
      <c r="B200">
        <f t="shared" si="54"/>
        <v>2006</v>
      </c>
      <c r="C200">
        <f t="shared" si="55"/>
        <v>7</v>
      </c>
      <c r="D200" s="7">
        <f>AVERAGE(Ganges!D194:D205)</f>
        <v>-5.044412860833333</v>
      </c>
      <c r="E200" s="7">
        <f t="shared" si="42"/>
        <v>6.6155838407142857</v>
      </c>
      <c r="F200" s="7">
        <f>Ganges!D200-D200-E200</f>
        <v>-0.31165759988095321</v>
      </c>
      <c r="G200" s="7"/>
      <c r="H200" s="7">
        <f>AVERAGE(Ganges!H194:H205)-AVERAGE(Ganges!$H$2:$H$349)</f>
        <v>-3.4765316289372095</v>
      </c>
      <c r="I200" s="7">
        <f t="shared" si="43"/>
        <v>-0.77064296154776457</v>
      </c>
      <c r="J200" s="7">
        <f>Ganges!H200-H200-I200-AVERAGE(Ganges!$H$2:$H$349)</f>
        <v>0.43535650071453347</v>
      </c>
      <c r="K200" s="7">
        <f>AVERAGE(Ganges!I194:I205)-AVERAGE(Ganges!$I$2:$I$349)</f>
        <v>-0.46133813155173442</v>
      </c>
      <c r="L200" s="7">
        <f t="shared" si="44"/>
        <v>5.4661321130851093E-3</v>
      </c>
      <c r="M200" s="7">
        <f>Ganges!I200-K200-L200-AVERAGE(Ganges!$I$2:$I$349)</f>
        <v>-5.2733727113093209E-2</v>
      </c>
      <c r="N200" s="7">
        <f>AVERAGE(Ganges!J194:J205)-AVERAGE(Ganges!$J$2:$J$349)</f>
        <v>-0.33989567353448336</v>
      </c>
      <c r="O200" s="7">
        <f t="shared" si="45"/>
        <v>1.9146000988095242</v>
      </c>
      <c r="P200" s="7">
        <f>Ganges!J200-N200-O200-AVERAGE(Ganges!$J$2:$J$349)</f>
        <v>-6.5506761309523931E-2</v>
      </c>
      <c r="Q200" s="7">
        <f>AVERAGE(Ganges!K194:K205)-AVERAGE(Ganges!$K$2:$K$349)</f>
        <v>0.12901436704023184</v>
      </c>
      <c r="R200" s="7">
        <f t="shared" si="46"/>
        <v>-0.24747748931547631</v>
      </c>
      <c r="S200" s="7">
        <f>Ganges!K200-Q200-R200-AVERAGE(Ganges!$K$2:$K$349)</f>
        <v>-9.7051324017857321E-2</v>
      </c>
      <c r="T200" s="7">
        <f>AVERAGE(Ganges!L194:L205)-AVERAGE(Ganges!$L$2:$L$349)</f>
        <v>-0.53841191612069217</v>
      </c>
      <c r="U200" s="7">
        <f t="shared" si="47"/>
        <v>2.784802820148812</v>
      </c>
      <c r="V200" s="7">
        <f>Ganges!L200-T200-U200-AVERAGE(Ganges!$L$2:$L$349)</f>
        <v>-0.63736246598214485</v>
      </c>
      <c r="W200" s="7">
        <f>AVERAGE(Ganges!M194:M205)-AVERAGE(Ganges!$M$2:$M$349)</f>
        <v>6.8466698275860549E-3</v>
      </c>
      <c r="X200" s="7">
        <f t="shared" si="48"/>
        <v>0.12891117982142855</v>
      </c>
      <c r="Y200" s="7">
        <f>Ganges!M200-W200-X200-AVERAGE(Ganges!$M$2:$M$349)</f>
        <v>5.6626851785714361E-3</v>
      </c>
      <c r="Z200" s="7">
        <f>AVERAGE(Ganges!N194:N205)-AVERAGE(Ganges!$N$2:$N$349)</f>
        <v>-0.13588522896551752</v>
      </c>
      <c r="AA200" s="7">
        <f t="shared" si="49"/>
        <v>-0.52519605559523808</v>
      </c>
      <c r="AB200" s="7">
        <f>Ganges!N200-Z200-AA200-AVERAGE(Ganges!$N$2:$N$349)</f>
        <v>8.0911377261904671E-2</v>
      </c>
      <c r="AC200" s="7">
        <f>AVERAGE(Ganges!O194:O205)-AVERAGE(Ganges!$O$2:$O$349)</f>
        <v>-0.12246361945402384</v>
      </c>
      <c r="AD200" s="7">
        <f t="shared" si="50"/>
        <v>2.1484386747619038</v>
      </c>
      <c r="AE200" s="7">
        <f>Ganges!O200-AC200-AD200-AVERAGE(Ganges!$O$2:$O$349)</f>
        <v>0.16748541773809666</v>
      </c>
      <c r="AF200" s="7">
        <f>AVERAGE(Ganges!P194:P205)-AVERAGE(Ganges!$P$2:$P$349)</f>
        <v>-0.10574628557471283</v>
      </c>
      <c r="AG200" s="7">
        <f t="shared" si="51"/>
        <v>1.1766963763988094</v>
      </c>
      <c r="AH200" s="7">
        <f>Ganges!P200-AF200-AG200-AVERAGE(Ganges!$P$2:$P$349)</f>
        <v>-0.14848361723214265</v>
      </c>
    </row>
    <row r="201" spans="1:34" x14ac:dyDescent="0.2">
      <c r="A201" s="3">
        <v>38944</v>
      </c>
      <c r="B201">
        <f t="shared" si="54"/>
        <v>2006</v>
      </c>
      <c r="C201">
        <f t="shared" si="55"/>
        <v>8</v>
      </c>
      <c r="D201" s="7">
        <f>AVERAGE(Ganges!D195:D206)</f>
        <v>-5.1758720175000006</v>
      </c>
      <c r="E201" s="7">
        <f t="shared" si="42"/>
        <v>14.858317791160713</v>
      </c>
      <c r="F201" s="7">
        <f>Ganges!D201-D201-E201</f>
        <v>-2.6626308036607131</v>
      </c>
      <c r="G201" s="7"/>
      <c r="H201" s="7">
        <f>AVERAGE(Ganges!H195:H206)-AVERAGE(Ganges!$H$2:$H$349)</f>
        <v>-3.559783582270029</v>
      </c>
      <c r="I201" s="7">
        <f t="shared" si="43"/>
        <v>1.7910672144639648</v>
      </c>
      <c r="J201" s="7">
        <f>Ganges!H201-H201-I201-AVERAGE(Ganges!$H$2:$H$349)</f>
        <v>0.18272835803554699</v>
      </c>
      <c r="K201" s="7">
        <f>AVERAGE(Ganges!I195:I206)-AVERAGE(Ganges!$I$2:$I$349)</f>
        <v>-0.49022842321840443</v>
      </c>
      <c r="L201" s="7">
        <f t="shared" si="44"/>
        <v>-0.2522639657440422</v>
      </c>
      <c r="M201" s="7">
        <f>Ganges!I201-K201-L201-AVERAGE(Ganges!$I$2:$I$349)</f>
        <v>-2.1999417589292136E-2</v>
      </c>
      <c r="N201" s="7">
        <f>AVERAGE(Ganges!J195:J206)-AVERAGE(Ganges!$J$2:$J$349)</f>
        <v>-0.34370869686781647</v>
      </c>
      <c r="O201" s="7">
        <f t="shared" si="45"/>
        <v>3.2617922553273822</v>
      </c>
      <c r="P201" s="7">
        <f>Ganges!J201-N201-O201-AVERAGE(Ganges!$J$2:$J$349)</f>
        <v>-0.8120009244940487</v>
      </c>
      <c r="Q201" s="7">
        <f>AVERAGE(Ganges!K195:K206)-AVERAGE(Ganges!$K$2:$K$349)</f>
        <v>0.13044409370689836</v>
      </c>
      <c r="R201" s="7">
        <f t="shared" si="46"/>
        <v>-0.6777548544940476</v>
      </c>
      <c r="S201" s="7">
        <f>Ganges!K201-Q201-R201-AVERAGE(Ganges!$K$2:$K$349)</f>
        <v>8.7117314494047471E-2</v>
      </c>
      <c r="T201" s="7">
        <f>AVERAGE(Ganges!L195:L206)-AVERAGE(Ganges!$L$2:$L$349)</f>
        <v>-0.54551166362069203</v>
      </c>
      <c r="U201" s="7">
        <f t="shared" si="47"/>
        <v>6.3223019357738082</v>
      </c>
      <c r="V201" s="7">
        <f>Ganges!L201-T201-U201-AVERAGE(Ganges!$L$2:$L$349)</f>
        <v>-1.4067621541071418</v>
      </c>
      <c r="W201" s="7">
        <f>AVERAGE(Ganges!M195:M206)-AVERAGE(Ganges!$M$2:$M$349)</f>
        <v>6.8178814942527199E-3</v>
      </c>
      <c r="X201" s="7">
        <f t="shared" si="48"/>
        <v>-7.3896365773808981E-3</v>
      </c>
      <c r="Y201" s="7">
        <f>Ganges!M201-W201-X201-AVERAGE(Ganges!$M$2:$M$349)</f>
        <v>-2.2021100892857803E-3</v>
      </c>
      <c r="Z201" s="7">
        <f>AVERAGE(Ganges!N195:N206)-AVERAGE(Ganges!$N$2:$N$349)</f>
        <v>-0.13532689229885092</v>
      </c>
      <c r="AA201" s="7">
        <f t="shared" si="49"/>
        <v>-0.60797518208333334</v>
      </c>
      <c r="AB201" s="7">
        <f>Ganges!N201-Z201-AA201-AVERAGE(Ganges!$N$2:$N$349)</f>
        <v>0.1419629370833333</v>
      </c>
      <c r="AC201" s="7">
        <f>AVERAGE(Ganges!O195:O206)-AVERAGE(Ganges!$O$2:$O$349)</f>
        <v>-0.13283246362069079</v>
      </c>
      <c r="AD201" s="7">
        <f t="shared" si="50"/>
        <v>3.8747627743750011</v>
      </c>
      <c r="AE201" s="7">
        <f>Ganges!O201-AC201-AD201-AVERAGE(Ganges!$O$2:$O$349)</f>
        <v>-0.37187605770833443</v>
      </c>
      <c r="AF201" s="7">
        <f>AVERAGE(Ganges!P195:P206)-AVERAGE(Ganges!$P$2:$P$349)</f>
        <v>-0.10573911974137945</v>
      </c>
      <c r="AG201" s="7">
        <f t="shared" si="51"/>
        <v>1.1537736213392862</v>
      </c>
      <c r="AH201" s="7">
        <f>Ganges!P201-AF201-AG201-AVERAGE(Ganges!$P$2:$P$349)</f>
        <v>-0.45959853800595285</v>
      </c>
    </row>
    <row r="202" spans="1:34" x14ac:dyDescent="0.2">
      <c r="A202" s="3">
        <v>38975</v>
      </c>
      <c r="B202">
        <f t="shared" si="54"/>
        <v>2006</v>
      </c>
      <c r="C202">
        <f t="shared" si="55"/>
        <v>9</v>
      </c>
      <c r="D202" s="7">
        <f>AVERAGE(Ganges!D196:D207)</f>
        <v>-5.0842602349999995</v>
      </c>
      <c r="E202" s="7">
        <f t="shared" si="42"/>
        <v>13.415904409672619</v>
      </c>
      <c r="F202" s="7">
        <f>Ganges!D202-D202-E202</f>
        <v>-1.1564699346726197</v>
      </c>
      <c r="G202" s="7"/>
      <c r="H202" s="7">
        <f>AVERAGE(Ganges!H196:H207)-AVERAGE(Ganges!$H$2:$H$349)</f>
        <v>-3.6082658414370599</v>
      </c>
      <c r="I202" s="7">
        <f t="shared" si="43"/>
        <v>2.8821643645833319</v>
      </c>
      <c r="J202" s="7">
        <f>Ganges!H202-H202-I202-AVERAGE(Ganges!$H$2:$H$349)</f>
        <v>1.8775577083488315E-2</v>
      </c>
      <c r="K202" s="7">
        <f>AVERAGE(Ganges!I196:I207)-AVERAGE(Ganges!$I$2:$I$349)</f>
        <v>-0.51393263405174139</v>
      </c>
      <c r="L202" s="7">
        <f t="shared" si="44"/>
        <v>-0.26117310074405253</v>
      </c>
      <c r="M202" s="7">
        <f>Ganges!I202-K202-L202-AVERAGE(Ganges!$I$2:$I$349)</f>
        <v>-1.6579517559449641E-3</v>
      </c>
      <c r="N202" s="7">
        <f>AVERAGE(Ganges!J196:J207)-AVERAGE(Ganges!$J$2:$J$349)</f>
        <v>-0.33426133520114987</v>
      </c>
      <c r="O202" s="7">
        <f t="shared" si="45"/>
        <v>3.2540599605357148</v>
      </c>
      <c r="P202" s="7">
        <f>Ganges!J202-N202-O202-AVERAGE(Ganges!$J$2:$J$349)</f>
        <v>-0.76990515136904758</v>
      </c>
      <c r="Q202" s="7">
        <f>AVERAGE(Ganges!K196:K207)-AVERAGE(Ganges!$K$2:$K$349)</f>
        <v>8.4939290373564957E-2</v>
      </c>
      <c r="R202" s="7">
        <f t="shared" si="46"/>
        <v>-0.42088666654761897</v>
      </c>
      <c r="S202" s="7">
        <f>Ganges!K202-Q202-R202-AVERAGE(Ganges!$K$2:$K$349)</f>
        <v>0.23904628988095211</v>
      </c>
      <c r="T202" s="7">
        <f>AVERAGE(Ganges!L196:L207)-AVERAGE(Ganges!$L$2:$L$349)</f>
        <v>-0.46276545612069331</v>
      </c>
      <c r="U202" s="7">
        <f t="shared" si="47"/>
        <v>5.268414059434523</v>
      </c>
      <c r="V202" s="7">
        <f>Ganges!L202-T202-U202-AVERAGE(Ganges!$L$2:$L$349)</f>
        <v>-0.17472094526785575</v>
      </c>
      <c r="W202" s="7">
        <f>AVERAGE(Ganges!M196:M207)-AVERAGE(Ganges!$M$2:$M$349)</f>
        <v>6.7931606609193673E-3</v>
      </c>
      <c r="X202" s="7">
        <f t="shared" si="48"/>
        <v>0.11492892976190469</v>
      </c>
      <c r="Y202" s="7">
        <f>Ganges!M202-W202-X202-AVERAGE(Ganges!$M$2:$M$349)</f>
        <v>3.3546344047620247E-3</v>
      </c>
      <c r="Z202" s="7">
        <f>AVERAGE(Ganges!N196:N207)-AVERAGE(Ganges!$N$2:$N$349)</f>
        <v>-0.11111846063218428</v>
      </c>
      <c r="AA202" s="7">
        <f t="shared" si="49"/>
        <v>-0.60659957285714283</v>
      </c>
      <c r="AB202" s="7">
        <f>Ganges!N202-Z202-AA202-AVERAGE(Ganges!$N$2:$N$349)</f>
        <v>0.11722139619047622</v>
      </c>
      <c r="AC202" s="7">
        <f>AVERAGE(Ganges!O196:O207)-AVERAGE(Ganges!$O$2:$O$349)</f>
        <v>-4.1744883620690842E-2</v>
      </c>
      <c r="AD202" s="7">
        <f t="shared" si="50"/>
        <v>2.8007526385714296</v>
      </c>
      <c r="AE202" s="7">
        <f>Ganges!O202-AC202-AD202-AVERAGE(Ganges!$O$2:$O$349)</f>
        <v>-0.47963696190476224</v>
      </c>
      <c r="AF202" s="7">
        <f>AVERAGE(Ganges!P196:P207)-AVERAGE(Ganges!$P$2:$P$349)</f>
        <v>-0.10391345974137944</v>
      </c>
      <c r="AG202" s="7">
        <f t="shared" si="51"/>
        <v>0.38425597407738099</v>
      </c>
      <c r="AH202" s="7">
        <f>Ganges!P202-AF202-AG202-AVERAGE(Ganges!$P$2:$P$349)</f>
        <v>-0.10901991074404771</v>
      </c>
    </row>
    <row r="203" spans="1:34" x14ac:dyDescent="0.2">
      <c r="A203" s="3">
        <v>39005</v>
      </c>
      <c r="B203">
        <f t="shared" si="54"/>
        <v>2006</v>
      </c>
      <c r="C203">
        <f t="shared" si="55"/>
        <v>10</v>
      </c>
      <c r="D203" s="7">
        <f>AVERAGE(Ganges!D197:D208)</f>
        <v>-4.9688899616666662</v>
      </c>
      <c r="E203" s="7">
        <f t="shared" si="42"/>
        <v>4.8211342427380952</v>
      </c>
      <c r="F203" s="7">
        <f>Ganges!D203-D203-E203</f>
        <v>-1.5835142410714291</v>
      </c>
      <c r="G203" s="7"/>
      <c r="H203" s="7">
        <f>AVERAGE(Ganges!H197:H208)-AVERAGE(Ganges!$H$2:$H$349)</f>
        <v>-3.6360571831037305</v>
      </c>
      <c r="I203" s="7">
        <f t="shared" si="43"/>
        <v>2.5435645691068203</v>
      </c>
      <c r="J203" s="7">
        <f>Ganges!H203-H203-I203-AVERAGE(Ganges!$H$2:$H$349)</f>
        <v>-0.22787039577360702</v>
      </c>
      <c r="K203" s="7">
        <f>AVERAGE(Ganges!I197:I208)-AVERAGE(Ganges!$I$2:$I$349)</f>
        <v>-0.53615896738507018</v>
      </c>
      <c r="L203" s="7">
        <f t="shared" si="44"/>
        <v>-0.20432651529761614</v>
      </c>
      <c r="M203" s="7">
        <f>Ganges!I203-K203-L203-AVERAGE(Ganges!$I$2:$I$349)</f>
        <v>-1.2291383869055039E-2</v>
      </c>
      <c r="N203" s="7">
        <f>AVERAGE(Ganges!J197:J208)-AVERAGE(Ganges!$J$2:$J$349)</f>
        <v>-0.32057032436781641</v>
      </c>
      <c r="O203" s="7">
        <f t="shared" si="45"/>
        <v>1.1486781142559517</v>
      </c>
      <c r="P203" s="7">
        <f>Ganges!J203-N203-O203-AVERAGE(Ganges!$J$2:$J$349)</f>
        <v>-0.3224790159226183</v>
      </c>
      <c r="Q203" s="7">
        <f>AVERAGE(Ganges!K197:K208)-AVERAGE(Ganges!$K$2:$K$349)</f>
        <v>6.3095201206898266E-2</v>
      </c>
      <c r="R203" s="7">
        <f t="shared" si="46"/>
        <v>-9.0107742261904655E-2</v>
      </c>
      <c r="S203" s="7">
        <f>Ganges!K203-Q203-R203-AVERAGE(Ganges!$K$2:$K$349)</f>
        <v>0.19075500476190432</v>
      </c>
      <c r="T203" s="7">
        <f>AVERAGE(Ganges!L197:L208)-AVERAGE(Ganges!$L$2:$L$349)</f>
        <v>-0.3920295644540257</v>
      </c>
      <c r="U203" s="7">
        <f t="shared" si="47"/>
        <v>1.5566194781845244</v>
      </c>
      <c r="V203" s="7">
        <f>Ganges!L203-T203-U203-AVERAGE(Ganges!$L$2:$L$349)</f>
        <v>-0.64429896568452438</v>
      </c>
      <c r="W203" s="7">
        <f>AVERAGE(Ganges!M197:M208)-AVERAGE(Ganges!$M$2:$M$349)</f>
        <v>6.7684398275860147E-3</v>
      </c>
      <c r="X203" s="7">
        <f t="shared" si="48"/>
        <v>0.11484751752976188</v>
      </c>
      <c r="Y203" s="7">
        <f>Ganges!M203-W203-X203-AVERAGE(Ganges!$M$2:$M$349)</f>
        <v>3.4607674702381575E-3</v>
      </c>
      <c r="Z203" s="7">
        <f>AVERAGE(Ganges!N197:N208)-AVERAGE(Ganges!$N$2:$N$349)</f>
        <v>-5.5475070632184265E-2</v>
      </c>
      <c r="AA203" s="7">
        <f t="shared" si="49"/>
        <v>-0.53780897583333331</v>
      </c>
      <c r="AB203" s="7">
        <f>Ganges!N203-Z203-AA203-AVERAGE(Ganges!$N$2:$N$349)</f>
        <v>6.4854169166666642E-2</v>
      </c>
      <c r="AC203" s="7">
        <f>AVERAGE(Ganges!O197:O208)-AVERAGE(Ganges!$O$2:$O$349)</f>
        <v>4.4457355459766035E-3</v>
      </c>
      <c r="AD203" s="7">
        <f t="shared" si="50"/>
        <v>0.54755549892857047</v>
      </c>
      <c r="AE203" s="7">
        <f>Ganges!O203-AC203-AD203-AVERAGE(Ganges!$O$2:$O$349)</f>
        <v>-0.67050051142857026</v>
      </c>
      <c r="AF203" s="7">
        <f>AVERAGE(Ganges!P197:P208)-AVERAGE(Ganges!$P$2:$P$349)</f>
        <v>-0.1029191405747128</v>
      </c>
      <c r="AG203" s="7">
        <f t="shared" si="51"/>
        <v>-0.25787379208333333</v>
      </c>
      <c r="AH203" s="7">
        <f>Ganges!P203-AF203-AG203-AVERAGE(Ganges!$P$2:$P$349)</f>
        <v>3.4860036250000004E-2</v>
      </c>
    </row>
    <row r="204" spans="1:34" x14ac:dyDescent="0.2">
      <c r="A204" s="3">
        <v>39036</v>
      </c>
      <c r="B204">
        <f t="shared" si="54"/>
        <v>2006</v>
      </c>
      <c r="C204">
        <f t="shared" si="55"/>
        <v>11</v>
      </c>
      <c r="D204" s="7">
        <f>AVERAGE(Ganges!D198:D209)</f>
        <v>-4.9527448116666664</v>
      </c>
      <c r="E204" s="7">
        <f t="shared" si="42"/>
        <v>1.2460791845238033E-2</v>
      </c>
      <c r="F204" s="7">
        <f>Ganges!D204-D204-E204</f>
        <v>-0.11255001017857132</v>
      </c>
      <c r="G204" s="7"/>
      <c r="H204" s="7">
        <f>AVERAGE(Ganges!H198:H209)-AVERAGE(Ganges!$H$2:$H$349)</f>
        <v>-3.6646623264368827</v>
      </c>
      <c r="I204" s="7">
        <f t="shared" si="43"/>
        <v>1.821157545476126</v>
      </c>
      <c r="J204" s="7">
        <f>Ganges!H204-H204-I204-AVERAGE(Ganges!$H$2:$H$349)</f>
        <v>-9.8928538809559541E-2</v>
      </c>
      <c r="K204" s="7">
        <f>AVERAGE(Ganges!I198:I209)-AVERAGE(Ganges!$I$2:$I$349)</f>
        <v>-0.56089982238507474</v>
      </c>
      <c r="L204" s="7">
        <f t="shared" si="44"/>
        <v>-0.16102384431547279</v>
      </c>
      <c r="M204" s="7">
        <f>Ganges!I204-K204-L204-AVERAGE(Ganges!$I$2:$I$349)</f>
        <v>-1.2302329851195282E-2</v>
      </c>
      <c r="N204" s="7">
        <f>AVERAGE(Ganges!J198:J209)-AVERAGE(Ganges!$J$2:$J$349)</f>
        <v>-0.30989110186781654</v>
      </c>
      <c r="O204" s="7">
        <f t="shared" si="45"/>
        <v>0.26826936654761901</v>
      </c>
      <c r="P204" s="7">
        <f>Ganges!J204-N204-O204-AVERAGE(Ganges!$J$2:$J$349)</f>
        <v>-9.1846460714285705E-2</v>
      </c>
      <c r="Q204" s="7">
        <f>AVERAGE(Ganges!K198:K209)-AVERAGE(Ganges!$K$2:$K$349)</f>
        <v>6.1979243706898113E-2</v>
      </c>
      <c r="R204" s="7">
        <f t="shared" si="46"/>
        <v>6.3054021517857439E-2</v>
      </c>
      <c r="S204" s="7">
        <f>Ganges!K204-Q204-R204-AVERAGE(Ganges!$K$2:$K$349)</f>
        <v>-1.2791601517857298E-2</v>
      </c>
      <c r="T204" s="7">
        <f>AVERAGE(Ganges!L198:L209)-AVERAGE(Ganges!$L$2:$L$349)</f>
        <v>-0.35843102195402654</v>
      </c>
      <c r="U204" s="7">
        <f t="shared" si="47"/>
        <v>0.41896813860119142</v>
      </c>
      <c r="V204" s="7">
        <f>Ganges!L204-T204-U204-AVERAGE(Ganges!$L$2:$L$349)</f>
        <v>5.7322341398809762E-2</v>
      </c>
      <c r="W204" s="7">
        <f>AVERAGE(Ganges!M198:M209)-AVERAGE(Ganges!$M$2:$M$349)</f>
        <v>6.6977114942526894E-3</v>
      </c>
      <c r="X204" s="7">
        <f t="shared" si="48"/>
        <v>-3.3066772559523866E-2</v>
      </c>
      <c r="Y204" s="7">
        <f>Ganges!M204-W204-X204-AVERAGE(Ganges!$M$2:$M$349)</f>
        <v>-1.8607410714277517E-4</v>
      </c>
      <c r="Z204" s="7">
        <f>AVERAGE(Ganges!N198:N209)-AVERAGE(Ganges!$N$2:$N$349)</f>
        <v>-3.3352518132184206E-2</v>
      </c>
      <c r="AA204" s="7">
        <f t="shared" si="49"/>
        <v>-0.40060437785714287</v>
      </c>
      <c r="AB204" s="7">
        <f>Ganges!N204-Z204-AA204-AVERAGE(Ganges!$N$2:$N$349)</f>
        <v>7.1667148690476079E-2</v>
      </c>
      <c r="AC204" s="7">
        <f>AVERAGE(Ganges!O198:O209)-AVERAGE(Ganges!$O$2:$O$349)</f>
        <v>8.5479463793101118E-3</v>
      </c>
      <c r="AD204" s="7">
        <f t="shared" si="50"/>
        <v>-1.5966035900892859</v>
      </c>
      <c r="AE204" s="7">
        <f>Ganges!O204-AC204-AD204-AVERAGE(Ganges!$O$2:$O$349)</f>
        <v>-0.12607833324404805</v>
      </c>
      <c r="AF204" s="7">
        <f>AVERAGE(Ganges!P198:P209)-AVERAGE(Ganges!$P$2:$P$349)</f>
        <v>-0.10274170890804618</v>
      </c>
      <c r="AG204" s="7">
        <f t="shared" si="51"/>
        <v>-0.36770572782738098</v>
      </c>
      <c r="AH204" s="7">
        <f>Ganges!P204-AF204-AG204-AVERAGE(Ganges!$P$2:$P$349)</f>
        <v>0.10071465032738103</v>
      </c>
    </row>
    <row r="205" spans="1:34" x14ac:dyDescent="0.2">
      <c r="A205" s="3">
        <v>39066</v>
      </c>
      <c r="B205">
        <f t="shared" si="54"/>
        <v>2006</v>
      </c>
      <c r="C205">
        <f t="shared" si="55"/>
        <v>12</v>
      </c>
      <c r="D205" s="7">
        <f>AVERAGE(Ganges!D199:D210)</f>
        <v>-4.9906528883333339</v>
      </c>
      <c r="E205" s="7">
        <f t="shared" si="42"/>
        <v>-2.527804368779762</v>
      </c>
      <c r="F205" s="7">
        <f>Ganges!D205-D205-E205</f>
        <v>-8.9776192886904305E-2</v>
      </c>
      <c r="G205" s="22" t="str">
        <f>$L$350</f>
        <v>Soil Moisture</v>
      </c>
      <c r="H205" s="7">
        <f>AVERAGE(Ganges!H199:H210)-AVERAGE(Ganges!$H$2:$H$349)</f>
        <v>-3.6906836481039136</v>
      </c>
      <c r="I205" s="7">
        <f t="shared" si="43"/>
        <v>0.85680571044576936</v>
      </c>
      <c r="J205" s="7">
        <f>Ganges!H205-H205-I205-AVERAGE(Ganges!$H$2:$H$349)</f>
        <v>-0.15030343211219588</v>
      </c>
      <c r="K205" s="7">
        <f>AVERAGE(Ganges!I199:I210)-AVERAGE(Ganges!$I$2:$I$349)</f>
        <v>-0.58455762155173829</v>
      </c>
      <c r="L205" s="7">
        <f t="shared" si="44"/>
        <v>-0.11034003916667245</v>
      </c>
      <c r="M205" s="7">
        <f>Ganges!I205-K205-L205-AVERAGE(Ganges!$I$2:$I$349)</f>
        <v>-3.6914358333319797E-3</v>
      </c>
      <c r="N205" s="7">
        <f>AVERAGE(Ganges!J199:J210)-AVERAGE(Ganges!$J$2:$J$349)</f>
        <v>-0.30504708186781637</v>
      </c>
      <c r="O205" s="7">
        <f t="shared" si="45"/>
        <v>-0.87976573282738069</v>
      </c>
      <c r="P205" s="7">
        <f>Ganges!J205-N205-O205-AVERAGE(Ganges!$J$2:$J$349)</f>
        <v>4.4971808660713819E-2</v>
      </c>
      <c r="Q205" s="7">
        <f>AVERAGE(Ganges!K199:K210)-AVERAGE(Ganges!$K$2:$K$349)</f>
        <v>5.884087037356478E-2</v>
      </c>
      <c r="R205" s="7">
        <f t="shared" si="46"/>
        <v>0.19008705988095242</v>
      </c>
      <c r="S205" s="7">
        <f>Ganges!K205-Q205-R205-AVERAGE(Ganges!$K$2:$K$349)</f>
        <v>7.3555134523810572E-3</v>
      </c>
      <c r="T205" s="7">
        <f>AVERAGE(Ganges!L199:L210)-AVERAGE(Ganges!$L$2:$L$349)</f>
        <v>-0.34540790362069362</v>
      </c>
      <c r="U205" s="7">
        <f t="shared" si="47"/>
        <v>-0.17494037616071356</v>
      </c>
      <c r="V205" s="7">
        <f>Ganges!L205-T205-U205-AVERAGE(Ganges!$L$2:$L$349)</f>
        <v>-0.19994466217261841</v>
      </c>
      <c r="W205" s="7">
        <f>AVERAGE(Ganges!M199:M210)-AVERAGE(Ganges!$M$2:$M$349)</f>
        <v>6.816020660919353E-3</v>
      </c>
      <c r="X205" s="7">
        <f t="shared" si="48"/>
        <v>-0.13155094151785712</v>
      </c>
      <c r="Y205" s="7">
        <f>Ganges!M205-W205-X205-AVERAGE(Ganges!$M$2:$M$349)</f>
        <v>-5.4371543154761726E-3</v>
      </c>
      <c r="Z205" s="7">
        <f>AVERAGE(Ganges!N199:N210)-AVERAGE(Ganges!$N$2:$N$349)</f>
        <v>-2.6890232298851013E-2</v>
      </c>
      <c r="AA205" s="7">
        <f t="shared" si="49"/>
        <v>-0.27994975589285714</v>
      </c>
      <c r="AB205" s="7">
        <f>Ganges!N205-Z205-AA205-AVERAGE(Ganges!$N$2:$N$349)</f>
        <v>0.12121622089285722</v>
      </c>
      <c r="AC205" s="7">
        <f>AVERAGE(Ganges!O199:O210)-AVERAGE(Ganges!$O$2:$O$349)</f>
        <v>-6.2739454023130747E-5</v>
      </c>
      <c r="AD205" s="7">
        <f t="shared" si="50"/>
        <v>-1.6303820916666663</v>
      </c>
      <c r="AE205" s="7">
        <f>Ganges!O205-AC205-AD205-AVERAGE(Ganges!$O$2:$O$349)</f>
        <v>-6.2860758333345146E-3</v>
      </c>
      <c r="AF205" s="7">
        <f>AVERAGE(Ganges!P199:P210)-AVERAGE(Ganges!$P$2:$P$349)</f>
        <v>-0.10366468807471285</v>
      </c>
      <c r="AG205" s="7">
        <f t="shared" si="51"/>
        <v>-0.36776374574404763</v>
      </c>
      <c r="AH205" s="7">
        <f>Ganges!P205-AF205-AG205-AVERAGE(Ganges!$P$2:$P$349)</f>
        <v>0.10228322741071438</v>
      </c>
    </row>
    <row r="206" spans="1:34" x14ac:dyDescent="0.2">
      <c r="A206" s="3">
        <v>39097</v>
      </c>
      <c r="B206">
        <f t="shared" si="54"/>
        <v>2007</v>
      </c>
      <c r="C206">
        <f t="shared" si="55"/>
        <v>1</v>
      </c>
      <c r="D206" s="7">
        <f>AVERAGE(Ganges!D200:D211)</f>
        <v>-5.1699731441666676</v>
      </c>
      <c r="E206" s="7">
        <f t="shared" si="42"/>
        <v>-4.2338140159523814</v>
      </c>
      <c r="F206" s="7">
        <f>Ganges!D206-D206-E206</f>
        <v>-0.46072146988095053</v>
      </c>
      <c r="G206" s="7">
        <f>$X$351*SIN(PI()/6*(C206+$X$352))</f>
        <v>-1.9240219009920505</v>
      </c>
      <c r="H206" s="7">
        <f>AVERAGE(Ganges!H200:H211)-AVERAGE(Ganges!$H$2:$H$349)</f>
        <v>-3.7632137589371268</v>
      </c>
      <c r="I206" s="7">
        <f t="shared" si="43"/>
        <v>-0.22963460261826185</v>
      </c>
      <c r="J206" s="7">
        <f>Ganges!H206-H206-I206-AVERAGE(Ganges!$H$2:$H$349)</f>
        <v>-0.30407714821512855</v>
      </c>
      <c r="K206" s="7">
        <f>AVERAGE(Ganges!I200:I211)-AVERAGE(Ganges!$I$2:$I$349)</f>
        <v>-0.61387452405173804</v>
      </c>
      <c r="L206" s="7">
        <f t="shared" si="44"/>
        <v>-4.2418025238092127E-2</v>
      </c>
      <c r="M206" s="7">
        <f>Ganges!I206-K206-L206-AVERAGE(Ganges!$I$2:$I$349)</f>
        <v>-2.4215172619079794E-3</v>
      </c>
      <c r="N206" s="7">
        <f>AVERAGE(Ganges!J200:J211)-AVERAGE(Ganges!$J$2:$J$349)</f>
        <v>-0.33401033936781643</v>
      </c>
      <c r="O206" s="7">
        <f t="shared" si="45"/>
        <v>-1.4857769168154762</v>
      </c>
      <c r="P206" s="7">
        <f>Ganges!J206-N206-O206-AVERAGE(Ganges!$J$2:$J$349)</f>
        <v>0.18031598014880945</v>
      </c>
      <c r="Q206" s="7">
        <f>AVERAGE(Ganges!K200:K211)-AVERAGE(Ganges!$K$2:$K$349)</f>
        <v>7.4761762873564841E-2</v>
      </c>
      <c r="R206" s="7">
        <f t="shared" si="46"/>
        <v>0.21653965023809529</v>
      </c>
      <c r="S206" s="7">
        <f>Ganges!K206-Q206-R206-AVERAGE(Ganges!$K$2:$K$349)</f>
        <v>0.11774277059523797</v>
      </c>
      <c r="T206" s="7">
        <f>AVERAGE(Ganges!L200:L211)-AVERAGE(Ganges!$L$2:$L$349)</f>
        <v>-0.40418475862069236</v>
      </c>
      <c r="U206" s="7">
        <f t="shared" si="47"/>
        <v>-1.093703183482142</v>
      </c>
      <c r="V206" s="7">
        <f>Ganges!L206-T206-U206-AVERAGE(Ganges!$L$2:$L$349)</f>
        <v>-0.19151977985119117</v>
      </c>
      <c r="W206" s="7">
        <f>AVERAGE(Ganges!M200:M211)-AVERAGE(Ganges!$M$2:$M$349)</f>
        <v>6.842494827586032E-3</v>
      </c>
      <c r="X206" s="7">
        <f t="shared" si="48"/>
        <v>5.7876683541666668E-2</v>
      </c>
      <c r="Y206" s="7">
        <f>Ganges!M206-W206-X206-AVERAGE(Ganges!$M$2:$M$349)</f>
        <v>1.7426645833334975E-4</v>
      </c>
      <c r="Z206" s="7">
        <f>AVERAGE(Ganges!N200:N211)-AVERAGE(Ganges!$N$2:$N$349)</f>
        <v>-1.4166647298850976E-2</v>
      </c>
      <c r="AA206" s="7">
        <f t="shared" si="49"/>
        <v>1.6850998422619168E-2</v>
      </c>
      <c r="AB206" s="7">
        <f>Ganges!N206-Z206-AA206-AVERAGE(Ganges!$N$2:$N$349)</f>
        <v>-8.9206308422619118E-2</v>
      </c>
      <c r="AC206" s="7">
        <f>AVERAGE(Ganges!O200:O211)-AVERAGE(Ganges!$O$2:$O$349)</f>
        <v>-1.5011981954023312E-2</v>
      </c>
      <c r="AD206" s="7">
        <f t="shared" si="50"/>
        <v>-1.308780161279762</v>
      </c>
      <c r="AE206" s="7">
        <f>Ganges!O206-AC206-AD206-AVERAGE(Ganges!$O$2:$O$349)</f>
        <v>-0.27411921372023773</v>
      </c>
      <c r="AF206" s="7">
        <f>AVERAGE(Ganges!P200:P211)-AVERAGE(Ganges!$P$2:$P$349)</f>
        <v>-0.10711148807471288</v>
      </c>
      <c r="AG206" s="7">
        <f t="shared" si="51"/>
        <v>-0.36475476767857146</v>
      </c>
      <c r="AH206" s="7">
        <f>Ganges!P206-AF206-AG206-AVERAGE(Ganges!$P$2:$P$349)</f>
        <v>0.10244240934523818</v>
      </c>
    </row>
    <row r="207" spans="1:34" x14ac:dyDescent="0.2">
      <c r="A207" s="3">
        <v>39128</v>
      </c>
      <c r="B207">
        <f t="shared" si="54"/>
        <v>2007</v>
      </c>
      <c r="C207">
        <f t="shared" si="55"/>
        <v>2</v>
      </c>
      <c r="D207" s="7">
        <f>AVERAGE(Ganges!D201:D212)</f>
        <v>-5.2191923400000002</v>
      </c>
      <c r="E207" s="7">
        <f t="shared" si="42"/>
        <v>-5.2546216000595232</v>
      </c>
      <c r="F207" s="7">
        <f>Ganges!D207-D207-E207</f>
        <v>1.2516145000595227</v>
      </c>
      <c r="G207" s="7">
        <f t="shared" ref="G207:G217" si="56">$X$351*SIN(PI()/6*(C207+$X$352))</f>
        <v>-2.2091196551925374</v>
      </c>
      <c r="H207" s="7">
        <f>AVERAGE(Ganges!H201:H212)-AVERAGE(Ganges!$H$2:$H$349)</f>
        <v>-3.8198340389371879</v>
      </c>
      <c r="I207" s="7">
        <f t="shared" si="43"/>
        <v>-0.54886954151743339</v>
      </c>
      <c r="J207" s="7">
        <f>Ganges!H207-H207-I207-AVERAGE(Ganges!$H$2:$H$349)</f>
        <v>-0.11181567931589598</v>
      </c>
      <c r="K207" s="7">
        <f>AVERAGE(Ganges!I201:I212)-AVERAGE(Ganges!$I$2:$I$349)</f>
        <v>-0.63756983405173884</v>
      </c>
      <c r="L207" s="7">
        <f t="shared" si="44"/>
        <v>4.2136805297630531E-2</v>
      </c>
      <c r="M207" s="7">
        <f>Ganges!I207-K207-L207-AVERAGE(Ganges!$I$2:$I$349)</f>
        <v>2.4701142202367521E-2</v>
      </c>
      <c r="N207" s="7">
        <f>AVERAGE(Ganges!J201:J212)-AVERAGE(Ganges!$J$2:$J$349)</f>
        <v>-0.32029554936781657</v>
      </c>
      <c r="O207" s="7">
        <f t="shared" si="45"/>
        <v>-1.6770966998809522</v>
      </c>
      <c r="P207" s="7">
        <f>Ganges!J207-N207-O207-AVERAGE(Ganges!$J$2:$J$349)</f>
        <v>0.30184340321428582</v>
      </c>
      <c r="Q207" s="7">
        <f>AVERAGE(Ganges!K201:K212)-AVERAGE(Ganges!$K$2:$K$349)</f>
        <v>7.2778438706898263E-2</v>
      </c>
      <c r="R207" s="7">
        <f t="shared" si="46"/>
        <v>-5.4973427976191536E-3</v>
      </c>
      <c r="S207" s="7">
        <f>Ganges!K207-Q207-R207-AVERAGE(Ganges!$K$2:$K$349)</f>
        <v>-0.24681758220238081</v>
      </c>
      <c r="T207" s="7">
        <f>AVERAGE(Ganges!L201:L212)-AVERAGE(Ganges!$L$2:$L$349)</f>
        <v>-0.37109257778735927</v>
      </c>
      <c r="U207" s="7">
        <f t="shared" si="47"/>
        <v>-1.9322372438392863</v>
      </c>
      <c r="V207" s="7">
        <f>Ganges!L207-T207-U207-AVERAGE(Ganges!$L$2:$L$349)</f>
        <v>0.52391001967261985</v>
      </c>
      <c r="W207" s="7">
        <f>AVERAGE(Ganges!M201:M212)-AVERAGE(Ganges!$M$2:$M$349)</f>
        <v>6.705368994252725E-3</v>
      </c>
      <c r="X207" s="7">
        <f t="shared" si="48"/>
        <v>5.7873377500000073E-2</v>
      </c>
      <c r="Y207" s="7">
        <f>Ganges!M207-W207-X207-AVERAGE(Ganges!$M$2:$M$349)</f>
        <v>5.025083333332625E-4</v>
      </c>
      <c r="Z207" s="7">
        <f>AVERAGE(Ganges!N201:N212)-AVERAGE(Ganges!$N$2:$N$349)</f>
        <v>-1.4541270632184244E-2</v>
      </c>
      <c r="AA207" s="7">
        <f t="shared" si="49"/>
        <v>0.43765920318452389</v>
      </c>
      <c r="AB207" s="7">
        <f>Ganges!N207-Z207-AA207-AVERAGE(Ganges!$N$2:$N$349)</f>
        <v>-7.6400309851190618E-2</v>
      </c>
      <c r="AC207" s="7">
        <f>AVERAGE(Ganges!O201:O212)-AVERAGE(Ganges!$O$2:$O$349)</f>
        <v>-4.526332612068984E-2</v>
      </c>
      <c r="AD207" s="7">
        <f t="shared" si="50"/>
        <v>-1.2697476931547613</v>
      </c>
      <c r="AE207" s="7">
        <f>Ganges!O207-AC207-AD207-AVERAGE(Ganges!$O$2:$O$349)</f>
        <v>0.73585033232142738</v>
      </c>
      <c r="AF207" s="7">
        <f>AVERAGE(Ganges!P201:P212)-AVERAGE(Ganges!$P$2:$P$349)</f>
        <v>-9.0078079741379435E-2</v>
      </c>
      <c r="AG207" s="7">
        <f t="shared" si="51"/>
        <v>-0.35885107348214285</v>
      </c>
      <c r="AH207" s="7">
        <f>Ganges!P207-AF207-AG207-AVERAGE(Ganges!$P$2:$P$349)</f>
        <v>9.9812256815476119E-2</v>
      </c>
    </row>
    <row r="208" spans="1:34" x14ac:dyDescent="0.2">
      <c r="A208" s="3">
        <v>39156</v>
      </c>
      <c r="B208">
        <f t="shared" si="54"/>
        <v>2007</v>
      </c>
      <c r="C208">
        <f t="shared" si="55"/>
        <v>3</v>
      </c>
      <c r="D208" s="7">
        <f>AVERAGE(Ganges!D202:D213)</f>
        <v>-5.0343059241666657</v>
      </c>
      <c r="E208" s="7">
        <f t="shared" si="42"/>
        <v>-6.4335412916964296</v>
      </c>
      <c r="F208" s="7">
        <f>Ganges!D208-D208-E208</f>
        <v>2.092744215863096</v>
      </c>
      <c r="G208" s="7">
        <f t="shared" si="56"/>
        <v>-1.9022855818004636</v>
      </c>
      <c r="H208" s="7">
        <f>AVERAGE(Ganges!H202:H213)-AVERAGE(Ganges!$H$2:$H$349)</f>
        <v>-3.8475846897708834</v>
      </c>
      <c r="I208" s="7">
        <f t="shared" si="43"/>
        <v>-1.0008007227083908</v>
      </c>
      <c r="J208" s="7">
        <f>Ganges!H208-H208-I208-AVERAGE(Ganges!$H$2:$H$349)</f>
        <v>0.1190868527087332</v>
      </c>
      <c r="K208" s="7">
        <f>AVERAGE(Ganges!I202:I213)-AVERAGE(Ganges!$I$2:$I$349)</f>
        <v>-0.66534019405173694</v>
      </c>
      <c r="L208" s="7">
        <f t="shared" si="44"/>
        <v>0.12230055642857707</v>
      </c>
      <c r="M208" s="7">
        <f>Ganges!I208-K208-L208-AVERAGE(Ganges!$I$2:$I$349)</f>
        <v>4.6930861071423635E-2</v>
      </c>
      <c r="N208" s="7">
        <f>AVERAGE(Ganges!J202:J213)-AVERAGE(Ganges!$J$2:$J$349)</f>
        <v>-0.21150447686781626</v>
      </c>
      <c r="O208" s="7">
        <f t="shared" si="45"/>
        <v>-1.8011396020535715</v>
      </c>
      <c r="P208" s="7">
        <f>Ganges!J208-N208-O208-AVERAGE(Ganges!$J$2:$J$349)</f>
        <v>0.29979814288690454</v>
      </c>
      <c r="Q208" s="7">
        <f>AVERAGE(Ganges!K202:K213)-AVERAGE(Ganges!$K$2:$K$349)</f>
        <v>5.3265512873564957E-2</v>
      </c>
      <c r="R208" s="7">
        <f t="shared" si="46"/>
        <v>5.2535116071428689E-2</v>
      </c>
      <c r="S208" s="7">
        <f>Ganges!K208-Q208-R208-AVERAGE(Ganges!$K$2:$K$349)</f>
        <v>-0.29605110523809541</v>
      </c>
      <c r="T208" s="7">
        <f>AVERAGE(Ganges!L202:L213)-AVERAGE(Ganges!$L$2:$L$349)</f>
        <v>-0.31973149362069275</v>
      </c>
      <c r="U208" s="7">
        <f t="shared" si="47"/>
        <v>-3.0455844529464278</v>
      </c>
      <c r="V208" s="7">
        <f>Ganges!L208-T208-U208-AVERAGE(Ganges!$L$2:$L$349)</f>
        <v>0.94179786461309511</v>
      </c>
      <c r="W208" s="7">
        <f>AVERAGE(Ganges!M202:M213)-AVERAGE(Ganges!$M$2:$M$349)</f>
        <v>6.4529181609193909E-3</v>
      </c>
      <c r="X208" s="7">
        <f t="shared" si="48"/>
        <v>5.7839161636904807E-2</v>
      </c>
      <c r="Y208" s="7">
        <f>Ganges!M208-W208-X208-AVERAGE(Ganges!$M$2:$M$349)</f>
        <v>7.8917502976183496E-4</v>
      </c>
      <c r="Z208" s="7">
        <f>AVERAGE(Ganges!N202:N213)-AVERAGE(Ganges!$N$2:$N$349)</f>
        <v>-1.4556788965517709E-2</v>
      </c>
      <c r="AA208" s="7">
        <f t="shared" si="49"/>
        <v>0.78479671071428569</v>
      </c>
      <c r="AB208" s="7">
        <f>Ganges!N208-Z208-AA208-AVERAGE(Ganges!$N$2:$N$349)</f>
        <v>0.25656664095238102</v>
      </c>
      <c r="AC208" s="7">
        <f>AVERAGE(Ganges!O202:O213)-AVERAGE(Ganges!$O$2:$O$349)</f>
        <v>-1.7509099454022348E-2</v>
      </c>
      <c r="AD208" s="7">
        <f t="shared" si="50"/>
        <v>-1.2446956646428582</v>
      </c>
      <c r="AE208" s="7">
        <f>Ganges!O208-AC208-AD208-AVERAGE(Ganges!$O$2:$O$349)</f>
        <v>0.70249092714285677</v>
      </c>
      <c r="AF208" s="7">
        <f>AVERAGE(Ganges!P202:P213)-AVERAGE(Ganges!$P$2:$P$349)</f>
        <v>-1.7803176408046129E-2</v>
      </c>
      <c r="AG208" s="7">
        <f t="shared" si="51"/>
        <v>-0.35879812741071426</v>
      </c>
      <c r="AH208" s="7">
        <f>Ganges!P208-AF208-AG208-AVERAGE(Ganges!$P$2:$P$349)</f>
        <v>2.1385267410714281E-2</v>
      </c>
    </row>
    <row r="209" spans="1:34" x14ac:dyDescent="0.2">
      <c r="A209" s="3">
        <v>39187</v>
      </c>
      <c r="B209">
        <f t="shared" si="54"/>
        <v>2007</v>
      </c>
      <c r="C209">
        <f t="shared" si="55"/>
        <v>4</v>
      </c>
      <c r="D209" s="7">
        <f>AVERAGE(Ganges!D203:D214)</f>
        <v>-4.9921949649999986</v>
      </c>
      <c r="E209" s="7">
        <f t="shared" si="42"/>
        <v>-7.9041783172619047</v>
      </c>
      <c r="F209" s="7">
        <f>Ganges!D209-D209-E209</f>
        <v>1.2532839922619026</v>
      </c>
      <c r="G209" s="7">
        <f t="shared" si="56"/>
        <v>-1.0857356229915873</v>
      </c>
      <c r="H209" s="7">
        <f>AVERAGE(Ganges!H203:H214)-AVERAGE(Ganges!$H$2:$H$349)</f>
        <v>-3.8701066622707003</v>
      </c>
      <c r="I209" s="7">
        <f t="shared" si="43"/>
        <v>-1.958955310744841</v>
      </c>
      <c r="J209" s="7">
        <f>Ganges!H209-H209-I209-AVERAGE(Ganges!$H$2:$H$349)</f>
        <v>-4.1594006755076407E-2</v>
      </c>
      <c r="K209" s="7">
        <f>AVERAGE(Ganges!I203:I214)-AVERAGE(Ganges!$I$2:$I$349)</f>
        <v>-0.69336391405173714</v>
      </c>
      <c r="L209" s="7">
        <f t="shared" si="44"/>
        <v>0.19232259363092652</v>
      </c>
      <c r="M209" s="7">
        <f>Ganges!I209-K209-L209-AVERAGE(Ganges!$I$2:$I$349)</f>
        <v>2.9876843869068637E-2</v>
      </c>
      <c r="N209" s="7">
        <f>AVERAGE(Ganges!J203:J214)-AVERAGE(Ganges!$J$2:$J$349)</f>
        <v>-0.12272216603448305</v>
      </c>
      <c r="O209" s="7">
        <f t="shared" si="45"/>
        <v>-1.7586500249702381</v>
      </c>
      <c r="P209" s="7">
        <f>Ganges!J209-N209-O209-AVERAGE(Ganges!$J$2:$J$349)</f>
        <v>0.18935887497023796</v>
      </c>
      <c r="Q209" s="7">
        <f>AVERAGE(Ganges!K203:K214)-AVERAGE(Ganges!$K$2:$K$349)</f>
        <v>2.0544693706898265E-2</v>
      </c>
      <c r="R209" s="7">
        <f t="shared" si="46"/>
        <v>0.2259362869047622</v>
      </c>
      <c r="S209" s="7">
        <f>Ganges!K209-Q209-R209-AVERAGE(Ganges!$K$2:$K$349)</f>
        <v>9.2669723095237688E-2</v>
      </c>
      <c r="T209" s="7">
        <f>AVERAGE(Ganges!L203:L214)-AVERAGE(Ganges!$L$2:$L$349)</f>
        <v>-0.35345802695402551</v>
      </c>
      <c r="U209" s="7">
        <f t="shared" si="47"/>
        <v>-3.723486840119048</v>
      </c>
      <c r="V209" s="7">
        <f>Ganges!L209-T209-U209-AVERAGE(Ganges!$L$2:$L$349)</f>
        <v>0.74491252511904804</v>
      </c>
      <c r="W209" s="7">
        <f>AVERAGE(Ganges!M203:M214)-AVERAGE(Ganges!$M$2:$M$349)</f>
        <v>6.2622606609193943E-3</v>
      </c>
      <c r="X209" s="7">
        <f t="shared" si="48"/>
        <v>-0.21711850002976191</v>
      </c>
      <c r="Y209" s="7">
        <f>Ganges!M209-W209-X209-AVERAGE(Ganges!$M$2:$M$349)</f>
        <v>-6.9904558035714381E-3</v>
      </c>
      <c r="Z209" s="7">
        <f>AVERAGE(Ganges!N203:N214)-AVERAGE(Ganges!$N$2:$N$349)</f>
        <v>-1.3990784798850964E-2</v>
      </c>
      <c r="AA209" s="7">
        <f t="shared" si="49"/>
        <v>0.94605123470238128</v>
      </c>
      <c r="AB209" s="7">
        <f>Ganges!N209-Z209-AA209-AVERAGE(Ganges!$N$2:$N$349)</f>
        <v>4.6260122797618708E-2</v>
      </c>
      <c r="AC209" s="7">
        <f>AVERAGE(Ganges!O203:O214)-AVERAGE(Ganges!$O$2:$O$349)</f>
        <v>3.1642241379310931E-2</v>
      </c>
      <c r="AD209" s="7">
        <f t="shared" si="50"/>
        <v>-1.2491411090178564</v>
      </c>
      <c r="AE209" s="7">
        <f>Ganges!O209-AC209-AD209-AVERAGE(Ganges!$O$2:$O$349)</f>
        <v>0.20601902068452205</v>
      </c>
      <c r="AF209" s="7">
        <f>AVERAGE(Ganges!P203:P214)-AVERAGE(Ganges!$P$2:$P$349)</f>
        <v>3.0013427586205732E-3</v>
      </c>
      <c r="AG209" s="7">
        <f t="shared" si="51"/>
        <v>-0.36113467098214286</v>
      </c>
      <c r="AH209" s="7">
        <f>Ganges!P209-AF209-AG209-AVERAGE(Ganges!$P$2:$P$349)</f>
        <v>-7.2531681845238172E-3</v>
      </c>
    </row>
    <row r="210" spans="1:34" x14ac:dyDescent="0.2">
      <c r="A210" s="3">
        <v>39217</v>
      </c>
      <c r="B210">
        <f t="shared" si="54"/>
        <v>2007</v>
      </c>
      <c r="C210">
        <f t="shared" si="55"/>
        <v>5</v>
      </c>
      <c r="D210" s="7">
        <f>AVERAGE(Ganges!D204:D215)</f>
        <v>-4.8059191741666654</v>
      </c>
      <c r="E210" s="7">
        <f t="shared" si="42"/>
        <v>-8.4472615789880923</v>
      </c>
      <c r="F210" s="7">
        <f>Ganges!D210-D210-E210</f>
        <v>0.87806059315475782</v>
      </c>
      <c r="G210" s="7">
        <f t="shared" si="56"/>
        <v>2.1736319191586608E-2</v>
      </c>
      <c r="H210" s="7">
        <f>AVERAGE(Ganges!H204:H215)-AVERAGE(Ganges!$H$2:$H$349)</f>
        <v>-3.8634131406042798</v>
      </c>
      <c r="I210" s="7">
        <f t="shared" si="43"/>
        <v>-2.9423304963988812</v>
      </c>
      <c r="J210" s="7">
        <f>Ganges!H210-H210-I210-AVERAGE(Ganges!$H$2:$H$349)</f>
        <v>6.4482187232897559E-2</v>
      </c>
      <c r="K210" s="7">
        <f>AVERAGE(Ganges!I204:I215)-AVERAGE(Ganges!$I$2:$I$349)</f>
        <v>-0.72185270905173837</v>
      </c>
      <c r="L210" s="7">
        <f t="shared" si="44"/>
        <v>0.26187326818451595</v>
      </c>
      <c r="M210" s="7">
        <f>Ganges!I210-K210-L210-AVERAGE(Ganges!$I$2:$I$349)</f>
        <v>3.5869254315485932E-2</v>
      </c>
      <c r="N210" s="7">
        <f>AVERAGE(Ganges!J204:J215)-AVERAGE(Ganges!$J$2:$J$349)</f>
        <v>-4.5824723534483081E-2</v>
      </c>
      <c r="O210" s="7">
        <f t="shared" si="45"/>
        <v>-1.654806472142857</v>
      </c>
      <c r="P210" s="7">
        <f>Ganges!J210-N210-O210-AVERAGE(Ganges!$J$2:$J$349)</f>
        <v>0.11741227964285716</v>
      </c>
      <c r="Q210" s="7">
        <f>AVERAGE(Ganges!K204:K215)-AVERAGE(Ganges!$K$2:$K$349)</f>
        <v>-6.6509196264350479E-3</v>
      </c>
      <c r="R210" s="7">
        <f t="shared" si="46"/>
        <v>0.48784478613095239</v>
      </c>
      <c r="S210" s="7">
        <f>Ganges!K210-Q210-R210-AVERAGE(Ganges!$K$2:$K$349)</f>
        <v>1.4393157202380991E-2</v>
      </c>
      <c r="T210" s="7">
        <f>AVERAGE(Ganges!L204:L215)-AVERAGE(Ganges!$L$2:$L$349)</f>
        <v>-0.28593633528735829</v>
      </c>
      <c r="U210" s="7">
        <f t="shared" si="47"/>
        <v>-4.0625065267857146</v>
      </c>
      <c r="V210" s="7">
        <f>Ganges!L210-T210-U210-AVERAGE(Ganges!$L$2:$L$349)</f>
        <v>0.68154829011904727</v>
      </c>
      <c r="W210" s="7">
        <f>AVERAGE(Ganges!M204:M215)-AVERAGE(Ganges!$M$2:$M$349)</f>
        <v>6.0716031609194254E-3</v>
      </c>
      <c r="X210" s="7">
        <f t="shared" si="48"/>
        <v>-8.4250850982142855E-2</v>
      </c>
      <c r="Y210" s="7">
        <f>Ganges!M210-W210-X210-AVERAGE(Ganges!$M$2:$M$349)</f>
        <v>2.3283626488094789E-3</v>
      </c>
      <c r="Z210" s="7">
        <f>AVERAGE(Ganges!N204:N215)-AVERAGE(Ganges!$N$2:$N$349)</f>
        <v>-1.0506093132184424E-2</v>
      </c>
      <c r="AA210" s="7">
        <f t="shared" si="49"/>
        <v>0.73088484630952411</v>
      </c>
      <c r="AB210" s="7">
        <f>Ganges!N210-Z210-AA210-AVERAGE(Ganges!$N$2:$N$349)</f>
        <v>-0.12917819047619084</v>
      </c>
      <c r="AC210" s="7">
        <f>AVERAGE(Ganges!O204:O215)-AVERAGE(Ganges!$O$2:$O$349)</f>
        <v>0.10613402054597643</v>
      </c>
      <c r="AD210" s="7">
        <f t="shared" si="50"/>
        <v>-0.8533853583035711</v>
      </c>
      <c r="AE210" s="7">
        <f>Ganges!O210-AC210-AD210-AVERAGE(Ganges!$O$2:$O$349)</f>
        <v>0.12322790080357127</v>
      </c>
      <c r="AF210" s="7">
        <f>AVERAGE(Ganges!P204:P215)-AVERAGE(Ganges!$P$2:$P$349)</f>
        <v>1.6062251091953916E-2</v>
      </c>
      <c r="AG210" s="7">
        <f t="shared" si="51"/>
        <v>-0.33059407988095235</v>
      </c>
      <c r="AH210" s="7">
        <f>Ganges!P210-AF210-AG210-AVERAGE(Ganges!$P$2:$P$349)</f>
        <v>-3.2003327619047672E-2</v>
      </c>
    </row>
    <row r="211" spans="1:34" x14ac:dyDescent="0.2">
      <c r="A211" s="3">
        <v>39248</v>
      </c>
      <c r="B211">
        <f t="shared" si="54"/>
        <v>2007</v>
      </c>
      <c r="C211">
        <f t="shared" si="55"/>
        <v>6</v>
      </c>
      <c r="D211" s="7">
        <f>AVERAGE(Ganges!D205:D216)</f>
        <v>-4.8386940199999993</v>
      </c>
      <c r="E211" s="7">
        <f t="shared" si="42"/>
        <v>-5.6838632847619053</v>
      </c>
      <c r="F211" s="7">
        <f>Ganges!D211-D211-E211</f>
        <v>-9.9265055238094924E-2</v>
      </c>
      <c r="G211" s="7">
        <f t="shared" si="56"/>
        <v>1.1233840322009498</v>
      </c>
      <c r="H211" s="7">
        <f>AVERAGE(Ganges!H205:H216)-AVERAGE(Ganges!$H$2:$H$349)</f>
        <v>-3.8795874572697358</v>
      </c>
      <c r="I211" s="7">
        <f t="shared" si="43"/>
        <v>-2.8943517773818712</v>
      </c>
      <c r="J211" s="7">
        <f>Ganges!H211-H211-I211-AVERAGE(Ganges!$H$2:$H$349)</f>
        <v>8.6144584881367336E-2</v>
      </c>
      <c r="K211" s="7">
        <f>AVERAGE(Ganges!I205:I216)-AVERAGE(Ganges!$I$2:$I$349)</f>
        <v>-0.75085235571839348</v>
      </c>
      <c r="L211" s="7">
        <f t="shared" si="44"/>
        <v>0.24831659461309386</v>
      </c>
      <c r="M211" s="7">
        <f>Ganges!I211-K211-L211-AVERAGE(Ganges!$I$2:$I$349)</f>
        <v>-7.6759554464373991E-3</v>
      </c>
      <c r="N211" s="7">
        <f>AVERAGE(Ganges!J205:J216)-AVERAGE(Ganges!$J$2:$J$349)</f>
        <v>-1.113929103448319E-2</v>
      </c>
      <c r="O211" s="7">
        <f t="shared" si="45"/>
        <v>-0.61263912815476207</v>
      </c>
      <c r="P211" s="7">
        <f>Ganges!J211-N211-O211-AVERAGE(Ganges!$J$2:$J$349)</f>
        <v>-5.8740706845237689E-2</v>
      </c>
      <c r="Q211" s="7">
        <f>AVERAGE(Ganges!K205:K216)-AVERAGE(Ganges!$K$2:$K$349)</f>
        <v>-8.7330487931015499E-3</v>
      </c>
      <c r="R211" s="7">
        <f t="shared" si="46"/>
        <v>0.22362542860119017</v>
      </c>
      <c r="S211" s="7">
        <f>Ganges!K211-Q211-R211-AVERAGE(Ganges!$K$2:$K$349)</f>
        <v>4.859523389880982E-2</v>
      </c>
      <c r="T211" s="7">
        <f>AVERAGE(Ganges!L205:L216)-AVERAGE(Ganges!$L$2:$L$349)</f>
        <v>-0.31227340195402586</v>
      </c>
      <c r="U211" s="7">
        <f t="shared" si="47"/>
        <v>-2.4164560386607152</v>
      </c>
      <c r="V211" s="7">
        <f>Ganges!L211-T211-U211-AVERAGE(Ganges!$L$2:$L$349)</f>
        <v>0.24194317866071557</v>
      </c>
      <c r="W211" s="7">
        <f>AVERAGE(Ganges!M205:M216)-AVERAGE(Ganges!$M$2:$M$349)</f>
        <v>6.0500523275860418E-3</v>
      </c>
      <c r="X211" s="7">
        <f t="shared" si="48"/>
        <v>-5.7958727619047634E-2</v>
      </c>
      <c r="Y211" s="7">
        <f>Ganges!M211-W211-X211-AVERAGE(Ganges!$M$2:$M$349)</f>
        <v>5.8733011904762988E-4</v>
      </c>
      <c r="Z211" s="7">
        <f>AVERAGE(Ganges!N205:N216)-AVERAGE(Ganges!$N$2:$N$349)</f>
        <v>-1.5006790632184352E-2</v>
      </c>
      <c r="AA211" s="7">
        <f t="shared" si="49"/>
        <v>1.2079400357142833E-2</v>
      </c>
      <c r="AB211" s="7">
        <f>Ganges!N211-Z211-AA211-AVERAGE(Ganges!$N$2:$N$349)</f>
        <v>-0.16524666702380941</v>
      </c>
      <c r="AC211" s="7">
        <f>AVERAGE(Ganges!O205:O216)-AVERAGE(Ganges!$O$2:$O$349)</f>
        <v>0.11676117137931019</v>
      </c>
      <c r="AD211" s="7">
        <f t="shared" si="50"/>
        <v>-0.20166404395833393</v>
      </c>
      <c r="AE211" s="7">
        <f>Ganges!O211-AC211-AD211-AVERAGE(Ganges!$O$2:$O$349)</f>
        <v>-9.6473104374999785E-2</v>
      </c>
      <c r="AF211" s="7">
        <f>AVERAGE(Ganges!P205:P216)-AVERAGE(Ganges!$P$2:$P$349)</f>
        <v>1.6074997758620591E-2</v>
      </c>
      <c r="AG211" s="7">
        <f t="shared" si="51"/>
        <v>1.5163750148809496E-2</v>
      </c>
      <c r="AH211" s="7">
        <f>Ganges!P211-AF211-AG211-AVERAGE(Ganges!$P$2:$P$349)</f>
        <v>-0.1483123243154762</v>
      </c>
    </row>
    <row r="212" spans="1:34" x14ac:dyDescent="0.2">
      <c r="A212" s="3">
        <v>39278</v>
      </c>
      <c r="B212">
        <f t="shared" si="54"/>
        <v>2007</v>
      </c>
      <c r="C212">
        <f t="shared" si="55"/>
        <v>7</v>
      </c>
      <c r="D212" s="7">
        <f>AVERAGE(Ganges!D206:D217)</f>
        <v>-4.8713432191666675</v>
      </c>
      <c r="E212" s="7">
        <f t="shared" si="42"/>
        <v>6.6155838407142857</v>
      </c>
      <c r="F212" s="7">
        <f>Ganges!D212-D212-E212</f>
        <v>-1.0753575915476183</v>
      </c>
      <c r="G212" s="7">
        <f t="shared" si="56"/>
        <v>1.9240219009920503</v>
      </c>
      <c r="H212" s="7">
        <f>AVERAGE(Ganges!H206:H217)-AVERAGE(Ganges!$H$2:$H$349)</f>
        <v>-3.8964941956032817</v>
      </c>
      <c r="I212" s="7">
        <f t="shared" si="43"/>
        <v>-0.77064296154776457</v>
      </c>
      <c r="J212" s="7">
        <f>Ganges!H212-H212-I212-AVERAGE(Ganges!$H$2:$H$349)</f>
        <v>0.17587570738078284</v>
      </c>
      <c r="K212" s="7">
        <f>AVERAGE(Ganges!I206:I217)-AVERAGE(Ganges!$I$2:$I$349)</f>
        <v>-0.78072652155173472</v>
      </c>
      <c r="L212" s="7">
        <f t="shared" si="44"/>
        <v>5.4661321130851093E-3</v>
      </c>
      <c r="M212" s="7">
        <f>Ganges!I212-K212-L212-AVERAGE(Ganges!$I$2:$I$349)</f>
        <v>-1.7689057113088325E-2</v>
      </c>
      <c r="N212" s="7">
        <f>AVERAGE(Ganges!J206:J217)-AVERAGE(Ganges!$J$2:$J$349)</f>
        <v>4.8603639655167008E-3</v>
      </c>
      <c r="O212" s="7">
        <f t="shared" si="45"/>
        <v>1.9146000988095242</v>
      </c>
      <c r="P212" s="7">
        <f>Ganges!J212-N212-O212-AVERAGE(Ganges!$J$2:$J$349)</f>
        <v>-0.24568531880952404</v>
      </c>
      <c r="Q212" s="7">
        <f>AVERAGE(Ganges!K206:K217)-AVERAGE(Ganges!$K$2:$K$349)</f>
        <v>-1.2086793793101736E-2</v>
      </c>
      <c r="R212" s="7">
        <f t="shared" si="46"/>
        <v>-0.24747748931547631</v>
      </c>
      <c r="S212" s="7">
        <f>Ganges!K212-Q212-R212-AVERAGE(Ganges!$K$2:$K$349)</f>
        <v>2.0249946815476316E-2</v>
      </c>
      <c r="T212" s="7">
        <f>AVERAGE(Ganges!L206:L217)-AVERAGE(Ganges!$L$2:$L$349)</f>
        <v>-0.30211029362069119</v>
      </c>
      <c r="U212" s="7">
        <f t="shared" si="47"/>
        <v>2.784802820148812</v>
      </c>
      <c r="V212" s="7">
        <f>Ganges!L212-T212-U212-AVERAGE(Ganges!$L$2:$L$349)</f>
        <v>-0.4765579184821469</v>
      </c>
      <c r="W212" s="7">
        <f>AVERAGE(Ganges!M206:M217)-AVERAGE(Ganges!$M$2:$M$349)</f>
        <v>6.0563764942527243E-3</v>
      </c>
      <c r="X212" s="7">
        <f t="shared" si="48"/>
        <v>0.12891117982142855</v>
      </c>
      <c r="Y212" s="7">
        <f>Ganges!M212-W212-X212-AVERAGE(Ganges!$M$2:$M$349)</f>
        <v>4.8074685119047778E-3</v>
      </c>
      <c r="Z212" s="7">
        <f>AVERAGE(Ganges!N206:N217)-AVERAGE(Ganges!$N$2:$N$349)</f>
        <v>-2.4570182298850995E-2</v>
      </c>
      <c r="AA212" s="7">
        <f t="shared" si="49"/>
        <v>-0.52519605559523808</v>
      </c>
      <c r="AB212" s="7">
        <f>Ganges!N212-Z212-AA212-AVERAGE(Ganges!$N$2:$N$349)</f>
        <v>-3.4899149404761909E-2</v>
      </c>
      <c r="AC212" s="7">
        <f>AVERAGE(Ganges!O206:O217)-AVERAGE(Ganges!$O$2:$O$349)</f>
        <v>0.11768321554597616</v>
      </c>
      <c r="AD212" s="7">
        <f t="shared" si="50"/>
        <v>2.1484386747619038</v>
      </c>
      <c r="AE212" s="7">
        <f>Ganges!O212-AC212-AD212-AVERAGE(Ganges!$O$2:$O$349)</f>
        <v>-0.43567754726190344</v>
      </c>
      <c r="AF212" s="7">
        <f>AVERAGE(Ganges!P206:P217)-AVERAGE(Ganges!$P$2:$P$349)</f>
        <v>1.6033680258620564E-2</v>
      </c>
      <c r="AG212" s="7">
        <f t="shared" si="51"/>
        <v>1.1766963763988094</v>
      </c>
      <c r="AH212" s="7">
        <f>Ganges!P212-AF212-AG212-AVERAGE(Ganges!$P$2:$P$349)</f>
        <v>-6.5862683065476046E-2</v>
      </c>
    </row>
    <row r="213" spans="1:34" x14ac:dyDescent="0.2">
      <c r="A213" s="3">
        <v>39309</v>
      </c>
      <c r="B213">
        <f t="shared" si="54"/>
        <v>2007</v>
      </c>
      <c r="C213">
        <f t="shared" si="55"/>
        <v>8</v>
      </c>
      <c r="D213" s="7">
        <f>AVERAGE(Ganges!D207:D218)</f>
        <v>-4.8730554616666666</v>
      </c>
      <c r="E213" s="7">
        <f t="shared" si="42"/>
        <v>14.858317791160713</v>
      </c>
      <c r="F213" s="7">
        <f>Ganges!D213-D213-E213</f>
        <v>-0.746810369494046</v>
      </c>
      <c r="G213" s="7">
        <f t="shared" si="56"/>
        <v>2.2091196551925374</v>
      </c>
      <c r="H213" s="7">
        <f>AVERAGE(Ganges!H207:H218)-AVERAGE(Ganges!$H$2:$H$349)</f>
        <v>-3.9177547747704011</v>
      </c>
      <c r="I213" s="7">
        <f t="shared" si="43"/>
        <v>1.7910672144639648</v>
      </c>
      <c r="J213" s="7">
        <f>Ganges!H213-H213-I213-AVERAGE(Ganges!$H$2:$H$349)</f>
        <v>0.20769174053612005</v>
      </c>
      <c r="K213" s="7">
        <f>AVERAGE(Ganges!I207:I218)-AVERAGE(Ganges!$I$2:$I$349)</f>
        <v>-0.8135602565517388</v>
      </c>
      <c r="L213" s="7">
        <f t="shared" si="44"/>
        <v>-0.2522639657440422</v>
      </c>
      <c r="M213" s="7">
        <f>Ganges!I213-K213-L213-AVERAGE(Ganges!$I$2:$I$349)</f>
        <v>-3.1911904255956358E-2</v>
      </c>
      <c r="N213" s="7">
        <f>AVERAGE(Ganges!J207:J218)-AVERAGE(Ganges!$J$2:$J$349)</f>
        <v>1.6696018132183799E-2</v>
      </c>
      <c r="O213" s="7">
        <f t="shared" si="45"/>
        <v>3.2617922553273822</v>
      </c>
      <c r="P213" s="7">
        <f>Ganges!J213-N213-O213-AVERAGE(Ganges!$J$2:$J$349)</f>
        <v>0.13308723050595095</v>
      </c>
      <c r="Q213" s="7">
        <f>AVERAGE(Ganges!K207:K218)-AVERAGE(Ganges!$K$2:$K$349)</f>
        <v>-1.3485526293101735E-2</v>
      </c>
      <c r="R213" s="7">
        <f t="shared" si="46"/>
        <v>-0.6777548544940476</v>
      </c>
      <c r="S213" s="7">
        <f>Ganges!K213-Q213-R213-AVERAGE(Ganges!$K$2:$K$349)</f>
        <v>-3.1081755059524374E-3</v>
      </c>
      <c r="T213" s="7">
        <f>AVERAGE(Ganges!L207:L218)-AVERAGE(Ganges!$L$2:$L$349)</f>
        <v>-0.27964558195402578</v>
      </c>
      <c r="U213" s="7">
        <f t="shared" si="47"/>
        <v>6.3223019357738082</v>
      </c>
      <c r="V213" s="7">
        <f>Ganges!L213-T213-U213-AVERAGE(Ganges!$L$2:$L$349)</f>
        <v>-1.0562952257738072</v>
      </c>
      <c r="W213" s="7">
        <f>AVERAGE(Ganges!M207:M218)-AVERAGE(Ganges!$M$2:$M$349)</f>
        <v>7.2422723275860634E-3</v>
      </c>
      <c r="X213" s="7">
        <f t="shared" si="48"/>
        <v>-7.3896365773808981E-3</v>
      </c>
      <c r="Y213" s="7">
        <f>Ganges!M213-W213-X213-AVERAGE(Ganges!$M$2:$M$349)</f>
        <v>-5.6559109226191062E-3</v>
      </c>
      <c r="Z213" s="7">
        <f>AVERAGE(Ganges!N207:N218)-AVERAGE(Ganges!$N$2:$N$349)</f>
        <v>-2.0590936465517684E-2</v>
      </c>
      <c r="AA213" s="7">
        <f t="shared" si="49"/>
        <v>-0.60797518208333334</v>
      </c>
      <c r="AB213" s="7">
        <f>Ganges!N213-Z213-AA213-AVERAGE(Ganges!$N$2:$N$349)</f>
        <v>2.70407612500001E-2</v>
      </c>
      <c r="AC213" s="7">
        <f>AVERAGE(Ganges!O207:O218)-AVERAGE(Ganges!$O$2:$O$349)</f>
        <v>0.13181368887931022</v>
      </c>
      <c r="AD213" s="7">
        <f t="shared" si="50"/>
        <v>3.8747627743750011</v>
      </c>
      <c r="AE213" s="7">
        <f>Ganges!O213-AC213-AD213-AVERAGE(Ganges!$O$2:$O$349)</f>
        <v>-0.30347149020833442</v>
      </c>
      <c r="AF213" s="7">
        <f>AVERAGE(Ganges!P207:P218)-AVERAGE(Ganges!$P$2:$P$349)</f>
        <v>1.6215951091953951E-2</v>
      </c>
      <c r="AG213" s="7">
        <f t="shared" si="51"/>
        <v>1.1537736213392862</v>
      </c>
      <c r="AH213" s="7">
        <f>Ganges!P213-AF213-AG213-AVERAGE(Ganges!$P$2:$P$349)</f>
        <v>0.28574523116071382</v>
      </c>
    </row>
    <row r="214" spans="1:34" x14ac:dyDescent="0.2">
      <c r="A214" s="3">
        <v>39340</v>
      </c>
      <c r="B214">
        <f t="shared" si="54"/>
        <v>2007</v>
      </c>
      <c r="C214">
        <f t="shared" si="55"/>
        <v>9</v>
      </c>
      <c r="D214" s="7">
        <f>AVERAGE(Ganges!D208:D219)</f>
        <v>-5.0472522616666664</v>
      </c>
      <c r="E214" s="7">
        <f t="shared" si="42"/>
        <v>13.415904409672619</v>
      </c>
      <c r="F214" s="7">
        <f>Ganges!D214-D214-E214</f>
        <v>-0.68814639800595323</v>
      </c>
      <c r="G214" s="7">
        <f t="shared" si="56"/>
        <v>1.902285581800464</v>
      </c>
      <c r="H214" s="7">
        <f>AVERAGE(Ganges!H208:H219)-AVERAGE(Ganges!$H$2:$H$349)</f>
        <v>-3.9549862206035868</v>
      </c>
      <c r="I214" s="7">
        <f t="shared" si="43"/>
        <v>2.8821643645833319</v>
      </c>
      <c r="J214" s="7">
        <f>Ganges!H214-H214-I214-AVERAGE(Ganges!$H$2:$H$349)</f>
        <v>9.5232286249938625E-2</v>
      </c>
      <c r="K214" s="7">
        <f>AVERAGE(Ganges!I208:I219)-AVERAGE(Ganges!$I$2:$I$349)</f>
        <v>-0.85110768571840367</v>
      </c>
      <c r="L214" s="7">
        <f t="shared" si="44"/>
        <v>-0.26117310074405253</v>
      </c>
      <c r="M214" s="7">
        <f>Ganges!I214-K214-L214-AVERAGE(Ganges!$I$2:$I$349)</f>
        <v>-7.6754008928503481E-4</v>
      </c>
      <c r="N214" s="7">
        <f>AVERAGE(Ganges!J208:J219)-AVERAGE(Ganges!$J$2:$J$349)</f>
        <v>1.2728842298849852E-2</v>
      </c>
      <c r="O214" s="7">
        <f t="shared" si="45"/>
        <v>3.2540599605357148</v>
      </c>
      <c r="P214" s="7">
        <f>Ganges!J214-N214-O214-AVERAGE(Ganges!$J$2:$J$349)</f>
        <v>-5.1507598869048543E-2</v>
      </c>
      <c r="Q214" s="7">
        <f>AVERAGE(Ganges!K208:K219)-AVERAGE(Ganges!$K$2:$K$349)</f>
        <v>8.9453453735649502E-3</v>
      </c>
      <c r="R214" s="7">
        <f t="shared" si="46"/>
        <v>-0.42088666654761897</v>
      </c>
      <c r="S214" s="7">
        <f>Ganges!K214-Q214-R214-AVERAGE(Ganges!$K$2:$K$349)</f>
        <v>-7.7609595119047747E-2</v>
      </c>
      <c r="T214" s="7">
        <f>AVERAGE(Ganges!L208:L219)-AVERAGE(Ganges!$L$2:$L$349)</f>
        <v>-0.3211904961206935</v>
      </c>
      <c r="U214" s="7">
        <f t="shared" si="47"/>
        <v>5.268414059434523</v>
      </c>
      <c r="V214" s="7">
        <f>Ganges!L214-T214-U214-AVERAGE(Ganges!$L$2:$L$349)</f>
        <v>-0.7210143052678557</v>
      </c>
      <c r="W214" s="7">
        <f>AVERAGE(Ganges!M208:M219)-AVERAGE(Ganges!$M$2:$M$349)</f>
        <v>8.424470660919392E-3</v>
      </c>
      <c r="X214" s="7">
        <f t="shared" si="48"/>
        <v>0.11492892976190469</v>
      </c>
      <c r="Y214" s="7">
        <f>Ganges!M214-W214-X214-AVERAGE(Ganges!$M$2:$M$349)</f>
        <v>-5.6456559523804239E-4</v>
      </c>
      <c r="Z214" s="7">
        <f>AVERAGE(Ganges!N208:N219)-AVERAGE(Ganges!$N$2:$N$349)</f>
        <v>-2.2302578132184281E-2</v>
      </c>
      <c r="AA214" s="7">
        <f t="shared" si="49"/>
        <v>-0.60659957285714283</v>
      </c>
      <c r="AB214" s="7">
        <f>Ganges!N214-Z214-AA214-AVERAGE(Ganges!$N$2:$N$349)</f>
        <v>3.5197563690476219E-2</v>
      </c>
      <c r="AC214" s="7">
        <f>AVERAGE(Ganges!O208:O219)-AVERAGE(Ganges!$O$2:$O$349)</f>
        <v>5.7743970545976353E-2</v>
      </c>
      <c r="AD214" s="7">
        <f t="shared" si="50"/>
        <v>2.8007526385714296</v>
      </c>
      <c r="AE214" s="7">
        <f>Ganges!O214-AC214-AD214-AVERAGE(Ganges!$O$2:$O$349)</f>
        <v>1.0690273928570804E-2</v>
      </c>
      <c r="AF214" s="7">
        <f>AVERAGE(Ganges!P208:P219)-AVERAGE(Ganges!$P$2:$P$349)</f>
        <v>1.4481001091953993E-2</v>
      </c>
      <c r="AG214" s="7">
        <f t="shared" si="51"/>
        <v>0.38425597407738099</v>
      </c>
      <c r="AH214" s="7">
        <f>Ganges!P214-AF214-AG214-AVERAGE(Ganges!$P$2:$P$349)</f>
        <v>2.2239858422618886E-2</v>
      </c>
    </row>
    <row r="215" spans="1:34" x14ac:dyDescent="0.2">
      <c r="A215" s="3">
        <v>39370</v>
      </c>
      <c r="B215">
        <f t="shared" si="54"/>
        <v>2007</v>
      </c>
      <c r="C215">
        <f t="shared" si="55"/>
        <v>10</v>
      </c>
      <c r="D215" s="7">
        <f>AVERAGE(Ganges!D209:D220)</f>
        <v>-5.3725291924999992</v>
      </c>
      <c r="E215" s="7">
        <f t="shared" si="42"/>
        <v>4.8211342427380952</v>
      </c>
      <c r="F215" s="7">
        <f>Ganges!D215-D215-E215</f>
        <v>1.055434479761904</v>
      </c>
      <c r="G215" s="7">
        <f t="shared" si="56"/>
        <v>1.0857356229915882</v>
      </c>
      <c r="H215" s="7">
        <f>AVERAGE(Ganges!H209:H220)-AVERAGE(Ganges!$H$2:$H$349)</f>
        <v>-4.0296118714368276</v>
      </c>
      <c r="I215" s="7">
        <f t="shared" si="43"/>
        <v>2.5435645691068203</v>
      </c>
      <c r="J215" s="7">
        <f>Ganges!H215-H215-I215-AVERAGE(Ganges!$H$2:$H$349)</f>
        <v>0.24600655255972015</v>
      </c>
      <c r="K215" s="7">
        <f>AVERAGE(Ganges!I209:I220)-AVERAGE(Ganges!$I$2:$I$349)</f>
        <v>-0.8925683590517437</v>
      </c>
      <c r="L215" s="7">
        <f t="shared" si="44"/>
        <v>-0.20432651529761614</v>
      </c>
      <c r="M215" s="7">
        <f>Ganges!I215-K215-L215-AVERAGE(Ganges!$I$2:$I$349)</f>
        <v>2.2524677976178964E-3</v>
      </c>
      <c r="N215" s="7">
        <f>AVERAGE(Ganges!J209:J220)-AVERAGE(Ganges!$J$2:$J$349)</f>
        <v>-1.734689367816511E-3</v>
      </c>
      <c r="O215" s="7">
        <f t="shared" si="45"/>
        <v>1.1486781142559517</v>
      </c>
      <c r="P215" s="7">
        <f>Ganges!J215-N215-O215-AVERAGE(Ganges!$J$2:$J$349)</f>
        <v>0.28145465907738165</v>
      </c>
      <c r="Q215" s="7">
        <f>AVERAGE(Ganges!K209:K220)-AVERAGE(Ganges!$K$2:$K$349)</f>
        <v>4.6488274540231522E-2</v>
      </c>
      <c r="R215" s="7">
        <f t="shared" si="46"/>
        <v>-9.0107742261904655E-2</v>
      </c>
      <c r="S215" s="7">
        <f>Ganges!K215-Q215-R215-AVERAGE(Ganges!$K$2:$K$349)</f>
        <v>-0.11898542857142858</v>
      </c>
      <c r="T215" s="7">
        <f>AVERAGE(Ganges!L209:L220)-AVERAGE(Ganges!$L$2:$L$349)</f>
        <v>-0.41882508945402641</v>
      </c>
      <c r="U215" s="7">
        <f t="shared" si="47"/>
        <v>1.5566194781845244</v>
      </c>
      <c r="V215" s="7">
        <f>Ganges!L215-T215-U215-AVERAGE(Ganges!$L$2:$L$349)</f>
        <v>0.1927568593154767</v>
      </c>
      <c r="W215" s="7">
        <f>AVERAGE(Ganges!M209:M220)-AVERAGE(Ganges!$M$2:$M$349)</f>
        <v>9.6066689942526651E-3</v>
      </c>
      <c r="X215" s="7">
        <f t="shared" si="48"/>
        <v>0.11484751752976188</v>
      </c>
      <c r="Y215" s="7">
        <f>Ganges!M215-W215-X215-AVERAGE(Ganges!$M$2:$M$349)</f>
        <v>-1.6653516964285076E-3</v>
      </c>
      <c r="Z215" s="7">
        <f>AVERAGE(Ganges!N209:N220)-AVERAGE(Ganges!$N$2:$N$349)</f>
        <v>-7.2398394798850907E-2</v>
      </c>
      <c r="AA215" s="7">
        <f t="shared" si="49"/>
        <v>-0.53780897583333331</v>
      </c>
      <c r="AB215" s="7">
        <f>Ganges!N215-Z215-AA215-AVERAGE(Ganges!$N$2:$N$349)</f>
        <v>0.12359379333333331</v>
      </c>
      <c r="AC215" s="7">
        <f>AVERAGE(Ganges!O209:O220)-AVERAGE(Ganges!$O$2:$O$349)</f>
        <v>-2.6904797787357104E-2</v>
      </c>
      <c r="AD215" s="7">
        <f t="shared" si="50"/>
        <v>0.54755549892857047</v>
      </c>
      <c r="AE215" s="7">
        <f>Ganges!O215-AC215-AD215-AVERAGE(Ganges!$O$2:$O$349)</f>
        <v>0.2547513719047636</v>
      </c>
      <c r="AF215" s="7">
        <f>AVERAGE(Ganges!P209:P220)-AVERAGE(Ganges!$P$2:$P$349)</f>
        <v>1.3405785258620628E-2</v>
      </c>
      <c r="AG215" s="7">
        <f t="shared" si="51"/>
        <v>-0.25787379208333333</v>
      </c>
      <c r="AH215" s="7">
        <f>Ganges!P215-AF215-AG215-AVERAGE(Ganges!$P$2:$P$349)</f>
        <v>7.5266010416666584E-2</v>
      </c>
    </row>
    <row r="216" spans="1:34" x14ac:dyDescent="0.2">
      <c r="A216" s="3">
        <v>39401</v>
      </c>
      <c r="B216">
        <f t="shared" si="54"/>
        <v>2007</v>
      </c>
      <c r="C216">
        <f t="shared" si="55"/>
        <v>11</v>
      </c>
      <c r="D216" s="7">
        <f>AVERAGE(Ganges!D210:D221)</f>
        <v>-5.5966465516666659</v>
      </c>
      <c r="E216" s="7">
        <f t="shared" si="42"/>
        <v>1.2460791845238033E-2</v>
      </c>
      <c r="F216" s="7">
        <f>Ganges!D216-D216-E216</f>
        <v>0.13805357982142766</v>
      </c>
      <c r="G216" s="7">
        <f t="shared" si="56"/>
        <v>-2.1736319191586296E-2</v>
      </c>
      <c r="H216" s="7">
        <f>AVERAGE(Ganges!H210:H221)-AVERAGE(Ganges!$H$2:$H$349)</f>
        <v>-4.1001278222697692</v>
      </c>
      <c r="I216" s="7">
        <f t="shared" si="43"/>
        <v>1.821157545476126</v>
      </c>
      <c r="J216" s="7">
        <f>Ganges!H216-H216-I216-AVERAGE(Ganges!$H$2:$H$349)</f>
        <v>0.14244515702330318</v>
      </c>
      <c r="K216" s="7">
        <f>AVERAGE(Ganges!I210:I221)-AVERAGE(Ganges!$I$2:$I$349)</f>
        <v>-0.93263921071840628</v>
      </c>
      <c r="L216" s="7">
        <f t="shared" si="44"/>
        <v>-0.16102384431547279</v>
      </c>
      <c r="M216" s="7">
        <f>Ganges!I216-K216-L216-AVERAGE(Ganges!$I$2:$I$349)</f>
        <v>1.1441298482139928E-2</v>
      </c>
      <c r="N216" s="7">
        <f>AVERAGE(Ganges!J210:J221)-AVERAGE(Ganges!$J$2:$J$349)</f>
        <v>-1.2043128534482861E-2</v>
      </c>
      <c r="O216" s="7">
        <f t="shared" si="45"/>
        <v>0.26826936654761901</v>
      </c>
      <c r="P216" s="7">
        <f>Ganges!J216-N216-O216-AVERAGE(Ganges!$J$2:$J$349)</f>
        <v>2.6530755952380858E-2</v>
      </c>
      <c r="Q216" s="7">
        <f>AVERAGE(Ganges!K210:K221)-AVERAGE(Ganges!$K$2:$K$349)</f>
        <v>4.5185426206898138E-2</v>
      </c>
      <c r="R216" s="7">
        <f t="shared" si="46"/>
        <v>6.3054021517857439E-2</v>
      </c>
      <c r="S216" s="7">
        <f>Ganges!K216-Q216-R216-AVERAGE(Ganges!$K$2:$K$349)</f>
        <v>-2.0983334017857347E-2</v>
      </c>
      <c r="T216" s="7">
        <f>AVERAGE(Ganges!L210:L221)-AVERAGE(Ganges!$L$2:$L$349)</f>
        <v>-0.47063889112069202</v>
      </c>
      <c r="U216" s="7">
        <f t="shared" si="47"/>
        <v>0.41896813860119142</v>
      </c>
      <c r="V216" s="7">
        <f>Ganges!L216-T216-U216-AVERAGE(Ganges!$L$2:$L$349)</f>
        <v>-0.146514589434525</v>
      </c>
      <c r="W216" s="7">
        <f>AVERAGE(Ganges!M210:M221)-AVERAGE(Ganges!$M$2:$M$349)</f>
        <v>9.6703173275860255E-3</v>
      </c>
      <c r="X216" s="7">
        <f t="shared" si="48"/>
        <v>-3.3066772559523866E-2</v>
      </c>
      <c r="Y216" s="7">
        <f>Ganges!M216-W216-X216-AVERAGE(Ganges!$M$2:$M$349)</f>
        <v>-3.4172899404761037E-3</v>
      </c>
      <c r="Z216" s="7">
        <f>AVERAGE(Ganges!N210:N221)-AVERAGE(Ganges!$N$2:$N$349)</f>
        <v>-0.10137524313218427</v>
      </c>
      <c r="AA216" s="7">
        <f t="shared" si="49"/>
        <v>-0.40060437785714287</v>
      </c>
      <c r="AB216" s="7">
        <f>Ganges!N216-Z216-AA216-AVERAGE(Ganges!$N$2:$N$349)</f>
        <v>8.5681503690476224E-2</v>
      </c>
      <c r="AC216" s="7">
        <f>AVERAGE(Ganges!O210:O221)-AVERAGE(Ganges!$O$2:$O$349)</f>
        <v>-4.7916786120691057E-2</v>
      </c>
      <c r="AD216" s="7">
        <f t="shared" si="50"/>
        <v>-1.5966035900892859</v>
      </c>
      <c r="AE216" s="7">
        <f>Ganges!O216-AC216-AD216-AVERAGE(Ganges!$O$2:$O$349)</f>
        <v>5.7912209255953861E-2</v>
      </c>
      <c r="AF216" s="7">
        <f>AVERAGE(Ganges!P210:P221)-AVERAGE(Ganges!$P$2:$P$349)</f>
        <v>1.3233600258620637E-2</v>
      </c>
      <c r="AG216" s="7">
        <f t="shared" si="51"/>
        <v>-0.36770572782738098</v>
      </c>
      <c r="AH216" s="7">
        <f>Ganges!P216-AF216-AG216-AVERAGE(Ganges!$P$2:$P$349)</f>
        <v>-1.510769883928581E-2</v>
      </c>
    </row>
    <row r="217" spans="1:34" x14ac:dyDescent="0.2">
      <c r="A217" s="3">
        <v>39431</v>
      </c>
      <c r="B217">
        <f t="shared" si="54"/>
        <v>2007</v>
      </c>
      <c r="C217">
        <f t="shared" si="55"/>
        <v>12</v>
      </c>
      <c r="D217" s="7">
        <f>AVERAGE(Ganges!D211:D222)</f>
        <v>-5.8194236799999999</v>
      </c>
      <c r="E217" s="7">
        <f t="shared" si="42"/>
        <v>-2.527804368779762</v>
      </c>
      <c r="F217" s="7">
        <f>Ganges!D217-D217-E217</f>
        <v>0.3472042087797611</v>
      </c>
      <c r="G217" s="7">
        <f t="shared" si="56"/>
        <v>-1.1233840322009494</v>
      </c>
      <c r="H217" s="7">
        <f>AVERAGE(Ganges!H211:H222)-AVERAGE(Ganges!$H$2:$H$349)</f>
        <v>-4.1982520081046459</v>
      </c>
      <c r="I217" s="7">
        <f t="shared" si="43"/>
        <v>0.85680571044576936</v>
      </c>
      <c r="J217" s="7">
        <f>Ganges!H217-H217-I217-AVERAGE(Ganges!$H$2:$H$349)</f>
        <v>0.15438406788825887</v>
      </c>
      <c r="K217" s="7">
        <f>AVERAGE(Ganges!I211:I222)-AVERAGE(Ganges!$I$2:$I$349)</f>
        <v>-0.97260038988506636</v>
      </c>
      <c r="L217" s="7">
        <f t="shared" si="44"/>
        <v>-0.11034003916667245</v>
      </c>
      <c r="M217" s="7">
        <f>Ganges!I217-K217-L217-AVERAGE(Ganges!$I$2:$I$349)</f>
        <v>2.5861342500000717E-2</v>
      </c>
      <c r="N217" s="7">
        <f>AVERAGE(Ganges!J211:J222)-AVERAGE(Ganges!$J$2:$J$349)</f>
        <v>-2.6588606867816722E-2</v>
      </c>
      <c r="O217" s="7">
        <f t="shared" si="45"/>
        <v>-0.87976573282738069</v>
      </c>
      <c r="P217" s="7">
        <f>Ganges!J217-N217-O217-AVERAGE(Ganges!$J$2:$J$349)</f>
        <v>-4.1490806339285591E-2</v>
      </c>
      <c r="Q217" s="7">
        <f>AVERAGE(Ganges!K211:K222)-AVERAGE(Ganges!$K$2:$K$349)</f>
        <v>5.3566287040231475E-2</v>
      </c>
      <c r="R217" s="7">
        <f t="shared" si="46"/>
        <v>0.19008705988095242</v>
      </c>
      <c r="S217" s="7">
        <f>Ganges!K217-Q217-R217-AVERAGE(Ganges!$K$2:$K$349)</f>
        <v>-2.7614843214285534E-2</v>
      </c>
      <c r="T217" s="7">
        <f>AVERAGE(Ganges!L211:L222)-AVERAGE(Ganges!$L$2:$L$349)</f>
        <v>-0.51336342112069211</v>
      </c>
      <c r="U217" s="7">
        <f t="shared" si="47"/>
        <v>-0.17494037616071356</v>
      </c>
      <c r="V217" s="7">
        <f>Ganges!L217-T217-U217-AVERAGE(Ganges!$L$2:$L$349)</f>
        <v>8.9968155327380117E-2</v>
      </c>
      <c r="W217" s="7">
        <f>AVERAGE(Ganges!M211:M222)-AVERAGE(Ganges!$M$2:$M$349)</f>
        <v>1.0472595660919376E-2</v>
      </c>
      <c r="X217" s="7">
        <f t="shared" si="48"/>
        <v>-0.13155094151785712</v>
      </c>
      <c r="Y217" s="7">
        <f>Ganges!M217-W217-X217-AVERAGE(Ganges!$M$2:$M$349)</f>
        <v>-9.0178393154762004E-3</v>
      </c>
      <c r="Z217" s="7">
        <f>AVERAGE(Ganges!N211:N222)-AVERAGE(Ganges!$N$2:$N$349)</f>
        <v>-0.1109521006321843</v>
      </c>
      <c r="AA217" s="7">
        <f t="shared" si="49"/>
        <v>-0.27994975589285714</v>
      </c>
      <c r="AB217" s="7">
        <f>Ganges!N217-Z217-AA217-AVERAGE(Ganges!$N$2:$N$349)</f>
        <v>9.051738922619057E-2</v>
      </c>
      <c r="AC217" s="7">
        <f>AVERAGE(Ganges!O211:O222)-AVERAGE(Ganges!$O$2:$O$349)</f>
        <v>-7.4456826954024002E-2</v>
      </c>
      <c r="AD217" s="7">
        <f t="shared" si="50"/>
        <v>-1.6303820916666663</v>
      </c>
      <c r="AE217" s="7">
        <f>Ganges!O217-AC217-AD217-AVERAGE(Ganges!$O$2:$O$349)</f>
        <v>7.9172541666666874E-2</v>
      </c>
      <c r="AF217" s="7">
        <f>AVERAGE(Ganges!P211:P222)-AVERAGE(Ganges!$P$2:$P$349)</f>
        <v>1.2742657758620712E-2</v>
      </c>
      <c r="AG217" s="7">
        <f t="shared" si="51"/>
        <v>-0.36776374574404763</v>
      </c>
      <c r="AH217" s="7">
        <f>Ganges!P217-AF217-AG217-AVERAGE(Ganges!$P$2:$P$349)</f>
        <v>-1.4619928422619222E-2</v>
      </c>
    </row>
    <row r="218" spans="1:34" x14ac:dyDescent="0.2">
      <c r="A218" s="3">
        <v>39462</v>
      </c>
      <c r="B218">
        <f t="shared" si="54"/>
        <v>2008</v>
      </c>
      <c r="C218">
        <f t="shared" si="55"/>
        <v>1</v>
      </c>
      <c r="D218" s="7">
        <f>AVERAGE(Ganges!D212:D223)</f>
        <v>-5.3916207199999997</v>
      </c>
      <c r="E218" s="7">
        <f t="shared" si="42"/>
        <v>-4.2338140159523814</v>
      </c>
      <c r="F218" s="7">
        <f>Ganges!D218-D218-E218</f>
        <v>-0.25962080404761867</v>
      </c>
      <c r="G218" s="7"/>
      <c r="H218" s="7">
        <f>AVERAGE(Ganges!H212:H223)-AVERAGE(Ganges!$H$2:$H$349)</f>
        <v>-4.1814469956034372</v>
      </c>
      <c r="I218" s="7">
        <f t="shared" si="43"/>
        <v>-0.22963460261826185</v>
      </c>
      <c r="J218" s="7">
        <f>Ganges!H218-H218-I218-AVERAGE(Ganges!$H$2:$H$349)</f>
        <v>-0.14097086154879435</v>
      </c>
      <c r="K218" s="7">
        <f>AVERAGE(Ganges!I212:I223)-AVERAGE(Ganges!$I$2:$I$349)</f>
        <v>-1.0136468498850704</v>
      </c>
      <c r="L218" s="7">
        <f t="shared" si="44"/>
        <v>-4.2418025238092127E-2</v>
      </c>
      <c r="M218" s="7">
        <f>Ganges!I218-K218-L218-AVERAGE(Ganges!$I$2:$I$349)</f>
        <v>3.3459885714250959E-3</v>
      </c>
      <c r="N218" s="7">
        <f>AVERAGE(Ganges!J212:J223)-AVERAGE(Ganges!$J$2:$J$349)</f>
        <v>7.4005128965517031E-2</v>
      </c>
      <c r="O218" s="7">
        <f t="shared" si="45"/>
        <v>-1.4857769168154762</v>
      </c>
      <c r="P218" s="7">
        <f>Ganges!J218-N218-O218-AVERAGE(Ganges!$J$2:$J$349)</f>
        <v>-8.5671638184523946E-2</v>
      </c>
      <c r="Q218" s="7">
        <f>AVERAGE(Ganges!K212:K223)-AVERAGE(Ganges!$K$2:$K$349)</f>
        <v>1.8602545373564872E-2</v>
      </c>
      <c r="R218" s="7">
        <f t="shared" si="46"/>
        <v>0.21653965023809529</v>
      </c>
      <c r="S218" s="7">
        <f>Ganges!K218-Q218-R218-AVERAGE(Ganges!$K$2:$K$349)</f>
        <v>0.15711719809523783</v>
      </c>
      <c r="T218" s="7">
        <f>AVERAGE(Ganges!L212:L223)-AVERAGE(Ganges!$L$2:$L$349)</f>
        <v>-0.26443523195402552</v>
      </c>
      <c r="U218" s="7">
        <f t="shared" si="47"/>
        <v>-1.093703183482142</v>
      </c>
      <c r="V218" s="7">
        <f>Ganges!L218-T218-U218-AVERAGE(Ganges!$L$2:$L$349)</f>
        <v>-6.1692766517857933E-2</v>
      </c>
      <c r="W218" s="7">
        <f>AVERAGE(Ganges!M212:M223)-AVERAGE(Ganges!$M$2:$M$349)</f>
        <v>1.142996232758603E-2</v>
      </c>
      <c r="X218" s="7">
        <f t="shared" si="48"/>
        <v>5.7876683541666668E-2</v>
      </c>
      <c r="Y218" s="7">
        <f>Ganges!M218-W218-X218-AVERAGE(Ganges!$M$2:$M$349)</f>
        <v>9.8175489583333664E-3</v>
      </c>
      <c r="Z218" s="7">
        <f>AVERAGE(Ganges!N212:N223)-AVERAGE(Ganges!$N$2:$N$349)</f>
        <v>-0.11881274896551758</v>
      </c>
      <c r="AA218" s="7">
        <f t="shared" si="49"/>
        <v>1.6850998422619168E-2</v>
      </c>
      <c r="AB218" s="7">
        <f>Ganges!N218-Z218-AA218-AVERAGE(Ganges!$N$2:$N$349)</f>
        <v>6.3190743244047387E-2</v>
      </c>
      <c r="AC218" s="7">
        <f>AVERAGE(Ganges!O212:O223)-AVERAGE(Ganges!$O$2:$O$349)</f>
        <v>5.4795980459765303E-3</v>
      </c>
      <c r="AD218" s="7">
        <f t="shared" si="50"/>
        <v>-1.308780161279762</v>
      </c>
      <c r="AE218" s="7">
        <f>Ganges!O218-AC218-AD218-AVERAGE(Ganges!$O$2:$O$349)</f>
        <v>-0.12504511372023774</v>
      </c>
      <c r="AF218" s="7">
        <f>AVERAGE(Ganges!P212:P223)-AVERAGE(Ganges!$P$2:$P$349)</f>
        <v>7.7195961091954091E-2</v>
      </c>
      <c r="AG218" s="7">
        <f t="shared" si="51"/>
        <v>-0.36475476767857146</v>
      </c>
      <c r="AH218" s="7">
        <f>Ganges!P218-AF218-AG218-AVERAGE(Ganges!$P$2:$P$349)</f>
        <v>-7.9677789821428757E-2</v>
      </c>
    </row>
    <row r="219" spans="1:34" x14ac:dyDescent="0.2">
      <c r="A219" s="3">
        <v>39493</v>
      </c>
      <c r="B219">
        <f t="shared" si="54"/>
        <v>2008</v>
      </c>
      <c r="C219">
        <f t="shared" si="55"/>
        <v>2</v>
      </c>
      <c r="D219" s="7">
        <f>AVERAGE(Ganges!D213:D224)</f>
        <v>-4.6365655858333339</v>
      </c>
      <c r="E219" s="7">
        <f t="shared" si="42"/>
        <v>-5.2546216000595232</v>
      </c>
      <c r="F219" s="7">
        <f>Ganges!D219-D219-E219</f>
        <v>-1.4213738541071432</v>
      </c>
      <c r="G219" s="7"/>
      <c r="H219" s="7">
        <f>AVERAGE(Ganges!H213:H224)-AVERAGE(Ganges!$H$2:$H$349)</f>
        <v>-4.0028174381036479</v>
      </c>
      <c r="I219" s="7">
        <f t="shared" si="43"/>
        <v>-0.54886954151743339</v>
      </c>
      <c r="J219" s="7">
        <f>Ganges!H219-H219-I219-AVERAGE(Ganges!$H$2:$H$349)</f>
        <v>-0.37560963014948356</v>
      </c>
      <c r="K219" s="7">
        <f>AVERAGE(Ganges!I213:I224)-AVERAGE(Ganges!$I$2:$I$349)</f>
        <v>-1.0557547498850752</v>
      </c>
      <c r="L219" s="7">
        <f t="shared" si="44"/>
        <v>4.2136805297630531E-2</v>
      </c>
      <c r="M219" s="7">
        <f>Ganges!I219-K219-L219-AVERAGE(Ganges!$I$2:$I$349)</f>
        <v>-7.6830919642958406E-3</v>
      </c>
      <c r="N219" s="7">
        <f>AVERAGE(Ganges!J213:J224)-AVERAGE(Ganges!$J$2:$J$349)</f>
        <v>0.26241789479885025</v>
      </c>
      <c r="O219" s="7">
        <f t="shared" si="45"/>
        <v>-1.6770966998809522</v>
      </c>
      <c r="P219" s="7">
        <f>Ganges!J219-N219-O219-AVERAGE(Ganges!$J$2:$J$349)</f>
        <v>-0.32847615095238103</v>
      </c>
      <c r="Q219" s="7">
        <f>AVERAGE(Ganges!K213:K224)-AVERAGE(Ganges!$K$2:$K$349)</f>
        <v>-2.1706285459768493E-2</v>
      </c>
      <c r="R219" s="7">
        <f t="shared" si="46"/>
        <v>-5.4973427976191536E-3</v>
      </c>
      <c r="S219" s="7">
        <f>Ganges!K219-Q219-R219-AVERAGE(Ganges!$K$2:$K$349)</f>
        <v>0.11683760196428572</v>
      </c>
      <c r="T219" s="7">
        <f>AVERAGE(Ganges!L213:L224)-AVERAGE(Ganges!$L$2:$L$349)</f>
        <v>3.8983324712640766E-2</v>
      </c>
      <c r="U219" s="7">
        <f t="shared" si="47"/>
        <v>-1.9322372438392863</v>
      </c>
      <c r="V219" s="7">
        <f>Ganges!L219-T219-U219-AVERAGE(Ganges!$L$2:$L$349)</f>
        <v>-0.38470485282737954</v>
      </c>
      <c r="W219" s="7">
        <f>AVERAGE(Ganges!M213:M224)-AVERAGE(Ganges!$M$2:$M$349)</f>
        <v>1.3016836494252726E-2</v>
      </c>
      <c r="X219" s="7">
        <f t="shared" si="48"/>
        <v>5.7873377500000073E-2</v>
      </c>
      <c r="Y219" s="7">
        <f>Ganges!M219-W219-X219-AVERAGE(Ganges!$M$2:$M$349)</f>
        <v>8.37742083333326E-3</v>
      </c>
      <c r="Z219" s="7">
        <f>AVERAGE(Ganges!N213:N224)-AVERAGE(Ganges!$N$2:$N$349)</f>
        <v>-0.11929339896551761</v>
      </c>
      <c r="AA219" s="7">
        <f t="shared" si="49"/>
        <v>0.43765920318452389</v>
      </c>
      <c r="AB219" s="7">
        <f>Ganges!N219-Z219-AA219-AVERAGE(Ganges!$N$2:$N$349)</f>
        <v>7.8121184821429157E-3</v>
      </c>
      <c r="AC219" s="7">
        <f>AVERAGE(Ganges!O213:O224)-AVERAGE(Ganges!$O$2:$O$349)</f>
        <v>8.1118925545976772E-2</v>
      </c>
      <c r="AD219" s="7">
        <f t="shared" si="50"/>
        <v>-1.2697476931547613</v>
      </c>
      <c r="AE219" s="7">
        <f>Ganges!O219-AC219-AD219-AVERAGE(Ganges!$O$2:$O$349)</f>
        <v>-0.27936853934523942</v>
      </c>
      <c r="AF219" s="7">
        <f>AVERAGE(Ganges!P213:P224)-AVERAGE(Ganges!$P$2:$P$349)</f>
        <v>0.16746251609195373</v>
      </c>
      <c r="AG219" s="7">
        <f t="shared" si="51"/>
        <v>-0.35885107348214285</v>
      </c>
      <c r="AH219" s="7">
        <f>Ganges!P219-AF219-AG219-AVERAGE(Ganges!$P$2:$P$349)</f>
        <v>-0.178547739017857</v>
      </c>
    </row>
    <row r="220" spans="1:34" x14ac:dyDescent="0.2">
      <c r="A220" s="3">
        <v>39522</v>
      </c>
      <c r="B220">
        <f t="shared" si="54"/>
        <v>2008</v>
      </c>
      <c r="C220">
        <f t="shared" si="55"/>
        <v>3</v>
      </c>
      <c r="D220" s="7">
        <f>AVERAGE(Ganges!D214:D225)</f>
        <v>-4.1150573691666663</v>
      </c>
      <c r="E220" s="7">
        <f t="shared" ref="E220:E283" si="57">E208</f>
        <v>-6.4335412916964296</v>
      </c>
      <c r="F220" s="7">
        <f>Ganges!D220-D220-E220</f>
        <v>-2.7298275091369026</v>
      </c>
      <c r="G220" s="7"/>
      <c r="H220" s="7">
        <f>AVERAGE(Ganges!H214:H225)-AVERAGE(Ganges!$H$2:$H$349)</f>
        <v>-3.829620009770224</v>
      </c>
      <c r="I220" s="7">
        <f t="shared" ref="I220:I283" si="58">I208</f>
        <v>-1.0008007227083908</v>
      </c>
      <c r="J220" s="7">
        <f>Ganges!H220-H220-I220-AVERAGE(Ganges!$H$2:$H$349)</f>
        <v>-0.79438563729172529</v>
      </c>
      <c r="K220" s="7">
        <f>AVERAGE(Ganges!I214:I225)-AVERAGE(Ganges!$I$2:$I$349)</f>
        <v>-1.0945890040517483</v>
      </c>
      <c r="L220" s="7">
        <f t="shared" ref="L220:L283" si="59">L208</f>
        <v>0.12230055642857707</v>
      </c>
      <c r="M220" s="7">
        <f>Ganges!I220-K220-L220-AVERAGE(Ganges!$I$2:$I$349)</f>
        <v>-2.1348408928567153E-2</v>
      </c>
      <c r="N220" s="7">
        <f>AVERAGE(Ganges!J214:J225)-AVERAGE(Ganges!$J$2:$J$349)</f>
        <v>0.37960217646551708</v>
      </c>
      <c r="O220" s="7">
        <f t="shared" ref="O220:O283" si="60">O208</f>
        <v>-1.8011396020535715</v>
      </c>
      <c r="P220" s="7">
        <f>Ganges!J220-N220-O220-AVERAGE(Ganges!$J$2:$J$349)</f>
        <v>-0.46487089044642871</v>
      </c>
      <c r="Q220" s="7">
        <f>AVERAGE(Ganges!K214:K225)-AVERAGE(Ganges!$K$2:$K$349)</f>
        <v>-2.8110151293101904E-2</v>
      </c>
      <c r="R220" s="7">
        <f t="shared" ref="R220:R283" si="61">R208</f>
        <v>5.2535116071428689E-2</v>
      </c>
      <c r="S220" s="7">
        <f>Ganges!K220-Q220-R220-AVERAGE(Ganges!$K$2:$K$349)</f>
        <v>0.23583970892857142</v>
      </c>
      <c r="T220" s="7">
        <f>AVERAGE(Ganges!L214:L225)-AVERAGE(Ganges!$L$2:$L$349)</f>
        <v>0.25109893054597432</v>
      </c>
      <c r="U220" s="7">
        <f t="shared" ref="U220:U283" si="62">U208</f>
        <v>-3.0455844529464278</v>
      </c>
      <c r="V220" s="7">
        <f>Ganges!L220-T220-U220-AVERAGE(Ganges!$L$2:$L$349)</f>
        <v>-0.80064767955357219</v>
      </c>
      <c r="W220" s="7">
        <f>AVERAGE(Ganges!M214:M225)-AVERAGE(Ganges!$M$2:$M$349)</f>
        <v>1.3799472327586049E-2</v>
      </c>
      <c r="X220" s="7">
        <f t="shared" ref="X220:X283" si="63">X208</f>
        <v>5.7839161636904807E-2</v>
      </c>
      <c r="Y220" s="7">
        <f>Ganges!M220-W220-X220-AVERAGE(Ganges!$M$2:$M$349)</f>
        <v>7.6290008630952033E-3</v>
      </c>
      <c r="Z220" s="7">
        <f>AVERAGE(Ganges!N214:N225)-AVERAGE(Ganges!$N$2:$N$349)</f>
        <v>-0.11930412813218427</v>
      </c>
      <c r="AA220" s="7">
        <f t="shared" ref="AA220:AA283" si="64">AA208</f>
        <v>0.78479671071428569</v>
      </c>
      <c r="AB220" s="7">
        <f>Ganges!N220-Z220-AA220-AVERAGE(Ganges!$N$2:$N$349)</f>
        <v>-0.23983581988095226</v>
      </c>
      <c r="AC220" s="7">
        <f>AVERAGE(Ganges!O214:O225)-AVERAGE(Ganges!$O$2:$O$349)</f>
        <v>0.11733470804597701</v>
      </c>
      <c r="AD220" s="7">
        <f t="shared" ref="AD220:AD283" si="65">AD208</f>
        <v>-1.2446956646428582</v>
      </c>
      <c r="AE220" s="7">
        <f>Ganges!O220-AC220-AD220-AVERAGE(Ganges!$O$2:$O$349)</f>
        <v>-0.4481381003571423</v>
      </c>
      <c r="AF220" s="7">
        <f>AVERAGE(Ganges!P214:P225)-AVERAGE(Ganges!$P$2:$P$349)</f>
        <v>0.19472469692528727</v>
      </c>
      <c r="AG220" s="7">
        <f t="shared" ref="AG220:AG283" si="66">AG208</f>
        <v>-0.35879812741071426</v>
      </c>
      <c r="AH220" s="7">
        <f>Ganges!P220-AF220-AG220-AVERAGE(Ganges!$P$2:$P$349)</f>
        <v>-0.20404519592261913</v>
      </c>
    </row>
    <row r="221" spans="1:34" x14ac:dyDescent="0.2">
      <c r="A221" s="3">
        <v>39553</v>
      </c>
      <c r="B221">
        <f t="shared" si="54"/>
        <v>2008</v>
      </c>
      <c r="C221">
        <f t="shared" si="55"/>
        <v>4</v>
      </c>
      <c r="D221" s="7">
        <f>AVERAGE(Ganges!D215:D226)</f>
        <v>-4.0588426391666657</v>
      </c>
      <c r="E221" s="7">
        <f t="shared" si="57"/>
        <v>-7.9041783172619047</v>
      </c>
      <c r="F221" s="7">
        <f>Ganges!D221-D221-E221</f>
        <v>-2.3694766435714287</v>
      </c>
      <c r="G221" s="7"/>
      <c r="H221" s="7">
        <f>AVERAGE(Ganges!H215:H226)-AVERAGE(Ganges!$H$2:$H$349)</f>
        <v>-3.7019751531033762</v>
      </c>
      <c r="I221" s="7">
        <f t="shared" si="58"/>
        <v>-1.958955310744841</v>
      </c>
      <c r="J221" s="7">
        <f>Ganges!H221-H221-I221-AVERAGE(Ganges!$H$2:$H$349)</f>
        <v>-1.0559169259222472</v>
      </c>
      <c r="K221" s="7">
        <f>AVERAGE(Ganges!I215:I226)-AVERAGE(Ganges!$I$2:$I$349)</f>
        <v>-1.1286923973850662</v>
      </c>
      <c r="L221" s="7">
        <f t="shared" si="59"/>
        <v>0.19232259363092652</v>
      </c>
      <c r="M221" s="7">
        <f>Ganges!I221-K221-L221-AVERAGE(Ganges!$I$2:$I$349)</f>
        <v>-1.5644892797602949E-2</v>
      </c>
      <c r="N221" s="7">
        <f>AVERAGE(Ganges!J215:J226)-AVERAGE(Ganges!$J$2:$J$349)</f>
        <v>0.37416686813218325</v>
      </c>
      <c r="O221" s="7">
        <f t="shared" si="60"/>
        <v>-1.7586500249702381</v>
      </c>
      <c r="P221" s="7">
        <f>Ganges!J221-N221-O221-AVERAGE(Ganges!$J$2:$J$349)</f>
        <v>-0.4312314291964281</v>
      </c>
      <c r="Q221" s="7">
        <f>AVERAGE(Ganges!K215:K226)-AVERAGE(Ganges!$K$2:$K$349)</f>
        <v>-1.8603472959768608E-2</v>
      </c>
      <c r="R221" s="7">
        <f t="shared" si="61"/>
        <v>0.2259362869047622</v>
      </c>
      <c r="S221" s="7">
        <f>Ganges!K221-Q221-R221-AVERAGE(Ganges!$K$2:$K$349)</f>
        <v>0.11618370976190462</v>
      </c>
      <c r="T221" s="7">
        <f>AVERAGE(Ganges!L215:L226)-AVERAGE(Ganges!$L$2:$L$349)</f>
        <v>0.24153929971264088</v>
      </c>
      <c r="U221" s="7">
        <f t="shared" si="62"/>
        <v>-3.723486840119048</v>
      </c>
      <c r="V221" s="7">
        <f>Ganges!L221-T221-U221-AVERAGE(Ganges!$L$2:$L$349)</f>
        <v>-0.47185042154761803</v>
      </c>
      <c r="W221" s="7">
        <f>AVERAGE(Ganges!M215:M226)-AVERAGE(Ganges!$M$2:$M$349)</f>
        <v>1.512735232758608E-2</v>
      </c>
      <c r="X221" s="7">
        <f t="shared" si="63"/>
        <v>-0.21711850002976191</v>
      </c>
      <c r="Y221" s="7">
        <f>Ganges!M221-W221-X221-AVERAGE(Ganges!$M$2:$M$349)</f>
        <v>-1.5091767470238132E-2</v>
      </c>
      <c r="Z221" s="7">
        <f>AVERAGE(Ganges!N215:N226)-AVERAGE(Ganges!$N$2:$N$349)</f>
        <v>-0.1191115806321843</v>
      </c>
      <c r="AA221" s="7">
        <f t="shared" si="64"/>
        <v>0.94605123470238128</v>
      </c>
      <c r="AB221" s="7">
        <f>Ganges!N221-Z221-AA221-AVERAGE(Ganges!$N$2:$N$349)</f>
        <v>-0.19634126136904784</v>
      </c>
      <c r="AC221" s="7">
        <f>AVERAGE(Ganges!O215:O226)-AVERAGE(Ganges!$O$2:$O$349)</f>
        <v>9.3329056379310771E-2</v>
      </c>
      <c r="AD221" s="7">
        <f t="shared" si="65"/>
        <v>-1.2491411090178564</v>
      </c>
      <c r="AE221" s="7">
        <f>Ganges!O221-AC221-AD221-AVERAGE(Ganges!$O$2:$O$349)</f>
        <v>-0.10781165431547723</v>
      </c>
      <c r="AF221" s="7">
        <f>AVERAGE(Ganges!P215:P226)-AVERAGE(Ganges!$P$2:$P$349)</f>
        <v>0.18536359859195395</v>
      </c>
      <c r="AG221" s="7">
        <f t="shared" si="66"/>
        <v>-0.36113467098214286</v>
      </c>
      <c r="AH221" s="7">
        <f>Ganges!P221-AF221-AG221-AVERAGE(Ganges!$P$2:$P$349)</f>
        <v>-0.19168164401785723</v>
      </c>
    </row>
    <row r="222" spans="1:34" x14ac:dyDescent="0.2">
      <c r="A222" s="3">
        <v>39583</v>
      </c>
      <c r="B222">
        <f t="shared" si="54"/>
        <v>2008</v>
      </c>
      <c r="C222">
        <f t="shared" si="55"/>
        <v>5</v>
      </c>
      <c r="D222" s="7">
        <f>AVERAGE(Ganges!D216:D227)</f>
        <v>-4.0538397633333316</v>
      </c>
      <c r="E222" s="7">
        <f t="shared" si="57"/>
        <v>-8.4472615789880923</v>
      </c>
      <c r="F222" s="7">
        <f>Ganges!D222-D222-E222</f>
        <v>-2.5473443576785773</v>
      </c>
      <c r="G222" s="7"/>
      <c r="H222" s="7">
        <f>AVERAGE(Ganges!H216:H227)-AVERAGE(Ganges!$H$2:$H$349)</f>
        <v>-3.6035661356036144</v>
      </c>
      <c r="I222" s="7">
        <f t="shared" si="58"/>
        <v>-2.9423304963988812</v>
      </c>
      <c r="J222" s="7">
        <f>Ganges!H222-H222-I222-AVERAGE(Ganges!$H$2:$H$349)</f>
        <v>-1.3728550477680983</v>
      </c>
      <c r="K222" s="7">
        <f>AVERAGE(Ganges!I216:I227)-AVERAGE(Ganges!$I$2:$I$349)</f>
        <v>-1.1626927940517362</v>
      </c>
      <c r="L222" s="7">
        <f t="shared" si="59"/>
        <v>0.26187326818451595</v>
      </c>
      <c r="M222" s="7">
        <f>Ganges!I222-K222-L222-AVERAGE(Ganges!$I$2:$I$349)</f>
        <v>-2.8248106845225607E-3</v>
      </c>
      <c r="N222" s="7">
        <f>AVERAGE(Ganges!J216:J227)-AVERAGE(Ganges!$J$2:$J$349)</f>
        <v>0.33685056563218341</v>
      </c>
      <c r="O222" s="7">
        <f t="shared" si="60"/>
        <v>-1.654806472142857</v>
      </c>
      <c r="P222" s="7">
        <f>Ganges!J222-N222-O222-AVERAGE(Ganges!$J$2:$J$349)</f>
        <v>-0.43980874952380944</v>
      </c>
      <c r="Q222" s="7">
        <f>AVERAGE(Ganges!K216:K227)-AVERAGE(Ganges!$K$2:$K$349)</f>
        <v>-2.0027045976855895E-4</v>
      </c>
      <c r="R222" s="7">
        <f t="shared" si="61"/>
        <v>0.48784478613095239</v>
      </c>
      <c r="S222" s="7">
        <f>Ganges!K222-Q222-R222-AVERAGE(Ganges!$K$2:$K$349)</f>
        <v>0.10851283803571465</v>
      </c>
      <c r="T222" s="7">
        <f>AVERAGE(Ganges!L216:L227)-AVERAGE(Ganges!$L$2:$L$349)</f>
        <v>0.24400383221264033</v>
      </c>
      <c r="U222" s="7">
        <f t="shared" si="62"/>
        <v>-4.0625065267857146</v>
      </c>
      <c r="V222" s="7">
        <f>Ganges!L222-T222-U222-AVERAGE(Ganges!$L$2:$L$349)</f>
        <v>-0.36108623738095069</v>
      </c>
      <c r="W222" s="7">
        <f>AVERAGE(Ganges!M216:M227)-AVERAGE(Ganges!$M$2:$M$349)</f>
        <v>1.6455897327586066E-2</v>
      </c>
      <c r="X222" s="7">
        <f t="shared" si="63"/>
        <v>-8.4250850982142855E-2</v>
      </c>
      <c r="Y222" s="7">
        <f>Ganges!M222-W222-X222-AVERAGE(Ganges!$M$2:$M$349)</f>
        <v>1.5714084821428498E-3</v>
      </c>
      <c r="Z222" s="7">
        <f>AVERAGE(Ganges!N216:N227)-AVERAGE(Ganges!$N$2:$N$349)</f>
        <v>-0.12326572229885091</v>
      </c>
      <c r="AA222" s="7">
        <f t="shared" si="64"/>
        <v>0.73088484630952411</v>
      </c>
      <c r="AB222" s="7">
        <f>Ganges!N222-Z222-AA222-AVERAGE(Ganges!$N$2:$N$349)</f>
        <v>-0.13134085130952422</v>
      </c>
      <c r="AC222" s="7">
        <f>AVERAGE(Ganges!O216:O227)-AVERAGE(Ganges!$O$2:$O$349)</f>
        <v>6.3830995545976599E-2</v>
      </c>
      <c r="AD222" s="7">
        <f t="shared" si="65"/>
        <v>-0.8533853583035711</v>
      </c>
      <c r="AE222" s="7">
        <f>Ganges!O222-AC222-AD222-AVERAGE(Ganges!$O$2:$O$349)</f>
        <v>-0.15294956419642869</v>
      </c>
      <c r="AF222" s="7">
        <f>AVERAGE(Ganges!P216:P227)-AVERAGE(Ganges!$P$2:$P$349)</f>
        <v>0.17473840859195389</v>
      </c>
      <c r="AG222" s="7">
        <f t="shared" si="66"/>
        <v>-0.33059407988095235</v>
      </c>
      <c r="AH222" s="7">
        <f>Ganges!P222-AF222-AG222-AVERAGE(Ganges!$P$2:$P$349)</f>
        <v>-0.19657079511904765</v>
      </c>
    </row>
    <row r="223" spans="1:34" x14ac:dyDescent="0.2">
      <c r="A223" s="3">
        <v>39614</v>
      </c>
      <c r="B223">
        <f t="shared" si="54"/>
        <v>2008</v>
      </c>
      <c r="C223">
        <f t="shared" si="55"/>
        <v>6</v>
      </c>
      <c r="D223" s="7">
        <f>AVERAGE(Ganges!D217:D228)</f>
        <v>-3.9532276791666661</v>
      </c>
      <c r="E223" s="7">
        <f t="shared" si="57"/>
        <v>-5.6838632847619053</v>
      </c>
      <c r="F223" s="7">
        <f>Ganges!D223-D223-E223</f>
        <v>4.1489041239285713</v>
      </c>
      <c r="G223" s="7"/>
      <c r="H223" s="7">
        <f>AVERAGE(Ganges!H217:H228)-AVERAGE(Ganges!$H$2:$H$349)</f>
        <v>-3.5150041239371603</v>
      </c>
      <c r="I223" s="7">
        <f t="shared" si="58"/>
        <v>-2.8943517773818712</v>
      </c>
      <c r="J223" s="7">
        <f>Ganges!H223-H223-I223-AVERAGE(Ganges!$H$2:$H$349)</f>
        <v>-7.6778598451255675E-2</v>
      </c>
      <c r="K223" s="7">
        <f>AVERAGE(Ganges!I217:I228)-AVERAGE(Ganges!$I$2:$I$349)</f>
        <v>-1.1966537723850763</v>
      </c>
      <c r="L223" s="7">
        <f t="shared" si="59"/>
        <v>0.24831659461309386</v>
      </c>
      <c r="M223" s="7">
        <f>Ganges!I223-K223-L223-AVERAGE(Ganges!$I$2:$I$349)</f>
        <v>-5.4432058779759984E-2</v>
      </c>
      <c r="N223" s="7">
        <f>AVERAGE(Ganges!J217:J228)-AVERAGE(Ganges!$J$2:$J$349)</f>
        <v>0.31993846313218333</v>
      </c>
      <c r="O223" s="7">
        <f t="shared" si="60"/>
        <v>-0.61263912815476207</v>
      </c>
      <c r="P223" s="7">
        <f>Ganges!J223-N223-O223-AVERAGE(Ganges!$J$2:$J$349)</f>
        <v>0.8173063689880955</v>
      </c>
      <c r="Q223" s="7">
        <f>AVERAGE(Ganges!K217:K228)-AVERAGE(Ganges!$K$2:$K$349)</f>
        <v>1.6844114540231603E-2</v>
      </c>
      <c r="R223" s="7">
        <f t="shared" si="61"/>
        <v>0.22362542860119017</v>
      </c>
      <c r="S223" s="7">
        <f>Ganges!K223-Q223-R223-AVERAGE(Ganges!$K$2:$K$349)</f>
        <v>-0.39654682943452346</v>
      </c>
      <c r="T223" s="7">
        <f>AVERAGE(Ganges!L217:L228)-AVERAGE(Ganges!$L$2:$L$349)</f>
        <v>0.30224551721264081</v>
      </c>
      <c r="U223" s="7">
        <f t="shared" si="62"/>
        <v>-2.4164560386607152</v>
      </c>
      <c r="V223" s="7">
        <f>Ganges!L223-T223-U223-AVERAGE(Ganges!$L$2:$L$349)</f>
        <v>2.6145625294940498</v>
      </c>
      <c r="W223" s="7">
        <f>AVERAGE(Ganges!M217:M228)-AVERAGE(Ganges!$M$2:$M$349)</f>
        <v>1.7486828160919399E-2</v>
      </c>
      <c r="X223" s="7">
        <f t="shared" si="63"/>
        <v>-5.7958727619047634E-2</v>
      </c>
      <c r="Y223" s="7">
        <f>Ganges!M223-W223-X223-AVERAGE(Ganges!$M$2:$M$349)</f>
        <v>6.389542857142827E-4</v>
      </c>
      <c r="Z223" s="7">
        <f>AVERAGE(Ganges!N217:N228)-AVERAGE(Ganges!$N$2:$N$349)</f>
        <v>-0.12651156063218433</v>
      </c>
      <c r="AA223" s="7">
        <f t="shared" si="64"/>
        <v>1.2079400357142833E-2</v>
      </c>
      <c r="AB223" s="7">
        <f>Ganges!N223-Z223-AA223-AVERAGE(Ganges!$N$2:$N$349)</f>
        <v>-0.14806967702380947</v>
      </c>
      <c r="AC223" s="7">
        <f>AVERAGE(Ganges!O217:O228)-AVERAGE(Ganges!$O$2:$O$349)</f>
        <v>5.3720239712643725E-2</v>
      </c>
      <c r="AD223" s="7">
        <f t="shared" si="65"/>
        <v>-0.20166404395833393</v>
      </c>
      <c r="AE223" s="7">
        <f>Ganges!O223-AC223-AD223-AVERAGE(Ganges!$O$2:$O$349)</f>
        <v>0.92580492729166686</v>
      </c>
      <c r="AF223" s="7">
        <f>AVERAGE(Ganges!P217:P228)-AVERAGE(Ganges!$P$2:$P$349)</f>
        <v>0.1747044460919539</v>
      </c>
      <c r="AG223" s="7">
        <f t="shared" si="66"/>
        <v>1.5163750148809496E-2</v>
      </c>
      <c r="AH223" s="7">
        <f>Ganges!P223-AF223-AG223-AVERAGE(Ganges!$P$2:$P$349)</f>
        <v>0.46649786735119059</v>
      </c>
    </row>
    <row r="224" spans="1:34" x14ac:dyDescent="0.2">
      <c r="A224" s="3">
        <v>39644</v>
      </c>
      <c r="B224">
        <f t="shared" si="54"/>
        <v>2008</v>
      </c>
      <c r="C224">
        <f t="shared" si="55"/>
        <v>7</v>
      </c>
      <c r="D224" s="7">
        <f>AVERAGE(Ganges!D218:D229)</f>
        <v>-3.8847126966666661</v>
      </c>
      <c r="E224" s="7">
        <f t="shared" si="57"/>
        <v>6.6155838407142857</v>
      </c>
      <c r="F224" s="7">
        <f>Ganges!D224-D224-E224</f>
        <v>6.9986734959523806</v>
      </c>
      <c r="G224" s="7"/>
      <c r="H224" s="7">
        <f>AVERAGE(Ganges!H218:H229)-AVERAGE(Ganges!$H$2:$H$349)</f>
        <v>-3.4305111231037699</v>
      </c>
      <c r="I224" s="7">
        <f t="shared" si="58"/>
        <v>-0.77064296154776457</v>
      </c>
      <c r="J224" s="7">
        <f>Ganges!H224-H224-I224-AVERAGE(Ganges!$H$2:$H$349)</f>
        <v>1.8534473248810173</v>
      </c>
      <c r="K224" s="7">
        <f>AVERAGE(Ganges!I218:I229)-AVERAGE(Ganges!$I$2:$I$349)</f>
        <v>-1.2309056207184028</v>
      </c>
      <c r="L224" s="7">
        <f t="shared" si="59"/>
        <v>5.4661321130851093E-3</v>
      </c>
      <c r="M224" s="7">
        <f>Ganges!I224-K224-L224-AVERAGE(Ganges!$I$2:$I$349)</f>
        <v>-7.2804757946421716E-2</v>
      </c>
      <c r="N224" s="7">
        <f>AVERAGE(Ganges!J218:J229)-AVERAGE(Ganges!$J$2:$J$349)</f>
        <v>0.31261280396551694</v>
      </c>
      <c r="O224" s="7">
        <f t="shared" si="60"/>
        <v>1.9146000988095242</v>
      </c>
      <c r="P224" s="7">
        <f>Ganges!J224-N224-O224-AVERAGE(Ganges!$J$2:$J$349)</f>
        <v>1.7075154311904761</v>
      </c>
      <c r="Q224" s="7">
        <f>AVERAGE(Ganges!K218:K229)-AVERAGE(Ganges!$K$2:$K$349)</f>
        <v>2.8852294540231749E-2</v>
      </c>
      <c r="R224" s="7">
        <f t="shared" si="61"/>
        <v>-0.24747748931547631</v>
      </c>
      <c r="S224" s="7">
        <f>Ganges!K224-Q224-R224-AVERAGE(Ganges!$K$2:$K$349)</f>
        <v>-0.50439511151785721</v>
      </c>
      <c r="T224" s="7">
        <f>AVERAGE(Ganges!L218:L229)-AVERAGE(Ganges!$L$2:$L$349)</f>
        <v>0.32841843304597429</v>
      </c>
      <c r="U224" s="7">
        <f t="shared" si="62"/>
        <v>2.784802820148812</v>
      </c>
      <c r="V224" s="7">
        <f>Ganges!L224-T224-U224-AVERAGE(Ganges!$L$2:$L$349)</f>
        <v>2.5339360348511892</v>
      </c>
      <c r="W224" s="7">
        <f>AVERAGE(Ganges!M218:M229)-AVERAGE(Ganges!$M$2:$M$349)</f>
        <v>1.7747940660919392E-2</v>
      </c>
      <c r="X224" s="7">
        <f t="shared" si="63"/>
        <v>0.12891117982142855</v>
      </c>
      <c r="Y224" s="7">
        <f>Ganges!M224-W224-X224-AVERAGE(Ganges!$M$2:$M$349)</f>
        <v>1.2158394345238133E-2</v>
      </c>
      <c r="Z224" s="7">
        <f>AVERAGE(Ganges!N218:N229)-AVERAGE(Ganges!$N$2:$N$349)</f>
        <v>-0.13408898229885091</v>
      </c>
      <c r="AA224" s="7">
        <f t="shared" si="64"/>
        <v>-0.52519605559523808</v>
      </c>
      <c r="AB224" s="7">
        <f>Ganges!N224-Z224-AA224-AVERAGE(Ganges!$N$2:$N$349)</f>
        <v>6.8851850595238018E-2</v>
      </c>
      <c r="AC224" s="7">
        <f>AVERAGE(Ganges!O218:O229)-AVERAGE(Ganges!$O$2:$O$349)</f>
        <v>4.8445507212644401E-2</v>
      </c>
      <c r="AD224" s="7">
        <f t="shared" si="65"/>
        <v>2.1484386747619038</v>
      </c>
      <c r="AE224" s="7">
        <f>Ganges!O224-AC224-AD224-AVERAGE(Ganges!$O$2:$O$349)</f>
        <v>0.54123209107142856</v>
      </c>
      <c r="AF224" s="7">
        <f>AVERAGE(Ganges!P218:P229)-AVERAGE(Ganges!$P$2:$P$349)</f>
        <v>0.17471534942528721</v>
      </c>
      <c r="AG224" s="7">
        <f t="shared" si="66"/>
        <v>1.1766963763988094</v>
      </c>
      <c r="AH224" s="7">
        <f>Ganges!P224-AF224-AG224-AVERAGE(Ganges!$P$2:$P$349)</f>
        <v>0.85865430776785723</v>
      </c>
    </row>
    <row r="225" spans="1:34" x14ac:dyDescent="0.2">
      <c r="A225" s="3">
        <v>39675</v>
      </c>
      <c r="B225">
        <f t="shared" si="54"/>
        <v>2008</v>
      </c>
      <c r="C225">
        <f t="shared" si="55"/>
        <v>8</v>
      </c>
      <c r="D225" s="7">
        <f>AVERAGE(Ganges!D219:D230)</f>
        <v>-3.8526689216666661</v>
      </c>
      <c r="E225" s="7">
        <f t="shared" si="57"/>
        <v>14.858317791160713</v>
      </c>
      <c r="F225" s="7">
        <f>Ganges!D225-D225-E225</f>
        <v>4.490901690505952</v>
      </c>
      <c r="G225" s="7"/>
      <c r="H225" s="7">
        <f>AVERAGE(Ganges!H219:H230)-AVERAGE(Ganges!$H$2:$H$349)</f>
        <v>-3.3620500231036203</v>
      </c>
      <c r="I225" s="7">
        <f t="shared" si="58"/>
        <v>1.7910672144639648</v>
      </c>
      <c r="J225" s="7">
        <f>Ganges!H225-H225-I225-AVERAGE(Ganges!$H$2:$H$349)</f>
        <v>1.7303561288690616</v>
      </c>
      <c r="K225" s="7">
        <f>AVERAGE(Ganges!I219:I230)-AVERAGE(Ganges!$I$2:$I$349)</f>
        <v>-1.2588667157184048</v>
      </c>
      <c r="L225" s="7">
        <f t="shared" si="59"/>
        <v>-0.2522639657440422</v>
      </c>
      <c r="M225" s="7">
        <f>Ganges!I225-K225-L225-AVERAGE(Ganges!$I$2:$I$349)</f>
        <v>-5.2616495089289117E-2</v>
      </c>
      <c r="N225" s="7">
        <f>AVERAGE(Ganges!J219:J230)-AVERAGE(Ganges!$J$2:$J$349)</f>
        <v>0.30487164063218364</v>
      </c>
      <c r="O225" s="7">
        <f t="shared" si="60"/>
        <v>3.2617922553273822</v>
      </c>
      <c r="P225" s="7">
        <f>Ganges!J225-N225-O225-AVERAGE(Ganges!$J$2:$J$349)</f>
        <v>1.2511229880059505</v>
      </c>
      <c r="Q225" s="7">
        <f>AVERAGE(Ganges!K219:K230)-AVERAGE(Ganges!$K$2:$K$349)</f>
        <v>3.2204757873564915E-2</v>
      </c>
      <c r="R225" s="7">
        <f t="shared" si="61"/>
        <v>-0.6777548544940476</v>
      </c>
      <c r="S225" s="7">
        <f>Ganges!K225-Q225-R225-AVERAGE(Ganges!$K$2:$K$349)</f>
        <v>-0.12564484967261902</v>
      </c>
      <c r="T225" s="7">
        <f>AVERAGE(Ganges!L219:L230)-AVERAGE(Ganges!$L$2:$L$349)</f>
        <v>0.3429173030459749</v>
      </c>
      <c r="U225" s="7">
        <f t="shared" si="62"/>
        <v>6.3223019357738082</v>
      </c>
      <c r="V225" s="7">
        <f>Ganges!L225-T225-U225-AVERAGE(Ganges!$L$2:$L$349)</f>
        <v>0.86652915922619123</v>
      </c>
      <c r="W225" s="7">
        <f>AVERAGE(Ganges!M219:M230)-AVERAGE(Ganges!$M$2:$M$349)</f>
        <v>1.6028614827586052E-2</v>
      </c>
      <c r="X225" s="7">
        <f t="shared" si="63"/>
        <v>-7.3896365773808981E-3</v>
      </c>
      <c r="Y225" s="7">
        <f>Ganges!M225-W225-X225-AVERAGE(Ganges!$M$2:$M$349)</f>
        <v>-5.0506234226191105E-3</v>
      </c>
      <c r="Z225" s="7">
        <f>AVERAGE(Ganges!N219:N230)-AVERAGE(Ganges!$N$2:$N$349)</f>
        <v>-0.14987145479885089</v>
      </c>
      <c r="AA225" s="7">
        <f t="shared" si="64"/>
        <v>-0.60797518208333334</v>
      </c>
      <c r="AB225" s="7">
        <f>Ganges!N225-Z225-AA225-AVERAGE(Ganges!$N$2:$N$349)</f>
        <v>0.15619252958333329</v>
      </c>
      <c r="AC225" s="7">
        <f>AVERAGE(Ganges!O219:O230)-AVERAGE(Ganges!$O$2:$O$349)</f>
        <v>4.7523363879309777E-2</v>
      </c>
      <c r="AD225" s="7">
        <f t="shared" si="65"/>
        <v>3.8747627743750011</v>
      </c>
      <c r="AE225" s="7">
        <f>Ganges!O225-AC225-AD225-AVERAGE(Ganges!$O$2:$O$349)</f>
        <v>0.21540822479166444</v>
      </c>
      <c r="AF225" s="7">
        <f>AVERAGE(Ganges!P219:P230)-AVERAGE(Ganges!$P$2:$P$349)</f>
        <v>0.17456365775862059</v>
      </c>
      <c r="AG225" s="7">
        <f t="shared" si="66"/>
        <v>1.1537736213392862</v>
      </c>
      <c r="AH225" s="7">
        <f>Ganges!P225-AF225-AG225-AVERAGE(Ganges!$P$2:$P$349)</f>
        <v>0.45454369449404708</v>
      </c>
    </row>
    <row r="226" spans="1:34" x14ac:dyDescent="0.2">
      <c r="A226" s="3">
        <v>39706</v>
      </c>
      <c r="B226">
        <f t="shared" si="54"/>
        <v>2008</v>
      </c>
      <c r="C226">
        <f t="shared" si="55"/>
        <v>9</v>
      </c>
      <c r="D226" s="7">
        <f>AVERAGE(Ganges!D220:D231)</f>
        <v>-3.8586258891666669</v>
      </c>
      <c r="E226" s="7">
        <f t="shared" si="57"/>
        <v>13.415904409672619</v>
      </c>
      <c r="F226" s="7">
        <f>Ganges!D226-D226-E226</f>
        <v>-1.2021960105059506</v>
      </c>
      <c r="G226" s="7"/>
      <c r="H226" s="7">
        <f>AVERAGE(Ganges!H220:H231)-AVERAGE(Ganges!$H$2:$H$349)</f>
        <v>-3.312041884770224</v>
      </c>
      <c r="I226" s="7">
        <f t="shared" si="58"/>
        <v>2.8821643645833319</v>
      </c>
      <c r="J226" s="7">
        <f>Ganges!H226-H226-I226-AVERAGE(Ganges!$H$2:$H$349)</f>
        <v>0.9840262304164753</v>
      </c>
      <c r="K226" s="7">
        <f>AVERAGE(Ganges!I220:I231)-AVERAGE(Ganges!$I$2:$I$349)</f>
        <v>-1.2865900282184057</v>
      </c>
      <c r="L226" s="7">
        <f t="shared" si="59"/>
        <v>-0.26117310074405253</v>
      </c>
      <c r="M226" s="7">
        <f>Ganges!I226-K226-L226-AVERAGE(Ganges!$I$2:$I$349)</f>
        <v>2.5474082410717358E-2</v>
      </c>
      <c r="N226" s="7">
        <f>AVERAGE(Ganges!J220:J231)-AVERAGE(Ganges!$J$2:$J$349)</f>
        <v>0.30094689063218327</v>
      </c>
      <c r="O226" s="7">
        <f t="shared" si="60"/>
        <v>3.2540599605357148</v>
      </c>
      <c r="P226" s="7">
        <f>Ganges!J226-N226-O226-AVERAGE(Ganges!$J$2:$J$349)</f>
        <v>-0.40494934720238174</v>
      </c>
      <c r="Q226" s="7">
        <f>AVERAGE(Ganges!K220:K231)-AVERAGE(Ganges!$K$2:$K$349)</f>
        <v>4.5254589540231649E-2</v>
      </c>
      <c r="R226" s="7">
        <f t="shared" si="61"/>
        <v>-0.42088666654761897</v>
      </c>
      <c r="S226" s="7">
        <f>Ganges!K226-Q226-R226-AVERAGE(Ganges!$K$2:$K$349)</f>
        <v>1.6130071428555048E-4</v>
      </c>
      <c r="T226" s="7">
        <f>AVERAGE(Ganges!L220:L231)-AVERAGE(Ganges!$L$2:$L$349)</f>
        <v>0.34319970971264091</v>
      </c>
      <c r="U226" s="7">
        <f t="shared" si="62"/>
        <v>5.268414059434523</v>
      </c>
      <c r="V226" s="7">
        <f>Ganges!L226-T226-U226-AVERAGE(Ganges!$L$2:$L$349)</f>
        <v>-1.5001200811011888</v>
      </c>
      <c r="W226" s="7">
        <f>AVERAGE(Ganges!M220:M231)-AVERAGE(Ganges!$M$2:$M$349)</f>
        <v>1.4309189827586055E-2</v>
      </c>
      <c r="X226" s="7">
        <f t="shared" si="63"/>
        <v>0.11492892976190469</v>
      </c>
      <c r="Y226" s="7">
        <f>Ganges!M226-W226-X226-AVERAGE(Ganges!$M$2:$M$349)</f>
        <v>9.4852752380952809E-3</v>
      </c>
      <c r="Z226" s="7">
        <f>AVERAGE(Ganges!N220:N231)-AVERAGE(Ganges!$N$2:$N$349)</f>
        <v>-0.18065556479885098</v>
      </c>
      <c r="AA226" s="7">
        <f t="shared" si="64"/>
        <v>-0.60659957285714283</v>
      </c>
      <c r="AB226" s="7">
        <f>Ganges!N226-Z226-AA226-AVERAGE(Ganges!$N$2:$N$349)</f>
        <v>0.19586112035714287</v>
      </c>
      <c r="AC226" s="7">
        <f>AVERAGE(Ganges!O220:O231)-AVERAGE(Ganges!$O$2:$O$349)</f>
        <v>4.2407735545976877E-2</v>
      </c>
      <c r="AD226" s="7">
        <f t="shared" si="65"/>
        <v>2.8007526385714296</v>
      </c>
      <c r="AE226" s="7">
        <f>Ganges!O226-AC226-AD226-AVERAGE(Ganges!$O$2:$O$349)</f>
        <v>-0.26204131107142992</v>
      </c>
      <c r="AF226" s="7">
        <f>AVERAGE(Ganges!P220:P231)-AVERAGE(Ganges!$P$2:$P$349)</f>
        <v>0.17454229359195383</v>
      </c>
      <c r="AG226" s="7">
        <f t="shared" si="66"/>
        <v>0.38425597407738099</v>
      </c>
      <c r="AH226" s="7">
        <f>Ganges!P226-AF226-AG226-AVERAGE(Ganges!$P$2:$P$349)</f>
        <v>-0.25015461407738093</v>
      </c>
    </row>
    <row r="227" spans="1:34" x14ac:dyDescent="0.2">
      <c r="A227" s="3">
        <v>39736</v>
      </c>
      <c r="B227">
        <f t="shared" si="54"/>
        <v>2008</v>
      </c>
      <c r="C227">
        <f t="shared" si="55"/>
        <v>10</v>
      </c>
      <c r="D227" s="7">
        <f>AVERAGE(Ganges!D221:D232)</f>
        <v>-3.858811934999999</v>
      </c>
      <c r="E227" s="7">
        <f t="shared" si="57"/>
        <v>4.8211342427380952</v>
      </c>
      <c r="F227" s="7">
        <f>Ganges!D227-D227-E227</f>
        <v>-0.3982482677380963</v>
      </c>
      <c r="G227" s="7"/>
      <c r="H227" s="7">
        <f>AVERAGE(Ganges!H221:H232)-AVERAGE(Ganges!$H$2:$H$349)</f>
        <v>-3.2633765206037424</v>
      </c>
      <c r="I227" s="7">
        <f t="shared" si="58"/>
        <v>2.5435645691068203</v>
      </c>
      <c r="J227" s="7">
        <f>Ganges!H227-H227-I227-AVERAGE(Ganges!$H$2:$H$349)</f>
        <v>0.66067941172650535</v>
      </c>
      <c r="K227" s="7">
        <f>AVERAGE(Ganges!I221:I232)-AVERAGE(Ganges!$I$2:$I$349)</f>
        <v>-1.3133014923850723</v>
      </c>
      <c r="L227" s="7">
        <f t="shared" si="59"/>
        <v>-0.20432651529761614</v>
      </c>
      <c r="M227" s="7">
        <f>Ganges!I227-K227-L227-AVERAGE(Ganges!$I$2:$I$349)</f>
        <v>1.4980841130949329E-2</v>
      </c>
      <c r="N227" s="7">
        <f>AVERAGE(Ganges!J221:J232)-AVERAGE(Ganges!$J$2:$J$349)</f>
        <v>0.29698649479885031</v>
      </c>
      <c r="O227" s="7">
        <f t="shared" si="60"/>
        <v>1.1486781142559517</v>
      </c>
      <c r="P227" s="7">
        <f>Ganges!J227-N227-O227-AVERAGE(Ganges!$J$2:$J$349)</f>
        <v>-0.46506215508928506</v>
      </c>
      <c r="Q227" s="7">
        <f>AVERAGE(Ganges!K221:K232)-AVERAGE(Ganges!$K$2:$K$349)</f>
        <v>4.2834889540231735E-2</v>
      </c>
      <c r="R227" s="7">
        <f t="shared" si="61"/>
        <v>-9.0107742261904655E-2</v>
      </c>
      <c r="S227" s="7">
        <f>Ganges!K227-Q227-R227-AVERAGE(Ganges!$K$2:$K$349)</f>
        <v>0.10550638642857113</v>
      </c>
      <c r="T227" s="7">
        <f>AVERAGE(Ganges!L221:L232)-AVERAGE(Ganges!$L$2:$L$349)</f>
        <v>0.35238927554597499</v>
      </c>
      <c r="U227" s="7">
        <f t="shared" si="62"/>
        <v>1.5566194781845244</v>
      </c>
      <c r="V227" s="7">
        <f>Ganges!L227-T227-U227-AVERAGE(Ganges!$L$2:$L$349)</f>
        <v>-0.54888311568452508</v>
      </c>
      <c r="W227" s="7">
        <f>AVERAGE(Ganges!M221:M232)-AVERAGE(Ganges!$M$2:$M$349)</f>
        <v>1.2589764827586059E-2</v>
      </c>
      <c r="X227" s="7">
        <f t="shared" si="63"/>
        <v>0.11484751752976188</v>
      </c>
      <c r="Y227" s="7">
        <f>Ganges!M227-W227-X227-AVERAGE(Ganges!$M$2:$M$349)</f>
        <v>1.1294092470238104E-2</v>
      </c>
      <c r="Z227" s="7">
        <f>AVERAGE(Ganges!N221:N232)-AVERAGE(Ganges!$N$2:$N$349)</f>
        <v>-0.20449157146551761</v>
      </c>
      <c r="AA227" s="7">
        <f t="shared" si="64"/>
        <v>-0.53780897583333331</v>
      </c>
      <c r="AB227" s="7">
        <f>Ganges!N227-Z227-AA227-AVERAGE(Ganges!$N$2:$N$349)</f>
        <v>0.20583726999999996</v>
      </c>
      <c r="AC227" s="7">
        <f>AVERAGE(Ganges!O221:O232)-AVERAGE(Ganges!$O$2:$O$349)</f>
        <v>4.3044730545976684E-2</v>
      </c>
      <c r="AD227" s="7">
        <f t="shared" si="65"/>
        <v>0.54755549892857047</v>
      </c>
      <c r="AE227" s="7">
        <f>Ganges!O227-AC227-AD227-AVERAGE(Ganges!$O$2:$O$349)</f>
        <v>-0.16917488642857048</v>
      </c>
      <c r="AF227" s="7">
        <f>AVERAGE(Ganges!P221:P232)-AVERAGE(Ganges!$P$2:$P$349)</f>
        <v>0.17451088192528719</v>
      </c>
      <c r="AG227" s="7">
        <f t="shared" si="66"/>
        <v>-0.25787379208333333</v>
      </c>
      <c r="AH227" s="7">
        <f>Ganges!P227-AF227-AG227-AVERAGE(Ganges!$P$2:$P$349)</f>
        <v>-0.21334136625</v>
      </c>
    </row>
    <row r="228" spans="1:34" x14ac:dyDescent="0.2">
      <c r="A228" s="3">
        <v>39767</v>
      </c>
      <c r="B228">
        <f t="shared" si="54"/>
        <v>2008</v>
      </c>
      <c r="C228">
        <f t="shared" si="55"/>
        <v>11</v>
      </c>
      <c r="D228" s="7">
        <f>AVERAGE(Ganges!D222:D233)</f>
        <v>-3.883312781666667</v>
      </c>
      <c r="E228" s="7">
        <f t="shared" si="57"/>
        <v>1.2460791845238033E-2</v>
      </c>
      <c r="F228" s="7">
        <f>Ganges!D228-D228-E228</f>
        <v>-0.36793518017857113</v>
      </c>
      <c r="G228" s="7"/>
      <c r="H228" s="7">
        <f>AVERAGE(Ganges!H222:H233)-AVERAGE(Ganges!$H$2:$H$349)</f>
        <v>-3.217437393102955</v>
      </c>
      <c r="I228" s="7">
        <f t="shared" si="58"/>
        <v>1.821157545476126</v>
      </c>
      <c r="J228" s="7">
        <f>Ganges!H228-H228-I228-AVERAGE(Ganges!$H$2:$H$349)</f>
        <v>0.32249886785621129</v>
      </c>
      <c r="K228" s="7">
        <f>AVERAGE(Ganges!I222:I233)-AVERAGE(Ganges!$I$2:$I$349)</f>
        <v>-1.3407097740517386</v>
      </c>
      <c r="L228" s="7">
        <f t="shared" si="59"/>
        <v>-0.16102384431547279</v>
      </c>
      <c r="M228" s="7">
        <f>Ganges!I228-K228-L228-AVERAGE(Ganges!$I$2:$I$349)</f>
        <v>1.1980121815469147E-2</v>
      </c>
      <c r="N228" s="7">
        <f>AVERAGE(Ganges!J222:J233)-AVERAGE(Ganges!$J$2:$J$349)</f>
        <v>0.29616920063218366</v>
      </c>
      <c r="O228" s="7">
        <f t="shared" si="60"/>
        <v>0.26826936654761901</v>
      </c>
      <c r="P228" s="7">
        <f>Ganges!J228-N228-O228-AVERAGE(Ganges!$J$2:$J$349)</f>
        <v>-0.48462680321428575</v>
      </c>
      <c r="Q228" s="7">
        <f>AVERAGE(Ganges!K222:K233)-AVERAGE(Ganges!$K$2:$K$349)</f>
        <v>4.9830090373565006E-2</v>
      </c>
      <c r="R228" s="7">
        <f t="shared" si="61"/>
        <v>6.3054021517857439E-2</v>
      </c>
      <c r="S228" s="7">
        <f>Ganges!K228-Q228-R228-AVERAGE(Ganges!$K$2:$K$349)</f>
        <v>0.17890462181547562</v>
      </c>
      <c r="T228" s="7">
        <f>AVERAGE(Ganges!L222:L233)-AVERAGE(Ganges!$L$2:$L$349)</f>
        <v>0.34289242804597375</v>
      </c>
      <c r="U228" s="7">
        <f t="shared" si="62"/>
        <v>0.41896813860119142</v>
      </c>
      <c r="V228" s="7">
        <f>Ganges!L228-T228-U228-AVERAGE(Ganges!$L$2:$L$349)</f>
        <v>-0.26114568860119025</v>
      </c>
      <c r="W228" s="7">
        <f>AVERAGE(Ganges!M222:M233)-AVERAGE(Ganges!$M$2:$M$349)</f>
        <v>1.2462292327586055E-2</v>
      </c>
      <c r="X228" s="7">
        <f t="shared" si="63"/>
        <v>-3.3066772559523866E-2</v>
      </c>
      <c r="Y228" s="7">
        <f>Ganges!M228-W228-X228-AVERAGE(Ganges!$M$2:$M$349)</f>
        <v>6.1619050595238534E-3</v>
      </c>
      <c r="Z228" s="7">
        <f>AVERAGE(Ganges!N222:N233)-AVERAGE(Ganges!$N$2:$N$349)</f>
        <v>-0.22876431646551759</v>
      </c>
      <c r="AA228" s="7">
        <f t="shared" si="64"/>
        <v>-0.40060437785714287</v>
      </c>
      <c r="AB228" s="7">
        <f>Ganges!N228-Z228-AA228-AVERAGE(Ganges!$N$2:$N$349)</f>
        <v>0.17412051702380948</v>
      </c>
      <c r="AC228" s="7">
        <f>AVERAGE(Ganges!O222:O233)-AVERAGE(Ganges!$O$2:$O$349)</f>
        <v>2.7728740545977182E-2</v>
      </c>
      <c r="AD228" s="7">
        <f t="shared" si="65"/>
        <v>-1.5966035900892859</v>
      </c>
      <c r="AE228" s="7">
        <f>Ganges!O228-AC228-AD228-AVERAGE(Ganges!$O$2:$O$349)</f>
        <v>-0.13906238741071508</v>
      </c>
      <c r="AF228" s="7">
        <f>AVERAGE(Ganges!P222:P233)-AVERAGE(Ganges!$P$2:$P$349)</f>
        <v>0.17450863025862051</v>
      </c>
      <c r="AG228" s="7">
        <f t="shared" si="66"/>
        <v>-0.36770572782738098</v>
      </c>
      <c r="AH228" s="7">
        <f>Ganges!P228-AF228-AG228-AVERAGE(Ganges!$P$2:$P$349)</f>
        <v>-0.17679027883928566</v>
      </c>
    </row>
    <row r="229" spans="1:34" x14ac:dyDescent="0.2">
      <c r="A229" s="3">
        <v>39797</v>
      </c>
      <c r="B229">
        <f t="shared" si="54"/>
        <v>2008</v>
      </c>
      <c r="C229">
        <f t="shared" si="55"/>
        <v>12</v>
      </c>
      <c r="D229" s="7">
        <f>AVERAGE(Ganges!D223:D234)</f>
        <v>-3.8907942775</v>
      </c>
      <c r="E229" s="7">
        <f t="shared" si="57"/>
        <v>-2.527804368779762</v>
      </c>
      <c r="F229" s="7">
        <f>Ganges!D229-D229-E229</f>
        <v>-0.75924540372023808</v>
      </c>
      <c r="G229" s="22" t="str">
        <f>$M$350</f>
        <v>Runoff Storage</v>
      </c>
      <c r="H229" s="7">
        <f>AVERAGE(Ganges!H223:H234)-AVERAGE(Ganges!$H$2:$H$349)</f>
        <v>-3.1791480056035653</v>
      </c>
      <c r="I229" s="7">
        <f t="shared" si="58"/>
        <v>0.85680571044576936</v>
      </c>
      <c r="J229" s="7">
        <f>Ganges!H229-H229-I229-AVERAGE(Ganges!$H$2:$H$349)</f>
        <v>0.1491960753874082</v>
      </c>
      <c r="K229" s="7">
        <f>AVERAGE(Ganges!I223:I234)-AVERAGE(Ganges!$I$2:$I$349)</f>
        <v>-1.3670092498850792</v>
      </c>
      <c r="L229" s="7">
        <f t="shared" si="59"/>
        <v>-0.11034003916667245</v>
      </c>
      <c r="M229" s="7">
        <f>Ganges!I229-K229-L229-AVERAGE(Ganges!$I$2:$I$349)</f>
        <v>9.2480225000102223E-3</v>
      </c>
      <c r="N229" s="7">
        <f>AVERAGE(Ganges!J223:J234)-AVERAGE(Ganges!$J$2:$J$349)</f>
        <v>0.29689455979885038</v>
      </c>
      <c r="O229" s="7">
        <f t="shared" si="60"/>
        <v>-0.87976573282738069</v>
      </c>
      <c r="P229" s="7">
        <f>Ganges!J229-N229-O229-AVERAGE(Ganges!$J$2:$J$349)</f>
        <v>-0.45288188300595289</v>
      </c>
      <c r="Q229" s="7">
        <f>AVERAGE(Ganges!K223:K234)-AVERAGE(Ganges!$K$2:$K$349)</f>
        <v>5.0383797040231659E-2</v>
      </c>
      <c r="R229" s="7">
        <f t="shared" si="61"/>
        <v>0.19008705988095242</v>
      </c>
      <c r="S229" s="7">
        <f>Ganges!K229-Q229-R229-AVERAGE(Ganges!$K$2:$K$349)</f>
        <v>0.11966580678571404</v>
      </c>
      <c r="T229" s="7">
        <f>AVERAGE(Ganges!L223:L234)-AVERAGE(Ganges!$L$2:$L$349)</f>
        <v>0.34059031804597417</v>
      </c>
      <c r="U229" s="7">
        <f t="shared" si="62"/>
        <v>-0.17494037616071356</v>
      </c>
      <c r="V229" s="7">
        <f>Ganges!L229-T229-U229-AVERAGE(Ganges!$L$2:$L$349)</f>
        <v>-0.44991059383928622</v>
      </c>
      <c r="W229" s="7">
        <f>AVERAGE(Ganges!M223:M234)-AVERAGE(Ganges!$M$2:$M$349)</f>
        <v>1.1141672327586005E-2</v>
      </c>
      <c r="X229" s="7">
        <f t="shared" si="63"/>
        <v>-0.13155094151785712</v>
      </c>
      <c r="Y229" s="7">
        <f>Ganges!M229-W229-X229-AVERAGE(Ganges!$M$2:$M$349)</f>
        <v>-6.5535659821428227E-3</v>
      </c>
      <c r="Z229" s="7">
        <f>AVERAGE(Ganges!N223:N234)-AVERAGE(Ganges!$N$2:$N$349)</f>
        <v>-0.2488132572988509</v>
      </c>
      <c r="AA229" s="7">
        <f t="shared" si="64"/>
        <v>-0.27994975589285714</v>
      </c>
      <c r="AB229" s="7">
        <f>Ganges!N229-Z229-AA229-AVERAGE(Ganges!$N$2:$N$349)</f>
        <v>0.1374494858928571</v>
      </c>
      <c r="AC229" s="7">
        <f>AVERAGE(Ganges!O223:O234)-AVERAGE(Ganges!$O$2:$O$349)</f>
        <v>2.9557987212643688E-2</v>
      </c>
      <c r="AD229" s="7">
        <f t="shared" si="65"/>
        <v>-1.6303820916666663</v>
      </c>
      <c r="AE229" s="7">
        <f>Ganges!O229-AC229-AD229-AVERAGE(Ganges!$O$2:$O$349)</f>
        <v>-8.8139062500000698E-2</v>
      </c>
      <c r="AF229" s="7">
        <f>AVERAGE(Ganges!P223:P234)-AVERAGE(Ganges!$P$2:$P$349)</f>
        <v>0.17559245192528716</v>
      </c>
      <c r="AG229" s="7">
        <f t="shared" si="66"/>
        <v>-0.36776374574404763</v>
      </c>
      <c r="AH229" s="7">
        <f>Ganges!P229-AF229-AG229-AVERAGE(Ganges!$P$2:$P$349)</f>
        <v>-0.17733888258928565</v>
      </c>
    </row>
    <row r="230" spans="1:34" x14ac:dyDescent="0.2">
      <c r="A230" s="3">
        <v>39828</v>
      </c>
      <c r="B230">
        <f t="shared" si="54"/>
        <v>2009</v>
      </c>
      <c r="C230">
        <f t="shared" si="55"/>
        <v>1</v>
      </c>
      <c r="D230" s="7">
        <f>AVERAGE(Ganges!D224:D235)</f>
        <v>-4.694563785833334</v>
      </c>
      <c r="E230" s="7">
        <f t="shared" si="57"/>
        <v>-4.2338140159523814</v>
      </c>
      <c r="F230" s="7">
        <f>Ganges!D230-D230-E230</f>
        <v>-0.57215243821428441</v>
      </c>
      <c r="G230" s="7">
        <f>$Y$351*SIN(PI()/6*(C230+$Y$352))</f>
        <v>-0.5955204378747585</v>
      </c>
      <c r="H230" s="7">
        <f>AVERAGE(Ganges!H224:H235)-AVERAGE(Ganges!$H$2:$H$349)</f>
        <v>-3.3035783439372608</v>
      </c>
      <c r="I230" s="7">
        <f t="shared" si="58"/>
        <v>-0.22963460261826185</v>
      </c>
      <c r="J230" s="7">
        <f>Ganges!H230-H230-I230-AVERAGE(Ganges!$H$2:$H$349)</f>
        <v>-0.19730631321499459</v>
      </c>
      <c r="K230" s="7">
        <f>AVERAGE(Ganges!I224:I235)-AVERAGE(Ganges!$I$2:$I$349)</f>
        <v>-1.3878489415517308</v>
      </c>
      <c r="L230" s="7">
        <f t="shared" si="59"/>
        <v>-4.2418025238092127E-2</v>
      </c>
      <c r="M230" s="7">
        <f>Ganges!I230-K230-L230-AVERAGE(Ganges!$I$2:$I$349)</f>
        <v>4.2014940238082943E-2</v>
      </c>
      <c r="N230" s="7">
        <f>AVERAGE(Ganges!J224:J235)-AVERAGE(Ganges!$J$2:$J$349)</f>
        <v>0.14703982063218346</v>
      </c>
      <c r="O230" s="7">
        <f t="shared" si="60"/>
        <v>-1.4857769168154762</v>
      </c>
      <c r="P230" s="7">
        <f>Ganges!J230-N230-O230-AVERAGE(Ganges!$J$2:$J$349)</f>
        <v>-0.25160028985119043</v>
      </c>
      <c r="Q230" s="7">
        <f>AVERAGE(Ganges!K224:K235)-AVERAGE(Ganges!$K$2:$K$349)</f>
        <v>0.10011164870689837</v>
      </c>
      <c r="R230" s="7">
        <f t="shared" si="61"/>
        <v>0.21653965023809529</v>
      </c>
      <c r="S230" s="7">
        <f>Ganges!K230-Q230-R230-AVERAGE(Ganges!$K$2:$K$349)</f>
        <v>0.11583765476190455</v>
      </c>
      <c r="T230" s="7">
        <f>AVERAGE(Ganges!L224:L235)-AVERAGE(Ganges!$L$2:$L$349)</f>
        <v>-2.5742491120692712E-2</v>
      </c>
      <c r="U230" s="7">
        <f t="shared" si="62"/>
        <v>-1.093703183482142</v>
      </c>
      <c r="V230" s="7">
        <f>Ganges!L230-T230-U230-AVERAGE(Ganges!$L$2:$L$349)</f>
        <v>-0.12639906735119055</v>
      </c>
      <c r="W230" s="7">
        <f>AVERAGE(Ganges!M224:M235)-AVERAGE(Ganges!$M$2:$M$349)</f>
        <v>9.5859698275860272E-3</v>
      </c>
      <c r="X230" s="7">
        <f t="shared" si="63"/>
        <v>5.7876683541666668E-2</v>
      </c>
      <c r="Y230" s="7">
        <f>Ganges!M230-W230-X230-AVERAGE(Ganges!$M$2:$M$349)</f>
        <v>-8.9703685416666623E-3</v>
      </c>
      <c r="Z230" s="7">
        <f>AVERAGE(Ganges!N224:N235)-AVERAGE(Ganges!$N$2:$N$349)</f>
        <v>-0.23908041979885097</v>
      </c>
      <c r="AA230" s="7">
        <f t="shared" si="64"/>
        <v>1.6850998422619168E-2</v>
      </c>
      <c r="AB230" s="7">
        <f>Ganges!N230-Z230-AA230-AVERAGE(Ganges!$N$2:$N$349)</f>
        <v>-5.9312559226191164E-3</v>
      </c>
      <c r="AC230" s="7">
        <f>AVERAGE(Ganges!O224:O235)-AVERAGE(Ganges!$O$2:$O$349)</f>
        <v>-9.1820831954022353E-2</v>
      </c>
      <c r="AD230" s="7">
        <f t="shared" si="65"/>
        <v>-1.308780161279762</v>
      </c>
      <c r="AE230" s="7">
        <f>Ganges!O230-AC230-AD230-AVERAGE(Ganges!$O$2:$O$349)</f>
        <v>-3.8810403720238362E-2</v>
      </c>
      <c r="AF230" s="7">
        <f>AVERAGE(Ganges!P224:P235)-AVERAGE(Ganges!$P$2:$P$349)</f>
        <v>9.6755745258620518E-2</v>
      </c>
      <c r="AG230" s="7">
        <f t="shared" si="66"/>
        <v>-0.36475476767857146</v>
      </c>
      <c r="AH230" s="7">
        <f>Ganges!P230-AF230-AG230-AVERAGE(Ganges!$P$2:$P$349)</f>
        <v>-0.10105787398809518</v>
      </c>
    </row>
    <row r="231" spans="1:34" x14ac:dyDescent="0.2">
      <c r="A231" s="3">
        <v>39859</v>
      </c>
      <c r="B231">
        <f t="shared" si="54"/>
        <v>2009</v>
      </c>
      <c r="C231">
        <f t="shared" si="55"/>
        <v>2</v>
      </c>
      <c r="D231" s="7">
        <f>AVERAGE(Ganges!D225:D236)</f>
        <v>-5.978451530000001</v>
      </c>
      <c r="E231" s="7">
        <f t="shared" si="57"/>
        <v>-5.2546216000595232</v>
      </c>
      <c r="F231" s="7">
        <f>Ganges!D231-D231-E231</f>
        <v>-0.15097151994047575</v>
      </c>
      <c r="G231" s="7">
        <f t="shared" ref="G231:G241" si="67">$Y$351*SIN(PI()/6*(C231+$Y$352))</f>
        <v>-0.62235873771762584</v>
      </c>
      <c r="H231" s="7">
        <f>AVERAGE(Ganges!H225:H236)-AVERAGE(Ganges!$H$2:$H$349)</f>
        <v>-3.6900529531044413</v>
      </c>
      <c r="I231" s="7">
        <f t="shared" si="58"/>
        <v>-0.54886954151743339</v>
      </c>
      <c r="J231" s="7">
        <f>Ganges!H231-H231-I231-AVERAGE(Ganges!$H$2:$H$349)</f>
        <v>-8.8276455148388777E-2</v>
      </c>
      <c r="K231" s="7">
        <f>AVERAGE(Ganges!I225:I236)-AVERAGE(Ganges!$I$2:$I$349)</f>
        <v>-1.4081329582184026</v>
      </c>
      <c r="L231" s="7">
        <f t="shared" si="59"/>
        <v>4.2136805297630531E-2</v>
      </c>
      <c r="M231" s="7">
        <f>Ganges!I231-K231-L231-AVERAGE(Ganges!$I$2:$I$349)</f>
        <v>1.2015366369034552E-2</v>
      </c>
      <c r="N231" s="7">
        <f>AVERAGE(Ganges!J225:J236)-AVERAGE(Ganges!$J$2:$J$349)</f>
        <v>-0.13657135770114959</v>
      </c>
      <c r="O231" s="7">
        <f t="shared" si="60"/>
        <v>-1.6770966998809522</v>
      </c>
      <c r="P231" s="7">
        <f>Ganges!J231-N231-O231-AVERAGE(Ganges!$J$2:$J$349)</f>
        <v>2.3416101547618418E-2</v>
      </c>
      <c r="Q231" s="7">
        <f>AVERAGE(Ganges!K225:K236)-AVERAGE(Ganges!$K$2:$K$349)</f>
        <v>0.16245812954023153</v>
      </c>
      <c r="R231" s="7">
        <f t="shared" si="61"/>
        <v>-5.4973427976191536E-3</v>
      </c>
      <c r="S231" s="7">
        <f>Ganges!K231-Q231-R231-AVERAGE(Ganges!$K$2:$K$349)</f>
        <v>8.9271166964285942E-2</v>
      </c>
      <c r="T231" s="7">
        <f>AVERAGE(Ganges!L225:L236)-AVERAGE(Ganges!$L$2:$L$349)</f>
        <v>-0.4501987294540255</v>
      </c>
      <c r="U231" s="7">
        <f t="shared" si="62"/>
        <v>-1.9322372438392863</v>
      </c>
      <c r="V231" s="7">
        <f>Ganges!L231-T231-U231-AVERAGE(Ganges!$L$2:$L$349)</f>
        <v>0.10786608133928599</v>
      </c>
      <c r="W231" s="7">
        <f>AVERAGE(Ganges!M225:M236)-AVERAGE(Ganges!$M$2:$M$349)</f>
        <v>6.3704681609193514E-3</v>
      </c>
      <c r="X231" s="7">
        <f t="shared" si="63"/>
        <v>5.7873377500000073E-2</v>
      </c>
      <c r="Y231" s="7">
        <f>Ganges!M231-W231-X231-AVERAGE(Ganges!$M$2:$M$349)</f>
        <v>-5.6093108333333808E-3</v>
      </c>
      <c r="Z231" s="7">
        <f>AVERAGE(Ganges!N225:N236)-AVERAGE(Ganges!$N$2:$N$349)</f>
        <v>-0.2352101789655176</v>
      </c>
      <c r="AA231" s="7">
        <f t="shared" si="64"/>
        <v>0.43765920318452389</v>
      </c>
      <c r="AB231" s="7">
        <f>Ganges!N231-Z231-AA231-AVERAGE(Ganges!$N$2:$N$349)</f>
        <v>-0.24568042151785718</v>
      </c>
      <c r="AC231" s="7">
        <f>AVERAGE(Ganges!O225:O236)-AVERAGE(Ganges!$O$2:$O$349)</f>
        <v>-0.17437974195402361</v>
      </c>
      <c r="AD231" s="7">
        <f t="shared" si="65"/>
        <v>-1.2697476931547613</v>
      </c>
      <c r="AE231" s="7">
        <f>Ganges!O231-AC231-AD231-AVERAGE(Ganges!$O$2:$O$349)</f>
        <v>-8.5257411845238273E-2</v>
      </c>
      <c r="AF231" s="7">
        <f>AVERAGE(Ganges!P225:P236)-AVERAGE(Ganges!$P$2:$P$349)</f>
        <v>-5.2738838074712746E-2</v>
      </c>
      <c r="AG231" s="7">
        <f t="shared" si="66"/>
        <v>-0.35885107348214285</v>
      </c>
      <c r="AH231" s="7">
        <f>Ganges!P231-AF231-AG231-AVERAGE(Ganges!$P$2:$P$349)</f>
        <v>4.1397245148809492E-2</v>
      </c>
    </row>
    <row r="232" spans="1:34" x14ac:dyDescent="0.2">
      <c r="A232" s="3">
        <v>39887</v>
      </c>
      <c r="B232">
        <f t="shared" si="54"/>
        <v>2009</v>
      </c>
      <c r="C232">
        <f t="shared" si="55"/>
        <v>3</v>
      </c>
      <c r="D232" s="7">
        <f>AVERAGE(Ganges!D226:D237)</f>
        <v>-7.147078175833335</v>
      </c>
      <c r="E232" s="7">
        <f t="shared" si="57"/>
        <v>-6.4335412916964296</v>
      </c>
      <c r="F232" s="7">
        <f>Ganges!D232-D232-E232</f>
        <v>0.29996074752976476</v>
      </c>
      <c r="G232" s="7">
        <f t="shared" si="67"/>
        <v>-0.48243651638660245</v>
      </c>
      <c r="H232" s="7">
        <f>AVERAGE(Ganges!H226:H237)-AVERAGE(Ganges!$H$2:$H$349)</f>
        <v>-4.1389868731039314</v>
      </c>
      <c r="I232" s="7">
        <f t="shared" si="58"/>
        <v>-1.0008007227083908</v>
      </c>
      <c r="J232" s="7">
        <f>Ganges!H232-H232-I232-AVERAGE(Ganges!$H$2:$H$349)</f>
        <v>9.8965596042035031E-2</v>
      </c>
      <c r="K232" s="7">
        <f>AVERAGE(Ganges!I226:I237)-AVERAGE(Ganges!$I$2:$I$349)</f>
        <v>-1.4315494773850688</v>
      </c>
      <c r="L232" s="7">
        <f t="shared" si="59"/>
        <v>0.12230055642857707</v>
      </c>
      <c r="M232" s="7">
        <f>Ganges!I232-K232-L232-AVERAGE(Ganges!$I$2:$I$349)</f>
        <v>-4.9255055952457383E-3</v>
      </c>
      <c r="N232" s="7">
        <f>AVERAGE(Ganges!J226:J237)-AVERAGE(Ganges!$J$2:$J$349)</f>
        <v>-0.37209497853448337</v>
      </c>
      <c r="O232" s="7">
        <f t="shared" si="60"/>
        <v>-1.8011396020535715</v>
      </c>
      <c r="P232" s="7">
        <f>Ganges!J232-N232-O232-AVERAGE(Ganges!$J$2:$J$349)</f>
        <v>0.23930151455357151</v>
      </c>
      <c r="Q232" s="7">
        <f>AVERAGE(Ganges!K226:K237)-AVERAGE(Ganges!$K$2:$K$349)</f>
        <v>0.18630469787356507</v>
      </c>
      <c r="R232" s="7">
        <f t="shared" si="61"/>
        <v>5.2535116071428689E-2</v>
      </c>
      <c r="S232" s="7">
        <f>Ganges!K232-Q232-R232-AVERAGE(Ganges!$K$2:$K$349)</f>
        <v>-7.6115402380954045E-3</v>
      </c>
      <c r="T232" s="7">
        <f>AVERAGE(Ganges!L226:L237)-AVERAGE(Ganges!$L$2:$L$349)</f>
        <v>-0.77083992945402535</v>
      </c>
      <c r="U232" s="7">
        <f t="shared" si="62"/>
        <v>-3.0455844529464278</v>
      </c>
      <c r="V232" s="7">
        <f>Ganges!L232-T232-U232-AVERAGE(Ganges!$L$2:$L$349)</f>
        <v>0.33156597044642755</v>
      </c>
      <c r="W232" s="7">
        <f>AVERAGE(Ganges!M226:M237)-AVERAGE(Ganges!$M$2:$M$349)</f>
        <v>4.3685331609193412E-3</v>
      </c>
      <c r="X232" s="7">
        <f t="shared" si="63"/>
        <v>5.7839161636904807E-2</v>
      </c>
      <c r="Y232" s="7">
        <f>Ganges!M232-W232-X232-AVERAGE(Ganges!$M$2:$M$349)</f>
        <v>-3.5731599702381045E-3</v>
      </c>
      <c r="Z232" s="7">
        <f>AVERAGE(Ganges!N226:N237)-AVERAGE(Ganges!$N$2:$N$349)</f>
        <v>-0.23519849729885095</v>
      </c>
      <c r="AA232" s="7">
        <f t="shared" si="64"/>
        <v>0.78479671071428569</v>
      </c>
      <c r="AB232" s="7">
        <f>Ganges!N232-Z232-AA232-AVERAGE(Ganges!$N$2:$N$349)</f>
        <v>-0.40997353071428577</v>
      </c>
      <c r="AC232" s="7">
        <f>AVERAGE(Ganges!O226:O237)-AVERAGE(Ganges!$O$2:$O$349)</f>
        <v>-0.27609169028735714</v>
      </c>
      <c r="AD232" s="7">
        <f t="shared" si="65"/>
        <v>-1.2446956646428582</v>
      </c>
      <c r="AE232" s="7">
        <f>Ganges!O232-AC232-AD232-AVERAGE(Ganges!$O$2:$O$349)</f>
        <v>-4.7067762023807802E-2</v>
      </c>
      <c r="AF232" s="7">
        <f>AVERAGE(Ganges!P226:P237)-AVERAGE(Ganges!$P$2:$P$349)</f>
        <v>-0.11298124224137945</v>
      </c>
      <c r="AG232" s="7">
        <f t="shared" si="66"/>
        <v>-0.35879812741071426</v>
      </c>
      <c r="AH232" s="7">
        <f>Ganges!P232-AF232-AG232-AVERAGE(Ganges!$P$2:$P$349)</f>
        <v>0.10328380324404762</v>
      </c>
    </row>
    <row r="233" spans="1:34" x14ac:dyDescent="0.2">
      <c r="A233" s="3">
        <v>39918</v>
      </c>
      <c r="B233">
        <f t="shared" si="54"/>
        <v>2009</v>
      </c>
      <c r="C233">
        <f t="shared" si="55"/>
        <v>4</v>
      </c>
      <c r="D233" s="7">
        <f>AVERAGE(Ganges!D227:D238)</f>
        <v>-7.5852503575000005</v>
      </c>
      <c r="E233" s="7">
        <f t="shared" si="57"/>
        <v>-7.9041783172619047</v>
      </c>
      <c r="F233" s="7">
        <f>Ganges!D233-D233-E233</f>
        <v>0.86292091476190436</v>
      </c>
      <c r="G233" s="7">
        <f t="shared" si="67"/>
        <v>-0.2132458200905048</v>
      </c>
      <c r="H233" s="7">
        <f>AVERAGE(Ganges!H227:H238)-AVERAGE(Ganges!$H$2:$H$349)</f>
        <v>-4.5000708581037543</v>
      </c>
      <c r="I233" s="7">
        <f t="shared" si="58"/>
        <v>-1.958955310744841</v>
      </c>
      <c r="J233" s="7">
        <f>Ganges!H233-H233-I233-AVERAGE(Ganges!$H$2:$H$349)</f>
        <v>0.29344830907803043</v>
      </c>
      <c r="K233" s="7">
        <f>AVERAGE(Ganges!I227:I238)-AVERAGE(Ganges!$I$2:$I$349)</f>
        <v>-1.4602401332184058</v>
      </c>
      <c r="L233" s="7">
        <f t="shared" si="59"/>
        <v>0.19232259363092652</v>
      </c>
      <c r="M233" s="7">
        <f>Ganges!I233-K233-L233-AVERAGE(Ganges!$I$2:$I$349)</f>
        <v>-1.2996536964259064E-2</v>
      </c>
      <c r="N233" s="7">
        <f>AVERAGE(Ganges!J227:J238)-AVERAGE(Ganges!$J$2:$J$349)</f>
        <v>-0.40924524186781674</v>
      </c>
      <c r="O233" s="7">
        <f t="shared" si="60"/>
        <v>-1.7586500249702381</v>
      </c>
      <c r="P233" s="7">
        <f>Ganges!J233-N233-O233-AVERAGE(Ganges!$J$2:$J$349)</f>
        <v>0.34237315080357167</v>
      </c>
      <c r="Q233" s="7">
        <f>AVERAGE(Ganges!K227:K238)-AVERAGE(Ganges!$K$2:$K$349)</f>
        <v>0.18263275870689821</v>
      </c>
      <c r="R233" s="7">
        <f t="shared" si="61"/>
        <v>0.2259362869047622</v>
      </c>
      <c r="S233" s="7">
        <f>Ganges!K233-Q233-R233-AVERAGE(Ganges!$K$2:$K$349)</f>
        <v>-1.1101119047622898E-3</v>
      </c>
      <c r="T233" s="7">
        <f>AVERAGE(Ganges!L227:L238)-AVERAGE(Ganges!$L$2:$L$349)</f>
        <v>-0.77056789362069189</v>
      </c>
      <c r="U233" s="7">
        <f t="shared" si="62"/>
        <v>-3.723486840119048</v>
      </c>
      <c r="V233" s="7">
        <f>Ganges!L233-T233-U233-AVERAGE(Ganges!$L$2:$L$349)</f>
        <v>0.42629460178571499</v>
      </c>
      <c r="W233" s="7">
        <f>AVERAGE(Ganges!M227:M238)-AVERAGE(Ganges!$M$2:$M$349)</f>
        <v>1.5431756609193825E-3</v>
      </c>
      <c r="X233" s="7">
        <f t="shared" si="63"/>
        <v>-0.21711850002976191</v>
      </c>
      <c r="Y233" s="7">
        <f>Ganges!M233-W233-X233-AVERAGE(Ganges!$M$2:$M$349)</f>
        <v>-3.0372608035714177E-3</v>
      </c>
      <c r="Z233" s="7">
        <f>AVERAGE(Ganges!N227:N238)-AVERAGE(Ganges!$N$2:$N$349)</f>
        <v>-0.23585373896551759</v>
      </c>
      <c r="AA233" s="7">
        <f t="shared" si="64"/>
        <v>0.94605123470238128</v>
      </c>
      <c r="AB233" s="7">
        <f>Ganges!N233-Z233-AA233-AVERAGE(Ganges!$N$2:$N$349)</f>
        <v>-0.37087204303571464</v>
      </c>
      <c r="AC233" s="7">
        <f>AVERAGE(Ganges!O227:O238)-AVERAGE(Ganges!$O$2:$O$349)</f>
        <v>-0.29008586695402361</v>
      </c>
      <c r="AD233" s="7">
        <f t="shared" si="65"/>
        <v>-1.2491411090178564</v>
      </c>
      <c r="AE233" s="7">
        <f>Ganges!O233-AC233-AD233-AVERAGE(Ganges!$O$2:$O$349)</f>
        <v>9.1811389017856904E-2</v>
      </c>
      <c r="AF233" s="7">
        <f>AVERAGE(Ganges!P227:P238)-AVERAGE(Ganges!$P$2:$P$349)</f>
        <v>-0.10334054807471277</v>
      </c>
      <c r="AG233" s="7">
        <f t="shared" si="66"/>
        <v>-0.36113467098214286</v>
      </c>
      <c r="AH233" s="7">
        <f>Ganges!P233-AF233-AG233-AVERAGE(Ganges!$P$2:$P$349)</f>
        <v>9.6995482648809528E-2</v>
      </c>
    </row>
    <row r="234" spans="1:34" x14ac:dyDescent="0.2">
      <c r="A234" s="3">
        <v>39948</v>
      </c>
      <c r="B234">
        <f t="shared" si="54"/>
        <v>2009</v>
      </c>
      <c r="C234">
        <f t="shared" si="55"/>
        <v>5</v>
      </c>
      <c r="D234" s="7">
        <f>AVERAGE(Ganges!D228:D239)</f>
        <v>-7.8332907358333346</v>
      </c>
      <c r="E234" s="7">
        <f t="shared" si="57"/>
        <v>-8.4472615789880923</v>
      </c>
      <c r="F234" s="7">
        <f>Ganges!D234-D234-E234</f>
        <v>1.1423286648214264</v>
      </c>
      <c r="G234" s="7">
        <f t="shared" si="67"/>
        <v>0.11308392148815602</v>
      </c>
      <c r="H234" s="7">
        <f>AVERAGE(Ganges!H228:H239)-AVERAGE(Ganges!$H$2:$H$349)</f>
        <v>-4.83027105393694</v>
      </c>
      <c r="I234" s="7">
        <f t="shared" si="58"/>
        <v>-2.9423304963988812</v>
      </c>
      <c r="J234" s="7">
        <f>Ganges!H234-H234-I234-AVERAGE(Ganges!$H$2:$H$349)</f>
        <v>0.31332252056517973</v>
      </c>
      <c r="K234" s="7">
        <f>AVERAGE(Ganges!I228:I239)-AVERAGE(Ganges!$I$2:$I$349)</f>
        <v>-1.4848105982184094</v>
      </c>
      <c r="L234" s="7">
        <f t="shared" si="59"/>
        <v>0.26187326818451595</v>
      </c>
      <c r="M234" s="7">
        <f>Ganges!I234-K234-L234-AVERAGE(Ganges!$I$2:$I$349)</f>
        <v>3.6992834821560905E-3</v>
      </c>
      <c r="N234" s="7">
        <f>AVERAGE(Ganges!J228:J239)-AVERAGE(Ganges!$J$2:$J$349)</f>
        <v>-0.40816184770114994</v>
      </c>
      <c r="O234" s="7">
        <f t="shared" si="60"/>
        <v>-1.654806472142857</v>
      </c>
      <c r="P234" s="7">
        <f>Ganges!J234-N234-O234-AVERAGE(Ganges!$J$2:$J$349)</f>
        <v>0.31390797380952407</v>
      </c>
      <c r="Q234" s="7">
        <f>AVERAGE(Ganges!K228:K239)-AVERAGE(Ganges!$K$2:$K$349)</f>
        <v>0.17048226287356483</v>
      </c>
      <c r="R234" s="7">
        <f t="shared" si="61"/>
        <v>0.48784478613095239</v>
      </c>
      <c r="S234" s="7">
        <f>Ganges!K234-Q234-R234-AVERAGE(Ganges!$K$2:$K$349)</f>
        <v>-5.5525215297618891E-2</v>
      </c>
      <c r="T234" s="7">
        <f>AVERAGE(Ganges!L228:L239)-AVERAGE(Ganges!$L$2:$L$349)</f>
        <v>-0.72537910862069133</v>
      </c>
      <c r="U234" s="7">
        <f t="shared" si="62"/>
        <v>-4.0625065267857146</v>
      </c>
      <c r="V234" s="7">
        <f>Ganges!L234-T234-U234-AVERAGE(Ganges!$L$2:$L$349)</f>
        <v>0.58067138345238067</v>
      </c>
      <c r="W234" s="7">
        <f>AVERAGE(Ganges!M228:M239)-AVERAGE(Ganges!$M$2:$M$349)</f>
        <v>-1.2828468390806425E-3</v>
      </c>
      <c r="X234" s="7">
        <f t="shared" si="63"/>
        <v>-8.4250850982142855E-2</v>
      </c>
      <c r="Y234" s="7">
        <f>Ganges!M234-W234-X234-AVERAGE(Ganges!$M$2:$M$349)</f>
        <v>3.4627126488095405E-3</v>
      </c>
      <c r="Z234" s="7">
        <f>AVERAGE(Ganges!N228:N239)-AVERAGE(Ganges!$N$2:$N$349)</f>
        <v>-0.23389713813218432</v>
      </c>
      <c r="AA234" s="7">
        <f t="shared" si="64"/>
        <v>0.73088484630952411</v>
      </c>
      <c r="AB234" s="7">
        <f>Ganges!N234-Z234-AA234-AVERAGE(Ganges!$N$2:$N$349)</f>
        <v>-0.26129672547619065</v>
      </c>
      <c r="AC234" s="7">
        <f>AVERAGE(Ganges!O228:O239)-AVERAGE(Ganges!$O$2:$O$349)</f>
        <v>-0.23296566278735753</v>
      </c>
      <c r="AD234" s="7">
        <f t="shared" si="65"/>
        <v>-0.8533853583035711</v>
      </c>
      <c r="AE234" s="7">
        <f>Ganges!O234-AC234-AD234-AVERAGE(Ganges!$O$2:$O$349)</f>
        <v>0.16579805413690529</v>
      </c>
      <c r="AF234" s="7">
        <f>AVERAGE(Ganges!P228:P239)-AVERAGE(Ganges!$P$2:$P$349)</f>
        <v>-8.699013224137947E-2</v>
      </c>
      <c r="AG234" s="7">
        <f t="shared" si="66"/>
        <v>-0.33059407988095235</v>
      </c>
      <c r="AH234" s="7">
        <f>Ganges!P234-AF234-AG234-AVERAGE(Ganges!$P$2:$P$349)</f>
        <v>7.8163605714285711E-2</v>
      </c>
    </row>
    <row r="235" spans="1:34" x14ac:dyDescent="0.2">
      <c r="A235" s="3">
        <v>39979</v>
      </c>
      <c r="B235">
        <f t="shared" si="54"/>
        <v>2009</v>
      </c>
      <c r="C235">
        <f t="shared" si="55"/>
        <v>6</v>
      </c>
      <c r="D235" s="7">
        <f>AVERAGE(Ganges!D229:D240)</f>
        <v>-8.1980884475000018</v>
      </c>
      <c r="E235" s="7">
        <f t="shared" si="57"/>
        <v>-5.6838632847619053</v>
      </c>
      <c r="F235" s="7">
        <f>Ganges!D235-D235-E235</f>
        <v>-1.2514692077380936</v>
      </c>
      <c r="G235" s="7">
        <f t="shared" si="67"/>
        <v>0.40911291762712093</v>
      </c>
      <c r="H235" s="7">
        <f>AVERAGE(Ganges!H229:H240)-AVERAGE(Ganges!$H$2:$H$349)</f>
        <v>-5.1309302339373062</v>
      </c>
      <c r="I235" s="7">
        <f t="shared" si="58"/>
        <v>-2.8943517773818712</v>
      </c>
      <c r="J235" s="7">
        <f>Ganges!H235-H235-I235-AVERAGE(Ganges!$H$2:$H$349)</f>
        <v>4.5983451548636367E-2</v>
      </c>
      <c r="K235" s="7">
        <f>AVERAGE(Ganges!I229:I240)-AVERAGE(Ganges!$I$2:$I$349)</f>
        <v>-1.5083717573850706</v>
      </c>
      <c r="L235" s="7">
        <f t="shared" si="59"/>
        <v>0.24831659461309386</v>
      </c>
      <c r="M235" s="7">
        <f>Ganges!I235-K235-L235-AVERAGE(Ganges!$I$2:$I$349)</f>
        <v>7.209626220237908E-3</v>
      </c>
      <c r="N235" s="7">
        <f>AVERAGE(Ganges!J229:J240)-AVERAGE(Ganges!$J$2:$J$349)</f>
        <v>-0.39444330270114958</v>
      </c>
      <c r="O235" s="7">
        <f t="shared" si="60"/>
        <v>-0.61263912815476207</v>
      </c>
      <c r="P235" s="7">
        <f>Ganges!J235-N235-O235-AVERAGE(Ganges!$J$2:$J$349)</f>
        <v>-0.26656873517857149</v>
      </c>
      <c r="Q235" s="7">
        <f>AVERAGE(Ganges!K229:K240)-AVERAGE(Ganges!$K$2:$K$349)</f>
        <v>0.14485396954023166</v>
      </c>
      <c r="R235" s="7">
        <f t="shared" si="61"/>
        <v>0.22362542860119017</v>
      </c>
      <c r="S235" s="7">
        <f>Ganges!K235-Q235-R235-AVERAGE(Ganges!$K$2:$K$349)</f>
        <v>7.2177535565476347E-2</v>
      </c>
      <c r="T235" s="7">
        <f>AVERAGE(Ganges!L229:L240)-AVERAGE(Ganges!$L$2:$L$349)</f>
        <v>-0.79453623195402567</v>
      </c>
      <c r="U235" s="7">
        <f t="shared" si="62"/>
        <v>-2.4164560386607152</v>
      </c>
      <c r="V235" s="7">
        <f>Ganges!L235-T235-U235-AVERAGE(Ganges!$L$2:$L$349)</f>
        <v>-0.68464943133928458</v>
      </c>
      <c r="W235" s="7">
        <f>AVERAGE(Ganges!M229:M240)-AVERAGE(Ganges!$M$2:$M$349)</f>
        <v>-2.9482401724139351E-3</v>
      </c>
      <c r="X235" s="7">
        <f t="shared" si="63"/>
        <v>-5.7958727619047634E-2</v>
      </c>
      <c r="Y235" s="7">
        <f>Ganges!M235-W235-X235-AVERAGE(Ganges!$M$2:$M$349)</f>
        <v>2.4055926190476307E-3</v>
      </c>
      <c r="Z235" s="7">
        <f>AVERAGE(Ganges!N229:N240)-AVERAGE(Ganges!$N$2:$N$349)</f>
        <v>-0.23038103563218432</v>
      </c>
      <c r="AA235" s="7">
        <f t="shared" si="64"/>
        <v>1.2079400357142833E-2</v>
      </c>
      <c r="AB235" s="7">
        <f>Ganges!N235-Z235-AA235-AVERAGE(Ganges!$N$2:$N$349)</f>
        <v>7.2593847976190617E-2</v>
      </c>
      <c r="AC235" s="7">
        <f>AVERAGE(Ganges!O229:O240)-AVERAGE(Ganges!$O$2:$O$349)</f>
        <v>-0.19449694445402343</v>
      </c>
      <c r="AD235" s="7">
        <f t="shared" si="65"/>
        <v>-0.20166404395833393</v>
      </c>
      <c r="AE235" s="7">
        <f>Ganges!O235-AC235-AD235-AVERAGE(Ganges!$O$2:$O$349)</f>
        <v>-0.28252371854166558</v>
      </c>
      <c r="AF235" s="7">
        <f>AVERAGE(Ganges!P229:P240)-AVERAGE(Ganges!$P$2:$P$349)</f>
        <v>-8.6823141408046145E-2</v>
      </c>
      <c r="AG235" s="7">
        <f t="shared" si="66"/>
        <v>1.5163750148809496E-2</v>
      </c>
      <c r="AH235" s="7">
        <f>Ganges!P235-AF235-AG235-AVERAGE(Ganges!$P$2:$P$349)</f>
        <v>-0.21801502514880949</v>
      </c>
    </row>
    <row r="236" spans="1:34" x14ac:dyDescent="0.2">
      <c r="A236" s="3">
        <v>40009</v>
      </c>
      <c r="B236">
        <f t="shared" si="54"/>
        <v>2009</v>
      </c>
      <c r="C236">
        <f t="shared" si="55"/>
        <v>7</v>
      </c>
      <c r="D236" s="7">
        <f>AVERAGE(Ganges!D230:D241)</f>
        <v>-8.5102212033333355</v>
      </c>
      <c r="E236" s="7">
        <f t="shared" si="57"/>
        <v>6.6155838407142857</v>
      </c>
      <c r="F236" s="7">
        <f>Ganges!D236-D236-E236</f>
        <v>-3.7824709273809498</v>
      </c>
      <c r="G236" s="7">
        <f t="shared" si="67"/>
        <v>0.5955204378747585</v>
      </c>
      <c r="H236" s="7">
        <f>AVERAGE(Ganges!H230:H241)-AVERAGE(Ganges!$H$2:$H$349)</f>
        <v>-5.4332577072700587</v>
      </c>
      <c r="I236" s="7">
        <f t="shared" si="58"/>
        <v>-0.77064296154776457</v>
      </c>
      <c r="J236" s="7">
        <f>Ganges!H236-H236-I236-AVERAGE(Ganges!$H$2:$H$349)</f>
        <v>-0.78150140095249299</v>
      </c>
      <c r="K236" s="7">
        <f>AVERAGE(Ganges!I230:I241)-AVERAGE(Ganges!$I$2:$I$349)</f>
        <v>-1.5322193373850723</v>
      </c>
      <c r="L236" s="7">
        <f t="shared" si="59"/>
        <v>5.4661321130851093E-3</v>
      </c>
      <c r="M236" s="7">
        <f>Ganges!I236-K236-L236-AVERAGE(Ganges!$I$2:$I$349)</f>
        <v>-1.4899241279749731E-2</v>
      </c>
      <c r="N236" s="7">
        <f>AVERAGE(Ganges!J230:J241)-AVERAGE(Ganges!$J$2:$J$349)</f>
        <v>-0.37490651936781649</v>
      </c>
      <c r="O236" s="7">
        <f t="shared" si="60"/>
        <v>1.9146000988095242</v>
      </c>
      <c r="P236" s="7">
        <f>Ganges!J236-N236-O236-AVERAGE(Ganges!$J$2:$J$349)</f>
        <v>-1.0082993854761906</v>
      </c>
      <c r="Q236" s="7">
        <f>AVERAGE(Ganges!K230:K241)-AVERAGE(Ganges!$K$2:$K$349)</f>
        <v>0.1316456495402315</v>
      </c>
      <c r="R236" s="7">
        <f t="shared" si="61"/>
        <v>-0.24747748931547631</v>
      </c>
      <c r="S236" s="7">
        <f>Ganges!K236-Q236-R236-AVERAGE(Ganges!$K$2:$K$349)</f>
        <v>0.14096930348214298</v>
      </c>
      <c r="T236" s="7">
        <f>AVERAGE(Ganges!L230:L241)-AVERAGE(Ganges!$L$2:$L$349)</f>
        <v>-0.81065662612069112</v>
      </c>
      <c r="U236" s="7">
        <f t="shared" si="62"/>
        <v>2.784802820148812</v>
      </c>
      <c r="V236" s="7">
        <f>Ganges!L236-T236-U236-AVERAGE(Ganges!$L$2:$L$349)</f>
        <v>-1.420463765982146</v>
      </c>
      <c r="W236" s="7">
        <f>AVERAGE(Ganges!M230:M241)-AVERAGE(Ganges!$M$2:$M$349)</f>
        <v>-3.7350010057473071E-3</v>
      </c>
      <c r="X236" s="7">
        <f t="shared" si="63"/>
        <v>0.12891117982142855</v>
      </c>
      <c r="Y236" s="7">
        <f>Ganges!M236-W236-X236-AVERAGE(Ganges!$M$2:$M$349)</f>
        <v>-4.9446839880951665E-3</v>
      </c>
      <c r="Z236" s="7">
        <f>AVERAGE(Ganges!N230:N241)-AVERAGE(Ganges!$N$2:$N$349)</f>
        <v>-0.223515844798851</v>
      </c>
      <c r="AA236" s="7">
        <f t="shared" si="64"/>
        <v>-0.52519605559523808</v>
      </c>
      <c r="AB236" s="7">
        <f>Ganges!N236-Z236-AA236-AVERAGE(Ganges!$N$2:$N$349)</f>
        <v>0.20472160309523812</v>
      </c>
      <c r="AC236" s="7">
        <f>AVERAGE(Ganges!O230:O241)-AVERAGE(Ganges!$O$2:$O$349)</f>
        <v>-0.17678856362069073</v>
      </c>
      <c r="AD236" s="7">
        <f t="shared" si="65"/>
        <v>2.1484386747619038</v>
      </c>
      <c r="AE236" s="7">
        <f>Ganges!O236-AC236-AD236-AVERAGE(Ganges!$O$2:$O$349)</f>
        <v>-0.22424075809523636</v>
      </c>
      <c r="AF236" s="7">
        <f>AVERAGE(Ganges!P230:P241)-AVERAGE(Ganges!$P$2:$P$349)</f>
        <v>-8.6772803074712801E-2</v>
      </c>
      <c r="AG236" s="7">
        <f t="shared" si="66"/>
        <v>1.1766963763988094</v>
      </c>
      <c r="AH236" s="7">
        <f>Ganges!P236-AF236-AG236-AVERAGE(Ganges!$P$2:$P$349)</f>
        <v>-0.6737925397321427</v>
      </c>
    </row>
    <row r="237" spans="1:34" x14ac:dyDescent="0.2">
      <c r="A237" s="3">
        <v>40040</v>
      </c>
      <c r="B237">
        <f t="shared" si="54"/>
        <v>2009</v>
      </c>
      <c r="C237">
        <f t="shared" si="55"/>
        <v>8</v>
      </c>
      <c r="D237" s="7">
        <f>AVERAGE(Ganges!D231:D242)</f>
        <v>-8.8083862066666665</v>
      </c>
      <c r="E237" s="7">
        <f t="shared" si="57"/>
        <v>14.858317791160713</v>
      </c>
      <c r="F237" s="7">
        <f>Ganges!D237-D237-E237</f>
        <v>-4.5769007744940478</v>
      </c>
      <c r="G237" s="7">
        <f t="shared" si="67"/>
        <v>0.62235873771762584</v>
      </c>
      <c r="H237" s="7">
        <f>AVERAGE(Ganges!H231:H242)-AVERAGE(Ganges!$H$2:$H$349)</f>
        <v>-5.7005306564365128</v>
      </c>
      <c r="I237" s="7">
        <f t="shared" si="58"/>
        <v>1.7910672144639648</v>
      </c>
      <c r="J237" s="7">
        <f>Ganges!H237-H237-I237-AVERAGE(Ganges!$H$2:$H$349)</f>
        <v>-1.3183702777978397</v>
      </c>
      <c r="K237" s="7">
        <f>AVERAGE(Ganges!I231:I242)-AVERAGE(Ganges!$I$2:$I$349)</f>
        <v>-1.5614252957184078</v>
      </c>
      <c r="L237" s="7">
        <f t="shared" si="59"/>
        <v>-0.2522639657440422</v>
      </c>
      <c r="M237" s="7">
        <f>Ganges!I237-K237-L237-AVERAGE(Ganges!$I$2:$I$349)</f>
        <v>-3.1056145089287668E-2</v>
      </c>
      <c r="N237" s="7">
        <f>AVERAGE(Ganges!J231:J242)-AVERAGE(Ganges!$J$2:$J$349)</f>
        <v>-0.3669027677011496</v>
      </c>
      <c r="O237" s="7">
        <f t="shared" si="60"/>
        <v>3.2617922553273822</v>
      </c>
      <c r="P237" s="7">
        <f>Ganges!J237-N237-O237-AVERAGE(Ganges!$J$2:$J$349)</f>
        <v>-0.90338605366071612</v>
      </c>
      <c r="Q237" s="7">
        <f>AVERAGE(Ganges!K231:K242)-AVERAGE(Ganges!$K$2:$K$349)</f>
        <v>0.11828668870689818</v>
      </c>
      <c r="R237" s="7">
        <f t="shared" si="61"/>
        <v>-0.6777548544940476</v>
      </c>
      <c r="S237" s="7">
        <f>Ganges!K237-Q237-R237-AVERAGE(Ganges!$K$2:$K$349)</f>
        <v>7.4432039494047753E-2</v>
      </c>
      <c r="T237" s="7">
        <f>AVERAGE(Ganges!L231:L242)-AVERAGE(Ganges!$L$2:$L$349)</f>
        <v>-0.81905341028735812</v>
      </c>
      <c r="U237" s="7">
        <f t="shared" si="62"/>
        <v>6.3223019357738082</v>
      </c>
      <c r="V237" s="7">
        <f>Ganges!L237-T237-U237-AVERAGE(Ganges!$L$2:$L$349)</f>
        <v>-1.8191945274404748</v>
      </c>
      <c r="W237" s="7">
        <f>AVERAGE(Ganges!M231:M242)-AVERAGE(Ganges!$M$2:$M$349)</f>
        <v>-3.6937668390806255E-3</v>
      </c>
      <c r="X237" s="7">
        <f t="shared" si="63"/>
        <v>-7.3896365773808981E-3</v>
      </c>
      <c r="Y237" s="7">
        <f>Ganges!M237-W237-X237-AVERAGE(Ganges!$M$2:$M$349)</f>
        <v>-9.3514617559524171E-3</v>
      </c>
      <c r="Z237" s="7">
        <f>AVERAGE(Ganges!N231:N242)-AVERAGE(Ganges!$N$2:$N$349)</f>
        <v>-0.21786916896551767</v>
      </c>
      <c r="AA237" s="7">
        <f t="shared" si="64"/>
        <v>-0.60797518208333334</v>
      </c>
      <c r="AB237" s="7">
        <f>Ganges!N237-Z237-AA237-AVERAGE(Ganges!$N$2:$N$349)</f>
        <v>0.22433042375000012</v>
      </c>
      <c r="AC237" s="7">
        <f>AVERAGE(Ganges!O231:O242)-AVERAGE(Ganges!$O$2:$O$349)</f>
        <v>-0.17053967195402464</v>
      </c>
      <c r="AD237" s="7">
        <f t="shared" si="65"/>
        <v>3.8747627743750011</v>
      </c>
      <c r="AE237" s="7">
        <f>Ganges!O237-AC237-AD237-AVERAGE(Ganges!$O$2:$O$349)</f>
        <v>-0.78707211937499988</v>
      </c>
      <c r="AF237" s="7">
        <f>AVERAGE(Ganges!P231:P242)-AVERAGE(Ganges!$P$2:$P$349)</f>
        <v>-8.6633757241379505E-2</v>
      </c>
      <c r="AG237" s="7">
        <f t="shared" si="66"/>
        <v>1.1537736213392862</v>
      </c>
      <c r="AH237" s="7">
        <f>Ganges!P237-AF237-AG237-AVERAGE(Ganges!$P$2:$P$349)</f>
        <v>-7.1677405059527022E-3</v>
      </c>
    </row>
    <row r="238" spans="1:34" x14ac:dyDescent="0.2">
      <c r="A238" s="3">
        <v>40071</v>
      </c>
      <c r="B238">
        <f t="shared" si="54"/>
        <v>2009</v>
      </c>
      <c r="C238">
        <f t="shared" si="55"/>
        <v>9</v>
      </c>
      <c r="D238" s="7">
        <f>AVERAGE(Ganges!D232:D243)</f>
        <v>-9.0547447600000002</v>
      </c>
      <c r="E238" s="7">
        <f t="shared" si="57"/>
        <v>13.415904409672619</v>
      </c>
      <c r="F238" s="7">
        <f>Ganges!D238-D238-E238</f>
        <v>-1.2641433196726179</v>
      </c>
      <c r="G238" s="7">
        <f t="shared" si="67"/>
        <v>0.48243651638660257</v>
      </c>
      <c r="H238" s="7">
        <f>AVERAGE(Ganges!H232:H243)-AVERAGE(Ganges!$H$2:$H$349)</f>
        <v>-5.9545182864367234</v>
      </c>
      <c r="I238" s="7">
        <f t="shared" si="58"/>
        <v>2.8821643645833319</v>
      </c>
      <c r="J238" s="7">
        <f>Ganges!H238-H238-I238-AVERAGE(Ganges!$H$2:$H$349)</f>
        <v>-0.70650518791717332</v>
      </c>
      <c r="K238" s="7">
        <f>AVERAGE(Ganges!I232:I243)-AVERAGE(Ganges!$I$2:$I$349)</f>
        <v>-1.5884234982184111</v>
      </c>
      <c r="L238" s="7">
        <f t="shared" si="59"/>
        <v>-0.26117310074405253</v>
      </c>
      <c r="M238" s="7">
        <f>Ganges!I238-K238-L238-AVERAGE(Ganges!$I$2:$I$349)</f>
        <v>-1.6980317589272431E-2</v>
      </c>
      <c r="N238" s="7">
        <f>AVERAGE(Ganges!J232:J243)-AVERAGE(Ganges!$J$2:$J$349)</f>
        <v>-0.36035153436781653</v>
      </c>
      <c r="O238" s="7">
        <f t="shared" si="60"/>
        <v>3.2540599605357148</v>
      </c>
      <c r="P238" s="7">
        <f>Ganges!J238-N238-O238-AVERAGE(Ganges!$J$2:$J$349)</f>
        <v>-0.18945408220238136</v>
      </c>
      <c r="Q238" s="7">
        <f>AVERAGE(Ganges!K232:K243)-AVERAGE(Ganges!$K$2:$K$349)</f>
        <v>0.10297788620689829</v>
      </c>
      <c r="R238" s="7">
        <f t="shared" si="61"/>
        <v>-0.42088666654761897</v>
      </c>
      <c r="S238" s="7">
        <f>Ganges!K238-Q238-R238-AVERAGE(Ganges!$K$2:$K$349)</f>
        <v>-0.10162526595238108</v>
      </c>
      <c r="T238" s="7">
        <f>AVERAGE(Ganges!L232:L243)-AVERAGE(Ganges!$L$2:$L$349)</f>
        <v>-0.81696557862069152</v>
      </c>
      <c r="U238" s="7">
        <f t="shared" si="62"/>
        <v>5.268414059434523</v>
      </c>
      <c r="V238" s="7">
        <f>Ganges!L238-T238-U238-AVERAGE(Ganges!$L$2:$L$349)</f>
        <v>-0.33669036276785569</v>
      </c>
      <c r="W238" s="7">
        <f>AVERAGE(Ganges!M232:M243)-AVERAGE(Ganges!$M$2:$M$349)</f>
        <v>-3.6505160057472841E-3</v>
      </c>
      <c r="X238" s="7">
        <f t="shared" si="63"/>
        <v>0.11492892976190469</v>
      </c>
      <c r="Y238" s="7">
        <f>Ganges!M238-W238-X238-AVERAGE(Ganges!$M$2:$M$349)</f>
        <v>-6.4593089285713834E-3</v>
      </c>
      <c r="Z238" s="7">
        <f>AVERAGE(Ganges!N232:N243)-AVERAGE(Ganges!$N$2:$N$349)</f>
        <v>-0.19682501896551768</v>
      </c>
      <c r="AA238" s="7">
        <f t="shared" si="64"/>
        <v>-0.60659957285714283</v>
      </c>
      <c r="AB238" s="7">
        <f>Ganges!N238-Z238-AA238-AVERAGE(Ganges!$N$2:$N$349)</f>
        <v>0.20416767452380957</v>
      </c>
      <c r="AC238" s="7">
        <f>AVERAGE(Ganges!O232:O243)-AVERAGE(Ganges!$O$2:$O$349)</f>
        <v>-0.15068323862069022</v>
      </c>
      <c r="AD238" s="7">
        <f t="shared" si="65"/>
        <v>2.8007526385714296</v>
      </c>
      <c r="AE238" s="7">
        <f>Ganges!O238-AC238-AD238-AVERAGE(Ganges!$O$2:$O$349)</f>
        <v>-0.23688045690476311</v>
      </c>
      <c r="AF238" s="7">
        <f>AVERAGE(Ganges!P232:P243)-AVERAGE(Ganges!$P$2:$P$349)</f>
        <v>-8.628993224137943E-2</v>
      </c>
      <c r="AG238" s="7">
        <f t="shared" si="66"/>
        <v>0.38425597407738099</v>
      </c>
      <c r="AH238" s="7">
        <f>Ganges!P238-AF238-AG238-AVERAGE(Ganges!$P$2:$P$349)</f>
        <v>0.12636594175595239</v>
      </c>
    </row>
    <row r="239" spans="1:34" x14ac:dyDescent="0.2">
      <c r="A239" s="3">
        <v>40101</v>
      </c>
      <c r="B239">
        <f t="shared" si="54"/>
        <v>2009</v>
      </c>
      <c r="C239">
        <f t="shared" si="55"/>
        <v>10</v>
      </c>
      <c r="D239" s="7">
        <f>AVERAGE(Ganges!D233:D244)</f>
        <v>-9.3032805525000004</v>
      </c>
      <c r="E239" s="7">
        <f t="shared" si="57"/>
        <v>4.8211342427380952</v>
      </c>
      <c r="F239" s="7">
        <f>Ganges!D239-D239-E239</f>
        <v>2.0697358097619052</v>
      </c>
      <c r="G239" s="7">
        <f t="shared" si="67"/>
        <v>0.21324582009050488</v>
      </c>
      <c r="H239" s="7">
        <f>AVERAGE(Ganges!H233:H244)-AVERAGE(Ganges!$H$2:$H$349)</f>
        <v>-6.2047624264373553</v>
      </c>
      <c r="I239" s="7">
        <f t="shared" si="58"/>
        <v>2.5435645691068203</v>
      </c>
      <c r="J239" s="7">
        <f>Ganges!H239-H239-I239-AVERAGE(Ganges!$H$2:$H$349)</f>
        <v>-0.36033703243992932</v>
      </c>
      <c r="K239" s="7">
        <f>AVERAGE(Ganges!I233:I244)-AVERAGE(Ganges!$I$2:$I$349)</f>
        <v>-1.6165444923850814</v>
      </c>
      <c r="L239" s="7">
        <f t="shared" si="59"/>
        <v>-0.20432651529761614</v>
      </c>
      <c r="M239" s="7">
        <f>Ganges!I239-K239-L239-AVERAGE(Ganges!$I$2:$I$349)</f>
        <v>2.3378261130957867E-2</v>
      </c>
      <c r="N239" s="7">
        <f>AVERAGE(Ganges!J233:J244)-AVERAGE(Ganges!$J$2:$J$349)</f>
        <v>-0.35583328103448331</v>
      </c>
      <c r="O239" s="7">
        <f t="shared" si="60"/>
        <v>1.1486781142559517</v>
      </c>
      <c r="P239" s="7">
        <f>Ganges!J239-N239-O239-AVERAGE(Ganges!$J$2:$J$349)</f>
        <v>0.20075835074404846</v>
      </c>
      <c r="Q239" s="7">
        <f>AVERAGE(Ganges!K233:K244)-AVERAGE(Ganges!$K$2:$K$349)</f>
        <v>0.1096193037068981</v>
      </c>
      <c r="R239" s="7">
        <f t="shared" si="61"/>
        <v>-9.0107742261904655E-2</v>
      </c>
      <c r="S239" s="7">
        <f>Ganges!K239-Q239-R239-AVERAGE(Ganges!$K$2:$K$349)</f>
        <v>-0.10708397773809519</v>
      </c>
      <c r="T239" s="7">
        <f>AVERAGE(Ganges!L233:L244)-AVERAGE(Ganges!$L$2:$L$349)</f>
        <v>-0.83379709612069242</v>
      </c>
      <c r="U239" s="7">
        <f t="shared" si="62"/>
        <v>1.5566194781845244</v>
      </c>
      <c r="V239" s="7">
        <f>Ganges!L239-T239-U239-AVERAGE(Ganges!$L$2:$L$349)</f>
        <v>1.1795686759821429</v>
      </c>
      <c r="W239" s="7">
        <f>AVERAGE(Ganges!M233:M244)-AVERAGE(Ganges!$M$2:$M$349)</f>
        <v>-3.6072651724139426E-3</v>
      </c>
      <c r="X239" s="7">
        <f t="shared" si="63"/>
        <v>0.11484751752976188</v>
      </c>
      <c r="Y239" s="7">
        <f>Ganges!M239-W239-X239-AVERAGE(Ganges!$M$2:$M$349)</f>
        <v>-6.4211475297619169E-3</v>
      </c>
      <c r="Z239" s="7">
        <f>AVERAGE(Ganges!N233:N244)-AVERAGE(Ganges!$N$2:$N$349)</f>
        <v>-0.17839802396551763</v>
      </c>
      <c r="AA239" s="7">
        <f t="shared" si="64"/>
        <v>-0.53780897583333331</v>
      </c>
      <c r="AB239" s="7">
        <f>Ganges!N239-Z239-AA239-AVERAGE(Ganges!$N$2:$N$349)</f>
        <v>0.20322293250000001</v>
      </c>
      <c r="AC239" s="7">
        <f>AVERAGE(Ganges!O233:O244)-AVERAGE(Ganges!$O$2:$O$349)</f>
        <v>-0.1339578969540236</v>
      </c>
      <c r="AD239" s="7">
        <f t="shared" si="65"/>
        <v>0.54755549892857047</v>
      </c>
      <c r="AE239" s="7">
        <f>Ganges!O239-AC239-AD239-AVERAGE(Ganges!$O$2:$O$349)</f>
        <v>0.69327019107142984</v>
      </c>
      <c r="AF239" s="7">
        <f>AVERAGE(Ganges!P233:P244)-AVERAGE(Ganges!$P$2:$P$349)</f>
        <v>-8.5992807241379421E-2</v>
      </c>
      <c r="AG239" s="7">
        <f t="shared" si="66"/>
        <v>-0.25787379208333333</v>
      </c>
      <c r="AH239" s="7">
        <f>Ganges!P239-AF239-AG239-AVERAGE(Ganges!$P$2:$P$349)</f>
        <v>0.24336731291666669</v>
      </c>
    </row>
    <row r="240" spans="1:34" x14ac:dyDescent="0.2">
      <c r="A240" s="3">
        <v>40132</v>
      </c>
      <c r="B240">
        <f t="shared" si="54"/>
        <v>2009</v>
      </c>
      <c r="C240">
        <f t="shared" si="55"/>
        <v>11</v>
      </c>
      <c r="D240" s="7">
        <f>AVERAGE(Ganges!D234:D245)</f>
        <v>-9.6298576591666674</v>
      </c>
      <c r="E240" s="7">
        <f t="shared" si="57"/>
        <v>1.2460791845238033E-2</v>
      </c>
      <c r="F240" s="7">
        <f>Ganges!D240-D240-E240</f>
        <v>1.0010371573214301</v>
      </c>
      <c r="G240" s="7">
        <f t="shared" si="67"/>
        <v>-0.11308392148815585</v>
      </c>
      <c r="H240" s="7">
        <f>AVERAGE(Ganges!H234:H245)-AVERAGE(Ganges!$H$2:$H$349)</f>
        <v>-6.4781795814374163</v>
      </c>
      <c r="I240" s="7">
        <f t="shared" si="58"/>
        <v>1.821157545476126</v>
      </c>
      <c r="J240" s="7">
        <f>Ganges!H240-H240-I240-AVERAGE(Ganges!$H$2:$H$349)</f>
        <v>-2.4669103809173976E-2</v>
      </c>
      <c r="K240" s="7">
        <f>AVERAGE(Ganges!I234:I245)-AVERAGE(Ganges!$I$2:$I$349)</f>
        <v>-1.644819346551742</v>
      </c>
      <c r="L240" s="7">
        <f t="shared" si="59"/>
        <v>-0.16102384431547279</v>
      </c>
      <c r="M240" s="7">
        <f>Ganges!I240-K240-L240-AVERAGE(Ganges!$I$2:$I$349)</f>
        <v>3.3355784315475034E-2</v>
      </c>
      <c r="N240" s="7">
        <f>AVERAGE(Ganges!J234:J245)-AVERAGE(Ganges!$J$2:$J$349)</f>
        <v>-0.35651872686781672</v>
      </c>
      <c r="O240" s="7">
        <f t="shared" si="60"/>
        <v>0.26826936654761901</v>
      </c>
      <c r="P240" s="7">
        <f>Ganges!J240-N240-O240-AVERAGE(Ganges!$J$2:$J$349)</f>
        <v>0.33268366428571472</v>
      </c>
      <c r="Q240" s="7">
        <f>AVERAGE(Ganges!K234:K245)-AVERAGE(Ganges!$K$2:$K$349)</f>
        <v>0.12771041620689816</v>
      </c>
      <c r="R240" s="7">
        <f t="shared" si="61"/>
        <v>6.3054021517857439E-2</v>
      </c>
      <c r="S240" s="7">
        <f>Ganges!K240-Q240-R240-AVERAGE(Ganges!$K$2:$K$349)</f>
        <v>-0.20651522401785738</v>
      </c>
      <c r="T240" s="7">
        <f>AVERAGE(Ganges!L234:L245)-AVERAGE(Ganges!$L$2:$L$349)</f>
        <v>-0.86452506862069178</v>
      </c>
      <c r="U240" s="7">
        <f t="shared" si="62"/>
        <v>0.41896813860119142</v>
      </c>
      <c r="V240" s="7">
        <f>Ganges!L240-T240-U240-AVERAGE(Ganges!$L$2:$L$349)</f>
        <v>0.11638632806547466</v>
      </c>
      <c r="W240" s="7">
        <f>AVERAGE(Ganges!M234:M245)-AVERAGE(Ganges!$M$2:$M$349)</f>
        <v>-3.5940785057472779E-3</v>
      </c>
      <c r="X240" s="7">
        <f t="shared" si="63"/>
        <v>-3.3066772559523866E-2</v>
      </c>
      <c r="Y240" s="7">
        <f>Ganges!M240-W240-X240-AVERAGE(Ganges!$M$2:$M$349)</f>
        <v>2.233555892857203E-3</v>
      </c>
      <c r="Z240" s="7">
        <f>AVERAGE(Ganges!N234:N245)-AVERAGE(Ganges!$N$2:$N$349)</f>
        <v>-0.18683096313218434</v>
      </c>
      <c r="AA240" s="7">
        <f t="shared" si="64"/>
        <v>-0.40060437785714287</v>
      </c>
      <c r="AB240" s="7">
        <f>Ganges!N240-Z240-AA240-AVERAGE(Ganges!$N$2:$N$349)</f>
        <v>0.1743803936904762</v>
      </c>
      <c r="AC240" s="7">
        <f>AVERAGE(Ganges!O234:O245)-AVERAGE(Ganges!$O$2:$O$349)</f>
        <v>-0.13725613945402415</v>
      </c>
      <c r="AD240" s="7">
        <f t="shared" si="65"/>
        <v>-1.5966035900892859</v>
      </c>
      <c r="AE240" s="7">
        <f>Ganges!O240-AC240-AD240-AVERAGE(Ganges!$O$2:$O$349)</f>
        <v>0.48754711258928651</v>
      </c>
      <c r="AF240" s="7">
        <f>AVERAGE(Ganges!P234:P245)-AVERAGE(Ganges!$P$2:$P$349)</f>
        <v>-8.584720057471279E-2</v>
      </c>
      <c r="AG240" s="7">
        <f t="shared" si="66"/>
        <v>-0.36770572782738098</v>
      </c>
      <c r="AH240" s="7">
        <f>Ganges!P240-AF240-AG240-AVERAGE(Ganges!$P$2:$P$349)</f>
        <v>8.5569441994047646E-2</v>
      </c>
    </row>
    <row r="241" spans="1:34" x14ac:dyDescent="0.2">
      <c r="A241" s="3">
        <v>40162</v>
      </c>
      <c r="B241">
        <f t="shared" si="54"/>
        <v>2009</v>
      </c>
      <c r="C241">
        <f t="shared" si="55"/>
        <v>12</v>
      </c>
      <c r="D241" s="7">
        <f>AVERAGE(Ganges!D235:D246)</f>
        <v>-9.952728389999999</v>
      </c>
      <c r="E241" s="7">
        <f t="shared" si="57"/>
        <v>-2.527804368779762</v>
      </c>
      <c r="F241" s="7">
        <f>Ganges!D241-D241-E241</f>
        <v>1.5570956387797619</v>
      </c>
      <c r="G241" s="7">
        <f t="shared" si="67"/>
        <v>-0.40911291762712082</v>
      </c>
      <c r="H241" s="7">
        <f>AVERAGE(Ganges!H235:H246)-AVERAGE(Ganges!$H$2:$H$349)</f>
        <v>-6.7428483639373553</v>
      </c>
      <c r="I241" s="7">
        <f t="shared" si="58"/>
        <v>0.85680571044576936</v>
      </c>
      <c r="J241" s="7">
        <f>Ganges!H241-H241-I241-AVERAGE(Ganges!$H$2:$H$349)</f>
        <v>8.4966753721346322E-2</v>
      </c>
      <c r="K241" s="7">
        <f>AVERAGE(Ganges!I235:I246)-AVERAGE(Ganges!$I$2:$I$349)</f>
        <v>-1.6749071357184064</v>
      </c>
      <c r="L241" s="7">
        <f t="shared" si="59"/>
        <v>-0.11034003916667245</v>
      </c>
      <c r="M241" s="7">
        <f>Ganges!I241-K241-L241-AVERAGE(Ganges!$I$2:$I$349)</f>
        <v>3.0974948333337693E-2</v>
      </c>
      <c r="N241" s="7">
        <f>AVERAGE(Ganges!J235:J246)-AVERAGE(Ganges!$J$2:$J$349)</f>
        <v>-0.35856831770115005</v>
      </c>
      <c r="O241" s="7">
        <f t="shared" si="60"/>
        <v>-0.87976573282738069</v>
      </c>
      <c r="P241" s="7">
        <f>Ganges!J241-N241-O241-AVERAGE(Ganges!$J$2:$J$349)</f>
        <v>0.43702239449404789</v>
      </c>
      <c r="Q241" s="7">
        <f>AVERAGE(Ganges!K235:K246)-AVERAGE(Ganges!$K$2:$K$349)</f>
        <v>0.14217119870689798</v>
      </c>
      <c r="R241" s="7">
        <f t="shared" si="61"/>
        <v>0.19008705988095242</v>
      </c>
      <c r="S241" s="7">
        <f>Ganges!K241-Q241-R241-AVERAGE(Ganges!$K$2:$K$349)</f>
        <v>-0.13062143488095213</v>
      </c>
      <c r="T241" s="7">
        <f>AVERAGE(Ganges!L235:L246)-AVERAGE(Ganges!$L$2:$L$349)</f>
        <v>-0.89265440862069134</v>
      </c>
      <c r="U241" s="7">
        <f t="shared" si="62"/>
        <v>-0.17494037616071356</v>
      </c>
      <c r="V241" s="7">
        <f>Ganges!L241-T241-U241-AVERAGE(Ganges!$L$2:$L$349)</f>
        <v>0.58988940282737978</v>
      </c>
      <c r="W241" s="7">
        <f>AVERAGE(Ganges!M235:M246)-AVERAGE(Ganges!$M$2:$M$349)</f>
        <v>-3.1544001724139736E-3</v>
      </c>
      <c r="X241" s="7">
        <f t="shared" si="63"/>
        <v>-0.13155094151785712</v>
      </c>
      <c r="Y241" s="7">
        <f>Ganges!M241-W241-X241-AVERAGE(Ganges!$M$2:$M$349)</f>
        <v>-1.6986234821428636E-3</v>
      </c>
      <c r="Z241" s="7">
        <f>AVERAGE(Ganges!N235:N246)-AVERAGE(Ganges!$N$2:$N$349)</f>
        <v>-0.19365593896551764</v>
      </c>
      <c r="AA241" s="7">
        <f t="shared" si="64"/>
        <v>-0.27994975589285714</v>
      </c>
      <c r="AB241" s="7">
        <f>Ganges!N241-Z241-AA241-AVERAGE(Ganges!$N$2:$N$349)</f>
        <v>0.16467445755952381</v>
      </c>
      <c r="AC241" s="7">
        <f>AVERAGE(Ganges!O235:O246)-AVERAGE(Ganges!$O$2:$O$349)</f>
        <v>-0.1424324052873569</v>
      </c>
      <c r="AD241" s="7">
        <f t="shared" si="65"/>
        <v>-1.6303820916666663</v>
      </c>
      <c r="AE241" s="7">
        <f>Ganges!O241-AC241-AD241-AVERAGE(Ganges!$O$2:$O$349)</f>
        <v>0.29635190000000033</v>
      </c>
      <c r="AF241" s="7">
        <f>AVERAGE(Ganges!P235:P246)-AVERAGE(Ganges!$P$2:$P$349)</f>
        <v>-8.6663318908046127E-2</v>
      </c>
      <c r="AG241" s="7">
        <f t="shared" si="66"/>
        <v>-0.36776374574404763</v>
      </c>
      <c r="AH241" s="7">
        <f>Ganges!P241-AF241-AG241-AVERAGE(Ganges!$P$2:$P$349)</f>
        <v>8.5520948244047656E-2</v>
      </c>
    </row>
    <row r="242" spans="1:34" x14ac:dyDescent="0.2">
      <c r="A242" s="3">
        <v>40193</v>
      </c>
      <c r="B242">
        <f t="shared" si="54"/>
        <v>2010</v>
      </c>
      <c r="C242">
        <f t="shared" si="55"/>
        <v>1</v>
      </c>
      <c r="D242" s="7">
        <f>AVERAGE(Ganges!D236:D247)</f>
        <v>-10.247290412500002</v>
      </c>
      <c r="E242" s="7">
        <f t="shared" si="57"/>
        <v>-4.2338140159523814</v>
      </c>
      <c r="F242" s="7">
        <f>Ganges!D242-D242-E242</f>
        <v>1.4025941484523834</v>
      </c>
      <c r="G242" s="7"/>
      <c r="H242" s="7">
        <f>AVERAGE(Ganges!H236:H247)-AVERAGE(Ganges!$H$2:$H$349)</f>
        <v>-7.0156958572706571</v>
      </c>
      <c r="I242" s="7">
        <f t="shared" si="58"/>
        <v>-0.22963460261826185</v>
      </c>
      <c r="J242" s="7">
        <f>Ganges!H242-H242-I242-AVERAGE(Ganges!$H$2:$H$349)</f>
        <v>0.30753581011867936</v>
      </c>
      <c r="K242" s="7">
        <f>AVERAGE(Ganges!I236:I247)-AVERAGE(Ganges!$I$2:$I$349)</f>
        <v>-1.7047698573850809</v>
      </c>
      <c r="L242" s="7">
        <f t="shared" si="59"/>
        <v>-4.2418025238092127E-2</v>
      </c>
      <c r="M242" s="7">
        <f>Ganges!I242-K242-L242-AVERAGE(Ganges!$I$2:$I$349)</f>
        <v>8.4643560714354749E-3</v>
      </c>
      <c r="N242" s="7">
        <f>AVERAGE(Ganges!J236:J247)-AVERAGE(Ganges!$J$2:$J$349)</f>
        <v>-0.35258668936781667</v>
      </c>
      <c r="O242" s="7">
        <f t="shared" si="60"/>
        <v>-1.4857769168154762</v>
      </c>
      <c r="P242" s="7">
        <f>Ganges!J242-N242-O242-AVERAGE(Ganges!$J$2:$J$349)</f>
        <v>0.34407124014880974</v>
      </c>
      <c r="Q242" s="7">
        <f>AVERAGE(Ganges!K236:K247)-AVERAGE(Ganges!$K$2:$K$349)</f>
        <v>0.15831288204023142</v>
      </c>
      <c r="R242" s="7">
        <f t="shared" si="61"/>
        <v>0.21653965023809529</v>
      </c>
      <c r="S242" s="7">
        <f>Ganges!K242-Q242-R242-AVERAGE(Ganges!$K$2:$K$349)</f>
        <v>-0.10267110857142825</v>
      </c>
      <c r="T242" s="7">
        <f>AVERAGE(Ganges!L236:L247)-AVERAGE(Ganges!$L$2:$L$349)</f>
        <v>-0.90704805612069173</v>
      </c>
      <c r="U242" s="7">
        <f t="shared" si="62"/>
        <v>-1.093703183482142</v>
      </c>
      <c r="V242" s="7">
        <f>Ganges!L242-T242-U242-AVERAGE(Ganges!$L$2:$L$349)</f>
        <v>0.65414508764880797</v>
      </c>
      <c r="W242" s="7">
        <f>AVERAGE(Ganges!M236:M247)-AVERAGE(Ganges!$M$2:$M$349)</f>
        <v>-2.6867768390806124E-3</v>
      </c>
      <c r="X242" s="7">
        <f t="shared" si="63"/>
        <v>5.7876683541666668E-2</v>
      </c>
      <c r="Y242" s="7">
        <f>Ganges!M242-W242-X242-AVERAGE(Ganges!$M$2:$M$349)</f>
        <v>3.7971881250000172E-3</v>
      </c>
      <c r="Z242" s="7">
        <f>AVERAGE(Ganges!N236:N247)-AVERAGE(Ganges!$N$2:$N$349)</f>
        <v>-0.19569916396551762</v>
      </c>
      <c r="AA242" s="7">
        <f t="shared" si="64"/>
        <v>1.6850998422619168E-2</v>
      </c>
      <c r="AB242" s="7">
        <f>Ganges!N242-Z242-AA242-AVERAGE(Ganges!$N$2:$N$349)</f>
        <v>1.8447598244047514E-2</v>
      </c>
      <c r="AC242" s="7">
        <f>AVERAGE(Ganges!O236:O247)-AVERAGE(Ganges!$O$2:$O$349)</f>
        <v>-0.14488918945402318</v>
      </c>
      <c r="AD242" s="7">
        <f t="shared" si="65"/>
        <v>-1.308780161279762</v>
      </c>
      <c r="AE242" s="7">
        <f>Ganges!O242-AC242-AD242-AVERAGE(Ganges!$O$2:$O$349)</f>
        <v>8.9244653779761762E-2</v>
      </c>
      <c r="AF242" s="7">
        <f>AVERAGE(Ganges!P236:P247)-AVERAGE(Ganges!$P$2:$P$349)</f>
        <v>-8.2212305574712763E-2</v>
      </c>
      <c r="AG242" s="7">
        <f t="shared" si="66"/>
        <v>-0.36475476767857146</v>
      </c>
      <c r="AH242" s="7">
        <f>Ganges!P242-AF242-AG242-AVERAGE(Ganges!$P$2:$P$349)</f>
        <v>7.957872684523809E-2</v>
      </c>
    </row>
    <row r="243" spans="1:34" x14ac:dyDescent="0.2">
      <c r="A243" s="3">
        <v>40224</v>
      </c>
      <c r="B243">
        <f t="shared" si="54"/>
        <v>2010</v>
      </c>
      <c r="C243">
        <f t="shared" si="55"/>
        <v>2</v>
      </c>
      <c r="D243" s="7">
        <f>AVERAGE(Ganges!D237:D248)</f>
        <v>-10.360454280833334</v>
      </c>
      <c r="E243" s="7">
        <f t="shared" si="57"/>
        <v>-5.2546216000595232</v>
      </c>
      <c r="F243" s="7">
        <f>Ganges!D243-D243-E243</f>
        <v>1.2747285908928569</v>
      </c>
      <c r="G243" s="7"/>
      <c r="H243" s="7">
        <f>AVERAGE(Ganges!H237:H248)-AVERAGE(Ganges!$H$2:$H$349)</f>
        <v>-7.2902726806037208</v>
      </c>
      <c r="I243" s="7">
        <f t="shared" si="58"/>
        <v>-0.54886954151743339</v>
      </c>
      <c r="J243" s="7">
        <f>Ganges!H243-H243-I243-AVERAGE(Ganges!$H$2:$H$349)</f>
        <v>0.46409171235063695</v>
      </c>
      <c r="K243" s="7">
        <f>AVERAGE(Ganges!I237:I248)-AVERAGE(Ganges!$I$2:$I$349)</f>
        <v>-1.7309176998850759</v>
      </c>
      <c r="L243" s="7">
        <f t="shared" si="59"/>
        <v>4.2136805297630531E-2</v>
      </c>
      <c r="M243" s="7">
        <f>Ganges!I243-K243-L243-AVERAGE(Ganges!$I$2:$I$349)</f>
        <v>1.0821678035703997E-2</v>
      </c>
      <c r="N243" s="7">
        <f>AVERAGE(Ganges!J237:J248)-AVERAGE(Ganges!$J$2:$J$349)</f>
        <v>-0.30520032103448358</v>
      </c>
      <c r="O243" s="7">
        <f t="shared" si="60"/>
        <v>-1.6770966998809522</v>
      </c>
      <c r="P243" s="7">
        <f>Ganges!J243-N243-O243-AVERAGE(Ganges!$J$2:$J$349)</f>
        <v>0.27065986488095284</v>
      </c>
      <c r="Q243" s="7">
        <f>AVERAGE(Ganges!K237:K248)-AVERAGE(Ganges!$K$2:$K$349)</f>
        <v>0.18026468620689828</v>
      </c>
      <c r="R243" s="7">
        <f t="shared" si="61"/>
        <v>-5.4973427976191536E-3</v>
      </c>
      <c r="S243" s="7">
        <f>Ganges!K243-Q243-R243-AVERAGE(Ganges!$K$2:$K$349)</f>
        <v>-0.11224101970238087</v>
      </c>
      <c r="T243" s="7">
        <f>AVERAGE(Ganges!L237:L248)-AVERAGE(Ganges!$L$2:$L$349)</f>
        <v>-0.86243616528735867</v>
      </c>
      <c r="U243" s="7">
        <f t="shared" si="62"/>
        <v>-1.9322372438392863</v>
      </c>
      <c r="V243" s="7">
        <f>Ganges!L243-T243-U243-AVERAGE(Ganges!$L$2:$L$349)</f>
        <v>0.54515749717261919</v>
      </c>
      <c r="W243" s="7">
        <f>AVERAGE(Ganges!M237:M248)-AVERAGE(Ganges!$M$2:$M$349)</f>
        <v>-1.7654576724139281E-3</v>
      </c>
      <c r="X243" s="7">
        <f t="shared" si="63"/>
        <v>5.7873377500000073E-2</v>
      </c>
      <c r="Y243" s="7">
        <f>Ganges!M243-W243-X243-AVERAGE(Ganges!$M$2:$M$349)</f>
        <v>3.0456249999998852E-3</v>
      </c>
      <c r="Z243" s="7">
        <f>AVERAGE(Ganges!N237:N248)-AVERAGE(Ganges!$N$2:$N$349)</f>
        <v>-0.19349645146551769</v>
      </c>
      <c r="AA243" s="7">
        <f t="shared" si="64"/>
        <v>0.43765920318452389</v>
      </c>
      <c r="AB243" s="7">
        <f>Ganges!N243-Z243-AA243-AVERAGE(Ganges!$N$2:$N$349)</f>
        <v>-3.4864349017857066E-2</v>
      </c>
      <c r="AC243" s="7">
        <f>AVERAGE(Ganges!O237:O248)-AVERAGE(Ganges!$O$2:$O$349)</f>
        <v>-0.1181073127873562</v>
      </c>
      <c r="AD243" s="7">
        <f t="shared" si="65"/>
        <v>-1.2697476931547613</v>
      </c>
      <c r="AE243" s="7">
        <f>Ganges!O243-AC243-AD243-AVERAGE(Ganges!$O$2:$O$349)</f>
        <v>9.6747358988094057E-2</v>
      </c>
      <c r="AF243" s="7">
        <f>AVERAGE(Ganges!P237:P248)-AVERAGE(Ganges!$P$2:$P$349)</f>
        <v>-3.8510503074712821E-2</v>
      </c>
      <c r="AG243" s="7">
        <f t="shared" si="66"/>
        <v>-0.35885107348214285</v>
      </c>
      <c r="AH243" s="7">
        <f>Ganges!P243-AF243-AG243-AVERAGE(Ganges!$P$2:$P$349)</f>
        <v>3.1294810148809526E-2</v>
      </c>
    </row>
    <row r="244" spans="1:34" x14ac:dyDescent="0.2">
      <c r="A244" s="3">
        <v>40252</v>
      </c>
      <c r="B244">
        <f t="shared" si="54"/>
        <v>2010</v>
      </c>
      <c r="C244">
        <f t="shared" si="55"/>
        <v>3</v>
      </c>
      <c r="D244" s="7">
        <f>AVERAGE(Ganges!D238:D249)</f>
        <v>-10.224526544166666</v>
      </c>
      <c r="E244" s="7">
        <f t="shared" si="57"/>
        <v>-6.4335412916964296</v>
      </c>
      <c r="F244" s="7">
        <f>Ganges!D244-D244-E244</f>
        <v>0.394979605863095</v>
      </c>
      <c r="G244" s="7"/>
      <c r="H244" s="7">
        <f>AVERAGE(Ganges!H238:H249)-AVERAGE(Ganges!$H$2:$H$349)</f>
        <v>-7.4732764239370226</v>
      </c>
      <c r="I244" s="7">
        <f t="shared" si="58"/>
        <v>-1.0008007227083908</v>
      </c>
      <c r="J244" s="7">
        <f>Ganges!H244-H244-I244-AVERAGE(Ganges!$H$2:$H$349)</f>
        <v>0.43032546687481954</v>
      </c>
      <c r="K244" s="7">
        <f>AVERAGE(Ganges!I238:I249)-AVERAGE(Ganges!$I$2:$I$349)</f>
        <v>-1.7593594465517413</v>
      </c>
      <c r="L244" s="7">
        <f t="shared" si="59"/>
        <v>0.12230055642857707</v>
      </c>
      <c r="M244" s="7">
        <f>Ganges!I244-K244-L244-AVERAGE(Ganges!$I$2:$I$349)</f>
        <v>-1.4567466428573539E-2</v>
      </c>
      <c r="N244" s="7">
        <f>AVERAGE(Ganges!J238:J249)-AVERAGE(Ganges!$J$2:$J$349)</f>
        <v>-0.22039650186781667</v>
      </c>
      <c r="O244" s="7">
        <f t="shared" si="60"/>
        <v>-1.8011396020535715</v>
      </c>
      <c r="P244" s="7">
        <f>Ganges!J244-N244-O244-AVERAGE(Ganges!$J$2:$J$349)</f>
        <v>0.14182207788690526</v>
      </c>
      <c r="Q244" s="7">
        <f>AVERAGE(Ganges!K238:K249)-AVERAGE(Ganges!$K$2:$K$349)</f>
        <v>0.1628233428735647</v>
      </c>
      <c r="R244" s="7">
        <f t="shared" si="61"/>
        <v>5.2535116071428689E-2</v>
      </c>
      <c r="S244" s="7">
        <f>Ganges!K244-Q244-R244-AVERAGE(Ganges!$K$2:$K$349)</f>
        <v>9.5566824761904701E-2</v>
      </c>
      <c r="T244" s="7">
        <f>AVERAGE(Ganges!L238:L249)-AVERAGE(Ganges!$L$2:$L$349)</f>
        <v>-0.71455608778735868</v>
      </c>
      <c r="U244" s="7">
        <f t="shared" si="62"/>
        <v>-3.0455844529464278</v>
      </c>
      <c r="V244" s="7">
        <f>Ganges!L244-T244-U244-AVERAGE(Ganges!$L$2:$L$349)</f>
        <v>7.3303918779760835E-2</v>
      </c>
      <c r="W244" s="7">
        <f>AVERAGE(Ganges!M238:M249)-AVERAGE(Ganges!$M$2:$M$349)</f>
        <v>-1.2886851724139836E-3</v>
      </c>
      <c r="X244" s="7">
        <f t="shared" si="63"/>
        <v>5.7839161636904807E-2</v>
      </c>
      <c r="Y244" s="7">
        <f>Ganges!M244-W244-X244-AVERAGE(Ganges!$M$2:$M$349)</f>
        <v>2.6030683630952067E-3</v>
      </c>
      <c r="Z244" s="7">
        <f>AVERAGE(Ganges!N238:N249)-AVERAGE(Ganges!$N$2:$N$349)</f>
        <v>-0.19341874813218429</v>
      </c>
      <c r="AA244" s="7">
        <f t="shared" si="64"/>
        <v>0.78479671071428569</v>
      </c>
      <c r="AB244" s="7">
        <f>Ganges!N244-Z244-AA244-AVERAGE(Ganges!$N$2:$N$349)</f>
        <v>-0.23062933988095247</v>
      </c>
      <c r="AC244" s="7">
        <f>AVERAGE(Ganges!O238:O249)-AVERAGE(Ganges!$O$2:$O$349)</f>
        <v>-8.3179019540233767E-3</v>
      </c>
      <c r="AD244" s="7">
        <f t="shared" si="65"/>
        <v>-1.2446956646428582</v>
      </c>
      <c r="AE244" s="7">
        <f>Ganges!O244-AC244-AD244-AVERAGE(Ganges!$O$2:$O$349)</f>
        <v>-0.11413745035714218</v>
      </c>
      <c r="AF244" s="7">
        <f>AVERAGE(Ganges!P238:P249)-AVERAGE(Ganges!$P$2:$P$349)</f>
        <v>-1.6724012241379427E-2</v>
      </c>
      <c r="AG244" s="7">
        <f t="shared" si="66"/>
        <v>-0.35879812741071426</v>
      </c>
      <c r="AH244" s="7">
        <f>Ganges!P244-AF244-AG244-AVERAGE(Ganges!$P$2:$P$349)</f>
        <v>1.059207324404754E-2</v>
      </c>
    </row>
    <row r="245" spans="1:34" x14ac:dyDescent="0.2">
      <c r="A245" s="3">
        <v>40283</v>
      </c>
      <c r="B245">
        <f t="shared" si="54"/>
        <v>2010</v>
      </c>
      <c r="C245">
        <f t="shared" si="55"/>
        <v>4</v>
      </c>
      <c r="D245" s="7">
        <f>AVERAGE(Ganges!D239:D250)</f>
        <v>-9.6904199716666657</v>
      </c>
      <c r="E245" s="7">
        <f t="shared" si="57"/>
        <v>-7.9041783172619047</v>
      </c>
      <c r="F245" s="7">
        <f>Ganges!D245-D245-E245</f>
        <v>-0.95083475107142856</v>
      </c>
      <c r="G245" s="7"/>
      <c r="H245" s="7">
        <f>AVERAGE(Ganges!H239:H250)-AVERAGE(Ganges!$H$2:$H$349)</f>
        <v>-7.5680436764369006</v>
      </c>
      <c r="I245" s="7">
        <f t="shared" si="58"/>
        <v>-1.958955310744841</v>
      </c>
      <c r="J245" s="7">
        <f>Ganges!H245-H245-I245-AVERAGE(Ganges!$H$2:$H$349)</f>
        <v>8.0415267411353852E-2</v>
      </c>
      <c r="K245" s="7">
        <f>AVERAGE(Ganges!I239:I250)-AVERAGE(Ganges!$I$2:$I$349)</f>
        <v>-1.7866939782184019</v>
      </c>
      <c r="L245" s="7">
        <f t="shared" si="59"/>
        <v>0.19232259363092652</v>
      </c>
      <c r="M245" s="7">
        <f>Ganges!I245-K245-L245-AVERAGE(Ganges!$I$2:$I$349)</f>
        <v>-2.5840941964261788E-2</v>
      </c>
      <c r="N245" s="7">
        <f>AVERAGE(Ganges!J239:J250)-AVERAGE(Ganges!$J$2:$J$349)</f>
        <v>-3.7536048534483335E-2</v>
      </c>
      <c r="O245" s="7">
        <f t="shared" si="60"/>
        <v>-1.7586500249702381</v>
      </c>
      <c r="P245" s="7">
        <f>Ganges!J245-N245-O245-AVERAGE(Ganges!$J$2:$J$349)</f>
        <v>-3.7561392529761761E-2</v>
      </c>
      <c r="Q245" s="7">
        <f>AVERAGE(Ganges!K239:K250)-AVERAGE(Ganges!$K$2:$K$349)</f>
        <v>0.14282683120689799</v>
      </c>
      <c r="R245" s="7">
        <f t="shared" si="61"/>
        <v>0.2259362869047622</v>
      </c>
      <c r="S245" s="7">
        <f>Ganges!K245-Q245-R245-AVERAGE(Ganges!$K$2:$K$349)</f>
        <v>0.25578916559523834</v>
      </c>
      <c r="T245" s="7">
        <f>AVERAGE(Ganges!L239:L250)-AVERAGE(Ganges!$L$2:$L$349)</f>
        <v>-0.4075439277873576</v>
      </c>
      <c r="U245" s="7">
        <f t="shared" si="62"/>
        <v>-3.723486840119048</v>
      </c>
      <c r="V245" s="7">
        <f>Ganges!L245-T245-U245-AVERAGE(Ganges!$L$2:$L$349)</f>
        <v>-0.30546503404761971</v>
      </c>
      <c r="W245" s="7">
        <f>AVERAGE(Ganges!M239:M250)-AVERAGE(Ganges!$M$2:$M$349)</f>
        <v>-5.6357433908063581E-4</v>
      </c>
      <c r="X245" s="7">
        <f t="shared" si="63"/>
        <v>-0.21711850002976191</v>
      </c>
      <c r="Y245" s="7">
        <f>Ganges!M245-W245-X245-AVERAGE(Ganges!$M$2:$M$349)</f>
        <v>-7.7227080357139544E-4</v>
      </c>
      <c r="Z245" s="7">
        <f>AVERAGE(Ganges!N239:N250)-AVERAGE(Ganges!$N$2:$N$349)</f>
        <v>-0.19358031979885099</v>
      </c>
      <c r="AA245" s="7">
        <f t="shared" si="64"/>
        <v>0.94605123470238128</v>
      </c>
      <c r="AB245" s="7">
        <f>Ganges!N245-Z245-AA245-AVERAGE(Ganges!$N$2:$N$349)</f>
        <v>-0.51434073220238119</v>
      </c>
      <c r="AC245" s="7">
        <f>AVERAGE(Ganges!O239:O250)-AVERAGE(Ganges!$O$2:$O$349)</f>
        <v>9.5954383879309546E-2</v>
      </c>
      <c r="AD245" s="7">
        <f t="shared" si="65"/>
        <v>-1.2491411090178564</v>
      </c>
      <c r="AE245" s="7">
        <f>Ganges!O245-AC245-AD245-AVERAGE(Ganges!$O$2:$O$349)</f>
        <v>-0.33380777181547661</v>
      </c>
      <c r="AF245" s="7">
        <f>AVERAGE(Ganges!P239:P250)-AVERAGE(Ganges!$P$2:$P$349)</f>
        <v>6.4766285258620548E-2</v>
      </c>
      <c r="AG245" s="7">
        <f t="shared" si="66"/>
        <v>-0.36113467098214286</v>
      </c>
      <c r="AH245" s="7">
        <f>Ganges!P245-AF245-AG245-AVERAGE(Ganges!$P$2:$P$349)</f>
        <v>-6.9364070684523826E-2</v>
      </c>
    </row>
    <row r="246" spans="1:34" x14ac:dyDescent="0.2">
      <c r="A246" s="3">
        <v>40313</v>
      </c>
      <c r="B246">
        <f t="shared" si="54"/>
        <v>2010</v>
      </c>
      <c r="C246">
        <f t="shared" si="55"/>
        <v>5</v>
      </c>
      <c r="D246" s="7">
        <f>AVERAGE(Ganges!D240:D251)</f>
        <v>-9.8043088908333331</v>
      </c>
      <c r="E246" s="7">
        <f t="shared" si="57"/>
        <v>-8.4472615789880923</v>
      </c>
      <c r="F246" s="7">
        <f>Ganges!D246-D246-E246</f>
        <v>-0.76110195017857585</v>
      </c>
      <c r="G246" s="7"/>
      <c r="H246" s="7">
        <f>AVERAGE(Ganges!H240:H251)-AVERAGE(Ganges!$H$2:$H$349)</f>
        <v>-7.6516211497701079</v>
      </c>
      <c r="I246" s="7">
        <f t="shared" si="58"/>
        <v>-2.9423304963988812</v>
      </c>
      <c r="J246" s="7">
        <f>Ganges!H246-H246-I246-AVERAGE(Ganges!$H$2:$H$349)</f>
        <v>-4.1352773601374793E-2</v>
      </c>
      <c r="K246" s="7">
        <f>AVERAGE(Ganges!I240:I251)-AVERAGE(Ganges!$I$2:$I$349)</f>
        <v>-1.8175386673850724</v>
      </c>
      <c r="L246" s="7">
        <f t="shared" si="59"/>
        <v>0.26187326818451595</v>
      </c>
      <c r="M246" s="7">
        <f>Ganges!I246-K246-L246-AVERAGE(Ganges!$I$2:$I$349)</f>
        <v>-2.4626117351182586E-2</v>
      </c>
      <c r="N246" s="7">
        <f>AVERAGE(Ganges!J240:J251)-AVERAGE(Ganges!$J$2:$J$349)</f>
        <v>3.6951100632183653E-2</v>
      </c>
      <c r="O246" s="7">
        <f t="shared" si="60"/>
        <v>-1.654806472142857</v>
      </c>
      <c r="P246" s="7">
        <f>Ganges!J246-N246-O246-AVERAGE(Ganges!$J$2:$J$349)</f>
        <v>-0.15580006452380957</v>
      </c>
      <c r="Q246" s="7">
        <f>AVERAGE(Ganges!K240:K251)-AVERAGE(Ganges!$K$2:$K$349)</f>
        <v>0.14732954454023151</v>
      </c>
      <c r="R246" s="7">
        <f t="shared" si="61"/>
        <v>0.48784478613095239</v>
      </c>
      <c r="S246" s="7">
        <f>Ganges!K246-Q246-R246-AVERAGE(Ganges!$K$2:$K$349)</f>
        <v>0.14115689303571466</v>
      </c>
      <c r="T246" s="7">
        <f>AVERAGE(Ganges!L240:L251)-AVERAGE(Ganges!$L$2:$L$349)</f>
        <v>-0.42087176528735792</v>
      </c>
      <c r="U246" s="7">
        <f t="shared" si="62"/>
        <v>-4.0625065267857146</v>
      </c>
      <c r="V246" s="7">
        <f>Ganges!L246-T246-U246-AVERAGE(Ganges!$L$2:$L$349)</f>
        <v>-6.1388039880952761E-2</v>
      </c>
      <c r="W246" s="7">
        <f>AVERAGE(Ganges!M240:M251)-AVERAGE(Ganges!$M$2:$M$349)</f>
        <v>1.6153649425265648E-4</v>
      </c>
      <c r="X246" s="7">
        <f t="shared" si="63"/>
        <v>-8.4250850982142855E-2</v>
      </c>
      <c r="Y246" s="7">
        <f>Ganges!M246-W246-X246-AVERAGE(Ganges!$M$2:$M$349)</f>
        <v>7.2944693154762541E-3</v>
      </c>
      <c r="Z246" s="7">
        <f>AVERAGE(Ganges!N240:N251)-AVERAGE(Ganges!$N$2:$N$349)</f>
        <v>-0.19807810229885098</v>
      </c>
      <c r="AA246" s="7">
        <f t="shared" si="64"/>
        <v>0.73088484630952411</v>
      </c>
      <c r="AB246" s="7">
        <f>Ganges!N246-Z246-AA246-AVERAGE(Ganges!$N$2:$N$349)</f>
        <v>-0.37901547130952418</v>
      </c>
      <c r="AC246" s="7">
        <f>AVERAGE(Ganges!O240:O251)-AVERAGE(Ganges!$O$2:$O$349)</f>
        <v>3.9634789712643226E-2</v>
      </c>
      <c r="AD246" s="7">
        <f t="shared" si="65"/>
        <v>-0.8533853583035711</v>
      </c>
      <c r="AE246" s="7">
        <f>Ganges!O246-AC246-AD246-AVERAGE(Ganges!$O$2:$O$349)</f>
        <v>-0.16891758836309556</v>
      </c>
      <c r="AF246" s="7">
        <f>AVERAGE(Ganges!P240:P251)-AVERAGE(Ganges!$P$2:$P$349)</f>
        <v>5.9718686091953854E-2</v>
      </c>
      <c r="AG246" s="7">
        <f t="shared" si="66"/>
        <v>-0.33059407988095235</v>
      </c>
      <c r="AH246" s="7">
        <f>Ganges!P246-AF246-AG246-AVERAGE(Ganges!$P$2:$P$349)</f>
        <v>-7.833863261904761E-2</v>
      </c>
    </row>
    <row r="247" spans="1:34" x14ac:dyDescent="0.2">
      <c r="A247" s="3">
        <v>40344</v>
      </c>
      <c r="B247">
        <f t="shared" si="54"/>
        <v>2010</v>
      </c>
      <c r="C247">
        <f t="shared" si="55"/>
        <v>6</v>
      </c>
      <c r="D247" s="7">
        <f>AVERAGE(Ganges!D241:D252)</f>
        <v>-9.7790535283333337</v>
      </c>
      <c r="E247" s="7">
        <f t="shared" si="57"/>
        <v>-5.6838632847619053</v>
      </c>
      <c r="F247" s="7">
        <f>Ganges!D247-D247-E247</f>
        <v>-3.2052483969047625</v>
      </c>
      <c r="G247" s="7"/>
      <c r="H247" s="7">
        <f>AVERAGE(Ganges!H241:H252)-AVERAGE(Ganges!$H$2:$H$349)</f>
        <v>-7.7338558497699523</v>
      </c>
      <c r="I247" s="7">
        <f t="shared" si="58"/>
        <v>-2.8943517773818712</v>
      </c>
      <c r="J247" s="7">
        <f>Ganges!H247-H247-I247-AVERAGE(Ganges!$H$2:$H$349)</f>
        <v>-0.62526085261879416</v>
      </c>
      <c r="K247" s="7">
        <f>AVERAGE(Ganges!I241:I252)-AVERAGE(Ganges!$I$2:$I$349)</f>
        <v>-1.8492152782184021</v>
      </c>
      <c r="L247" s="7">
        <f t="shared" si="59"/>
        <v>0.24831659461309386</v>
      </c>
      <c r="M247" s="7">
        <f>Ganges!I247-K247-L247-AVERAGE(Ganges!$I$2:$I$349)</f>
        <v>-1.0299512946431832E-2</v>
      </c>
      <c r="N247" s="7">
        <f>AVERAGE(Ganges!J241:J252)-AVERAGE(Ganges!$J$2:$J$349)</f>
        <v>7.2720384798850013E-2</v>
      </c>
      <c r="O247" s="7">
        <f t="shared" si="60"/>
        <v>-0.61263912815476207</v>
      </c>
      <c r="P247" s="7">
        <f>Ganges!J247-N247-O247-AVERAGE(Ganges!$J$2:$J$349)</f>
        <v>-0.661952882678571</v>
      </c>
      <c r="Q247" s="7">
        <f>AVERAGE(Ganges!K241:K252)-AVERAGE(Ganges!$K$2:$K$349)</f>
        <v>0.15749943287356516</v>
      </c>
      <c r="R247" s="7">
        <f t="shared" si="61"/>
        <v>0.22362542860119017</v>
      </c>
      <c r="S247" s="7">
        <f>Ganges!K247-Q247-R247-AVERAGE(Ganges!$K$2:$K$349)</f>
        <v>0.25323227223214262</v>
      </c>
      <c r="T247" s="7">
        <f>AVERAGE(Ganges!L241:L252)-AVERAGE(Ganges!$L$2:$L$349)</f>
        <v>-0.32349824028735874</v>
      </c>
      <c r="U247" s="7">
        <f t="shared" si="62"/>
        <v>-2.4164560386607152</v>
      </c>
      <c r="V247" s="7">
        <f>Ganges!L247-T247-U247-AVERAGE(Ganges!$L$2:$L$349)</f>
        <v>-1.3284111930059517</v>
      </c>
      <c r="W247" s="7">
        <f>AVERAGE(Ganges!M241:M252)-AVERAGE(Ganges!$M$2:$M$349)</f>
        <v>5.6152566091935419E-4</v>
      </c>
      <c r="X247" s="7">
        <f t="shared" si="63"/>
        <v>-5.7958727619047634E-2</v>
      </c>
      <c r="Y247" s="7">
        <f>Ganges!M247-W247-X247-AVERAGE(Ganges!$M$2:$M$349)</f>
        <v>4.5073067857143434E-3</v>
      </c>
      <c r="Z247" s="7">
        <f>AVERAGE(Ganges!N241:N252)-AVERAGE(Ganges!$N$2:$N$349)</f>
        <v>-0.2005632756321844</v>
      </c>
      <c r="AA247" s="7">
        <f t="shared" si="64"/>
        <v>1.2079400357142833E-2</v>
      </c>
      <c r="AB247" s="7">
        <f>Ganges!N247-Z247-AA247-AVERAGE(Ganges!$N$2:$N$349)</f>
        <v>1.8257387976190587E-2</v>
      </c>
      <c r="AC247" s="7">
        <f>AVERAGE(Ganges!O241:O252)-AVERAGE(Ganges!$O$2:$O$349)</f>
        <v>3.734076637930972E-2</v>
      </c>
      <c r="AD247" s="7">
        <f t="shared" si="65"/>
        <v>-0.20166404395833393</v>
      </c>
      <c r="AE247" s="7">
        <f>Ganges!O247-AC247-AD247-AVERAGE(Ganges!$O$2:$O$349)</f>
        <v>-0.54384283937499944</v>
      </c>
      <c r="AF247" s="7">
        <f>AVERAGE(Ganges!P241:P252)-AVERAGE(Ganges!$P$2:$P$349)</f>
        <v>5.9957556091953912E-2</v>
      </c>
      <c r="AG247" s="7">
        <f t="shared" si="66"/>
        <v>1.5163750148809496E-2</v>
      </c>
      <c r="AH247" s="7">
        <f>Ganges!P247-AF247-AG247-AVERAGE(Ganges!$P$2:$P$349)</f>
        <v>-0.31138356264880951</v>
      </c>
    </row>
    <row r="248" spans="1:34" x14ac:dyDescent="0.2">
      <c r="A248" s="3">
        <v>40374</v>
      </c>
      <c r="B248">
        <f t="shared" si="54"/>
        <v>2010</v>
      </c>
      <c r="C248">
        <f t="shared" si="55"/>
        <v>7</v>
      </c>
      <c r="D248" s="7">
        <f>AVERAGE(Ganges!D242:D253)</f>
        <v>-9.8443446941666668</v>
      </c>
      <c r="E248" s="7">
        <f t="shared" si="57"/>
        <v>6.6155838407142857</v>
      </c>
      <c r="F248" s="7">
        <f>Ganges!D248-D248-E248</f>
        <v>-3.8063138565476189</v>
      </c>
      <c r="G248" s="7"/>
      <c r="H248" s="7">
        <f>AVERAGE(Ganges!H242:H253)-AVERAGE(Ganges!$H$2:$H$349)</f>
        <v>-7.8017065989370167</v>
      </c>
      <c r="I248" s="7">
        <f t="shared" si="58"/>
        <v>-0.77064296154776457</v>
      </c>
      <c r="J248" s="7">
        <f>Ganges!H248-H248-I248-AVERAGE(Ganges!$H$2:$H$349)</f>
        <v>-1.7079743892854822</v>
      </c>
      <c r="K248" s="7">
        <f>AVERAGE(Ganges!I242:I253)-AVERAGE(Ganges!$I$2:$I$349)</f>
        <v>-1.8796994782184058</v>
      </c>
      <c r="L248" s="7">
        <f t="shared" si="59"/>
        <v>5.4661321130851093E-3</v>
      </c>
      <c r="M248" s="7">
        <f>Ganges!I248-K248-L248-AVERAGE(Ganges!$I$2:$I$349)</f>
        <v>1.8806789553579506E-2</v>
      </c>
      <c r="N248" s="7">
        <f>AVERAGE(Ganges!J242:J253)-AVERAGE(Ganges!$J$2:$J$349)</f>
        <v>9.2563873132183172E-2</v>
      </c>
      <c r="O248" s="7">
        <f t="shared" si="60"/>
        <v>1.9146000988095242</v>
      </c>
      <c r="P248" s="7">
        <f>Ganges!J248-N248-O248-AVERAGE(Ganges!$J$2:$J$349)</f>
        <v>-0.90713335797619044</v>
      </c>
      <c r="Q248" s="7">
        <f>AVERAGE(Ganges!K242:K253)-AVERAGE(Ganges!$K$2:$K$349)</f>
        <v>0.15445662620689837</v>
      </c>
      <c r="R248" s="7">
        <f t="shared" si="61"/>
        <v>-0.24747748931547631</v>
      </c>
      <c r="S248" s="7">
        <f>Ganges!K248-Q248-R248-AVERAGE(Ganges!$K$2:$K$349)</f>
        <v>0.38157997681547606</v>
      </c>
      <c r="T248" s="7">
        <f>AVERAGE(Ganges!L242:L253)-AVERAGE(Ganges!$L$2:$L$349)</f>
        <v>-0.3048544636206918</v>
      </c>
      <c r="U248" s="7">
        <f t="shared" si="62"/>
        <v>2.784802820148812</v>
      </c>
      <c r="V248" s="7">
        <f>Ganges!L248-T248-U248-AVERAGE(Ganges!$L$2:$L$349)</f>
        <v>-1.3909232384821459</v>
      </c>
      <c r="W248" s="7">
        <f>AVERAGE(Ganges!M242:M253)-AVERAGE(Ganges!$M$2:$M$349)</f>
        <v>7.5105649425266652E-4</v>
      </c>
      <c r="X248" s="7">
        <f t="shared" si="63"/>
        <v>0.12891117982142855</v>
      </c>
      <c r="Y248" s="7">
        <f>Ganges!M248-W248-X248-AVERAGE(Ganges!$M$2:$M$349)</f>
        <v>1.6250885119048486E-3</v>
      </c>
      <c r="Z248" s="7">
        <f>AVERAGE(Ganges!N242:N253)-AVERAGE(Ganges!$N$2:$N$349)</f>
        <v>-0.20648882229885102</v>
      </c>
      <c r="AA248" s="7">
        <f t="shared" si="64"/>
        <v>-0.52519605559523808</v>
      </c>
      <c r="AB248" s="7">
        <f>Ganges!N248-Z248-AA248-AVERAGE(Ganges!$N$2:$N$349)</f>
        <v>0.21412713059523814</v>
      </c>
      <c r="AC248" s="7">
        <f>AVERAGE(Ganges!O242:O253)-AVERAGE(Ganges!$O$2:$O$349)</f>
        <v>4.0535038879309759E-2</v>
      </c>
      <c r="AD248" s="7">
        <f t="shared" si="65"/>
        <v>2.1484386747619038</v>
      </c>
      <c r="AE248" s="7">
        <f>Ganges!O248-AC248-AD248-AVERAGE(Ganges!$O$2:$O$349)</f>
        <v>-0.12018184059523662</v>
      </c>
      <c r="AF248" s="7">
        <f>AVERAGE(Ganges!P242:P253)-AVERAGE(Ganges!$P$2:$P$349)</f>
        <v>6.0098801925287271E-2</v>
      </c>
      <c r="AG248" s="7">
        <f t="shared" si="66"/>
        <v>1.1766963763988094</v>
      </c>
      <c r="AH248" s="7">
        <f>Ganges!P248-AF248-AG248-AVERAGE(Ganges!$P$2:$P$349)</f>
        <v>-0.2962425147321428</v>
      </c>
    </row>
    <row r="249" spans="1:34" x14ac:dyDescent="0.2">
      <c r="A249" s="3">
        <v>40405</v>
      </c>
      <c r="B249">
        <f t="shared" si="54"/>
        <v>2010</v>
      </c>
      <c r="C249">
        <f t="shared" si="55"/>
        <v>8</v>
      </c>
      <c r="D249" s="7">
        <f>AVERAGE(Ganges!D243:D254)</f>
        <v>-9.9151326008333331</v>
      </c>
      <c r="E249" s="7">
        <f t="shared" si="57"/>
        <v>14.858317791160713</v>
      </c>
      <c r="F249" s="7">
        <f>Ganges!D249-D249-E249</f>
        <v>-1.83902154032738</v>
      </c>
      <c r="G249" s="7"/>
      <c r="H249" s="7">
        <f>AVERAGE(Ganges!H243:H254)-AVERAGE(Ganges!$H$2:$H$349)</f>
        <v>-7.8582454989373218</v>
      </c>
      <c r="I249" s="7">
        <f t="shared" si="58"/>
        <v>1.7910672144639648</v>
      </c>
      <c r="J249" s="7">
        <f>Ganges!H249-H249-I249-AVERAGE(Ganges!$H$2:$H$349)</f>
        <v>-1.3567003552971073</v>
      </c>
      <c r="K249" s="7">
        <f>AVERAGE(Ganges!I243:I254)-AVERAGE(Ganges!$I$2:$I$349)</f>
        <v>-1.9103941215517395</v>
      </c>
      <c r="L249" s="7">
        <f t="shared" si="59"/>
        <v>-0.2522639657440422</v>
      </c>
      <c r="M249" s="7">
        <f>Ganges!I249-K249-L249-AVERAGE(Ganges!$I$2:$I$349)</f>
        <v>-2.3388279255961208E-2</v>
      </c>
      <c r="N249" s="7">
        <f>AVERAGE(Ganges!J243:J254)-AVERAGE(Ganges!$J$2:$J$349)</f>
        <v>0.10154227479885058</v>
      </c>
      <c r="O249" s="7">
        <f t="shared" si="60"/>
        <v>3.2617922553273822</v>
      </c>
      <c r="P249" s="7">
        <f>Ganges!J249-N249-O249-AVERAGE(Ganges!$J$2:$J$349)</f>
        <v>-0.35418526616071588</v>
      </c>
      <c r="Q249" s="7">
        <f>AVERAGE(Ganges!K243:K254)-AVERAGE(Ganges!$K$2:$K$349)</f>
        <v>0.15546227620689812</v>
      </c>
      <c r="R249" s="7">
        <f t="shared" si="61"/>
        <v>-0.6777548544940476</v>
      </c>
      <c r="S249" s="7">
        <f>Ganges!K249-Q249-R249-AVERAGE(Ganges!$K$2:$K$349)</f>
        <v>-0.17203966800595227</v>
      </c>
      <c r="T249" s="7">
        <f>AVERAGE(Ganges!L243:L254)-AVERAGE(Ganges!$L$2:$L$349)</f>
        <v>-0.31315643695402517</v>
      </c>
      <c r="U249" s="7">
        <f t="shared" si="62"/>
        <v>6.3223019357738082</v>
      </c>
      <c r="V249" s="7">
        <f>Ganges!L249-T249-U249-AVERAGE(Ganges!$L$2:$L$349)</f>
        <v>-0.55053057077380707</v>
      </c>
      <c r="W249" s="7">
        <f>AVERAGE(Ganges!M243:M254)-AVERAGE(Ganges!$M$2:$M$349)</f>
        <v>1.5779123275860285E-3</v>
      </c>
      <c r="X249" s="7">
        <f t="shared" si="63"/>
        <v>-7.3896365773808981E-3</v>
      </c>
      <c r="Y249" s="7">
        <f>Ganges!M249-W249-X249-AVERAGE(Ganges!$M$2:$M$349)</f>
        <v>-8.9018709226190706E-3</v>
      </c>
      <c r="Z249" s="7">
        <f>AVERAGE(Ganges!N243:N254)-AVERAGE(Ganges!$N$2:$N$349)</f>
        <v>-0.20128834979885096</v>
      </c>
      <c r="AA249" s="7">
        <f t="shared" si="64"/>
        <v>-0.60797518208333334</v>
      </c>
      <c r="AB249" s="7">
        <f>Ganges!N249-Z249-AA249-AVERAGE(Ganges!$N$2:$N$349)</f>
        <v>0.20868204458333339</v>
      </c>
      <c r="AC249" s="7">
        <f>AVERAGE(Ganges!O243:O254)-AVERAGE(Ganges!$O$2:$O$349)</f>
        <v>4.9229170545975975E-2</v>
      </c>
      <c r="AD249" s="7">
        <f t="shared" si="65"/>
        <v>3.8747627743750011</v>
      </c>
      <c r="AE249" s="7">
        <f>Ganges!O249-AC249-AD249-AVERAGE(Ganges!$O$2:$O$349)</f>
        <v>0.3106319681249996</v>
      </c>
      <c r="AF249" s="7">
        <f>AVERAGE(Ganges!P243:P254)-AVERAGE(Ganges!$P$2:$P$349)</f>
        <v>6.01442377586206E-2</v>
      </c>
      <c r="AG249" s="7">
        <f t="shared" si="66"/>
        <v>1.1537736213392862</v>
      </c>
      <c r="AH249" s="7">
        <f>Ganges!P249-AF249-AG249-AVERAGE(Ganges!$P$2:$P$349)</f>
        <v>0.10749215449404725</v>
      </c>
    </row>
    <row r="250" spans="1:34" x14ac:dyDescent="0.2">
      <c r="A250" s="3">
        <v>40436</v>
      </c>
      <c r="B250">
        <f t="shared" si="54"/>
        <v>2010</v>
      </c>
      <c r="C250">
        <f t="shared" si="55"/>
        <v>9</v>
      </c>
      <c r="D250" s="7">
        <f>AVERAGE(Ganges!D244:D255)</f>
        <v>-9.9780072358333332</v>
      </c>
      <c r="E250" s="7">
        <f t="shared" si="57"/>
        <v>13.415904409672619</v>
      </c>
      <c r="F250" s="7">
        <f>Ganges!D250-D250-E250</f>
        <v>6.0683980261607164</v>
      </c>
      <c r="G250" s="7"/>
      <c r="H250" s="7">
        <f>AVERAGE(Ganges!H244:H255)-AVERAGE(Ganges!$H$2:$H$349)</f>
        <v>-7.9107357331040475</v>
      </c>
      <c r="I250" s="7">
        <f t="shared" si="58"/>
        <v>2.8821643645833319</v>
      </c>
      <c r="J250" s="7">
        <f>Ganges!H250-H250-I250-AVERAGE(Ganges!$H$2:$H$349)</f>
        <v>0.11250522875025126</v>
      </c>
      <c r="K250" s="7">
        <f>AVERAGE(Ganges!I244:I255)-AVERAGE(Ganges!$I$2:$I$349)</f>
        <v>-1.9393909065517434</v>
      </c>
      <c r="L250" s="7">
        <f t="shared" si="59"/>
        <v>-0.26117310074405253</v>
      </c>
      <c r="M250" s="7">
        <f>Ganges!I250-K250-L250-AVERAGE(Ganges!$I$2:$I$349)</f>
        <v>5.9727107440536997E-3</v>
      </c>
      <c r="N250" s="7">
        <f>AVERAGE(Ganges!J244:J255)-AVERAGE(Ganges!$J$2:$J$349)</f>
        <v>0.1071555347988502</v>
      </c>
      <c r="O250" s="7">
        <f t="shared" si="60"/>
        <v>3.2540599605357148</v>
      </c>
      <c r="P250" s="7">
        <f>Ganges!J250-N250-O250-AVERAGE(Ganges!$J$2:$J$349)</f>
        <v>1.5373642886309522</v>
      </c>
      <c r="Q250" s="7">
        <f>AVERAGE(Ganges!K244:K255)-AVERAGE(Ganges!$K$2:$K$349)</f>
        <v>0.15628810870689824</v>
      </c>
      <c r="R250" s="7">
        <f t="shared" si="61"/>
        <v>-0.42088666654761897</v>
      </c>
      <c r="S250" s="7">
        <f>Ganges!K250-Q250-R250-AVERAGE(Ganges!$K$2:$K$349)</f>
        <v>-0.39489362845238107</v>
      </c>
      <c r="T250" s="7">
        <f>AVERAGE(Ganges!L244:L255)-AVERAGE(Ganges!$L$2:$L$349)</f>
        <v>-0.31104245862069213</v>
      </c>
      <c r="U250" s="7">
        <f t="shared" si="62"/>
        <v>5.268414059434523</v>
      </c>
      <c r="V250" s="7">
        <f>Ganges!L250-T250-U250-AVERAGE(Ganges!$L$2:$L$349)</f>
        <v>2.8415324372321429</v>
      </c>
      <c r="W250" s="7">
        <f>AVERAGE(Ganges!M244:M255)-AVERAGE(Ganges!$M$2:$M$349)</f>
        <v>2.3951864942527157E-3</v>
      </c>
      <c r="X250" s="7">
        <f t="shared" si="63"/>
        <v>0.11492892976190469</v>
      </c>
      <c r="Y250" s="7">
        <f>Ganges!M250-W250-X250-AVERAGE(Ganges!$M$2:$M$349)</f>
        <v>-3.8036814285713483E-3</v>
      </c>
      <c r="Z250" s="7">
        <f>AVERAGE(Ganges!N244:N255)-AVERAGE(Ganges!$N$2:$N$349)</f>
        <v>-0.18972222729885097</v>
      </c>
      <c r="AA250" s="7">
        <f t="shared" si="64"/>
        <v>-0.60659957285714283</v>
      </c>
      <c r="AB250" s="7">
        <f>Ganges!N250-Z250-AA250-AVERAGE(Ganges!$N$2:$N$349)</f>
        <v>0.19512602285714287</v>
      </c>
      <c r="AC250" s="7">
        <f>AVERAGE(Ganges!O244:O255)-AVERAGE(Ganges!$O$2:$O$349)</f>
        <v>4.6876873045976097E-2</v>
      </c>
      <c r="AD250" s="7">
        <f t="shared" si="65"/>
        <v>2.8007526385714296</v>
      </c>
      <c r="AE250" s="7">
        <f>Ganges!O250-AC250-AD250-AVERAGE(Ganges!$O$2:$O$349)</f>
        <v>0.81682686142857097</v>
      </c>
      <c r="AF250" s="7">
        <f>AVERAGE(Ganges!P244:P255)-AVERAGE(Ganges!$P$2:$P$349)</f>
        <v>6.0174394425287214E-2</v>
      </c>
      <c r="AG250" s="7">
        <f t="shared" si="66"/>
        <v>0.38425597407738099</v>
      </c>
      <c r="AH250" s="7">
        <f>Ganges!P250-AF250-AG250-AVERAGE(Ganges!$P$2:$P$349)</f>
        <v>0.95778518508928556</v>
      </c>
    </row>
    <row r="251" spans="1:34" x14ac:dyDescent="0.2">
      <c r="A251" s="3">
        <v>40466</v>
      </c>
      <c r="B251">
        <f t="shared" si="54"/>
        <v>2010</v>
      </c>
      <c r="C251">
        <f t="shared" si="55"/>
        <v>10</v>
      </c>
      <c r="D251" s="7">
        <f>AVERAGE(Ganges!D245:D256)</f>
        <v>-9.9766943441666669</v>
      </c>
      <c r="E251" s="7">
        <f t="shared" si="57"/>
        <v>4.8211342427380952</v>
      </c>
      <c r="F251" s="7">
        <f>Ganges!D251-D251-E251</f>
        <v>1.3764825714285713</v>
      </c>
      <c r="G251" s="7"/>
      <c r="H251" s="7">
        <f>AVERAGE(Ganges!H245:H256)-AVERAGE(Ganges!$H$2:$H$349)</f>
        <v>-7.9502051347699307</v>
      </c>
      <c r="I251" s="7">
        <f t="shared" si="58"/>
        <v>2.5435645691068203</v>
      </c>
      <c r="J251" s="7">
        <f>Ganges!H251-H251-I251-AVERAGE(Ganges!$H$2:$H$349)</f>
        <v>0.38217599589279416</v>
      </c>
      <c r="K251" s="7">
        <f>AVERAGE(Ganges!I245:I256)-AVERAGE(Ganges!$I$2:$I$349)</f>
        <v>-1.9667883798850667</v>
      </c>
      <c r="L251" s="7">
        <f t="shared" si="59"/>
        <v>-0.20432651529761614</v>
      </c>
      <c r="M251" s="7">
        <f>Ganges!I251-K251-L251-AVERAGE(Ganges!$I$2:$I$349)</f>
        <v>3.4858786309399648E-3</v>
      </c>
      <c r="N251" s="7">
        <f>AVERAGE(Ganges!J245:J256)-AVERAGE(Ganges!$J$2:$J$349)</f>
        <v>0.11342273396551672</v>
      </c>
      <c r="O251" s="7">
        <f t="shared" si="60"/>
        <v>1.1486781142559517</v>
      </c>
      <c r="P251" s="7">
        <f>Ganges!J251-N251-O251-AVERAGE(Ganges!$J$2:$J$349)</f>
        <v>0.62534812574404874</v>
      </c>
      <c r="Q251" s="7">
        <f>AVERAGE(Ganges!K245:K256)-AVERAGE(Ganges!$K$2:$K$349)</f>
        <v>0.14622426204023153</v>
      </c>
      <c r="R251" s="7">
        <f t="shared" si="61"/>
        <v>-9.0107742261904655E-2</v>
      </c>
      <c r="S251" s="7">
        <f>Ganges!K251-Q251-R251-AVERAGE(Ganges!$K$2:$K$349)</f>
        <v>-8.9656376071428623E-2</v>
      </c>
      <c r="T251" s="7">
        <f>AVERAGE(Ganges!L245:L256)-AVERAGE(Ganges!$L$2:$L$349)</f>
        <v>-0.28015453695402481</v>
      </c>
      <c r="U251" s="7">
        <f t="shared" si="62"/>
        <v>1.5566194781845244</v>
      </c>
      <c r="V251" s="7">
        <f>Ganges!L251-T251-U251-AVERAGE(Ganges!$L$2:$L$349)</f>
        <v>0.465992066815474</v>
      </c>
      <c r="W251" s="7">
        <f>AVERAGE(Ganges!M245:M256)-AVERAGE(Ganges!$M$2:$M$349)</f>
        <v>3.2124606609193751E-3</v>
      </c>
      <c r="X251" s="7">
        <f t="shared" si="63"/>
        <v>0.11484751752976188</v>
      </c>
      <c r="Y251" s="7">
        <f>Ganges!M251-W251-X251-AVERAGE(Ganges!$M$2:$M$349)</f>
        <v>-4.5395433630951998E-3</v>
      </c>
      <c r="Z251" s="7">
        <f>AVERAGE(Ganges!N245:N256)-AVERAGE(Ganges!$N$2:$N$349)</f>
        <v>-0.15437960396551764</v>
      </c>
      <c r="AA251" s="7">
        <f t="shared" si="64"/>
        <v>-0.53780897583333331</v>
      </c>
      <c r="AB251" s="7">
        <f>Ganges!N251-Z251-AA251-AVERAGE(Ganges!$N$2:$N$349)</f>
        <v>0.12523112250000001</v>
      </c>
      <c r="AC251" s="7">
        <f>AVERAGE(Ganges!O245:O256)-AVERAGE(Ganges!$O$2:$O$349)</f>
        <v>5.1814005545976372E-2</v>
      </c>
      <c r="AD251" s="7">
        <f t="shared" si="65"/>
        <v>0.54755549892857047</v>
      </c>
      <c r="AE251" s="7">
        <f>Ganges!O251-AC251-AD251-AVERAGE(Ganges!$O$2:$O$349)</f>
        <v>-0.16833684142857042</v>
      </c>
      <c r="AF251" s="7">
        <f>AVERAGE(Ganges!P245:P256)-AVERAGE(Ganges!$P$2:$P$349)</f>
        <v>6.0168329425287215E-2</v>
      </c>
      <c r="AG251" s="7">
        <f t="shared" si="66"/>
        <v>-0.25787379208333333</v>
      </c>
      <c r="AH251" s="7">
        <f>Ganges!P251-AF251-AG251-AVERAGE(Ganges!$P$2:$P$349)</f>
        <v>3.6634986250000001E-2</v>
      </c>
    </row>
    <row r="252" spans="1:34" x14ac:dyDescent="0.2">
      <c r="A252" s="3">
        <v>40497</v>
      </c>
      <c r="B252">
        <f t="shared" si="54"/>
        <v>2010</v>
      </c>
      <c r="C252">
        <f t="shared" si="55"/>
        <v>11</v>
      </c>
      <c r="D252" s="7">
        <f>AVERAGE(Ganges!D246:D257)</f>
        <v>-9.9221346366666676</v>
      </c>
      <c r="E252" s="7">
        <f t="shared" si="57"/>
        <v>1.2460791845238033E-2</v>
      </c>
      <c r="F252" s="7">
        <f>Ganges!D252-D252-E252</f>
        <v>1.59637848482143</v>
      </c>
      <c r="G252" s="7"/>
      <c r="H252" s="7">
        <f>AVERAGE(Ganges!H246:H257)-AVERAGE(Ganges!$H$2:$H$349)</f>
        <v>-7.9619442297698697</v>
      </c>
      <c r="I252" s="7">
        <f t="shared" si="58"/>
        <v>1.821157545476126</v>
      </c>
      <c r="J252" s="7">
        <f>Ganges!H252-H252-I252-AVERAGE(Ganges!$H$2:$H$349)</f>
        <v>0.47227914452332698</v>
      </c>
      <c r="K252" s="7">
        <f>AVERAGE(Ganges!I246:I257)-AVERAGE(Ganges!$I$2:$I$349)</f>
        <v>-1.9927588390517386</v>
      </c>
      <c r="L252" s="7">
        <f t="shared" si="59"/>
        <v>-0.16102384431547279</v>
      </c>
      <c r="M252" s="7">
        <f>Ganges!I252-K252-L252-AVERAGE(Ganges!$I$2:$I$349)</f>
        <v>1.1759468154721731E-3</v>
      </c>
      <c r="N252" s="7">
        <f>AVERAGE(Ganges!J246:J257)-AVERAGE(Ganges!$J$2:$J$349)</f>
        <v>0.11690527729885014</v>
      </c>
      <c r="O252" s="7">
        <f t="shared" si="60"/>
        <v>0.26826936654761901</v>
      </c>
      <c r="P252" s="7">
        <f>Ganges!J252-N252-O252-AVERAGE(Ganges!$J$2:$J$349)</f>
        <v>0.28849107011904795</v>
      </c>
      <c r="Q252" s="7">
        <f>AVERAGE(Ganges!K246:K257)-AVERAGE(Ganges!$K$2:$K$349)</f>
        <v>0.11434709204023152</v>
      </c>
      <c r="R252" s="7">
        <f t="shared" si="61"/>
        <v>6.3054021517857439E-2</v>
      </c>
      <c r="S252" s="7">
        <f>Ganges!K252-Q252-R252-AVERAGE(Ganges!$K$2:$K$349)</f>
        <v>-7.1113239851190668E-2</v>
      </c>
      <c r="T252" s="7">
        <f>AVERAGE(Ganges!L246:L257)-AVERAGE(Ganges!$L$2:$L$349)</f>
        <v>-0.23586024945402517</v>
      </c>
      <c r="U252" s="7">
        <f t="shared" si="62"/>
        <v>0.41896813860119142</v>
      </c>
      <c r="V252" s="7">
        <f>Ganges!L252-T252-U252-AVERAGE(Ganges!$L$2:$L$349)</f>
        <v>0.65620380889880803</v>
      </c>
      <c r="W252" s="7">
        <f>AVERAGE(Ganges!M246:M257)-AVERAGE(Ganges!$M$2:$M$349)</f>
        <v>3.2491556609193784E-3</v>
      </c>
      <c r="X252" s="7">
        <f t="shared" si="63"/>
        <v>-3.3066772559523866E-2</v>
      </c>
      <c r="Y252" s="7">
        <f>Ganges!M252-W252-X252-AVERAGE(Ganges!$M$2:$M$349)</f>
        <v>1.901917261905306E-4</v>
      </c>
      <c r="Z252" s="7">
        <f>AVERAGE(Ganges!N246:N257)-AVERAGE(Ganges!$N$2:$N$349)</f>
        <v>-9.5924862298850999E-2</v>
      </c>
      <c r="AA252" s="7">
        <f t="shared" si="64"/>
        <v>-0.40060437785714287</v>
      </c>
      <c r="AB252" s="7">
        <f>Ganges!N252-Z252-AA252-AVERAGE(Ganges!$N$2:$N$349)</f>
        <v>5.3652212857142945E-2</v>
      </c>
      <c r="AC252" s="7">
        <f>AVERAGE(Ganges!O246:O257)-AVERAGE(Ganges!$O$2:$O$349)</f>
        <v>6.9605058045976165E-2</v>
      </c>
      <c r="AD252" s="7">
        <f t="shared" si="65"/>
        <v>-1.5966035900892859</v>
      </c>
      <c r="AE252" s="7">
        <f>Ganges!O252-AC252-AD252-AVERAGE(Ganges!$O$2:$O$349)</f>
        <v>0.25315763508928679</v>
      </c>
      <c r="AF252" s="7">
        <f>AVERAGE(Ganges!P246:P257)-AVERAGE(Ganges!$P$2:$P$349)</f>
        <v>6.0271485258620527E-2</v>
      </c>
      <c r="AG252" s="7">
        <f t="shared" si="66"/>
        <v>-0.36770572782738098</v>
      </c>
      <c r="AH252" s="7">
        <f>Ganges!P252-AF252-AG252-AVERAGE(Ganges!$P$2:$P$349)</f>
        <v>-5.7682803839285701E-2</v>
      </c>
    </row>
    <row r="253" spans="1:34" x14ac:dyDescent="0.2">
      <c r="A253" s="3">
        <v>40527</v>
      </c>
      <c r="B253">
        <f t="shared" si="54"/>
        <v>2010</v>
      </c>
      <c r="C253">
        <f t="shared" si="55"/>
        <v>12</v>
      </c>
      <c r="D253" s="7">
        <f>AVERAGE(Ganges!D247:D258)</f>
        <v>-9.8557374466666676</v>
      </c>
      <c r="E253" s="7">
        <f t="shared" si="57"/>
        <v>-2.527804368779762</v>
      </c>
      <c r="F253" s="7">
        <f>Ganges!D253-D253-E253</f>
        <v>0.67661070544643032</v>
      </c>
      <c r="G253" s="7"/>
      <c r="H253" s="7">
        <f>AVERAGE(Ganges!H247:H258)-AVERAGE(Ganges!$H$2:$H$349)</f>
        <v>-7.960865941436623</v>
      </c>
      <c r="I253" s="7">
        <f t="shared" si="58"/>
        <v>0.85680571044576936</v>
      </c>
      <c r="J253" s="7">
        <f>Ganges!H253-H253-I253-AVERAGE(Ganges!$H$2:$H$349)</f>
        <v>0.48877534122038924</v>
      </c>
      <c r="K253" s="7">
        <f>AVERAGE(Ganges!I247:I258)-AVERAGE(Ganges!$I$2:$I$349)</f>
        <v>-2.0191714848850779</v>
      </c>
      <c r="L253" s="7">
        <f t="shared" si="59"/>
        <v>-0.11034003916667245</v>
      </c>
      <c r="M253" s="7">
        <f>Ganges!I253-K253-L253-AVERAGE(Ganges!$I$2:$I$349)</f>
        <v>9.4288975000083042E-3</v>
      </c>
      <c r="N253" s="7">
        <f>AVERAGE(Ganges!J247:J258)-AVERAGE(Ganges!$J$2:$J$349)</f>
        <v>0.12713163896551682</v>
      </c>
      <c r="O253" s="7">
        <f t="shared" si="60"/>
        <v>-0.87976573282738069</v>
      </c>
      <c r="P253" s="7">
        <f>Ganges!J253-N253-O253-AVERAGE(Ganges!$J$2:$J$349)</f>
        <v>0.18944429782738048</v>
      </c>
      <c r="Q253" s="7">
        <f>AVERAGE(Ganges!K247:K258)-AVERAGE(Ganges!$K$2:$K$349)</f>
        <v>9.6841118706898377E-2</v>
      </c>
      <c r="R253" s="7">
        <f t="shared" si="61"/>
        <v>0.19008705988095242</v>
      </c>
      <c r="S253" s="7">
        <f>Ganges!K253-Q253-R253-AVERAGE(Ganges!$K$2:$K$349)</f>
        <v>-0.12180503488095262</v>
      </c>
      <c r="T253" s="7">
        <f>AVERAGE(Ganges!L247:L258)-AVERAGE(Ganges!$L$2:$L$349)</f>
        <v>-0.20268702612069056</v>
      </c>
      <c r="U253" s="7">
        <f t="shared" si="62"/>
        <v>-0.17494037616071356</v>
      </c>
      <c r="V253" s="7">
        <f>Ganges!L253-T253-U253-AVERAGE(Ganges!$L$2:$L$349)</f>
        <v>0.12364734032737879</v>
      </c>
      <c r="W253" s="7">
        <f>AVERAGE(Ganges!M247:M258)-AVERAGE(Ganges!$M$2:$M$349)</f>
        <v>3.7283356609193463E-3</v>
      </c>
      <c r="X253" s="7">
        <f t="shared" si="63"/>
        <v>-0.13155094151785712</v>
      </c>
      <c r="Y253" s="7">
        <f>Ganges!M253-W253-X253-AVERAGE(Ganges!$M$2:$M$349)</f>
        <v>-6.306989315476158E-3</v>
      </c>
      <c r="Z253" s="7">
        <f>AVERAGE(Ganges!N247:N258)-AVERAGE(Ganges!$N$2:$N$349)</f>
        <v>-5.1243203132184223E-2</v>
      </c>
      <c r="AA253" s="7">
        <f t="shared" si="64"/>
        <v>-0.27994975589285714</v>
      </c>
      <c r="AB253" s="7">
        <f>Ganges!N253-Z253-AA253-AVERAGE(Ganges!$N$2:$N$349)</f>
        <v>-4.8844838273809588E-2</v>
      </c>
      <c r="AC253" s="7">
        <f>AVERAGE(Ganges!O247:O258)-AVERAGE(Ganges!$O$2:$O$349)</f>
        <v>8.8315333879309676E-2</v>
      </c>
      <c r="AD253" s="7">
        <f t="shared" si="65"/>
        <v>-1.6303820916666663</v>
      </c>
      <c r="AE253" s="7">
        <f>Ganges!O253-AC253-AD253-AVERAGE(Ganges!$O$2:$O$349)</f>
        <v>0.10393543083333334</v>
      </c>
      <c r="AF253" s="7">
        <f>AVERAGE(Ganges!P247:P258)-AVERAGE(Ganges!$P$2:$P$349)</f>
        <v>6.2224216925287179E-2</v>
      </c>
      <c r="AG253" s="7">
        <f t="shared" si="66"/>
        <v>-0.36776374574404763</v>
      </c>
      <c r="AH253" s="7">
        <f>Ganges!P253-AF253-AG253-AVERAGE(Ganges!$P$2:$P$349)</f>
        <v>-6.1671637589285677E-2</v>
      </c>
    </row>
    <row r="254" spans="1:34" x14ac:dyDescent="0.2">
      <c r="A254" s="3">
        <v>40558</v>
      </c>
      <c r="B254">
        <f t="shared" si="54"/>
        <v>2011</v>
      </c>
      <c r="C254">
        <f t="shared" si="55"/>
        <v>1</v>
      </c>
      <c r="D254" s="7">
        <f>AVERAGE(Ganges!D248:D259)</f>
        <v>-9.4425623400000003</v>
      </c>
      <c r="E254" s="7">
        <f t="shared" si="57"/>
        <v>-4.2338140159523814</v>
      </c>
      <c r="F254" s="7">
        <f>Ganges!D254-D254-E254</f>
        <v>-0.25158880404761774</v>
      </c>
      <c r="G254" s="7"/>
      <c r="H254" s="7">
        <f>AVERAGE(Ganges!H248:H259)-AVERAGE(Ganges!$H$2:$H$349)</f>
        <v>-7.8644303947708067</v>
      </c>
      <c r="I254" s="7">
        <f t="shared" si="58"/>
        <v>-0.22963460261826185</v>
      </c>
      <c r="J254" s="7">
        <f>Ganges!H254-H254-I254-AVERAGE(Ganges!$H$2:$H$349)</f>
        <v>0.47780354761880517</v>
      </c>
      <c r="K254" s="7">
        <f>AVERAGE(Ganges!I248:I259)-AVERAGE(Ganges!$I$2:$I$349)</f>
        <v>-2.0428413632184075</v>
      </c>
      <c r="L254" s="7">
        <f t="shared" si="59"/>
        <v>-4.2418025238092127E-2</v>
      </c>
      <c r="M254" s="7">
        <f>Ganges!I254-K254-L254-AVERAGE(Ganges!$I$2:$I$349)</f>
        <v>-2.1799858095242541E-2</v>
      </c>
      <c r="N254" s="7">
        <f>AVERAGE(Ganges!J248:J259)-AVERAGE(Ganges!$J$2:$J$349)</f>
        <v>0.2014278997988499</v>
      </c>
      <c r="O254" s="7">
        <f t="shared" si="60"/>
        <v>-1.4857769168154762</v>
      </c>
      <c r="P254" s="7">
        <f>Ganges!J254-N254-O254-AVERAGE(Ganges!$J$2:$J$349)</f>
        <v>-0.10220252901785676</v>
      </c>
      <c r="Q254" s="7">
        <f>AVERAGE(Ganges!K248:K259)-AVERAGE(Ganges!$K$2:$K$349)</f>
        <v>5.7101549540231722E-2</v>
      </c>
      <c r="R254" s="7">
        <f t="shared" si="61"/>
        <v>0.21653965023809529</v>
      </c>
      <c r="S254" s="7">
        <f>Ganges!K254-Q254-R254-AVERAGE(Ganges!$K$2:$K$349)</f>
        <v>1.0608023928571075E-2</v>
      </c>
      <c r="T254" s="7">
        <f>AVERAGE(Ganges!L248:L259)-AVERAGE(Ganges!$L$2:$L$349)</f>
        <v>-3.9718072787357173E-2</v>
      </c>
      <c r="U254" s="7">
        <f t="shared" si="62"/>
        <v>-1.093703183482142</v>
      </c>
      <c r="V254" s="7">
        <f>Ganges!L254-T254-U254-AVERAGE(Ganges!$L$2:$L$349)</f>
        <v>-0.31280857568452625</v>
      </c>
      <c r="W254" s="7">
        <f>AVERAGE(Ganges!M248:M259)-AVERAGE(Ganges!$M$2:$M$349)</f>
        <v>4.2416423275860593E-3</v>
      </c>
      <c r="X254" s="7">
        <f t="shared" si="63"/>
        <v>5.7876683541666668E-2</v>
      </c>
      <c r="Y254" s="7">
        <f>Ganges!M254-W254-X254-AVERAGE(Ganges!$M$2:$M$349)</f>
        <v>6.7910389583333286E-3</v>
      </c>
      <c r="Z254" s="7">
        <f>AVERAGE(Ganges!N248:N259)-AVERAGE(Ganges!$N$2:$N$349)</f>
        <v>-3.0978026465517616E-2</v>
      </c>
      <c r="AA254" s="7">
        <f t="shared" si="64"/>
        <v>1.6850998422619168E-2</v>
      </c>
      <c r="AB254" s="7">
        <f>Ganges!N254-Z254-AA254-AVERAGE(Ganges!$N$2:$N$349)</f>
        <v>-8.3867869255952465E-2</v>
      </c>
      <c r="AC254" s="7">
        <f>AVERAGE(Ganges!O248:O259)-AVERAGE(Ganges!$O$2:$O$349)</f>
        <v>0.16334868054597607</v>
      </c>
      <c r="AD254" s="7">
        <f t="shared" si="65"/>
        <v>-1.308780161279762</v>
      </c>
      <c r="AE254" s="7">
        <f>Ganges!O254-AC254-AD254-AVERAGE(Ganges!$O$2:$O$349)</f>
        <v>-0.11466363622023756</v>
      </c>
      <c r="AF254" s="7">
        <f>AVERAGE(Ganges!P248:P259)-AVERAGE(Ganges!$P$2:$P$349)</f>
        <v>0.10929360359195384</v>
      </c>
      <c r="AG254" s="7">
        <f t="shared" si="66"/>
        <v>-0.36475476767857146</v>
      </c>
      <c r="AH254" s="7">
        <f>Ganges!P254-AF254-AG254-AVERAGE(Ganges!$P$2:$P$349)</f>
        <v>-0.1113819523214285</v>
      </c>
    </row>
    <row r="255" spans="1:34" x14ac:dyDescent="0.2">
      <c r="A255" s="3">
        <v>40589</v>
      </c>
      <c r="B255">
        <f t="shared" si="54"/>
        <v>2011</v>
      </c>
      <c r="C255">
        <f t="shared" si="55"/>
        <v>2</v>
      </c>
      <c r="D255" s="7">
        <f>AVERAGE(Ganges!D249:D260)</f>
        <v>-8.6246671066666671</v>
      </c>
      <c r="E255" s="7">
        <f t="shared" si="57"/>
        <v>-5.2546216000595232</v>
      </c>
      <c r="F255" s="7">
        <f>Ganges!D255-D255-E255</f>
        <v>-1.2155542032738103</v>
      </c>
      <c r="G255" s="7"/>
      <c r="H255" s="7">
        <f>AVERAGE(Ganges!H249:H260)-AVERAGE(Ganges!$H$2:$H$349)</f>
        <v>-7.5603329014375049</v>
      </c>
      <c r="I255" s="7">
        <f t="shared" si="58"/>
        <v>-0.54886954151743339</v>
      </c>
      <c r="J255" s="7">
        <f>Ganges!H255-H255-I255-AVERAGE(Ganges!$H$2:$H$349)</f>
        <v>0.104269123184622</v>
      </c>
      <c r="K255" s="7">
        <f>AVERAGE(Ganges!I249:I260)-AVERAGE(Ganges!$I$2:$I$349)</f>
        <v>-2.0654265965517382</v>
      </c>
      <c r="L255" s="7">
        <f t="shared" si="59"/>
        <v>4.2136805297630531E-2</v>
      </c>
      <c r="M255" s="7">
        <f>Ganges!I255-K255-L255-AVERAGE(Ganges!$I$2:$I$349)</f>
        <v>-2.6308452976309127E-3</v>
      </c>
      <c r="N255" s="7">
        <f>AVERAGE(Ganges!J249:J260)-AVERAGE(Ganges!$J$2:$J$349)</f>
        <v>0.3561397422988497</v>
      </c>
      <c r="O255" s="7">
        <f t="shared" si="60"/>
        <v>-1.6770966998809522</v>
      </c>
      <c r="P255" s="7">
        <f>Ganges!J255-N255-O255-AVERAGE(Ganges!$J$2:$J$349)</f>
        <v>-0.32332107845238056</v>
      </c>
      <c r="Q255" s="7">
        <f>AVERAGE(Ganges!K249:K260)-AVERAGE(Ganges!$K$2:$K$349)</f>
        <v>-1.0546210459768446E-2</v>
      </c>
      <c r="R255" s="7">
        <f t="shared" si="61"/>
        <v>-5.4973427976191536E-3</v>
      </c>
      <c r="S255" s="7">
        <f>Ganges!K255-Q255-R255-AVERAGE(Ganges!$K$2:$K$349)</f>
        <v>8.8479866964286003E-2</v>
      </c>
      <c r="T255" s="7">
        <f>AVERAGE(Ganges!L249:L260)-AVERAGE(Ganges!$L$2:$L$349)</f>
        <v>0.30322360887930877</v>
      </c>
      <c r="U255" s="7">
        <f t="shared" si="62"/>
        <v>-1.9322372438392863</v>
      </c>
      <c r="V255" s="7">
        <f>Ganges!L255-T255-U255-AVERAGE(Ganges!$L$2:$L$349)</f>
        <v>-0.59513453699404817</v>
      </c>
      <c r="W255" s="7">
        <f>AVERAGE(Ganges!M249:M260)-AVERAGE(Ganges!$M$2:$M$349)</f>
        <v>5.3858031609193835E-3</v>
      </c>
      <c r="X255" s="7">
        <f t="shared" si="63"/>
        <v>5.7873377500000073E-2</v>
      </c>
      <c r="Y255" s="7">
        <f>Ganges!M255-W255-X255-AVERAGE(Ganges!$M$2:$M$349)</f>
        <v>5.7016541666665699E-3</v>
      </c>
      <c r="Z255" s="7">
        <f>AVERAGE(Ganges!N249:N260)-AVERAGE(Ganges!$N$2:$N$349)</f>
        <v>-3.0202545632184274E-2</v>
      </c>
      <c r="AA255" s="7">
        <f t="shared" si="64"/>
        <v>0.43765920318452389</v>
      </c>
      <c r="AB255" s="7">
        <f>Ganges!N255-Z255-AA255-AVERAGE(Ganges!$N$2:$N$349)</f>
        <v>-5.9364784851190566E-2</v>
      </c>
      <c r="AC255" s="7">
        <f>AVERAGE(Ganges!O249:O260)-AVERAGE(Ganges!$O$2:$O$349)</f>
        <v>0.20457538554597576</v>
      </c>
      <c r="AD255" s="7">
        <f t="shared" si="65"/>
        <v>-1.2697476931547613</v>
      </c>
      <c r="AE255" s="7">
        <f>Ganges!O255-AC255-AD255-AVERAGE(Ganges!$O$2:$O$349)</f>
        <v>-0.25416290934523733</v>
      </c>
      <c r="AF255" s="7">
        <f>AVERAGE(Ganges!P249:P260)-AVERAGE(Ganges!$P$2:$P$349)</f>
        <v>0.1725307744252873</v>
      </c>
      <c r="AG255" s="7">
        <f t="shared" si="66"/>
        <v>-0.35885107348214285</v>
      </c>
      <c r="AH255" s="7">
        <f>Ganges!P255-AF255-AG255-AVERAGE(Ganges!$P$2:$P$349)</f>
        <v>-0.17938458735119059</v>
      </c>
    </row>
    <row r="256" spans="1:34" x14ac:dyDescent="0.2">
      <c r="A256" s="3">
        <v>40617</v>
      </c>
      <c r="B256">
        <f t="shared" si="54"/>
        <v>2011</v>
      </c>
      <c r="C256">
        <f t="shared" si="55"/>
        <v>3</v>
      </c>
      <c r="D256" s="7">
        <f>AVERAGE(Ganges!D250:D261)</f>
        <v>-7.7735718674999994</v>
      </c>
      <c r="E256" s="7">
        <f t="shared" si="57"/>
        <v>-6.4335412916964296</v>
      </c>
      <c r="F256" s="7">
        <f>Ganges!D256-D256-E256</f>
        <v>-2.0402203708035698</v>
      </c>
      <c r="G256" s="7"/>
      <c r="H256" s="7">
        <f>AVERAGE(Ganges!H250:H261)-AVERAGE(Ganges!$H$2:$H$349)</f>
        <v>-7.2143652906042917</v>
      </c>
      <c r="I256" s="7">
        <f t="shared" si="58"/>
        <v>-1.0008007227083908</v>
      </c>
      <c r="J256" s="7">
        <f>Ganges!H256-H256-I256-AVERAGE(Ganges!$H$2:$H$349)</f>
        <v>-0.30221848645760474</v>
      </c>
      <c r="K256" s="7">
        <f>AVERAGE(Ganges!I250:I261)-AVERAGE(Ganges!$I$2:$I$349)</f>
        <v>-2.0801723090517328</v>
      </c>
      <c r="L256" s="7">
        <f t="shared" si="59"/>
        <v>0.12230055642857707</v>
      </c>
      <c r="M256" s="7">
        <f>Ganges!I256-K256-L256-AVERAGE(Ganges!$I$2:$I$349)</f>
        <v>-2.2524283928582634E-2</v>
      </c>
      <c r="N256" s="7">
        <f>AVERAGE(Ganges!J250:J261)-AVERAGE(Ganges!$J$2:$J$349)</f>
        <v>0.52212151229884984</v>
      </c>
      <c r="O256" s="7">
        <f t="shared" si="60"/>
        <v>-1.8011396020535715</v>
      </c>
      <c r="P256" s="7">
        <f>Ganges!J256-N256-O256-AVERAGE(Ganges!$J$2:$J$349)</f>
        <v>-0.52548954627976152</v>
      </c>
      <c r="Q256" s="7">
        <f>AVERAGE(Ganges!K250:K261)-AVERAGE(Ganges!$K$2:$K$349)</f>
        <v>-1.4832764626435013E-2</v>
      </c>
      <c r="R256" s="7">
        <f t="shared" si="61"/>
        <v>5.2535116071428689E-2</v>
      </c>
      <c r="S256" s="7">
        <f>Ganges!K256-Q256-R256-AVERAGE(Ganges!$K$2:$K$349)</f>
        <v>0.15245677226190468</v>
      </c>
      <c r="T256" s="7">
        <f>AVERAGE(Ganges!L250:L261)-AVERAGE(Ganges!$L$2:$L$349)</f>
        <v>0.59632483971264083</v>
      </c>
      <c r="U256" s="7">
        <f t="shared" si="62"/>
        <v>-3.0455844529464278</v>
      </c>
      <c r="V256" s="7">
        <f>Ganges!L256-T256-U256-AVERAGE(Ganges!$L$2:$L$349)</f>
        <v>-0.86692194872023798</v>
      </c>
      <c r="W256" s="7">
        <f>AVERAGE(Ganges!M250:M261)-AVERAGE(Ganges!$M$2:$M$349)</f>
        <v>6.0882556609194172E-3</v>
      </c>
      <c r="X256" s="7">
        <f t="shared" si="63"/>
        <v>5.7839161636904807E-2</v>
      </c>
      <c r="Y256" s="7">
        <f>Ganges!M256-W256-X256-AVERAGE(Ganges!$M$2:$M$349)</f>
        <v>5.03341752976183E-3</v>
      </c>
      <c r="Z256" s="7">
        <f>AVERAGE(Ganges!N250:N261)-AVERAGE(Ganges!$N$2:$N$349)</f>
        <v>-3.0098553132184347E-2</v>
      </c>
      <c r="AA256" s="7">
        <f t="shared" si="64"/>
        <v>0.78479671071428569</v>
      </c>
      <c r="AB256" s="7">
        <f>Ganges!N256-Z256-AA256-AVERAGE(Ganges!$N$2:$N$349)</f>
        <v>3.0161945119047795E-2</v>
      </c>
      <c r="AC256" s="7">
        <f>AVERAGE(Ganges!O250:O261)-AVERAGE(Ganges!$O$2:$O$349)</f>
        <v>0.19980876221264321</v>
      </c>
      <c r="AD256" s="7">
        <f t="shared" si="65"/>
        <v>-1.2446956646428582</v>
      </c>
      <c r="AE256" s="7">
        <f>Ganges!O256-AC256-AD256-AVERAGE(Ganges!$O$2:$O$349)</f>
        <v>-0.26301852452380814</v>
      </c>
      <c r="AF256" s="7">
        <f>AVERAGE(Ganges!P250:P261)-AVERAGE(Ganges!$P$2:$P$349)</f>
        <v>0.24156538109195391</v>
      </c>
      <c r="AG256" s="7">
        <f t="shared" si="66"/>
        <v>-0.35879812741071426</v>
      </c>
      <c r="AH256" s="7">
        <f>Ganges!P256-AF256-AG256-AVERAGE(Ganges!$P$2:$P$349)</f>
        <v>-0.24777010008928577</v>
      </c>
    </row>
    <row r="257" spans="1:34" x14ac:dyDescent="0.2">
      <c r="A257" s="3">
        <v>40648</v>
      </c>
      <c r="B257">
        <f t="shared" si="54"/>
        <v>2011</v>
      </c>
      <c r="C257">
        <f t="shared" si="55"/>
        <v>4</v>
      </c>
      <c r="D257" s="7">
        <f>AVERAGE(Ganges!D251:D262)</f>
        <v>-7.5628211283333338</v>
      </c>
      <c r="E257" s="7">
        <f t="shared" si="57"/>
        <v>-7.9041783172619047</v>
      </c>
      <c r="F257" s="7">
        <f>Ganges!D257-D257-E257</f>
        <v>-2.423717104404763</v>
      </c>
      <c r="G257" s="7"/>
      <c r="H257" s="7">
        <f>AVERAGE(Ganges!H251:H262)-AVERAGE(Ganges!$H$2:$H$349)</f>
        <v>-6.9598690339371387</v>
      </c>
      <c r="I257" s="7">
        <f t="shared" si="58"/>
        <v>-1.958955310744841</v>
      </c>
      <c r="J257" s="7">
        <f>Ganges!H257-H257-I257-AVERAGE(Ganges!$H$2:$H$349)</f>
        <v>-0.66862851508858512</v>
      </c>
      <c r="K257" s="7">
        <f>AVERAGE(Ganges!I251:I262)-AVERAGE(Ganges!$I$2:$I$349)</f>
        <v>-2.0986710473850678</v>
      </c>
      <c r="L257" s="7">
        <f t="shared" si="59"/>
        <v>0.19232259363092652</v>
      </c>
      <c r="M257" s="7">
        <f>Ganges!I257-K257-L257-AVERAGE(Ganges!$I$2:$I$349)</f>
        <v>-2.5509382797601177E-2</v>
      </c>
      <c r="N257" s="7">
        <f>AVERAGE(Ganges!J251:J262)-AVERAGE(Ganges!$J$2:$J$349)</f>
        <v>0.51403276479884985</v>
      </c>
      <c r="O257" s="7">
        <f t="shared" si="60"/>
        <v>-1.7586500249702381</v>
      </c>
      <c r="P257" s="7">
        <f>Ganges!J257-N257-O257-AVERAGE(Ganges!$J$2:$J$349)</f>
        <v>-0.54733968586309478</v>
      </c>
      <c r="Q257" s="7">
        <f>AVERAGE(Ganges!K251:K262)-AVERAGE(Ganges!$K$2:$K$349)</f>
        <v>-2.3786129597684891E-3</v>
      </c>
      <c r="R257" s="7">
        <f t="shared" si="61"/>
        <v>0.2259362869047622</v>
      </c>
      <c r="S257" s="7">
        <f>Ganges!K257-Q257-R257-AVERAGE(Ganges!$K$2:$K$349)</f>
        <v>1.8468569761904474E-2</v>
      </c>
      <c r="T257" s="7">
        <f>AVERAGE(Ganges!L251:L262)-AVERAGE(Ganges!$L$2:$L$349)</f>
        <v>0.64433757304597528</v>
      </c>
      <c r="U257" s="7">
        <f t="shared" si="62"/>
        <v>-3.723486840119048</v>
      </c>
      <c r="V257" s="7">
        <f>Ganges!L257-T257-U257-AVERAGE(Ganges!$L$2:$L$349)</f>
        <v>-0.82581508488095245</v>
      </c>
      <c r="W257" s="7">
        <f>AVERAGE(Ganges!M251:M262)-AVERAGE(Ganges!$M$2:$M$349)</f>
        <v>7.0681181609193455E-3</v>
      </c>
      <c r="X257" s="7">
        <f t="shared" si="63"/>
        <v>-0.21711850002976191</v>
      </c>
      <c r="Y257" s="7">
        <f>Ganges!M257-W257-X257-AVERAGE(Ganges!$M$2:$M$349)</f>
        <v>-7.9636233035713933E-3</v>
      </c>
      <c r="Z257" s="7">
        <f>AVERAGE(Ganges!N251:N262)-AVERAGE(Ganges!$N$2:$N$349)</f>
        <v>-3.0036369798850937E-2</v>
      </c>
      <c r="AA257" s="7">
        <f t="shared" si="64"/>
        <v>0.94605123470238128</v>
      </c>
      <c r="AB257" s="7">
        <f>Ganges!N257-Z257-AA257-AVERAGE(Ganges!$N$2:$N$349)</f>
        <v>2.3572217797618533E-2</v>
      </c>
      <c r="AC257" s="7">
        <f>AVERAGE(Ganges!O251:O262)-AVERAGE(Ganges!$O$2:$O$349)</f>
        <v>0.18034371304597663</v>
      </c>
      <c r="AD257" s="7">
        <f t="shared" si="65"/>
        <v>-1.2491411090178564</v>
      </c>
      <c r="AE257" s="7">
        <f>Ganges!O257-AC257-AD257-AVERAGE(Ganges!$O$2:$O$349)</f>
        <v>-0.2047044709821435</v>
      </c>
      <c r="AF257" s="7">
        <f>AVERAGE(Ganges!P251:P262)-AVERAGE(Ganges!$P$2:$P$349)</f>
        <v>0.18235904442528716</v>
      </c>
      <c r="AG257" s="7">
        <f t="shared" si="66"/>
        <v>-0.36113467098214286</v>
      </c>
      <c r="AH257" s="7">
        <f>Ganges!P257-AF257-AG257-AVERAGE(Ganges!$P$2:$P$349)</f>
        <v>-0.18571895985119044</v>
      </c>
    </row>
    <row r="258" spans="1:34" x14ac:dyDescent="0.2">
      <c r="A258" s="3">
        <v>40678</v>
      </c>
      <c r="B258">
        <f t="shared" si="54"/>
        <v>2011</v>
      </c>
      <c r="C258">
        <f t="shared" si="55"/>
        <v>5</v>
      </c>
      <c r="D258" s="7">
        <f>AVERAGE(Ganges!D252:D263)</f>
        <v>-7.3544085308333349</v>
      </c>
      <c r="E258" s="7">
        <f t="shared" si="57"/>
        <v>-8.4472615789880923</v>
      </c>
      <c r="F258" s="7">
        <f>Ganges!D258-D258-E258</f>
        <v>-2.4142360301785732</v>
      </c>
      <c r="G258" s="7"/>
      <c r="H258" s="7">
        <f>AVERAGE(Ganges!H252:H263)-AVERAGE(Ganges!$H$2:$H$349)</f>
        <v>-6.7391862547701749</v>
      </c>
      <c r="I258" s="7">
        <f t="shared" si="58"/>
        <v>-2.9423304963988812</v>
      </c>
      <c r="J258" s="7">
        <f>Ganges!H258-H258-I258-AVERAGE(Ganges!$H$2:$H$349)</f>
        <v>-0.94084820860143736</v>
      </c>
      <c r="K258" s="7">
        <f>AVERAGE(Ganges!I252:I263)-AVERAGE(Ganges!$I$2:$I$349)</f>
        <v>-2.1175115190517317</v>
      </c>
      <c r="L258" s="7">
        <f t="shared" si="59"/>
        <v>0.26187326818451595</v>
      </c>
      <c r="M258" s="7">
        <f>Ganges!I258-K258-L258-AVERAGE(Ganges!$I$2:$I$349)</f>
        <v>-4.160501568452446E-2</v>
      </c>
      <c r="N258" s="7">
        <f>AVERAGE(Ganges!J252:J263)-AVERAGE(Ganges!$J$2:$J$349)</f>
        <v>0.5157253381321838</v>
      </c>
      <c r="O258" s="7">
        <f t="shared" si="60"/>
        <v>-1.654806472142857</v>
      </c>
      <c r="P258" s="7">
        <f>Ganges!J258-N258-O258-AVERAGE(Ganges!$J$2:$J$349)</f>
        <v>-0.51185796202380995</v>
      </c>
      <c r="Q258" s="7">
        <f>AVERAGE(Ganges!K252:K263)-AVERAGE(Ganges!$K$2:$K$349)</f>
        <v>6.7108620402315244E-3</v>
      </c>
      <c r="R258" s="7">
        <f t="shared" si="61"/>
        <v>0.48784478613095239</v>
      </c>
      <c r="S258" s="7">
        <f>Ganges!K258-Q258-R258-AVERAGE(Ganges!$K$2:$K$349)</f>
        <v>7.1703895535714546E-2</v>
      </c>
      <c r="T258" s="7">
        <f>AVERAGE(Ganges!L252:L263)-AVERAGE(Ganges!$L$2:$L$349)</f>
        <v>0.66112581721264085</v>
      </c>
      <c r="U258" s="7">
        <f t="shared" si="62"/>
        <v>-4.0625065267857146</v>
      </c>
      <c r="V258" s="7">
        <f>Ganges!L258-T258-U258-AVERAGE(Ganges!$L$2:$L$349)</f>
        <v>-0.7453069423809513</v>
      </c>
      <c r="W258" s="7">
        <f>AVERAGE(Ganges!M252:M263)-AVERAGE(Ganges!$M$2:$M$349)</f>
        <v>8.0479806609193572E-3</v>
      </c>
      <c r="X258" s="7">
        <f t="shared" si="63"/>
        <v>-8.4250850982142855E-2</v>
      </c>
      <c r="Y258" s="7">
        <f>Ganges!M258-W258-X258-AVERAGE(Ganges!$M$2:$M$349)</f>
        <v>5.1581851488095576E-3</v>
      </c>
      <c r="Z258" s="7">
        <f>AVERAGE(Ganges!N252:N263)-AVERAGE(Ganges!$N$2:$N$349)</f>
        <v>-2.8718005632184407E-2</v>
      </c>
      <c r="AA258" s="7">
        <f t="shared" si="64"/>
        <v>0.73088484630952411</v>
      </c>
      <c r="AB258" s="7">
        <f>Ganges!N258-Z258-AA258-AVERAGE(Ganges!$N$2:$N$349)</f>
        <v>-1.2195657976190599E-2</v>
      </c>
      <c r="AC258" s="7">
        <f>AVERAGE(Ganges!O252:O263)-AVERAGE(Ganges!$O$2:$O$349)</f>
        <v>0.16657925221264236</v>
      </c>
      <c r="AD258" s="7">
        <f t="shared" si="65"/>
        <v>-0.8533853583035711</v>
      </c>
      <c r="AE258" s="7">
        <f>Ganges!O258-AC258-AD258-AVERAGE(Ganges!$O$2:$O$349)</f>
        <v>-7.133874086309433E-2</v>
      </c>
      <c r="AF258" s="7">
        <f>AVERAGE(Ganges!P252:P263)-AVERAGE(Ganges!$P$2:$P$349)</f>
        <v>0.17283918609195381</v>
      </c>
      <c r="AG258" s="7">
        <f t="shared" si="66"/>
        <v>-0.33059407988095235</v>
      </c>
      <c r="AH258" s="7">
        <f>Ganges!P258-AF258-AG258-AVERAGE(Ganges!$P$2:$P$349)</f>
        <v>-0.16802635261904758</v>
      </c>
    </row>
    <row r="259" spans="1:34" x14ac:dyDescent="0.2">
      <c r="A259" s="3">
        <v>40709</v>
      </c>
      <c r="B259">
        <f t="shared" ref="B259:B322" si="68">YEAR(A259)</f>
        <v>2011</v>
      </c>
      <c r="C259">
        <f t="shared" ref="C259:C322" si="69">MONTH(A259)</f>
        <v>6</v>
      </c>
      <c r="D259" s="7">
        <f>AVERAGE(Ganges!D253:D264)</f>
        <v>-7.1672159716666668</v>
      </c>
      <c r="E259" s="7">
        <f t="shared" si="57"/>
        <v>-5.6838632847619053</v>
      </c>
      <c r="F259" s="7">
        <f>Ganges!D259-D259-E259</f>
        <v>-0.85898467357142838</v>
      </c>
      <c r="G259" s="7"/>
      <c r="H259" s="7">
        <f>AVERAGE(Ganges!H253:H264)-AVERAGE(Ganges!$H$2:$H$349)</f>
        <v>-6.5551042239376329</v>
      </c>
      <c r="I259" s="7">
        <f t="shared" si="58"/>
        <v>-2.8943517773818712</v>
      </c>
      <c r="J259" s="7">
        <f>Ganges!H259-H259-I259-AVERAGE(Ganges!$H$2:$H$349)</f>
        <v>-0.64678591845085975</v>
      </c>
      <c r="K259" s="7">
        <f>AVERAGE(Ganges!I253:I264)-AVERAGE(Ganges!$I$2:$I$349)</f>
        <v>-2.1363036715517367</v>
      </c>
      <c r="L259" s="7">
        <f t="shared" si="59"/>
        <v>0.24831659461309386</v>
      </c>
      <c r="M259" s="7">
        <f>Ganges!I259-K259-L259-AVERAGE(Ganges!$I$2:$I$349)</f>
        <v>-7.24965961309465E-3</v>
      </c>
      <c r="N259" s="7">
        <f>AVERAGE(Ganges!J253:J264)-AVERAGE(Ganges!$J$2:$J$349)</f>
        <v>0.5120927731321836</v>
      </c>
      <c r="O259" s="7">
        <f t="shared" si="60"/>
        <v>-0.61263912815476207</v>
      </c>
      <c r="P259" s="7">
        <f>Ganges!J259-N259-O259-AVERAGE(Ganges!$J$2:$J$349)</f>
        <v>-0.20977014101190461</v>
      </c>
      <c r="Q259" s="7">
        <f>AVERAGE(Ganges!K253:K264)-AVERAGE(Ganges!$K$2:$K$349)</f>
        <v>1.7326369540231701E-2</v>
      </c>
      <c r="R259" s="7">
        <f t="shared" si="61"/>
        <v>0.22362542860119017</v>
      </c>
      <c r="S259" s="7">
        <f>Ganges!K259-Q259-R259-AVERAGE(Ganges!$K$2:$K$349)</f>
        <v>-8.3469494434523561E-2</v>
      </c>
      <c r="T259" s="7">
        <f>AVERAGE(Ganges!L253:L264)-AVERAGE(Ganges!$L$2:$L$349)</f>
        <v>0.70940395054597527</v>
      </c>
      <c r="U259" s="7">
        <f t="shared" si="62"/>
        <v>-2.4164560386607152</v>
      </c>
      <c r="V259" s="7">
        <f>Ganges!L259-T259-U259-AVERAGE(Ganges!$L$2:$L$349)</f>
        <v>-0.40568594383928591</v>
      </c>
      <c r="W259" s="7">
        <f>AVERAGE(Ganges!M253:M264)-AVERAGE(Ganges!$M$2:$M$349)</f>
        <v>8.5776623275860275E-3</v>
      </c>
      <c r="X259" s="7">
        <f t="shared" si="63"/>
        <v>-5.7958727619047634E-2</v>
      </c>
      <c r="Y259" s="7">
        <f>Ganges!M259-W259-X259-AVERAGE(Ganges!$M$2:$M$349)</f>
        <v>2.6508501190476708E-3</v>
      </c>
      <c r="Z259" s="7">
        <f>AVERAGE(Ganges!N253:N264)-AVERAGE(Ganges!$N$2:$N$349)</f>
        <v>-2.8449225632184327E-2</v>
      </c>
      <c r="AA259" s="7">
        <f t="shared" si="64"/>
        <v>1.2079400357142833E-2</v>
      </c>
      <c r="AB259" s="7">
        <f>Ganges!N259-Z259-AA259-AVERAGE(Ganges!$N$2:$N$349)</f>
        <v>8.9325457976190514E-2</v>
      </c>
      <c r="AC259" s="7">
        <f>AVERAGE(Ganges!O253:O264)-AVERAGE(Ganges!$O$2:$O$349)</f>
        <v>0.13249050137931029</v>
      </c>
      <c r="AD259" s="7">
        <f t="shared" si="65"/>
        <v>-0.20166404395833393</v>
      </c>
      <c r="AE259" s="7">
        <f>Ganges!O259-AC259-AD259-AVERAGE(Ganges!$O$2:$O$349)</f>
        <v>0.26140758562500022</v>
      </c>
      <c r="AF259" s="7">
        <f>AVERAGE(Ganges!P253:P264)-AVERAGE(Ganges!$P$2:$P$349)</f>
        <v>0.17277772525862056</v>
      </c>
      <c r="AG259" s="7">
        <f t="shared" si="66"/>
        <v>1.5163750148809496E-2</v>
      </c>
      <c r="AH259" s="7">
        <f>Ganges!P259-AF259-AG259-AVERAGE(Ganges!$P$2:$P$349)</f>
        <v>0.14062890818452378</v>
      </c>
    </row>
    <row r="260" spans="1:34" x14ac:dyDescent="0.2">
      <c r="A260" s="3">
        <v>40739</v>
      </c>
      <c r="B260">
        <f t="shared" si="68"/>
        <v>2011</v>
      </c>
      <c r="C260">
        <f t="shared" si="69"/>
        <v>7</v>
      </c>
      <c r="D260" s="7">
        <f>AVERAGE(Ganges!D254:D265)</f>
        <v>-6.9728249600000014</v>
      </c>
      <c r="E260" s="7">
        <f t="shared" si="57"/>
        <v>6.6155838407142857</v>
      </c>
      <c r="F260" s="7">
        <f>Ganges!D260-D260-E260</f>
        <v>3.136909209285716</v>
      </c>
      <c r="G260" s="7"/>
      <c r="H260" s="7">
        <f>AVERAGE(Ganges!H254:H265)-AVERAGE(Ganges!$H$2:$H$349)</f>
        <v>-6.3923641522706021</v>
      </c>
      <c r="I260" s="7">
        <f t="shared" si="58"/>
        <v>-0.77064296154776457</v>
      </c>
      <c r="J260" s="7">
        <f>Ganges!H260-H260-I260-AVERAGE(Ganges!$H$2:$H$349)</f>
        <v>0.53185308404772513</v>
      </c>
      <c r="K260" s="7">
        <f>AVERAGE(Ganges!I254:I265)-AVERAGE(Ganges!$I$2:$I$349)</f>
        <v>-2.1569370507184047</v>
      </c>
      <c r="L260" s="7">
        <f t="shared" si="59"/>
        <v>5.4661321130851093E-3</v>
      </c>
      <c r="M260" s="7">
        <f>Ganges!I260-K260-L260-AVERAGE(Ganges!$I$2:$I$349)</f>
        <v>2.5021562053581192E-2</v>
      </c>
      <c r="N260" s="7">
        <f>AVERAGE(Ganges!J254:J265)-AVERAGE(Ganges!$J$2:$J$349)</f>
        <v>0.49808257229885067</v>
      </c>
      <c r="O260" s="7">
        <f t="shared" si="60"/>
        <v>1.9146000988095242</v>
      </c>
      <c r="P260" s="7">
        <f>Ganges!J260-N260-O260-AVERAGE(Ganges!$J$2:$J$349)</f>
        <v>0.54389005285714287</v>
      </c>
      <c r="Q260" s="7">
        <f>AVERAGE(Ganges!K254:K265)-AVERAGE(Ganges!$K$2:$K$349)</f>
        <v>3.0031059540231442E-2</v>
      </c>
      <c r="R260" s="7">
        <f t="shared" si="61"/>
        <v>-0.24747748931547631</v>
      </c>
      <c r="S260" s="7">
        <f>Ganges!K260-Q260-R260-AVERAGE(Ganges!$K$2:$K$349)</f>
        <v>-0.3057675765178568</v>
      </c>
      <c r="T260" s="7">
        <f>AVERAGE(Ganges!L254:L265)-AVERAGE(Ganges!$L$2:$L$349)</f>
        <v>0.78246541721264062</v>
      </c>
      <c r="U260" s="7">
        <f t="shared" si="62"/>
        <v>2.784802820148812</v>
      </c>
      <c r="V260" s="7">
        <f>Ganges!L260-T260-U260-AVERAGE(Ganges!$L$2:$L$349)</f>
        <v>1.6370570606845209</v>
      </c>
      <c r="W260" s="7">
        <f>AVERAGE(Ganges!M254:M265)-AVERAGE(Ganges!$M$2:$M$349)</f>
        <v>8.8831648275860542E-3</v>
      </c>
      <c r="X260" s="7">
        <f t="shared" si="63"/>
        <v>0.12891117982142855</v>
      </c>
      <c r="Y260" s="7">
        <f>Ganges!M260-W260-X260-AVERAGE(Ganges!$M$2:$M$349)</f>
        <v>7.2229101785714622E-3</v>
      </c>
      <c r="Z260" s="7">
        <f>AVERAGE(Ganges!N254:N265)-AVERAGE(Ganges!$N$2:$N$349)</f>
        <v>-3.1303648965517739E-2</v>
      </c>
      <c r="AA260" s="7">
        <f t="shared" si="64"/>
        <v>-0.52519605559523808</v>
      </c>
      <c r="AB260" s="7">
        <f>Ganges!N260-Z260-AA260-AVERAGE(Ganges!$N$2:$N$349)</f>
        <v>4.8247727261904849E-2</v>
      </c>
      <c r="AC260" s="7">
        <f>AVERAGE(Ganges!O254:O265)-AVERAGE(Ganges!$O$2:$O$349)</f>
        <v>0.11555898721264324</v>
      </c>
      <c r="AD260" s="7">
        <f t="shared" si="65"/>
        <v>2.1484386747619038</v>
      </c>
      <c r="AE260" s="7">
        <f>Ganges!O260-AC260-AD260-AVERAGE(Ganges!$O$2:$O$349)</f>
        <v>0.29951467107142982</v>
      </c>
      <c r="AF260" s="7">
        <f>AVERAGE(Ganges!P254:P265)-AVERAGE(Ganges!$P$2:$P$349)</f>
        <v>0.17279252359195385</v>
      </c>
      <c r="AG260" s="7">
        <f t="shared" si="66"/>
        <v>1.1766963763988094</v>
      </c>
      <c r="AH260" s="7">
        <f>Ganges!P260-AF260-AG260-AVERAGE(Ganges!$P$2:$P$349)</f>
        <v>0.34990981360119067</v>
      </c>
    </row>
    <row r="261" spans="1:34" x14ac:dyDescent="0.2">
      <c r="A261" s="3">
        <v>40770</v>
      </c>
      <c r="B261">
        <f t="shared" si="68"/>
        <v>2011</v>
      </c>
      <c r="C261">
        <f t="shared" si="69"/>
        <v>8</v>
      </c>
      <c r="D261" s="7">
        <f>AVERAGE(Ganges!D255:D266)</f>
        <v>-6.7155191000000007</v>
      </c>
      <c r="E261" s="7">
        <f t="shared" si="57"/>
        <v>14.858317791160713</v>
      </c>
      <c r="F261" s="7">
        <f>Ganges!D261-D261-E261</f>
        <v>5.1745078288392872</v>
      </c>
      <c r="G261" s="7"/>
      <c r="H261" s="7">
        <f>AVERAGE(Ganges!H255:H266)-AVERAGE(Ganges!$H$2:$H$349)</f>
        <v>-6.2480160081040594</v>
      </c>
      <c r="I261" s="7">
        <f t="shared" si="58"/>
        <v>1.7910672144639648</v>
      </c>
      <c r="J261" s="7">
        <f>Ganges!H261-H261-I261-AVERAGE(Ganges!$H$2:$H$349)</f>
        <v>1.1846814838695536</v>
      </c>
      <c r="K261" s="7">
        <f>AVERAGE(Ganges!I255:I266)-AVERAGE(Ganges!$I$2:$I$349)</f>
        <v>-2.1766908248850783</v>
      </c>
      <c r="L261" s="7">
        <f t="shared" si="59"/>
        <v>-0.2522639657440422</v>
      </c>
      <c r="M261" s="7">
        <f>Ganges!I261-K261-L261-AVERAGE(Ganges!$I$2:$I$349)</f>
        <v>6.5959874077378799E-2</v>
      </c>
      <c r="N261" s="7">
        <f>AVERAGE(Ganges!J255:J266)-AVERAGE(Ganges!$J$2:$J$349)</f>
        <v>0.49875160979885047</v>
      </c>
      <c r="O261" s="7">
        <f t="shared" si="60"/>
        <v>3.2617922553273822</v>
      </c>
      <c r="P261" s="7">
        <f>Ganges!J261-N261-O261-AVERAGE(Ganges!$J$2:$J$349)</f>
        <v>1.2403866388392837</v>
      </c>
      <c r="Q261" s="7">
        <f>AVERAGE(Ganges!K255:K266)-AVERAGE(Ganges!$K$2:$K$349)</f>
        <v>1.4591390373564828E-2</v>
      </c>
      <c r="R261" s="7">
        <f t="shared" si="61"/>
        <v>-0.6777548544940476</v>
      </c>
      <c r="S261" s="7">
        <f>Ganges!K261-Q261-R261-AVERAGE(Ganges!$K$2:$K$349)</f>
        <v>-8.2607432172619011E-2</v>
      </c>
      <c r="T261" s="7">
        <f>AVERAGE(Ganges!L255:L266)-AVERAGE(Ganges!$L$2:$L$349)</f>
        <v>0.88821065304597457</v>
      </c>
      <c r="U261" s="7">
        <f t="shared" si="62"/>
        <v>6.3223019357738082</v>
      </c>
      <c r="V261" s="7">
        <f>Ganges!L261-T261-U261-AVERAGE(Ganges!$L$2:$L$349)</f>
        <v>1.7653171092261903</v>
      </c>
      <c r="W261" s="7">
        <f>AVERAGE(Ganges!M255:M266)-AVERAGE(Ganges!$M$2:$M$349)</f>
        <v>8.505879827586077E-3</v>
      </c>
      <c r="X261" s="7">
        <f t="shared" si="63"/>
        <v>-7.3896365773808981E-3</v>
      </c>
      <c r="Y261" s="7">
        <f>Ganges!M261-W261-X261-AVERAGE(Ganges!$M$2:$M$349)</f>
        <v>-7.4004084226191313E-3</v>
      </c>
      <c r="Z261" s="7">
        <f>AVERAGE(Ganges!N255:N266)-AVERAGE(Ganges!$N$2:$N$349)</f>
        <v>-2.6401107298851034E-2</v>
      </c>
      <c r="AA261" s="7">
        <f t="shared" si="64"/>
        <v>-0.60797518208333334</v>
      </c>
      <c r="AB261" s="7">
        <f>Ganges!N261-Z261-AA261-AVERAGE(Ganges!$N$2:$N$349)</f>
        <v>3.5042712083333427E-2</v>
      </c>
      <c r="AC261" s="7">
        <f>AVERAGE(Ganges!O255:O266)-AVERAGE(Ganges!$O$2:$O$349)</f>
        <v>0.15255376221264338</v>
      </c>
      <c r="AD261" s="7">
        <f t="shared" si="65"/>
        <v>3.8747627743750011</v>
      </c>
      <c r="AE261" s="7">
        <f>Ganges!O261-AC261-AD261-AVERAGE(Ganges!$O$2:$O$349)</f>
        <v>0.15010789645833178</v>
      </c>
      <c r="AF261" s="7">
        <f>AVERAGE(Ganges!P255:P266)-AVERAGE(Ganges!$P$2:$P$349)</f>
        <v>0.17300223525862057</v>
      </c>
      <c r="AG261" s="7">
        <f t="shared" si="66"/>
        <v>1.1537736213392862</v>
      </c>
      <c r="AH261" s="7">
        <f>Ganges!P261-AF261-AG261-AVERAGE(Ganges!$P$2:$P$349)</f>
        <v>0.82304943699404709</v>
      </c>
    </row>
    <row r="262" spans="1:34" x14ac:dyDescent="0.2">
      <c r="A262" s="3">
        <v>40801</v>
      </c>
      <c r="B262">
        <f t="shared" si="68"/>
        <v>2011</v>
      </c>
      <c r="C262">
        <f t="shared" si="69"/>
        <v>9</v>
      </c>
      <c r="D262" s="7">
        <f>AVERAGE(Ganges!D256:D267)</f>
        <v>-6.5213451283333344</v>
      </c>
      <c r="E262" s="7">
        <f t="shared" si="57"/>
        <v>13.415904409672619</v>
      </c>
      <c r="F262" s="7">
        <f>Ganges!D262-D262-E262</f>
        <v>5.1407447886607169</v>
      </c>
      <c r="G262" s="7"/>
      <c r="H262" s="7">
        <f>AVERAGE(Ganges!H256:H267)-AVERAGE(Ganges!$H$2:$H$349)</f>
        <v>-6.1209611581034551</v>
      </c>
      <c r="I262" s="7">
        <f t="shared" si="58"/>
        <v>2.8821643645833319</v>
      </c>
      <c r="J262" s="7">
        <f>Ganges!H262-H262-I262-AVERAGE(Ganges!$H$2:$H$349)</f>
        <v>1.3766857337495821</v>
      </c>
      <c r="K262" s="7">
        <f>AVERAGE(Ganges!I256:I267)-AVERAGE(Ganges!$I$2:$I$349)</f>
        <v>-2.1967465957184018</v>
      </c>
      <c r="L262" s="7">
        <f t="shared" si="59"/>
        <v>-0.26117310074405253</v>
      </c>
      <c r="M262" s="7">
        <f>Ganges!I262-K262-L262-AVERAGE(Ganges!$I$2:$I$349)</f>
        <v>4.1343539910712934E-2</v>
      </c>
      <c r="N262" s="7">
        <f>AVERAGE(Ganges!J256:J267)-AVERAGE(Ganges!$J$2:$J$349)</f>
        <v>0.4979347922988504</v>
      </c>
      <c r="O262" s="7">
        <f t="shared" si="60"/>
        <v>3.2540599605357148</v>
      </c>
      <c r="P262" s="7">
        <f>Ganges!J262-N262-O262-AVERAGE(Ganges!$J$2:$J$349)</f>
        <v>1.0495200611309521</v>
      </c>
      <c r="Q262" s="7">
        <f>AVERAGE(Ganges!K256:K267)-AVERAGE(Ganges!$K$2:$K$349)</f>
        <v>1.8353878706898419E-2</v>
      </c>
      <c r="R262" s="7">
        <f t="shared" si="61"/>
        <v>-0.42088666654761897</v>
      </c>
      <c r="S262" s="7">
        <f>Ganges!K262-Q262-R262-AVERAGE(Ganges!$K$2:$K$349)</f>
        <v>-0.10750957845238118</v>
      </c>
      <c r="T262" s="7">
        <f>AVERAGE(Ganges!L256:L267)-AVERAGE(Ganges!$L$2:$L$349)</f>
        <v>0.95833408721264046</v>
      </c>
      <c r="U262" s="7">
        <f t="shared" si="62"/>
        <v>5.268414059434523</v>
      </c>
      <c r="V262" s="7">
        <f>Ganges!L262-T262-U262-AVERAGE(Ganges!$L$2:$L$349)</f>
        <v>2.1483086913988121</v>
      </c>
      <c r="W262" s="7">
        <f>AVERAGE(Ganges!M256:M267)-AVERAGE(Ganges!$M$2:$M$349)</f>
        <v>8.1450106609193829E-3</v>
      </c>
      <c r="X262" s="7">
        <f t="shared" si="63"/>
        <v>0.11492892976190469</v>
      </c>
      <c r="Y262" s="7">
        <f>Ganges!M262-W262-X262-AVERAGE(Ganges!$M$2:$M$349)</f>
        <v>2.2048444047619853E-3</v>
      </c>
      <c r="Z262" s="7">
        <f>AVERAGE(Ganges!N256:N267)-AVERAGE(Ganges!$N$2:$N$349)</f>
        <v>-1.9461085632184294E-2</v>
      </c>
      <c r="AA262" s="7">
        <f t="shared" si="64"/>
        <v>-0.60659957285714283</v>
      </c>
      <c r="AB262" s="7">
        <f>Ganges!N262-Z262-AA262-AVERAGE(Ganges!$N$2:$N$349)</f>
        <v>2.561108119047617E-2</v>
      </c>
      <c r="AC262" s="7">
        <f>AVERAGE(Ganges!O256:O267)-AVERAGE(Ganges!$O$2:$O$349)</f>
        <v>0.16013507554597695</v>
      </c>
      <c r="AD262" s="7">
        <f t="shared" si="65"/>
        <v>2.8007526385714296</v>
      </c>
      <c r="AE262" s="7">
        <f>Ganges!O262-AC262-AD262-AVERAGE(Ganges!$O$2:$O$349)</f>
        <v>0.46998806892856937</v>
      </c>
      <c r="AF262" s="7">
        <f>AVERAGE(Ganges!P256:P267)-AVERAGE(Ganges!$P$2:$P$349)</f>
        <v>0.17295014609195392</v>
      </c>
      <c r="AG262" s="7">
        <f t="shared" si="66"/>
        <v>0.38425597407738099</v>
      </c>
      <c r="AH262" s="7">
        <f>Ganges!P262-AF262-AG262-AVERAGE(Ganges!$P$2:$P$349)</f>
        <v>0.13453339342261905</v>
      </c>
    </row>
    <row r="263" spans="1:34" x14ac:dyDescent="0.2">
      <c r="A263" s="3">
        <v>40831</v>
      </c>
      <c r="B263">
        <f t="shared" si="68"/>
        <v>2011</v>
      </c>
      <c r="C263">
        <f t="shared" si="69"/>
        <v>10</v>
      </c>
      <c r="D263" s="7">
        <f>AVERAGE(Ganges!D257:D268)</f>
        <v>-6.3894898783333325</v>
      </c>
      <c r="E263" s="7">
        <f t="shared" si="57"/>
        <v>4.8211342427380952</v>
      </c>
      <c r="F263" s="7">
        <f>Ganges!D263-D263-E263</f>
        <v>0.29022927559523737</v>
      </c>
      <c r="G263" s="7"/>
      <c r="H263" s="7">
        <f>AVERAGE(Ganges!H257:H268)-AVERAGE(Ganges!$H$2:$H$349)</f>
        <v>-6.0152075772707576</v>
      </c>
      <c r="I263" s="7">
        <f t="shared" si="58"/>
        <v>2.5435645691068203</v>
      </c>
      <c r="J263" s="7">
        <f>Ganges!H263-H263-I263-AVERAGE(Ganges!$H$2:$H$349)</f>
        <v>1.0953717883935497</v>
      </c>
      <c r="K263" s="7">
        <f>AVERAGE(Ganges!I257:I268)-AVERAGE(Ganges!$I$2:$I$349)</f>
        <v>-2.2165003698850683</v>
      </c>
      <c r="L263" s="7">
        <f t="shared" si="59"/>
        <v>-0.20432651529761614</v>
      </c>
      <c r="M263" s="7">
        <f>Ganges!I263-K263-L263-AVERAGE(Ganges!$I$2:$I$349)</f>
        <v>2.71122086309461E-2</v>
      </c>
      <c r="N263" s="7">
        <f>AVERAGE(Ganges!J257:J268)-AVERAGE(Ganges!$J$2:$J$349)</f>
        <v>0.49443836896551696</v>
      </c>
      <c r="O263" s="7">
        <f t="shared" si="60"/>
        <v>1.1486781142559517</v>
      </c>
      <c r="P263" s="7">
        <f>Ganges!J263-N263-O263-AVERAGE(Ganges!$J$2:$J$349)</f>
        <v>0.26464337074404787</v>
      </c>
      <c r="Q263" s="7">
        <f>AVERAGE(Ganges!K257:K268)-AVERAGE(Ganges!$K$2:$K$349)</f>
        <v>1.9341417873564914E-2</v>
      </c>
      <c r="R263" s="7">
        <f t="shared" si="61"/>
        <v>-9.0107742261904655E-2</v>
      </c>
      <c r="S263" s="7">
        <f>Ganges!K263-Q263-R263-AVERAGE(Ganges!$K$2:$K$349)</f>
        <v>0.14630016809523816</v>
      </c>
      <c r="T263" s="7">
        <f>AVERAGE(Ganges!L257:L268)-AVERAGE(Ganges!$L$2:$L$349)</f>
        <v>1.016664285545974</v>
      </c>
      <c r="U263" s="7">
        <f t="shared" si="62"/>
        <v>1.5566194781845244</v>
      </c>
      <c r="V263" s="7">
        <f>Ganges!L263-T263-U263-AVERAGE(Ganges!$L$2:$L$349)</f>
        <v>-0.62936782568452454</v>
      </c>
      <c r="W263" s="7">
        <f>AVERAGE(Ganges!M257:M268)-AVERAGE(Ganges!$M$2:$M$349)</f>
        <v>7.7841414942527165E-3</v>
      </c>
      <c r="X263" s="7">
        <f t="shared" si="63"/>
        <v>0.11484751752976188</v>
      </c>
      <c r="Y263" s="7">
        <f>Ganges!M263-W263-X263-AVERAGE(Ganges!$M$2:$M$349)</f>
        <v>2.6471258035714595E-3</v>
      </c>
      <c r="Z263" s="7">
        <f>AVERAGE(Ganges!N257:N268)-AVERAGE(Ganges!$N$2:$N$349)</f>
        <v>-2.5593161465517489E-2</v>
      </c>
      <c r="AA263" s="7">
        <f t="shared" si="64"/>
        <v>-0.53780897583333331</v>
      </c>
      <c r="AB263" s="7">
        <f>Ganges!N263-Z263-AA263-AVERAGE(Ganges!$N$2:$N$349)</f>
        <v>1.2265049999999889E-2</v>
      </c>
      <c r="AC263" s="7">
        <f>AVERAGE(Ganges!O257:O268)-AVERAGE(Ganges!$O$2:$O$349)</f>
        <v>0.15662761971264416</v>
      </c>
      <c r="AD263" s="7">
        <f t="shared" si="65"/>
        <v>0.54755549892857047</v>
      </c>
      <c r="AE263" s="7">
        <f>Ganges!O263-AC263-AD263-AVERAGE(Ganges!$O$2:$O$349)</f>
        <v>-0.43832398559523789</v>
      </c>
      <c r="AF263" s="7">
        <f>AVERAGE(Ganges!P257:P268)-AVERAGE(Ganges!$P$2:$P$349)</f>
        <v>0.1729840344252872</v>
      </c>
      <c r="AG263" s="7">
        <f t="shared" si="66"/>
        <v>-0.25787379208333333</v>
      </c>
      <c r="AH263" s="7">
        <f>Ganges!P263-AF263-AG263-AVERAGE(Ganges!$P$2:$P$349)</f>
        <v>-0.19041901875</v>
      </c>
    </row>
    <row r="264" spans="1:34" x14ac:dyDescent="0.2">
      <c r="A264" s="3">
        <v>40862</v>
      </c>
      <c r="B264">
        <f t="shared" si="68"/>
        <v>2011</v>
      </c>
      <c r="C264">
        <f t="shared" si="69"/>
        <v>11</v>
      </c>
      <c r="D264" s="7">
        <f>AVERAGE(Ganges!D258:D269)</f>
        <v>-6.2278302408333337</v>
      </c>
      <c r="E264" s="7">
        <f t="shared" si="57"/>
        <v>1.2460791845238033E-2</v>
      </c>
      <c r="F264" s="7">
        <f>Ganges!D264-D264-E264</f>
        <v>0.14838479898809545</v>
      </c>
      <c r="G264" s="7"/>
      <c r="H264" s="7">
        <f>AVERAGE(Ganges!H258:H269)-AVERAGE(Ganges!$H$2:$H$349)</f>
        <v>-5.9212134364370286</v>
      </c>
      <c r="I264" s="7">
        <f t="shared" si="58"/>
        <v>1.821157545476126</v>
      </c>
      <c r="J264" s="7">
        <f>Ganges!H264-H264-I264-AVERAGE(Ganges!$H$2:$H$349)</f>
        <v>0.64053272119053872</v>
      </c>
      <c r="K264" s="7">
        <f>AVERAGE(Ganges!I258:I269)-AVERAGE(Ganges!$I$2:$I$349)</f>
        <v>-2.2362550973850617</v>
      </c>
      <c r="L264" s="7">
        <f t="shared" si="59"/>
        <v>-0.16102384431547279</v>
      </c>
      <c r="M264" s="7">
        <f>Ganges!I264-K264-L264-AVERAGE(Ganges!$I$2:$I$349)</f>
        <v>1.916637514879227E-2</v>
      </c>
      <c r="N264" s="7">
        <f>AVERAGE(Ganges!J258:J269)-AVERAGE(Ganges!$J$2:$J$349)</f>
        <v>0.49537544563218372</v>
      </c>
      <c r="O264" s="7">
        <f t="shared" si="60"/>
        <v>0.26826936654761901</v>
      </c>
      <c r="P264" s="7">
        <f>Ganges!J264-N264-O264-AVERAGE(Ganges!$J$2:$J$349)</f>
        <v>-0.13356987821428579</v>
      </c>
      <c r="Q264" s="7">
        <f>AVERAGE(Ganges!K258:K269)-AVERAGE(Ganges!$K$2:$K$349)</f>
        <v>2.2139955373564835E-2</v>
      </c>
      <c r="R264" s="7">
        <f t="shared" si="61"/>
        <v>6.3054021517857439E-2</v>
      </c>
      <c r="S264" s="7">
        <f>Ganges!K264-Q264-R264-AVERAGE(Ganges!$K$2:$K$349)</f>
        <v>0.14847998681547592</v>
      </c>
      <c r="T264" s="7">
        <f>AVERAGE(Ganges!L258:L269)-AVERAGE(Ganges!$L$2:$L$349)</f>
        <v>1.0870002305459758</v>
      </c>
      <c r="U264" s="7">
        <f t="shared" si="62"/>
        <v>0.41896813860119142</v>
      </c>
      <c r="V264" s="7">
        <f>Ganges!L264-T264-U264-AVERAGE(Ganges!$L$2:$L$349)</f>
        <v>-8.7319071101192414E-2</v>
      </c>
      <c r="W264" s="7">
        <f>AVERAGE(Ganges!M258:M269)-AVERAGE(Ganges!$M$2:$M$349)</f>
        <v>7.78971816091939E-3</v>
      </c>
      <c r="X264" s="7">
        <f t="shared" si="63"/>
        <v>-3.3066772559523866E-2</v>
      </c>
      <c r="Y264" s="7">
        <f>Ganges!M264-W264-X264-AVERAGE(Ganges!$M$2:$M$349)</f>
        <v>2.0058092261905358E-3</v>
      </c>
      <c r="Z264" s="7">
        <f>AVERAGE(Ganges!N258:N269)-AVERAGE(Ganges!$N$2:$N$349)</f>
        <v>-2.509136979885096E-2</v>
      </c>
      <c r="AA264" s="7">
        <f t="shared" si="64"/>
        <v>-0.40060437785714287</v>
      </c>
      <c r="AB264" s="7">
        <f>Ganges!N264-Z264-AA264-AVERAGE(Ganges!$N$2:$N$349)</f>
        <v>-1.395591964285714E-2</v>
      </c>
      <c r="AC264" s="7">
        <f>AVERAGE(Ganges!O258:O269)-AVERAGE(Ganges!$O$2:$O$349)</f>
        <v>0.16927167221264394</v>
      </c>
      <c r="AD264" s="7">
        <f t="shared" si="65"/>
        <v>-1.5966035900892859</v>
      </c>
      <c r="AE264" s="7">
        <f>Ganges!O264-AC264-AD264-AVERAGE(Ganges!$O$2:$O$349)</f>
        <v>-0.25557398907738094</v>
      </c>
      <c r="AF264" s="7">
        <f>AVERAGE(Ganges!P258:P269)-AVERAGE(Ganges!$P$2:$P$349)</f>
        <v>0.17318341692528716</v>
      </c>
      <c r="AG264" s="7">
        <f t="shared" si="66"/>
        <v>-0.36770572782738098</v>
      </c>
      <c r="AH264" s="7">
        <f>Ganges!P264-AF264-AG264-AVERAGE(Ganges!$P$2:$P$349)</f>
        <v>-0.17133226550595232</v>
      </c>
    </row>
    <row r="265" spans="1:34" x14ac:dyDescent="0.2">
      <c r="A265" s="3">
        <v>40892</v>
      </c>
      <c r="B265">
        <f t="shared" si="68"/>
        <v>2011</v>
      </c>
      <c r="C265">
        <f t="shared" si="69"/>
        <v>12</v>
      </c>
      <c r="D265" s="7">
        <f>AVERAGE(Ganges!D259:D270)</f>
        <v>-6.1676999624999995</v>
      </c>
      <c r="E265" s="7">
        <f t="shared" si="57"/>
        <v>-2.527804368779762</v>
      </c>
      <c r="F265" s="7">
        <f>Ganges!D265-D265-E265</f>
        <v>-0.67873463872023887</v>
      </c>
      <c r="G265" s="7"/>
      <c r="H265" s="7">
        <f>AVERAGE(Ganges!H259:H270)-AVERAGE(Ganges!$H$2:$H$349)</f>
        <v>-5.8375138922706356</v>
      </c>
      <c r="I265" s="7">
        <f t="shared" si="58"/>
        <v>0.85680571044576936</v>
      </c>
      <c r="J265" s="7">
        <f>Ganges!H265-H265-I265-AVERAGE(Ganges!$H$2:$H$349)</f>
        <v>0.31830415205422469</v>
      </c>
      <c r="K265" s="7">
        <f>AVERAGE(Ganges!I259:I270)-AVERAGE(Ganges!$I$2:$I$349)</f>
        <v>-2.2565712215517308</v>
      </c>
      <c r="L265" s="7">
        <f t="shared" si="59"/>
        <v>-0.11034003916667245</v>
      </c>
      <c r="M265" s="7">
        <f>Ganges!I265-K265-L265-AVERAGE(Ganges!$I$2:$I$349)</f>
        <v>-7.719158333330256E-4</v>
      </c>
      <c r="N265" s="7">
        <f>AVERAGE(Ganges!J259:J270)-AVERAGE(Ganges!$J$2:$J$349)</f>
        <v>0.4828033189655172</v>
      </c>
      <c r="O265" s="7">
        <f t="shared" si="60"/>
        <v>-0.87976573282738069</v>
      </c>
      <c r="P265" s="7">
        <f>Ganges!J265-N265-O265-AVERAGE(Ganges!$J$2:$J$349)</f>
        <v>-0.33434979217261951</v>
      </c>
      <c r="Q265" s="7">
        <f>AVERAGE(Ganges!K259:K270)-AVERAGE(Ganges!$K$2:$K$349)</f>
        <v>2.8502392873564819E-2</v>
      </c>
      <c r="R265" s="7">
        <f t="shared" si="61"/>
        <v>0.19008705988095242</v>
      </c>
      <c r="S265" s="7">
        <f>Ganges!K265-Q265-R265-AVERAGE(Ganges!$K$2:$K$349)</f>
        <v>9.8989970952381046E-2</v>
      </c>
      <c r="T265" s="7">
        <f>AVERAGE(Ganges!L259:L270)-AVERAGE(Ganges!$L$2:$L$349)</f>
        <v>1.102802435545974</v>
      </c>
      <c r="U265" s="7">
        <f t="shared" si="62"/>
        <v>-0.17494037616071356</v>
      </c>
      <c r="V265" s="7">
        <f>Ganges!L265-T265-U265-AVERAGE(Ganges!$L$2:$L$349)</f>
        <v>-0.30510452133928556</v>
      </c>
      <c r="W265" s="7">
        <f>AVERAGE(Ganges!M259:M270)-AVERAGE(Ganges!$M$2:$M$349)</f>
        <v>7.495973160919378E-3</v>
      </c>
      <c r="X265" s="7">
        <f t="shared" si="63"/>
        <v>-0.13155094151785712</v>
      </c>
      <c r="Y265" s="7">
        <f>Ganges!M265-W265-X265-AVERAGE(Ganges!$M$2:$M$349)</f>
        <v>-6.408596815476203E-3</v>
      </c>
      <c r="Z265" s="7">
        <f>AVERAGE(Ganges!N259:N270)-AVERAGE(Ganges!$N$2:$N$349)</f>
        <v>-1.0274768132184309E-2</v>
      </c>
      <c r="AA265" s="7">
        <f t="shared" si="64"/>
        <v>-0.27994975589285714</v>
      </c>
      <c r="AB265" s="7">
        <f>Ganges!N265-Z265-AA265-AVERAGE(Ganges!$N$2:$N$349)</f>
        <v>-0.12406635327380949</v>
      </c>
      <c r="AC265" s="7">
        <f>AVERAGE(Ganges!O259:O270)-AVERAGE(Ganges!$O$2:$O$349)</f>
        <v>0.14448190137930972</v>
      </c>
      <c r="AD265" s="7">
        <f t="shared" si="65"/>
        <v>-1.6303820916666663</v>
      </c>
      <c r="AE265" s="7">
        <f>Ganges!O265-AC265-AD265-AVERAGE(Ganges!$O$2:$O$349)</f>
        <v>-0.15540930666666686</v>
      </c>
      <c r="AF265" s="7">
        <f>AVERAGE(Ganges!P259:P270)-AVERAGE(Ganges!$P$2:$P$349)</f>
        <v>0.17061735942528722</v>
      </c>
      <c r="AG265" s="7">
        <f t="shared" si="66"/>
        <v>-0.36776374574404763</v>
      </c>
      <c r="AH265" s="7">
        <f>Ganges!P265-AF265-AG265-AVERAGE(Ganges!$P$2:$P$349)</f>
        <v>-0.16988720008928571</v>
      </c>
    </row>
    <row r="266" spans="1:34" x14ac:dyDescent="0.2">
      <c r="A266" s="3">
        <v>40923</v>
      </c>
      <c r="B266">
        <f t="shared" si="68"/>
        <v>2012</v>
      </c>
      <c r="C266">
        <f t="shared" si="69"/>
        <v>1</v>
      </c>
      <c r="D266" s="7">
        <f>AVERAGE(Ganges!D260:D271)</f>
        <v>-6.5074639225000013</v>
      </c>
      <c r="E266" s="7">
        <f t="shared" si="57"/>
        <v>-4.2338140159523814</v>
      </c>
      <c r="F266" s="7">
        <f>Ganges!D266-D266-E266</f>
        <v>-9.9016901547617664E-2</v>
      </c>
      <c r="G266" s="7"/>
      <c r="H266" s="7">
        <f>AVERAGE(Ganges!H260:H271)-AVERAGE(Ganges!$H$2:$H$349)</f>
        <v>-5.868987687270419</v>
      </c>
      <c r="I266" s="7">
        <f t="shared" si="58"/>
        <v>-0.22963460261826185</v>
      </c>
      <c r="J266" s="7">
        <f>Ganges!H266-H266-I266-AVERAGE(Ganges!$H$2:$H$349)</f>
        <v>0.21453857011829314</v>
      </c>
      <c r="K266" s="7">
        <f>AVERAGE(Ganges!I260:I271)-AVERAGE(Ganges!$I$2:$I$349)</f>
        <v>-2.2815606673850723</v>
      </c>
      <c r="L266" s="7">
        <f t="shared" si="59"/>
        <v>-4.2418025238092127E-2</v>
      </c>
      <c r="M266" s="7">
        <f>Ganges!I266-K266-L266-AVERAGE(Ganges!$I$2:$I$349)</f>
        <v>-2.0125843928575193E-2</v>
      </c>
      <c r="N266" s="7">
        <f>AVERAGE(Ganges!J260:J271)-AVERAGE(Ganges!$J$2:$J$349)</f>
        <v>0.40612952396551716</v>
      </c>
      <c r="O266" s="7">
        <f t="shared" si="60"/>
        <v>-1.4857769168154762</v>
      </c>
      <c r="P266" s="7">
        <f>Ganges!J266-N266-O266-AVERAGE(Ganges!$J$2:$J$349)</f>
        <v>-0.29887570318452417</v>
      </c>
      <c r="Q266" s="7">
        <f>AVERAGE(Ganges!K260:K271)-AVERAGE(Ganges!$K$2:$K$349)</f>
        <v>7.3757994540231464E-2</v>
      </c>
      <c r="R266" s="7">
        <f t="shared" si="61"/>
        <v>0.21653965023809529</v>
      </c>
      <c r="S266" s="7">
        <f>Ganges!K266-Q266-R266-AVERAGE(Ganges!$K$2:$K$349)</f>
        <v>-0.19132445107142859</v>
      </c>
      <c r="T266" s="7">
        <f>AVERAGE(Ganges!L260:L271)-AVERAGE(Ganges!$L$2:$L$349)</f>
        <v>0.98096756137930718</v>
      </c>
      <c r="U266" s="7">
        <f t="shared" si="62"/>
        <v>-1.093703183482142</v>
      </c>
      <c r="V266" s="7">
        <f>Ganges!L266-T266-U266-AVERAGE(Ganges!$L$2:$L$349)</f>
        <v>-6.4551379851190305E-2</v>
      </c>
      <c r="W266" s="7">
        <f>AVERAGE(Ganges!M260:M271)-AVERAGE(Ganges!$M$2:$M$349)</f>
        <v>7.2672664942527443E-3</v>
      </c>
      <c r="X266" s="7">
        <f t="shared" si="63"/>
        <v>5.7876683541666668E-2</v>
      </c>
      <c r="Y266" s="7">
        <f>Ganges!M266-W266-X266-AVERAGE(Ganges!$M$2:$M$349)</f>
        <v>-7.6200520833336061E-4</v>
      </c>
      <c r="Z266" s="7">
        <f>AVERAGE(Ganges!N260:N271)-AVERAGE(Ganges!$N$2:$N$349)</f>
        <v>-1.5043611465517581E-2</v>
      </c>
      <c r="AA266" s="7">
        <f t="shared" si="64"/>
        <v>1.6850998422619168E-2</v>
      </c>
      <c r="AB266" s="7">
        <f>Ganges!N266-Z266-AA266-AVERAGE(Ganges!$N$2:$N$349)</f>
        <v>-4.0971784255952493E-2</v>
      </c>
      <c r="AC266" s="7">
        <f>AVERAGE(Ganges!O260:O271)-AVERAGE(Ganges!$O$2:$O$349)</f>
        <v>6.6196922212643727E-2</v>
      </c>
      <c r="AD266" s="7">
        <f t="shared" si="65"/>
        <v>-1.308780161279762</v>
      </c>
      <c r="AE266" s="7">
        <f>Ganges!O266-AC266-AD266-AVERAGE(Ganges!$O$2:$O$349)</f>
        <v>0.42642542211309564</v>
      </c>
      <c r="AF266" s="7">
        <f>AVERAGE(Ganges!P260:P271)-AVERAGE(Ganges!$P$2:$P$349)</f>
        <v>0.12385053692528725</v>
      </c>
      <c r="AG266" s="7">
        <f t="shared" si="66"/>
        <v>-0.36475476767857146</v>
      </c>
      <c r="AH266" s="7">
        <f>Ganges!P266-AF266-AG266-AVERAGE(Ganges!$P$2:$P$349)</f>
        <v>-0.1234223456547619</v>
      </c>
    </row>
    <row r="267" spans="1:34" x14ac:dyDescent="0.2">
      <c r="A267" s="3">
        <v>40954</v>
      </c>
      <c r="B267">
        <f t="shared" si="68"/>
        <v>2012</v>
      </c>
      <c r="C267">
        <f t="shared" si="69"/>
        <v>2</v>
      </c>
      <c r="D267" s="7">
        <f>AVERAGE(Ganges!D261:D272)</f>
        <v>-7.2592412333333316</v>
      </c>
      <c r="E267" s="7">
        <f t="shared" si="57"/>
        <v>-5.2546216000595232</v>
      </c>
      <c r="F267" s="7">
        <f>Ganges!D267-D267-E267</f>
        <v>-0.25089241660714556</v>
      </c>
      <c r="G267" s="7"/>
      <c r="H267" s="7">
        <f>AVERAGE(Ganges!H261:H272)-AVERAGE(Ganges!$H$2:$H$349)</f>
        <v>-6.2322282472700863</v>
      </c>
      <c r="I267" s="7">
        <f t="shared" si="58"/>
        <v>-0.54886954151743339</v>
      </c>
      <c r="J267" s="7">
        <f>Ganges!H267-H267-I267-AVERAGE(Ganges!$H$2:$H$349)</f>
        <v>0.30082266901717958</v>
      </c>
      <c r="K267" s="7">
        <f>AVERAGE(Ganges!I261:I272)-AVERAGE(Ganges!$I$2:$I$349)</f>
        <v>-2.3106683965517405</v>
      </c>
      <c r="L267" s="7">
        <f t="shared" si="59"/>
        <v>4.2136805297630531E-2</v>
      </c>
      <c r="M267" s="7">
        <f>Ganges!I267-K267-L267-AVERAGE(Ganges!$I$2:$I$349)</f>
        <v>1.9417047023679856E-3</v>
      </c>
      <c r="N267" s="7">
        <f>AVERAGE(Ganges!J261:J272)-AVERAGE(Ganges!$J$2:$J$349)</f>
        <v>0.28430756396551704</v>
      </c>
      <c r="O267" s="7">
        <f t="shared" si="60"/>
        <v>-1.6770966998809522</v>
      </c>
      <c r="P267" s="7">
        <f>Ganges!J267-N267-O267-AVERAGE(Ganges!$J$2:$J$349)</f>
        <v>-0.26129071011904781</v>
      </c>
      <c r="Q267" s="7">
        <f>AVERAGE(Ganges!K261:K272)-AVERAGE(Ganges!$K$2:$K$349)</f>
        <v>0.15175027954023179</v>
      </c>
      <c r="R267" s="7">
        <f t="shared" si="61"/>
        <v>-5.4973427976191536E-3</v>
      </c>
      <c r="S267" s="7">
        <f>Ganges!K267-Q267-R267-AVERAGE(Ganges!$K$2:$K$349)</f>
        <v>-2.866676303571436E-2</v>
      </c>
      <c r="T267" s="7">
        <f>AVERAGE(Ganges!L261:L272)-AVERAGE(Ganges!$L$2:$L$349)</f>
        <v>0.75234043554597552</v>
      </c>
      <c r="U267" s="7">
        <f t="shared" si="62"/>
        <v>-1.9322372438392863</v>
      </c>
      <c r="V267" s="7">
        <f>Ganges!L267-T267-U267-AVERAGE(Ganges!$L$2:$L$349)</f>
        <v>-0.20277015366071449</v>
      </c>
      <c r="W267" s="7">
        <f>AVERAGE(Ganges!M261:M272)-AVERAGE(Ganges!$M$2:$M$349)</f>
        <v>6.5606531609193608E-3</v>
      </c>
      <c r="X267" s="7">
        <f t="shared" si="63"/>
        <v>5.7873377500000073E-2</v>
      </c>
      <c r="Y267" s="7">
        <f>Ganges!M267-W267-X267-AVERAGE(Ganges!$M$2:$M$349)</f>
        <v>1.9637416666662411E-4</v>
      </c>
      <c r="Z267" s="7">
        <f>AVERAGE(Ganges!N261:N272)-AVERAGE(Ganges!$N$2:$N$349)</f>
        <v>-1.6827868965517578E-2</v>
      </c>
      <c r="AA267" s="7">
        <f t="shared" si="64"/>
        <v>0.43765920318452389</v>
      </c>
      <c r="AB267" s="7">
        <f>Ganges!N267-Z267-AA267-AVERAGE(Ganges!$N$2:$N$349)</f>
        <v>1.0540798482142621E-2</v>
      </c>
      <c r="AC267" s="7">
        <f>AVERAGE(Ganges!O261:O272)-AVERAGE(Ganges!$O$2:$O$349)</f>
        <v>3.4833434712643552E-2</v>
      </c>
      <c r="AD267" s="7">
        <f t="shared" si="65"/>
        <v>-1.2697476931547613</v>
      </c>
      <c r="AE267" s="7">
        <f>Ganges!O267-AC267-AD267-AVERAGE(Ganges!$O$2:$O$349)</f>
        <v>6.5548014880940642E-3</v>
      </c>
      <c r="AF267" s="7">
        <f>AVERAGE(Ganges!P261:P272)-AVERAGE(Ganges!$P$2:$P$349)</f>
        <v>7.0720625258620495E-2</v>
      </c>
      <c r="AG267" s="7">
        <f t="shared" si="66"/>
        <v>-0.35885107348214285</v>
      </c>
      <c r="AH267" s="7">
        <f>Ganges!P267-AF267-AG267-AVERAGE(Ganges!$P$2:$P$349)</f>
        <v>-7.8199508184523758E-2</v>
      </c>
    </row>
    <row r="268" spans="1:34" x14ac:dyDescent="0.2">
      <c r="A268" s="3">
        <v>40983</v>
      </c>
      <c r="B268">
        <f t="shared" si="68"/>
        <v>2012</v>
      </c>
      <c r="C268">
        <f t="shared" si="69"/>
        <v>3</v>
      </c>
      <c r="D268" s="7">
        <f>AVERAGE(Ganges!D262:D273)</f>
        <v>-7.8129627008333324</v>
      </c>
      <c r="E268" s="7">
        <f t="shared" si="57"/>
        <v>-6.4335412916964296</v>
      </c>
      <c r="F268" s="7">
        <f>Ganges!D268-D268-E268</f>
        <v>-0.41856653747023742</v>
      </c>
      <c r="G268" s="7"/>
      <c r="H268" s="7">
        <f>AVERAGE(Ganges!H262:H273)-AVERAGE(Ganges!$H$2:$H$349)</f>
        <v>-6.5622860272701473</v>
      </c>
      <c r="I268" s="7">
        <f t="shared" si="58"/>
        <v>-1.0008007227083908</v>
      </c>
      <c r="J268" s="7">
        <f>Ganges!H268-H268-I268-AVERAGE(Ganges!$H$2:$H$349)</f>
        <v>0.31474522020789664</v>
      </c>
      <c r="K268" s="7">
        <f>AVERAGE(Ganges!I262:I273)-AVERAGE(Ganges!$I$2:$I$349)</f>
        <v>-2.3456590248850731</v>
      </c>
      <c r="L268" s="7">
        <f t="shared" si="59"/>
        <v>0.12230055642857707</v>
      </c>
      <c r="M268" s="7">
        <f>Ganges!I268-K268-L268-AVERAGE(Ganges!$I$2:$I$349)</f>
        <v>5.9171419047530094E-3</v>
      </c>
      <c r="N268" s="7">
        <f>AVERAGE(Ganges!J262:J273)-AVERAGE(Ganges!$J$2:$J$349)</f>
        <v>0.20940097563218396</v>
      </c>
      <c r="O268" s="7">
        <f t="shared" si="60"/>
        <v>-1.8011396020535715</v>
      </c>
      <c r="P268" s="7">
        <f>Ganges!J268-N268-O268-AVERAGE(Ganges!$J$2:$J$349)</f>
        <v>-0.25472608961309562</v>
      </c>
      <c r="Q268" s="7">
        <f>AVERAGE(Ganges!K262:K273)-AVERAGE(Ganges!$K$2:$K$349)</f>
        <v>0.15370275870689809</v>
      </c>
      <c r="R268" s="7">
        <f t="shared" si="61"/>
        <v>5.2535116071428689E-2</v>
      </c>
      <c r="S268" s="7">
        <f>Ganges!K268-Q268-R268-AVERAGE(Ganges!$K$2:$K$349)</f>
        <v>-4.2282810714284746E-3</v>
      </c>
      <c r="T268" s="7">
        <f>AVERAGE(Ganges!L262:L273)-AVERAGE(Ganges!$L$2:$L$349)</f>
        <v>0.66353984637930719</v>
      </c>
      <c r="U268" s="7">
        <f t="shared" si="62"/>
        <v>-3.0455844529464278</v>
      </c>
      <c r="V268" s="7">
        <f>Ganges!L268-T268-U268-AVERAGE(Ganges!$L$2:$L$349)</f>
        <v>-0.23417457538690467</v>
      </c>
      <c r="W268" s="7">
        <f>AVERAGE(Ganges!M262:M273)-AVERAGE(Ganges!$M$2:$M$349)</f>
        <v>6.1208456609193607E-3</v>
      </c>
      <c r="X268" s="7">
        <f t="shared" si="63"/>
        <v>5.7839161636904807E-2</v>
      </c>
      <c r="Y268" s="7">
        <f>Ganges!M268-W268-X268-AVERAGE(Ganges!$M$2:$M$349)</f>
        <v>6.7039752976189027E-4</v>
      </c>
      <c r="Z268" s="7">
        <f>AVERAGE(Ganges!N262:N273)-AVERAGE(Ganges!$N$2:$N$349)</f>
        <v>-1.6979577298850912E-2</v>
      </c>
      <c r="AA268" s="7">
        <f t="shared" si="64"/>
        <v>0.78479671071428569</v>
      </c>
      <c r="AB268" s="7">
        <f>Ganges!N268-Z268-AA268-AVERAGE(Ganges!$N$2:$N$349)</f>
        <v>-5.6541940714285532E-2</v>
      </c>
      <c r="AC268" s="7">
        <f>AVERAGE(Ganges!O262:O273)-AVERAGE(Ganges!$O$2:$O$349)</f>
        <v>4.0489995545977209E-2</v>
      </c>
      <c r="AD268" s="7">
        <f t="shared" si="65"/>
        <v>-1.2446956646428582</v>
      </c>
      <c r="AE268" s="7">
        <f>Ganges!O268-AC268-AD268-AVERAGE(Ganges!$O$2:$O$349)</f>
        <v>-0.14578922785714266</v>
      </c>
      <c r="AF268" s="7">
        <f>AVERAGE(Ganges!P262:P273)-AVERAGE(Ganges!$P$2:$P$349)</f>
        <v>3.8729739425287235E-2</v>
      </c>
      <c r="AG268" s="7">
        <f t="shared" si="66"/>
        <v>-0.35879812741071426</v>
      </c>
      <c r="AH268" s="7">
        <f>Ganges!P268-AF268-AG268-AVERAGE(Ganges!$P$2:$P$349)</f>
        <v>-4.4527798422619114E-2</v>
      </c>
    </row>
    <row r="269" spans="1:34" x14ac:dyDescent="0.2">
      <c r="A269" s="3">
        <v>41014</v>
      </c>
      <c r="B269">
        <f t="shared" si="68"/>
        <v>2012</v>
      </c>
      <c r="C269">
        <f t="shared" si="69"/>
        <v>4</v>
      </c>
      <c r="D269" s="7">
        <f>AVERAGE(Ganges!D263:D274)</f>
        <v>-8.0748664633333327</v>
      </c>
      <c r="E269" s="7">
        <f t="shared" si="57"/>
        <v>-7.9041783172619047</v>
      </c>
      <c r="F269" s="7">
        <f>Ganges!D269-D269-E269</f>
        <v>2.8243880595236526E-2</v>
      </c>
      <c r="G269" s="7"/>
      <c r="H269" s="7">
        <f>AVERAGE(Ganges!H263:H274)-AVERAGE(Ganges!$H$2:$H$349)</f>
        <v>-6.836761124770419</v>
      </c>
      <c r="I269" s="7">
        <f t="shared" si="58"/>
        <v>-1.958955310744841</v>
      </c>
      <c r="J269" s="7">
        <f>Ganges!H269-H269-I269-AVERAGE(Ganges!$H$2:$H$349)</f>
        <v>0.33619326574489605</v>
      </c>
      <c r="K269" s="7">
        <f>AVERAGE(Ganges!I263:I274)-AVERAGE(Ganges!$I$2:$I$349)</f>
        <v>-2.3780693282184089</v>
      </c>
      <c r="L269" s="7">
        <f t="shared" si="59"/>
        <v>0.19232259363092652</v>
      </c>
      <c r="M269" s="7">
        <f>Ganges!I269-K269-L269-AVERAGE(Ganges!$I$2:$I$349)</f>
        <v>1.6832168035740835E-2</v>
      </c>
      <c r="N269" s="7">
        <f>AVERAGE(Ganges!J263:J274)-AVERAGE(Ganges!$J$2:$J$349)</f>
        <v>0.20515525729884976</v>
      </c>
      <c r="O269" s="7">
        <f t="shared" si="60"/>
        <v>-1.7586500249702381</v>
      </c>
      <c r="P269" s="7">
        <f>Ganges!J269-N269-O269-AVERAGE(Ganges!$J$2:$J$349)</f>
        <v>-0.2272172583630947</v>
      </c>
      <c r="Q269" s="7">
        <f>AVERAGE(Ganges!K263:K274)-AVERAGE(Ganges!$K$2:$K$349)</f>
        <v>0.14850691787356485</v>
      </c>
      <c r="R269" s="7">
        <f t="shared" si="61"/>
        <v>0.2259362869047622</v>
      </c>
      <c r="S269" s="7">
        <f>Ganges!K269-Q269-R269-AVERAGE(Ganges!$K$2:$K$349)</f>
        <v>-9.8834511071428599E-2</v>
      </c>
      <c r="T269" s="7">
        <f>AVERAGE(Ganges!L263:L274)-AVERAGE(Ganges!$L$2:$L$349)</f>
        <v>0.70773510137930806</v>
      </c>
      <c r="U269" s="7">
        <f t="shared" si="62"/>
        <v>-3.723486840119048</v>
      </c>
      <c r="V269" s="7">
        <f>Ganges!L269-T269-U269-AVERAGE(Ganges!$L$2:$L$349)</f>
        <v>-4.5181273214285333E-2</v>
      </c>
      <c r="W269" s="7">
        <f>AVERAGE(Ganges!M263:M274)-AVERAGE(Ganges!$M$2:$M$349)</f>
        <v>5.5331289942527062E-3</v>
      </c>
      <c r="X269" s="7">
        <f t="shared" si="63"/>
        <v>-0.21711850002976191</v>
      </c>
      <c r="Y269" s="7">
        <f>Ganges!M269-W269-X269-AVERAGE(Ganges!$M$2:$M$349)</f>
        <v>-6.3617141369047558E-3</v>
      </c>
      <c r="Z269" s="7">
        <f>AVERAGE(Ganges!N263:N274)-AVERAGE(Ganges!$N$2:$N$349)</f>
        <v>-1.6993598965517553E-2</v>
      </c>
      <c r="AA269" s="7">
        <f t="shared" si="64"/>
        <v>0.94605123470238128</v>
      </c>
      <c r="AB269" s="7">
        <f>Ganges!N269-Z269-AA269-AVERAGE(Ganges!$N$2:$N$349)</f>
        <v>1.6550946964285496E-2</v>
      </c>
      <c r="AC269" s="7">
        <f>AVERAGE(Ganges!O263:O274)-AVERAGE(Ganges!$O$2:$O$349)</f>
        <v>3.3163153879310237E-2</v>
      </c>
      <c r="AD269" s="7">
        <f t="shared" si="65"/>
        <v>-1.2491411090178564</v>
      </c>
      <c r="AE269" s="7">
        <f>Ganges!O269-AC269-AD269-AVERAGE(Ganges!$O$2:$O$349)</f>
        <v>9.4204718184522918E-2</v>
      </c>
      <c r="AF269" s="7">
        <f>AVERAGE(Ganges!P263:P274)-AVERAGE(Ganges!$P$2:$P$349)</f>
        <v>5.6891006925287091E-2</v>
      </c>
      <c r="AG269" s="7">
        <f t="shared" si="66"/>
        <v>-0.36113467098214286</v>
      </c>
      <c r="AH269" s="7">
        <f>Ganges!P269-AF269-AG269-AVERAGE(Ganges!$P$2:$P$349)</f>
        <v>-5.7858332351190367E-2</v>
      </c>
    </row>
    <row r="270" spans="1:34" x14ac:dyDescent="0.2">
      <c r="A270" s="3">
        <v>41044</v>
      </c>
      <c r="B270">
        <f t="shared" si="68"/>
        <v>2012</v>
      </c>
      <c r="C270">
        <f t="shared" si="69"/>
        <v>5</v>
      </c>
      <c r="D270" s="7">
        <f>AVERAGE(Ganges!D264:D275)</f>
        <v>-8.314265489166667</v>
      </c>
      <c r="E270" s="7">
        <f t="shared" si="57"/>
        <v>-8.4472615789880923</v>
      </c>
      <c r="F270" s="7">
        <f>Ganges!D270-D270-E270</f>
        <v>-0.73281573184523907</v>
      </c>
      <c r="G270" s="7"/>
      <c r="H270" s="7">
        <f>AVERAGE(Ganges!H264:H275)-AVERAGE(Ganges!$H$2:$H$349)</f>
        <v>-7.1007788656038429</v>
      </c>
      <c r="I270" s="7">
        <f t="shared" si="58"/>
        <v>-2.9423304963988812</v>
      </c>
      <c r="J270" s="7">
        <f>Ganges!H270-H270-I270-AVERAGE(Ganges!$H$2:$H$349)</f>
        <v>0.42513893223213017</v>
      </c>
      <c r="K270" s="7">
        <f>AVERAGE(Ganges!I264:I275)-AVERAGE(Ganges!$I$2:$I$349)</f>
        <v>-2.410788622385077</v>
      </c>
      <c r="L270" s="7">
        <f t="shared" si="59"/>
        <v>0.26187326818451595</v>
      </c>
      <c r="M270" s="7">
        <f>Ganges!I270-K270-L270-AVERAGE(Ganges!$I$2:$I$349)</f>
        <v>7.8785976488191523E-3</v>
      </c>
      <c r="N270" s="7">
        <f>AVERAGE(Ganges!J264:J275)-AVERAGE(Ganges!$J$2:$J$349)</f>
        <v>0.17830829229885037</v>
      </c>
      <c r="O270" s="7">
        <f t="shared" si="60"/>
        <v>-1.654806472142857</v>
      </c>
      <c r="P270" s="7">
        <f>Ganges!J270-N270-O270-AVERAGE(Ganges!$J$2:$J$349)</f>
        <v>-0.3253064361904765</v>
      </c>
      <c r="Q270" s="7">
        <f>AVERAGE(Ganges!K264:K275)-AVERAGE(Ganges!$K$2:$K$349)</f>
        <v>0.16014788870689822</v>
      </c>
      <c r="R270" s="7">
        <f t="shared" si="61"/>
        <v>0.48784478613095239</v>
      </c>
      <c r="S270" s="7">
        <f>Ganges!K270-Q270-R270-AVERAGE(Ganges!$K$2:$K$349)</f>
        <v>-5.3838811309525614E-3</v>
      </c>
      <c r="T270" s="7">
        <f>AVERAGE(Ganges!L264:L275)-AVERAGE(Ganges!$L$2:$L$349)</f>
        <v>0.78305049804597537</v>
      </c>
      <c r="U270" s="7">
        <f t="shared" si="62"/>
        <v>-4.0625065267857146</v>
      </c>
      <c r="V270" s="7">
        <f>Ganges!L270-T270-U270-AVERAGE(Ganges!$L$2:$L$349)</f>
        <v>-0.67760516321428632</v>
      </c>
      <c r="W270" s="7">
        <f>AVERAGE(Ganges!M264:M275)-AVERAGE(Ganges!$M$2:$M$349)</f>
        <v>4.9454123275860518E-3</v>
      </c>
      <c r="X270" s="7">
        <f t="shared" si="63"/>
        <v>-8.4250850982142855E-2</v>
      </c>
      <c r="Y270" s="7">
        <f>Ganges!M270-W270-X270-AVERAGE(Ganges!$M$2:$M$349)</f>
        <v>4.7358134821428588E-3</v>
      </c>
      <c r="Z270" s="7">
        <f>AVERAGE(Ganges!N264:N275)-AVERAGE(Ganges!$N$2:$N$349)</f>
        <v>-1.7355544798851041E-2</v>
      </c>
      <c r="AA270" s="7">
        <f t="shared" si="64"/>
        <v>0.73088484630952411</v>
      </c>
      <c r="AB270" s="7">
        <f>Ganges!N270-Z270-AA270-AVERAGE(Ganges!$N$2:$N$349)</f>
        <v>0.15424110119047585</v>
      </c>
      <c r="AC270" s="7">
        <f>AVERAGE(Ganges!O264:O275)-AVERAGE(Ganges!$O$2:$O$349)</f>
        <v>3.0507210545977159E-2</v>
      </c>
      <c r="AD270" s="7">
        <f t="shared" si="65"/>
        <v>-0.8533853583035711</v>
      </c>
      <c r="AE270" s="7">
        <f>Ganges!O270-AC270-AD270-AVERAGE(Ganges!$O$2:$O$349)</f>
        <v>-0.23274394919643004</v>
      </c>
      <c r="AF270" s="7">
        <f>AVERAGE(Ganges!P264:P275)-AVERAGE(Ganges!$P$2:$P$349)</f>
        <v>5.772532359195387E-2</v>
      </c>
      <c r="AG270" s="7">
        <f t="shared" si="66"/>
        <v>-0.33059407988095235</v>
      </c>
      <c r="AH270" s="7">
        <f>Ganges!P270-AF270-AG270-AVERAGE(Ganges!$P$2:$P$349)</f>
        <v>-8.3705180119047651E-2</v>
      </c>
    </row>
    <row r="271" spans="1:34" x14ac:dyDescent="0.2">
      <c r="A271" s="3">
        <v>41075</v>
      </c>
      <c r="B271">
        <f t="shared" si="68"/>
        <v>2012</v>
      </c>
      <c r="C271">
        <f t="shared" si="69"/>
        <v>6</v>
      </c>
      <c r="D271" s="7">
        <f>AVERAGE(Ganges!D265:D276)</f>
        <v>-8.6245455341666659</v>
      </c>
      <c r="E271" s="7">
        <f t="shared" si="57"/>
        <v>-5.6838632847619053</v>
      </c>
      <c r="F271" s="7">
        <f>Ganges!D271-D271-E271</f>
        <v>-3.478822631071429</v>
      </c>
      <c r="G271" s="7"/>
      <c r="H271" s="7">
        <f>AVERAGE(Ganges!H265:H276)-AVERAGE(Ganges!$H$2:$H$349)</f>
        <v>-7.3386735597700863</v>
      </c>
      <c r="I271" s="7">
        <f t="shared" si="58"/>
        <v>-2.8943517773818712</v>
      </c>
      <c r="J271" s="7">
        <f>Ganges!H271-H271-I271-AVERAGE(Ganges!$H$2:$H$349)</f>
        <v>-0.24090212261853594</v>
      </c>
      <c r="K271" s="7">
        <f>AVERAGE(Ganges!I265:I276)-AVERAGE(Ganges!$I$2:$I$349)</f>
        <v>-2.4437081882184088</v>
      </c>
      <c r="L271" s="7">
        <f t="shared" si="59"/>
        <v>0.24831659461309386</v>
      </c>
      <c r="M271" s="7">
        <f>Ganges!I271-K271-L271-AVERAGE(Ganges!$I$2:$I$349)</f>
        <v>2.8150705357887773E-4</v>
      </c>
      <c r="N271" s="7">
        <f>AVERAGE(Ganges!J265:J276)-AVERAGE(Ganges!$J$2:$J$349)</f>
        <v>0.15713735813218355</v>
      </c>
      <c r="O271" s="7">
        <f t="shared" si="60"/>
        <v>-0.61263912815476207</v>
      </c>
      <c r="P271" s="7">
        <f>Ganges!J271-N271-O271-AVERAGE(Ganges!$J$2:$J$349)</f>
        <v>-0.77490026601190465</v>
      </c>
      <c r="Q271" s="7">
        <f>AVERAGE(Ganges!K265:K276)-AVERAGE(Ganges!$K$2:$K$349)</f>
        <v>0.14503705370689823</v>
      </c>
      <c r="R271" s="7">
        <f t="shared" si="61"/>
        <v>0.22362542860119017</v>
      </c>
      <c r="S271" s="7">
        <f>Ganges!K271-Q271-R271-AVERAGE(Ganges!$K$2:$K$349)</f>
        <v>0.33188704139880965</v>
      </c>
      <c r="T271" s="7">
        <f>AVERAGE(Ganges!L265:L276)-AVERAGE(Ganges!$L$2:$L$349)</f>
        <v>0.77870190221264135</v>
      </c>
      <c r="U271" s="7">
        <f t="shared" si="62"/>
        <v>-2.4164560386607152</v>
      </c>
      <c r="V271" s="7">
        <f>Ganges!L271-T271-U271-AVERAGE(Ganges!$L$2:$L$349)</f>
        <v>-1.9370023855059522</v>
      </c>
      <c r="W271" s="7">
        <f>AVERAGE(Ganges!M265:M276)-AVERAGE(Ganges!$M$2:$M$349)</f>
        <v>4.7135789942527317E-3</v>
      </c>
      <c r="X271" s="7">
        <f t="shared" si="63"/>
        <v>-5.7958727619047634E-2</v>
      </c>
      <c r="Y271" s="7">
        <f>Ganges!M271-W271-X271-AVERAGE(Ganges!$M$2:$M$349)</f>
        <v>3.7704534523809452E-3</v>
      </c>
      <c r="Z271" s="7">
        <f>AVERAGE(Ganges!N265:N276)-AVERAGE(Ganges!$N$2:$N$349)</f>
        <v>-1.8495368132184331E-2</v>
      </c>
      <c r="AA271" s="7">
        <f t="shared" si="64"/>
        <v>1.2079400357142833E-2</v>
      </c>
      <c r="AB271" s="7">
        <f>Ganges!N271-Z271-AA271-AVERAGE(Ganges!$N$2:$N$349)</f>
        <v>2.2145480476190582E-2</v>
      </c>
      <c r="AC271" s="7">
        <f>AVERAGE(Ganges!O265:O276)-AVERAGE(Ganges!$O$2:$O$349)</f>
        <v>3.3151570545976838E-2</v>
      </c>
      <c r="AD271" s="7">
        <f t="shared" si="65"/>
        <v>-0.20166404395833393</v>
      </c>
      <c r="AE271" s="7">
        <f>Ganges!O271-AC271-AD271-AVERAGE(Ganges!$O$2:$O$349)</f>
        <v>-0.57867323354166622</v>
      </c>
      <c r="AF271" s="7">
        <f>AVERAGE(Ganges!P265:P276)-AVERAGE(Ganges!$P$2:$P$349)</f>
        <v>5.7612751091953907E-2</v>
      </c>
      <c r="AG271" s="7">
        <f t="shared" si="66"/>
        <v>1.5163750148809496E-2</v>
      </c>
      <c r="AH271" s="7">
        <f>Ganges!P271-AF271-AG271-AVERAGE(Ganges!$P$2:$P$349)</f>
        <v>-0.3054079876488095</v>
      </c>
    </row>
    <row r="272" spans="1:34" x14ac:dyDescent="0.2">
      <c r="A272" s="3">
        <v>41105</v>
      </c>
      <c r="B272">
        <f t="shared" si="68"/>
        <v>2012</v>
      </c>
      <c r="C272">
        <f t="shared" si="69"/>
        <v>7</v>
      </c>
      <c r="D272" s="7">
        <f>AVERAGE(Ganges!D266:D277)</f>
        <v>-8.9165257208333326</v>
      </c>
      <c r="E272" s="7">
        <f t="shared" si="57"/>
        <v>6.6155838407142857</v>
      </c>
      <c r="F272" s="7">
        <f>Ganges!D272-D272-E272</f>
        <v>-3.9407177598809531</v>
      </c>
      <c r="G272" s="7"/>
      <c r="H272" s="7">
        <f>AVERAGE(Ganges!H266:H277)-AVERAGE(Ganges!$H$2:$H$349)</f>
        <v>-7.5693050697700528</v>
      </c>
      <c r="I272" s="7">
        <f t="shared" si="58"/>
        <v>-0.77064296154776457</v>
      </c>
      <c r="J272" s="7">
        <f>Ganges!H272-H272-I272-AVERAGE(Ganges!$H$2:$H$349)</f>
        <v>-2.6500927184524699</v>
      </c>
      <c r="K272" s="7">
        <f>AVERAGE(Ganges!I266:I277)-AVERAGE(Ganges!$I$2:$I$349)</f>
        <v>-2.4757265323850746</v>
      </c>
      <c r="L272" s="7">
        <f t="shared" si="59"/>
        <v>5.4661321130851093E-3</v>
      </c>
      <c r="M272" s="7">
        <f>Ganges!I272-K272-L272-AVERAGE(Ganges!$I$2:$I$349)</f>
        <v>-5.4817062797525296E-3</v>
      </c>
      <c r="N272" s="7">
        <f>AVERAGE(Ganges!J266:J277)-AVERAGE(Ganges!$J$2:$J$349)</f>
        <v>0.14527000396551681</v>
      </c>
      <c r="O272" s="7">
        <f t="shared" si="60"/>
        <v>1.9146000988095242</v>
      </c>
      <c r="P272" s="7">
        <f>Ganges!J272-N272-O272-AVERAGE(Ganges!$J$2:$J$349)</f>
        <v>-0.56516089880952425</v>
      </c>
      <c r="Q272" s="7">
        <f>AVERAGE(Ganges!K266:K277)-AVERAGE(Ganges!$K$2:$K$349)</f>
        <v>0.1377546378735649</v>
      </c>
      <c r="R272" s="7">
        <f t="shared" si="61"/>
        <v>-0.24747748931547631</v>
      </c>
      <c r="S272" s="7">
        <f>Ganges!K272-Q272-R272-AVERAGE(Ganges!$K$2:$K$349)</f>
        <v>0.52241626514880946</v>
      </c>
      <c r="T272" s="7">
        <f>AVERAGE(Ganges!L266:L277)-AVERAGE(Ganges!$L$2:$L$349)</f>
        <v>0.75955645304597486</v>
      </c>
      <c r="U272" s="7">
        <f t="shared" si="62"/>
        <v>2.784802820148812</v>
      </c>
      <c r="V272" s="7">
        <f>Ganges!L272-T272-U272-AVERAGE(Ganges!$L$2:$L$349)</f>
        <v>-1.0835594851488128</v>
      </c>
      <c r="W272" s="7">
        <f>AVERAGE(Ganges!M266:M277)-AVERAGE(Ganges!$M$2:$M$349)</f>
        <v>4.4493873275860962E-3</v>
      </c>
      <c r="X272" s="7">
        <f t="shared" si="63"/>
        <v>0.12891117982142855</v>
      </c>
      <c r="Y272" s="7">
        <f>Ganges!M272-W272-X272-AVERAGE(Ganges!$M$2:$M$349)</f>
        <v>3.1773276785714288E-3</v>
      </c>
      <c r="Z272" s="7">
        <f>AVERAGE(Ganges!N266:N277)-AVERAGE(Ganges!$N$2:$N$349)</f>
        <v>-1.1903511465517602E-2</v>
      </c>
      <c r="AA272" s="7">
        <f t="shared" si="64"/>
        <v>-0.52519605559523808</v>
      </c>
      <c r="AB272" s="7">
        <f>Ganges!N272-Z272-AA272-AVERAGE(Ganges!$N$2:$N$349)</f>
        <v>7.4364997619047468E-3</v>
      </c>
      <c r="AC272" s="7">
        <f>AVERAGE(Ganges!O266:O277)-AVERAGE(Ganges!$O$2:$O$349)</f>
        <v>3.576185721264391E-2</v>
      </c>
      <c r="AD272" s="7">
        <f t="shared" si="65"/>
        <v>2.1484386747619038</v>
      </c>
      <c r="AE272" s="7">
        <f>Ganges!O272-AC272-AD272-AVERAGE(Ganges!$O$2:$O$349)</f>
        <v>2.9499510714288135E-3</v>
      </c>
      <c r="AF272" s="7">
        <f>AVERAGE(Ganges!P266:P277)-AVERAGE(Ganges!$P$2:$P$349)</f>
        <v>5.7639644425287295E-2</v>
      </c>
      <c r="AG272" s="7">
        <f t="shared" si="66"/>
        <v>1.1766963763988094</v>
      </c>
      <c r="AH272" s="7">
        <f>Ganges!P272-AF272-AG272-AVERAGE(Ganges!$P$2:$P$349)</f>
        <v>-0.17249624723214296</v>
      </c>
    </row>
    <row r="273" spans="1:34" x14ac:dyDescent="0.2">
      <c r="A273" s="3">
        <v>41136</v>
      </c>
      <c r="B273">
        <f t="shared" si="68"/>
        <v>2012</v>
      </c>
      <c r="C273">
        <f t="shared" si="69"/>
        <v>8</v>
      </c>
      <c r="D273" s="7">
        <f>AVERAGE(Ganges!D267:D278)</f>
        <v>-9.236106911666667</v>
      </c>
      <c r="E273" s="7">
        <f t="shared" si="57"/>
        <v>14.858317791160713</v>
      </c>
      <c r="F273" s="7">
        <f>Ganges!D273-D273-E273</f>
        <v>1.0504380305059531</v>
      </c>
      <c r="G273" s="7"/>
      <c r="H273" s="7">
        <f>AVERAGE(Ganges!H267:H278)-AVERAGE(Ganges!$H$2:$H$349)</f>
        <v>-7.8063859614371722</v>
      </c>
      <c r="I273" s="7">
        <f t="shared" si="58"/>
        <v>1.7910672144639648</v>
      </c>
      <c r="J273" s="7">
        <f>Ganges!H273-H273-I273-AVERAGE(Ganges!$H$2:$H$349)</f>
        <v>-1.2176419227971564</v>
      </c>
      <c r="K273" s="7">
        <f>AVERAGE(Ganges!I267:I278)-AVERAGE(Ganges!$I$2:$I$349)</f>
        <v>-2.5059605515517376</v>
      </c>
      <c r="L273" s="7">
        <f t="shared" si="59"/>
        <v>-0.2522639657440422</v>
      </c>
      <c r="M273" s="7">
        <f>Ganges!I273-K273-L273-AVERAGE(Ganges!$I$2:$I$349)</f>
        <v>-2.4657939255959604E-2</v>
      </c>
      <c r="N273" s="7">
        <f>AVERAGE(Ganges!J267:J278)-AVERAGE(Ganges!$J$2:$J$349)</f>
        <v>0.13696351063218382</v>
      </c>
      <c r="O273" s="7">
        <f t="shared" si="60"/>
        <v>3.2617922553273822</v>
      </c>
      <c r="P273" s="7">
        <f>Ganges!J273-N273-O273-AVERAGE(Ganges!$J$2:$J$349)</f>
        <v>0.70329567800595161</v>
      </c>
      <c r="Q273" s="7">
        <f>AVERAGE(Ganges!K267:K278)-AVERAGE(Ganges!$K$2:$K$349)</f>
        <v>0.15098815037356517</v>
      </c>
      <c r="R273" s="7">
        <f t="shared" si="61"/>
        <v>-0.6777548544940476</v>
      </c>
      <c r="S273" s="7">
        <f>Ganges!K273-Q273-R273-AVERAGE(Ganges!$K$2:$K$349)</f>
        <v>-0.19557444217261932</v>
      </c>
      <c r="T273" s="7">
        <f>AVERAGE(Ganges!L267:L278)-AVERAGE(Ganges!$L$2:$L$349)</f>
        <v>0.74350782304597463</v>
      </c>
      <c r="U273" s="7">
        <f t="shared" si="62"/>
        <v>6.3223019357738082</v>
      </c>
      <c r="V273" s="7">
        <f>Ganges!L273-T273-U273-AVERAGE(Ganges!$L$2:$L$349)</f>
        <v>0.84441286922619163</v>
      </c>
      <c r="W273" s="7">
        <f>AVERAGE(Ganges!M267:M278)-AVERAGE(Ganges!$M$2:$M$349)</f>
        <v>3.9932381609194267E-3</v>
      </c>
      <c r="X273" s="7">
        <f t="shared" si="63"/>
        <v>-7.3896365773808981E-3</v>
      </c>
      <c r="Y273" s="7">
        <f>Ganges!M273-W273-X273-AVERAGE(Ganges!$M$2:$M$349)</f>
        <v>-8.1654567559524827E-3</v>
      </c>
      <c r="Z273" s="7">
        <f>AVERAGE(Ganges!N267:N278)-AVERAGE(Ganges!$N$2:$N$349)</f>
        <v>-1.3915138132184257E-2</v>
      </c>
      <c r="AA273" s="7">
        <f t="shared" si="64"/>
        <v>-0.60797518208333334</v>
      </c>
      <c r="AB273" s="7">
        <f>Ganges!N273-Z273-AA273-AVERAGE(Ganges!$N$2:$N$349)</f>
        <v>2.0736242916666647E-2</v>
      </c>
      <c r="AC273" s="7">
        <f>AVERAGE(Ganges!O267:O278)-AVERAGE(Ganges!$O$2:$O$349)</f>
        <v>-3.2975627873579327E-3</v>
      </c>
      <c r="AD273" s="7">
        <f t="shared" si="65"/>
        <v>3.8747627743750011</v>
      </c>
      <c r="AE273" s="7">
        <f>Ganges!O273-AC273-AD273-AVERAGE(Ganges!$O$2:$O$349)</f>
        <v>0.37383795145833432</v>
      </c>
      <c r="AF273" s="7">
        <f>AVERAGE(Ganges!P267:P278)-AVERAGE(Ganges!$P$2:$P$349)</f>
        <v>5.8029507758620535E-2</v>
      </c>
      <c r="AG273" s="7">
        <f t="shared" si="66"/>
        <v>1.1537736213392862</v>
      </c>
      <c r="AH273" s="7">
        <f>Ganges!P273-AF273-AG273-AVERAGE(Ganges!$P$2:$P$349)</f>
        <v>0.5541315344940474</v>
      </c>
    </row>
    <row r="274" spans="1:34" x14ac:dyDescent="0.2">
      <c r="A274" s="3">
        <v>41167</v>
      </c>
      <c r="B274">
        <f t="shared" si="68"/>
        <v>2012</v>
      </c>
      <c r="C274">
        <f t="shared" si="69"/>
        <v>9</v>
      </c>
      <c r="D274" s="7">
        <f>AVERAGE(Ganges!D268:D279)</f>
        <v>-9.2993959974999996</v>
      </c>
      <c r="E274" s="7">
        <f t="shared" si="57"/>
        <v>13.415904409672619</v>
      </c>
      <c r="F274" s="7">
        <f>Ganges!D274-D274-E274</f>
        <v>4.7759505078273801</v>
      </c>
      <c r="G274" s="7"/>
      <c r="H274" s="7">
        <f>AVERAGE(Ganges!H268:H279)-AVERAGE(Ganges!$H$2:$H$349)</f>
        <v>-8.0087785397709013</v>
      </c>
      <c r="I274" s="7">
        <f t="shared" si="58"/>
        <v>2.8821643645833319</v>
      </c>
      <c r="J274" s="7">
        <f>Ganges!H274-H274-I274-AVERAGE(Ganges!$H$2:$H$349)</f>
        <v>-2.9198054583048361E-2</v>
      </c>
      <c r="K274" s="7">
        <f>AVERAGE(Ganges!I268:I279)-AVERAGE(Ganges!$I$2:$I$349)</f>
        <v>-2.5334826390517478</v>
      </c>
      <c r="L274" s="7">
        <f t="shared" si="59"/>
        <v>-0.26117310074405253</v>
      </c>
      <c r="M274" s="7">
        <f>Ganges!I274-K274-L274-AVERAGE(Ganges!$I$2:$I$349)</f>
        <v>-1.0844056755942688E-2</v>
      </c>
      <c r="N274" s="7">
        <f>AVERAGE(Ganges!J268:J279)-AVERAGE(Ganges!$J$2:$J$349)</f>
        <v>0.149120220632184</v>
      </c>
      <c r="O274" s="7">
        <f t="shared" si="60"/>
        <v>3.2540599605357148</v>
      </c>
      <c r="P274" s="7">
        <f>Ganges!J274-N274-O274-AVERAGE(Ganges!$J$2:$J$349)</f>
        <v>1.3473860127976183</v>
      </c>
      <c r="Q274" s="7">
        <f>AVERAGE(Ganges!K268:K279)-AVERAGE(Ganges!$K$2:$K$349)</f>
        <v>0.12350432954023172</v>
      </c>
      <c r="R274" s="7">
        <f t="shared" si="61"/>
        <v>-0.42088666654761897</v>
      </c>
      <c r="S274" s="7">
        <f>Ganges!K274-Q274-R274-AVERAGE(Ganges!$K$2:$K$349)</f>
        <v>-0.2750101192857145</v>
      </c>
      <c r="T274" s="7">
        <f>AVERAGE(Ganges!L268:L279)-AVERAGE(Ganges!$L$2:$L$349)</f>
        <v>0.83270482221263986</v>
      </c>
      <c r="U274" s="7">
        <f t="shared" si="62"/>
        <v>5.268414059434523</v>
      </c>
      <c r="V274" s="7">
        <f>Ganges!L274-T274-U274-AVERAGE(Ganges!$L$2:$L$349)</f>
        <v>2.8042810163988126</v>
      </c>
      <c r="W274" s="7">
        <f>AVERAGE(Ganges!M268:M279)-AVERAGE(Ganges!$M$2:$M$349)</f>
        <v>3.5291389942527507E-3</v>
      </c>
      <c r="X274" s="7">
        <f t="shared" si="63"/>
        <v>0.11492892976190469</v>
      </c>
      <c r="Y274" s="7">
        <f>Ganges!M274-W274-X274-AVERAGE(Ganges!$M$2:$M$349)</f>
        <v>-2.3188392857143025E-4</v>
      </c>
      <c r="Z274" s="7">
        <f>AVERAGE(Ganges!N268:N279)-AVERAGE(Ganges!$N$2:$N$349)</f>
        <v>1.4858358534482363E-2</v>
      </c>
      <c r="AA274" s="7">
        <f t="shared" si="64"/>
        <v>-0.60659957285714283</v>
      </c>
      <c r="AB274" s="7">
        <f>Ganges!N274-Z274-AA274-AVERAGE(Ganges!$N$2:$N$349)</f>
        <v>-8.876622976190518E-3</v>
      </c>
      <c r="AC274" s="7">
        <f>AVERAGE(Ganges!O268:O279)-AVERAGE(Ganges!$O$2:$O$349)</f>
        <v>5.884141221264283E-2</v>
      </c>
      <c r="AD274" s="7">
        <f t="shared" si="65"/>
        <v>2.8007526385714296</v>
      </c>
      <c r="AE274" s="7">
        <f>Ganges!O274-AC274-AD274-AVERAGE(Ganges!$O$2:$O$349)</f>
        <v>0.48335963226190248</v>
      </c>
      <c r="AF274" s="7">
        <f>AVERAGE(Ganges!P268:P279)-AVERAGE(Ganges!$P$2:$P$349)</f>
        <v>6.0335182758620542E-2</v>
      </c>
      <c r="AG274" s="7">
        <f t="shared" si="66"/>
        <v>0.38425597407738099</v>
      </c>
      <c r="AH274" s="7">
        <f>Ganges!P274-AF274-AG274-AVERAGE(Ganges!$P$2:$P$349)</f>
        <v>0.4650835667559523</v>
      </c>
    </row>
    <row r="275" spans="1:34" x14ac:dyDescent="0.2">
      <c r="A275" s="3">
        <v>41197</v>
      </c>
      <c r="B275">
        <f t="shared" si="68"/>
        <v>2012</v>
      </c>
      <c r="C275">
        <f t="shared" si="69"/>
        <v>10</v>
      </c>
      <c r="D275" s="7">
        <f>AVERAGE(Ganges!D269:D280)</f>
        <v>-9.3603986500000023</v>
      </c>
      <c r="E275" s="7">
        <f t="shared" si="57"/>
        <v>4.8211342427380952</v>
      </c>
      <c r="F275" s="7">
        <f>Ganges!D275-D275-E275</f>
        <v>0.38834973726190736</v>
      </c>
      <c r="G275" s="7"/>
      <c r="H275" s="7">
        <f>AVERAGE(Ganges!H269:H280)-AVERAGE(Ganges!$H$2:$H$349)</f>
        <v>-8.1917822831037483</v>
      </c>
      <c r="I275" s="7">
        <f t="shared" si="58"/>
        <v>2.5435645691068203</v>
      </c>
      <c r="J275" s="7">
        <f>Ganges!H275-H275-I275-AVERAGE(Ganges!$H$2:$H$349)</f>
        <v>0.10373360422636324</v>
      </c>
      <c r="K275" s="7">
        <f>AVERAGE(Ganges!I269:I280)-AVERAGE(Ganges!$I$2:$I$349)</f>
        <v>-2.5632382315517361</v>
      </c>
      <c r="L275" s="7">
        <f t="shared" si="59"/>
        <v>-0.20432651529761614</v>
      </c>
      <c r="M275" s="7">
        <f>Ganges!I275-K275-L275-AVERAGE(Ganges!$I$2:$I$349)</f>
        <v>-1.8781459702388759E-2</v>
      </c>
      <c r="N275" s="7">
        <f>AVERAGE(Ganges!J269:J280)-AVERAGE(Ganges!$J$2:$J$349)</f>
        <v>0.16157546313218374</v>
      </c>
      <c r="O275" s="7">
        <f t="shared" si="60"/>
        <v>1.1486781142559517</v>
      </c>
      <c r="P275" s="7">
        <f>Ganges!J275-N275-O275-AVERAGE(Ganges!$J$2:$J$349)</f>
        <v>0.27534269657738131</v>
      </c>
      <c r="Q275" s="7">
        <f>AVERAGE(Ganges!K269:K280)-AVERAGE(Ganges!$K$2:$K$349)</f>
        <v>0.11024682620689819</v>
      </c>
      <c r="R275" s="7">
        <f t="shared" si="61"/>
        <v>-9.0107742261904655E-2</v>
      </c>
      <c r="S275" s="7">
        <f>Ganges!K275-Q275-R275-AVERAGE(Ganges!$K$2:$K$349)</f>
        <v>0.19508640976190461</v>
      </c>
      <c r="T275" s="7">
        <f>AVERAGE(Ganges!L269:L280)-AVERAGE(Ganges!$L$2:$L$349)</f>
        <v>0.90113125221264134</v>
      </c>
      <c r="U275" s="7">
        <f t="shared" si="62"/>
        <v>1.5566194781845244</v>
      </c>
      <c r="V275" s="7">
        <f>Ganges!L275-T275-U275-AVERAGE(Ganges!$L$2:$L$349)</f>
        <v>0.38994996764880874</v>
      </c>
      <c r="W275" s="7">
        <f>AVERAGE(Ganges!M269:M280)-AVERAGE(Ganges!$M$2:$M$349)</f>
        <v>3.0650398275859914E-3</v>
      </c>
      <c r="X275" s="7">
        <f t="shared" si="63"/>
        <v>0.11484751752976188</v>
      </c>
      <c r="Y275" s="7">
        <f>Ganges!M275-W275-X275-AVERAGE(Ganges!$M$2:$M$349)</f>
        <v>3.1362747023816473E-4</v>
      </c>
      <c r="Z275" s="7">
        <f>AVERAGE(Ganges!N269:N280)-AVERAGE(Ganges!$N$2:$N$349)</f>
        <v>5.0220244367815692E-2</v>
      </c>
      <c r="AA275" s="7">
        <f t="shared" si="64"/>
        <v>-0.53780897583333331</v>
      </c>
      <c r="AB275" s="7">
        <f>Ganges!N275-Z275-AA275-AVERAGE(Ganges!$N$2:$N$349)</f>
        <v>-6.7891705833333371E-2</v>
      </c>
      <c r="AC275" s="7">
        <f>AVERAGE(Ganges!O269:O280)-AVERAGE(Ganges!$O$2:$O$349)</f>
        <v>0.10817937554597634</v>
      </c>
      <c r="AD275" s="7">
        <f t="shared" si="65"/>
        <v>0.54755549892857047</v>
      </c>
      <c r="AE275" s="7">
        <f>Ganges!O275-AC275-AD275-AVERAGE(Ganges!$O$2:$O$349)</f>
        <v>-0.42174706142857055</v>
      </c>
      <c r="AF275" s="7">
        <f>AVERAGE(Ganges!P269:P280)-AVERAGE(Ganges!$P$2:$P$349)</f>
        <v>6.0229071925287314E-2</v>
      </c>
      <c r="AG275" s="7">
        <f t="shared" si="66"/>
        <v>-0.25787379208333333</v>
      </c>
      <c r="AH275" s="7">
        <f>Ganges!P275-AF275-AG275-AVERAGE(Ganges!$P$2:$P$349)</f>
        <v>-6.7652256250000098E-2</v>
      </c>
    </row>
    <row r="276" spans="1:34" x14ac:dyDescent="0.2">
      <c r="A276" s="3">
        <v>41228</v>
      </c>
      <c r="B276">
        <f t="shared" si="68"/>
        <v>2012</v>
      </c>
      <c r="C276">
        <f t="shared" si="69"/>
        <v>11</v>
      </c>
      <c r="D276" s="7">
        <f>AVERAGE(Ganges!D270:D281)</f>
        <v>-9.506056109166666</v>
      </c>
      <c r="E276" s="7">
        <f t="shared" si="57"/>
        <v>1.2460791845238033E-2</v>
      </c>
      <c r="F276" s="7">
        <f>Ganges!D276-D276-E276</f>
        <v>-0.29674987267857206</v>
      </c>
      <c r="G276" s="7"/>
      <c r="H276" s="7">
        <f>AVERAGE(Ganges!H270:H281)-AVERAGE(Ganges!$H$2:$H$349)</f>
        <v>-8.3533016514375049</v>
      </c>
      <c r="I276" s="7">
        <f t="shared" si="58"/>
        <v>1.821157545476126</v>
      </c>
      <c r="J276" s="7">
        <f>Ganges!H276-H276-I276-AVERAGE(Ganges!$H$2:$H$349)</f>
        <v>0.21788460619109173</v>
      </c>
      <c r="K276" s="7">
        <f>AVERAGE(Ganges!I270:I281)-AVERAGE(Ganges!$I$2:$I$349)</f>
        <v>-2.5942463157184008</v>
      </c>
      <c r="L276" s="7">
        <f t="shared" si="59"/>
        <v>-0.16102384431547279</v>
      </c>
      <c r="M276" s="7">
        <f>Ganges!I276-K276-L276-AVERAGE(Ganges!$I$2:$I$349)</f>
        <v>-1.7877196517865457E-2</v>
      </c>
      <c r="N276" s="7">
        <f>AVERAGE(Ganges!J270:J281)-AVERAGE(Ganges!$J$2:$J$349)</f>
        <v>0.16736088396551718</v>
      </c>
      <c r="O276" s="7">
        <f t="shared" si="60"/>
        <v>0.26826936654761901</v>
      </c>
      <c r="P276" s="7">
        <f>Ganges!J276-N276-O276-AVERAGE(Ganges!$J$2:$J$349)</f>
        <v>-5.9606526547619332E-2</v>
      </c>
      <c r="Q276" s="7">
        <f>AVERAGE(Ganges!K270:K281)-AVERAGE(Ganges!$K$2:$K$349)</f>
        <v>0.10725769287356501</v>
      </c>
      <c r="R276" s="7">
        <f t="shared" si="61"/>
        <v>6.3054021517857439E-2</v>
      </c>
      <c r="S276" s="7">
        <f>Ganges!K276-Q276-R276-AVERAGE(Ganges!$K$2:$K$349)</f>
        <v>-0.11796777068452424</v>
      </c>
      <c r="T276" s="7">
        <f>AVERAGE(Ganges!L270:L281)-AVERAGE(Ganges!$L$2:$L$349)</f>
        <v>0.91020303887930787</v>
      </c>
      <c r="U276" s="7">
        <f t="shared" si="62"/>
        <v>0.41896813860119142</v>
      </c>
      <c r="V276" s="7">
        <f>Ganges!L276-T276-U276-AVERAGE(Ganges!$L$2:$L$349)</f>
        <v>3.7294970565475261E-2</v>
      </c>
      <c r="W276" s="7">
        <f>AVERAGE(Ganges!M270:M281)-AVERAGE(Ganges!$M$2:$M$349)</f>
        <v>3.0711523275860353E-3</v>
      </c>
      <c r="X276" s="7">
        <f t="shared" si="63"/>
        <v>-3.3066772559523866E-2</v>
      </c>
      <c r="Y276" s="7">
        <f>Ganges!M276-W276-X276-AVERAGE(Ganges!$M$2:$M$349)</f>
        <v>3.9423750595238838E-3</v>
      </c>
      <c r="Z276" s="7">
        <f>AVERAGE(Ganges!N270:N281)-AVERAGE(Ganges!$N$2:$N$349)</f>
        <v>6.9855703534482338E-2</v>
      </c>
      <c r="AA276" s="7">
        <f t="shared" si="64"/>
        <v>-0.40060437785714287</v>
      </c>
      <c r="AB276" s="7">
        <f>Ganges!N276-Z276-AA276-AVERAGE(Ganges!$N$2:$N$349)</f>
        <v>-0.12258087297619041</v>
      </c>
      <c r="AC276" s="7">
        <f>AVERAGE(Ganges!O270:O281)-AVERAGE(Ganges!$O$2:$O$349)</f>
        <v>0.12366833804597643</v>
      </c>
      <c r="AD276" s="7">
        <f t="shared" si="65"/>
        <v>-1.5966035900892859</v>
      </c>
      <c r="AE276" s="7">
        <f>Ganges!O276-AC276-AD276-AVERAGE(Ganges!$O$2:$O$349)</f>
        <v>-0.17823833491071372</v>
      </c>
      <c r="AF276" s="7">
        <f>AVERAGE(Ganges!P270:P281)-AVERAGE(Ganges!$P$2:$P$349)</f>
        <v>6.0095527758620537E-2</v>
      </c>
      <c r="AG276" s="7">
        <f t="shared" si="66"/>
        <v>-0.36770572782738098</v>
      </c>
      <c r="AH276" s="7">
        <f>Ganges!P276-AF276-AG276-AVERAGE(Ganges!$P$2:$P$349)</f>
        <v>-5.9595246339285701E-2</v>
      </c>
    </row>
    <row r="277" spans="1:34" x14ac:dyDescent="0.2">
      <c r="A277" s="3">
        <v>41258</v>
      </c>
      <c r="B277">
        <f t="shared" si="68"/>
        <v>2012</v>
      </c>
      <c r="C277">
        <f t="shared" si="69"/>
        <v>12</v>
      </c>
      <c r="D277" s="7">
        <f>AVERAGE(Ganges!D271:D282)</f>
        <v>-9.6284660891666665</v>
      </c>
      <c r="E277" s="7">
        <f t="shared" si="57"/>
        <v>-2.527804368779762</v>
      </c>
      <c r="F277" s="7">
        <f>Ganges!D277-D277-E277</f>
        <v>-0.72173075205357229</v>
      </c>
      <c r="G277" s="7"/>
      <c r="H277" s="7">
        <f>AVERAGE(Ganges!H271:H282)-AVERAGE(Ganges!$H$2:$H$349)</f>
        <v>-8.5152686114374774</v>
      </c>
      <c r="I277" s="7">
        <f t="shared" si="58"/>
        <v>0.85680571044576936</v>
      </c>
      <c r="J277" s="7">
        <f>Ganges!H277-H277-I277-AVERAGE(Ganges!$H$2:$H$349)</f>
        <v>0.22848075122146838</v>
      </c>
      <c r="K277" s="7">
        <f>AVERAGE(Ganges!I271:I282)-AVERAGE(Ganges!$I$2:$I$349)</f>
        <v>-2.6242244323850699</v>
      </c>
      <c r="L277" s="7">
        <f t="shared" si="59"/>
        <v>-0.11034003916667245</v>
      </c>
      <c r="M277" s="7">
        <f>Ganges!I277-K277-L277-AVERAGE(Ganges!$I$2:$I$349)</f>
        <v>-1.7338834999996777E-2</v>
      </c>
      <c r="N277" s="7">
        <f>AVERAGE(Ganges!J271:J282)-AVERAGE(Ganges!$J$2:$J$349)</f>
        <v>0.17947184479885037</v>
      </c>
      <c r="O277" s="7">
        <f t="shared" si="60"/>
        <v>-0.87976573282738069</v>
      </c>
      <c r="P277" s="7">
        <f>Ganges!J277-N277-O277-AVERAGE(Ganges!$J$2:$J$349)</f>
        <v>-0.17342656800595257</v>
      </c>
      <c r="Q277" s="7">
        <f>AVERAGE(Ganges!K271:K282)-AVERAGE(Ganges!$K$2:$K$349)</f>
        <v>0.10717633287356498</v>
      </c>
      <c r="R277" s="7">
        <f t="shared" si="61"/>
        <v>0.19008705988095242</v>
      </c>
      <c r="S277" s="7">
        <f>Ganges!K277-Q277-R277-AVERAGE(Ganges!$K$2:$K$349)</f>
        <v>-6.707295904761934E-2</v>
      </c>
      <c r="T277" s="7">
        <f>AVERAGE(Ganges!L271:L282)-AVERAGE(Ganges!$L$2:$L$349)</f>
        <v>0.9380595480459748</v>
      </c>
      <c r="U277" s="7">
        <f t="shared" si="62"/>
        <v>-0.17494037616071356</v>
      </c>
      <c r="V277" s="7">
        <f>Ganges!L277-T277-U277-AVERAGE(Ganges!$L$2:$L$349)</f>
        <v>-0.37010702383928695</v>
      </c>
      <c r="W277" s="7">
        <f>AVERAGE(Ganges!M271:M282)-AVERAGE(Ganges!$M$2:$M$349)</f>
        <v>2.8161439942526734E-3</v>
      </c>
      <c r="X277" s="7">
        <f t="shared" si="63"/>
        <v>-0.13155094151785712</v>
      </c>
      <c r="Y277" s="7">
        <f>Ganges!M277-W277-X277-AVERAGE(Ganges!$M$2:$M$349)</f>
        <v>-4.8990676488095131E-3</v>
      </c>
      <c r="Z277" s="7">
        <f>AVERAGE(Ganges!N271:N282)-AVERAGE(Ganges!$N$2:$N$349)</f>
        <v>6.8463965201148946E-2</v>
      </c>
      <c r="AA277" s="7">
        <f t="shared" si="64"/>
        <v>-0.27994975589285714</v>
      </c>
      <c r="AB277" s="7">
        <f>Ganges!N277-Z277-AA277-AVERAGE(Ganges!$N$2:$N$349)</f>
        <v>-0.12370280660714272</v>
      </c>
      <c r="AC277" s="7">
        <f>AVERAGE(Ganges!O271:O282)-AVERAGE(Ganges!$O$2:$O$349)</f>
        <v>0.15114917887930979</v>
      </c>
      <c r="AD277" s="7">
        <f t="shared" si="65"/>
        <v>-1.6303820916666663</v>
      </c>
      <c r="AE277" s="7">
        <f>Ganges!O277-AC277-AD277-AVERAGE(Ganges!$O$2:$O$349)</f>
        <v>-0.13075314416666739</v>
      </c>
      <c r="AF277" s="7">
        <f>AVERAGE(Ganges!P271:P282)-AVERAGE(Ganges!$P$2:$P$349)</f>
        <v>6.39054860919539E-2</v>
      </c>
      <c r="AG277" s="7">
        <f t="shared" si="66"/>
        <v>-0.36776374574404763</v>
      </c>
      <c r="AH277" s="7">
        <f>Ganges!P277-AF277-AG277-AVERAGE(Ganges!$P$2:$P$349)</f>
        <v>-6.2852606755952389E-2</v>
      </c>
    </row>
    <row r="278" spans="1:34" x14ac:dyDescent="0.2">
      <c r="A278" s="3">
        <v>41289</v>
      </c>
      <c r="B278">
        <f t="shared" si="68"/>
        <v>2013</v>
      </c>
      <c r="C278">
        <f t="shared" si="69"/>
        <v>1</v>
      </c>
      <c r="D278" s="7">
        <f>AVERAGE(Ganges!D272:D283)</f>
        <v>-9.0431374299999998</v>
      </c>
      <c r="E278" s="7">
        <f t="shared" si="57"/>
        <v>-4.2338140159523814</v>
      </c>
      <c r="F278" s="7">
        <f>Ganges!D278-D278-E278</f>
        <v>-1.398317684047619</v>
      </c>
      <c r="G278" s="7"/>
      <c r="H278" s="7">
        <f>AVERAGE(Ganges!H272:H283)-AVERAGE(Ganges!$H$2:$H$349)</f>
        <v>-8.543344783937755</v>
      </c>
      <c r="I278" s="7">
        <f t="shared" si="58"/>
        <v>-0.22963460261826185</v>
      </c>
      <c r="J278" s="7">
        <f>Ganges!H278-H278-I278-AVERAGE(Ganges!$H$2:$H$349)</f>
        <v>4.3924966785652941E-2</v>
      </c>
      <c r="K278" s="7">
        <f>AVERAGE(Ganges!I272:I283)-AVERAGE(Ganges!$I$2:$I$349)</f>
        <v>-2.6530327082183973</v>
      </c>
      <c r="L278" s="7">
        <f t="shared" si="59"/>
        <v>-4.2418025238092127E-2</v>
      </c>
      <c r="M278" s="7">
        <f>Ganges!I278-K278-L278-AVERAGE(Ganges!$I$2:$I$349)</f>
        <v>-1.1462033095249069E-2</v>
      </c>
      <c r="N278" s="7">
        <f>AVERAGE(Ganges!J272:J283)-AVERAGE(Ganges!$J$2:$J$349)</f>
        <v>0.32839947313218376</v>
      </c>
      <c r="O278" s="7">
        <f t="shared" si="60"/>
        <v>-1.4857769168154762</v>
      </c>
      <c r="P278" s="7">
        <f>Ganges!J278-N278-O278-AVERAGE(Ganges!$J$2:$J$349)</f>
        <v>-0.32082357235119074</v>
      </c>
      <c r="Q278" s="7">
        <f>AVERAGE(Ganges!K272:K283)-AVERAGE(Ganges!$K$2:$K$349)</f>
        <v>5.682876620689814E-2</v>
      </c>
      <c r="R278" s="7">
        <f t="shared" si="61"/>
        <v>0.21653965023809529</v>
      </c>
      <c r="S278" s="7">
        <f>Ganges!K278-Q278-R278-AVERAGE(Ganges!$K$2:$K$349)</f>
        <v>-1.5593072738095071E-2</v>
      </c>
      <c r="T278" s="7">
        <f>AVERAGE(Ganges!L272:L283)-AVERAGE(Ganges!$L$2:$L$349)</f>
        <v>1.3010463905459746</v>
      </c>
      <c r="U278" s="7">
        <f t="shared" si="62"/>
        <v>-1.093703183482142</v>
      </c>
      <c r="V278" s="7">
        <f>Ganges!L278-T278-U278-AVERAGE(Ganges!$L$2:$L$349)</f>
        <v>-0.57721376901785781</v>
      </c>
      <c r="W278" s="7">
        <f>AVERAGE(Ganges!M272:M283)-AVERAGE(Ganges!$M$2:$M$349)</f>
        <v>2.5867256609194145E-3</v>
      </c>
      <c r="X278" s="7">
        <f t="shared" si="63"/>
        <v>5.7876683541666668E-2</v>
      </c>
      <c r="Y278" s="7">
        <f>Ganges!M278-W278-X278-AVERAGE(Ganges!$M$2:$M$349)</f>
        <v>-1.5552543749999814E-3</v>
      </c>
      <c r="Z278" s="7">
        <f>AVERAGE(Ganges!N272:N283)-AVERAGE(Ganges!$N$2:$N$349)</f>
        <v>5.4125318534482436E-2</v>
      </c>
      <c r="AA278" s="7">
        <f t="shared" si="64"/>
        <v>1.6850998422619168E-2</v>
      </c>
      <c r="AB278" s="7">
        <f>Ganges!N278-Z278-AA278-AVERAGE(Ganges!$N$2:$N$349)</f>
        <v>-0.13428023425595259</v>
      </c>
      <c r="AC278" s="7">
        <f>AVERAGE(Ganges!O272:O283)-AVERAGE(Ganges!$O$2:$O$349)</f>
        <v>0.26306580054597628</v>
      </c>
      <c r="AD278" s="7">
        <f t="shared" si="65"/>
        <v>-1.308780161279762</v>
      </c>
      <c r="AE278" s="7">
        <f>Ganges!O278-AC278-AD278-AVERAGE(Ganges!$O$2:$O$349)</f>
        <v>-0.23915649622023771</v>
      </c>
      <c r="AF278" s="7">
        <f>AVERAGE(Ganges!P272:P283)-AVERAGE(Ganges!$P$2:$P$349)</f>
        <v>0.14720201359195384</v>
      </c>
      <c r="AG278" s="7">
        <f t="shared" si="66"/>
        <v>-0.36475476767857146</v>
      </c>
      <c r="AH278" s="7">
        <f>Ganges!P278-AF278-AG278-AVERAGE(Ganges!$P$2:$P$349)</f>
        <v>-0.1420954623214285</v>
      </c>
    </row>
    <row r="279" spans="1:34" x14ac:dyDescent="0.2">
      <c r="A279" s="3">
        <v>41320</v>
      </c>
      <c r="B279">
        <f t="shared" si="68"/>
        <v>2013</v>
      </c>
      <c r="C279">
        <f t="shared" si="69"/>
        <v>2</v>
      </c>
      <c r="D279" s="7">
        <f>AVERAGE(Ganges!D273:D284)</f>
        <v>-8.2029675233333332</v>
      </c>
      <c r="E279" s="7">
        <f t="shared" si="57"/>
        <v>-5.2546216000595232</v>
      </c>
      <c r="F279" s="7">
        <f>Ganges!D279-D279-E279</f>
        <v>-6.6635156607143919E-2</v>
      </c>
      <c r="G279" s="7"/>
      <c r="H279" s="7">
        <f>AVERAGE(Ganges!H273:H284)-AVERAGE(Ganges!$H$2:$H$349)</f>
        <v>-8.2354020756038153</v>
      </c>
      <c r="I279" s="7">
        <f t="shared" si="58"/>
        <v>-0.54886954151743339</v>
      </c>
      <c r="J279" s="7">
        <f>Ganges!H279-H279-I279-AVERAGE(Ganges!$H$2:$H$349)</f>
        <v>-0.12471444264929232</v>
      </c>
      <c r="K279" s="7">
        <f>AVERAGE(Ganges!I273:I284)-AVERAGE(Ganges!$I$2:$I$349)</f>
        <v>-2.6830744032183986</v>
      </c>
      <c r="L279" s="7">
        <f t="shared" si="59"/>
        <v>4.2136805297630531E-2</v>
      </c>
      <c r="M279" s="7">
        <f>Ganges!I279-K279-L279-AVERAGE(Ganges!$I$2:$I$349)</f>
        <v>4.4082661369031939E-2</v>
      </c>
      <c r="N279" s="7">
        <f>AVERAGE(Ganges!J273:J284)-AVERAGE(Ganges!$J$2:$J$349)</f>
        <v>0.49695671979885114</v>
      </c>
      <c r="O279" s="7">
        <f t="shared" si="60"/>
        <v>-1.6770966998809522</v>
      </c>
      <c r="P279" s="7">
        <f>Ganges!J279-N279-O279-AVERAGE(Ganges!$J$2:$J$349)</f>
        <v>-0.32805934595238195</v>
      </c>
      <c r="Q279" s="7">
        <f>AVERAGE(Ganges!K273:K284)-AVERAGE(Ganges!$K$2:$K$349)</f>
        <v>-1.4223067126435063E-2</v>
      </c>
      <c r="R279" s="7">
        <f t="shared" si="61"/>
        <v>-5.4973427976191536E-3</v>
      </c>
      <c r="S279" s="7">
        <f>Ganges!K279-Q279-R279-AVERAGE(Ganges!$K$2:$K$349)</f>
        <v>-0.19249926636904757</v>
      </c>
      <c r="T279" s="7">
        <f>AVERAGE(Ganges!L273:L284)-AVERAGE(Ganges!$L$2:$L$349)</f>
        <v>1.6503637030459748</v>
      </c>
      <c r="U279" s="7">
        <f t="shared" si="62"/>
        <v>-1.9322372438392863</v>
      </c>
      <c r="V279" s="7">
        <f>Ganges!L279-T279-U279-AVERAGE(Ganges!$L$2:$L$349)</f>
        <v>-3.042943116071406E-2</v>
      </c>
      <c r="W279" s="7">
        <f>AVERAGE(Ganges!M273:M284)-AVERAGE(Ganges!$M$2:$M$349)</f>
        <v>2.2756589942527494E-3</v>
      </c>
      <c r="X279" s="7">
        <f t="shared" si="63"/>
        <v>5.7873377500000073E-2</v>
      </c>
      <c r="Y279" s="7">
        <f>Ganges!M279-W279-X279-AVERAGE(Ganges!$M$2:$M$349)</f>
        <v>-1.0878216666667662E-3</v>
      </c>
      <c r="Z279" s="7">
        <f>AVERAGE(Ganges!N273:N284)-AVERAGE(Ganges!$N$2:$N$349)</f>
        <v>5.3284653534482418E-2</v>
      </c>
      <c r="AA279" s="7">
        <f t="shared" si="64"/>
        <v>0.43765920318452389</v>
      </c>
      <c r="AB279" s="7">
        <f>Ganges!N279-Z279-AA279-AVERAGE(Ganges!$N$2:$N$349)</f>
        <v>0.28571023598214285</v>
      </c>
      <c r="AC279" s="7">
        <f>AVERAGE(Ganges!O273:O284)-AVERAGE(Ganges!$O$2:$O$349)</f>
        <v>0.30112098221264283</v>
      </c>
      <c r="AD279" s="7">
        <f t="shared" si="65"/>
        <v>-1.2697476931547613</v>
      </c>
      <c r="AE279" s="7">
        <f>Ganges!O279-AC279-AD279-AVERAGE(Ganges!$O$2:$O$349)</f>
        <v>0.48593495398809505</v>
      </c>
      <c r="AF279" s="7">
        <f>AVERAGE(Ganges!P273:P284)-AVERAGE(Ganges!$P$2:$P$349)</f>
        <v>0.22575040525862045</v>
      </c>
      <c r="AG279" s="7">
        <f t="shared" si="66"/>
        <v>-0.35885107348214285</v>
      </c>
      <c r="AH279" s="7">
        <f>Ganges!P279-AF279-AG279-AVERAGE(Ganges!$P$2:$P$349)</f>
        <v>-0.20556118818452374</v>
      </c>
    </row>
    <row r="280" spans="1:34" x14ac:dyDescent="0.2">
      <c r="A280" s="3">
        <v>41348</v>
      </c>
      <c r="B280">
        <f t="shared" si="68"/>
        <v>2013</v>
      </c>
      <c r="C280">
        <f t="shared" si="69"/>
        <v>3</v>
      </c>
      <c r="D280" s="7">
        <f>AVERAGE(Ganges!D274:D285)</f>
        <v>-7.6488583075000003</v>
      </c>
      <c r="E280" s="7">
        <f t="shared" si="57"/>
        <v>-6.4335412916964296</v>
      </c>
      <c r="F280" s="7">
        <f>Ganges!D280-D280-E280</f>
        <v>-1.31470276080357</v>
      </c>
      <c r="G280" s="7"/>
      <c r="H280" s="7">
        <f>AVERAGE(Ganges!H274:H285)-AVERAGE(Ganges!$H$2:$H$349)</f>
        <v>-7.9845068931040259</v>
      </c>
      <c r="I280" s="7">
        <f t="shared" si="58"/>
        <v>-1.0008007227083908</v>
      </c>
      <c r="J280" s="7">
        <f>Ganges!H280-H280-I280-AVERAGE(Ganges!$H$2:$H$349)</f>
        <v>-0.45907883395784665</v>
      </c>
      <c r="K280" s="7">
        <f>AVERAGE(Ganges!I274:I285)-AVERAGE(Ganges!$I$2:$I$349)</f>
        <v>-2.7129059715517414</v>
      </c>
      <c r="L280" s="7">
        <f t="shared" si="59"/>
        <v>0.12230055642857707</v>
      </c>
      <c r="M280" s="7">
        <f>Ganges!I280-K280-L280-AVERAGE(Ganges!$I$2:$I$349)</f>
        <v>1.609697857142578E-2</v>
      </c>
      <c r="N280" s="7">
        <f>AVERAGE(Ganges!J274:J285)-AVERAGE(Ganges!$J$2:$J$349)</f>
        <v>0.55177892646551685</v>
      </c>
      <c r="O280" s="7">
        <f t="shared" si="60"/>
        <v>-1.8011396020535715</v>
      </c>
      <c r="P280" s="7">
        <f>Ganges!J280-N280-O280-AVERAGE(Ganges!$J$2:$J$349)</f>
        <v>-0.4476411304464285</v>
      </c>
      <c r="Q280" s="7">
        <f>AVERAGE(Ganges!K274:K285)-AVERAGE(Ganges!$K$2:$K$349)</f>
        <v>-1.2267930459768372E-2</v>
      </c>
      <c r="R280" s="7">
        <f t="shared" si="61"/>
        <v>5.2535116071428689E-2</v>
      </c>
      <c r="S280" s="7">
        <f>Ganges!K280-Q280-R280-AVERAGE(Ganges!$K$2:$K$349)</f>
        <v>2.6523680952379447E-3</v>
      </c>
      <c r="T280" s="7">
        <f>AVERAGE(Ganges!L274:L285)-AVERAGE(Ganges!$L$2:$L$349)</f>
        <v>1.9283762172126409</v>
      </c>
      <c r="U280" s="7">
        <f t="shared" si="62"/>
        <v>-3.0455844529464278</v>
      </c>
      <c r="V280" s="7">
        <f>Ganges!L280-T280-U280-AVERAGE(Ganges!$L$2:$L$349)</f>
        <v>-0.67789378622023833</v>
      </c>
      <c r="W280" s="7">
        <f>AVERAGE(Ganges!M274:M285)-AVERAGE(Ganges!$M$2:$M$349)</f>
        <v>2.1858873275860669E-3</v>
      </c>
      <c r="X280" s="7">
        <f t="shared" si="63"/>
        <v>5.7839161636904807E-2</v>
      </c>
      <c r="Y280" s="7">
        <f>Ganges!M280-W280-X280-AVERAGE(Ganges!$M$2:$M$349)</f>
        <v>-9.6383413690481756E-4</v>
      </c>
      <c r="Z280" s="7">
        <f>AVERAGE(Ganges!N274:N285)-AVERAGE(Ganges!$N$2:$N$349)</f>
        <v>5.3397721034482371E-2</v>
      </c>
      <c r="AA280" s="7">
        <f t="shared" si="64"/>
        <v>0.78479671071428569</v>
      </c>
      <c r="AB280" s="7">
        <f>Ganges!N280-Z280-AA280-AVERAGE(Ganges!$N$2:$N$349)</f>
        <v>0.29742339095238113</v>
      </c>
      <c r="AC280" s="7">
        <f>AVERAGE(Ganges!O274:O285)-AVERAGE(Ganges!$O$2:$O$349)</f>
        <v>0.30046994054597675</v>
      </c>
      <c r="AD280" s="7">
        <f t="shared" si="65"/>
        <v>-1.2446956646428582</v>
      </c>
      <c r="AE280" s="7">
        <f>Ganges!O280-AC280-AD280-AVERAGE(Ganges!$O$2:$O$349)</f>
        <v>0.18628638714285817</v>
      </c>
      <c r="AF280" s="7">
        <f>AVERAGE(Ganges!P274:P285)-AVERAGE(Ganges!$P$2:$P$349)</f>
        <v>0.2246396927586205</v>
      </c>
      <c r="AG280" s="7">
        <f t="shared" si="66"/>
        <v>-0.35879812741071426</v>
      </c>
      <c r="AH280" s="7">
        <f>Ganges!P280-AF280-AG280-AVERAGE(Ganges!$P$2:$P$349)</f>
        <v>-0.23171108175595237</v>
      </c>
    </row>
    <row r="281" spans="1:34" x14ac:dyDescent="0.2">
      <c r="A281" s="3">
        <v>41379</v>
      </c>
      <c r="B281">
        <f t="shared" si="68"/>
        <v>2013</v>
      </c>
      <c r="C281">
        <f t="shared" si="69"/>
        <v>4</v>
      </c>
      <c r="D281" s="7">
        <f>AVERAGE(Ganges!D275:D286)</f>
        <v>-8.0182420800000003</v>
      </c>
      <c r="E281" s="7">
        <f t="shared" si="57"/>
        <v>-7.9041783172619047</v>
      </c>
      <c r="F281" s="7">
        <f>Ganges!D281-D281-E281</f>
        <v>-1.7762700127380961</v>
      </c>
      <c r="G281" s="7"/>
      <c r="H281" s="7">
        <f>AVERAGE(Ganges!H275:H286)-AVERAGE(Ganges!$H$2:$H$349)</f>
        <v>-7.8608496664364793</v>
      </c>
      <c r="I281" s="7">
        <f t="shared" si="58"/>
        <v>-1.958955310744841</v>
      </c>
      <c r="J281" s="7">
        <f>Ganges!H281-H281-I281-AVERAGE(Ganges!$H$2:$H$349)</f>
        <v>-0.57795061258912028</v>
      </c>
      <c r="K281" s="7">
        <f>AVERAGE(Ganges!I275:I286)-AVERAGE(Ganges!$I$2:$I$349)</f>
        <v>-2.744460194051733</v>
      </c>
      <c r="L281" s="7">
        <f t="shared" si="59"/>
        <v>0.19232259363092652</v>
      </c>
      <c r="M281" s="7">
        <f>Ganges!I281-K281-L281-AVERAGE(Ganges!$I$2:$I$349)</f>
        <v>1.1126023869067581E-2</v>
      </c>
      <c r="N281" s="7">
        <f>AVERAGE(Ganges!J275:J286)-AVERAGE(Ganges!$J$2:$J$349)</f>
        <v>0.43915503646551723</v>
      </c>
      <c r="O281" s="7">
        <f t="shared" si="60"/>
        <v>-1.7586500249702381</v>
      </c>
      <c r="P281" s="7">
        <f>Ganges!J281-N281-O281-AVERAGE(Ganges!$J$2:$J$349)</f>
        <v>-0.39179198752976219</v>
      </c>
      <c r="Q281" s="7">
        <f>AVERAGE(Ganges!K275:K286)-AVERAGE(Ganges!$K$2:$K$349)</f>
        <v>1.9877557040231641E-2</v>
      </c>
      <c r="R281" s="7">
        <f t="shared" si="61"/>
        <v>0.2259362869047622</v>
      </c>
      <c r="S281" s="7">
        <f>Ganges!K281-Q281-R281-AVERAGE(Ganges!$K$2:$K$349)</f>
        <v>-6.0747502380955609E-3</v>
      </c>
      <c r="T281" s="7">
        <f>AVERAGE(Ganges!L275:L286)-AVERAGE(Ganges!$L$2:$L$349)</f>
        <v>1.7347571247126403</v>
      </c>
      <c r="U281" s="7">
        <f t="shared" si="62"/>
        <v>-3.723486840119048</v>
      </c>
      <c r="V281" s="7">
        <f>Ganges!L281-T281-U281-AVERAGE(Ganges!$L$2:$L$349)</f>
        <v>-0.96334185654761839</v>
      </c>
      <c r="W281" s="7">
        <f>AVERAGE(Ganges!M275:M286)-AVERAGE(Ganges!$M$2:$M$349)</f>
        <v>1.9508664942527454E-3</v>
      </c>
      <c r="X281" s="7">
        <f t="shared" si="63"/>
        <v>-0.21711850002976191</v>
      </c>
      <c r="Y281" s="7">
        <f>Ganges!M281-W281-X281-AVERAGE(Ganges!$M$2:$M$349)</f>
        <v>-2.7061016369047952E-3</v>
      </c>
      <c r="Z281" s="7">
        <f>AVERAGE(Ganges!N275:N286)-AVERAGE(Ganges!$N$2:$N$349)</f>
        <v>5.3301729367815742E-2</v>
      </c>
      <c r="AA281" s="7">
        <f t="shared" si="64"/>
        <v>0.94605123470238128</v>
      </c>
      <c r="AB281" s="7">
        <f>Ganges!N281-Z281-AA281-AVERAGE(Ganges!$N$2:$N$349)</f>
        <v>0.18188112863095207</v>
      </c>
      <c r="AC281" s="7">
        <f>AVERAGE(Ganges!O275:O286)-AVERAGE(Ganges!$O$2:$O$349)</f>
        <v>0.19158175221264351</v>
      </c>
      <c r="AD281" s="7">
        <f t="shared" si="65"/>
        <v>-1.2491411090178564</v>
      </c>
      <c r="AE281" s="7">
        <f>Ganges!O281-AC281-AD281-AVERAGE(Ganges!$O$2:$O$349)</f>
        <v>0.12165366985118897</v>
      </c>
      <c r="AF281" s="7">
        <f>AVERAGE(Ganges!P275:P286)-AVERAGE(Ganges!$P$2:$P$349)</f>
        <v>0.14647524442528714</v>
      </c>
      <c r="AG281" s="7">
        <f t="shared" si="66"/>
        <v>-0.36113467098214286</v>
      </c>
      <c r="AH281" s="7">
        <f>Ganges!P281-AF281-AG281-AVERAGE(Ganges!$P$2:$P$349)</f>
        <v>-0.14904509985119041</v>
      </c>
    </row>
    <row r="282" spans="1:34" x14ac:dyDescent="0.2">
      <c r="A282" s="3">
        <v>41409</v>
      </c>
      <c r="B282">
        <f t="shared" si="68"/>
        <v>2013</v>
      </c>
      <c r="C282">
        <f t="shared" si="69"/>
        <v>5</v>
      </c>
      <c r="D282" s="7">
        <f>AVERAGE(Ganges!D276:D287)</f>
        <v>-7.6516793433333321</v>
      </c>
      <c r="E282" s="7">
        <f t="shared" si="57"/>
        <v>-8.4472615789880923</v>
      </c>
      <c r="F282" s="7">
        <f>Ganges!D282-D282-E282</f>
        <v>-2.8643216376785769</v>
      </c>
      <c r="G282" s="7"/>
      <c r="H282" s="7">
        <f>AVERAGE(Ganges!H276:H287)-AVERAGE(Ganges!$H$2:$H$349)</f>
        <v>-7.7095231689372667</v>
      </c>
      <c r="I282" s="7">
        <f t="shared" si="58"/>
        <v>-2.9423304963988812</v>
      </c>
      <c r="J282" s="7">
        <f>Ganges!H282-H282-I282-AVERAGE(Ganges!$H$2:$H$349)</f>
        <v>-0.90972028443411546</v>
      </c>
      <c r="K282" s="7">
        <f>AVERAGE(Ganges!I276:I287)-AVERAGE(Ganges!$I$2:$I$349)</f>
        <v>-2.7726943582184091</v>
      </c>
      <c r="L282" s="7">
        <f t="shared" si="59"/>
        <v>0.26187326818451595</v>
      </c>
      <c r="M282" s="7">
        <f>Ganges!I282-K282-L282-AVERAGE(Ganges!$I$2:$I$349)</f>
        <v>1.0046933482151132E-2</v>
      </c>
      <c r="N282" s="7">
        <f>AVERAGE(Ganges!J276:J287)-AVERAGE(Ganges!$J$2:$J$349)</f>
        <v>0.45921732396551684</v>
      </c>
      <c r="O282" s="7">
        <f t="shared" si="60"/>
        <v>-1.654806472142857</v>
      </c>
      <c r="P282" s="7">
        <f>Ganges!J282-N282-O282-AVERAGE(Ganges!$J$2:$J$349)</f>
        <v>-0.46088393785714299</v>
      </c>
      <c r="Q282" s="7">
        <f>AVERAGE(Ganges!K276:K287)-AVERAGE(Ganges!$K$2:$K$349)</f>
        <v>-3.9058937126435045E-2</v>
      </c>
      <c r="R282" s="7">
        <f t="shared" si="61"/>
        <v>0.48784478613095239</v>
      </c>
      <c r="S282" s="7">
        <f>Ganges!K282-Q282-R282-AVERAGE(Ganges!$K$2:$K$349)</f>
        <v>0.19284662470238112</v>
      </c>
      <c r="T282" s="7">
        <f>AVERAGE(Ganges!L276:L287)-AVERAGE(Ganges!$L$2:$L$349)</f>
        <v>1.8389435797126428</v>
      </c>
      <c r="U282" s="7">
        <f t="shared" si="62"/>
        <v>-4.0625065267857146</v>
      </c>
      <c r="V282" s="7">
        <f>Ganges!L282-T282-U282-AVERAGE(Ganges!$L$2:$L$349)</f>
        <v>-1.3992201348809541</v>
      </c>
      <c r="W282" s="7">
        <f>AVERAGE(Ganges!M276:M287)-AVERAGE(Ganges!$M$2:$M$349)</f>
        <v>1.7158456609193962E-3</v>
      </c>
      <c r="X282" s="7">
        <f t="shared" si="63"/>
        <v>-8.4250850982142855E-2</v>
      </c>
      <c r="Y282" s="7">
        <f>Ganges!M282-W282-X282-AVERAGE(Ganges!$M$2:$M$349)</f>
        <v>4.9052801488095044E-3</v>
      </c>
      <c r="Z282" s="7">
        <f>AVERAGE(Ganges!N276:N287)-AVERAGE(Ganges!$N$2:$N$349)</f>
        <v>5.2854495201149043E-2</v>
      </c>
      <c r="AA282" s="7">
        <f t="shared" si="64"/>
        <v>0.73088484630952411</v>
      </c>
      <c r="AB282" s="7">
        <f>Ganges!N282-Z282-AA282-AVERAGE(Ganges!$N$2:$N$349)</f>
        <v>6.7330201190475947E-2</v>
      </c>
      <c r="AC282" s="7">
        <f>AVERAGE(Ganges!O276:O287)-AVERAGE(Ganges!$O$2:$O$349)</f>
        <v>0.3548764255459762</v>
      </c>
      <c r="AD282" s="7">
        <f t="shared" si="65"/>
        <v>-0.8533853583035711</v>
      </c>
      <c r="AE282" s="7">
        <f>Ganges!O282-AC282-AD282-AVERAGE(Ganges!$O$2:$O$349)</f>
        <v>-0.22734307419642885</v>
      </c>
      <c r="AF282" s="7">
        <f>AVERAGE(Ganges!P276:P287)-AVERAGE(Ganges!$P$2:$P$349)</f>
        <v>0.16202415109195378</v>
      </c>
      <c r="AG282" s="7">
        <f t="shared" si="66"/>
        <v>-0.33059407988095235</v>
      </c>
      <c r="AH282" s="7">
        <f>Ganges!P282-AF282-AG282-AVERAGE(Ganges!$P$2:$P$349)</f>
        <v>-0.14228450761904754</v>
      </c>
    </row>
    <row r="283" spans="1:34" x14ac:dyDescent="0.2">
      <c r="A283" s="3">
        <v>41440</v>
      </c>
      <c r="B283">
        <f t="shared" si="68"/>
        <v>2013</v>
      </c>
      <c r="C283">
        <f t="shared" si="69"/>
        <v>6</v>
      </c>
      <c r="D283" s="7">
        <f>AVERAGE(Ganges!D277:D288)</f>
        <v>-7.4489341041666677</v>
      </c>
      <c r="E283" s="7">
        <f t="shared" si="57"/>
        <v>-5.6838632847619053</v>
      </c>
      <c r="F283" s="7">
        <f>Ganges!D283-D283-E283</f>
        <v>2.3695098489285726</v>
      </c>
      <c r="G283" s="7"/>
      <c r="H283" s="7">
        <f>AVERAGE(Ganges!H277:H288)-AVERAGE(Ganges!$H$2:$H$349)</f>
        <v>-7.5614111897698422</v>
      </c>
      <c r="I283" s="7">
        <f t="shared" si="58"/>
        <v>-2.8943517773818712</v>
      </c>
      <c r="J283" s="7">
        <f>Ganges!H283-H283-I283-AVERAGE(Ganges!$H$2:$H$349)</f>
        <v>-0.35507856261892812</v>
      </c>
      <c r="K283" s="7">
        <f>AVERAGE(Ganges!I277:I288)-AVERAGE(Ganges!$I$2:$I$349)</f>
        <v>-2.8009091307184022</v>
      </c>
      <c r="L283" s="7">
        <f t="shared" si="59"/>
        <v>0.24831659461309386</v>
      </c>
      <c r="M283" s="7">
        <f>Ganges!I283-K283-L283-AVERAGE(Ganges!$I$2:$I$349)</f>
        <v>1.1783139553571687E-2</v>
      </c>
      <c r="N283" s="7">
        <f>AVERAGE(Ganges!J277:J288)-AVERAGE(Ganges!$J$2:$J$349)</f>
        <v>0.4937784806321841</v>
      </c>
      <c r="O283" s="7">
        <f t="shared" si="60"/>
        <v>-0.61263912815476207</v>
      </c>
      <c r="P283" s="7">
        <f>Ganges!J283-N283-O283-AVERAGE(Ganges!$J$2:$J$349)</f>
        <v>0.67559015148809509</v>
      </c>
      <c r="Q283" s="7">
        <f>AVERAGE(Ganges!K277:K288)-AVERAGE(Ganges!$K$2:$K$349)</f>
        <v>-5.1579101293101726E-2</v>
      </c>
      <c r="R283" s="7">
        <f t="shared" si="61"/>
        <v>0.22362542860119017</v>
      </c>
      <c r="S283" s="7">
        <f>Ganges!K283-Q283-R283-AVERAGE(Ganges!$K$2:$K$349)</f>
        <v>-7.566760360119007E-2</v>
      </c>
      <c r="T283" s="7">
        <f>AVERAGE(Ganges!L277:L288)-AVERAGE(Ganges!$L$2:$L$349)</f>
        <v>1.8464457772126437</v>
      </c>
      <c r="U283" s="7">
        <f t="shared" si="62"/>
        <v>-2.4164560386607152</v>
      </c>
      <c r="V283" s="7">
        <f>Ganges!L283-T283-U283-AVERAGE(Ganges!$L$2:$L$349)</f>
        <v>1.3510958494940457</v>
      </c>
      <c r="W283" s="7">
        <f>AVERAGE(Ganges!M277:M288)-AVERAGE(Ganges!$M$2:$M$349)</f>
        <v>1.4702714942526895E-3</v>
      </c>
      <c r="X283" s="7">
        <f t="shared" si="63"/>
        <v>-5.7958727619047634E-2</v>
      </c>
      <c r="Y283" s="7">
        <f>Ganges!M283-W283-X283-AVERAGE(Ganges!$M$2:$M$349)</f>
        <v>4.2607409523809925E-3</v>
      </c>
      <c r="Z283" s="7">
        <f>AVERAGE(Ganges!N277:N288)-AVERAGE(Ganges!$N$2:$N$349)</f>
        <v>5.264450020114908E-2</v>
      </c>
      <c r="AA283" s="7">
        <f t="shared" si="64"/>
        <v>1.2079400357142833E-2</v>
      </c>
      <c r="AB283" s="7">
        <f>Ganges!N283-Z283-AA283-AVERAGE(Ganges!$N$2:$N$349)</f>
        <v>-0.22105814785714284</v>
      </c>
      <c r="AC283" s="7">
        <f>AVERAGE(Ganges!O277:O288)-AVERAGE(Ganges!$O$2:$O$349)</f>
        <v>0.4085163738793085</v>
      </c>
      <c r="AD283" s="7">
        <f t="shared" si="65"/>
        <v>-0.20166404395833393</v>
      </c>
      <c r="AE283" s="7">
        <f>Ganges!O283-AC283-AD283-AVERAGE(Ganges!$O$2:$O$349)</f>
        <v>0.38896142312500182</v>
      </c>
      <c r="AF283" s="7">
        <f>AVERAGE(Ganges!P277:P288)-AVERAGE(Ganges!$P$2:$P$349)</f>
        <v>0.16215321692528717</v>
      </c>
      <c r="AG283" s="7">
        <f t="shared" si="66"/>
        <v>1.5163750148809496E-2</v>
      </c>
      <c r="AH283" s="7">
        <f>Ganges!P283-AF283-AG283-AVERAGE(Ganges!$P$2:$P$349)</f>
        <v>0.58960987651785723</v>
      </c>
    </row>
    <row r="284" spans="1:34" x14ac:dyDescent="0.2">
      <c r="A284" s="3">
        <v>41470</v>
      </c>
      <c r="B284">
        <f t="shared" si="68"/>
        <v>2013</v>
      </c>
      <c r="C284">
        <f t="shared" si="69"/>
        <v>7</v>
      </c>
      <c r="D284" s="7">
        <f>AVERAGE(Ganges!D278:D289)</f>
        <v>-7.2668348416666673</v>
      </c>
      <c r="E284" s="7">
        <f t="shared" ref="E284:E344" si="70">E272</f>
        <v>6.6155838407142857</v>
      </c>
      <c r="F284" s="7">
        <f>Ganges!D284-D284-E284</f>
        <v>4.4916302409523814</v>
      </c>
      <c r="G284" s="7"/>
      <c r="H284" s="7">
        <f>AVERAGE(Ganges!H278:H289)-AVERAGE(Ganges!$H$2:$H$349)</f>
        <v>-7.4157609622702694</v>
      </c>
      <c r="I284" s="7">
        <f t="shared" ref="I284:I344" si="71">I272</f>
        <v>-0.77064296154776457</v>
      </c>
      <c r="J284" s="7">
        <f>Ganges!H284-H284-I284-AVERAGE(Ganges!$H$2:$H$349)</f>
        <v>0.89167567404774672</v>
      </c>
      <c r="K284" s="7">
        <f>AVERAGE(Ganges!I278:I289)-AVERAGE(Ganges!$I$2:$I$349)</f>
        <v>-2.8292990615517439</v>
      </c>
      <c r="L284" s="7">
        <f t="shared" ref="L284:L344" si="72">L272</f>
        <v>5.4661321130851093E-3</v>
      </c>
      <c r="M284" s="7">
        <f>Ganges!I284-K284-L284-AVERAGE(Ganges!$I$2:$I$349)</f>
        <v>-1.2409517113077584E-2</v>
      </c>
      <c r="N284" s="7">
        <f>AVERAGE(Ganges!J278:J289)-AVERAGE(Ganges!$J$2:$J$349)</f>
        <v>0.51704699146551691</v>
      </c>
      <c r="O284" s="7">
        <f t="shared" ref="O284:O344" si="73">O272</f>
        <v>1.9146000988095242</v>
      </c>
      <c r="P284" s="7">
        <f>Ganges!J284-N284-O284-AVERAGE(Ganges!$J$2:$J$349)</f>
        <v>1.0857490736904767</v>
      </c>
      <c r="Q284" s="7">
        <f>AVERAGE(Ganges!K278:K289)-AVERAGE(Ganges!$K$2:$K$349)</f>
        <v>-5.8981382126435111E-2</v>
      </c>
      <c r="R284" s="7">
        <f t="shared" ref="R284:R344" si="74">R272</f>
        <v>-0.24747748931547631</v>
      </c>
      <c r="S284" s="7">
        <f>Ganges!K284-Q284-R284-AVERAGE(Ganges!$K$2:$K$349)</f>
        <v>-0.1334697148511903</v>
      </c>
      <c r="T284" s="7">
        <f>AVERAGE(Ganges!L278:L289)-AVERAGE(Ganges!$L$2:$L$349)</f>
        <v>1.8846664605459758</v>
      </c>
      <c r="U284" s="7">
        <f t="shared" ref="U284:U344" si="75">U272</f>
        <v>2.784802820148812</v>
      </c>
      <c r="V284" s="7">
        <f>Ganges!L284-T284-U284-AVERAGE(Ganges!$L$2:$L$349)</f>
        <v>1.9831382573511878</v>
      </c>
      <c r="W284" s="7">
        <f>AVERAGE(Ganges!M278:M289)-AVERAGE(Ganges!$M$2:$M$349)</f>
        <v>1.4260464942527085E-3</v>
      </c>
      <c r="X284" s="7">
        <f t="shared" ref="X284:X344" si="76">X272</f>
        <v>0.12891117982142855</v>
      </c>
      <c r="Y284" s="7">
        <f>Ganges!M284-W284-X284-AVERAGE(Ganges!$M$2:$M$349)</f>
        <v>2.4678685119047805E-3</v>
      </c>
      <c r="Z284" s="7">
        <f>AVERAGE(Ganges!N278:N289)-AVERAGE(Ganges!$N$2:$N$349)</f>
        <v>4.7283805201149054E-2</v>
      </c>
      <c r="AA284" s="7">
        <f t="shared" ref="AA284:AA344" si="77">AA272</f>
        <v>-0.52519605559523808</v>
      </c>
      <c r="AB284" s="7">
        <f>Ganges!N284-Z284-AA284-AVERAGE(Ganges!$N$2:$N$349)</f>
        <v>-6.1838796904761906E-2</v>
      </c>
      <c r="AC284" s="7">
        <f>AVERAGE(Ganges!O278:O289)-AVERAGE(Ganges!$O$2:$O$349)</f>
        <v>0.42464606554597673</v>
      </c>
      <c r="AD284" s="7">
        <f t="shared" ref="AD284:AD344" si="78">AD272</f>
        <v>2.1484386747619038</v>
      </c>
      <c r="AE284" s="7">
        <f>Ganges!O284-AC284-AD284-AVERAGE(Ganges!$O$2:$O$349)</f>
        <v>7.072792273809636E-2</v>
      </c>
      <c r="AF284" s="7">
        <f>AVERAGE(Ganges!P278:P289)-AVERAGE(Ganges!$P$2:$P$349)</f>
        <v>0.1621769410919538</v>
      </c>
      <c r="AG284" s="7">
        <f t="shared" ref="AG284:AG344" si="79">AG272</f>
        <v>1.1766963763988094</v>
      </c>
      <c r="AH284" s="7">
        <f>Ganges!P284-AF284-AG284-AVERAGE(Ganges!$P$2:$P$349)</f>
        <v>0.66554715610119053</v>
      </c>
    </row>
    <row r="285" spans="1:34" x14ac:dyDescent="0.2">
      <c r="A285" s="3">
        <v>41501</v>
      </c>
      <c r="B285">
        <f t="shared" si="68"/>
        <v>2013</v>
      </c>
      <c r="C285">
        <f t="shared" si="69"/>
        <v>8</v>
      </c>
      <c r="D285" s="7">
        <f>AVERAGE(Ganges!D279:D290)</f>
        <v>-7.0499925875000002</v>
      </c>
      <c r="E285" s="7">
        <f t="shared" si="70"/>
        <v>14.858317791160713</v>
      </c>
      <c r="F285" s="7">
        <f>Ganges!D285-D285-E285</f>
        <v>5.5136342963392853</v>
      </c>
      <c r="G285" s="7"/>
      <c r="H285" s="7">
        <f>AVERAGE(Ganges!H279:H290)-AVERAGE(Ganges!$H$2:$H$349)</f>
        <v>-7.2620540939369675</v>
      </c>
      <c r="I285" s="7">
        <f t="shared" si="71"/>
        <v>1.7910672144639648</v>
      </c>
      <c r="J285" s="7">
        <f>Ganges!H285-H285-I285-AVERAGE(Ganges!$H$2:$H$349)</f>
        <v>1.2487683997023851</v>
      </c>
      <c r="K285" s="7">
        <f>AVERAGE(Ganges!I279:I290)-AVERAGE(Ganges!$I$2:$I$349)</f>
        <v>-2.8575240065517491</v>
      </c>
      <c r="L285" s="7">
        <f t="shared" si="72"/>
        <v>-0.2522639657440422</v>
      </c>
      <c r="M285" s="7">
        <f>Ganges!I285-K285-L285-AVERAGE(Ganges!$I$2:$I$349)</f>
        <v>-3.1073304255947676E-2</v>
      </c>
      <c r="N285" s="7">
        <f>AVERAGE(Ganges!J279:J290)-AVERAGE(Ganges!$J$2:$J$349)</f>
        <v>0.53118210813218392</v>
      </c>
      <c r="O285" s="7">
        <f t="shared" si="73"/>
        <v>3.2617922553273822</v>
      </c>
      <c r="P285" s="7">
        <f>Ganges!J285-N285-O285-AVERAGE(Ganges!$J$2:$J$349)</f>
        <v>0.96694356050595065</v>
      </c>
      <c r="Q285" s="7">
        <f>AVERAGE(Ganges!K279:K290)-AVERAGE(Ganges!$K$2:$K$349)</f>
        <v>-7.2827322959768459E-2</v>
      </c>
      <c r="R285" s="7">
        <f t="shared" si="74"/>
        <v>-0.6777548544940476</v>
      </c>
      <c r="S285" s="7">
        <f>Ganges!K285-Q285-R285-AVERAGE(Ganges!$K$2:$K$349)</f>
        <v>5.1702671160714364E-2</v>
      </c>
      <c r="T285" s="7">
        <f>AVERAGE(Ganges!L279:L290)-AVERAGE(Ganges!$L$2:$L$349)</f>
        <v>1.9378173130459757</v>
      </c>
      <c r="U285" s="7">
        <f t="shared" si="75"/>
        <v>6.3223019357738082</v>
      </c>
      <c r="V285" s="7">
        <f>Ganges!L285-T285-U285-AVERAGE(Ganges!$L$2:$L$349)</f>
        <v>2.9862535492261895</v>
      </c>
      <c r="W285" s="7">
        <f>AVERAGE(Ganges!M279:M290)-AVERAGE(Ganges!$M$2:$M$349)</f>
        <v>1.2450814942527033E-3</v>
      </c>
      <c r="X285" s="7">
        <f t="shared" si="76"/>
        <v>-7.3896365773808981E-3</v>
      </c>
      <c r="Y285" s="7">
        <f>Ganges!M285-W285-X285-AVERAGE(Ganges!$M$2:$M$349)</f>
        <v>-6.4945600892857558E-3</v>
      </c>
      <c r="Z285" s="7">
        <f>AVERAGE(Ganges!N279:N290)-AVERAGE(Ganges!$N$2:$N$349)</f>
        <v>4.2240465201149102E-2</v>
      </c>
      <c r="AA285" s="7">
        <f t="shared" si="77"/>
        <v>-0.60797518208333334</v>
      </c>
      <c r="AB285" s="7">
        <f>Ganges!N285-Z285-AA285-AVERAGE(Ganges!$N$2:$N$349)</f>
        <v>-3.4062550416666726E-2</v>
      </c>
      <c r="AC285" s="7">
        <f>AVERAGE(Ganges!O279:O290)-AVERAGE(Ganges!$O$2:$O$349)</f>
        <v>0.46761614637930915</v>
      </c>
      <c r="AD285" s="7">
        <f t="shared" si="78"/>
        <v>3.8747627743750011</v>
      </c>
      <c r="AE285" s="7">
        <f>Ganges!O285-AC285-AD285-AVERAGE(Ganges!$O$2:$O$349)</f>
        <v>-0.10488825770833365</v>
      </c>
      <c r="AF285" s="7">
        <f>AVERAGE(Ganges!P279:P290)-AVERAGE(Ganges!$P$2:$P$349)</f>
        <v>0.16233495025862044</v>
      </c>
      <c r="AG285" s="7">
        <f t="shared" si="79"/>
        <v>1.1537736213392862</v>
      </c>
      <c r="AH285" s="7">
        <f>Ganges!P285-AF285-AG285-AVERAGE(Ganges!$P$2:$P$349)</f>
        <v>0.43649754199404711</v>
      </c>
    </row>
    <row r="286" spans="1:34" x14ac:dyDescent="0.2">
      <c r="A286" s="3">
        <v>41532</v>
      </c>
      <c r="B286">
        <f t="shared" si="68"/>
        <v>2013</v>
      </c>
      <c r="C286">
        <f t="shared" si="69"/>
        <v>9</v>
      </c>
      <c r="D286" s="7">
        <f>AVERAGE(Ganges!D280:D291)</f>
        <v>-7.0069473850000001</v>
      </c>
      <c r="E286" s="7">
        <f t="shared" si="70"/>
        <v>13.415904409672619</v>
      </c>
      <c r="F286" s="7">
        <f>Ganges!D286-D286-E286</f>
        <v>-1.9491033746726192</v>
      </c>
      <c r="G286" s="7"/>
      <c r="H286" s="7">
        <f>AVERAGE(Ganges!H280:H291)-AVERAGE(Ganges!$H$2:$H$349)</f>
        <v>-7.1243791264369065</v>
      </c>
      <c r="I286" s="7">
        <f t="shared" si="71"/>
        <v>2.8821643645833319</v>
      </c>
      <c r="J286" s="7">
        <f>Ganges!H286-H286-I286-AVERAGE(Ganges!$H$2:$H$349)</f>
        <v>0.57028925208305736</v>
      </c>
      <c r="K286" s="7">
        <f>AVERAGE(Ganges!I280:I291)-AVERAGE(Ganges!$I$2:$I$349)</f>
        <v>-2.8880498498850784</v>
      </c>
      <c r="L286" s="7">
        <f t="shared" si="72"/>
        <v>-0.26117310074405253</v>
      </c>
      <c r="M286" s="7">
        <f>Ganges!I286-K286-L286-AVERAGE(Ganges!$I$2:$I$349)</f>
        <v>-3.4927515922611008E-2</v>
      </c>
      <c r="N286" s="7">
        <f>AVERAGE(Ganges!J280:J291)-AVERAGE(Ganges!$J$2:$J$349)</f>
        <v>0.52602270063218359</v>
      </c>
      <c r="O286" s="7">
        <f t="shared" si="73"/>
        <v>3.2540599605357148</v>
      </c>
      <c r="P286" s="7">
        <f>Ganges!J286-N286-O286-AVERAGE(Ganges!$J$2:$J$349)</f>
        <v>-0.3810031472023816</v>
      </c>
      <c r="Q286" s="7">
        <f>AVERAGE(Ganges!K280:K291)-AVERAGE(Ganges!$K$2:$K$349)</f>
        <v>-6.9896831293101647E-2</v>
      </c>
      <c r="R286" s="7">
        <f t="shared" si="74"/>
        <v>-0.42088666654761897</v>
      </c>
      <c r="S286" s="7">
        <f>Ganges!K286-Q286-R286-AVERAGE(Ganges!$K$2:$K$349)</f>
        <v>0.30413689154761891</v>
      </c>
      <c r="T286" s="7">
        <f>AVERAGE(Ganges!L280:L291)-AVERAGE(Ganges!$L$2:$L$349)</f>
        <v>1.9277312938793081</v>
      </c>
      <c r="U286" s="7">
        <f t="shared" si="75"/>
        <v>5.268414059434523</v>
      </c>
      <c r="V286" s="7">
        <f>Ganges!L286-T286-U286-AVERAGE(Ganges!$L$2:$L$349)</f>
        <v>-0.61417456526785585</v>
      </c>
      <c r="W286" s="7">
        <f>AVERAGE(Ganges!M280:M291)-AVERAGE(Ganges!$M$2:$M$349)</f>
        <v>1.0722506609193994E-3</v>
      </c>
      <c r="X286" s="7">
        <f t="shared" si="76"/>
        <v>0.11492892976190469</v>
      </c>
      <c r="Y286" s="7">
        <f>Ganges!M286-W286-X286-AVERAGE(Ganges!$M$2:$M$349)</f>
        <v>-5.9524559523804754E-4</v>
      </c>
      <c r="Z286" s="7">
        <f>AVERAGE(Ganges!N280:N291)-AVERAGE(Ganges!$N$2:$N$349)</f>
        <v>5.0308802011490572E-3</v>
      </c>
      <c r="AA286" s="7">
        <f t="shared" si="77"/>
        <v>-0.60659957285714283</v>
      </c>
      <c r="AB286" s="7">
        <f>Ganges!N286-Z286-AA286-AVERAGE(Ganges!$N$2:$N$349)</f>
        <v>-2.0104464285719548E-4</v>
      </c>
      <c r="AC286" s="7">
        <f>AVERAGE(Ganges!O280:O291)-AVERAGE(Ganges!$O$2:$O$349)</f>
        <v>0.45458319304597605</v>
      </c>
      <c r="AD286" s="7">
        <f t="shared" si="78"/>
        <v>2.8007526385714296</v>
      </c>
      <c r="AE286" s="7">
        <f>Ganges!O286-AC286-AD286-AVERAGE(Ganges!$O$2:$O$349)</f>
        <v>-1.2190404085714288</v>
      </c>
      <c r="AF286" s="7">
        <f>AVERAGE(Ganges!P280:P291)-AVERAGE(Ganges!$P$2:$P$349)</f>
        <v>0.16095617692528708</v>
      </c>
      <c r="AG286" s="7">
        <f t="shared" si="79"/>
        <v>0.38425597407738099</v>
      </c>
      <c r="AH286" s="7">
        <f>Ganges!P286-AF286-AG286-AVERAGE(Ganges!$P$2:$P$349)</f>
        <v>-0.57351080741071425</v>
      </c>
    </row>
    <row r="287" spans="1:34" x14ac:dyDescent="0.2">
      <c r="A287" s="3">
        <v>41562</v>
      </c>
      <c r="B287">
        <f t="shared" si="68"/>
        <v>2013</v>
      </c>
      <c r="C287">
        <f t="shared" si="69"/>
        <v>10</v>
      </c>
      <c r="D287" s="7">
        <f>AVERAGE(Ganges!D281:D292)</f>
        <v>-6.851895040833333</v>
      </c>
      <c r="E287" s="7">
        <f t="shared" si="70"/>
        <v>4.8211342427380952</v>
      </c>
      <c r="F287" s="7">
        <f>Ganges!D287-D287-E287</f>
        <v>2.2785989680952374</v>
      </c>
      <c r="G287" s="7"/>
      <c r="H287" s="7">
        <f>AVERAGE(Ganges!H281:H292)-AVERAGE(Ganges!$H$2:$H$349)</f>
        <v>-6.9739681564369675</v>
      </c>
      <c r="I287" s="7">
        <f t="shared" si="71"/>
        <v>2.5435645691068203</v>
      </c>
      <c r="J287" s="7">
        <f>Ganges!H287-H287-I287-AVERAGE(Ganges!$H$2:$H$349)</f>
        <v>0.70183744755968291</v>
      </c>
      <c r="K287" s="7">
        <f>AVERAGE(Ganges!I281:I292)-AVERAGE(Ganges!$I$2:$I$349)</f>
        <v>-2.9165542215517419</v>
      </c>
      <c r="L287" s="7">
        <f t="shared" si="72"/>
        <v>-0.20432651529761614</v>
      </c>
      <c r="M287" s="7">
        <f>Ganges!I287-K287-L287-AVERAGE(Ganges!$I$2:$I$349)</f>
        <v>-4.2754397023827551E-3</v>
      </c>
      <c r="N287" s="7">
        <f>AVERAGE(Ganges!J281:J292)-AVERAGE(Ganges!$J$2:$J$349)</f>
        <v>0.53417706313218316</v>
      </c>
      <c r="O287" s="7">
        <f t="shared" si="73"/>
        <v>1.1486781142559517</v>
      </c>
      <c r="P287" s="7">
        <f>Ganges!J287-N287-O287-AVERAGE(Ganges!$J$2:$J$349)</f>
        <v>0.14348854657738164</v>
      </c>
      <c r="Q287" s="7">
        <f>AVERAGE(Ganges!K281:K292)-AVERAGE(Ganges!$K$2:$K$349)</f>
        <v>-8.9032937126435119E-2</v>
      </c>
      <c r="R287" s="7">
        <f t="shared" si="74"/>
        <v>-9.0107742261904655E-2</v>
      </c>
      <c r="S287" s="7">
        <f>Ganges!K287-Q287-R287-AVERAGE(Ganges!$K$2:$K$349)</f>
        <v>-0.31287175690476199</v>
      </c>
      <c r="T287" s="7">
        <f>AVERAGE(Ganges!L281:L292)-AVERAGE(Ganges!$L$2:$L$349)</f>
        <v>1.9675704822126399</v>
      </c>
      <c r="U287" s="7">
        <f t="shared" si="75"/>
        <v>1.5566194781845244</v>
      </c>
      <c r="V287" s="7">
        <f>Ganges!L287-T287-U287-AVERAGE(Ganges!$L$2:$L$349)</f>
        <v>0.57374819764880947</v>
      </c>
      <c r="W287" s="7">
        <f>AVERAGE(Ganges!M281:M292)-AVERAGE(Ganges!$M$2:$M$349)</f>
        <v>8.994198275860954E-4</v>
      </c>
      <c r="X287" s="7">
        <f t="shared" si="76"/>
        <v>0.11484751752976188</v>
      </c>
      <c r="Y287" s="7">
        <f>Ganges!M287-W287-X287-AVERAGE(Ganges!$M$2:$M$349)</f>
        <v>-3.4100252976193568E-4</v>
      </c>
      <c r="Z287" s="7">
        <f>AVERAGE(Ganges!N281:N292)-AVERAGE(Ganges!$N$2:$N$349)</f>
        <v>-2.2628476465517577E-2</v>
      </c>
      <c r="AA287" s="7">
        <f t="shared" si="77"/>
        <v>-0.53780897583333331</v>
      </c>
      <c r="AB287" s="7">
        <f>Ganges!N287-Z287-AA287-AVERAGE(Ganges!$N$2:$N$349)</f>
        <v>-4.0979500000004609E-4</v>
      </c>
      <c r="AC287" s="7">
        <f>AVERAGE(Ganges!O281:O292)-AVERAGE(Ganges!$O$2:$O$349)</f>
        <v>0.48636176721264146</v>
      </c>
      <c r="AD287" s="7">
        <f t="shared" si="78"/>
        <v>0.54755549892857047</v>
      </c>
      <c r="AE287" s="7">
        <f>Ganges!O287-AC287-AD287-AVERAGE(Ganges!$O$2:$O$349)</f>
        <v>1.1596066269047647</v>
      </c>
      <c r="AF287" s="7">
        <f>AVERAGE(Ganges!P281:P292)-AVERAGE(Ganges!$P$2:$P$349)</f>
        <v>0.16131147192528716</v>
      </c>
      <c r="AG287" s="7">
        <f t="shared" si="79"/>
        <v>-0.25787379208333333</v>
      </c>
      <c r="AH287" s="7">
        <f>Ganges!P287-AF287-AG287-AVERAGE(Ganges!$P$2:$P$349)</f>
        <v>1.7852223750000062E-2</v>
      </c>
    </row>
    <row r="288" spans="1:34" x14ac:dyDescent="0.2">
      <c r="A288" s="3">
        <v>41593</v>
      </c>
      <c r="B288">
        <f t="shared" si="68"/>
        <v>2013</v>
      </c>
      <c r="C288">
        <f t="shared" si="69"/>
        <v>11</v>
      </c>
      <c r="D288" s="7">
        <f>AVERAGE(Ganges!D282:D293)</f>
        <v>-6.7331749866666657</v>
      </c>
      <c r="E288" s="7">
        <f t="shared" si="70"/>
        <v>1.2460791845238033E-2</v>
      </c>
      <c r="F288" s="7">
        <f>Ganges!D288-D288-E288</f>
        <v>-0.63668812517857265</v>
      </c>
      <c r="G288" s="7"/>
      <c r="H288" s="7">
        <f>AVERAGE(Ganges!H282:H293)-AVERAGE(Ganges!$H$2:$H$349)</f>
        <v>-6.832142798104087</v>
      </c>
      <c r="I288" s="7">
        <f t="shared" si="71"/>
        <v>1.821157545476126</v>
      </c>
      <c r="J288" s="7">
        <f>Ganges!H288-H288-I288-AVERAGE(Ganges!$H$2:$H$349)</f>
        <v>0.4740695028576738</v>
      </c>
      <c r="K288" s="7">
        <f>AVERAGE(Ganges!I282:I293)-AVERAGE(Ganges!$I$2:$I$349)</f>
        <v>-2.944425989885076</v>
      </c>
      <c r="L288" s="7">
        <f t="shared" si="72"/>
        <v>-0.16102384431547279</v>
      </c>
      <c r="M288" s="7">
        <f>Ganges!I288-K288-L288-AVERAGE(Ganges!$I$2:$I$349)</f>
        <v>-6.2747923511921044E-3</v>
      </c>
      <c r="N288" s="7">
        <f>AVERAGE(Ganges!J282:J293)-AVERAGE(Ganges!$J$2:$J$349)</f>
        <v>0.53620677229884972</v>
      </c>
      <c r="O288" s="7">
        <f t="shared" si="73"/>
        <v>0.26826936654761901</v>
      </c>
      <c r="P288" s="7">
        <f>Ganges!J288-N288-O288-AVERAGE(Ganges!$J$2:$J$349)</f>
        <v>-1.3718534880951871E-2</v>
      </c>
      <c r="Q288" s="7">
        <f>AVERAGE(Ganges!K282:K293)-AVERAGE(Ganges!$K$2:$K$349)</f>
        <v>-8.4872363793101813E-2</v>
      </c>
      <c r="R288" s="7">
        <f t="shared" si="74"/>
        <v>6.3054021517857439E-2</v>
      </c>
      <c r="S288" s="7">
        <f>Ganges!K288-Q288-R288-AVERAGE(Ganges!$K$2:$K$349)</f>
        <v>-7.6079684017857363E-2</v>
      </c>
      <c r="T288" s="7">
        <f>AVERAGE(Ganges!L282:L293)-AVERAGE(Ganges!$L$2:$L$349)</f>
        <v>1.9933177622126408</v>
      </c>
      <c r="U288" s="7">
        <f t="shared" si="75"/>
        <v>0.41896813860119142</v>
      </c>
      <c r="V288" s="7">
        <f>Ganges!L288-T288-U288-AVERAGE(Ganges!$L$2:$L$349)</f>
        <v>-0.9557933827678573</v>
      </c>
      <c r="W288" s="7">
        <f>AVERAGE(Ganges!M282:M293)-AVERAGE(Ganges!$M$2:$M$349)</f>
        <v>8.9614232758611356E-4</v>
      </c>
      <c r="X288" s="7">
        <f t="shared" si="76"/>
        <v>-3.3066772559523866E-2</v>
      </c>
      <c r="Y288" s="7">
        <f>Ganges!M288-W288-X288-AVERAGE(Ganges!$M$2:$M$349)</f>
        <v>3.170495059523798E-3</v>
      </c>
      <c r="Z288" s="7">
        <f>AVERAGE(Ganges!N282:N293)-AVERAGE(Ganges!$N$2:$N$349)</f>
        <v>-4.7929605632184402E-2</v>
      </c>
      <c r="AA288" s="7">
        <f t="shared" si="77"/>
        <v>-0.40060437785714287</v>
      </c>
      <c r="AB288" s="7">
        <f>Ganges!N288-Z288-AA288-AVERAGE(Ganges!$N$2:$N$349)</f>
        <v>-7.3155038095236158E-3</v>
      </c>
      <c r="AC288" s="7">
        <f>AVERAGE(Ganges!O282:O293)-AVERAGE(Ganges!$O$2:$O$349)</f>
        <v>0.48468669804597653</v>
      </c>
      <c r="AD288" s="7">
        <f t="shared" si="78"/>
        <v>-1.5966035900892859</v>
      </c>
      <c r="AE288" s="7">
        <f>Ganges!O288-AC288-AD288-AVERAGE(Ganges!$O$2:$O$349)</f>
        <v>0.1044226850892862</v>
      </c>
      <c r="AF288" s="7">
        <f>AVERAGE(Ganges!P282:P293)-AVERAGE(Ganges!$P$2:$P$349)</f>
        <v>0.16111133442528713</v>
      </c>
      <c r="AG288" s="7">
        <f t="shared" si="79"/>
        <v>-0.36770572782738098</v>
      </c>
      <c r="AH288" s="7">
        <f>Ganges!P288-AF288-AG288-AVERAGE(Ganges!$P$2:$P$349)</f>
        <v>-0.15906226300595228</v>
      </c>
    </row>
    <row r="289" spans="1:34" x14ac:dyDescent="0.2">
      <c r="A289" s="3">
        <v>41623</v>
      </c>
      <c r="B289">
        <f t="shared" si="68"/>
        <v>2013</v>
      </c>
      <c r="C289">
        <f t="shared" si="69"/>
        <v>12</v>
      </c>
      <c r="D289" s="7">
        <f>AVERAGE(Ganges!D283:D294)</f>
        <v>-6.6338353424999994</v>
      </c>
      <c r="E289" s="7">
        <f t="shared" si="70"/>
        <v>-2.527804368779762</v>
      </c>
      <c r="F289" s="7">
        <f>Ganges!D289-D289-E289</f>
        <v>-1.5311703487202379</v>
      </c>
      <c r="G289" s="7"/>
      <c r="H289" s="7">
        <f>AVERAGE(Ganges!H283:H294)-AVERAGE(Ganges!$H$2:$H$349)</f>
        <v>-6.6829118406039925</v>
      </c>
      <c r="I289" s="7">
        <f t="shared" si="71"/>
        <v>0.85680571044576936</v>
      </c>
      <c r="J289" s="7">
        <f>Ganges!H289-H289-I289-AVERAGE(Ganges!$H$2:$H$349)</f>
        <v>0.1439267103878592</v>
      </c>
      <c r="K289" s="7">
        <f>AVERAGE(Ganges!I283:I294)-AVERAGE(Ganges!$I$2:$I$349)</f>
        <v>-2.9715882232184114</v>
      </c>
      <c r="L289" s="7">
        <f t="shared" si="72"/>
        <v>-0.11034003916667245</v>
      </c>
      <c r="M289" s="7">
        <f>Ganges!I289-K289-L289-AVERAGE(Ganges!$I$2:$I$349)</f>
        <v>-1.0654214166656573E-2</v>
      </c>
      <c r="N289" s="7">
        <f>AVERAGE(Ganges!J283:J294)-AVERAGE(Ganges!$J$2:$J$349)</f>
        <v>0.53248017313218288</v>
      </c>
      <c r="O289" s="7">
        <f t="shared" si="73"/>
        <v>-0.87976573282738069</v>
      </c>
      <c r="P289" s="7">
        <f>Ganges!J289-N289-O289-AVERAGE(Ganges!$J$2:$J$349)</f>
        <v>-0.24721276633928535</v>
      </c>
      <c r="Q289" s="7">
        <f>AVERAGE(Ganges!K283:K294)-AVERAGE(Ganges!$K$2:$K$349)</f>
        <v>-8.9317042126435098E-2</v>
      </c>
      <c r="R289" s="7">
        <f t="shared" si="74"/>
        <v>0.19008705988095242</v>
      </c>
      <c r="S289" s="7">
        <f>Ganges!K289-Q289-R289-AVERAGE(Ganges!$K$2:$K$349)</f>
        <v>4.0593045952380891E-2</v>
      </c>
      <c r="T289" s="7">
        <f>AVERAGE(Ganges!L283:L294)-AVERAGE(Ganges!$L$2:$L$349)</f>
        <v>1.9911891605459751</v>
      </c>
      <c r="U289" s="7">
        <f t="shared" si="75"/>
        <v>-0.17494037616071356</v>
      </c>
      <c r="V289" s="7">
        <f>Ganges!L289-T289-U289-AVERAGE(Ganges!$L$2:$L$349)</f>
        <v>-0.96458843633928648</v>
      </c>
      <c r="W289" s="7">
        <f>AVERAGE(Ganges!M283:M294)-AVERAGE(Ganges!$M$2:$M$349)</f>
        <v>8.179481609194017E-4</v>
      </c>
      <c r="X289" s="7">
        <f t="shared" si="76"/>
        <v>-0.13155094151785712</v>
      </c>
      <c r="Y289" s="7">
        <f>Ganges!M289-W289-X289-AVERAGE(Ganges!$M$2:$M$349)</f>
        <v>-3.4315718154762365E-3</v>
      </c>
      <c r="Z289" s="7">
        <f>AVERAGE(Ganges!N283:N294)-AVERAGE(Ganges!$N$2:$N$349)</f>
        <v>-5.6812228132184228E-2</v>
      </c>
      <c r="AA289" s="7">
        <f t="shared" si="77"/>
        <v>-0.27994975589285714</v>
      </c>
      <c r="AB289" s="7">
        <f>Ganges!N289-Z289-AA289-AVERAGE(Ganges!$N$2:$N$349)</f>
        <v>-6.2754953273809644E-2</v>
      </c>
      <c r="AC289" s="7">
        <f>AVERAGE(Ganges!O283:O294)-AVERAGE(Ganges!$O$2:$O$349)</f>
        <v>0.48357296554597617</v>
      </c>
      <c r="AD289" s="7">
        <f t="shared" si="78"/>
        <v>-1.6303820916666663</v>
      </c>
      <c r="AE289" s="7">
        <f>Ganges!O289-AC289-AD289-AVERAGE(Ganges!$O$2:$O$349)</f>
        <v>-0.26962063083333287</v>
      </c>
      <c r="AF289" s="7">
        <f>AVERAGE(Ganges!P283:P294)-AVERAGE(Ganges!$P$2:$P$349)</f>
        <v>0.15874542942528713</v>
      </c>
      <c r="AG289" s="7">
        <f t="shared" si="79"/>
        <v>-0.36776374574404763</v>
      </c>
      <c r="AH289" s="7">
        <f>Ganges!P289-AF289-AG289-AVERAGE(Ganges!$P$2:$P$349)</f>
        <v>-0.15740786008928562</v>
      </c>
    </row>
    <row r="290" spans="1:34" x14ac:dyDescent="0.2">
      <c r="A290" s="3">
        <v>41654</v>
      </c>
      <c r="B290">
        <f t="shared" si="68"/>
        <v>2014</v>
      </c>
      <c r="C290">
        <f t="shared" si="69"/>
        <v>1</v>
      </c>
      <c r="D290" s="7">
        <f>AVERAGE(Ganges!D284:D295)</f>
        <v>-7.1644280225000001</v>
      </c>
      <c r="E290" s="7">
        <f t="shared" si="70"/>
        <v>-4.2338140159523814</v>
      </c>
      <c r="F290" s="7">
        <f>Ganges!D290-D290-E290</f>
        <v>-0.67492004154761798</v>
      </c>
      <c r="G290" s="7"/>
      <c r="H290" s="7">
        <f>AVERAGE(Ganges!H284:H295)-AVERAGE(Ganges!$H$2:$H$349)</f>
        <v>-6.6289974522705961</v>
      </c>
      <c r="I290" s="7">
        <f t="shared" si="71"/>
        <v>-0.22963460261826185</v>
      </c>
      <c r="J290" s="7">
        <f>Ganges!H290-H290-I290-AVERAGE(Ganges!$H$2:$H$349)</f>
        <v>-2.5939944881429255E-2</v>
      </c>
      <c r="K290" s="7">
        <f>AVERAGE(Ganges!I284:I295)-AVERAGE(Ganges!$I$2:$I$349)</f>
        <v>-3.0002954098850694</v>
      </c>
      <c r="L290" s="7">
        <f t="shared" si="72"/>
        <v>-4.2418025238092127E-2</v>
      </c>
      <c r="M290" s="7">
        <f>Ganges!I290-K290-L290-AVERAGE(Ganges!$I$2:$I$349)</f>
        <v>-2.8986714285750281E-3</v>
      </c>
      <c r="N290" s="7">
        <f>AVERAGE(Ganges!J284:J295)-AVERAGE(Ganges!$J$2:$J$349)</f>
        <v>0.40256992313218332</v>
      </c>
      <c r="O290" s="7">
        <f t="shared" si="73"/>
        <v>-1.4857769168154762</v>
      </c>
      <c r="P290" s="7">
        <f>Ganges!J290-N290-O290-AVERAGE(Ganges!$J$2:$J$349)</f>
        <v>-0.22537262235119027</v>
      </c>
      <c r="Q290" s="7">
        <f>AVERAGE(Ganges!K284:K295)-AVERAGE(Ganges!$K$2:$K$349)</f>
        <v>-5.9902865459768417E-2</v>
      </c>
      <c r="R290" s="7">
        <f t="shared" si="74"/>
        <v>0.21653965023809529</v>
      </c>
      <c r="S290" s="7">
        <f>Ganges!K290-Q290-R290-AVERAGE(Ganges!$K$2:$K$349)</f>
        <v>-6.5012731071428576E-2</v>
      </c>
      <c r="T290" s="7">
        <f>AVERAGE(Ganges!L284:L295)-AVERAGE(Ganges!$L$2:$L$349)</f>
        <v>1.6755859247126406</v>
      </c>
      <c r="U290" s="7">
        <f t="shared" si="75"/>
        <v>-1.093703183482142</v>
      </c>
      <c r="V290" s="7">
        <f>Ganges!L290-T290-U290-AVERAGE(Ganges!$L$2:$L$349)</f>
        <v>-0.3139430731845243</v>
      </c>
      <c r="W290" s="7">
        <f>AVERAGE(Ganges!M284:M295)-AVERAGE(Ganges!$M$2:$M$349)</f>
        <v>7.1557649425277314E-4</v>
      </c>
      <c r="X290" s="7">
        <f t="shared" si="76"/>
        <v>5.7876683541666668E-2</v>
      </c>
      <c r="Y290" s="7">
        <f>Ganges!M290-W290-X290-AVERAGE(Ganges!$M$2:$M$349)</f>
        <v>-1.8556852083334019E-3</v>
      </c>
      <c r="Z290" s="7">
        <f>AVERAGE(Ganges!N284:N295)-AVERAGE(Ganges!$N$2:$N$349)</f>
        <v>-3.5722118132184177E-2</v>
      </c>
      <c r="AA290" s="7">
        <f t="shared" si="77"/>
        <v>1.6850998422619168E-2</v>
      </c>
      <c r="AB290" s="7">
        <f>Ganges!N290-Z290-AA290-AVERAGE(Ganges!$N$2:$N$349)</f>
        <v>-0.10495287758928595</v>
      </c>
      <c r="AC290" s="7">
        <f>AVERAGE(Ganges!O284:O295)-AVERAGE(Ganges!$O$2:$O$349)</f>
        <v>0.40292255637930996</v>
      </c>
      <c r="AD290" s="7">
        <f t="shared" si="78"/>
        <v>-1.308780161279762</v>
      </c>
      <c r="AE290" s="7">
        <f>Ganges!O290-AC290-AD290-AVERAGE(Ganges!$O$2:$O$349)</f>
        <v>0.13662771794642925</v>
      </c>
      <c r="AF290" s="7">
        <f>AVERAGE(Ganges!P284:P295)-AVERAGE(Ganges!$P$2:$P$349)</f>
        <v>7.8708231091953851E-2</v>
      </c>
      <c r="AG290" s="7">
        <f t="shared" si="79"/>
        <v>-0.36475476767857146</v>
      </c>
      <c r="AH290" s="7">
        <f>Ganges!P290-AF290-AG290-AVERAGE(Ganges!$P$2:$P$349)</f>
        <v>-7.1705569821428505E-2</v>
      </c>
    </row>
    <row r="291" spans="1:34" x14ac:dyDescent="0.2">
      <c r="A291" s="3">
        <v>41685</v>
      </c>
      <c r="B291">
        <f t="shared" si="68"/>
        <v>2014</v>
      </c>
      <c r="C291">
        <f t="shared" si="69"/>
        <v>2</v>
      </c>
      <c r="D291" s="7">
        <f>AVERAGE(Ganges!D285:D296)</f>
        <v>-8.1557583683333323</v>
      </c>
      <c r="E291" s="7">
        <f t="shared" si="70"/>
        <v>-5.2546216000595232</v>
      </c>
      <c r="F291" s="7">
        <f>Ganges!D291-D291-E291</f>
        <v>0.40269811839285463</v>
      </c>
      <c r="G291" s="7"/>
      <c r="H291" s="7">
        <f>AVERAGE(Ganges!H285:H296)-AVERAGE(Ganges!$H$2:$H$349)</f>
        <v>-6.8428036039376821</v>
      </c>
      <c r="I291" s="7">
        <f t="shared" si="71"/>
        <v>-0.54886954151743339</v>
      </c>
      <c r="J291" s="7">
        <f>Ganges!H291-H291-I291-AVERAGE(Ganges!$H$2:$H$349)</f>
        <v>0.13478669568485202</v>
      </c>
      <c r="K291" s="7">
        <f>AVERAGE(Ganges!I285:I296)-AVERAGE(Ganges!$I$2:$I$349)</f>
        <v>-3.0273412957184007</v>
      </c>
      <c r="L291" s="7">
        <f t="shared" si="72"/>
        <v>4.2136805297630531E-2</v>
      </c>
      <c r="M291" s="7">
        <f>Ganges!I291-K291-L291-AVERAGE(Ganges!$I$2:$I$349)</f>
        <v>2.2039433869032621E-2</v>
      </c>
      <c r="N291" s="7">
        <f>AVERAGE(Ganges!J285:J296)-AVERAGE(Ganges!$J$2:$J$349)</f>
        <v>0.20045071146551718</v>
      </c>
      <c r="O291" s="7">
        <f t="shared" si="73"/>
        <v>-1.6770966998809522</v>
      </c>
      <c r="P291" s="7">
        <f>Ganges!J291-N291-O291-AVERAGE(Ganges!$J$2:$J$349)</f>
        <v>-9.3466227619048325E-2</v>
      </c>
      <c r="Q291" s="7">
        <f>AVERAGE(Ganges!K285:K296)-AVERAGE(Ganges!$K$2:$K$349)</f>
        <v>-1.2525628793101817E-2</v>
      </c>
      <c r="R291" s="7">
        <f t="shared" si="74"/>
        <v>-5.4973427976191536E-3</v>
      </c>
      <c r="S291" s="7">
        <f>Ganges!K291-Q291-R291-AVERAGE(Ganges!$K$2:$K$349)</f>
        <v>-0.15903080470238073</v>
      </c>
      <c r="T291" s="7">
        <f>AVERAGE(Ganges!L285:L296)-AVERAGE(Ganges!$L$2:$L$349)</f>
        <v>1.2465821297126416</v>
      </c>
      <c r="U291" s="7">
        <f t="shared" si="75"/>
        <v>-1.9322372438392863</v>
      </c>
      <c r="V291" s="7">
        <f>Ganges!L291-T291-U291-AVERAGE(Ganges!$L$2:$L$349)</f>
        <v>0.25231991217261918</v>
      </c>
      <c r="W291" s="7">
        <f>AVERAGE(Ganges!M285:M296)-AVERAGE(Ganges!$M$2:$M$349)</f>
        <v>2.9509066091942815E-4</v>
      </c>
      <c r="X291" s="7">
        <f t="shared" si="76"/>
        <v>5.7873377500000073E-2</v>
      </c>
      <c r="Y291" s="7">
        <f>Ganges!M291-W291-X291-AVERAGE(Ganges!$M$2:$M$349)</f>
        <v>-1.1812233333334254E-3</v>
      </c>
      <c r="Z291" s="7">
        <f>AVERAGE(Ganges!N285:N296)-AVERAGE(Ganges!$N$2:$N$349)</f>
        <v>-3.1035613965517572E-2</v>
      </c>
      <c r="AA291" s="7">
        <f t="shared" si="77"/>
        <v>0.43765920318452389</v>
      </c>
      <c r="AB291" s="7">
        <f>Ganges!N291-Z291-AA291-AVERAGE(Ganges!$N$2:$N$349)</f>
        <v>-7.6484516517857259E-2</v>
      </c>
      <c r="AC291" s="7">
        <f>AVERAGE(Ganges!O285:O296)-AVERAGE(Ganges!$O$2:$O$349)</f>
        <v>0.33890243887931071</v>
      </c>
      <c r="AD291" s="7">
        <f t="shared" si="78"/>
        <v>-1.2697476931547613</v>
      </c>
      <c r="AE291" s="7">
        <f>Ganges!O291-AC291-AD291-AVERAGE(Ganges!$O$2:$O$349)</f>
        <v>0.29175805732142646</v>
      </c>
      <c r="AF291" s="7">
        <f>AVERAGE(Ganges!P285:P296)-AVERAGE(Ganges!$P$2:$P$349)</f>
        <v>-2.8261810574712776E-2</v>
      </c>
      <c r="AG291" s="7">
        <f t="shared" si="79"/>
        <v>-0.35885107348214285</v>
      </c>
      <c r="AH291" s="7">
        <f>Ganges!P291-AF291-AG291-AVERAGE(Ganges!$P$2:$P$349)</f>
        <v>3.190574764880949E-2</v>
      </c>
    </row>
    <row r="292" spans="1:34" x14ac:dyDescent="0.2">
      <c r="A292" s="3">
        <v>41713</v>
      </c>
      <c r="B292">
        <f t="shared" si="68"/>
        <v>2014</v>
      </c>
      <c r="C292">
        <f t="shared" si="69"/>
        <v>3</v>
      </c>
      <c r="D292" s="7">
        <f>AVERAGE(Ganges!D286:D297)</f>
        <v>-9.1459772766666649</v>
      </c>
      <c r="E292" s="7">
        <f t="shared" si="70"/>
        <v>-6.4335412916964296</v>
      </c>
      <c r="F292" s="7">
        <f>Ganges!D292-D292-E292</f>
        <v>2.043044338363095</v>
      </c>
      <c r="G292" s="7"/>
      <c r="H292" s="7">
        <f>AVERAGE(Ganges!H286:H297)-AVERAGE(Ganges!$H$2:$H$349)</f>
        <v>-7.1053565014371998</v>
      </c>
      <c r="I292" s="7">
        <f t="shared" si="71"/>
        <v>-1.0008007227083908</v>
      </c>
      <c r="J292" s="7">
        <f>Ganges!H292-H292-I292-AVERAGE(Ganges!$H$2:$H$349)</f>
        <v>0.46670241437504956</v>
      </c>
      <c r="K292" s="7">
        <f>AVERAGE(Ganges!I286:I297)-AVERAGE(Ganges!$I$2:$I$349)</f>
        <v>-3.0530100757183973</v>
      </c>
      <c r="L292" s="7">
        <f t="shared" si="72"/>
        <v>0.12230055642857707</v>
      </c>
      <c r="M292" s="7">
        <f>Ganges!I292-K292-L292-AVERAGE(Ganges!$I$2:$I$349)</f>
        <v>1.4148622738083816E-2</v>
      </c>
      <c r="N292" s="7">
        <f>AVERAGE(Ganges!J286:J297)-AVERAGE(Ganges!$J$2:$J$349)</f>
        <v>2.7639640632183937E-2</v>
      </c>
      <c r="O292" s="7">
        <f t="shared" si="73"/>
        <v>-1.8011396020535715</v>
      </c>
      <c r="P292" s="7">
        <f>Ganges!J292-N292-O292-AVERAGE(Ganges!$J$2:$J$349)</f>
        <v>0.17435050538690433</v>
      </c>
      <c r="Q292" s="7">
        <f>AVERAGE(Ganges!K286:K297)-AVERAGE(Ganges!$K$2:$K$349)</f>
        <v>-1.281688793101754E-3</v>
      </c>
      <c r="R292" s="7">
        <f t="shared" si="74"/>
        <v>5.2535116071428689E-2</v>
      </c>
      <c r="S292" s="7">
        <f>Ganges!K292-Q292-R292-AVERAGE(Ganges!$K$2:$K$349)</f>
        <v>-0.23796714357142867</v>
      </c>
      <c r="T292" s="7">
        <f>AVERAGE(Ganges!L286:L297)-AVERAGE(Ganges!$L$2:$L$349)</f>
        <v>0.84900349304597444</v>
      </c>
      <c r="U292" s="7">
        <f t="shared" si="75"/>
        <v>-3.0455844529464278</v>
      </c>
      <c r="V292" s="7">
        <f>Ganges!L292-T292-U292-AVERAGE(Ganges!$L$2:$L$349)</f>
        <v>0.87954919794642805</v>
      </c>
      <c r="W292" s="7">
        <f>AVERAGE(Ganges!M286:M297)-AVERAGE(Ganges!$M$2:$M$349)</f>
        <v>-2.7771839080592553E-5</v>
      </c>
      <c r="X292" s="7">
        <f t="shared" si="76"/>
        <v>5.7839161636904807E-2</v>
      </c>
      <c r="Y292" s="7">
        <f>Ganges!M292-W292-X292-AVERAGE(Ganges!$M$2:$M$349)</f>
        <v>-8.2414497023813871E-4</v>
      </c>
      <c r="Z292" s="7">
        <f>AVERAGE(Ganges!N286:N297)-AVERAGE(Ganges!$N$2:$N$349)</f>
        <v>-3.1004356465517469E-2</v>
      </c>
      <c r="AA292" s="7">
        <f t="shared" si="77"/>
        <v>0.78479671071428569</v>
      </c>
      <c r="AB292" s="7">
        <f>Ganges!N292-Z292-AA292-AVERAGE(Ganges!$N$2:$N$349)</f>
        <v>4.9913188452380686E-2</v>
      </c>
      <c r="AC292" s="7">
        <f>AVERAGE(Ganges!O286:O297)-AVERAGE(Ganges!$O$2:$O$349)</f>
        <v>0.26137213387931091</v>
      </c>
      <c r="AD292" s="7">
        <f t="shared" si="78"/>
        <v>-1.2446956646428582</v>
      </c>
      <c r="AE292" s="7">
        <f>Ganges!O292-AC292-AD292-AVERAGE(Ganges!$O$2:$O$349)</f>
        <v>0.606727083809524</v>
      </c>
      <c r="AF292" s="7">
        <f>AVERAGE(Ganges!P286:P297)-AVERAGE(Ganges!$P$2:$P$349)</f>
        <v>-9.3293190574712803E-2</v>
      </c>
      <c r="AG292" s="7">
        <f t="shared" si="79"/>
        <v>-0.35879812741071426</v>
      </c>
      <c r="AH292" s="7">
        <f>Ganges!P292-AF292-AG292-AVERAGE(Ganges!$P$2:$P$349)</f>
        <v>9.0485341577380973E-2</v>
      </c>
    </row>
    <row r="293" spans="1:34" x14ac:dyDescent="0.2">
      <c r="A293" s="3">
        <v>41744</v>
      </c>
      <c r="B293">
        <f t="shared" si="68"/>
        <v>2014</v>
      </c>
      <c r="C293">
        <f t="shared" si="69"/>
        <v>4</v>
      </c>
      <c r="D293" s="7">
        <f>AVERAGE(Ganges!D287:D298)</f>
        <v>-9.7206332666666668</v>
      </c>
      <c r="E293" s="7">
        <f t="shared" si="70"/>
        <v>-7.9041783172619047</v>
      </c>
      <c r="F293" s="7">
        <f>Ganges!D293-D293-E293</f>
        <v>1.350761823928571</v>
      </c>
      <c r="G293" s="7"/>
      <c r="H293" s="7">
        <f>AVERAGE(Ganges!H287:H298)-AVERAGE(Ganges!$H$2:$H$349)</f>
        <v>-7.3808691972699307</v>
      </c>
      <c r="I293" s="7">
        <f t="shared" si="71"/>
        <v>-1.958955310744841</v>
      </c>
      <c r="J293" s="7">
        <f>Ganges!H293-H293-I293-AVERAGE(Ganges!$H$2:$H$349)</f>
        <v>0.64397321824435494</v>
      </c>
      <c r="K293" s="7">
        <f>AVERAGE(Ganges!I287:I298)-AVERAGE(Ganges!$I$2:$I$349)</f>
        <v>-3.0784525165517422</v>
      </c>
      <c r="L293" s="7">
        <f t="shared" si="72"/>
        <v>0.19232259363092652</v>
      </c>
      <c r="M293" s="7">
        <f>Ganges!I293-K293-L293-AVERAGE(Ganges!$I$2:$I$349)</f>
        <v>1.0657126369075343E-2</v>
      </c>
      <c r="N293" s="7">
        <f>AVERAGE(Ganges!J287:J298)-AVERAGE(Ganges!$J$2:$J$349)</f>
        <v>-7.1263617701149862E-2</v>
      </c>
      <c r="O293" s="7">
        <f t="shared" si="73"/>
        <v>-1.7586500249702381</v>
      </c>
      <c r="P293" s="7">
        <f>Ganges!J293-N293-O293-AVERAGE(Ganges!$J$2:$J$349)</f>
        <v>0.14298317663690518</v>
      </c>
      <c r="Q293" s="7">
        <f>AVERAGE(Ganges!K287:K298)-AVERAGE(Ganges!$K$2:$K$349)</f>
        <v>-1.3707787126434945E-2</v>
      </c>
      <c r="R293" s="7">
        <f t="shared" si="74"/>
        <v>0.2259362869047622</v>
      </c>
      <c r="S293" s="7">
        <f>Ganges!K293-Q293-R293-AVERAGE(Ganges!$K$2:$K$349)</f>
        <v>7.7437473928571032E-2</v>
      </c>
      <c r="T293" s="7">
        <f>AVERAGE(Ganges!L287:L298)-AVERAGE(Ganges!$L$2:$L$349)</f>
        <v>0.62570597637930891</v>
      </c>
      <c r="U293" s="7">
        <f t="shared" si="75"/>
        <v>-3.723486840119048</v>
      </c>
      <c r="V293" s="7">
        <f>Ganges!L293-T293-U293-AVERAGE(Ganges!$L$2:$L$349)</f>
        <v>0.45467665178571348</v>
      </c>
      <c r="W293" s="7">
        <f>AVERAGE(Ganges!M287:M298)-AVERAGE(Ganges!$M$2:$M$349)</f>
        <v>-4.2253600574726491E-4</v>
      </c>
      <c r="X293" s="7">
        <f t="shared" si="76"/>
        <v>-0.21711850002976191</v>
      </c>
      <c r="Y293" s="7">
        <f>Ganges!M293-W293-X293-AVERAGE(Ganges!$M$2:$M$349)</f>
        <v>-3.72029136904789E-4</v>
      </c>
      <c r="Z293" s="7">
        <f>AVERAGE(Ganges!N287:N298)-AVERAGE(Ganges!$N$2:$N$349)</f>
        <v>-3.0961225632184175E-2</v>
      </c>
      <c r="AA293" s="7">
        <f t="shared" si="77"/>
        <v>0.94605123470238128</v>
      </c>
      <c r="AB293" s="7">
        <f>Ganges!N293-Z293-AA293-AVERAGE(Ganges!$N$2:$N$349)</f>
        <v>-3.7469466369048243E-2</v>
      </c>
      <c r="AC293" s="7">
        <f>AVERAGE(Ganges!O287:O298)-AVERAGE(Ganges!$O$2:$O$349)</f>
        <v>0.3141797030459772</v>
      </c>
      <c r="AD293" s="7">
        <f t="shared" si="78"/>
        <v>-1.2491411090178564</v>
      </c>
      <c r="AE293" s="7">
        <f>Ganges!O293-AC293-AD293-AVERAGE(Ganges!$O$2:$O$349)</f>
        <v>-2.1045110982144344E-2</v>
      </c>
      <c r="AF293" s="7">
        <f>AVERAGE(Ganges!P287:P298)-AVERAGE(Ganges!$P$2:$P$349)</f>
        <v>-8.4835952241379464E-2</v>
      </c>
      <c r="AG293" s="7">
        <f t="shared" si="79"/>
        <v>-0.36113467098214286</v>
      </c>
      <c r="AH293" s="7">
        <f>Ganges!P293-AF293-AG293-AVERAGE(Ganges!$P$2:$P$349)</f>
        <v>7.986444681547622E-2</v>
      </c>
    </row>
    <row r="294" spans="1:34" x14ac:dyDescent="0.2">
      <c r="A294" s="3">
        <v>41774</v>
      </c>
      <c r="B294">
        <f t="shared" si="68"/>
        <v>2014</v>
      </c>
      <c r="C294">
        <f t="shared" si="69"/>
        <v>5</v>
      </c>
      <c r="D294" s="7">
        <f>AVERAGE(Ganges!D288:D299)</f>
        <v>-10.515114795000001</v>
      </c>
      <c r="E294" s="7">
        <f t="shared" si="70"/>
        <v>-8.4472615789880923</v>
      </c>
      <c r="F294" s="7">
        <f>Ganges!D294-D294-E294</f>
        <v>1.1911895439880915</v>
      </c>
      <c r="G294" s="7"/>
      <c r="H294" s="7">
        <f>AVERAGE(Ganges!H288:H299)-AVERAGE(Ganges!$H$2:$H$349)</f>
        <v>-7.7194515539372333</v>
      </c>
      <c r="I294" s="7">
        <f t="shared" si="71"/>
        <v>-2.9423304963988812</v>
      </c>
      <c r="J294" s="7">
        <f>Ganges!H294-H294-I294-AVERAGE(Ganges!$H$2:$H$349)</f>
        <v>0.89097959056562104</v>
      </c>
      <c r="K294" s="7">
        <f>AVERAGE(Ganges!I288:I299)-AVERAGE(Ganges!$I$2:$I$349)</f>
        <v>-3.1048260615517336</v>
      </c>
      <c r="L294" s="7">
        <f t="shared" si="72"/>
        <v>0.26187326818451595</v>
      </c>
      <c r="M294" s="7">
        <f>Ganges!I294-K294-L294-AVERAGE(Ganges!$I$2:$I$349)</f>
        <v>1.6231836815478573E-2</v>
      </c>
      <c r="N294" s="7">
        <f>AVERAGE(Ganges!J288:J299)-AVERAGE(Ganges!$J$2:$J$349)</f>
        <v>-0.18092740186781686</v>
      </c>
      <c r="O294" s="7">
        <f t="shared" si="73"/>
        <v>-1.654806472142857</v>
      </c>
      <c r="P294" s="7">
        <f>Ganges!J294-N294-O294-AVERAGE(Ganges!$J$2:$J$349)</f>
        <v>0.13454159797619081</v>
      </c>
      <c r="Q294" s="7">
        <f>AVERAGE(Ganges!K288:K299)-AVERAGE(Ganges!$K$2:$K$349)</f>
        <v>3.2694307040231685E-2</v>
      </c>
      <c r="R294" s="7">
        <f t="shared" si="74"/>
        <v>0.48784478613095239</v>
      </c>
      <c r="S294" s="7">
        <f>Ganges!K294-Q294-R294-AVERAGE(Ganges!$K$2:$K$349)</f>
        <v>6.7757240535714081E-2</v>
      </c>
      <c r="T294" s="7">
        <f>AVERAGE(Ganges!L288:L299)-AVERAGE(Ganges!$L$2:$L$349)</f>
        <v>0.40915749387930767</v>
      </c>
      <c r="U294" s="7">
        <f t="shared" si="75"/>
        <v>-4.0625065267857146</v>
      </c>
      <c r="V294" s="7">
        <f>Ganges!L294-T294-U294-AVERAGE(Ganges!$L$2:$L$349)</f>
        <v>5.0227309523815933E-3</v>
      </c>
      <c r="W294" s="7">
        <f>AVERAGE(Ganges!M288:M299)-AVERAGE(Ganges!$M$2:$M$349)</f>
        <v>-8.1730017241390951E-4</v>
      </c>
      <c r="X294" s="7">
        <f t="shared" si="76"/>
        <v>-8.4250850982142855E-2</v>
      </c>
      <c r="Y294" s="7">
        <f>Ganges!M294-W294-X294-AVERAGE(Ganges!$M$2:$M$349)</f>
        <v>6.5000959821428228E-3</v>
      </c>
      <c r="Z294" s="7">
        <f>AVERAGE(Ganges!N288:N299)-AVERAGE(Ganges!$N$2:$N$349)</f>
        <v>-2.0719263132184196E-2</v>
      </c>
      <c r="AA294" s="7">
        <f t="shared" si="77"/>
        <v>0.73088484630952411</v>
      </c>
      <c r="AB294" s="7">
        <f>Ganges!N294-Z294-AA294-AVERAGE(Ganges!$N$2:$N$349)</f>
        <v>3.4312489523809164E-2</v>
      </c>
      <c r="AC294" s="7">
        <f>AVERAGE(Ganges!O288:O299)-AVERAGE(Ganges!$O$2:$O$349)</f>
        <v>0.17160642554597771</v>
      </c>
      <c r="AD294" s="7">
        <f t="shared" si="78"/>
        <v>-0.8533853583035711</v>
      </c>
      <c r="AE294" s="7">
        <f>Ganges!O294-AC294-AD294-AVERAGE(Ganges!$O$2:$O$349)</f>
        <v>-5.7437864196430155E-2</v>
      </c>
      <c r="AF294" s="7">
        <f>AVERAGE(Ganges!P288:P299)-AVERAGE(Ganges!$P$2:$P$349)</f>
        <v>-0.10183754390804611</v>
      </c>
      <c r="AG294" s="7">
        <f t="shared" si="79"/>
        <v>-0.33059407988095235</v>
      </c>
      <c r="AH294" s="7">
        <f>Ganges!P294-AF294-AG294-AVERAGE(Ganges!$P$2:$P$349)</f>
        <v>9.3186327380952338E-2</v>
      </c>
    </row>
    <row r="295" spans="1:34" x14ac:dyDescent="0.2">
      <c r="A295" s="3">
        <v>41805</v>
      </c>
      <c r="B295">
        <f t="shared" si="68"/>
        <v>2014</v>
      </c>
      <c r="C295">
        <f t="shared" si="69"/>
        <v>6</v>
      </c>
      <c r="D295" s="7">
        <f>AVERAGE(Ganges!D289:D300)</f>
        <v>-11.046104720833332</v>
      </c>
      <c r="E295" s="7">
        <f t="shared" si="70"/>
        <v>-5.6838632847619053</v>
      </c>
      <c r="F295" s="7">
        <f>Ganges!D295-D295-E295</f>
        <v>-0.40043169440476412</v>
      </c>
      <c r="G295" s="7"/>
      <c r="H295" s="7">
        <f>AVERAGE(Ganges!H289:H300)-AVERAGE(Ganges!$H$2:$H$349)</f>
        <v>-8.0407406164367785</v>
      </c>
      <c r="I295" s="7">
        <f t="shared" si="71"/>
        <v>-2.8943517773818712</v>
      </c>
      <c r="J295" s="7">
        <f>Ganges!H295-H295-I295-AVERAGE(Ganges!$H$2:$H$349)</f>
        <v>0.77122352404830963</v>
      </c>
      <c r="K295" s="7">
        <f>AVERAGE(Ganges!I289:I300)-AVERAGE(Ganges!$I$2:$I$349)</f>
        <v>-3.1316818482184132</v>
      </c>
      <c r="L295" s="7">
        <f t="shared" si="72"/>
        <v>0.24831659461309386</v>
      </c>
      <c r="M295" s="7">
        <f>Ganges!I295-K295-L295-AVERAGE(Ganges!$I$2:$I$349)</f>
        <v>-1.930382946419229E-3</v>
      </c>
      <c r="N295" s="7">
        <f>AVERAGE(Ganges!J289:J300)-AVERAGE(Ganges!$J$2:$J$349)</f>
        <v>-0.24998099186781686</v>
      </c>
      <c r="O295" s="7">
        <f t="shared" si="73"/>
        <v>-0.61263912815476207</v>
      </c>
      <c r="P295" s="7">
        <f>Ganges!J295-N295-O295-AVERAGE(Ganges!$J$2:$J$349)</f>
        <v>-0.13957337601190423</v>
      </c>
      <c r="Q295" s="7">
        <f>AVERAGE(Ganges!K289:K300)-AVERAGE(Ganges!$K$2:$K$349)</f>
        <v>3.4056843706898432E-2</v>
      </c>
      <c r="R295" s="7">
        <f t="shared" si="74"/>
        <v>0.22362542860119017</v>
      </c>
      <c r="S295" s="7">
        <f>Ganges!K295-Q295-R295-AVERAGE(Ganges!$K$2:$K$349)</f>
        <v>0.1916665713988096</v>
      </c>
      <c r="T295" s="7">
        <f>AVERAGE(Ganges!L289:L300)-AVERAGE(Ganges!$L$2:$L$349)</f>
        <v>0.31789328637930758</v>
      </c>
      <c r="U295" s="7">
        <f t="shared" si="75"/>
        <v>-2.4164560386607152</v>
      </c>
      <c r="V295" s="7">
        <f>Ganges!L295-T295-U295-AVERAGE(Ganges!$L$2:$L$349)</f>
        <v>-0.90759048967261791</v>
      </c>
      <c r="W295" s="7">
        <f>AVERAGE(Ganges!M289:M300)-AVERAGE(Ganges!$M$2:$M$349)</f>
        <v>-9.427468390805771E-4</v>
      </c>
      <c r="X295" s="7">
        <f t="shared" si="76"/>
        <v>-5.7958727619047634E-2</v>
      </c>
      <c r="Y295" s="7">
        <f>Ganges!M295-W295-X295-AVERAGE(Ganges!$M$2:$M$349)</f>
        <v>5.4452992857142724E-3</v>
      </c>
      <c r="Z295" s="7">
        <f>AVERAGE(Ganges!N289:N300)-AVERAGE(Ganges!$N$2:$N$349)</f>
        <v>-3.1213531321842014E-3</v>
      </c>
      <c r="AA295" s="7">
        <f t="shared" si="77"/>
        <v>1.2079400357142833E-2</v>
      </c>
      <c r="AB295" s="7">
        <f>Ganges!N295-Z295-AA295-AVERAGE(Ganges!$N$2:$N$349)</f>
        <v>8.7789025476190385E-2</v>
      </c>
      <c r="AC295" s="7">
        <f>AVERAGE(Ganges!O289:O300)-AVERAGE(Ganges!$O$2:$O$349)</f>
        <v>0.13027203471264315</v>
      </c>
      <c r="AD295" s="7">
        <f t="shared" si="78"/>
        <v>-0.20166404395833393</v>
      </c>
      <c r="AE295" s="7">
        <f>Ganges!O295-AC295-AD295-AVERAGE(Ganges!$O$2:$O$349)</f>
        <v>-0.30059914770833274</v>
      </c>
      <c r="AF295" s="7">
        <f>AVERAGE(Ganges!P289:P300)-AVERAGE(Ganges!$P$2:$P$349)</f>
        <v>-0.10186975807471282</v>
      </c>
      <c r="AG295" s="7">
        <f t="shared" si="79"/>
        <v>1.5163750148809496E-2</v>
      </c>
      <c r="AH295" s="7">
        <f>Ganges!P295-AF295-AG295-AVERAGE(Ganges!$P$2:$P$349)</f>
        <v>-0.10681352848214282</v>
      </c>
    </row>
    <row r="296" spans="1:34" x14ac:dyDescent="0.2">
      <c r="A296" s="3">
        <v>41835</v>
      </c>
      <c r="B296">
        <f t="shared" si="68"/>
        <v>2014</v>
      </c>
      <c r="C296">
        <f t="shared" si="69"/>
        <v>7</v>
      </c>
      <c r="D296" s="7">
        <f>AVERAGE(Ganges!D290:D301)</f>
        <v>-11.470305970833332</v>
      </c>
      <c r="E296" s="7">
        <f t="shared" si="70"/>
        <v>6.6155838407142857</v>
      </c>
      <c r="F296" s="7">
        <f>Ganges!D296-D296-E296</f>
        <v>-3.2008627798809544</v>
      </c>
      <c r="G296" s="7"/>
      <c r="H296" s="7">
        <f>AVERAGE(Ganges!H290:H301)-AVERAGE(Ganges!$H$2:$H$349)</f>
        <v>-8.3442887931041696</v>
      </c>
      <c r="I296" s="7">
        <f t="shared" si="71"/>
        <v>-0.77064296154776457</v>
      </c>
      <c r="J296" s="7">
        <f>Ganges!H296-H296-I296-AVERAGE(Ganges!$H$2:$H$349)</f>
        <v>-0.74547031511838213</v>
      </c>
      <c r="K296" s="7">
        <f>AVERAGE(Ganges!I290:I301)-AVERAGE(Ganges!$I$2:$I$349)</f>
        <v>-3.1574275573850699</v>
      </c>
      <c r="L296" s="7">
        <f t="shared" si="72"/>
        <v>5.4661321130851093E-3</v>
      </c>
      <c r="M296" s="7">
        <f>Ganges!I296-K296-L296-AVERAGE(Ganges!$I$2:$I$349)</f>
        <v>-8.8316512797561586E-3</v>
      </c>
      <c r="N296" s="7">
        <f>AVERAGE(Ganges!J290:J301)-AVERAGE(Ganges!$J$2:$J$349)</f>
        <v>-0.28882268603448313</v>
      </c>
      <c r="O296" s="7">
        <f t="shared" si="73"/>
        <v>1.9146000988095242</v>
      </c>
      <c r="P296" s="7">
        <f>Ganges!J296-N296-O296-AVERAGE(Ganges!$J$2:$J$349)</f>
        <v>-0.53381178880952396</v>
      </c>
      <c r="Q296" s="7">
        <f>AVERAGE(Ganges!K290:K301)-AVERAGE(Ganges!$K$2:$K$349)</f>
        <v>3.1366587873565055E-2</v>
      </c>
      <c r="R296" s="7">
        <f t="shared" si="74"/>
        <v>-0.24747748931547631</v>
      </c>
      <c r="S296" s="7">
        <f>Ganges!K296-Q296-R296-AVERAGE(Ganges!$K$2:$K$349)</f>
        <v>0.3447091551488094</v>
      </c>
      <c r="T296" s="7">
        <f>AVERAGE(Ganges!L290:L301)-AVERAGE(Ganges!$L$2:$L$349)</f>
        <v>0.22647716637930859</v>
      </c>
      <c r="U296" s="7">
        <f t="shared" si="75"/>
        <v>2.784802820148812</v>
      </c>
      <c r="V296" s="7">
        <f>Ganges!L296-T296-U296-AVERAGE(Ganges!$L$2:$L$349)</f>
        <v>-1.506717988482146</v>
      </c>
      <c r="W296" s="7">
        <f>AVERAGE(Ganges!M290:M301)-AVERAGE(Ganges!$M$2:$M$349)</f>
        <v>-1.0617076724138974E-3</v>
      </c>
      <c r="X296" s="7">
        <f t="shared" si="76"/>
        <v>0.12891117982142855</v>
      </c>
      <c r="Y296" s="7">
        <f>Ganges!M296-W296-X296-AVERAGE(Ganges!$M$2:$M$349)</f>
        <v>-9.0207321428559251E-5</v>
      </c>
      <c r="Z296" s="7">
        <f>AVERAGE(Ganges!N290:N301)-AVERAGE(Ganges!$N$2:$N$349)</f>
        <v>2.2674804367815771E-2</v>
      </c>
      <c r="AA296" s="7">
        <f t="shared" si="77"/>
        <v>-0.52519605559523808</v>
      </c>
      <c r="AB296" s="7">
        <f>Ganges!N296-Z296-AA296-AVERAGE(Ganges!$N$2:$N$349)</f>
        <v>1.9008253928571417E-2</v>
      </c>
      <c r="AC296" s="7">
        <f>AVERAGE(Ganges!O290:O301)-AVERAGE(Ganges!$O$2:$O$349)</f>
        <v>0.14258508304597761</v>
      </c>
      <c r="AD296" s="7">
        <f t="shared" si="78"/>
        <v>2.1484386747619038</v>
      </c>
      <c r="AE296" s="7">
        <f>Ganges!O296-AC296-AD296-AVERAGE(Ganges!$O$2:$O$349)</f>
        <v>-0.41545250476190443</v>
      </c>
      <c r="AF296" s="7">
        <f>AVERAGE(Ganges!P290:P301)-AVERAGE(Ganges!$P$2:$P$349)</f>
        <v>-0.10181816640804614</v>
      </c>
      <c r="AG296" s="7">
        <f t="shared" si="79"/>
        <v>1.1766963763988094</v>
      </c>
      <c r="AH296" s="7">
        <f>Ganges!P296-AF296-AG296-AVERAGE(Ganges!$P$2:$P$349)</f>
        <v>-0.35409823639880944</v>
      </c>
    </row>
    <row r="297" spans="1:34" x14ac:dyDescent="0.2">
      <c r="A297" s="3">
        <v>41866</v>
      </c>
      <c r="B297">
        <f t="shared" si="68"/>
        <v>2014</v>
      </c>
      <c r="C297">
        <f t="shared" si="69"/>
        <v>8</v>
      </c>
      <c r="D297" s="7">
        <f>AVERAGE(Ganges!D291:D302)</f>
        <v>-11.839976680000001</v>
      </c>
      <c r="E297" s="7">
        <f t="shared" si="70"/>
        <v>14.858317791160713</v>
      </c>
      <c r="F297" s="7">
        <f>Ganges!D297-D297-E297</f>
        <v>-1.5790085111607119</v>
      </c>
      <c r="G297" s="7"/>
      <c r="H297" s="7">
        <f>AVERAGE(Ganges!H291:H302)-AVERAGE(Ganges!$H$2:$H$349)</f>
        <v>-8.6218359931035593</v>
      </c>
      <c r="I297" s="7">
        <f t="shared" si="71"/>
        <v>1.7910672144639648</v>
      </c>
      <c r="J297" s="7">
        <f>Ganges!H297-H297-I297-AVERAGE(Ganges!$H$2:$H$349)</f>
        <v>-0.54208447113069269</v>
      </c>
      <c r="K297" s="7">
        <f>AVERAGE(Ganges!I291:I302)-AVERAGE(Ganges!$I$2:$I$349)</f>
        <v>-3.1835703132184108</v>
      </c>
      <c r="L297" s="7">
        <f t="shared" si="72"/>
        <v>-0.2522639657440422</v>
      </c>
      <c r="M297" s="7">
        <f>Ganges!I297-K297-L297-AVERAGE(Ganges!$I$2:$I$349)</f>
        <v>-1.3052357589288022E-2</v>
      </c>
      <c r="N297" s="7">
        <f>AVERAGE(Ganges!J291:J302)-AVERAGE(Ganges!$J$2:$J$349)</f>
        <v>-0.30618889103448321</v>
      </c>
      <c r="O297" s="7">
        <f t="shared" si="73"/>
        <v>3.2617922553273822</v>
      </c>
      <c r="P297" s="7">
        <f>Ganges!J297-N297-O297-AVERAGE(Ganges!$J$2:$J$349)</f>
        <v>-0.26941829032738163</v>
      </c>
      <c r="Q297" s="7">
        <f>AVERAGE(Ganges!K291:K302)-AVERAGE(Ganges!$K$2:$K$349)</f>
        <v>2.5932765373564926E-2</v>
      </c>
      <c r="R297" s="7">
        <f t="shared" si="74"/>
        <v>-0.6777548544940476</v>
      </c>
      <c r="S297" s="7">
        <f>Ganges!K297-Q297-R297-AVERAGE(Ganges!$K$2:$K$349)</f>
        <v>8.7869862827380962E-2</v>
      </c>
      <c r="T297" s="7">
        <f>AVERAGE(Ganges!L291:L302)-AVERAGE(Ganges!$L$2:$L$349)</f>
        <v>0.13173729221264185</v>
      </c>
      <c r="U297" s="7">
        <f t="shared" si="75"/>
        <v>6.3223019357738082</v>
      </c>
      <c r="V297" s="7">
        <f>Ganges!L297-T297-U297-AVERAGE(Ganges!$L$2:$L$349)</f>
        <v>2.1389930059525497E-2</v>
      </c>
      <c r="W297" s="7">
        <f>AVERAGE(Ganges!M291:M302)-AVERAGE(Ganges!$M$2:$M$349)</f>
        <v>-7.6568850574726399E-4</v>
      </c>
      <c r="X297" s="7">
        <f t="shared" si="76"/>
        <v>-7.3896365773808981E-3</v>
      </c>
      <c r="Y297" s="7">
        <f>Ganges!M297-W297-X297-AVERAGE(Ganges!$M$2:$M$349)</f>
        <v>-8.3581400892857871E-3</v>
      </c>
      <c r="Z297" s="7">
        <f>AVERAGE(Ganges!N291:N302)-AVERAGE(Ganges!$N$2:$N$349)</f>
        <v>6.4200041034482402E-2</v>
      </c>
      <c r="AA297" s="7">
        <f t="shared" si="77"/>
        <v>-0.60797518208333334</v>
      </c>
      <c r="AB297" s="7">
        <f>Ganges!N297-Z297-AA297-AVERAGE(Ganges!$N$2:$N$349)</f>
        <v>-5.5647036250000004E-2</v>
      </c>
      <c r="AC297" s="7">
        <f>AVERAGE(Ganges!O291:O302)-AVERAGE(Ganges!$O$2:$O$349)</f>
        <v>0.15265326137931012</v>
      </c>
      <c r="AD297" s="7">
        <f t="shared" si="78"/>
        <v>3.8747627743750011</v>
      </c>
      <c r="AE297" s="7">
        <f>Ganges!O297-AC297-AD297-AVERAGE(Ganges!$O$2:$O$349)</f>
        <v>-0.72028903270833489</v>
      </c>
      <c r="AF297" s="7">
        <f>AVERAGE(Ganges!P291:P302)-AVERAGE(Ganges!$P$2:$P$349)</f>
        <v>-0.1021343530747128</v>
      </c>
      <c r="AG297" s="7">
        <f t="shared" si="79"/>
        <v>1.1537736213392862</v>
      </c>
      <c r="AH297" s="7">
        <f>Ganges!P297-AF297-AG297-AVERAGE(Ganges!$P$2:$P$349)</f>
        <v>-7.9409714672619591E-2</v>
      </c>
    </row>
    <row r="298" spans="1:34" x14ac:dyDescent="0.2">
      <c r="A298" s="3">
        <v>41897</v>
      </c>
      <c r="B298">
        <f t="shared" si="68"/>
        <v>2014</v>
      </c>
      <c r="C298">
        <f t="shared" si="69"/>
        <v>9</v>
      </c>
      <c r="D298" s="7">
        <f>AVERAGE(Ganges!D292:D303)</f>
        <v>-12.245493225000002</v>
      </c>
      <c r="E298" s="7">
        <f t="shared" si="70"/>
        <v>13.415904409672619</v>
      </c>
      <c r="F298" s="7">
        <f>Ganges!D298-D298-E298</f>
        <v>-3.6064294146726166</v>
      </c>
      <c r="G298" s="7"/>
      <c r="H298" s="7">
        <f>AVERAGE(Ganges!H292:H303)-AVERAGE(Ganges!$H$2:$H$349)</f>
        <v>-8.8964128156035258</v>
      </c>
      <c r="I298" s="7">
        <f t="shared" si="71"/>
        <v>2.8821643645833319</v>
      </c>
      <c r="J298" s="7">
        <f>Ganges!H298-H298-I298-AVERAGE(Ganges!$H$2:$H$349)</f>
        <v>-0.96382940875037093</v>
      </c>
      <c r="K298" s="7">
        <f>AVERAGE(Ganges!I292:I303)-AVERAGE(Ganges!$I$2:$I$349)</f>
        <v>-3.2121414415517435</v>
      </c>
      <c r="L298" s="7">
        <f t="shared" si="72"/>
        <v>-0.26117310074405253</v>
      </c>
      <c r="M298" s="7">
        <f>Ganges!I298-K298-L298-AVERAGE(Ganges!$I$2:$I$349)</f>
        <v>-1.6145214255942619E-2</v>
      </c>
      <c r="N298" s="7">
        <f>AVERAGE(Ganges!J292:J303)-AVERAGE(Ganges!$J$2:$J$349)</f>
        <v>-0.31803306436781664</v>
      </c>
      <c r="O298" s="7">
        <f t="shared" si="73"/>
        <v>3.2540599605357148</v>
      </c>
      <c r="P298" s="7">
        <f>Ganges!J298-N298-O298-AVERAGE(Ganges!$J$2:$J$349)</f>
        <v>-0.72378648220238162</v>
      </c>
      <c r="Q298" s="7">
        <f>AVERAGE(Ganges!K292:K303)-AVERAGE(Ganges!$K$2:$K$349)</f>
        <v>4.4558233706898154E-2</v>
      </c>
      <c r="R298" s="7">
        <f t="shared" si="74"/>
        <v>-0.42088666654761897</v>
      </c>
      <c r="S298" s="7">
        <f>Ganges!K298-Q298-R298-AVERAGE(Ganges!$K$2:$K$349)</f>
        <v>4.0568646547619047E-2</v>
      </c>
      <c r="T298" s="7">
        <f>AVERAGE(Ganges!L292:L303)-AVERAGE(Ganges!$L$2:$L$349)</f>
        <v>1.1398017212640887E-2</v>
      </c>
      <c r="U298" s="7">
        <f t="shared" si="75"/>
        <v>5.268414059434523</v>
      </c>
      <c r="V298" s="7">
        <f>Ganges!L298-T298-U298-AVERAGE(Ganges!$L$2:$L$349)</f>
        <v>-1.3774114886011883</v>
      </c>
      <c r="W298" s="7">
        <f>AVERAGE(Ganges!M292:M303)-AVERAGE(Ganges!$M$2:$M$349)</f>
        <v>-4.7576183908062952E-4</v>
      </c>
      <c r="X298" s="7">
        <f t="shared" si="76"/>
        <v>0.11492892976190469</v>
      </c>
      <c r="Y298" s="7">
        <f>Ganges!M298-W298-X298-AVERAGE(Ganges!$M$2:$M$349)</f>
        <v>-3.7844030952379759E-3</v>
      </c>
      <c r="Z298" s="7">
        <f>AVERAGE(Ganges!N292:N303)-AVERAGE(Ganges!$N$2:$N$349)</f>
        <v>0.10192710353448242</v>
      </c>
      <c r="AA298" s="7">
        <f t="shared" si="77"/>
        <v>-0.60659957285714283</v>
      </c>
      <c r="AB298" s="7">
        <f>Ganges!N298-Z298-AA298-AVERAGE(Ganges!$N$2:$N$349)</f>
        <v>-9.6579697976190593E-2</v>
      </c>
      <c r="AC298" s="7">
        <f>AVERAGE(Ganges!O292:O303)-AVERAGE(Ganges!$O$2:$O$349)</f>
        <v>0.12637754721264294</v>
      </c>
      <c r="AD298" s="7">
        <f t="shared" si="78"/>
        <v>2.8007526385714296</v>
      </c>
      <c r="AE298" s="7">
        <f>Ganges!O298-AC298-AD298-AVERAGE(Ganges!$O$2:$O$349)</f>
        <v>-0.25714393273809577</v>
      </c>
      <c r="AF298" s="7">
        <f>AVERAGE(Ganges!P292:P303)-AVERAGE(Ganges!$P$2:$P$349)</f>
        <v>-0.10268348640804609</v>
      </c>
      <c r="AG298" s="7">
        <f t="shared" si="79"/>
        <v>0.38425597407738099</v>
      </c>
      <c r="AH298" s="7">
        <f>Ganges!P298-AF298-AG298-AVERAGE(Ganges!$P$2:$P$349)</f>
        <v>-0.20838428407738108</v>
      </c>
    </row>
    <row r="299" spans="1:34" x14ac:dyDescent="0.2">
      <c r="A299" s="3">
        <v>41927</v>
      </c>
      <c r="B299">
        <f t="shared" si="68"/>
        <v>2014</v>
      </c>
      <c r="C299">
        <f t="shared" si="69"/>
        <v>10</v>
      </c>
      <c r="D299" s="7">
        <f>AVERAGE(Ganges!D293:D304)</f>
        <v>-12.480444244166664</v>
      </c>
      <c r="E299" s="7">
        <f t="shared" si="70"/>
        <v>4.8211342427380952</v>
      </c>
      <c r="F299" s="7">
        <f>Ganges!D299-D299-E299</f>
        <v>-1.6266301685714311</v>
      </c>
      <c r="G299" s="7"/>
      <c r="H299" s="7">
        <f>AVERAGE(Ganges!H293:H304)-AVERAGE(Ganges!$H$2:$H$349)</f>
        <v>-9.1521094297709169</v>
      </c>
      <c r="I299" s="7">
        <f t="shared" si="71"/>
        <v>2.5435645691068203</v>
      </c>
      <c r="J299" s="7">
        <f>Ganges!H299-H299-I299-AVERAGE(Ganges!$H$2:$H$349)</f>
        <v>-1.1830095591062673</v>
      </c>
      <c r="K299" s="7">
        <f>AVERAGE(Ganges!I293:I304)-AVERAGE(Ganges!$I$2:$I$349)</f>
        <v>-3.2367535507184115</v>
      </c>
      <c r="L299" s="7">
        <f t="shared" si="72"/>
        <v>-0.20432651529761614</v>
      </c>
      <c r="M299" s="7">
        <f>Ganges!I299-K299-L299-AVERAGE(Ganges!$I$2:$I$349)</f>
        <v>-5.586505357086935E-4</v>
      </c>
      <c r="N299" s="7">
        <f>AVERAGE(Ganges!J293:J304)-AVERAGE(Ganges!$J$2:$J$349)</f>
        <v>-0.31628320603448312</v>
      </c>
      <c r="O299" s="7">
        <f t="shared" si="73"/>
        <v>1.1486781142559517</v>
      </c>
      <c r="P299" s="7">
        <f>Ganges!J299-N299-O299-AVERAGE(Ganges!$J$2:$J$349)</f>
        <v>-0.32201659425595164</v>
      </c>
      <c r="Q299" s="7">
        <f>AVERAGE(Ganges!K293:K304)-AVERAGE(Ganges!$K$2:$K$349)</f>
        <v>4.3330054540231533E-2</v>
      </c>
      <c r="R299" s="7">
        <f t="shared" si="74"/>
        <v>-9.0107742261904655E-2</v>
      </c>
      <c r="S299" s="7">
        <f>Ganges!K299-Q299-R299-AVERAGE(Ganges!$K$2:$K$349)</f>
        <v>0.11159038142857136</v>
      </c>
      <c r="T299" s="7">
        <f>AVERAGE(Ganges!L293:L304)-AVERAGE(Ganges!$L$2:$L$349)</f>
        <v>-1.8566310287359222E-2</v>
      </c>
      <c r="U299" s="7">
        <f t="shared" si="75"/>
        <v>1.5566194781845244</v>
      </c>
      <c r="V299" s="7">
        <f>Ganges!L299-T299-U299-AVERAGE(Ganges!$L$2:$L$349)</f>
        <v>-3.8696799851190455E-2</v>
      </c>
      <c r="W299" s="7">
        <f>AVERAGE(Ganges!M293:M304)-AVERAGE(Ganges!$M$2:$M$349)</f>
        <v>-1.8583517241399505E-4</v>
      </c>
      <c r="X299" s="7">
        <f t="shared" si="76"/>
        <v>0.11484751752976188</v>
      </c>
      <c r="Y299" s="7">
        <f>Ganges!M299-W299-X299-AVERAGE(Ganges!$M$2:$M$349)</f>
        <v>-3.9929175297618302E-3</v>
      </c>
      <c r="Z299" s="7">
        <f>AVERAGE(Ganges!N293:N304)-AVERAGE(Ganges!$N$2:$N$349)</f>
        <v>0.16273139103448231</v>
      </c>
      <c r="AA299" s="7">
        <f t="shared" si="77"/>
        <v>-0.53780897583333331</v>
      </c>
      <c r="AB299" s="7">
        <f>Ganges!N299-Z299-AA299-AVERAGE(Ganges!$N$2:$N$349)</f>
        <v>-6.286611249999996E-2</v>
      </c>
      <c r="AC299" s="7">
        <f>AVERAGE(Ganges!O293:O304)-AVERAGE(Ganges!$O$2:$O$349)</f>
        <v>0.13692840387930971</v>
      </c>
      <c r="AD299" s="7">
        <f t="shared" si="78"/>
        <v>0.54755549892857047</v>
      </c>
      <c r="AE299" s="7">
        <f>Ganges!O299-AC299-AD299-AVERAGE(Ganges!$O$2:$O$349)</f>
        <v>-0.2018393397619036</v>
      </c>
      <c r="AF299" s="7">
        <f>AVERAGE(Ganges!P293:P304)-AVERAGE(Ganges!$P$2:$P$349)</f>
        <v>-9.9538373074712749E-2</v>
      </c>
      <c r="AG299" s="7">
        <f t="shared" si="79"/>
        <v>-0.25787379208333333</v>
      </c>
      <c r="AH299" s="7">
        <f>Ganges!P299-AF299-AG299-AVERAGE(Ganges!$P$2:$P$349)</f>
        <v>7.4682968749999967E-2</v>
      </c>
    </row>
    <row r="300" spans="1:34" x14ac:dyDescent="0.2">
      <c r="A300" s="3">
        <v>41958</v>
      </c>
      <c r="B300">
        <f t="shared" si="68"/>
        <v>2014</v>
      </c>
      <c r="C300">
        <f t="shared" si="69"/>
        <v>11</v>
      </c>
      <c r="D300" s="7">
        <f>AVERAGE(Ganges!D294:D305)</f>
        <v>-12.556598475833331</v>
      </c>
      <c r="E300" s="7">
        <f t="shared" si="70"/>
        <v>1.2460791845238033E-2</v>
      </c>
      <c r="F300" s="7">
        <f>Ganges!D300-D300-E300</f>
        <v>-1.1851437460119072</v>
      </c>
      <c r="G300" s="7"/>
      <c r="H300" s="7">
        <f>AVERAGE(Ganges!H294:H305)-AVERAGE(Ganges!$H$2:$H$349)</f>
        <v>-9.3635352114374655</v>
      </c>
      <c r="I300" s="7">
        <f t="shared" si="71"/>
        <v>1.821157545476126</v>
      </c>
      <c r="J300" s="7">
        <f>Ganges!H300-H300-I300-AVERAGE(Ganges!$H$2:$H$349)</f>
        <v>-0.8500068338089477</v>
      </c>
      <c r="K300" s="7">
        <f>AVERAGE(Ganges!I294:I305)-AVERAGE(Ganges!$I$2:$I$349)</f>
        <v>-3.2604879607184003</v>
      </c>
      <c r="L300" s="7">
        <f t="shared" si="72"/>
        <v>-0.16102384431547279</v>
      </c>
      <c r="M300" s="7">
        <f>Ganges!I300-K300-L300-AVERAGE(Ganges!$I$2:$I$349)</f>
        <v>-1.2482261517867244E-2</v>
      </c>
      <c r="N300" s="7">
        <f>AVERAGE(Ganges!J294:J305)-AVERAGE(Ganges!$J$2:$J$349)</f>
        <v>-0.30026763686781632</v>
      </c>
      <c r="O300" s="7">
        <f t="shared" si="73"/>
        <v>0.26826936654761901</v>
      </c>
      <c r="P300" s="7">
        <f>Ganges!J300-N300-O300-AVERAGE(Ganges!$J$2:$J$349)</f>
        <v>-5.8872057142860257E-3</v>
      </c>
      <c r="Q300" s="7">
        <f>AVERAGE(Ganges!K294:K305)-AVERAGE(Ganges!$K$2:$K$349)</f>
        <v>1.4715821206898294E-2</v>
      </c>
      <c r="R300" s="7">
        <f t="shared" si="74"/>
        <v>6.3054021517857439E-2</v>
      </c>
      <c r="S300" s="7">
        <f>Ganges!K300-Q300-R300-AVERAGE(Ganges!$K$2:$K$349)</f>
        <v>-0.1593174290178575</v>
      </c>
      <c r="T300" s="7">
        <f>AVERAGE(Ganges!L294:L305)-AVERAGE(Ganges!$L$2:$L$349)</f>
        <v>2.6535908045974388E-2</v>
      </c>
      <c r="U300" s="7">
        <f t="shared" si="75"/>
        <v>0.41896813860119142</v>
      </c>
      <c r="V300" s="7">
        <f>Ganges!L300-T300-U300-AVERAGE(Ganges!$L$2:$L$349)</f>
        <v>-8.4182018601191011E-2</v>
      </c>
      <c r="W300" s="7">
        <f>AVERAGE(Ganges!M294:M305)-AVERAGE(Ganges!$M$2:$M$349)</f>
        <v>-1.5518183908061478E-4</v>
      </c>
      <c r="X300" s="7">
        <f t="shared" si="76"/>
        <v>-3.3066772559523866E-2</v>
      </c>
      <c r="Y300" s="7">
        <f>Ganges!M300-W300-X300-AVERAGE(Ganges!$M$2:$M$349)</f>
        <v>2.7164592261905429E-3</v>
      </c>
      <c r="Z300" s="7">
        <f>AVERAGE(Ganges!N294:N305)-AVERAGE(Ganges!$N$2:$N$349)</f>
        <v>0.2432685718678157</v>
      </c>
      <c r="AA300" s="7">
        <f t="shared" si="77"/>
        <v>-0.40060437785714287</v>
      </c>
      <c r="AB300" s="7">
        <f>Ganges!N300-Z300-AA300-AVERAGE(Ganges!$N$2:$N$349)</f>
        <v>-8.7338761309523782E-2</v>
      </c>
      <c r="AC300" s="7">
        <f>AVERAGE(Ganges!O294:O305)-AVERAGE(Ganges!$O$2:$O$349)</f>
        <v>0.18225364304597669</v>
      </c>
      <c r="AD300" s="7">
        <f t="shared" si="78"/>
        <v>-1.5966035900892859</v>
      </c>
      <c r="AE300" s="7">
        <f>Ganges!O300-AC300-AD300-AVERAGE(Ganges!$O$2:$O$349)</f>
        <v>-8.9156949910713656E-2</v>
      </c>
      <c r="AF300" s="7">
        <f>AVERAGE(Ganges!P294:P305)-AVERAGE(Ganges!$P$2:$P$349)</f>
        <v>-9.892685390804612E-2</v>
      </c>
      <c r="AG300" s="7">
        <f t="shared" si="79"/>
        <v>-0.36770572782738098</v>
      </c>
      <c r="AH300" s="7">
        <f>Ganges!P300-AF300-AG300-AVERAGE(Ganges!$P$2:$P$349)</f>
        <v>0.100589355327381</v>
      </c>
    </row>
    <row r="301" spans="1:34" x14ac:dyDescent="0.2">
      <c r="A301" s="3">
        <v>41988</v>
      </c>
      <c r="B301">
        <f t="shared" si="68"/>
        <v>2014</v>
      </c>
      <c r="C301">
        <f t="shared" si="69"/>
        <v>12</v>
      </c>
      <c r="D301" s="7">
        <f>AVERAGE(Ganges!D295:D306)</f>
        <v>-12.669751774166665</v>
      </c>
      <c r="E301" s="7">
        <f t="shared" si="70"/>
        <v>-2.527804368779762</v>
      </c>
      <c r="F301" s="7">
        <f>Ganges!D301-D301-E301</f>
        <v>-0.58566891705357271</v>
      </c>
      <c r="G301" s="7"/>
      <c r="H301" s="7">
        <f>AVERAGE(Ganges!H295:H306)-AVERAGE(Ganges!$H$2:$H$349)</f>
        <v>-9.562286025603953</v>
      </c>
      <c r="I301" s="7">
        <f t="shared" si="71"/>
        <v>0.85680571044576936</v>
      </c>
      <c r="J301" s="7">
        <f>Ganges!H301-H301-I301-AVERAGE(Ganges!$H$2:$H$349)</f>
        <v>-0.61927722461223311</v>
      </c>
      <c r="K301" s="7">
        <f>AVERAGE(Ganges!I295:I306)-AVERAGE(Ganges!$I$2:$I$349)</f>
        <v>-3.2859993848850664</v>
      </c>
      <c r="L301" s="7">
        <f t="shared" si="72"/>
        <v>-0.11034003916667245</v>
      </c>
      <c r="M301" s="7">
        <f>Ganges!I301-K301-L301-AVERAGE(Ganges!$I$2:$I$349)</f>
        <v>-5.1915625000020782E-3</v>
      </c>
      <c r="N301" s="7">
        <f>AVERAGE(Ganges!J295:J306)-AVERAGE(Ganges!$J$2:$J$349)</f>
        <v>-0.28454970603448282</v>
      </c>
      <c r="O301" s="7">
        <f t="shared" si="73"/>
        <v>-0.87976573282738069</v>
      </c>
      <c r="P301" s="7">
        <f>Ganges!J301-N301-O301-AVERAGE(Ganges!$J$2:$J$349)</f>
        <v>0.10371678282738017</v>
      </c>
      <c r="Q301" s="7">
        <f>AVERAGE(Ganges!K295:K306)-AVERAGE(Ganges!$K$2:$K$349)</f>
        <v>6.1263145402316033E-3</v>
      </c>
      <c r="R301" s="7">
        <f t="shared" si="74"/>
        <v>0.19008705988095242</v>
      </c>
      <c r="S301" s="7">
        <f>Ganges!K301-Q301-R301-AVERAGE(Ganges!$K$2:$K$349)</f>
        <v>-8.713338071428578E-2</v>
      </c>
      <c r="T301" s="7">
        <f>AVERAGE(Ganges!L295:L306)-AVERAGE(Ganges!$L$2:$L$349)</f>
        <v>3.6547223879309421E-2</v>
      </c>
      <c r="U301" s="7">
        <f t="shared" si="75"/>
        <v>-0.17494037616071356</v>
      </c>
      <c r="V301" s="7">
        <f>Ganges!L301-T301-U301-AVERAGE(Ganges!$L$2:$L$349)</f>
        <v>-0.10693993967262116</v>
      </c>
      <c r="W301" s="7">
        <f>AVERAGE(Ganges!M295:M306)-AVERAGE(Ganges!$M$2:$M$349)</f>
        <v>7.6628160919356425E-5</v>
      </c>
      <c r="X301" s="7">
        <f t="shared" si="76"/>
        <v>-0.13155094151785712</v>
      </c>
      <c r="Y301" s="7">
        <f>Ganges!M301-W301-X301-AVERAGE(Ganges!$M$2:$M$349)</f>
        <v>-4.1177818154762014E-3</v>
      </c>
      <c r="Z301" s="7">
        <f>AVERAGE(Ganges!N295:N306)-AVERAGE(Ganges!$N$2:$N$349)</f>
        <v>0.3170518902011491</v>
      </c>
      <c r="AA301" s="7">
        <f t="shared" si="77"/>
        <v>-0.27994975589285714</v>
      </c>
      <c r="AB301" s="7">
        <f>Ganges!N301-Z301-AA301-AVERAGE(Ganges!$N$2:$N$349)</f>
        <v>-0.12706518160714292</v>
      </c>
      <c r="AC301" s="7">
        <f>AVERAGE(Ganges!O295:O306)-AVERAGE(Ganges!$O$2:$O$349)</f>
        <v>0.20220260221264397</v>
      </c>
      <c r="AD301" s="7">
        <f t="shared" si="78"/>
        <v>-1.6303820916666663</v>
      </c>
      <c r="AE301" s="7">
        <f>Ganges!O301-AC301-AD301-AVERAGE(Ganges!$O$2:$O$349)</f>
        <v>0.15950631249999869</v>
      </c>
      <c r="AF301" s="7">
        <f>AVERAGE(Ganges!P295:P306)-AVERAGE(Ganges!$P$2:$P$349)</f>
        <v>-9.890972974137946E-2</v>
      </c>
      <c r="AG301" s="7">
        <f t="shared" si="79"/>
        <v>-0.36776374574404763</v>
      </c>
      <c r="AH301" s="7">
        <f>Ganges!P301-AF301-AG301-AVERAGE(Ganges!$P$2:$P$349)</f>
        <v>0.10086639907738093</v>
      </c>
    </row>
    <row r="302" spans="1:34" x14ac:dyDescent="0.2">
      <c r="A302" s="3">
        <v>42019</v>
      </c>
      <c r="B302">
        <f t="shared" si="68"/>
        <v>2015</v>
      </c>
      <c r="C302">
        <f t="shared" si="69"/>
        <v>1</v>
      </c>
      <c r="D302" s="7">
        <f>AVERAGE(Ganges!D296:D307)</f>
        <v>-12.791604013333334</v>
      </c>
      <c r="E302" s="7">
        <f t="shared" si="70"/>
        <v>-4.2338140159523814</v>
      </c>
      <c r="F302" s="7">
        <f>Ganges!D302-D302-E302</f>
        <v>0.51620743928571677</v>
      </c>
      <c r="G302" s="7"/>
      <c r="H302" s="7">
        <f>AVERAGE(Ganges!H296:H307)-AVERAGE(Ganges!$H$2:$H$349)</f>
        <v>-9.7579037014365895</v>
      </c>
      <c r="I302" s="7">
        <f t="shared" si="71"/>
        <v>-0.22963460261826185</v>
      </c>
      <c r="J302" s="7">
        <f>Ganges!H302-H302-I302-AVERAGE(Ganges!$H$2:$H$349)</f>
        <v>-0.22760009571538831</v>
      </c>
      <c r="K302" s="7">
        <f>AVERAGE(Ganges!I296:I307)-AVERAGE(Ganges!$I$2:$I$349)</f>
        <v>-3.3047012565517377</v>
      </c>
      <c r="L302" s="7">
        <f t="shared" si="72"/>
        <v>-4.2418025238092127E-2</v>
      </c>
      <c r="M302" s="7">
        <f>Ganges!I302-K302-L302-AVERAGE(Ganges!$I$2:$I$349)</f>
        <v>-1.2205894761912361E-2</v>
      </c>
      <c r="N302" s="7">
        <f>AVERAGE(Ganges!J296:J307)-AVERAGE(Ganges!$J$2:$J$349)</f>
        <v>-0.26868420186781616</v>
      </c>
      <c r="O302" s="7">
        <f t="shared" si="73"/>
        <v>-1.4857769168154762</v>
      </c>
      <c r="P302" s="7">
        <f>Ganges!J302-N302-O302-AVERAGE(Ganges!$J$2:$J$349)</f>
        <v>0.23748704264880915</v>
      </c>
      <c r="Q302" s="7">
        <f>AVERAGE(Ganges!K296:K307)-AVERAGE(Ganges!$K$2:$K$349)</f>
        <v>3.9925078735650876E-3</v>
      </c>
      <c r="R302" s="7">
        <f t="shared" si="74"/>
        <v>0.21653965023809529</v>
      </c>
      <c r="S302" s="7">
        <f>Ganges!K302-Q302-R302-AVERAGE(Ganges!$K$2:$K$349)</f>
        <v>-0.19411397440476208</v>
      </c>
      <c r="T302" s="7">
        <f>AVERAGE(Ganges!L296:L307)-AVERAGE(Ganges!$L$2:$L$349)</f>
        <v>4.2994419712642618E-2</v>
      </c>
      <c r="U302" s="7">
        <f t="shared" si="75"/>
        <v>-1.093703183482142</v>
      </c>
      <c r="V302" s="7">
        <f>Ganges!L302-T302-U302-AVERAGE(Ganges!$L$2:$L$349)</f>
        <v>0.18176994181547368</v>
      </c>
      <c r="W302" s="7">
        <f>AVERAGE(Ganges!M296:M307)-AVERAGE(Ganges!$M$2:$M$349)</f>
        <v>3.5217816091936971E-4</v>
      </c>
      <c r="X302" s="7">
        <f t="shared" si="76"/>
        <v>5.7876683541666668E-2</v>
      </c>
      <c r="Y302" s="7">
        <f>Ganges!M302-W302-X302-AVERAGE(Ganges!$M$2:$M$349)</f>
        <v>2.0599431250000189E-3</v>
      </c>
      <c r="Z302" s="7">
        <f>AVERAGE(Ganges!N296:N307)-AVERAGE(Ganges!$N$2:$N$349)</f>
        <v>0.37337427103448229</v>
      </c>
      <c r="AA302" s="7">
        <f t="shared" si="77"/>
        <v>1.6850998422619168E-2</v>
      </c>
      <c r="AB302" s="7">
        <f>Ganges!N302-Z302-AA302-AVERAGE(Ganges!$N$2:$N$349)</f>
        <v>-1.5746426755952392E-2</v>
      </c>
      <c r="AC302" s="7">
        <f>AVERAGE(Ganges!O296:O307)-AVERAGE(Ganges!$O$2:$O$349)</f>
        <v>0.20903619554597697</v>
      </c>
      <c r="AD302" s="7">
        <f t="shared" si="78"/>
        <v>-1.308780161279762</v>
      </c>
      <c r="AE302" s="7">
        <f>Ganges!O302-AC302-AD302-AVERAGE(Ganges!$O$2:$O$349)</f>
        <v>0.45133221877976215</v>
      </c>
      <c r="AF302" s="7">
        <f>AVERAGE(Ganges!P296:P307)-AVERAGE(Ganges!$P$2:$P$349)</f>
        <v>-9.0051807241379456E-2</v>
      </c>
      <c r="AG302" s="7">
        <f t="shared" si="79"/>
        <v>-0.36475476767857146</v>
      </c>
      <c r="AH302" s="7">
        <f>Ganges!P302-AF302-AG302-AVERAGE(Ganges!$P$2:$P$349)</f>
        <v>9.3260228511904797E-2</v>
      </c>
    </row>
    <row r="303" spans="1:34" x14ac:dyDescent="0.2">
      <c r="A303" s="3">
        <v>42050</v>
      </c>
      <c r="B303">
        <f t="shared" si="68"/>
        <v>2015</v>
      </c>
      <c r="C303">
        <f t="shared" si="69"/>
        <v>2</v>
      </c>
      <c r="D303" s="7">
        <f>AVERAGE(Ganges!D297:D308)</f>
        <v>-12.567323377499998</v>
      </c>
      <c r="E303" s="7">
        <f t="shared" si="70"/>
        <v>-5.2546216000595232</v>
      </c>
      <c r="F303" s="7">
        <f>Ganges!D303-D303-E303</f>
        <v>-5.1935412440479389E-2</v>
      </c>
      <c r="G303" s="7"/>
      <c r="H303" s="7">
        <f>AVERAGE(Ganges!H297:H308)-AVERAGE(Ganges!$H$2:$H$349)</f>
        <v>-9.7799170481039255</v>
      </c>
      <c r="I303" s="7">
        <f t="shared" si="71"/>
        <v>-0.54886954151743339</v>
      </c>
      <c r="J303" s="7">
        <f>Ganges!H303-H303-I303-AVERAGE(Ganges!$H$2:$H$349)</f>
        <v>-0.22302173014895743</v>
      </c>
      <c r="K303" s="7">
        <f>AVERAGE(Ganges!I297:I308)-AVERAGE(Ganges!$I$2:$I$349)</f>
        <v>-3.3176705915517388</v>
      </c>
      <c r="L303" s="7">
        <f t="shared" si="72"/>
        <v>4.2136805297630531E-2</v>
      </c>
      <c r="M303" s="7">
        <f>Ganges!I303-K303-L303-AVERAGE(Ganges!$I$2:$I$349)</f>
        <v>-3.0484810297629394E-2</v>
      </c>
      <c r="N303" s="7">
        <f>AVERAGE(Ganges!J297:J308)-AVERAGE(Ganges!$J$2:$J$349)</f>
        <v>-0.20536219353448359</v>
      </c>
      <c r="O303" s="7">
        <f t="shared" si="73"/>
        <v>-1.6770966998809522</v>
      </c>
      <c r="P303" s="7">
        <f>Ganges!J303-N303-O303-AVERAGE(Ganges!$J$2:$J$349)</f>
        <v>0.17021659738095263</v>
      </c>
      <c r="Q303" s="7">
        <f>AVERAGE(Ganges!K297:K308)-AVERAGE(Ganges!$K$2:$K$349)</f>
        <v>-3.0258218793101532E-2</v>
      </c>
      <c r="R303" s="7">
        <f t="shared" si="74"/>
        <v>-5.4973427976191536E-3</v>
      </c>
      <c r="S303" s="7">
        <f>Ganges!K303-Q303-R303-AVERAGE(Ganges!$K$2:$K$349)</f>
        <v>8.2207405297618941E-2</v>
      </c>
      <c r="T303" s="7">
        <f>AVERAGE(Ganges!L297:L308)-AVERAGE(Ganges!$L$2:$L$349)</f>
        <v>0.19160636304597478</v>
      </c>
      <c r="U303" s="7">
        <f t="shared" si="75"/>
        <v>-1.9322372438392863</v>
      </c>
      <c r="V303" s="7">
        <f>Ganges!L303-T303-U303-AVERAGE(Ganges!$L$2:$L$349)</f>
        <v>-0.13677562116071407</v>
      </c>
      <c r="W303" s="7">
        <f>AVERAGE(Ganges!M297:M308)-AVERAGE(Ganges!$M$2:$M$349)</f>
        <v>9.601656609193876E-4</v>
      </c>
      <c r="X303" s="7">
        <f t="shared" si="76"/>
        <v>5.7873377500000073E-2</v>
      </c>
      <c r="Y303" s="7">
        <f>Ganges!M303-W303-X303-AVERAGE(Ganges!$M$2:$M$349)</f>
        <v>1.6328216666666173E-3</v>
      </c>
      <c r="Z303" s="7">
        <f>AVERAGE(Ganges!N297:N308)-AVERAGE(Ganges!$N$2:$N$349)</f>
        <v>0.38777751020114892</v>
      </c>
      <c r="AA303" s="7">
        <f t="shared" si="77"/>
        <v>0.43765920318452389</v>
      </c>
      <c r="AB303" s="7">
        <f>Ganges!N303-Z303-AA303-AVERAGE(Ganges!$N$2:$N$349)</f>
        <v>-4.2572890684523745E-2</v>
      </c>
      <c r="AC303" s="7">
        <f>AVERAGE(Ganges!O297:O308)-AVERAGE(Ganges!$O$2:$O$349)</f>
        <v>0.24100463054597654</v>
      </c>
      <c r="AD303" s="7">
        <f t="shared" si="78"/>
        <v>-1.2697476931547613</v>
      </c>
      <c r="AE303" s="7">
        <f>Ganges!O303-AC303-AD303-AVERAGE(Ganges!$O$2:$O$349)</f>
        <v>7.4347295654761503E-2</v>
      </c>
      <c r="AF303" s="7">
        <f>AVERAGE(Ganges!P297:P308)-AVERAGE(Ganges!$P$2:$P$349)</f>
        <v>-5.5462109741379439E-2</v>
      </c>
      <c r="AG303" s="7">
        <f t="shared" si="79"/>
        <v>-0.35885107348214285</v>
      </c>
      <c r="AH303" s="7">
        <f>Ganges!P303-AF303-AG303-AVERAGE(Ganges!$P$2:$P$349)</f>
        <v>5.2516446815476181E-2</v>
      </c>
    </row>
    <row r="304" spans="1:34" x14ac:dyDescent="0.2">
      <c r="A304" s="3">
        <v>42078</v>
      </c>
      <c r="B304">
        <f t="shared" si="68"/>
        <v>2015</v>
      </c>
      <c r="C304">
        <f t="shared" si="69"/>
        <v>3</v>
      </c>
      <c r="D304" s="7">
        <f>AVERAGE(Ganges!D298:D309)</f>
        <v>-12.595435927499999</v>
      </c>
      <c r="E304" s="7">
        <f t="shared" si="70"/>
        <v>-6.4335412916964296</v>
      </c>
      <c r="F304" s="7">
        <f>Ganges!D304-D304-E304</f>
        <v>2.6730907591964277</v>
      </c>
      <c r="G304" s="7"/>
      <c r="H304" s="7">
        <f>AVERAGE(Ganges!H298:H309)-AVERAGE(Ganges!$H$2:$H$349)</f>
        <v>-9.8364152572698913</v>
      </c>
      <c r="I304" s="7">
        <f t="shared" si="71"/>
        <v>-1.0008007227083908</v>
      </c>
      <c r="J304" s="7">
        <f>Ganges!H304-H304-I304-AVERAGE(Ganges!$H$2:$H$349)</f>
        <v>0.12940180020768821</v>
      </c>
      <c r="K304" s="7">
        <f>AVERAGE(Ganges!I298:I309)-AVERAGE(Ganges!$I$2:$I$349)</f>
        <v>-3.3273564265517379</v>
      </c>
      <c r="L304" s="7">
        <f t="shared" si="72"/>
        <v>0.12230055642857707</v>
      </c>
      <c r="M304" s="7">
        <f>Ganges!I304-K304-L304-AVERAGE(Ganges!$I$2:$I$349)</f>
        <v>-6.8503364285774637E-3</v>
      </c>
      <c r="N304" s="7">
        <f>AVERAGE(Ganges!J298:J309)-AVERAGE(Ganges!$J$2:$J$349)</f>
        <v>-0.20377965020114974</v>
      </c>
      <c r="O304" s="7">
        <f t="shared" si="73"/>
        <v>-1.8011396020535715</v>
      </c>
      <c r="P304" s="7">
        <f>Ganges!J304-N304-O304-AVERAGE(Ganges!$J$2:$J$349)</f>
        <v>0.42676809622023804</v>
      </c>
      <c r="Q304" s="7">
        <f>AVERAGE(Ganges!K298:K309)-AVERAGE(Ganges!$K$2:$K$349)</f>
        <v>-4.4488727126434924E-2</v>
      </c>
      <c r="R304" s="7">
        <f t="shared" si="74"/>
        <v>5.2535116071428689E-2</v>
      </c>
      <c r="S304" s="7">
        <f>Ganges!K304-Q304-R304-AVERAGE(Ganges!$K$2:$K$349)</f>
        <v>-0.20949825523809551</v>
      </c>
      <c r="T304" s="7">
        <f>AVERAGE(Ganges!L298:L309)-AVERAGE(Ganges!$L$2:$L$349)</f>
        <v>0.23321819304597557</v>
      </c>
      <c r="U304" s="7">
        <f t="shared" si="75"/>
        <v>-3.0455844529464278</v>
      </c>
      <c r="V304" s="7">
        <f>Ganges!L304-T304-U304-AVERAGE(Ganges!$L$2:$L$349)</f>
        <v>1.1357625679464265</v>
      </c>
      <c r="W304" s="7">
        <f>AVERAGE(Ganges!M298:M309)-AVERAGE(Ganges!$M$2:$M$349)</f>
        <v>1.3554764942527164E-3</v>
      </c>
      <c r="X304" s="7">
        <f t="shared" si="76"/>
        <v>5.7839161636904807E-2</v>
      </c>
      <c r="Y304" s="7">
        <f>Ganges!M304-W304-X304-AVERAGE(Ganges!$M$2:$M$349)</f>
        <v>1.2717266964285545E-3</v>
      </c>
      <c r="Z304" s="7">
        <f>AVERAGE(Ganges!N298:N309)-AVERAGE(Ganges!$N$2:$N$349)</f>
        <v>0.38885691520114896</v>
      </c>
      <c r="AA304" s="7">
        <f t="shared" si="77"/>
        <v>0.78479671071428569</v>
      </c>
      <c r="AB304" s="7">
        <f>Ganges!N304-Z304-AA304-AVERAGE(Ganges!$N$2:$N$349)</f>
        <v>0.35970336678571435</v>
      </c>
      <c r="AC304" s="7">
        <f>AVERAGE(Ganges!O298:O309)-AVERAGE(Ganges!$O$2:$O$349)</f>
        <v>0.26602864721264297</v>
      </c>
      <c r="AD304" s="7">
        <f t="shared" si="78"/>
        <v>-1.2446956646428582</v>
      </c>
      <c r="AE304" s="7">
        <f>Ganges!O304-AC304-AD304-AVERAGE(Ganges!$O$2:$O$349)</f>
        <v>0.72868085047619147</v>
      </c>
      <c r="AF304" s="7">
        <f>AVERAGE(Ganges!P298:P309)-AVERAGE(Ganges!$P$2:$P$349)</f>
        <v>-7.2862453908046076E-2</v>
      </c>
      <c r="AG304" s="7">
        <f t="shared" si="79"/>
        <v>-0.35879812741071426</v>
      </c>
      <c r="AH304" s="7">
        <f>Ganges!P304-AF304-AG304-AVERAGE(Ganges!$P$2:$P$349)</f>
        <v>0.10779596491071419</v>
      </c>
    </row>
    <row r="305" spans="1:34" x14ac:dyDescent="0.2">
      <c r="A305" s="3">
        <v>42109</v>
      </c>
      <c r="B305">
        <f t="shared" si="68"/>
        <v>2015</v>
      </c>
      <c r="C305">
        <f t="shared" si="69"/>
        <v>4</v>
      </c>
      <c r="D305" s="7">
        <f>AVERAGE(Ganges!D299:D310)</f>
        <v>-12.934942494166664</v>
      </c>
      <c r="E305" s="7">
        <f t="shared" si="70"/>
        <v>-7.9041783172619047</v>
      </c>
      <c r="F305" s="7">
        <f>Ganges!D305-D305-E305</f>
        <v>3.651220271428568</v>
      </c>
      <c r="G305" s="7"/>
      <c r="H305" s="7">
        <f>AVERAGE(Ganges!H299:H310)-AVERAGE(Ganges!$H$2:$H$349)</f>
        <v>-9.9330135639370383</v>
      </c>
      <c r="I305" s="7">
        <f t="shared" si="71"/>
        <v>-1.958955310744841</v>
      </c>
      <c r="J305" s="7">
        <f>Ganges!H305-H305-I305-AVERAGE(Ganges!$H$2:$H$349)</f>
        <v>0.65900820491151535</v>
      </c>
      <c r="K305" s="7">
        <f>AVERAGE(Ganges!I299:I310)-AVERAGE(Ganges!$I$2:$I$349)</f>
        <v>-3.3400552365517342</v>
      </c>
      <c r="L305" s="7">
        <f t="shared" si="72"/>
        <v>0.19232259363092652</v>
      </c>
      <c r="M305" s="7">
        <f>Ganges!I305-K305-L305-AVERAGE(Ganges!$I$2:$I$349)</f>
        <v>-1.2553073630932943E-2</v>
      </c>
      <c r="N305" s="7">
        <f>AVERAGE(Ganges!J299:J310)-AVERAGE(Ganges!$J$2:$J$349)</f>
        <v>-0.26258515603448296</v>
      </c>
      <c r="O305" s="7">
        <f t="shared" si="73"/>
        <v>-1.7586500249702381</v>
      </c>
      <c r="P305" s="7">
        <f>Ganges!J305-N305-O305-AVERAGE(Ganges!$J$2:$J$349)</f>
        <v>0.52649154497023787</v>
      </c>
      <c r="Q305" s="7">
        <f>AVERAGE(Ganges!K299:K310)-AVERAGE(Ganges!$K$2:$K$349)</f>
        <v>7.5677095402316708E-3</v>
      </c>
      <c r="R305" s="7">
        <f t="shared" si="74"/>
        <v>0.2259362869047622</v>
      </c>
      <c r="S305" s="7">
        <f>Ganges!K305-Q305-R305-AVERAGE(Ganges!$K$2:$K$349)</f>
        <v>-0.28720882273809556</v>
      </c>
      <c r="T305" s="7">
        <f>AVERAGE(Ganges!L299:L310)-AVERAGE(Ganges!$L$2:$L$349)</f>
        <v>0.14849925054597524</v>
      </c>
      <c r="U305" s="7">
        <f t="shared" si="75"/>
        <v>-3.723486840119048</v>
      </c>
      <c r="V305" s="7">
        <f>Ganges!L305-T305-U305-AVERAGE(Ganges!$L$2:$L$349)</f>
        <v>1.4731099976190478</v>
      </c>
      <c r="W305" s="7">
        <f>AVERAGE(Ganges!M299:M310)-AVERAGE(Ganges!$M$2:$M$349)</f>
        <v>1.9098489942527275E-3</v>
      </c>
      <c r="X305" s="7">
        <f t="shared" si="76"/>
        <v>-0.21711850002976191</v>
      </c>
      <c r="Y305" s="7">
        <f>Ganges!M305-W305-X305-AVERAGE(Ganges!$M$2:$M$349)</f>
        <v>-2.3365741369047732E-3</v>
      </c>
      <c r="Z305" s="7">
        <f>AVERAGE(Ganges!N299:N310)-AVERAGE(Ganges!$N$2:$N$349)</f>
        <v>0.38938499020114903</v>
      </c>
      <c r="AA305" s="7">
        <f t="shared" si="77"/>
        <v>0.94605123470238128</v>
      </c>
      <c r="AB305" s="7">
        <f>Ganges!N305-Z305-AA305-AVERAGE(Ganges!$N$2:$N$349)</f>
        <v>0.5086304877976191</v>
      </c>
      <c r="AC305" s="7">
        <f>AVERAGE(Ganges!O299:O310)-AVERAGE(Ganges!$O$2:$O$349)</f>
        <v>0.14416373221264234</v>
      </c>
      <c r="AD305" s="7">
        <f t="shared" si="78"/>
        <v>-1.2491411090178564</v>
      </c>
      <c r="AE305" s="7">
        <f>Ganges!O305-AC305-AD305-AVERAGE(Ganges!$O$2:$O$349)</f>
        <v>0.69287372985119067</v>
      </c>
      <c r="AF305" s="7">
        <f>AVERAGE(Ganges!P299:P310)-AVERAGE(Ganges!$P$2:$P$349)</f>
        <v>-9.0814234741379452E-2</v>
      </c>
      <c r="AG305" s="7">
        <f t="shared" si="79"/>
        <v>-0.36113467098214286</v>
      </c>
      <c r="AH305" s="7">
        <f>Ganges!P305-AF305-AG305-AVERAGE(Ganges!$P$2:$P$349)</f>
        <v>9.3180959315476208E-2</v>
      </c>
    </row>
    <row r="306" spans="1:34" x14ac:dyDescent="0.2">
      <c r="A306" s="3">
        <v>42139</v>
      </c>
      <c r="B306">
        <f t="shared" si="68"/>
        <v>2015</v>
      </c>
      <c r="C306">
        <f t="shared" si="69"/>
        <v>5</v>
      </c>
      <c r="D306" s="7">
        <f>AVERAGE(Ganges!D300:D311)</f>
        <v>-13.253858258333333</v>
      </c>
      <c r="E306" s="7">
        <f t="shared" si="70"/>
        <v>-8.4472615789880923</v>
      </c>
      <c r="F306" s="7">
        <f>Ganges!D306-D306-E306</f>
        <v>2.5720934273214233</v>
      </c>
      <c r="G306" s="7"/>
      <c r="H306" s="7">
        <f>AVERAGE(Ganges!H300:H311)-AVERAGE(Ganges!$H$2:$H$349)</f>
        <v>-10.018767958103126</v>
      </c>
      <c r="I306" s="7">
        <f t="shared" si="71"/>
        <v>-2.9423304963988812</v>
      </c>
      <c r="J306" s="7">
        <f>Ganges!H306-H306-I306-AVERAGE(Ganges!$H$2:$H$349)</f>
        <v>0.80528622473138967</v>
      </c>
      <c r="K306" s="7">
        <f>AVERAGE(Ganges!I300:I311)-AVERAGE(Ganges!$I$2:$I$349)</f>
        <v>-3.3547472248850738</v>
      </c>
      <c r="L306" s="7">
        <f t="shared" si="72"/>
        <v>0.26187326818451595</v>
      </c>
      <c r="M306" s="7">
        <f>Ganges!I306-K306-L306-AVERAGE(Ganges!$I$2:$I$349)</f>
        <v>-3.9984089851181182E-2</v>
      </c>
      <c r="N306" s="7">
        <f>AVERAGE(Ganges!J300:J311)-AVERAGE(Ganges!$J$2:$J$349)</f>
        <v>-0.31372184853448282</v>
      </c>
      <c r="O306" s="7">
        <f t="shared" si="73"/>
        <v>-1.654806472142857</v>
      </c>
      <c r="P306" s="7">
        <f>Ganges!J306-N306-O306-AVERAGE(Ganges!$J$2:$J$349)</f>
        <v>0.45595121464285659</v>
      </c>
      <c r="Q306" s="7">
        <f>AVERAGE(Ganges!K300:K311)-AVERAGE(Ganges!$K$2:$K$349)</f>
        <v>3.68185995402317E-2</v>
      </c>
      <c r="R306" s="7">
        <f t="shared" si="74"/>
        <v>0.48784478613095239</v>
      </c>
      <c r="S306" s="7">
        <f>Ganges!K306-Q306-R306-AVERAGE(Ganges!$K$2:$K$349)</f>
        <v>-3.944113196428578E-2</v>
      </c>
      <c r="T306" s="7">
        <f>AVERAGE(Ganges!L300:L311)-AVERAGE(Ganges!$L$2:$L$349)</f>
        <v>5.8433930545974455E-2</v>
      </c>
      <c r="U306" s="7">
        <f t="shared" si="75"/>
        <v>-4.0625065267857146</v>
      </c>
      <c r="V306" s="7">
        <f>Ganges!L306-T306-U306-AVERAGE(Ganges!$L$2:$L$349)</f>
        <v>0.47588208428571477</v>
      </c>
      <c r="W306" s="7">
        <f>AVERAGE(Ganges!M300:M311)-AVERAGE(Ganges!$M$2:$M$349)</f>
        <v>2.4646164942527249E-3</v>
      </c>
      <c r="X306" s="7">
        <f t="shared" si="76"/>
        <v>-8.4250850982142855E-2</v>
      </c>
      <c r="Y306" s="7">
        <f>Ganges!M306-W306-X306-AVERAGE(Ganges!$M$2:$M$349)</f>
        <v>5.9998993154761759E-3</v>
      </c>
      <c r="Z306" s="7">
        <f>AVERAGE(Ganges!N300:N311)-AVERAGE(Ganges!$N$2:$N$349)</f>
        <v>0.3805243210344823</v>
      </c>
      <c r="AA306" s="7">
        <f t="shared" si="77"/>
        <v>0.73088484630952411</v>
      </c>
      <c r="AB306" s="7">
        <f>Ganges!N306-Z306-AA306-AVERAGE(Ganges!$N$2:$N$349)</f>
        <v>0.51846872535714272</v>
      </c>
      <c r="AC306" s="7">
        <f>AVERAGE(Ganges!O300:O311)-AVERAGE(Ganges!$O$2:$O$349)</f>
        <v>5.2062158045976581E-2</v>
      </c>
      <c r="AD306" s="7">
        <f t="shared" si="78"/>
        <v>-0.8533853583035711</v>
      </c>
      <c r="AE306" s="7">
        <f>Ganges!O306-AC306-AD306-AVERAGE(Ganges!$O$2:$O$349)</f>
        <v>0.30149391330357123</v>
      </c>
      <c r="AF306" s="7">
        <f>AVERAGE(Ganges!P300:P311)-AVERAGE(Ganges!$P$2:$P$349)</f>
        <v>-9.6919988908046095E-2</v>
      </c>
      <c r="AG306" s="7">
        <f t="shared" si="79"/>
        <v>-0.33059407988095235</v>
      </c>
      <c r="AH306" s="7">
        <f>Ganges!P306-AF306-AG306-AVERAGE(Ganges!$P$2:$P$349)</f>
        <v>8.8474262380952351E-2</v>
      </c>
    </row>
    <row r="307" spans="1:34" x14ac:dyDescent="0.2">
      <c r="A307" s="3">
        <v>42170</v>
      </c>
      <c r="B307">
        <f t="shared" si="68"/>
        <v>2015</v>
      </c>
      <c r="C307">
        <f t="shared" si="69"/>
        <v>6</v>
      </c>
      <c r="D307" s="7">
        <f>AVERAGE(Ganges!D301:D312)</f>
        <v>-13.395950804166665</v>
      </c>
      <c r="E307" s="7">
        <f t="shared" si="70"/>
        <v>-5.6838632847619053</v>
      </c>
      <c r="F307" s="7">
        <f>Ganges!D307-D307-E307</f>
        <v>0.48718751892856993</v>
      </c>
      <c r="G307" s="7"/>
      <c r="H307" s="7">
        <f>AVERAGE(Ganges!H301:H312)-AVERAGE(Ganges!$H$2:$H$349)</f>
        <v>-10.103423719770035</v>
      </c>
      <c r="I307" s="7">
        <f t="shared" si="71"/>
        <v>-2.8943517773818712</v>
      </c>
      <c r="J307" s="7">
        <f>Ganges!H307-H307-I307-AVERAGE(Ganges!$H$2:$H$349)</f>
        <v>0.48649451738128846</v>
      </c>
      <c r="K307" s="7">
        <f>AVERAGE(Ganges!I301:I312)-AVERAGE(Ganges!$I$2:$I$349)</f>
        <v>-3.3690176890517378</v>
      </c>
      <c r="L307" s="7">
        <f t="shared" si="72"/>
        <v>0.24831659461309386</v>
      </c>
      <c r="M307" s="7">
        <f>Ganges!I307-K307-L307-AVERAGE(Ganges!$I$2:$I$349)</f>
        <v>1.0982997886905821E-2</v>
      </c>
      <c r="N307" s="7">
        <f>AVERAGE(Ganges!J301:J312)-AVERAGE(Ganges!$J$2:$J$349)</f>
        <v>-0.34737390603448248</v>
      </c>
      <c r="O307" s="7">
        <f t="shared" si="73"/>
        <v>-0.61263912815476207</v>
      </c>
      <c r="P307" s="7">
        <f>Ganges!J307-N307-O307-AVERAGE(Ganges!$J$2:$J$349)</f>
        <v>0.14820558815476126</v>
      </c>
      <c r="Q307" s="7">
        <f>AVERAGE(Ganges!K301:K312)-AVERAGE(Ganges!$K$2:$K$349)</f>
        <v>5.3558942040231372E-2</v>
      </c>
      <c r="R307" s="7">
        <f t="shared" si="74"/>
        <v>0.22362542860119017</v>
      </c>
      <c r="S307" s="7">
        <f>Ganges!K307-Q307-R307-AVERAGE(Ganges!$K$2:$K$349)</f>
        <v>0.14655879306547692</v>
      </c>
      <c r="T307" s="7">
        <f>AVERAGE(Ganges!L301:L312)-AVERAGE(Ganges!$L$2:$L$349)</f>
        <v>5.4139972212641219E-2</v>
      </c>
      <c r="U307" s="7">
        <f t="shared" si="75"/>
        <v>-2.4164560386607152</v>
      </c>
      <c r="V307" s="7">
        <f>Ganges!L307-T307-U307-AVERAGE(Ganges!$L$2:$L$349)</f>
        <v>-0.5664708255059514</v>
      </c>
      <c r="W307" s="7">
        <f>AVERAGE(Ganges!M301:M312)-AVERAGE(Ganges!$M$2:$M$349)</f>
        <v>2.7500314942527637E-3</v>
      </c>
      <c r="X307" s="7">
        <f t="shared" si="76"/>
        <v>-5.7958727619047634E-2</v>
      </c>
      <c r="Y307" s="7">
        <f>Ganges!M307-W307-X307-AVERAGE(Ganges!$M$2:$M$349)</f>
        <v>5.0591209523809244E-3</v>
      </c>
      <c r="Z307" s="7">
        <f>AVERAGE(Ganges!N301:N312)-AVERAGE(Ganges!$N$2:$N$349)</f>
        <v>0.37123859103448231</v>
      </c>
      <c r="AA307" s="7">
        <f t="shared" si="77"/>
        <v>1.2079400357142833E-2</v>
      </c>
      <c r="AB307" s="7">
        <f>Ganges!N307-Z307-AA307-AVERAGE(Ganges!$N$2:$N$349)</f>
        <v>0.38929765130952398</v>
      </c>
      <c r="AC307" s="7">
        <f>AVERAGE(Ganges!O301:O312)-AVERAGE(Ganges!$O$2:$O$349)</f>
        <v>3.8943752212643901E-2</v>
      </c>
      <c r="AD307" s="7">
        <f t="shared" si="78"/>
        <v>-0.20166404395833393</v>
      </c>
      <c r="AE307" s="7">
        <f>Ganges!O307-AC307-AD307-AVERAGE(Ganges!$O$2:$O$349)</f>
        <v>-0.12726774520833306</v>
      </c>
      <c r="AF307" s="7">
        <f>AVERAGE(Ganges!P301:P312)-AVERAGE(Ganges!$P$2:$P$349)</f>
        <v>-9.6765911408046079E-2</v>
      </c>
      <c r="AG307" s="7">
        <f t="shared" si="79"/>
        <v>1.5163750148809496E-2</v>
      </c>
      <c r="AH307" s="7">
        <f>Ganges!P307-AF307-AG307-AVERAGE(Ganges!$P$2:$P$349)</f>
        <v>-5.6223051488095699E-3</v>
      </c>
    </row>
    <row r="308" spans="1:34" x14ac:dyDescent="0.2">
      <c r="A308" s="3">
        <v>42200</v>
      </c>
      <c r="B308">
        <f t="shared" si="68"/>
        <v>2015</v>
      </c>
      <c r="C308">
        <f t="shared" si="69"/>
        <v>7</v>
      </c>
      <c r="D308" s="7">
        <f>AVERAGE(Ganges!D302:D313)</f>
        <v>-13.589206308333331</v>
      </c>
      <c r="E308" s="7">
        <f t="shared" si="70"/>
        <v>6.6155838407142857</v>
      </c>
      <c r="F308" s="7">
        <f>Ganges!D308-D308-E308</f>
        <v>1.6094051876190454</v>
      </c>
      <c r="G308" s="7"/>
      <c r="H308" s="7">
        <f>AVERAGE(Ganges!H302:H313)-AVERAGE(Ganges!$H$2:$H$349)</f>
        <v>-10.210275933936828</v>
      </c>
      <c r="I308" s="7">
        <f t="shared" si="71"/>
        <v>-0.77064296154776457</v>
      </c>
      <c r="J308" s="7">
        <f>Ganges!H308-H308-I308-AVERAGE(Ganges!$H$2:$H$349)</f>
        <v>0.85635666571397451</v>
      </c>
      <c r="K308" s="7">
        <f>AVERAGE(Ganges!I302:I313)-AVERAGE(Ganges!$I$2:$I$349)</f>
        <v>-3.384203045718408</v>
      </c>
      <c r="L308" s="7">
        <f t="shared" si="72"/>
        <v>5.4661321130851093E-3</v>
      </c>
      <c r="M308" s="7">
        <f>Ganges!I308-K308-L308-AVERAGE(Ganges!$I$2:$I$349)</f>
        <v>6.2311817053583241E-2</v>
      </c>
      <c r="N308" s="7">
        <f>AVERAGE(Ganges!J302:J313)-AVERAGE(Ganges!$J$2:$J$349)</f>
        <v>-0.36620127020114945</v>
      </c>
      <c r="O308" s="7">
        <f t="shared" si="73"/>
        <v>1.9146000988095242</v>
      </c>
      <c r="P308" s="7">
        <f>Ganges!J308-N308-O308-AVERAGE(Ganges!$J$2:$J$349)</f>
        <v>0.30343089535714274</v>
      </c>
      <c r="Q308" s="7">
        <f>AVERAGE(Ganges!K302:K313)-AVERAGE(Ganges!$K$2:$K$349)</f>
        <v>6.738302704023158E-2</v>
      </c>
      <c r="R308" s="7">
        <f t="shared" si="74"/>
        <v>-0.24747748931547631</v>
      </c>
      <c r="S308" s="7">
        <f>Ganges!K308-Q308-R308-AVERAGE(Ganges!$K$2:$K$349)</f>
        <v>-0.10231600401785701</v>
      </c>
      <c r="T308" s="7">
        <f>AVERAGE(Ganges!L302:L313)-AVERAGE(Ganges!$L$2:$L$349)</f>
        <v>3.4258127212640765E-2</v>
      </c>
      <c r="U308" s="7">
        <f t="shared" si="75"/>
        <v>2.784802820148812</v>
      </c>
      <c r="V308" s="7">
        <f>Ganges!L308-T308-U308-AVERAGE(Ganges!$L$2:$L$349)</f>
        <v>0.46884437068452023</v>
      </c>
      <c r="W308" s="7">
        <f>AVERAGE(Ganges!M302:M313)-AVERAGE(Ganges!$M$2:$M$349)</f>
        <v>2.8625939942527601E-3</v>
      </c>
      <c r="X308" s="7">
        <f t="shared" si="76"/>
        <v>0.12891117982142855</v>
      </c>
      <c r="Y308" s="7">
        <f>Ganges!M308-W308-X308-AVERAGE(Ganges!$M$2:$M$349)</f>
        <v>3.2813410119047481E-3</v>
      </c>
      <c r="Z308" s="7">
        <f>AVERAGE(Ganges!N302:N313)-AVERAGE(Ganges!$N$2:$N$349)</f>
        <v>0.35528255936781561</v>
      </c>
      <c r="AA308" s="7">
        <f t="shared" si="77"/>
        <v>-0.52519605559523808</v>
      </c>
      <c r="AB308" s="7">
        <f>Ganges!N308-Z308-AA308-AVERAGE(Ganges!$N$2:$N$349)</f>
        <v>-0.1407606310714285</v>
      </c>
      <c r="AC308" s="7">
        <f>AVERAGE(Ganges!O302:O313)-AVERAGE(Ganges!$O$2:$O$349)</f>
        <v>8.2629763793100608E-3</v>
      </c>
      <c r="AD308" s="7">
        <f t="shared" si="78"/>
        <v>2.1484386747619038</v>
      </c>
      <c r="AE308" s="7">
        <f>Ganges!O308-AC308-AD308-AVERAGE(Ganges!$O$2:$O$349)</f>
        <v>0.10249082190476244</v>
      </c>
      <c r="AF308" s="7">
        <f>AVERAGE(Ganges!P302:P313)-AVERAGE(Ganges!$P$2:$P$349)</f>
        <v>-9.6570347241379417E-2</v>
      </c>
      <c r="AG308" s="7">
        <f t="shared" si="79"/>
        <v>1.1766963763988094</v>
      </c>
      <c r="AH308" s="7">
        <f>Ganges!P308-AF308-AG308-AVERAGE(Ganges!$P$2:$P$349)</f>
        <v>5.5730314434524031E-2</v>
      </c>
    </row>
    <row r="309" spans="1:34" x14ac:dyDescent="0.2">
      <c r="A309" s="3">
        <v>42231</v>
      </c>
      <c r="B309">
        <f t="shared" si="68"/>
        <v>2015</v>
      </c>
      <c r="C309">
        <f t="shared" si="69"/>
        <v>8</v>
      </c>
      <c r="D309" s="7">
        <f>AVERAGE(Ganges!D303:D314)</f>
        <v>-13.895360241666666</v>
      </c>
      <c r="E309" s="7">
        <f t="shared" si="70"/>
        <v>14.858317791160713</v>
      </c>
      <c r="F309" s="7">
        <f>Ganges!D309-D309-E309</f>
        <v>0.13902445050595169</v>
      </c>
      <c r="G309" s="7"/>
      <c r="H309" s="7">
        <f>AVERAGE(Ganges!H303:H314)-AVERAGE(Ganges!$H$2:$H$349)</f>
        <v>-10.354318903103831</v>
      </c>
      <c r="I309" s="7">
        <f t="shared" si="71"/>
        <v>1.7910672144639648</v>
      </c>
      <c r="J309" s="7">
        <f>Ganges!H309-H309-I309-AVERAGE(Ganges!$H$2:$H$349)</f>
        <v>0.51241992886934895</v>
      </c>
      <c r="K309" s="7">
        <f>AVERAGE(Ganges!I303:I314)-AVERAGE(Ganges!$I$2:$I$349)</f>
        <v>-3.3965194315517309</v>
      </c>
      <c r="L309" s="7">
        <f t="shared" si="72"/>
        <v>-0.2522639657440422</v>
      </c>
      <c r="M309" s="7">
        <f>Ganges!I309-K309-L309-AVERAGE(Ganges!$I$2:$I$349)</f>
        <v>8.3666740744035906E-2</v>
      </c>
      <c r="N309" s="7">
        <f>AVERAGE(Ganges!J303:J314)-AVERAGE(Ganges!$J$2:$J$349)</f>
        <v>-0.38154768603448286</v>
      </c>
      <c r="O309" s="7">
        <f t="shared" si="73"/>
        <v>3.2617922553273822</v>
      </c>
      <c r="P309" s="7">
        <f>Ganges!J309-N309-O309-AVERAGE(Ganges!$J$2:$J$349)</f>
        <v>-0.17506897532738197</v>
      </c>
      <c r="Q309" s="7">
        <f>AVERAGE(Ganges!K303:K314)-AVERAGE(Ganges!$K$2:$K$349)</f>
        <v>9.5882049540231606E-2</v>
      </c>
      <c r="R309" s="7">
        <f t="shared" si="74"/>
        <v>-0.6777548544940476</v>
      </c>
      <c r="S309" s="7">
        <f>Ganges!K309-Q309-R309-AVERAGE(Ganges!$K$2:$K$349)</f>
        <v>-0.15284552133928575</v>
      </c>
      <c r="T309" s="7">
        <f>AVERAGE(Ganges!L303:L314)-AVERAGE(Ganges!$L$2:$L$349)</f>
        <v>-1.9808928620691724E-2</v>
      </c>
      <c r="U309" s="7">
        <f t="shared" si="75"/>
        <v>6.3223019357738082</v>
      </c>
      <c r="V309" s="7">
        <f>Ganges!L309-T309-U309-AVERAGE(Ganges!$L$2:$L$349)</f>
        <v>0.67227811089285971</v>
      </c>
      <c r="W309" s="7">
        <f>AVERAGE(Ganges!M303:M314)-AVERAGE(Ganges!$M$2:$M$349)</f>
        <v>3.050740660919371E-3</v>
      </c>
      <c r="X309" s="7">
        <f t="shared" si="76"/>
        <v>-7.3896365773808981E-3</v>
      </c>
      <c r="Y309" s="7">
        <f>Ganges!M309-W309-X309-AVERAGE(Ganges!$M$2:$M$349)</f>
        <v>-7.4308392559524206E-3</v>
      </c>
      <c r="Z309" s="7">
        <f>AVERAGE(Ganges!N303:N314)-AVERAGE(Ganges!$N$2:$N$349)</f>
        <v>0.31112387020114896</v>
      </c>
      <c r="AA309" s="7">
        <f t="shared" si="77"/>
        <v>-0.60797518208333334</v>
      </c>
      <c r="AB309" s="7">
        <f>Ganges!N309-Z309-AA309-AVERAGE(Ganges!$N$2:$N$349)</f>
        <v>-0.28961800541666655</v>
      </c>
      <c r="AC309" s="7">
        <f>AVERAGE(Ganges!O303:O314)-AVERAGE(Ganges!$O$2:$O$349)</f>
        <v>-5.6491747787355884E-2</v>
      </c>
      <c r="AD309" s="7">
        <f t="shared" si="78"/>
        <v>3.8747627743750011</v>
      </c>
      <c r="AE309" s="7">
        <f>Ganges!O309-AC309-AD309-AVERAGE(Ganges!$O$2:$O$349)</f>
        <v>-0.2108558235416691</v>
      </c>
      <c r="AF309" s="7">
        <f>AVERAGE(Ganges!P303:P314)-AVERAGE(Ganges!$P$2:$P$349)</f>
        <v>-9.6729890574712707E-2</v>
      </c>
      <c r="AG309" s="7">
        <f t="shared" si="79"/>
        <v>1.1537736213392862</v>
      </c>
      <c r="AH309" s="7">
        <f>Ganges!P309-AF309-AG309-AVERAGE(Ganges!$P$2:$P$349)</f>
        <v>-0.2936183071726195</v>
      </c>
    </row>
    <row r="310" spans="1:34" x14ac:dyDescent="0.2">
      <c r="A310" s="3">
        <v>42262</v>
      </c>
      <c r="B310">
        <f t="shared" si="68"/>
        <v>2015</v>
      </c>
      <c r="C310">
        <f t="shared" si="69"/>
        <v>9</v>
      </c>
      <c r="D310" s="7">
        <f>AVERAGE(Ganges!D304:D315)</f>
        <v>-14.239369164166666</v>
      </c>
      <c r="E310" s="7">
        <f t="shared" si="70"/>
        <v>13.415904409672619</v>
      </c>
      <c r="F310" s="7">
        <f>Ganges!D310-D310-E310</f>
        <v>-5.6866322755059526</v>
      </c>
      <c r="G310" s="7"/>
      <c r="H310" s="7">
        <f>AVERAGE(Ganges!H304:H315)-AVERAGE(Ganges!$H$2:$H$349)</f>
        <v>-10.508391983104502</v>
      </c>
      <c r="I310" s="7">
        <f t="shared" si="71"/>
        <v>2.8821643645833319</v>
      </c>
      <c r="J310" s="7">
        <f>Ganges!H310-H310-I310-AVERAGE(Ganges!$H$2:$H$349)</f>
        <v>-0.5110299212492464</v>
      </c>
      <c r="K310" s="7">
        <f>AVERAGE(Ganges!I304:I315)-AVERAGE(Ganges!$I$2:$I$349)</f>
        <v>-3.4105009332184082</v>
      </c>
      <c r="L310" s="7">
        <f t="shared" si="72"/>
        <v>-0.26117310074405253</v>
      </c>
      <c r="M310" s="7">
        <f>Ganges!I310-K310-L310-AVERAGE(Ganges!$I$2:$I$349)</f>
        <v>2.9828557410723988E-2</v>
      </c>
      <c r="N310" s="7">
        <f>AVERAGE(Ganges!J304:J315)-AVERAGE(Ganges!$J$2:$J$349)</f>
        <v>-0.39308586853448269</v>
      </c>
      <c r="O310" s="7">
        <f t="shared" si="73"/>
        <v>3.2540599605357148</v>
      </c>
      <c r="P310" s="7">
        <f>Ganges!J310-N310-O310-AVERAGE(Ganges!$J$2:$J$349)</f>
        <v>-1.3543997480357151</v>
      </c>
      <c r="Q310" s="7">
        <f>AVERAGE(Ganges!K304:K315)-AVERAGE(Ganges!$K$2:$K$349)</f>
        <v>0.11083508620689819</v>
      </c>
      <c r="R310" s="7">
        <f t="shared" si="74"/>
        <v>-0.42088666654761897</v>
      </c>
      <c r="S310" s="7">
        <f>Ganges!K310-Q310-R310-AVERAGE(Ganges!$K$2:$K$349)</f>
        <v>0.59896903404761892</v>
      </c>
      <c r="T310" s="7">
        <f>AVERAGE(Ganges!L304:L315)-AVERAGE(Ganges!$L$2:$L$349)</f>
        <v>-8.7445120287357625E-2</v>
      </c>
      <c r="U310" s="7">
        <f t="shared" si="75"/>
        <v>5.268414059434523</v>
      </c>
      <c r="V310" s="7">
        <f>Ganges!L310-T310-U310-AVERAGE(Ganges!$L$2:$L$349)</f>
        <v>-2.2951956611011912</v>
      </c>
      <c r="W310" s="7">
        <f>AVERAGE(Ganges!M304:M315)-AVERAGE(Ganges!$M$2:$M$349)</f>
        <v>3.2414981609193982E-3</v>
      </c>
      <c r="X310" s="7">
        <f t="shared" si="76"/>
        <v>0.11492892976190469</v>
      </c>
      <c r="Y310" s="7">
        <f>Ganges!M310-W310-X310-AVERAGE(Ganges!$M$2:$M$349)</f>
        <v>-8.4919309523806552E-4</v>
      </c>
      <c r="Z310" s="7">
        <f>AVERAGE(Ganges!N304:N315)-AVERAGE(Ganges!$N$2:$N$349)</f>
        <v>0.24584575270114895</v>
      </c>
      <c r="AA310" s="7">
        <f t="shared" si="77"/>
        <v>-0.60659957285714283</v>
      </c>
      <c r="AB310" s="7">
        <f>Ganges!N310-Z310-AA310-AVERAGE(Ganges!$N$2:$N$349)</f>
        <v>-0.23416144714285703</v>
      </c>
      <c r="AC310" s="7">
        <f>AVERAGE(Ganges!O304:O315)-AVERAGE(Ganges!$O$2:$O$349)</f>
        <v>-0.10294880028735598</v>
      </c>
      <c r="AD310" s="7">
        <f t="shared" si="78"/>
        <v>2.8007526385714296</v>
      </c>
      <c r="AE310" s="7">
        <f>Ganges!O310-AC310-AD310-AVERAGE(Ganges!$O$2:$O$349)</f>
        <v>-1.4901965652380973</v>
      </c>
      <c r="AF310" s="7">
        <f>AVERAGE(Ganges!P304:P315)-AVERAGE(Ganges!$P$2:$P$349)</f>
        <v>-9.6916336408046089E-2</v>
      </c>
      <c r="AG310" s="7">
        <f t="shared" si="79"/>
        <v>0.38425597407738099</v>
      </c>
      <c r="AH310" s="7">
        <f>Ganges!P310-AF310-AG310-AVERAGE(Ganges!$P$2:$P$349)</f>
        <v>-0.42957280407738102</v>
      </c>
    </row>
    <row r="311" spans="1:34" x14ac:dyDescent="0.2">
      <c r="A311" s="3">
        <v>42292</v>
      </c>
      <c r="B311">
        <f t="shared" si="68"/>
        <v>2015</v>
      </c>
      <c r="C311">
        <f t="shared" si="69"/>
        <v>10</v>
      </c>
      <c r="D311" s="7">
        <f>AVERAGE(Ganges!D305:D316)</f>
        <v>-14.820123284999999</v>
      </c>
      <c r="E311" s="7">
        <f t="shared" si="70"/>
        <v>4.8211342427380952</v>
      </c>
      <c r="F311" s="7">
        <f>Ganges!D311-D311-E311</f>
        <v>-3.1139402977380968</v>
      </c>
      <c r="G311" s="7"/>
      <c r="H311" s="7">
        <f>AVERAGE(Ganges!H305:H316)-AVERAGE(Ganges!$H$2:$H$349)</f>
        <v>-10.69271815560387</v>
      </c>
      <c r="I311" s="7">
        <f t="shared" si="71"/>
        <v>2.5435645691068203</v>
      </c>
      <c r="J311" s="7">
        <f>Ganges!H311-H311-I311-AVERAGE(Ganges!$H$2:$H$349)</f>
        <v>-0.6714535632731895</v>
      </c>
      <c r="K311" s="7">
        <f>AVERAGE(Ganges!I305:I316)-AVERAGE(Ganges!$I$2:$I$349)</f>
        <v>-3.428528238218405</v>
      </c>
      <c r="L311" s="7">
        <f t="shared" si="72"/>
        <v>-0.20432651529761614</v>
      </c>
      <c r="M311" s="7">
        <f>Ganges!I311-K311-L311-AVERAGE(Ganges!$I$2:$I$349)</f>
        <v>1.4912176964280377E-2</v>
      </c>
      <c r="N311" s="7">
        <f>AVERAGE(Ganges!J305:J316)-AVERAGE(Ganges!$J$2:$J$349)</f>
        <v>-0.42243104270114973</v>
      </c>
      <c r="O311" s="7">
        <f t="shared" si="73"/>
        <v>1.1486781142559517</v>
      </c>
      <c r="P311" s="7">
        <f>Ganges!J311-N311-O311-AVERAGE(Ganges!$J$2:$J$349)</f>
        <v>-0.82950906758928511</v>
      </c>
      <c r="Q311" s="7">
        <f>AVERAGE(Ganges!K305:K316)-AVERAGE(Ganges!$K$2:$K$349)</f>
        <v>0.14131853120689819</v>
      </c>
      <c r="R311" s="7">
        <f t="shared" si="74"/>
        <v>-9.0107742261904655E-2</v>
      </c>
      <c r="S311" s="7">
        <f>Ganges!K311-Q311-R311-AVERAGE(Ganges!$K$2:$K$349)</f>
        <v>0.36461258476190472</v>
      </c>
      <c r="T311" s="7">
        <f>AVERAGE(Ganges!L305:L316)-AVERAGE(Ganges!$L$2:$L$349)</f>
        <v>-0.26226298112069291</v>
      </c>
      <c r="U311" s="7">
        <f t="shared" si="75"/>
        <v>1.5566194781845244</v>
      </c>
      <c r="V311" s="7">
        <f>Ganges!L311-T311-U311-AVERAGE(Ganges!$L$2:$L$349)</f>
        <v>-0.87578396901785727</v>
      </c>
      <c r="W311" s="7">
        <f>AVERAGE(Ganges!M305:M316)-AVERAGE(Ganges!$M$2:$M$349)</f>
        <v>3.43225566091937E-3</v>
      </c>
      <c r="X311" s="7">
        <f t="shared" si="76"/>
        <v>0.11484751752976188</v>
      </c>
      <c r="Y311" s="7">
        <f>Ganges!M311-W311-X311-AVERAGE(Ganges!$M$2:$M$349)</f>
        <v>-9.5379836309522625E-4</v>
      </c>
      <c r="Z311" s="7">
        <f>AVERAGE(Ganges!N305:N316)-AVERAGE(Ganges!$N$2:$N$349)</f>
        <v>0.13542869936781565</v>
      </c>
      <c r="AA311" s="7">
        <f t="shared" si="77"/>
        <v>-0.53780897583333331</v>
      </c>
      <c r="AB311" s="7">
        <f>Ganges!N311-Z311-AA311-AVERAGE(Ganges!$N$2:$N$349)</f>
        <v>-0.14189145083333327</v>
      </c>
      <c r="AC311" s="7">
        <f>AVERAGE(Ganges!O305:O316)-AVERAGE(Ganges!$O$2:$O$349)</f>
        <v>-0.19430281278735606</v>
      </c>
      <c r="AD311" s="7">
        <f t="shared" si="78"/>
        <v>0.54755549892857047</v>
      </c>
      <c r="AE311" s="7">
        <f>Ganges!O311-AC311-AD311-AVERAGE(Ganges!$O$2:$O$349)</f>
        <v>-0.97582701309523756</v>
      </c>
      <c r="AF311" s="7">
        <f>AVERAGE(Ganges!P305:P316)-AVERAGE(Ganges!$P$2:$P$349)</f>
        <v>-0.10005000640804607</v>
      </c>
      <c r="AG311" s="7">
        <f t="shared" si="79"/>
        <v>-0.25787379208333333</v>
      </c>
      <c r="AH311" s="7">
        <f>Ganges!P311-AF311-AG311-AVERAGE(Ganges!$P$2:$P$349)</f>
        <v>1.9255520833332818E-3</v>
      </c>
    </row>
    <row r="312" spans="1:34" x14ac:dyDescent="0.2">
      <c r="A312" s="3">
        <v>42323</v>
      </c>
      <c r="B312">
        <f t="shared" si="68"/>
        <v>2015</v>
      </c>
      <c r="C312">
        <f t="shared" si="69"/>
        <v>11</v>
      </c>
      <c r="D312" s="7">
        <f>AVERAGE(Ganges!D306:D317)</f>
        <v>-15.489771615</v>
      </c>
      <c r="E312" s="7">
        <f t="shared" si="70"/>
        <v>1.2460791845238033E-2</v>
      </c>
      <c r="F312" s="7">
        <f>Ganges!D312-D312-E312</f>
        <v>4.2918843154763284E-2</v>
      </c>
      <c r="G312" s="7"/>
      <c r="H312" s="7">
        <f>AVERAGE(Ganges!H306:H317)-AVERAGE(Ganges!$H$2:$H$349)</f>
        <v>-10.940622614770746</v>
      </c>
      <c r="I312" s="7">
        <f t="shared" si="71"/>
        <v>1.821157545476126</v>
      </c>
      <c r="J312" s="7">
        <f>Ganges!H312-H312-I312-AVERAGE(Ganges!$H$2:$H$349)</f>
        <v>-0.28878857047584461</v>
      </c>
      <c r="K312" s="7">
        <f>AVERAGE(Ganges!I306:I317)-AVERAGE(Ganges!$I$2:$I$349)</f>
        <v>-3.4481666182184014</v>
      </c>
      <c r="L312" s="7">
        <f t="shared" si="72"/>
        <v>-0.16102384431547279</v>
      </c>
      <c r="M312" s="7">
        <f>Ganges!I312-K312-L312-AVERAGE(Ganges!$I$2:$I$349)</f>
        <v>3.9508259821374736E-3</v>
      </c>
      <c r="N312" s="7">
        <f>AVERAGE(Ganges!J306:J317)-AVERAGE(Ganges!$J$2:$J$349)</f>
        <v>-0.45351232936781627</v>
      </c>
      <c r="O312" s="7">
        <f t="shared" si="73"/>
        <v>0.26826936654761901</v>
      </c>
      <c r="P312" s="7">
        <f>Ganges!J312-N312-O312-AVERAGE(Ganges!$J$2:$J$349)</f>
        <v>-0.25646720321428607</v>
      </c>
      <c r="Q312" s="7">
        <f>AVERAGE(Ganges!K306:K317)-AVERAGE(Ganges!$K$2:$K$349)</f>
        <v>0.18061544704023158</v>
      </c>
      <c r="R312" s="7">
        <f t="shared" si="74"/>
        <v>6.3054021517857439E-2</v>
      </c>
      <c r="S312" s="7">
        <f>Ganges!K312-Q312-R312-AVERAGE(Ganges!$K$2:$K$349)</f>
        <v>-0.12433294485119073</v>
      </c>
      <c r="T312" s="7">
        <f>AVERAGE(Ganges!L306:L317)-AVERAGE(Ganges!$L$2:$L$349)</f>
        <v>-0.46209159612069239</v>
      </c>
      <c r="U312" s="7">
        <f t="shared" si="75"/>
        <v>0.41896813860119142</v>
      </c>
      <c r="V312" s="7">
        <f>Ganges!L312-T312-U312-AVERAGE(Ganges!$L$2:$L$349)</f>
        <v>0.35291798556547516</v>
      </c>
      <c r="W312" s="7">
        <f>AVERAGE(Ganges!M306:M317)-AVERAGE(Ganges!$M$2:$M$349)</f>
        <v>3.4356131609193929E-3</v>
      </c>
      <c r="X312" s="7">
        <f t="shared" si="76"/>
        <v>-3.3066772559523866E-2</v>
      </c>
      <c r="Y312" s="7">
        <f>Ganges!M312-W312-X312-AVERAGE(Ganges!$M$2:$M$349)</f>
        <v>2.5506442261905293E-3</v>
      </c>
      <c r="Z312" s="7">
        <f>AVERAGE(Ganges!N306:N317)-AVERAGE(Ganges!$N$2:$N$349)</f>
        <v>5.6893943678156811E-3</v>
      </c>
      <c r="AA312" s="7">
        <f t="shared" si="77"/>
        <v>-0.40060437785714287</v>
      </c>
      <c r="AB312" s="7">
        <f>Ganges!N312-Z312-AA312-AVERAGE(Ganges!$N$2:$N$349)</f>
        <v>3.8811656190476218E-2</v>
      </c>
      <c r="AC312" s="7">
        <f>AVERAGE(Ganges!O306:O317)-AVERAGE(Ganges!$O$2:$O$349)</f>
        <v>-0.27468025278735642</v>
      </c>
      <c r="AD312" s="7">
        <f t="shared" si="78"/>
        <v>-1.5966035900892859</v>
      </c>
      <c r="AE312" s="7">
        <f>Ganges!O312-AC312-AD312-AVERAGE(Ganges!$O$2:$O$349)</f>
        <v>0.21035607592261929</v>
      </c>
      <c r="AF312" s="7">
        <f>AVERAGE(Ganges!P306:P317)-AVERAGE(Ganges!$P$2:$P$349)</f>
        <v>-0.10043709807471274</v>
      </c>
      <c r="AG312" s="7">
        <f t="shared" si="79"/>
        <v>-0.36770572782738098</v>
      </c>
      <c r="AH312" s="7">
        <f>Ganges!P312-AF312-AG312-AVERAGE(Ganges!$P$2:$P$349)</f>
        <v>0.10394852949404759</v>
      </c>
    </row>
    <row r="313" spans="1:34" x14ac:dyDescent="0.2">
      <c r="A313" s="3">
        <v>42353</v>
      </c>
      <c r="B313">
        <f t="shared" si="68"/>
        <v>2015</v>
      </c>
      <c r="C313">
        <f t="shared" si="69"/>
        <v>12</v>
      </c>
      <c r="D313" s="7">
        <f>AVERAGE(Ganges!D307:D318)</f>
        <v>-15.990182649166668</v>
      </c>
      <c r="E313" s="7">
        <f t="shared" si="70"/>
        <v>-2.527804368779762</v>
      </c>
      <c r="F313" s="7">
        <f>Ganges!D313-D313-E313</f>
        <v>0.41569590794643041</v>
      </c>
      <c r="G313" s="7"/>
      <c r="H313" s="7">
        <f>AVERAGE(Ganges!H307:H318)-AVERAGE(Ganges!$H$2:$H$349)</f>
        <v>-11.20518967227099</v>
      </c>
      <c r="I313" s="7">
        <f t="shared" si="71"/>
        <v>0.85680571044576936</v>
      </c>
      <c r="J313" s="7">
        <f>Ganges!H313-H313-I313-AVERAGE(Ganges!$H$2:$H$349)</f>
        <v>-0.25860014794534436</v>
      </c>
      <c r="K313" s="7">
        <f>AVERAGE(Ganges!I307:I318)-AVERAGE(Ganges!$I$2:$I$349)</f>
        <v>-3.4662768932183994</v>
      </c>
      <c r="L313" s="7">
        <f t="shared" si="72"/>
        <v>-0.11034003916667245</v>
      </c>
      <c r="M313" s="7">
        <f>Ganges!I313-K313-L313-AVERAGE(Ganges!$I$2:$I$349)</f>
        <v>-7.1383341666688693E-3</v>
      </c>
      <c r="N313" s="7">
        <f>AVERAGE(Ganges!J307:J318)-AVERAGE(Ganges!$J$2:$J$349)</f>
        <v>-0.47026666353448277</v>
      </c>
      <c r="O313" s="7">
        <f t="shared" si="73"/>
        <v>-0.87976573282738069</v>
      </c>
      <c r="P313" s="7">
        <f>Ganges!J313-N313-O313-AVERAGE(Ganges!$J$2:$J$349)</f>
        <v>6.3505370327380462E-2</v>
      </c>
      <c r="Q313" s="7">
        <f>AVERAGE(Ganges!K307:K318)-AVERAGE(Ganges!$K$2:$K$349)</f>
        <v>0.19004755454023148</v>
      </c>
      <c r="R313" s="7">
        <f t="shared" si="74"/>
        <v>0.19008705988095242</v>
      </c>
      <c r="S313" s="7">
        <f>Ganges!K313-Q313-R313-AVERAGE(Ganges!$K$2:$K$349)</f>
        <v>-0.1051656007142856</v>
      </c>
      <c r="T313" s="7">
        <f>AVERAGE(Ganges!L307:L318)-AVERAGE(Ganges!$L$2:$L$349)</f>
        <v>-0.5407803469540271</v>
      </c>
      <c r="U313" s="7">
        <f t="shared" si="75"/>
        <v>-0.17494037616071356</v>
      </c>
      <c r="V313" s="7">
        <f>Ganges!L313-T313-U313-AVERAGE(Ganges!$L$2:$L$349)</f>
        <v>0.23180549116071525</v>
      </c>
      <c r="W313" s="7">
        <f>AVERAGE(Ganges!M307:M318)-AVERAGE(Ganges!$M$2:$M$349)</f>
        <v>3.5307939942526845E-3</v>
      </c>
      <c r="X313" s="7">
        <f t="shared" si="76"/>
        <v>-0.13155094151785712</v>
      </c>
      <c r="Y313" s="7">
        <f>Ganges!M313-W313-X313-AVERAGE(Ganges!$M$2:$M$349)</f>
        <v>-6.2211976488095178E-3</v>
      </c>
      <c r="Z313" s="7">
        <f>AVERAGE(Ganges!N307:N318)-AVERAGE(Ganges!$N$2:$N$349)</f>
        <v>-0.11185279313218421</v>
      </c>
      <c r="AA313" s="7">
        <f t="shared" si="77"/>
        <v>-0.27994975589285714</v>
      </c>
      <c r="AB313" s="7">
        <f>Ganges!N313-Z313-AA313-AVERAGE(Ganges!$N$2:$N$349)</f>
        <v>0.11036712172619034</v>
      </c>
      <c r="AC313" s="7">
        <f>AVERAGE(Ganges!O307:O318)-AVERAGE(Ganges!$O$2:$O$349)</f>
        <v>-0.28972259778735676</v>
      </c>
      <c r="AD313" s="7">
        <f t="shared" si="78"/>
        <v>-1.6303820916666663</v>
      </c>
      <c r="AE313" s="7">
        <f>Ganges!O313-AC313-AD313-AVERAGE(Ganges!$O$2:$O$349)</f>
        <v>0.28326220249999956</v>
      </c>
      <c r="AF313" s="7">
        <f>AVERAGE(Ganges!P307:P318)-AVERAGE(Ganges!$P$2:$P$349)</f>
        <v>-9.9681599741379412E-2</v>
      </c>
      <c r="AG313" s="7">
        <f t="shared" si="79"/>
        <v>-0.36776374574404763</v>
      </c>
      <c r="AH313" s="7">
        <f>Ganges!P313-AF313-AG313-AVERAGE(Ganges!$P$2:$P$349)</f>
        <v>0.10398503907738088</v>
      </c>
    </row>
    <row r="314" spans="1:34" x14ac:dyDescent="0.2">
      <c r="A314" s="3">
        <v>42384</v>
      </c>
      <c r="B314">
        <f t="shared" si="68"/>
        <v>2016</v>
      </c>
      <c r="C314">
        <f t="shared" si="69"/>
        <v>1</v>
      </c>
      <c r="D314" s="7">
        <f>AVERAGE(Ganges!D308:D319)</f>
        <v>-16.33252439</v>
      </c>
      <c r="E314" s="7">
        <f t="shared" si="70"/>
        <v>-4.2338140159523814</v>
      </c>
      <c r="F314" s="7">
        <f>Ganges!D314-D314-E314</f>
        <v>0.38328061595238161</v>
      </c>
      <c r="G314" s="7"/>
      <c r="H314" s="7">
        <f>AVERAGE(Ganges!H308:H319)-AVERAGE(Ganges!$H$2:$H$349)</f>
        <v>-11.433318741437688</v>
      </c>
      <c r="I314" s="7">
        <f t="shared" si="71"/>
        <v>-0.22963460261826185</v>
      </c>
      <c r="J314" s="7">
        <f>Ganges!H314-H314-I314-AVERAGE(Ganges!$H$2:$H$349)</f>
        <v>-0.28070068571469164</v>
      </c>
      <c r="K314" s="7">
        <f>AVERAGE(Ganges!I308:I319)-AVERAGE(Ganges!$I$2:$I$349)</f>
        <v>-3.495571542385072</v>
      </c>
      <c r="L314" s="7">
        <f t="shared" si="72"/>
        <v>-4.2418025238092127E-2</v>
      </c>
      <c r="M314" s="7">
        <f>Ganges!I314-K314-L314-AVERAGE(Ganges!$I$2:$I$349)</f>
        <v>3.0867761071426969E-2</v>
      </c>
      <c r="N314" s="7">
        <f>AVERAGE(Ganges!J308:J319)-AVERAGE(Ganges!$J$2:$J$349)</f>
        <v>-0.47130393270114967</v>
      </c>
      <c r="O314" s="7">
        <f t="shared" si="73"/>
        <v>-1.4857769168154762</v>
      </c>
      <c r="P314" s="7">
        <f>Ganges!J314-N314-O314-AVERAGE(Ganges!$J$2:$J$349)</f>
        <v>0.25594978348214248</v>
      </c>
      <c r="Q314" s="7">
        <f>AVERAGE(Ganges!K308:K319)-AVERAGE(Ganges!$K$2:$K$349)</f>
        <v>0.17435512204023162</v>
      </c>
      <c r="R314" s="7">
        <f t="shared" si="74"/>
        <v>0.21653965023809529</v>
      </c>
      <c r="S314" s="7">
        <f>Ganges!K314-Q314-R314-AVERAGE(Ganges!$K$2:$K$349)</f>
        <v>-2.2488318571428856E-2</v>
      </c>
      <c r="T314" s="7">
        <f>AVERAGE(Ganges!L308:L319)-AVERAGE(Ganges!$L$2:$L$349)</f>
        <v>-0.52226084612069279</v>
      </c>
      <c r="U314" s="7">
        <f t="shared" si="75"/>
        <v>-1.093703183482142</v>
      </c>
      <c r="V314" s="7">
        <f>Ganges!L314-T314-U314-AVERAGE(Ganges!$L$2:$L$349)</f>
        <v>9.8220537648809447E-2</v>
      </c>
      <c r="W314" s="7">
        <f>AVERAGE(Ganges!M308:M319)-AVERAGE(Ganges!$M$2:$M$349)</f>
        <v>3.6586398275860466E-3</v>
      </c>
      <c r="X314" s="7">
        <f t="shared" si="76"/>
        <v>5.7876683541666668E-2</v>
      </c>
      <c r="Y314" s="7">
        <f>Ganges!M314-W314-X314-AVERAGE(Ganges!$M$2:$M$349)</f>
        <v>1.0112414583333673E-3</v>
      </c>
      <c r="Z314" s="7">
        <f>AVERAGE(Ganges!N308:N319)-AVERAGE(Ganges!$N$2:$N$349)</f>
        <v>-0.204872449798851</v>
      </c>
      <c r="AA314" s="7">
        <f t="shared" si="77"/>
        <v>1.6850998422619168E-2</v>
      </c>
      <c r="AB314" s="7">
        <f>Ganges!N314-Z314-AA314-AVERAGE(Ganges!$N$2:$N$349)</f>
        <v>3.2596024077380936E-2</v>
      </c>
      <c r="AC314" s="7">
        <f>AVERAGE(Ganges!O308:O319)-AVERAGE(Ganges!$O$2:$O$349)</f>
        <v>-0.27984749862068981</v>
      </c>
      <c r="AD314" s="7">
        <f t="shared" si="78"/>
        <v>-1.308780161279762</v>
      </c>
      <c r="AE314" s="7">
        <f>Ganges!O314-AC314-AD314-AVERAGE(Ganges!$O$2:$O$349)</f>
        <v>0.16315922294642871</v>
      </c>
      <c r="AF314" s="7">
        <f>AVERAGE(Ganges!P308:P319)-AVERAGE(Ganges!$P$2:$P$349)</f>
        <v>-0.10338502974137947</v>
      </c>
      <c r="AG314" s="7">
        <f t="shared" si="79"/>
        <v>-0.36475476767857146</v>
      </c>
      <c r="AH314" s="7">
        <f>Ganges!P314-AF314-AG314-AVERAGE(Ganges!$P$2:$P$349)</f>
        <v>0.10467893101190484</v>
      </c>
    </row>
    <row r="315" spans="1:34" x14ac:dyDescent="0.2">
      <c r="A315" s="3">
        <v>42415</v>
      </c>
      <c r="B315">
        <f t="shared" si="68"/>
        <v>2016</v>
      </c>
      <c r="C315">
        <f t="shared" si="69"/>
        <v>2</v>
      </c>
      <c r="D315" s="7">
        <f>AVERAGE(Ganges!D309:D320)</f>
        <v>-16.2005037375</v>
      </c>
      <c r="E315" s="7">
        <f t="shared" si="70"/>
        <v>-5.2546216000595232</v>
      </c>
      <c r="F315" s="7">
        <f>Ganges!D315-D315-E315</f>
        <v>-0.5468621224404755</v>
      </c>
      <c r="G315" s="7"/>
      <c r="H315" s="7">
        <f>AVERAGE(Ganges!H309:H320)-AVERAGE(Ganges!$H$2:$H$349)</f>
        <v>-11.568450577270596</v>
      </c>
      <c r="I315" s="7">
        <f t="shared" si="71"/>
        <v>-0.54886954151743339</v>
      </c>
      <c r="J315" s="7">
        <f>Ganges!H315-H315-I315-AVERAGE(Ganges!$H$2:$H$349)</f>
        <v>-0.283365160982612</v>
      </c>
      <c r="K315" s="7">
        <f>AVERAGE(Ganges!I309:I320)-AVERAGE(Ganges!$I$2:$I$349)</f>
        <v>-3.5320324182183995</v>
      </c>
      <c r="L315" s="7">
        <f t="shared" si="72"/>
        <v>4.2136805297630531E-2</v>
      </c>
      <c r="M315" s="7">
        <f>Ganges!I315-K315-L315-AVERAGE(Ganges!$I$2:$I$349)</f>
        <v>1.6098996369031227E-2</v>
      </c>
      <c r="N315" s="7">
        <f>AVERAGE(Ganges!J309:J320)-AVERAGE(Ganges!$J$2:$J$349)</f>
        <v>-0.37982943936781655</v>
      </c>
      <c r="O315" s="7">
        <f t="shared" si="73"/>
        <v>-1.6770966998809522</v>
      </c>
      <c r="P315" s="7">
        <f>Ganges!J315-N315-O315-AVERAGE(Ganges!$J$2:$J$349)</f>
        <v>0.20622565321428565</v>
      </c>
      <c r="Q315" s="7">
        <f>AVERAGE(Ganges!K309:K320)-AVERAGE(Ganges!$K$2:$K$349)</f>
        <v>0.15851834204023152</v>
      </c>
      <c r="R315" s="7">
        <f t="shared" si="74"/>
        <v>-5.4973427976191536E-3</v>
      </c>
      <c r="S315" s="7">
        <f>Ganges!K315-Q315-R315-AVERAGE(Ganges!$K$2:$K$349)</f>
        <v>7.2867284464285809E-2</v>
      </c>
      <c r="T315" s="7">
        <f>AVERAGE(Ganges!L309:L320)-AVERAGE(Ganges!$L$2:$L$349)</f>
        <v>-0.37685714362069245</v>
      </c>
      <c r="U315" s="7">
        <f t="shared" si="75"/>
        <v>-1.9322372438392863</v>
      </c>
      <c r="V315" s="7">
        <f>Ganges!L315-T315-U315-AVERAGE(Ganges!$L$2:$L$349)</f>
        <v>-0.37994641449404654</v>
      </c>
      <c r="W315" s="7">
        <f>AVERAGE(Ganges!M309:M320)-AVERAGE(Ganges!$M$2:$M$349)</f>
        <v>3.9317998275860411E-3</v>
      </c>
      <c r="X315" s="7">
        <f t="shared" si="76"/>
        <v>5.7873377500000073E-2</v>
      </c>
      <c r="Y315" s="7">
        <f>Ganges!M315-W315-X315-AVERAGE(Ganges!$M$2:$M$349)</f>
        <v>9.5027749999998523E-4</v>
      </c>
      <c r="Z315" s="7">
        <f>AVERAGE(Ganges!N309:N320)-AVERAGE(Ganges!$N$2:$N$349)</f>
        <v>-0.22817352229885096</v>
      </c>
      <c r="AA315" s="7">
        <f t="shared" si="77"/>
        <v>0.43765920318452389</v>
      </c>
      <c r="AB315" s="7">
        <f>Ganges!N315-Z315-AA315-AVERAGE(Ganges!$N$2:$N$349)</f>
        <v>-0.20995926818452393</v>
      </c>
      <c r="AC315" s="7">
        <f>AVERAGE(Ganges!O309:O320)-AVERAGE(Ganges!$O$2:$O$349)</f>
        <v>-0.24754988778735676</v>
      </c>
      <c r="AD315" s="7">
        <f t="shared" si="78"/>
        <v>-1.2697476931547613</v>
      </c>
      <c r="AE315" s="7">
        <f>Ganges!O315-AC315-AD315-AVERAGE(Ganges!$O$2:$O$349)</f>
        <v>5.4171839880945427E-3</v>
      </c>
      <c r="AF315" s="7">
        <f>AVERAGE(Ganges!P309:P320)-AVERAGE(Ganges!$P$2:$P$349)</f>
        <v>-3.0089614741379389E-2</v>
      </c>
      <c r="AG315" s="7">
        <f t="shared" si="79"/>
        <v>-0.35885107348214285</v>
      </c>
      <c r="AH315" s="7">
        <f>Ganges!P315-AF315-AG315-AVERAGE(Ganges!$P$2:$P$349)</f>
        <v>2.4906601815476104E-2</v>
      </c>
    </row>
    <row r="316" spans="1:34" x14ac:dyDescent="0.2">
      <c r="A316" s="3">
        <v>42444</v>
      </c>
      <c r="B316">
        <f t="shared" si="68"/>
        <v>2016</v>
      </c>
      <c r="C316">
        <f t="shared" si="69"/>
        <v>3</v>
      </c>
      <c r="D316" s="7">
        <f>AVERAGE(Ganges!D310:D321)</f>
        <v>-15.691992303333336</v>
      </c>
      <c r="E316" s="7">
        <f t="shared" si="70"/>
        <v>-6.4335412916964296</v>
      </c>
      <c r="F316" s="7">
        <f>Ganges!D316-D316-E316</f>
        <v>-1.1994023149702349</v>
      </c>
      <c r="G316" s="7"/>
      <c r="H316" s="7">
        <f>AVERAGE(Ganges!H310:H321)-AVERAGE(Ganges!$H$2:$H$349)</f>
        <v>-11.573231664769992</v>
      </c>
      <c r="I316" s="7">
        <f t="shared" si="71"/>
        <v>-1.0008007227083908</v>
      </c>
      <c r="J316" s="7">
        <f>Ganges!H316-H316-I316-AVERAGE(Ganges!$H$2:$H$349)</f>
        <v>-0.34569586229190463</v>
      </c>
      <c r="K316" s="7">
        <f>AVERAGE(Ganges!I310:I321)-AVERAGE(Ganges!$I$2:$I$349)</f>
        <v>-3.5713816557183975</v>
      </c>
      <c r="L316" s="7">
        <f t="shared" si="72"/>
        <v>0.12230055642857707</v>
      </c>
      <c r="M316" s="7">
        <f>Ganges!I316-K316-L316-AVERAGE(Ganges!$I$2:$I$349)</f>
        <v>2.0847232738077537E-2</v>
      </c>
      <c r="N316" s="7">
        <f>AVERAGE(Ganges!J310:J321)-AVERAGE(Ganges!$J$2:$J$349)</f>
        <v>-0.20069224936781649</v>
      </c>
      <c r="O316" s="7">
        <f t="shared" si="73"/>
        <v>-1.8011396020535715</v>
      </c>
      <c r="P316" s="7">
        <f>Ganges!J316-N316-O316-AVERAGE(Ganges!$J$2:$J$349)</f>
        <v>7.153860538690493E-2</v>
      </c>
      <c r="Q316" s="7">
        <f>AVERAGE(Ganges!K310:K321)-AVERAGE(Ganges!$K$2:$K$349)</f>
        <v>0.15760033787356476</v>
      </c>
      <c r="R316" s="7">
        <f t="shared" si="74"/>
        <v>5.2535116071428689E-2</v>
      </c>
      <c r="S316" s="7">
        <f>Ganges!K316-Q316-R316-AVERAGE(Ganges!$K$2:$K$349)</f>
        <v>-4.5785980238095103E-2</v>
      </c>
      <c r="T316" s="7">
        <f>AVERAGE(Ganges!L310:L321)-AVERAGE(Ganges!$L$2:$L$349)</f>
        <v>-0.14714712112069162</v>
      </c>
      <c r="U316" s="7">
        <f t="shared" si="75"/>
        <v>-3.0455844529464278</v>
      </c>
      <c r="V316" s="7">
        <f>Ganges!L316-T316-U316-AVERAGE(Ganges!$L$2:$L$349)</f>
        <v>-0.58168644788690571</v>
      </c>
      <c r="W316" s="7">
        <f>AVERAGE(Ganges!M310:M321)-AVERAGE(Ganges!$M$2:$M$349)</f>
        <v>4.0945723275860324E-3</v>
      </c>
      <c r="X316" s="7">
        <f t="shared" si="76"/>
        <v>5.7839161636904807E-2</v>
      </c>
      <c r="Y316" s="7">
        <f>Ganges!M316-W316-X316-AVERAGE(Ganges!$M$2:$M$349)</f>
        <v>8.2172086309523218E-4</v>
      </c>
      <c r="Z316" s="7">
        <f>AVERAGE(Ganges!N310:N321)-AVERAGE(Ganges!$N$2:$N$349)</f>
        <v>-0.22923561396551767</v>
      </c>
      <c r="AA316" s="7">
        <f t="shared" si="77"/>
        <v>0.78479671071428569</v>
      </c>
      <c r="AB316" s="7">
        <f>Ganges!N316-Z316-AA316-AVERAGE(Ganges!$N$2:$N$349)</f>
        <v>-0.34720874404761903</v>
      </c>
      <c r="AC316" s="7">
        <f>AVERAGE(Ganges!O310:O321)-AVERAGE(Ganges!$O$2:$O$349)</f>
        <v>-0.19874727362068967</v>
      </c>
      <c r="AD316" s="7">
        <f t="shared" si="78"/>
        <v>-1.2446956646428582</v>
      </c>
      <c r="AE316" s="7">
        <f>Ganges!O316-AC316-AD316-AVERAGE(Ganges!$O$2:$O$349)</f>
        <v>9.7208621309524013E-2</v>
      </c>
      <c r="AF316" s="7">
        <f>AVERAGE(Ganges!P310:P321)-AVERAGE(Ganges!$P$2:$P$349)</f>
        <v>6.6721133591953918E-2</v>
      </c>
      <c r="AG316" s="7">
        <f t="shared" si="79"/>
        <v>-0.35879812741071426</v>
      </c>
      <c r="AH316" s="7">
        <f>Ganges!P316-AF316-AG316-AVERAGE(Ganges!$P$2:$P$349)</f>
        <v>-6.9391662589285752E-2</v>
      </c>
    </row>
    <row r="317" spans="1:34" x14ac:dyDescent="0.2">
      <c r="A317" s="3">
        <v>42475</v>
      </c>
      <c r="B317">
        <f t="shared" si="68"/>
        <v>2016</v>
      </c>
      <c r="C317">
        <f t="shared" si="69"/>
        <v>4</v>
      </c>
      <c r="D317" s="7">
        <f>AVERAGE(Ganges!D311:D322)</f>
        <v>-14.96697117916667</v>
      </c>
      <c r="E317" s="7">
        <f t="shared" si="70"/>
        <v>-7.9041783172619047</v>
      </c>
      <c r="F317" s="7">
        <f>Ganges!D317-D317-E317</f>
        <v>-2.3525310035714257</v>
      </c>
      <c r="G317" s="7"/>
      <c r="H317" s="7">
        <f>AVERAGE(Ganges!H311:H322)-AVERAGE(Ganges!$H$2:$H$349)</f>
        <v>-11.50145432143745</v>
      </c>
      <c r="I317" s="7">
        <f t="shared" si="71"/>
        <v>-1.958955310744841</v>
      </c>
      <c r="J317" s="7">
        <f>Ganges!H317-H317-I317-AVERAGE(Ganges!$H$2:$H$349)</f>
        <v>-0.7474045475883031</v>
      </c>
      <c r="K317" s="7">
        <f>AVERAGE(Ganges!I311:I322)-AVERAGE(Ganges!$I$2:$I$349)</f>
        <v>-3.6117656298850704</v>
      </c>
      <c r="L317" s="7">
        <f t="shared" si="72"/>
        <v>0.19232259363092652</v>
      </c>
      <c r="M317" s="7">
        <f>Ganges!I317-K317-L317-AVERAGE(Ganges!$I$2:$I$349)</f>
        <v>2.3496759702403835E-2</v>
      </c>
      <c r="N317" s="7">
        <f>AVERAGE(Ganges!J311:J322)-AVERAGE(Ganges!$J$2:$J$349)</f>
        <v>2.3701277298850076E-2</v>
      </c>
      <c r="O317" s="7">
        <f t="shared" si="73"/>
        <v>-1.7586500249702381</v>
      </c>
      <c r="P317" s="7">
        <f>Ganges!J317-N317-O317-AVERAGE(Ganges!$J$2:$J$349)</f>
        <v>-0.13277032836309521</v>
      </c>
      <c r="Q317" s="7">
        <f>AVERAGE(Ganges!K311:K322)-AVERAGE(Ganges!$K$2:$K$349)</f>
        <v>9.2143135373564999E-2</v>
      </c>
      <c r="R317" s="7">
        <f t="shared" si="74"/>
        <v>0.2259362869047622</v>
      </c>
      <c r="S317" s="7">
        <f>Ganges!K317-Q317-R317-AVERAGE(Ganges!$K$2:$K$349)</f>
        <v>9.9778741428571016E-2</v>
      </c>
      <c r="T317" s="7">
        <f>AVERAGE(Ganges!L311:L322)-AVERAGE(Ganges!$L$2:$L$349)</f>
        <v>0.21153543221264126</v>
      </c>
      <c r="U317" s="7">
        <f t="shared" si="75"/>
        <v>-3.723486840119048</v>
      </c>
      <c r="V317" s="7">
        <f>Ganges!L317-T317-U317-AVERAGE(Ganges!$L$2:$L$349)</f>
        <v>-0.98786956404761916</v>
      </c>
      <c r="W317" s="7">
        <f>AVERAGE(Ganges!M311:M322)-AVERAGE(Ganges!$M$2:$M$349)</f>
        <v>4.332271494252693E-3</v>
      </c>
      <c r="X317" s="7">
        <f t="shared" si="76"/>
        <v>-0.21711850002976191</v>
      </c>
      <c r="Y317" s="7">
        <f>Ganges!M317-W317-X317-AVERAGE(Ganges!$M$2:$M$349)</f>
        <v>-4.7187066369047403E-3</v>
      </c>
      <c r="Z317" s="7">
        <f>AVERAGE(Ganges!N311:N322)-AVERAGE(Ganges!$N$2:$N$349)</f>
        <v>-0.22971982563218435</v>
      </c>
      <c r="AA317" s="7">
        <f t="shared" si="77"/>
        <v>0.94605123470238128</v>
      </c>
      <c r="AB317" s="7">
        <f>Ganges!N317-Z317-AA317-AVERAGE(Ganges!$N$2:$N$349)</f>
        <v>-0.42913635636904779</v>
      </c>
      <c r="AC317" s="7">
        <f>AVERAGE(Ganges!O311:O322)-AVERAGE(Ganges!$O$2:$O$349)</f>
        <v>-6.4928726954023297E-2</v>
      </c>
      <c r="AD317" s="7">
        <f t="shared" si="78"/>
        <v>-1.2491411090178564</v>
      </c>
      <c r="AE317" s="7">
        <f>Ganges!O317-AC317-AD317-AVERAGE(Ganges!$O$2:$O$349)</f>
        <v>-6.2563090982143521E-2</v>
      </c>
      <c r="AF317" s="7">
        <f>AVERAGE(Ganges!P311:P322)-AVERAGE(Ganges!$P$2:$P$349)</f>
        <v>0.10915165275862054</v>
      </c>
      <c r="AG317" s="7">
        <f t="shared" si="79"/>
        <v>-0.36113467098214286</v>
      </c>
      <c r="AH317" s="7">
        <f>Ganges!P317-AF317-AG317-AVERAGE(Ganges!$P$2:$P$349)</f>
        <v>-0.1114300281845238</v>
      </c>
    </row>
    <row r="318" spans="1:34" x14ac:dyDescent="0.2">
      <c r="A318" s="3">
        <v>42505</v>
      </c>
      <c r="B318">
        <f t="shared" si="68"/>
        <v>2016</v>
      </c>
      <c r="C318">
        <f t="shared" si="69"/>
        <v>5</v>
      </c>
      <c r="D318" s="7">
        <f>AVERAGE(Ganges!D312:D323)</f>
        <v>-14.441084882500002</v>
      </c>
      <c r="E318" s="7">
        <f t="shared" si="70"/>
        <v>-8.4472615789880923</v>
      </c>
      <c r="F318" s="7">
        <f>Ganges!D318-D318-E318</f>
        <v>-2.2456123585119059</v>
      </c>
      <c r="G318" s="7"/>
      <c r="H318" s="7">
        <f>AVERAGE(Ganges!H312:H323)-AVERAGE(Ganges!$H$2:$H$349)</f>
        <v>-11.405913957270968</v>
      </c>
      <c r="I318" s="7">
        <f t="shared" si="71"/>
        <v>-2.9423304963988812</v>
      </c>
      <c r="J318" s="7">
        <f>Ganges!H318-H318-I318-AVERAGE(Ganges!$H$2:$H$349)</f>
        <v>-0.98237246610051443</v>
      </c>
      <c r="K318" s="7">
        <f>AVERAGE(Ganges!I312:I323)-AVERAGE(Ganges!$I$2:$I$349)</f>
        <v>-3.6522974240517456</v>
      </c>
      <c r="L318" s="7">
        <f t="shared" si="72"/>
        <v>0.26187326818451595</v>
      </c>
      <c r="M318" s="7">
        <f>Ganges!I318-K318-L318-AVERAGE(Ganges!$I$2:$I$349)</f>
        <v>4.0242809315486738E-2</v>
      </c>
      <c r="N318" s="7">
        <f>AVERAGE(Ganges!J312:J323)-AVERAGE(Ganges!$J$2:$J$349)</f>
        <v>0.20428910563218361</v>
      </c>
      <c r="O318" s="7">
        <f t="shared" si="73"/>
        <v>-1.654806472142857</v>
      </c>
      <c r="P318" s="7">
        <f>Ganges!J318-N318-O318-AVERAGE(Ganges!$J$2:$J$349)</f>
        <v>-0.26311174952380956</v>
      </c>
      <c r="Q318" s="7">
        <f>AVERAGE(Ganges!K312:K323)-AVERAGE(Ganges!$K$2:$K$349)</f>
        <v>3.3537410373564835E-2</v>
      </c>
      <c r="R318" s="7">
        <f t="shared" si="74"/>
        <v>0.48784478613095239</v>
      </c>
      <c r="S318" s="7">
        <f>Ganges!K318-Q318-R318-AVERAGE(Ganges!$K$2:$K$349)</f>
        <v>7.7025347202380967E-2</v>
      </c>
      <c r="T318" s="7">
        <f>AVERAGE(Ganges!L312:L323)-AVERAGE(Ganges!$L$2:$L$349)</f>
        <v>0.40656679637930804</v>
      </c>
      <c r="U318" s="7">
        <f t="shared" si="75"/>
        <v>-4.0625065267857146</v>
      </c>
      <c r="V318" s="7">
        <f>Ganges!L318-T318-U318-AVERAGE(Ganges!$L$2:$L$349)</f>
        <v>-0.81651579154761933</v>
      </c>
      <c r="W318" s="7">
        <f>AVERAGE(Ganges!M312:M323)-AVERAGE(Ganges!$M$2:$M$349)</f>
        <v>4.5695756609193672E-3</v>
      </c>
      <c r="X318" s="7">
        <f t="shared" si="76"/>
        <v>-8.4250850982142855E-2</v>
      </c>
      <c r="Y318" s="7">
        <f>Ganges!M318-W318-X318-AVERAGE(Ganges!$M$2:$M$349)</f>
        <v>5.0371101488095316E-3</v>
      </c>
      <c r="Z318" s="7">
        <f>AVERAGE(Ganges!N312:N323)-AVERAGE(Ganges!$N$2:$N$349)</f>
        <v>-0.23343737479885102</v>
      </c>
      <c r="AA318" s="7">
        <f t="shared" si="77"/>
        <v>0.73088484630952411</v>
      </c>
      <c r="AB318" s="7">
        <f>Ganges!N318-Z318-AA318-AVERAGE(Ganges!$N$2:$N$349)</f>
        <v>-0.27807582880952397</v>
      </c>
      <c r="AC318" s="7">
        <f>AVERAGE(Ganges!O312:O323)-AVERAGE(Ganges!$O$2:$O$349)</f>
        <v>7.9726023879310048E-2</v>
      </c>
      <c r="AD318" s="7">
        <f t="shared" si="78"/>
        <v>-0.8533853583035711</v>
      </c>
      <c r="AE318" s="7">
        <f>Ganges!O318-AC318-AD318-AVERAGE(Ganges!$O$2:$O$349)</f>
        <v>9.3321907470238052E-2</v>
      </c>
      <c r="AF318" s="7">
        <f>AVERAGE(Ganges!P312:P323)-AVERAGE(Ganges!$P$2:$P$349)</f>
        <v>0.12183282025862052</v>
      </c>
      <c r="AG318" s="7">
        <f t="shared" si="79"/>
        <v>-0.33059407988095235</v>
      </c>
      <c r="AH318" s="7">
        <f>Ganges!P318-AF318-AG318-AVERAGE(Ganges!$P$2:$P$349)</f>
        <v>-0.12121256678571429</v>
      </c>
    </row>
    <row r="319" spans="1:34" x14ac:dyDescent="0.2">
      <c r="A319" s="3">
        <v>42536</v>
      </c>
      <c r="B319">
        <f t="shared" si="68"/>
        <v>2016</v>
      </c>
      <c r="C319">
        <f t="shared" si="69"/>
        <v>6</v>
      </c>
      <c r="D319" s="7">
        <f>AVERAGE(Ganges!D313:D324)</f>
        <v>-14.284641683333335</v>
      </c>
      <c r="E319" s="7">
        <f t="shared" si="70"/>
        <v>-5.6838632847619053</v>
      </c>
      <c r="F319" s="7">
        <f>Ganges!D319-D319-E319</f>
        <v>-2.7322224919047589</v>
      </c>
      <c r="G319" s="7"/>
      <c r="H319" s="7">
        <f>AVERAGE(Ganges!H313:H324)-AVERAGE(Ganges!$H$2:$H$349)</f>
        <v>-11.351226457270968</v>
      </c>
      <c r="I319" s="7">
        <f t="shared" si="71"/>
        <v>-2.8943517773818712</v>
      </c>
      <c r="J319" s="7">
        <f>Ganges!H319-H319-I319-AVERAGE(Ganges!$H$2:$H$349)</f>
        <v>-1.0032515751177016</v>
      </c>
      <c r="K319" s="7">
        <f>AVERAGE(Ganges!I313:I324)-AVERAGE(Ganges!$I$2:$I$349)</f>
        <v>-3.6936042373850739</v>
      </c>
      <c r="L319" s="7">
        <f t="shared" si="72"/>
        <v>0.24831659461309386</v>
      </c>
      <c r="M319" s="7">
        <f>Ganges!I319-K319-L319-AVERAGE(Ganges!$I$2:$I$349)</f>
        <v>-1.596624377975786E-2</v>
      </c>
      <c r="N319" s="7">
        <f>AVERAGE(Ganges!J313:J324)-AVERAGE(Ganges!$J$2:$J$349)</f>
        <v>0.29220701979885044</v>
      </c>
      <c r="O319" s="7">
        <f t="shared" si="73"/>
        <v>-0.61263912815476207</v>
      </c>
      <c r="P319" s="7">
        <f>Ganges!J319-N319-O319-AVERAGE(Ganges!$J$2:$J$349)</f>
        <v>-0.50382256767857148</v>
      </c>
      <c r="Q319" s="7">
        <f>AVERAGE(Ganges!K313:K324)-AVERAGE(Ganges!$K$2:$K$349)</f>
        <v>3.5489084540231364E-2</v>
      </c>
      <c r="R319" s="7">
        <f t="shared" si="74"/>
        <v>0.22362542860119017</v>
      </c>
      <c r="S319" s="7">
        <f>Ganges!K319-Q319-R319-AVERAGE(Ganges!$K$2:$K$349)</f>
        <v>-2.3680539434523196E-2</v>
      </c>
      <c r="T319" s="7">
        <f>AVERAGE(Ganges!L313:L324)-AVERAGE(Ganges!$L$2:$L$349)</f>
        <v>0.47246104221264051</v>
      </c>
      <c r="U319" s="7">
        <f t="shared" si="75"/>
        <v>-2.4164560386607152</v>
      </c>
      <c r="V319" s="7">
        <f>Ganges!L319-T319-U319-AVERAGE(Ganges!$L$2:$L$349)</f>
        <v>-0.76255788550595049</v>
      </c>
      <c r="W319" s="7">
        <f>AVERAGE(Ganges!M313:M324)-AVERAGE(Ganges!$M$2:$M$349)</f>
        <v>4.7152039942527091E-3</v>
      </c>
      <c r="X319" s="7">
        <f t="shared" si="76"/>
        <v>-5.7958727619047634E-2</v>
      </c>
      <c r="Y319" s="7">
        <f>Ganges!M319-W319-X319-AVERAGE(Ganges!$M$2:$M$349)</f>
        <v>4.6280984523809632E-3</v>
      </c>
      <c r="Z319" s="7">
        <f>AVERAGE(Ganges!N313:N324)-AVERAGE(Ganges!$N$2:$N$349)</f>
        <v>-0.24927782479885097</v>
      </c>
      <c r="AA319" s="7">
        <f t="shared" si="77"/>
        <v>1.2079400357142833E-2</v>
      </c>
      <c r="AB319" s="7">
        <f>Ganges!N319-Z319-AA319-AVERAGE(Ganges!$N$2:$N$349)</f>
        <v>-0.10642181285714281</v>
      </c>
      <c r="AC319" s="7">
        <f>AVERAGE(Ganges!O313:O324)-AVERAGE(Ganges!$O$2:$O$349)</f>
        <v>8.2668288045976368E-2</v>
      </c>
      <c r="AD319" s="7">
        <f t="shared" si="78"/>
        <v>-0.20166404395833393</v>
      </c>
      <c r="AE319" s="7">
        <f>Ganges!O319-AC319-AD319-AVERAGE(Ganges!$O$2:$O$349)</f>
        <v>-5.2491091041665605E-2</v>
      </c>
      <c r="AF319" s="7">
        <f>AVERAGE(Ganges!P313:P324)-AVERAGE(Ganges!$P$2:$P$349)</f>
        <v>0.12187981775862056</v>
      </c>
      <c r="AG319" s="7">
        <f t="shared" si="79"/>
        <v>1.5163750148809496E-2</v>
      </c>
      <c r="AH319" s="7">
        <f>Ganges!P319-AF319-AG319-AVERAGE(Ganges!$P$2:$P$349)</f>
        <v>-0.26870919431547619</v>
      </c>
    </row>
    <row r="320" spans="1:34" x14ac:dyDescent="0.2">
      <c r="A320" s="3">
        <v>42566</v>
      </c>
      <c r="B320">
        <f t="shared" si="68"/>
        <v>2016</v>
      </c>
      <c r="C320">
        <f t="shared" si="69"/>
        <v>7</v>
      </c>
      <c r="D320" s="7">
        <f>AVERAGE(Ganges!D314:D325)</f>
        <v>-14.155663112500001</v>
      </c>
      <c r="E320" s="7">
        <f t="shared" si="70"/>
        <v>6.6155838407142857</v>
      </c>
      <c r="F320" s="7">
        <f>Ganges!D320-D320-E320</f>
        <v>3.7601098217857158</v>
      </c>
      <c r="G320" s="7"/>
      <c r="H320" s="7">
        <f>AVERAGE(Ganges!H314:H325)-AVERAGE(Ganges!$H$2:$H$349)</f>
        <v>-11.285145728103998</v>
      </c>
      <c r="I320" s="7">
        <f t="shared" si="71"/>
        <v>-0.77064296154776457</v>
      </c>
      <c r="J320" s="7">
        <f>Ganges!H320-H320-I320-AVERAGE(Ganges!$H$2:$H$349)</f>
        <v>0.30964442988124574</v>
      </c>
      <c r="K320" s="7">
        <f>AVERAGE(Ganges!I314:I325)-AVERAGE(Ganges!$I$2:$I$349)</f>
        <v>-3.735975669051733</v>
      </c>
      <c r="L320" s="7">
        <f t="shared" si="72"/>
        <v>5.4661321130851093E-3</v>
      </c>
      <c r="M320" s="7">
        <f>Ganges!I320-K320-L320-AVERAGE(Ganges!$I$2:$I$349)</f>
        <v>-2.3446069613093812E-2</v>
      </c>
      <c r="N320" s="7">
        <f>AVERAGE(Ganges!J314:J325)-AVERAGE(Ganges!$J$2:$J$349)</f>
        <v>0.33445495563218364</v>
      </c>
      <c r="O320" s="7">
        <f t="shared" si="73"/>
        <v>1.9146000988095242</v>
      </c>
      <c r="P320" s="7">
        <f>Ganges!J320-N320-O320-AVERAGE(Ganges!$J$2:$J$349)</f>
        <v>0.70046858952380919</v>
      </c>
      <c r="Q320" s="7">
        <f>AVERAGE(Ganges!K314:K325)-AVERAGE(Ganges!$K$2:$K$349)</f>
        <v>3.3779932040231553E-2</v>
      </c>
      <c r="R320" s="7">
        <f t="shared" si="74"/>
        <v>-0.24747748931547631</v>
      </c>
      <c r="S320" s="7">
        <f>Ganges!K320-Q320-R320-AVERAGE(Ganges!$K$2:$K$349)</f>
        <v>-0.25875426901785692</v>
      </c>
      <c r="T320" s="7">
        <f>AVERAGE(Ganges!L314:L325)-AVERAGE(Ganges!$L$2:$L$349)</f>
        <v>0.56262780971264181</v>
      </c>
      <c r="U320" s="7">
        <f t="shared" si="75"/>
        <v>2.784802820148812</v>
      </c>
      <c r="V320" s="7">
        <f>Ganges!L320-T320-U320-AVERAGE(Ganges!$L$2:$L$349)</f>
        <v>1.6853191181845215</v>
      </c>
      <c r="W320" s="7">
        <f>AVERAGE(Ganges!M314:M325)-AVERAGE(Ganges!$M$2:$M$349)</f>
        <v>4.7979806609194098E-3</v>
      </c>
      <c r="X320" s="7">
        <f t="shared" si="76"/>
        <v>0.12891117982142855</v>
      </c>
      <c r="Y320" s="7">
        <f>Ganges!M320-W320-X320-AVERAGE(Ganges!$M$2:$M$349)</f>
        <v>4.6238743452380882E-3</v>
      </c>
      <c r="Z320" s="7">
        <f>AVERAGE(Ganges!N314:N325)-AVERAGE(Ganges!$N$2:$N$349)</f>
        <v>-0.26972673646551765</v>
      </c>
      <c r="AA320" s="7">
        <f t="shared" si="77"/>
        <v>-0.52519605559523808</v>
      </c>
      <c r="AB320" s="7">
        <f>Ganges!N320-Z320-AA320-AVERAGE(Ganges!$N$2:$N$349)</f>
        <v>0.20463579476190485</v>
      </c>
      <c r="AC320" s="7">
        <f>AVERAGE(Ganges!O314:O325)-AVERAGE(Ganges!$O$2:$O$349)</f>
        <v>7.7616437212642886E-2</v>
      </c>
      <c r="AD320" s="7">
        <f t="shared" si="78"/>
        <v>2.1484386747619038</v>
      </c>
      <c r="AE320" s="7">
        <f>Ganges!O320-AC320-AD320-AVERAGE(Ganges!$O$2:$O$349)</f>
        <v>0.42070869107142972</v>
      </c>
      <c r="AF320" s="7">
        <f>AVERAGE(Ganges!P314:P325)-AVERAGE(Ganges!$P$2:$P$349)</f>
        <v>0.12184344109195389</v>
      </c>
      <c r="AG320" s="7">
        <f t="shared" si="79"/>
        <v>1.1766963763988094</v>
      </c>
      <c r="AH320" s="7">
        <f>Ganges!P320-AF320-AG320-AVERAGE(Ganges!$P$2:$P$349)</f>
        <v>0.7168615061011907</v>
      </c>
    </row>
    <row r="321" spans="1:34" x14ac:dyDescent="0.2">
      <c r="A321" s="3">
        <v>42597</v>
      </c>
      <c r="B321">
        <f t="shared" si="68"/>
        <v>2016</v>
      </c>
      <c r="C321">
        <f t="shared" si="69"/>
        <v>8</v>
      </c>
      <c r="D321" s="7">
        <f>AVERAGE(Ganges!D315:D326)</f>
        <v>-14.045244156666667</v>
      </c>
      <c r="E321" s="7">
        <f t="shared" si="70"/>
        <v>14.858317791160713</v>
      </c>
      <c r="F321" s="7">
        <f>Ganges!D321-D321-E321</f>
        <v>6.3910455755059541</v>
      </c>
      <c r="G321" s="7"/>
      <c r="H321" s="7">
        <f>AVERAGE(Ganges!H315:H326)-AVERAGE(Ganges!$H$2:$H$349)</f>
        <v>-11.212819068103272</v>
      </c>
      <c r="I321" s="7">
        <f t="shared" si="71"/>
        <v>1.7910672144639648</v>
      </c>
      <c r="J321" s="7">
        <f>Ganges!H321-H321-I321-AVERAGE(Ganges!$H$2:$H$349)</f>
        <v>1.3135470438687662</v>
      </c>
      <c r="K321" s="7">
        <f>AVERAGE(Ganges!I315:I326)-AVERAGE(Ganges!$I$2:$I$349)</f>
        <v>-3.7833793223850662</v>
      </c>
      <c r="L321" s="7">
        <f t="shared" si="72"/>
        <v>-0.2522639657440422</v>
      </c>
      <c r="M321" s="7">
        <f>Ganges!I321-K321-L321-AVERAGE(Ganges!$I$2:$I$349)</f>
        <v>-1.6642184226327572E-3</v>
      </c>
      <c r="N321" s="7">
        <f>AVERAGE(Ganges!J315:J326)-AVERAGE(Ganges!$J$2:$J$349)</f>
        <v>0.3547184214655168</v>
      </c>
      <c r="O321" s="7">
        <f t="shared" si="73"/>
        <v>3.2617922553273822</v>
      </c>
      <c r="P321" s="7">
        <f>Ganges!J321-N321-O321-AVERAGE(Ganges!$J$2:$J$349)</f>
        <v>1.2383111971726182</v>
      </c>
      <c r="Q321" s="7">
        <f>AVERAGE(Ganges!K315:K326)-AVERAGE(Ganges!$K$2:$K$349)</f>
        <v>3.313182037356488E-2</v>
      </c>
      <c r="R321" s="7">
        <f t="shared" si="74"/>
        <v>-0.6777548544940476</v>
      </c>
      <c r="S321" s="7">
        <f>Ganges!K321-Q321-R321-AVERAGE(Ganges!$K$2:$K$349)</f>
        <v>-0.10111134217261897</v>
      </c>
      <c r="T321" s="7">
        <f>AVERAGE(Ganges!L315:L326)-AVERAGE(Ganges!$L$2:$L$349)</f>
        <v>0.63803344721264121</v>
      </c>
      <c r="U321" s="7">
        <f t="shared" si="75"/>
        <v>6.3223019357738082</v>
      </c>
      <c r="V321" s="7">
        <f>Ganges!L321-T321-U321-AVERAGE(Ganges!$L$2:$L$349)</f>
        <v>2.7709560050595261</v>
      </c>
      <c r="W321" s="7">
        <f>AVERAGE(Ganges!M315:M326)-AVERAGE(Ganges!$M$2:$M$349)</f>
        <v>4.9872998275860558E-3</v>
      </c>
      <c r="X321" s="7">
        <f t="shared" si="76"/>
        <v>-7.3896365773808981E-3</v>
      </c>
      <c r="Y321" s="7">
        <f>Ganges!M321-W321-X321-AVERAGE(Ganges!$M$2:$M$349)</f>
        <v>-7.4141284226190984E-3</v>
      </c>
      <c r="Z321" s="7">
        <f>AVERAGE(Ganges!N315:N326)-AVERAGE(Ganges!$N$2:$N$349)</f>
        <v>-0.28483447979885096</v>
      </c>
      <c r="AA321" s="7">
        <f t="shared" si="77"/>
        <v>-0.60797518208333334</v>
      </c>
      <c r="AB321" s="7">
        <f>Ganges!N321-Z321-AA321-AVERAGE(Ganges!$N$2:$N$349)</f>
        <v>0.29359524458333341</v>
      </c>
      <c r="AC321" s="7">
        <f>AVERAGE(Ganges!O315:O326)-AVERAGE(Ganges!$O$2:$O$349)</f>
        <v>8.2721336379309562E-2</v>
      </c>
      <c r="AD321" s="7">
        <f t="shared" si="78"/>
        <v>3.8747627743750011</v>
      </c>
      <c r="AE321" s="7">
        <f>Ganges!O321-AC321-AD321-AVERAGE(Ganges!$O$2:$O$349)</f>
        <v>0.23556246229166611</v>
      </c>
      <c r="AF321" s="7">
        <f>AVERAGE(Ganges!P315:P326)-AVERAGE(Ganges!$P$2:$P$349)</f>
        <v>0.12213402109195381</v>
      </c>
      <c r="AG321" s="7">
        <f t="shared" si="79"/>
        <v>1.1537736213392862</v>
      </c>
      <c r="AH321" s="7">
        <f>Ganges!P321-AF321-AG321-AVERAGE(Ganges!$P$2:$P$349)</f>
        <v>0.64924676116071356</v>
      </c>
    </row>
    <row r="322" spans="1:34" x14ac:dyDescent="0.2">
      <c r="A322" s="3">
        <v>42628</v>
      </c>
      <c r="B322">
        <f t="shared" si="68"/>
        <v>2016</v>
      </c>
      <c r="C322">
        <f t="shared" si="69"/>
        <v>9</v>
      </c>
      <c r="D322" s="7">
        <f>AVERAGE(Ganges!D316:D327)</f>
        <v>-13.919306535833334</v>
      </c>
      <c r="E322" s="7">
        <f t="shared" si="70"/>
        <v>13.415904409672619</v>
      </c>
      <c r="F322" s="7">
        <f>Ganges!D322-D322-E322</f>
        <v>2.6935585861607141</v>
      </c>
      <c r="G322" s="7"/>
      <c r="H322" s="7">
        <f>AVERAGE(Ganges!H316:H327)-AVERAGE(Ganges!$H$2:$H$349)</f>
        <v>-11.13896652893709</v>
      </c>
      <c r="I322" s="7">
        <f t="shared" si="71"/>
        <v>2.8821643645833319</v>
      </c>
      <c r="J322" s="7">
        <f>Ganges!H322-H322-I322-AVERAGE(Ganges!$H$2:$H$349)</f>
        <v>0.9808727445833938</v>
      </c>
      <c r="K322" s="7">
        <f>AVERAGE(Ganges!I316:I327)-AVERAGE(Ganges!$I$2:$I$349)</f>
        <v>-3.8311504582184099</v>
      </c>
      <c r="L322" s="7">
        <f t="shared" si="72"/>
        <v>-0.26117310074405253</v>
      </c>
      <c r="M322" s="7">
        <f>Ganges!I322-K322-L322-AVERAGE(Ganges!$I$2:$I$349)</f>
        <v>-3.4129607589278521E-2</v>
      </c>
      <c r="N322" s="7">
        <f>AVERAGE(Ganges!J316:J327)-AVERAGE(Ganges!$J$2:$J$349)</f>
        <v>0.36750144479885005</v>
      </c>
      <c r="O322" s="7">
        <f t="shared" si="73"/>
        <v>3.2540599605357148</v>
      </c>
      <c r="P322" s="7">
        <f>Ganges!J322-N322-O322-AVERAGE(Ganges!$J$2:$J$349)</f>
        <v>0.57773525863095188</v>
      </c>
      <c r="Q322" s="7">
        <f>AVERAGE(Ganges!K316:K327)-AVERAGE(Ganges!$K$2:$K$349)</f>
        <v>3.0115080373564918E-2</v>
      </c>
      <c r="R322" s="7">
        <f t="shared" si="74"/>
        <v>-0.42088666654761897</v>
      </c>
      <c r="S322" s="7">
        <f>Ganges!K322-Q322-R322-AVERAGE(Ganges!$K$2:$K$349)</f>
        <v>-0.10579739011904776</v>
      </c>
      <c r="T322" s="7">
        <f>AVERAGE(Ganges!L316:L327)-AVERAGE(Ganges!$L$2:$L$349)</f>
        <v>0.71602260804597417</v>
      </c>
      <c r="U322" s="7">
        <f t="shared" si="75"/>
        <v>5.268414059434523</v>
      </c>
      <c r="V322" s="7">
        <f>Ganges!L322-T322-U322-AVERAGE(Ganges!$L$2:$L$349)</f>
        <v>1.2055272505654759</v>
      </c>
      <c r="W322" s="7">
        <f>AVERAGE(Ganges!M316:M327)-AVERAGE(Ganges!$M$2:$M$349)</f>
        <v>5.1770831609194157E-3</v>
      </c>
      <c r="X322" s="7">
        <f t="shared" si="76"/>
        <v>0.11492892976190469</v>
      </c>
      <c r="Y322" s="7">
        <f>Ganges!M322-W322-X322-AVERAGE(Ganges!$M$2:$M$349)</f>
        <v>6.7611904761955E-5</v>
      </c>
      <c r="Z322" s="7">
        <f>AVERAGE(Ganges!N316:N327)-AVERAGE(Ganges!$N$2:$N$349)</f>
        <v>-0.28622157479885096</v>
      </c>
      <c r="AA322" s="7">
        <f t="shared" si="77"/>
        <v>-0.60659957285714283</v>
      </c>
      <c r="AB322" s="7">
        <f>Ganges!N322-Z322-AA322-AVERAGE(Ganges!$N$2:$N$349)</f>
        <v>0.29209534035714291</v>
      </c>
      <c r="AC322" s="7">
        <f>AVERAGE(Ganges!O316:O327)-AVERAGE(Ganges!$O$2:$O$349)</f>
        <v>9.6033934712643543E-2</v>
      </c>
      <c r="AD322" s="7">
        <f t="shared" si="78"/>
        <v>2.8007526385714296</v>
      </c>
      <c r="AE322" s="7">
        <f>Ganges!O322-AC322-AD322-AVERAGE(Ganges!$O$2:$O$349)</f>
        <v>-8.3356740238096805E-2</v>
      </c>
      <c r="AF322" s="7">
        <f>AVERAGE(Ganges!P316:P327)-AVERAGE(Ganges!$P$2:$P$349)</f>
        <v>0.12212726859195377</v>
      </c>
      <c r="AG322" s="7">
        <f t="shared" si="79"/>
        <v>0.38425597407738099</v>
      </c>
      <c r="AH322" s="7">
        <f>Ganges!P322-AF322-AG322-AVERAGE(Ganges!$P$2:$P$349)</f>
        <v>-0.13945017907738089</v>
      </c>
    </row>
    <row r="323" spans="1:34" x14ac:dyDescent="0.2">
      <c r="A323" s="3">
        <v>42658</v>
      </c>
      <c r="B323">
        <f t="shared" ref="B323:B349" si="80">YEAR(A323)</f>
        <v>2016</v>
      </c>
      <c r="C323">
        <f t="shared" ref="C323:C349" si="81">MONTH(A323)</f>
        <v>10</v>
      </c>
      <c r="D323" s="7">
        <f>AVERAGE(Ganges!D317:D328)</f>
        <v>-13.806115408333334</v>
      </c>
      <c r="E323" s="7">
        <f t="shared" si="70"/>
        <v>4.8211342427380952</v>
      </c>
      <c r="F323" s="7">
        <f>Ganges!D323-D323-E323</f>
        <v>2.182687385595238</v>
      </c>
      <c r="G323" s="7"/>
      <c r="H323" s="7">
        <f>AVERAGE(Ganges!H317:H328)-AVERAGE(Ganges!$H$2:$H$349)</f>
        <v>-11.07339442560351</v>
      </c>
      <c r="I323" s="7">
        <f t="shared" si="71"/>
        <v>2.5435645691068203</v>
      </c>
      <c r="J323" s="7">
        <f>Ganges!H323-H323-I323-AVERAGE(Ganges!$H$2:$H$349)</f>
        <v>0.8557070767260484</v>
      </c>
      <c r="K323" s="7">
        <f>AVERAGE(Ganges!I317:I328)-AVERAGE(Ganges!$I$2:$I$349)</f>
        <v>-3.8776252332183958</v>
      </c>
      <c r="L323" s="7">
        <f t="shared" si="72"/>
        <v>-0.20432651529761614</v>
      </c>
      <c r="M323" s="7">
        <f>Ganges!I323-K323-L323-AVERAGE(Ganges!$I$2:$I$349)</f>
        <v>-2.237235803572446E-2</v>
      </c>
      <c r="N323" s="7">
        <f>AVERAGE(Ganges!J317:J328)-AVERAGE(Ganges!$J$2:$J$349)</f>
        <v>0.37336655896551685</v>
      </c>
      <c r="O323" s="7">
        <f t="shared" si="73"/>
        <v>1.1486781142559517</v>
      </c>
      <c r="P323" s="7">
        <f>Ganges!J323-N323-O323-AVERAGE(Ganges!$J$2:$J$349)</f>
        <v>0.54174727074404805</v>
      </c>
      <c r="Q323" s="7">
        <f>AVERAGE(Ganges!K317:K328)-AVERAGE(Ganges!$K$2:$K$349)</f>
        <v>2.8021497040231713E-2</v>
      </c>
      <c r="R323" s="7">
        <f t="shared" si="74"/>
        <v>-9.0107742261904655E-2</v>
      </c>
      <c r="S323" s="7">
        <f>Ganges!K323-Q323-R323-AVERAGE(Ganges!$K$2:$K$349)</f>
        <v>-0.22535908107142877</v>
      </c>
      <c r="T323" s="7">
        <f>AVERAGE(Ganges!L317:L328)-AVERAGE(Ganges!$L$2:$L$349)</f>
        <v>0.79100302637930842</v>
      </c>
      <c r="U323" s="7">
        <f t="shared" si="75"/>
        <v>1.5566194781845244</v>
      </c>
      <c r="V323" s="7">
        <f>Ganges!L323-T323-U323-AVERAGE(Ganges!$L$2:$L$349)</f>
        <v>0.41132639348214184</v>
      </c>
      <c r="W323" s="7">
        <f>AVERAGE(Ganges!M317:M328)-AVERAGE(Ganges!$M$2:$M$349)</f>
        <v>5.36686649425272E-3</v>
      </c>
      <c r="X323" s="7">
        <f t="shared" si="76"/>
        <v>0.11484751752976188</v>
      </c>
      <c r="Y323" s="7">
        <f>Ganges!M323-W323-X323-AVERAGE(Ganges!$M$2:$M$349)</f>
        <v>-4.0759196428541422E-5</v>
      </c>
      <c r="Z323" s="7">
        <f>AVERAGE(Ganges!N317:N328)-AVERAGE(Ganges!$N$2:$N$349)</f>
        <v>-0.27894726979885098</v>
      </c>
      <c r="AA323" s="7">
        <f t="shared" si="77"/>
        <v>-0.53780897583333331</v>
      </c>
      <c r="AB323" s="7">
        <f>Ganges!N323-Z323-AA323-AVERAGE(Ganges!$N$2:$N$349)</f>
        <v>0.22787392833333331</v>
      </c>
      <c r="AC323" s="7">
        <f>AVERAGE(Ganges!O317:O328)-AVERAGE(Ganges!$O$2:$O$349)</f>
        <v>0.10375823971264353</v>
      </c>
      <c r="AD323" s="7">
        <f t="shared" si="78"/>
        <v>0.54755549892857047</v>
      </c>
      <c r="AE323" s="7">
        <f>Ganges!O323-AC323-AD323-AVERAGE(Ganges!$O$2:$O$349)</f>
        <v>0.46196894440476299</v>
      </c>
      <c r="AF323" s="7">
        <f>AVERAGE(Ganges!P317:P328)-AVERAGE(Ganges!$P$2:$P$349)</f>
        <v>0.12228438442528711</v>
      </c>
      <c r="AG323" s="7">
        <f t="shared" si="79"/>
        <v>-0.25787379208333333</v>
      </c>
      <c r="AH323" s="7">
        <f>Ganges!P323-AF323-AG323-AVERAGE(Ganges!$P$2:$P$349)</f>
        <v>-6.8234828749999865E-2</v>
      </c>
    </row>
    <row r="324" spans="1:34" x14ac:dyDescent="0.2">
      <c r="A324" s="3">
        <v>42689</v>
      </c>
      <c r="B324">
        <f t="shared" si="80"/>
        <v>2016</v>
      </c>
      <c r="C324">
        <f t="shared" si="81"/>
        <v>11</v>
      </c>
      <c r="D324" s="7">
        <f>AVERAGE(Ganges!D318:D329)</f>
        <v>-13.6966719025</v>
      </c>
      <c r="E324" s="7">
        <f t="shared" si="70"/>
        <v>1.2460791845238033E-2</v>
      </c>
      <c r="F324" s="7">
        <f>Ganges!D324-D324-E324</f>
        <v>0.12713752065476239</v>
      </c>
      <c r="G324" s="7"/>
      <c r="H324" s="7">
        <f>AVERAGE(Ganges!H318:H329)-AVERAGE(Ganges!$H$2:$H$349)</f>
        <v>-11.010019588936757</v>
      </c>
      <c r="I324" s="7">
        <f t="shared" si="71"/>
        <v>1.821157545476126</v>
      </c>
      <c r="J324" s="7">
        <f>Ganges!H324-H324-I324-AVERAGE(Ganges!$H$2:$H$349)</f>
        <v>0.4368584036901666</v>
      </c>
      <c r="K324" s="7">
        <f>AVERAGE(Ganges!I318:I329)-AVERAGE(Ganges!$I$2:$I$349)</f>
        <v>-3.9225210407184079</v>
      </c>
      <c r="L324" s="7">
        <f t="shared" si="72"/>
        <v>-0.16102384431547279</v>
      </c>
      <c r="M324" s="7">
        <f>Ganges!I324-K324-L324-AVERAGE(Ganges!$I$2:$I$349)</f>
        <v>-1.7376511517859683E-2</v>
      </c>
      <c r="N324" s="7">
        <f>AVERAGE(Ganges!J318:J329)-AVERAGE(Ganges!$J$2:$J$349)</f>
        <v>0.38005805479885035</v>
      </c>
      <c r="O324" s="7">
        <f t="shared" si="73"/>
        <v>0.26826936654761901</v>
      </c>
      <c r="P324" s="7">
        <f>Ganges!J324-N324-O324-AVERAGE(Ganges!$J$2:$J$349)</f>
        <v>-3.5022617380952248E-2</v>
      </c>
      <c r="Q324" s="7">
        <f>AVERAGE(Ganges!K318:K329)-AVERAGE(Ganges!$K$2:$K$349)</f>
        <v>2.406360954023179E-2</v>
      </c>
      <c r="R324" s="7">
        <f t="shared" si="74"/>
        <v>6.3054021517857439E-2</v>
      </c>
      <c r="S324" s="7">
        <f>Ganges!K324-Q324-R324-AVERAGE(Ganges!$K$2:$K$349)</f>
        <v>5.5638982648808955E-2</v>
      </c>
      <c r="T324" s="7">
        <f>AVERAGE(Ganges!L318:L329)-AVERAGE(Ganges!$L$2:$L$349)</f>
        <v>0.85324010054597377</v>
      </c>
      <c r="U324" s="7">
        <f t="shared" si="75"/>
        <v>0.41896813860119142</v>
      </c>
      <c r="V324" s="7">
        <f>Ganges!L324-T324-U324-AVERAGE(Ganges!$L$2:$L$349)</f>
        <v>-0.17168276110119063</v>
      </c>
      <c r="W324" s="7">
        <f>AVERAGE(Ganges!M318:M329)-AVERAGE(Ganges!$M$2:$M$349)</f>
        <v>5.3701898275860527E-3</v>
      </c>
      <c r="X324" s="7">
        <f t="shared" si="76"/>
        <v>-3.3066772559523866E-2</v>
      </c>
      <c r="Y324" s="7">
        <f>Ganges!M324-W324-X324-AVERAGE(Ganges!$M$2:$M$349)</f>
        <v>2.3636075595238615E-3</v>
      </c>
      <c r="Z324" s="7">
        <f>AVERAGE(Ganges!N318:N329)-AVERAGE(Ganges!$N$2:$N$349)</f>
        <v>-0.26986080979885102</v>
      </c>
      <c r="AA324" s="7">
        <f t="shared" si="77"/>
        <v>-0.40060437785714287</v>
      </c>
      <c r="AB324" s="7">
        <f>Ganges!N324-Z324-AA324-AVERAGE(Ganges!$N$2:$N$349)</f>
        <v>0.1242764603571429</v>
      </c>
      <c r="AC324" s="7">
        <f>AVERAGE(Ganges!O318:O329)-AVERAGE(Ganges!$O$2:$O$349)</f>
        <v>0.12013447721264292</v>
      </c>
      <c r="AD324" s="7">
        <f t="shared" si="78"/>
        <v>-1.5966035900892859</v>
      </c>
      <c r="AE324" s="7">
        <f>Ganges!O324-AC324-AD324-AVERAGE(Ganges!$O$2:$O$349)</f>
        <v>-0.14915148407737977</v>
      </c>
      <c r="AF324" s="7">
        <f>AVERAGE(Ganges!P318:P329)-AVERAGE(Ganges!$P$2:$P$349)</f>
        <v>0.12282683859195387</v>
      </c>
      <c r="AG324" s="7">
        <f t="shared" si="79"/>
        <v>-0.36770572782738098</v>
      </c>
      <c r="AH324" s="7">
        <f>Ganges!P324-AF324-AG324-AVERAGE(Ganges!$P$2:$P$349)</f>
        <v>-0.11875143717261905</v>
      </c>
    </row>
    <row r="325" spans="1:34" x14ac:dyDescent="0.2">
      <c r="A325" s="3">
        <v>42719</v>
      </c>
      <c r="B325">
        <f t="shared" si="80"/>
        <v>2016</v>
      </c>
      <c r="C325">
        <f t="shared" si="81"/>
        <v>12</v>
      </c>
      <c r="D325" s="7">
        <f>AVERAGE(Ganges!D319:D330)</f>
        <v>-13.6321998625</v>
      </c>
      <c r="E325" s="7">
        <f t="shared" si="70"/>
        <v>-2.527804368779762</v>
      </c>
      <c r="F325" s="7">
        <f>Ganges!D325-D325-E325</f>
        <v>-0.39454402872023842</v>
      </c>
      <c r="G325" s="7"/>
      <c r="H325" s="7">
        <f>AVERAGE(Ganges!H319:H330)-AVERAGE(Ganges!$H$2:$H$349)</f>
        <v>-10.945017147270846</v>
      </c>
      <c r="I325" s="7">
        <f t="shared" si="71"/>
        <v>0.85680571044576936</v>
      </c>
      <c r="J325" s="7">
        <f>Ganges!H325-H325-I325-AVERAGE(Ganges!$H$2:$H$349)</f>
        <v>0.27419607705451199</v>
      </c>
      <c r="K325" s="7">
        <f>AVERAGE(Ganges!I319:I330)-AVERAGE(Ganges!$I$2:$I$349)</f>
        <v>-3.9669002748850701</v>
      </c>
      <c r="L325" s="7">
        <f t="shared" si="72"/>
        <v>-0.11034003916667245</v>
      </c>
      <c r="M325" s="7">
        <f>Ganges!I325-K325-L325-AVERAGE(Ganges!$I$2:$I$349)</f>
        <v>-1.4972132499998736E-2</v>
      </c>
      <c r="N325" s="7">
        <f>AVERAGE(Ganges!J319:J330)-AVERAGE(Ganges!$J$2:$J$349)</f>
        <v>0.38395793729885019</v>
      </c>
      <c r="O325" s="7">
        <f t="shared" si="73"/>
        <v>-0.87976573282738069</v>
      </c>
      <c r="P325" s="7">
        <f>Ganges!J325-N325-O325-AVERAGE(Ganges!$J$2:$J$349)</f>
        <v>-0.28374400050595261</v>
      </c>
      <c r="Q325" s="7">
        <f>AVERAGE(Ganges!K319:K330)-AVERAGE(Ganges!$K$2:$K$349)</f>
        <v>2.6856792040231836E-2</v>
      </c>
      <c r="R325" s="7">
        <f t="shared" si="74"/>
        <v>0.19008705988095242</v>
      </c>
      <c r="S325" s="7">
        <f>Ganges!K325-Q325-R325-AVERAGE(Ganges!$K$2:$K$349)</f>
        <v>3.7515331785713979E-2</v>
      </c>
      <c r="T325" s="7">
        <f>AVERAGE(Ganges!L319:L330)-AVERAGE(Ganges!$L$2:$L$349)</f>
        <v>0.88773886137930891</v>
      </c>
      <c r="U325" s="7">
        <f t="shared" si="75"/>
        <v>-0.17494037616071356</v>
      </c>
      <c r="V325" s="7">
        <f>Ganges!L325-T325-U325-AVERAGE(Ganges!$L$2:$L$349)</f>
        <v>-0.11471250717262116</v>
      </c>
      <c r="W325" s="7">
        <f>AVERAGE(Ganges!M319:M330)-AVERAGE(Ganges!$M$2:$M$349)</f>
        <v>5.4694639942527157E-3</v>
      </c>
      <c r="X325" s="7">
        <f t="shared" si="76"/>
        <v>-0.13155094151785712</v>
      </c>
      <c r="Y325" s="7">
        <f>Ganges!M325-W325-X325-AVERAGE(Ganges!$M$2:$M$349)</f>
        <v>-7.166547648809557E-3</v>
      </c>
      <c r="Z325" s="7">
        <f>AVERAGE(Ganges!N319:N330)-AVERAGE(Ganges!$N$2:$N$349)</f>
        <v>-0.2589487789655176</v>
      </c>
      <c r="AA325" s="7">
        <f t="shared" si="77"/>
        <v>-0.27994975589285714</v>
      </c>
      <c r="AB325" s="7">
        <f>Ganges!N325-Z325-AA325-AVERAGE(Ganges!$N$2:$N$349)</f>
        <v>1.2076167559523787E-2</v>
      </c>
      <c r="AC325" s="7">
        <f>AVERAGE(Ganges!O319:O330)-AVERAGE(Ganges!$O$2:$O$349)</f>
        <v>0.11269013554597684</v>
      </c>
      <c r="AD325" s="7">
        <f t="shared" si="78"/>
        <v>-1.6303820916666663</v>
      </c>
      <c r="AE325" s="7">
        <f>Ganges!O325-AC325-AD325-AVERAGE(Ganges!$O$2:$O$349)</f>
        <v>-0.17977274083333405</v>
      </c>
      <c r="AF325" s="7">
        <f>AVERAGE(Ganges!P319:P330)-AVERAGE(Ganges!$P$2:$P$349)</f>
        <v>0.12191926109195372</v>
      </c>
      <c r="AG325" s="7">
        <f t="shared" si="79"/>
        <v>-0.36776374574404763</v>
      </c>
      <c r="AH325" s="7">
        <f>Ganges!P325-AF325-AG325-AVERAGE(Ganges!$P$2:$P$349)</f>
        <v>-0.11805234175595225</v>
      </c>
    </row>
    <row r="326" spans="1:34" x14ac:dyDescent="0.2">
      <c r="A326" s="3">
        <v>42750</v>
      </c>
      <c r="B326">
        <f t="shared" si="80"/>
        <v>2017</v>
      </c>
      <c r="C326">
        <f t="shared" si="81"/>
        <v>1</v>
      </c>
      <c r="D326" s="7">
        <f>AVERAGE(Ganges!D320:D331)</f>
        <v>-13.627282240833333</v>
      </c>
      <c r="E326" s="7">
        <f t="shared" si="70"/>
        <v>-4.2338140159523814</v>
      </c>
      <c r="F326" s="7">
        <f>Ganges!D326-D326-E326</f>
        <v>-0.99693406321428668</v>
      </c>
      <c r="G326" s="7"/>
      <c r="H326" s="7">
        <f>AVERAGE(Ganges!H320:H331)-AVERAGE(Ganges!$H$2:$H$349)</f>
        <v>-10.891224829770636</v>
      </c>
      <c r="I326" s="7">
        <f t="shared" si="71"/>
        <v>-0.22963460261826185</v>
      </c>
      <c r="J326" s="7">
        <f>Ganges!H326-H326-I326-AVERAGE(Ganges!$H$2:$H$349)</f>
        <v>4.5125322618332575E-2</v>
      </c>
      <c r="K326" s="7">
        <f>AVERAGE(Ganges!I320:I331)-AVERAGE(Ganges!$I$2:$I$349)</f>
        <v>-4.0064141807184015</v>
      </c>
      <c r="L326" s="7">
        <f t="shared" si="72"/>
        <v>-4.2418025238092127E-2</v>
      </c>
      <c r="M326" s="7">
        <f>Ganges!I326-K326-L326-AVERAGE(Ganges!$I$2:$I$349)</f>
        <v>-2.713344059524303E-2</v>
      </c>
      <c r="N326" s="7">
        <f>AVERAGE(Ganges!J320:J331)-AVERAGE(Ganges!$J$2:$J$349)</f>
        <v>0.37978385313218377</v>
      </c>
      <c r="O326" s="7">
        <f t="shared" si="73"/>
        <v>-1.4857769168154762</v>
      </c>
      <c r="P326" s="7">
        <f>Ganges!J326-N326-O326-AVERAGE(Ganges!$J$2:$J$349)</f>
        <v>-0.35197641235119059</v>
      </c>
      <c r="Q326" s="7">
        <f>AVERAGE(Ganges!K320:K331)-AVERAGE(Ganges!$K$2:$K$349)</f>
        <v>2.6915234540231814E-2</v>
      </c>
      <c r="R326" s="7">
        <f t="shared" si="74"/>
        <v>0.21653965023809529</v>
      </c>
      <c r="S326" s="7">
        <f>Ganges!K326-Q326-R326-AVERAGE(Ganges!$K$2:$K$349)</f>
        <v>0.11717422892857099</v>
      </c>
      <c r="T326" s="7">
        <f>AVERAGE(Ganges!L320:L331)-AVERAGE(Ganges!$L$2:$L$349)</f>
        <v>0.87784850387930735</v>
      </c>
      <c r="U326" s="7">
        <f t="shared" si="75"/>
        <v>-1.093703183482142</v>
      </c>
      <c r="V326" s="7">
        <f>Ganges!L326-T326-U326-AVERAGE(Ganges!$L$2:$L$349)</f>
        <v>-0.39702116235119078</v>
      </c>
      <c r="W326" s="7">
        <f>AVERAGE(Ganges!M320:M331)-AVERAGE(Ganges!$M$2:$M$349)</f>
        <v>5.5967023275860228E-3</v>
      </c>
      <c r="X326" s="7">
        <f t="shared" si="76"/>
        <v>5.7876683541666668E-2</v>
      </c>
      <c r="Y326" s="7">
        <f>Ganges!M326-W326-X326-AVERAGE(Ganges!$M$2:$M$349)</f>
        <v>1.345008958333338E-3</v>
      </c>
      <c r="Z326" s="7">
        <f>AVERAGE(Ganges!N320:N331)-AVERAGE(Ganges!$N$2:$N$349)</f>
        <v>-0.2468542689655176</v>
      </c>
      <c r="AA326" s="7">
        <f t="shared" si="77"/>
        <v>1.6850998422619168E-2</v>
      </c>
      <c r="AB326" s="7">
        <f>Ganges!N326-Z326-AA326-AVERAGE(Ganges!$N$2:$N$349)</f>
        <v>-0.10671507675595249</v>
      </c>
      <c r="AC326" s="7">
        <f>AVERAGE(Ganges!O320:O331)-AVERAGE(Ganges!$O$2:$O$349)</f>
        <v>0.11108116721264327</v>
      </c>
      <c r="AD326" s="7">
        <f t="shared" si="78"/>
        <v>-1.308780161279762</v>
      </c>
      <c r="AE326" s="7">
        <f>Ganges!O326-AC326-AD326-AVERAGE(Ganges!$O$2:$O$349)</f>
        <v>-0.16651065288690514</v>
      </c>
      <c r="AF326" s="7">
        <f>AVERAGE(Ganges!P320:P331)-AVERAGE(Ganges!$P$2:$P$349)</f>
        <v>0.11597106109195388</v>
      </c>
      <c r="AG326" s="7">
        <f t="shared" si="79"/>
        <v>-0.36475476767857146</v>
      </c>
      <c r="AH326" s="7">
        <f>Ganges!P326-AF326-AG326-AVERAGE(Ganges!$P$2:$P$349)</f>
        <v>-0.11119019982142853</v>
      </c>
    </row>
    <row r="327" spans="1:34" x14ac:dyDescent="0.2">
      <c r="A327" s="3">
        <v>42781</v>
      </c>
      <c r="B327">
        <f t="shared" si="80"/>
        <v>2017</v>
      </c>
      <c r="C327">
        <f t="shared" si="81"/>
        <v>2</v>
      </c>
      <c r="D327" s="7">
        <f>AVERAGE(Ganges!D321:D332)</f>
        <v>-13.963015356666666</v>
      </c>
      <c r="E327" s="7">
        <f t="shared" si="70"/>
        <v>-5.2546216000595232</v>
      </c>
      <c r="F327" s="7">
        <f>Ganges!D327-D327-E327</f>
        <v>-1.2730990532738096</v>
      </c>
      <c r="G327" s="7"/>
      <c r="H327" s="7">
        <f>AVERAGE(Ganges!H321:H332)-AVERAGE(Ganges!$H$2:$H$349)</f>
        <v>-10.902923234770697</v>
      </c>
      <c r="I327" s="7">
        <f t="shared" si="71"/>
        <v>-0.54886954151743339</v>
      </c>
      <c r="J327" s="7">
        <f>Ganges!H327-H327-I327-AVERAGE(Ganges!$H$2:$H$349)</f>
        <v>-6.2662033482411061E-2</v>
      </c>
      <c r="K327" s="7">
        <f>AVERAGE(Ganges!I321:I332)-AVERAGE(Ganges!$I$2:$I$349)</f>
        <v>-4.0470766290517375</v>
      </c>
      <c r="L327" s="7">
        <f t="shared" si="72"/>
        <v>4.2136805297630531E-2</v>
      </c>
      <c r="M327" s="7">
        <f>Ganges!I327-K327-L327-AVERAGE(Ganges!$I$2:$I$349)</f>
        <v>-4.2110422797634328E-2</v>
      </c>
      <c r="N327" s="7">
        <f>AVERAGE(Ganges!J321:J332)-AVERAGE(Ganges!$J$2:$J$349)</f>
        <v>0.31006588896551701</v>
      </c>
      <c r="O327" s="7">
        <f t="shared" si="73"/>
        <v>-1.6770966998809522</v>
      </c>
      <c r="P327" s="7">
        <f>Ganges!J327-N327-O327-AVERAGE(Ganges!$J$2:$J$349)</f>
        <v>-0.33027339511904774</v>
      </c>
      <c r="Q327" s="7">
        <f>AVERAGE(Ganges!K321:K332)-AVERAGE(Ganges!$K$2:$K$349)</f>
        <v>2.1507625373565098E-2</v>
      </c>
      <c r="R327" s="7">
        <f t="shared" si="74"/>
        <v>-5.4973427976191536E-3</v>
      </c>
      <c r="S327" s="7">
        <f>Ganges!K327-Q327-R327-AVERAGE(Ganges!$K$2:$K$349)</f>
        <v>0.17367712113095235</v>
      </c>
      <c r="T327" s="7">
        <f>AVERAGE(Ganges!L321:L332)-AVERAGE(Ganges!$L$2:$L$349)</f>
        <v>0.73661331137930741</v>
      </c>
      <c r="U327" s="7">
        <f t="shared" si="75"/>
        <v>-1.9322372438392863</v>
      </c>
      <c r="V327" s="7">
        <f>Ganges!L327-T327-U327-AVERAGE(Ganges!$L$2:$L$349)</f>
        <v>-0.55754693949404643</v>
      </c>
      <c r="W327" s="7">
        <f>AVERAGE(Ganges!M321:M332)-AVERAGE(Ganges!$M$2:$M$349)</f>
        <v>5.8690339942527037E-3</v>
      </c>
      <c r="X327" s="7">
        <f t="shared" si="76"/>
        <v>5.7873377500000073E-2</v>
      </c>
      <c r="Y327" s="7">
        <f>Ganges!M327-W327-X327-AVERAGE(Ganges!$M$2:$M$349)</f>
        <v>1.2904433333332799E-3</v>
      </c>
      <c r="Z327" s="7">
        <f>AVERAGE(Ganges!N321:N332)-AVERAGE(Ganges!$N$2:$N$349)</f>
        <v>-0.24504195479885094</v>
      </c>
      <c r="AA327" s="7">
        <f t="shared" si="77"/>
        <v>0.43765920318452389</v>
      </c>
      <c r="AB327" s="7">
        <f>Ganges!N327-Z327-AA327-AVERAGE(Ganges!$N$2:$N$349)</f>
        <v>-0.20973597568452396</v>
      </c>
      <c r="AC327" s="7">
        <f>AVERAGE(Ganges!O321:O332)-AVERAGE(Ganges!$O$2:$O$349)</f>
        <v>9.5690016379310627E-2</v>
      </c>
      <c r="AD327" s="7">
        <f t="shared" si="78"/>
        <v>-1.2697476931547613</v>
      </c>
      <c r="AE327" s="7">
        <f>Ganges!O327-AC327-AD327-AVERAGE(Ganges!$O$2:$O$349)</f>
        <v>-0.17807154017857219</v>
      </c>
      <c r="AF327" s="7">
        <f>AVERAGE(Ganges!P321:P332)-AVERAGE(Ganges!$P$2:$P$349)</f>
        <v>6.2276693591953869E-2</v>
      </c>
      <c r="AG327" s="7">
        <f t="shared" si="79"/>
        <v>-0.35885107348214285</v>
      </c>
      <c r="AH327" s="7">
        <f>Ganges!P327-AF327-AG327-AVERAGE(Ganges!$P$2:$P$349)</f>
        <v>-6.7540736517857136E-2</v>
      </c>
    </row>
    <row r="328" spans="1:34" x14ac:dyDescent="0.2">
      <c r="A328" s="3">
        <v>42809</v>
      </c>
      <c r="B328">
        <f t="shared" si="80"/>
        <v>2017</v>
      </c>
      <c r="C328">
        <f t="shared" si="81"/>
        <v>3</v>
      </c>
      <c r="D328" s="7">
        <f>AVERAGE(Ganges!D322:D333)</f>
        <v>-14.735964178333335</v>
      </c>
      <c r="E328" s="7">
        <f t="shared" si="70"/>
        <v>-6.4335412916964296</v>
      </c>
      <c r="F328" s="7">
        <f>Ganges!D328-D328-E328</f>
        <v>-0.79713690997023523</v>
      </c>
      <c r="G328" s="7"/>
      <c r="H328" s="7">
        <f>AVERAGE(Ganges!H322:H333)-AVERAGE(Ganges!$H$2:$H$349)</f>
        <v>-11.043324438936907</v>
      </c>
      <c r="I328" s="7">
        <f t="shared" si="71"/>
        <v>-1.0008007227083908</v>
      </c>
      <c r="J328" s="7">
        <f>Ganges!H328-H328-I328-AVERAGE(Ganges!$H$2:$H$349)</f>
        <v>-8.8737848125219898E-2</v>
      </c>
      <c r="K328" s="7">
        <f>AVERAGE(Ganges!I322:I333)-AVERAGE(Ganges!$I$2:$I$349)</f>
        <v>-4.0939427282184013</v>
      </c>
      <c r="L328" s="7">
        <f t="shared" si="72"/>
        <v>0.12230055642857707</v>
      </c>
      <c r="M328" s="7">
        <f>Ganges!I328-K328-L328-AVERAGE(Ganges!$I$2:$I$349)</f>
        <v>-1.4288994761912477E-2</v>
      </c>
      <c r="N328" s="7">
        <f>AVERAGE(Ganges!J322:J333)-AVERAGE(Ganges!$J$2:$J$349)</f>
        <v>0.16611653896551681</v>
      </c>
      <c r="O328" s="7">
        <f t="shared" si="73"/>
        <v>-1.8011396020535715</v>
      </c>
      <c r="P328" s="7">
        <f>Ganges!J328-N328-O328-AVERAGE(Ganges!$J$2:$J$349)</f>
        <v>-0.22488881294642837</v>
      </c>
      <c r="Q328" s="7">
        <f>AVERAGE(Ganges!K322:K333)-AVERAGE(Ganges!$K$2:$K$349)</f>
        <v>1.9901900373564985E-2</v>
      </c>
      <c r="R328" s="7">
        <f t="shared" si="74"/>
        <v>5.2535116071428689E-2</v>
      </c>
      <c r="S328" s="7">
        <f>Ganges!K328-Q328-R328-AVERAGE(Ganges!$K$2:$K$349)</f>
        <v>6.6789457261904661E-2</v>
      </c>
      <c r="T328" s="7">
        <f>AVERAGE(Ganges!L322:L333)-AVERAGE(Ganges!$L$2:$L$349)</f>
        <v>0.41023901971264021</v>
      </c>
      <c r="U328" s="7">
        <f t="shared" si="75"/>
        <v>-3.0455844529464278</v>
      </c>
      <c r="V328" s="7">
        <f>Ganges!L328-T328-U328-AVERAGE(Ganges!$L$2:$L$349)</f>
        <v>-0.23930756872023728</v>
      </c>
      <c r="W328" s="7">
        <f>AVERAGE(Ganges!M322:M333)-AVERAGE(Ganges!$M$2:$M$349)</f>
        <v>6.0309114942526942E-3</v>
      </c>
      <c r="X328" s="7">
        <f t="shared" si="76"/>
        <v>5.7839161636904807E-2</v>
      </c>
      <c r="Y328" s="7">
        <f>Ganges!M328-W328-X328-AVERAGE(Ganges!$M$2:$M$349)</f>
        <v>1.1627816964285831E-3</v>
      </c>
      <c r="Z328" s="7">
        <f>AVERAGE(Ganges!N322:N333)-AVERAGE(Ganges!$N$2:$N$349)</f>
        <v>-0.24526825896551768</v>
      </c>
      <c r="AA328" s="7">
        <f t="shared" si="77"/>
        <v>0.78479671071428569</v>
      </c>
      <c r="AB328" s="7">
        <f>Ganges!N328-Z328-AA328-AVERAGE(Ganges!$N$2:$N$349)</f>
        <v>-0.24388443904761892</v>
      </c>
      <c r="AC328" s="7">
        <f>AVERAGE(Ganges!O322:O333)-AVERAGE(Ganges!$O$2:$O$349)</f>
        <v>5.7674015545976509E-2</v>
      </c>
      <c r="AD328" s="7">
        <f t="shared" si="78"/>
        <v>-1.2446956646428582</v>
      </c>
      <c r="AE328" s="7">
        <f>Ganges!O328-AC328-AD328-AVERAGE(Ganges!$O$2:$O$349)</f>
        <v>-6.6521007857141434E-2</v>
      </c>
      <c r="AF328" s="7">
        <f>AVERAGE(Ganges!P322:P333)-AVERAGE(Ganges!$P$2:$P$349)</f>
        <v>-1.3384121408046123E-2</v>
      </c>
      <c r="AG328" s="7">
        <f t="shared" si="79"/>
        <v>-0.35879812741071426</v>
      </c>
      <c r="AH328" s="7">
        <f>Ganges!P328-AF328-AG328-AVERAGE(Ganges!$P$2:$P$349)</f>
        <v>1.2598982410714277E-2</v>
      </c>
    </row>
    <row r="329" spans="1:34" x14ac:dyDescent="0.2">
      <c r="A329" s="3">
        <v>42840</v>
      </c>
      <c r="B329">
        <f t="shared" si="80"/>
        <v>2017</v>
      </c>
      <c r="C329">
        <f t="shared" si="81"/>
        <v>4</v>
      </c>
      <c r="D329" s="7">
        <f>AVERAGE(Ganges!D323:D334)</f>
        <v>-15.543870527500003</v>
      </c>
      <c r="E329" s="7">
        <f t="shared" si="70"/>
        <v>-7.9041783172619047</v>
      </c>
      <c r="F329" s="7">
        <f>Ganges!D329-D329-E329</f>
        <v>-0.46230958523809118</v>
      </c>
      <c r="G329" s="7"/>
      <c r="H329" s="7">
        <f>AVERAGE(Ganges!H323:H334)-AVERAGE(Ganges!$H$2:$H$349)</f>
        <v>-11.227711645603449</v>
      </c>
      <c r="I329" s="7">
        <f t="shared" si="71"/>
        <v>-1.958955310744841</v>
      </c>
      <c r="J329" s="7">
        <f>Ganges!H329-H329-I329-AVERAGE(Ganges!$H$2:$H$349)</f>
        <v>-0.26064918342217425</v>
      </c>
      <c r="K329" s="7">
        <f>AVERAGE(Ganges!I323:I334)-AVERAGE(Ganges!$I$2:$I$349)</f>
        <v>-4.1421639990517463</v>
      </c>
      <c r="L329" s="7">
        <f t="shared" si="72"/>
        <v>0.19232259363092652</v>
      </c>
      <c r="M329" s="7">
        <f>Ganges!I329-K329-L329-AVERAGE(Ganges!$I$2:$I$349)</f>
        <v>1.5145438869083705E-2</v>
      </c>
      <c r="N329" s="7">
        <f>AVERAGE(Ganges!J323:J334)-AVERAGE(Ganges!$J$2:$J$349)</f>
        <v>-1.7695960201149941E-2</v>
      </c>
      <c r="O329" s="7">
        <f t="shared" si="73"/>
        <v>-1.7586500249702381</v>
      </c>
      <c r="P329" s="7">
        <f>Ganges!J329-N329-O329-AVERAGE(Ganges!$J$2:$J$349)</f>
        <v>-1.1075140863094912E-2</v>
      </c>
      <c r="Q329" s="7">
        <f>AVERAGE(Ganges!K323:K334)-AVERAGE(Ganges!$K$2:$K$349)</f>
        <v>3.6890767040231642E-2</v>
      </c>
      <c r="R329" s="7">
        <f t="shared" si="74"/>
        <v>0.2259362869047622</v>
      </c>
      <c r="S329" s="7">
        <f>Ganges!K329-Q329-R329-AVERAGE(Ganges!$K$2:$K$349)</f>
        <v>0.10753645976190451</v>
      </c>
      <c r="T329" s="7">
        <f>AVERAGE(Ganges!L323:L334)-AVERAGE(Ganges!$L$2:$L$349)</f>
        <v>6.4203221379307784E-2</v>
      </c>
      <c r="U329" s="7">
        <f t="shared" si="75"/>
        <v>-3.723486840119048</v>
      </c>
      <c r="V329" s="7">
        <f>Ganges!L329-T329-U329-AVERAGE(Ganges!$L$2:$L$349)</f>
        <v>-9.3692463214285482E-2</v>
      </c>
      <c r="W329" s="7">
        <f>AVERAGE(Ganges!M323:M334)-AVERAGE(Ganges!$M$2:$M$349)</f>
        <v>6.2669848275860862E-3</v>
      </c>
      <c r="X329" s="7">
        <f t="shared" si="76"/>
        <v>-0.21711850002976191</v>
      </c>
      <c r="Y329" s="7">
        <f>Ganges!M329-W329-X329-AVERAGE(Ganges!$M$2:$M$349)</f>
        <v>-6.6135399702381414E-3</v>
      </c>
      <c r="Z329" s="7">
        <f>AVERAGE(Ganges!N323:N334)-AVERAGE(Ganges!$N$2:$N$349)</f>
        <v>-0.24537646063218427</v>
      </c>
      <c r="AA329" s="7">
        <f t="shared" si="77"/>
        <v>0.94605123470238128</v>
      </c>
      <c r="AB329" s="7">
        <f>Ganges!N329-Z329-AA329-AVERAGE(Ganges!$N$2:$N$349)</f>
        <v>-0.30444220136904798</v>
      </c>
      <c r="AC329" s="7">
        <f>AVERAGE(Ganges!O323:O334)-AVERAGE(Ganges!$O$2:$O$349)</f>
        <v>2.2378966379309695E-2</v>
      </c>
      <c r="AD329" s="7">
        <f t="shared" si="78"/>
        <v>-1.2491411090178564</v>
      </c>
      <c r="AE329" s="7">
        <f>Ganges!O329-AC329-AD329-AVERAGE(Ganges!$O$2:$O$349)</f>
        <v>4.6644065684523284E-2</v>
      </c>
      <c r="AF329" s="7">
        <f>AVERAGE(Ganges!P323:P334)-AVERAGE(Ganges!$P$2:$P$349)</f>
        <v>-4.0654612241379506E-2</v>
      </c>
      <c r="AG329" s="7">
        <f t="shared" si="79"/>
        <v>-0.36113467098214286</v>
      </c>
      <c r="AH329" s="7">
        <f>Ganges!P329-AF329-AG329-AVERAGE(Ganges!$P$2:$P$349)</f>
        <v>4.4885686815476222E-2</v>
      </c>
    </row>
    <row r="330" spans="1:34" x14ac:dyDescent="0.2">
      <c r="A330" s="3">
        <v>42870</v>
      </c>
      <c r="B330">
        <f t="shared" si="80"/>
        <v>2017</v>
      </c>
      <c r="C330">
        <f t="shared" si="81"/>
        <v>5</v>
      </c>
      <c r="D330" s="7">
        <f>AVERAGE(Ganges!D324:D335)</f>
        <v>-16.065620580000001</v>
      </c>
      <c r="E330" s="7">
        <f t="shared" si="70"/>
        <v>-8.4472615789880923</v>
      </c>
      <c r="F330" s="7">
        <f>Ganges!D330-D330-E330</f>
        <v>0.15258781898809382</v>
      </c>
      <c r="G330" s="7"/>
      <c r="H330" s="7">
        <f>AVERAGE(Ganges!H324:H335)-AVERAGE(Ganges!$H$2:$H$349)</f>
        <v>-11.408497778103083</v>
      </c>
      <c r="I330" s="7">
        <f t="shared" si="71"/>
        <v>-2.9423304963988812</v>
      </c>
      <c r="J330" s="7">
        <f>Ganges!H330-H330-I330-AVERAGE(Ganges!$H$2:$H$349)</f>
        <v>-0.19975934526837591</v>
      </c>
      <c r="K330" s="7">
        <f>AVERAGE(Ganges!I324:I335)-AVERAGE(Ganges!$I$2:$I$349)</f>
        <v>-4.1909848132184138</v>
      </c>
      <c r="L330" s="7">
        <f t="shared" si="72"/>
        <v>0.26187326818451595</v>
      </c>
      <c r="M330" s="7">
        <f>Ganges!I330-K330-L330-AVERAGE(Ganges!$I$2:$I$349)</f>
        <v>4.637938848215839E-2</v>
      </c>
      <c r="N330" s="7">
        <f>AVERAGE(Ganges!J324:J335)-AVERAGE(Ganges!$J$2:$J$349)</f>
        <v>-0.14885419270114975</v>
      </c>
      <c r="O330" s="7">
        <f t="shared" si="73"/>
        <v>-1.654806472142857</v>
      </c>
      <c r="P330" s="7">
        <f>Ganges!J330-N330-O330-AVERAGE(Ganges!$J$2:$J$349)</f>
        <v>0.13683013880952366</v>
      </c>
      <c r="Q330" s="7">
        <f>AVERAGE(Ganges!K324:K335)-AVERAGE(Ganges!$K$2:$K$349)</f>
        <v>7.4272142873564651E-2</v>
      </c>
      <c r="R330" s="7">
        <f t="shared" si="74"/>
        <v>0.48784478613095239</v>
      </c>
      <c r="S330" s="7">
        <f>Ganges!K330-Q330-R330-AVERAGE(Ganges!$K$2:$K$349)</f>
        <v>6.9808804702381266E-2</v>
      </c>
      <c r="T330" s="7">
        <f>AVERAGE(Ganges!L324:L335)-AVERAGE(Ganges!$L$2:$L$349)</f>
        <v>-5.9618632787358017E-2</v>
      </c>
      <c r="U330" s="7">
        <f t="shared" si="75"/>
        <v>-4.0625065267857146</v>
      </c>
      <c r="V330" s="7">
        <f>Ganges!L330-T330-U330-AVERAGE(Ganges!$L$2:$L$349)</f>
        <v>6.3654767619047092E-2</v>
      </c>
      <c r="W330" s="7">
        <f>AVERAGE(Ganges!M324:M335)-AVERAGE(Ganges!$M$2:$M$349)</f>
        <v>6.5030581609194227E-3</v>
      </c>
      <c r="X330" s="7">
        <f t="shared" si="76"/>
        <v>-8.4250850982142855E-2</v>
      </c>
      <c r="Y330" s="7">
        <f>Ganges!M330-W330-X330-AVERAGE(Ganges!$M$2:$M$349)</f>
        <v>4.2949176488094876E-3</v>
      </c>
      <c r="Z330" s="7">
        <f>AVERAGE(Ganges!N324:N335)-AVERAGE(Ganges!$N$2:$N$349)</f>
        <v>-0.24550579979885095</v>
      </c>
      <c r="AA330" s="7">
        <f t="shared" si="77"/>
        <v>0.73088484630952411</v>
      </c>
      <c r="AB330" s="7">
        <f>Ganges!N330-Z330-AA330-AVERAGE(Ganges!$N$2:$N$349)</f>
        <v>-0.135063033809524</v>
      </c>
      <c r="AC330" s="7">
        <f>AVERAGE(Ganges!O324:O335)-AVERAGE(Ganges!$O$2:$O$349)</f>
        <v>-4.4973169454022965E-2</v>
      </c>
      <c r="AD330" s="7">
        <f t="shared" si="78"/>
        <v>-0.8533853583035711</v>
      </c>
      <c r="AE330" s="7">
        <f>Ganges!O330-AC330-AD330-AVERAGE(Ganges!$O$2:$O$349)</f>
        <v>0.12868900080357104</v>
      </c>
      <c r="AF330" s="7">
        <f>AVERAGE(Ganges!P324:P335)-AVERAGE(Ganges!$P$2:$P$349)</f>
        <v>-4.7939097241379403E-2</v>
      </c>
      <c r="AG330" s="7">
        <f t="shared" si="79"/>
        <v>-0.33059407988095235</v>
      </c>
      <c r="AH330" s="7">
        <f>Ganges!P330-AF330-AG330-AVERAGE(Ganges!$P$2:$P$349)</f>
        <v>3.7668420714285611E-2</v>
      </c>
    </row>
    <row r="331" spans="1:34" x14ac:dyDescent="0.2">
      <c r="A331" s="3">
        <v>42901</v>
      </c>
      <c r="B331">
        <f t="shared" si="80"/>
        <v>2017</v>
      </c>
      <c r="C331">
        <f t="shared" si="81"/>
        <v>6</v>
      </c>
      <c r="D331" s="7">
        <f>AVERAGE(Ganges!D325:D336)</f>
        <v>-16.402637480833334</v>
      </c>
      <c r="E331" s="7">
        <f t="shared" si="70"/>
        <v>-5.6838632847619053</v>
      </c>
      <c r="F331" s="7">
        <f>Ganges!D331-D331-E331</f>
        <v>-0.55521523440475917</v>
      </c>
      <c r="G331" s="7"/>
      <c r="H331" s="7">
        <f>AVERAGE(Ganges!H325:H336)-AVERAGE(Ganges!$H$2:$H$349)</f>
        <v>-11.569182998936412</v>
      </c>
      <c r="I331" s="7">
        <f t="shared" si="71"/>
        <v>-2.8943517773818712</v>
      </c>
      <c r="J331" s="7">
        <f>Ganges!H331-H331-I331-AVERAGE(Ganges!$H$2:$H$349)</f>
        <v>-0.13978722345200367</v>
      </c>
      <c r="K331" s="7">
        <f>AVERAGE(Ganges!I325:I336)-AVERAGE(Ganges!$I$2:$I$349)</f>
        <v>-4.2389314257184125</v>
      </c>
      <c r="L331" s="7">
        <f t="shared" si="72"/>
        <v>0.24831659461309386</v>
      </c>
      <c r="M331" s="7">
        <f>Ganges!I331-K331-L331-AVERAGE(Ganges!$I$2:$I$349)</f>
        <v>5.5194074553575945E-2</v>
      </c>
      <c r="N331" s="7">
        <f>AVERAGE(Ganges!J325:J336)-AVERAGE(Ganges!$J$2:$J$349)</f>
        <v>-0.21098549770114983</v>
      </c>
      <c r="O331" s="7">
        <f t="shared" si="73"/>
        <v>-0.61263912815476207</v>
      </c>
      <c r="P331" s="7">
        <f>Ganges!J331-N331-O331-AVERAGE(Ganges!$J$2:$J$349)</f>
        <v>-5.0719060178571418E-2</v>
      </c>
      <c r="Q331" s="7">
        <f>AVERAGE(Ganges!K325:K336)-AVERAGE(Ganges!$K$2:$K$349)</f>
        <v>8.5934587040231381E-2</v>
      </c>
      <c r="R331" s="7">
        <f t="shared" si="74"/>
        <v>0.22362542860119017</v>
      </c>
      <c r="S331" s="7">
        <f>Ganges!K331-Q331-R331-AVERAGE(Ganges!$K$2:$K$349)</f>
        <v>-7.3424731934523368E-2</v>
      </c>
      <c r="T331" s="7">
        <f>AVERAGE(Ganges!L325:L336)-AVERAGE(Ganges!$L$2:$L$349)</f>
        <v>-0.13857682612069233</v>
      </c>
      <c r="U331" s="7">
        <f t="shared" si="75"/>
        <v>-2.4164560386607152</v>
      </c>
      <c r="V331" s="7">
        <f>Ganges!L331-T331-U331-AVERAGE(Ganges!$L$2:$L$349)</f>
        <v>-0.27020430717261767</v>
      </c>
      <c r="W331" s="7">
        <f>AVERAGE(Ganges!M325:M336)-AVERAGE(Ganges!$M$2:$M$349)</f>
        <v>6.6488539942527458E-3</v>
      </c>
      <c r="X331" s="7">
        <f t="shared" si="76"/>
        <v>-5.7958727619047634E-2</v>
      </c>
      <c r="Y331" s="7">
        <f>Ganges!M331-W331-X331-AVERAGE(Ganges!$M$2:$M$349)</f>
        <v>4.2213084523809452E-3</v>
      </c>
      <c r="Z331" s="7">
        <f>AVERAGE(Ganges!N325:N336)-AVERAGE(Ganges!$N$2:$N$349)</f>
        <v>-0.24382289979885091</v>
      </c>
      <c r="AA331" s="7">
        <f t="shared" si="77"/>
        <v>1.2079400357142833E-2</v>
      </c>
      <c r="AB331" s="7">
        <f>Ganges!N331-Z331-AA331-AVERAGE(Ganges!$N$2:$N$349)</f>
        <v>3.3257382142857117E-2</v>
      </c>
      <c r="AC331" s="7">
        <f>AVERAGE(Ganges!O325:O336)-AVERAGE(Ganges!$O$2:$O$349)</f>
        <v>-4.5795554454024057E-2</v>
      </c>
      <c r="AD331" s="7">
        <f t="shared" si="78"/>
        <v>-0.20166404395833393</v>
      </c>
      <c r="AE331" s="7">
        <f>Ganges!O331-AC331-AD331-AVERAGE(Ganges!$O$2:$O$349)</f>
        <v>5.6665131458334628E-2</v>
      </c>
      <c r="AF331" s="7">
        <f>AVERAGE(Ganges!P325:P336)-AVERAGE(Ganges!$P$2:$P$349)</f>
        <v>-4.7909168074712793E-2</v>
      </c>
      <c r="AG331" s="7">
        <f t="shared" si="79"/>
        <v>1.5163750148809496E-2</v>
      </c>
      <c r="AH331" s="7">
        <f>Ganges!P331-AF331-AG331-AVERAGE(Ganges!$P$2:$P$349)</f>
        <v>-0.17029860848214282</v>
      </c>
    </row>
    <row r="332" spans="1:34" x14ac:dyDescent="0.2">
      <c r="A332" s="3">
        <v>42931</v>
      </c>
      <c r="B332">
        <f t="shared" si="80"/>
        <v>2017</v>
      </c>
      <c r="C332">
        <f t="shared" si="81"/>
        <v>7</v>
      </c>
      <c r="D332" s="7">
        <f>AVERAGE(Ganges!D326:D337)</f>
        <v>-16.697019735000001</v>
      </c>
      <c r="E332" s="7">
        <f t="shared" si="70"/>
        <v>6.6155838407142857</v>
      </c>
      <c r="F332" s="7">
        <f>Ganges!D332-D332-E332</f>
        <v>2.2726690542857151</v>
      </c>
      <c r="G332" s="7"/>
      <c r="H332" s="7">
        <f>AVERAGE(Ganges!H326:H337)-AVERAGE(Ganges!$H$2:$H$349)</f>
        <v>-11.729624078937377</v>
      </c>
      <c r="I332" s="7">
        <f t="shared" si="71"/>
        <v>-0.77064296154776457</v>
      </c>
      <c r="J332" s="7">
        <f>Ganges!H332-H332-I332-AVERAGE(Ganges!$H$2:$H$349)</f>
        <v>0.61374192071480138</v>
      </c>
      <c r="K332" s="7">
        <f>AVERAGE(Ganges!I326:I337)-AVERAGE(Ganges!$I$2:$I$349)</f>
        <v>-4.2857498407184025</v>
      </c>
      <c r="L332" s="7">
        <f t="shared" si="72"/>
        <v>5.4661321130851093E-3</v>
      </c>
      <c r="M332" s="7">
        <f>Ganges!I332-K332-L332-AVERAGE(Ganges!$I$2:$I$349)</f>
        <v>3.8378722053579395E-2</v>
      </c>
      <c r="N332" s="7">
        <f>AVERAGE(Ganges!J326:J337)-AVERAGE(Ganges!$J$2:$J$349)</f>
        <v>-0.24075299103448344</v>
      </c>
      <c r="O332" s="7">
        <f t="shared" si="73"/>
        <v>1.9146000988095242</v>
      </c>
      <c r="P332" s="7">
        <f>Ganges!J332-N332-O332-AVERAGE(Ganges!$J$2:$J$349)</f>
        <v>0.43906096619047652</v>
      </c>
      <c r="Q332" s="7">
        <f>AVERAGE(Ganges!K326:K337)-AVERAGE(Ganges!$K$2:$K$349)</f>
        <v>9.0416737040231454E-2</v>
      </c>
      <c r="R332" s="7">
        <f t="shared" si="74"/>
        <v>-0.24747748931547631</v>
      </c>
      <c r="S332" s="7">
        <f>Ganges!K332-Q332-R332-AVERAGE(Ganges!$K$2:$K$349)</f>
        <v>-0.38028238401785686</v>
      </c>
      <c r="T332" s="7">
        <f>AVERAGE(Ganges!L326:L337)-AVERAGE(Ganges!$L$2:$L$349)</f>
        <v>-0.21732986028735812</v>
      </c>
      <c r="U332" s="7">
        <f t="shared" si="75"/>
        <v>2.784802820148812</v>
      </c>
      <c r="V332" s="7">
        <f>Ganges!L332-T332-U332-AVERAGE(Ganges!$L$2:$L$349)</f>
        <v>0.7704544781845204</v>
      </c>
      <c r="W332" s="7">
        <f>AVERAGE(Ganges!M326:M337)-AVERAGE(Ganges!$M$2:$M$349)</f>
        <v>6.6880464942527529E-3</v>
      </c>
      <c r="X332" s="7">
        <f t="shared" si="76"/>
        <v>0.12891117982142855</v>
      </c>
      <c r="Y332" s="7">
        <f>Ganges!M332-W332-X332-AVERAGE(Ganges!$M$2:$M$349)</f>
        <v>6.0017885119047487E-3</v>
      </c>
      <c r="Z332" s="7">
        <f>AVERAGE(Ganges!N326:N337)-AVERAGE(Ganges!$N$2:$N$349)</f>
        <v>-0.23682637313218424</v>
      </c>
      <c r="AA332" s="7">
        <f t="shared" si="77"/>
        <v>-0.52519605559523808</v>
      </c>
      <c r="AB332" s="7">
        <f>Ganges!N332-Z332-AA332-AVERAGE(Ganges!$N$2:$N$349)</f>
        <v>0.19348320142857145</v>
      </c>
      <c r="AC332" s="7">
        <f>AVERAGE(Ganges!O326:O337)-AVERAGE(Ganges!$O$2:$O$349)</f>
        <v>-3.5944277787356427E-2</v>
      </c>
      <c r="AD332" s="7">
        <f t="shared" si="78"/>
        <v>2.1484386747619038</v>
      </c>
      <c r="AE332" s="7">
        <f>Ganges!O332-AC332-AD332-AVERAGE(Ganges!$O$2:$O$349)</f>
        <v>0.3495755960714293</v>
      </c>
      <c r="AF332" s="7">
        <f>AVERAGE(Ganges!P326:P337)-AVERAGE(Ganges!$P$2:$P$349)</f>
        <v>-4.7878863908046132E-2</v>
      </c>
      <c r="AG332" s="7">
        <f t="shared" si="79"/>
        <v>1.1766963763988094</v>
      </c>
      <c r="AH332" s="7">
        <f>Ganges!P332-AF332-AG332-AVERAGE(Ganges!$P$2:$P$349)</f>
        <v>0.24225140110119048</v>
      </c>
    </row>
    <row r="333" spans="1:34" x14ac:dyDescent="0.2">
      <c r="A333" s="3">
        <v>42962</v>
      </c>
      <c r="B333">
        <f t="shared" si="80"/>
        <v>2017</v>
      </c>
      <c r="C333">
        <f t="shared" si="81"/>
        <v>8</v>
      </c>
      <c r="D333" s="7">
        <f>AVERAGE(Ganges!D327:D338)</f>
        <v>-16.991221109166666</v>
      </c>
      <c r="E333" s="7">
        <f t="shared" si="70"/>
        <v>14.858317791160713</v>
      </c>
      <c r="F333" s="7">
        <f>Ganges!D333-D333-E333</f>
        <v>6.1636668005952799E-2</v>
      </c>
      <c r="G333" s="7"/>
      <c r="H333" s="7">
        <f>AVERAGE(Ganges!H327:H338)-AVERAGE(Ganges!$H$2:$H$349)</f>
        <v>-11.891753798936406</v>
      </c>
      <c r="I333" s="7">
        <f t="shared" si="71"/>
        <v>1.7910672144639648</v>
      </c>
      <c r="J333" s="7">
        <f>Ganges!H333-H333-I333-AVERAGE(Ganges!$H$2:$H$349)</f>
        <v>0.30766732470192437</v>
      </c>
      <c r="K333" s="7">
        <f>AVERAGE(Ganges!I327:I338)-AVERAGE(Ganges!$I$2:$I$349)</f>
        <v>-4.3301052332184042</v>
      </c>
      <c r="L333" s="7">
        <f t="shared" si="72"/>
        <v>-0.2522639657440422</v>
      </c>
      <c r="M333" s="7">
        <f>Ganges!I333-K333-L333-AVERAGE(Ganges!$I$2:$I$349)</f>
        <v>-1.7331497589296418E-2</v>
      </c>
      <c r="N333" s="7">
        <f>AVERAGE(Ganges!J327:J338)-AVERAGE(Ganges!$J$2:$J$349)</f>
        <v>-0.25584208520114982</v>
      </c>
      <c r="O333" s="7">
        <f t="shared" si="73"/>
        <v>3.2617922553273822</v>
      </c>
      <c r="P333" s="7">
        <f>Ganges!J333-N333-O333-AVERAGE(Ganges!$J$2:$J$349)</f>
        <v>0.12147950383928396</v>
      </c>
      <c r="Q333" s="7">
        <f>AVERAGE(Ganges!K327:K338)-AVERAGE(Ganges!$K$2:$K$349)</f>
        <v>9.2825609540231668E-2</v>
      </c>
      <c r="R333" s="7">
        <f t="shared" si="74"/>
        <v>-0.6777548544940476</v>
      </c>
      <c r="S333" s="7">
        <f>Ganges!K333-Q333-R333-AVERAGE(Ganges!$K$2:$K$349)</f>
        <v>-0.18007383133928578</v>
      </c>
      <c r="T333" s="7">
        <f>AVERAGE(Ganges!L327:L338)-AVERAGE(Ganges!$L$2:$L$349)</f>
        <v>-0.28222326445402413</v>
      </c>
      <c r="U333" s="7">
        <f t="shared" si="75"/>
        <v>6.3223019357738082</v>
      </c>
      <c r="V333" s="7">
        <f>Ganges!L333-T333-U333-AVERAGE(Ganges!$L$2:$L$349)</f>
        <v>-0.22527878327380968</v>
      </c>
      <c r="W333" s="7">
        <f>AVERAGE(Ganges!M327:M338)-AVERAGE(Ganges!$M$2:$M$349)</f>
        <v>6.8758139942527163E-3</v>
      </c>
      <c r="X333" s="7">
        <f t="shared" si="76"/>
        <v>-7.3896365773808981E-3</v>
      </c>
      <c r="Y333" s="7">
        <f>Ganges!M333-W333-X333-AVERAGE(Ganges!$M$2:$M$349)</f>
        <v>-7.3601125892857611E-3</v>
      </c>
      <c r="Z333" s="7">
        <f>AVERAGE(Ganges!N327:N338)-AVERAGE(Ganges!$N$2:$N$349)</f>
        <v>-0.23893849229885089</v>
      </c>
      <c r="AA333" s="7">
        <f t="shared" si="77"/>
        <v>-0.60797518208333334</v>
      </c>
      <c r="AB333" s="7">
        <f>Ganges!N333-Z333-AA333-AVERAGE(Ganges!$N$2:$N$349)</f>
        <v>0.24498360708333333</v>
      </c>
      <c r="AC333" s="7">
        <f>AVERAGE(Ganges!O327:O338)-AVERAGE(Ganges!$O$2:$O$349)</f>
        <v>-4.3871894454023952E-2</v>
      </c>
      <c r="AD333" s="7">
        <f t="shared" si="78"/>
        <v>3.8747627743750011</v>
      </c>
      <c r="AE333" s="7">
        <f>Ganges!O333-AC333-AD333-AVERAGE(Ganges!$O$2:$O$349)</f>
        <v>-9.4036316875000026E-2</v>
      </c>
      <c r="AF333" s="7">
        <f>AVERAGE(Ganges!P327:P338)-AVERAGE(Ganges!$P$2:$P$349)</f>
        <v>-4.8173372241379464E-2</v>
      </c>
      <c r="AG333" s="7">
        <f t="shared" si="79"/>
        <v>1.1537736213392862</v>
      </c>
      <c r="AH333" s="7">
        <f>Ganges!P333-AF333-AG333-AVERAGE(Ganges!$P$2:$P$349)</f>
        <v>-8.8375625505952682E-2</v>
      </c>
    </row>
    <row r="334" spans="1:34" x14ac:dyDescent="0.2">
      <c r="A334" s="3">
        <v>42993</v>
      </c>
      <c r="B334">
        <f t="shared" si="80"/>
        <v>2017</v>
      </c>
      <c r="C334">
        <f t="shared" si="81"/>
        <v>9</v>
      </c>
      <c r="D334" s="7">
        <f>AVERAGE(Ganges!D328:D339)</f>
        <v>-17.293906210833335</v>
      </c>
      <c r="E334" s="7">
        <f t="shared" si="70"/>
        <v>13.415904409672619</v>
      </c>
      <c r="F334" s="7">
        <f>Ganges!D334-D334-E334</f>
        <v>-3.6267179288392839</v>
      </c>
      <c r="G334" s="7"/>
      <c r="H334" s="7">
        <f>AVERAGE(Ganges!H328:H339)-AVERAGE(Ganges!$H$2:$H$349)</f>
        <v>-12.051421767270767</v>
      </c>
      <c r="I334" s="7">
        <f t="shared" si="71"/>
        <v>2.8821643645833319</v>
      </c>
      <c r="J334" s="7">
        <f>Ganges!H334-H334-I334-AVERAGE(Ganges!$H$2:$H$349)</f>
        <v>-0.31931849708280424</v>
      </c>
      <c r="K334" s="7">
        <f>AVERAGE(Ganges!I328:I339)-AVERAGE(Ganges!$I$2:$I$349)</f>
        <v>-4.3734033190517323</v>
      </c>
      <c r="L334" s="7">
        <f t="shared" si="72"/>
        <v>-0.26117310074405253</v>
      </c>
      <c r="M334" s="7">
        <f>Ganges!I334-K334-L334-AVERAGE(Ganges!$I$2:$I$349)</f>
        <v>-7.053199675595323E-2</v>
      </c>
      <c r="N334" s="7">
        <f>AVERAGE(Ganges!J328:J339)-AVERAGE(Ganges!$J$2:$J$349)</f>
        <v>-0.26642292770114984</v>
      </c>
      <c r="O334" s="7">
        <f t="shared" si="73"/>
        <v>3.2540599605357148</v>
      </c>
      <c r="P334" s="7">
        <f>Ganges!J334-N334-O334-AVERAGE(Ganges!$J$2:$J$349)</f>
        <v>-0.99409035886904817</v>
      </c>
      <c r="Q334" s="7">
        <f>AVERAGE(Ganges!K328:K339)-AVERAGE(Ganges!$K$2:$K$349)</f>
        <v>9.2357882040231432E-2</v>
      </c>
      <c r="R334" s="7">
        <f t="shared" si="74"/>
        <v>-0.42088666654761897</v>
      </c>
      <c r="S334" s="7">
        <f>Ganges!K334-Q334-R334-AVERAGE(Ganges!$K$2:$K$349)</f>
        <v>3.5826208214285837E-2</v>
      </c>
      <c r="T334" s="7">
        <f>AVERAGE(Ganges!L328:L339)-AVERAGE(Ganges!$L$2:$L$349)</f>
        <v>-0.35352327445402487</v>
      </c>
      <c r="U334" s="7">
        <f t="shared" si="75"/>
        <v>5.268414059434523</v>
      </c>
      <c r="V334" s="7">
        <f>Ganges!L334-T334-U334-AVERAGE(Ganges!$L$2:$L$349)</f>
        <v>-1.8773564469345239</v>
      </c>
      <c r="W334" s="7">
        <f>AVERAGE(Ganges!M328:M339)-AVERAGE(Ganges!$M$2:$M$349)</f>
        <v>7.0645098275860518E-3</v>
      </c>
      <c r="X334" s="7">
        <f t="shared" si="76"/>
        <v>0.11492892976190469</v>
      </c>
      <c r="Y334" s="7">
        <f>Ganges!M334-W334-X334-AVERAGE(Ganges!$M$2:$M$349)</f>
        <v>1.0130652380953009E-3</v>
      </c>
      <c r="Z334" s="7">
        <f>AVERAGE(Ganges!N328:N339)-AVERAGE(Ganges!$N$2:$N$349)</f>
        <v>-0.24766347729885091</v>
      </c>
      <c r="AA334" s="7">
        <f t="shared" si="77"/>
        <v>-0.60659957285714283</v>
      </c>
      <c r="AB334" s="7">
        <f>Ganges!N334-Z334-AA334-AVERAGE(Ganges!$N$2:$N$349)</f>
        <v>0.25223882285714283</v>
      </c>
      <c r="AC334" s="7">
        <f>AVERAGE(Ganges!O328:O339)-AVERAGE(Ganges!$O$2:$O$349)</f>
        <v>-5.2692865287356838E-2</v>
      </c>
      <c r="AD334" s="7">
        <f t="shared" si="78"/>
        <v>2.8007526385714296</v>
      </c>
      <c r="AE334" s="7">
        <f>Ganges!O334-AC334-AD334-AVERAGE(Ganges!$O$2:$O$349)</f>
        <v>-0.35817053023809642</v>
      </c>
      <c r="AF334" s="7">
        <f>AVERAGE(Ganges!P328:P339)-AVERAGE(Ganges!$P$2:$P$349)</f>
        <v>-4.8197199741379482E-2</v>
      </c>
      <c r="AG334" s="7">
        <f t="shared" si="79"/>
        <v>0.38425597407738099</v>
      </c>
      <c r="AH334" s="7">
        <f>Ganges!P334-AF334-AG334-AVERAGE(Ganges!$P$2:$P$349)</f>
        <v>-0.29637160074404761</v>
      </c>
    </row>
    <row r="335" spans="1:34" x14ac:dyDescent="0.2">
      <c r="A335" s="3">
        <v>43023</v>
      </c>
      <c r="B335">
        <f t="shared" si="80"/>
        <v>2017</v>
      </c>
      <c r="C335">
        <f t="shared" si="81"/>
        <v>10</v>
      </c>
      <c r="D335" s="7">
        <f>AVERAGE(Ganges!D329:D340)</f>
        <v>-17.61582835416667</v>
      </c>
      <c r="E335" s="7">
        <f t="shared" si="70"/>
        <v>4.8211342427380952</v>
      </c>
      <c r="F335" s="7">
        <f>Ganges!D335-D335-E335</f>
        <v>-0.26860029857142464</v>
      </c>
      <c r="G335" s="7"/>
      <c r="H335" s="7">
        <f>AVERAGE(Ganges!H329:H340)-AVERAGE(Ganges!$H$2:$H$349)</f>
        <v>-12.216481174769797</v>
      </c>
      <c r="I335" s="7">
        <f t="shared" si="71"/>
        <v>2.5435645691068203</v>
      </c>
      <c r="J335" s="7">
        <f>Ganges!H335-H335-I335-AVERAGE(Ganges!$H$2:$H$349)</f>
        <v>-0.17063976410736359</v>
      </c>
      <c r="K335" s="7">
        <f>AVERAGE(Ganges!I329:I340)-AVERAGE(Ganges!$I$2:$I$349)</f>
        <v>-4.418478735718395</v>
      </c>
      <c r="L335" s="7">
        <f t="shared" si="72"/>
        <v>-0.20432651529761614</v>
      </c>
      <c r="M335" s="7">
        <f>Ganges!I335-K335-L335-AVERAGE(Ganges!$I$2:$I$349)</f>
        <v>-6.7368625535728199E-2</v>
      </c>
      <c r="N335" s="7">
        <f>AVERAGE(Ganges!J329:J340)-AVERAGE(Ganges!$J$2:$J$349)</f>
        <v>-0.27246289770114984</v>
      </c>
      <c r="O335" s="7">
        <f t="shared" si="73"/>
        <v>1.1486781142559517</v>
      </c>
      <c r="P335" s="7">
        <f>Ganges!J335-N335-O335-AVERAGE(Ganges!$J$2:$J$349)</f>
        <v>-0.38632206258928514</v>
      </c>
      <c r="Q335" s="7">
        <f>AVERAGE(Ganges!K329:K340)-AVERAGE(Ganges!$K$2:$K$349)</f>
        <v>0.10632838620689811</v>
      </c>
      <c r="R335" s="7">
        <f t="shared" si="74"/>
        <v>-9.0107742261904655E-2</v>
      </c>
      <c r="S335" s="7">
        <f>Ganges!K335-Q335-R335-AVERAGE(Ganges!$K$2:$K$349)</f>
        <v>0.14491053976190471</v>
      </c>
      <c r="T335" s="7">
        <f>AVERAGE(Ganges!L329:L340)-AVERAGE(Ganges!$L$2:$L$349)</f>
        <v>-0.43919275195402552</v>
      </c>
      <c r="U335" s="7">
        <f t="shared" si="75"/>
        <v>1.5566194781845244</v>
      </c>
      <c r="V335" s="7">
        <f>Ganges!L335-T335-U335-AVERAGE(Ganges!$L$2:$L$349)</f>
        <v>0.1556599218154755</v>
      </c>
      <c r="W335" s="7">
        <f>AVERAGE(Ganges!M329:M340)-AVERAGE(Ganges!$M$2:$M$349)</f>
        <v>7.2532056609193596E-3</v>
      </c>
      <c r="X335" s="7">
        <f t="shared" si="76"/>
        <v>0.11484751752976188</v>
      </c>
      <c r="Y335" s="7">
        <f>Ganges!M335-W335-X335-AVERAGE(Ganges!$M$2:$M$349)</f>
        <v>9.0578163690480107E-4</v>
      </c>
      <c r="Z335" s="7">
        <f>AVERAGE(Ganges!N329:N340)-AVERAGE(Ganges!$N$2:$N$349)</f>
        <v>-0.26477447063218434</v>
      </c>
      <c r="AA335" s="7">
        <f t="shared" si="77"/>
        <v>-0.53780897583333331</v>
      </c>
      <c r="AB335" s="7">
        <f>Ganges!N335-Z335-AA335-AVERAGE(Ganges!$N$2:$N$349)</f>
        <v>0.21214905916666671</v>
      </c>
      <c r="AC335" s="7">
        <f>AVERAGE(Ganges!O329:O340)-AVERAGE(Ganges!$O$2:$O$349)</f>
        <v>-6.9657499454022442E-2</v>
      </c>
      <c r="AD335" s="7">
        <f t="shared" si="78"/>
        <v>0.54755549892857047</v>
      </c>
      <c r="AE335" s="7">
        <f>Ganges!O335-AC335-AD335-AVERAGE(Ganges!$O$2:$O$349)</f>
        <v>-0.17284094642857095</v>
      </c>
      <c r="AF335" s="7">
        <f>AVERAGE(Ganges!P329:P340)-AVERAGE(Ganges!$P$2:$P$349)</f>
        <v>-4.836594140804612E-2</v>
      </c>
      <c r="AG335" s="7">
        <f t="shared" si="79"/>
        <v>-0.25787379208333333</v>
      </c>
      <c r="AH335" s="7">
        <f>Ganges!P335-AF335-AG335-AVERAGE(Ganges!$P$2:$P$349)</f>
        <v>1.5001677083333331E-2</v>
      </c>
    </row>
    <row r="336" spans="1:34" x14ac:dyDescent="0.2">
      <c r="A336" s="3">
        <v>43054</v>
      </c>
      <c r="B336">
        <f t="shared" si="80"/>
        <v>2017</v>
      </c>
      <c r="C336">
        <f t="shared" si="81"/>
        <v>11</v>
      </c>
      <c r="D336" s="7">
        <f>AVERAGE(Ganges!D330:D341)</f>
        <v>-17.857494512500001</v>
      </c>
      <c r="E336" s="7">
        <f t="shared" si="70"/>
        <v>1.2460791845238033E-2</v>
      </c>
      <c r="F336" s="7">
        <f>Ganges!D336-D336-E336</f>
        <v>0.24375732065476288</v>
      </c>
      <c r="G336" s="7"/>
      <c r="H336" s="7">
        <f>AVERAGE(Ganges!H330:H341)-AVERAGE(Ganges!$H$2:$H$349)</f>
        <v>-12.365345920603431</v>
      </c>
      <c r="I336" s="7">
        <f t="shared" si="71"/>
        <v>1.821157545476126</v>
      </c>
      <c r="J336" s="7">
        <f>Ganges!H336-H336-I336-AVERAGE(Ganges!$H$2:$H$349)</f>
        <v>-0.13603791464311143</v>
      </c>
      <c r="K336" s="7">
        <f>AVERAGE(Ganges!I330:I341)-AVERAGE(Ganges!$I$2:$I$349)</f>
        <v>-4.464491614051731</v>
      </c>
      <c r="L336" s="7">
        <f t="shared" si="72"/>
        <v>-0.16102384431547279</v>
      </c>
      <c r="M336" s="7">
        <f>Ganges!I336-K336-L336-AVERAGE(Ganges!$I$2:$I$349)</f>
        <v>-5.0765288184535962E-2</v>
      </c>
      <c r="N336" s="7">
        <f>AVERAGE(Ganges!J330:J341)-AVERAGE(Ganges!$J$2:$J$349)</f>
        <v>-0.27599154020114991</v>
      </c>
      <c r="O336" s="7">
        <f t="shared" si="73"/>
        <v>0.26826936654761901</v>
      </c>
      <c r="P336" s="7">
        <f>Ganges!J336-N336-O336-AVERAGE(Ganges!$J$2:$J$349)</f>
        <v>-0.12454868238095207</v>
      </c>
      <c r="Q336" s="7">
        <f>AVERAGE(Ganges!K330:K341)-AVERAGE(Ganges!$K$2:$K$349)</f>
        <v>0.10252064287356488</v>
      </c>
      <c r="R336" s="7">
        <f t="shared" si="74"/>
        <v>6.3054021517857439E-2</v>
      </c>
      <c r="S336" s="7">
        <f>Ganges!K336-Q336-R336-AVERAGE(Ganges!$K$2:$K$349)</f>
        <v>0.11713127931547607</v>
      </c>
      <c r="T336" s="7">
        <f>AVERAGE(Ganges!L330:L341)-AVERAGE(Ganges!$L$2:$L$349)</f>
        <v>-0.47928498195402458</v>
      </c>
      <c r="U336" s="7">
        <f t="shared" si="75"/>
        <v>0.41896813860119142</v>
      </c>
      <c r="V336" s="7">
        <f>Ganges!L336-T336-U336-AVERAGE(Ganges!$L$2:$L$349)</f>
        <v>0.21334400139880749</v>
      </c>
      <c r="W336" s="7">
        <f>AVERAGE(Ganges!M330:M341)-AVERAGE(Ganges!$M$2:$M$349)</f>
        <v>7.2562598275860146E-3</v>
      </c>
      <c r="X336" s="7">
        <f t="shared" si="76"/>
        <v>-3.3066772559523866E-2</v>
      </c>
      <c r="Y336" s="7">
        <f>Ganges!M336-W336-X336-AVERAGE(Ganges!$M$2:$M$349)</f>
        <v>2.2270875595238881E-3</v>
      </c>
      <c r="Z336" s="7">
        <f>AVERAGE(Ganges!N330:N341)-AVERAGE(Ganges!$N$2:$N$349)</f>
        <v>-0.27185640646551762</v>
      </c>
      <c r="AA336" s="7">
        <f t="shared" si="77"/>
        <v>-0.40060437785714287</v>
      </c>
      <c r="AB336" s="7">
        <f>Ganges!N336-Z336-AA336-AVERAGE(Ganges!$N$2:$N$349)</f>
        <v>0.14646685702380957</v>
      </c>
      <c r="AC336" s="7">
        <f>AVERAGE(Ganges!O330:O341)-AVERAGE(Ganges!$O$2:$O$349)</f>
        <v>-6.1760897787356051E-2</v>
      </c>
      <c r="AD336" s="7">
        <f t="shared" si="78"/>
        <v>-1.5966035900892859</v>
      </c>
      <c r="AE336" s="7">
        <f>Ganges!O336-AC336-AD336-AVERAGE(Ganges!$O$2:$O$349)</f>
        <v>2.287527092261854E-2</v>
      </c>
      <c r="AF336" s="7">
        <f>AVERAGE(Ganges!P330:P341)-AVERAGE(Ganges!$P$2:$P$349)</f>
        <v>-4.8551046408046139E-2</v>
      </c>
      <c r="AG336" s="7">
        <f t="shared" si="79"/>
        <v>-0.36770572782738098</v>
      </c>
      <c r="AH336" s="7">
        <f>Ganges!P336-AF336-AG336-AVERAGE(Ganges!$P$2:$P$349)</f>
        <v>5.2985597827380992E-2</v>
      </c>
    </row>
    <row r="337" spans="1:34" x14ac:dyDescent="0.2">
      <c r="A337" s="3">
        <v>43084</v>
      </c>
      <c r="B337">
        <f t="shared" si="80"/>
        <v>2017</v>
      </c>
      <c r="C337">
        <f t="shared" si="81"/>
        <v>12</v>
      </c>
      <c r="D337" s="7">
        <f>AVERAGE(Ganges!D331:D342)</f>
        <v>-18.061556656666667</v>
      </c>
      <c r="E337" s="7">
        <f t="shared" si="70"/>
        <v>-2.527804368779762</v>
      </c>
      <c r="F337" s="7">
        <f>Ganges!D337-D337-E337</f>
        <v>0.50222571544642847</v>
      </c>
      <c r="G337" s="7"/>
      <c r="H337" s="7">
        <f>AVERAGE(Ganges!H331:H342)-AVERAGE(Ganges!$H$2:$H$349)</f>
        <v>-12.510894423102854</v>
      </c>
      <c r="I337" s="7">
        <f t="shared" si="71"/>
        <v>0.85680571044576936</v>
      </c>
      <c r="J337" s="7">
        <f>Ganges!H337-H337-I337-AVERAGE(Ganges!$H$2:$H$349)</f>
        <v>-8.5219607113231177E-2</v>
      </c>
      <c r="K337" s="7">
        <f>AVERAGE(Ganges!I331:I342)-AVERAGE(Ganges!$I$2:$I$349)</f>
        <v>-4.5114543523850799</v>
      </c>
      <c r="L337" s="7">
        <f t="shared" si="72"/>
        <v>-0.11034003916667245</v>
      </c>
      <c r="M337" s="7">
        <f>Ganges!I337-K337-L337-AVERAGE(Ganges!$I$2:$I$349)</f>
        <v>-3.2239034999989258E-2</v>
      </c>
      <c r="N337" s="7">
        <f>AVERAGE(Ganges!J331:J342)-AVERAGE(Ganges!$J$2:$J$349)</f>
        <v>-0.2771006235344835</v>
      </c>
      <c r="O337" s="7">
        <f t="shared" si="73"/>
        <v>-0.87976573282738069</v>
      </c>
      <c r="P337" s="7">
        <f>Ganges!J337-N337-O337-AVERAGE(Ganges!$J$2:$J$349)</f>
        <v>2.010464032738124E-2</v>
      </c>
      <c r="Q337" s="7">
        <f>AVERAGE(Ganges!K331:K342)-AVERAGE(Ganges!$K$2:$K$349)</f>
        <v>9.8689197040231602E-2</v>
      </c>
      <c r="R337" s="7">
        <f t="shared" si="74"/>
        <v>0.19008705988095242</v>
      </c>
      <c r="S337" s="7">
        <f>Ganges!K337-Q337-R337-AVERAGE(Ganges!$K$2:$K$349)</f>
        <v>1.9468726785714319E-2</v>
      </c>
      <c r="T337" s="7">
        <f>AVERAGE(Ganges!L331:L342)-AVERAGE(Ganges!$L$2:$L$349)</f>
        <v>-0.49068307862069016</v>
      </c>
      <c r="U337" s="7">
        <f t="shared" si="75"/>
        <v>-0.17494037616071356</v>
      </c>
      <c r="V337" s="7">
        <f>Ganges!L337-T337-U337-AVERAGE(Ganges!$L$2:$L$349)</f>
        <v>0.31867302282737864</v>
      </c>
      <c r="W337" s="7">
        <f>AVERAGE(Ganges!M331:M342)-AVERAGE(Ganges!$M$2:$M$349)</f>
        <v>7.4003264942526792E-3</v>
      </c>
      <c r="X337" s="7">
        <f t="shared" si="76"/>
        <v>-0.13155094151785712</v>
      </c>
      <c r="Y337" s="7">
        <f>Ganges!M337-W337-X337-AVERAGE(Ganges!$M$2:$M$349)</f>
        <v>-8.6271001488094912E-3</v>
      </c>
      <c r="Z337" s="7">
        <f>AVERAGE(Ganges!N331:N342)-AVERAGE(Ganges!$N$2:$N$349)</f>
        <v>-0.27780717979885095</v>
      </c>
      <c r="AA337" s="7">
        <f t="shared" si="77"/>
        <v>-0.27994975589285714</v>
      </c>
      <c r="AB337" s="7">
        <f>Ganges!N337-Z337-AA337-AVERAGE(Ganges!$N$2:$N$349)</f>
        <v>0.11489288839285705</v>
      </c>
      <c r="AC337" s="7">
        <f>AVERAGE(Ganges!O331:O342)-AVERAGE(Ganges!$O$2:$O$349)</f>
        <v>-5.1640982787356293E-2</v>
      </c>
      <c r="AD337" s="7">
        <f t="shared" si="78"/>
        <v>-1.6303820916666663</v>
      </c>
      <c r="AE337" s="7">
        <f>Ganges!O337-AC337-AD337-AVERAGE(Ganges!$O$2:$O$349)</f>
        <v>0.10277369749999909</v>
      </c>
      <c r="AF337" s="7">
        <f>AVERAGE(Ganges!P331:P342)-AVERAGE(Ganges!$P$2:$P$349)</f>
        <v>-4.8074803908046138E-2</v>
      </c>
      <c r="AG337" s="7">
        <f t="shared" si="79"/>
        <v>-0.36776374574404763</v>
      </c>
      <c r="AH337" s="7">
        <f>Ganges!P337-AF337-AG337-AVERAGE(Ganges!$P$2:$P$349)</f>
        <v>5.2305373244047659E-2</v>
      </c>
    </row>
    <row r="338" spans="1:34" x14ac:dyDescent="0.2">
      <c r="A338" s="3">
        <v>43115</v>
      </c>
      <c r="B338">
        <f t="shared" si="80"/>
        <v>2018</v>
      </c>
      <c r="C338">
        <f t="shared" si="81"/>
        <v>1</v>
      </c>
      <c r="D338" s="7">
        <f>AVERAGE(Ganges!D332:D343)</f>
        <v>-18.310224532500001</v>
      </c>
      <c r="E338" s="7">
        <f t="shared" si="70"/>
        <v>-4.2338140159523814</v>
      </c>
      <c r="F338" s="7">
        <f>Ganges!D338-D338-E338</f>
        <v>0.15559173845238128</v>
      </c>
      <c r="G338" s="7"/>
      <c r="H338" s="7">
        <f>AVERAGE(Ganges!H332:H343)-AVERAGE(Ganges!$H$2:$H$349)</f>
        <v>-12.683257703936761</v>
      </c>
      <c r="I338" s="7">
        <f t="shared" si="71"/>
        <v>-0.22963460261826185</v>
      </c>
      <c r="J338" s="7">
        <f>Ganges!H338-H338-I338-AVERAGE(Ganges!$H$2:$H$349)</f>
        <v>-0.10839844321526471</v>
      </c>
      <c r="K338" s="7">
        <f>AVERAGE(Ganges!I332:I343)-AVERAGE(Ganges!$I$2:$I$349)</f>
        <v>-4.5607148098850701</v>
      </c>
      <c r="L338" s="7">
        <f t="shared" si="72"/>
        <v>-4.2418025238092127E-2</v>
      </c>
      <c r="M338" s="7">
        <f>Ganges!I338-K338-L338-AVERAGE(Ganges!$I$2:$I$349)</f>
        <v>-5.0975214285742254E-3</v>
      </c>
      <c r="N338" s="7">
        <f>AVERAGE(Ganges!J332:J343)-AVERAGE(Ganges!$J$2:$J$349)</f>
        <v>-0.27876068186781655</v>
      </c>
      <c r="O338" s="7">
        <f t="shared" si="73"/>
        <v>-1.4857769168154762</v>
      </c>
      <c r="P338" s="7">
        <f>Ganges!J338-N338-O338-AVERAGE(Ganges!$J$2:$J$349)</f>
        <v>0.1254989926488097</v>
      </c>
      <c r="Q338" s="7">
        <f>AVERAGE(Ganges!K332:K343)-AVERAGE(Ganges!$K$2:$K$349)</f>
        <v>0.11053671287356492</v>
      </c>
      <c r="R338" s="7">
        <f t="shared" si="74"/>
        <v>0.21653965023809529</v>
      </c>
      <c r="S338" s="7">
        <f>Ganges!K338-Q338-R338-AVERAGE(Ganges!$K$2:$K$349)</f>
        <v>6.2459220595238119E-2</v>
      </c>
      <c r="T338" s="7">
        <f>AVERAGE(Ganges!L332:L343)-AVERAGE(Ganges!$L$2:$L$349)</f>
        <v>-0.50843022278735805</v>
      </c>
      <c r="U338" s="7">
        <f t="shared" si="75"/>
        <v>-1.093703183482142</v>
      </c>
      <c r="V338" s="7">
        <f>Ganges!L338-T338-U338-AVERAGE(Ganges!$L$2:$L$349)</f>
        <v>0.2105367143154746</v>
      </c>
      <c r="W338" s="7">
        <f>AVERAGE(Ganges!M332:M343)-AVERAGE(Ganges!$M$2:$M$349)</f>
        <v>7.5260823275859756E-3</v>
      </c>
      <c r="X338" s="7">
        <f t="shared" si="76"/>
        <v>5.7876683541666668E-2</v>
      </c>
      <c r="Y338" s="7">
        <f>Ganges!M338-W338-X338-AVERAGE(Ganges!$M$2:$M$349)</f>
        <v>1.6688389583334184E-3</v>
      </c>
      <c r="Z338" s="7">
        <f>AVERAGE(Ganges!N332:N343)-AVERAGE(Ganges!$N$2:$N$349)</f>
        <v>-0.29316578229885099</v>
      </c>
      <c r="AA338" s="7">
        <f t="shared" si="77"/>
        <v>1.6850998422619168E-2</v>
      </c>
      <c r="AB338" s="7">
        <f>Ganges!N338-Z338-AA338-AVERAGE(Ganges!$N$2:$N$349)</f>
        <v>-8.5748993422619102E-2</v>
      </c>
      <c r="AC338" s="7">
        <f>AVERAGE(Ganges!O332:O343)-AVERAGE(Ganges!$O$2:$O$349)</f>
        <v>-5.6451514454022522E-2</v>
      </c>
      <c r="AD338" s="7">
        <f t="shared" si="78"/>
        <v>-1.308780161279762</v>
      </c>
      <c r="AE338" s="7">
        <f>Ganges!O338-AC338-AD338-AVERAGE(Ganges!$O$2:$O$349)</f>
        <v>-9.4109371220238991E-2</v>
      </c>
      <c r="AF338" s="7">
        <f>AVERAGE(Ganges!P332:P343)-AVERAGE(Ganges!$P$2:$P$349)</f>
        <v>-4.7534743908046073E-2</v>
      </c>
      <c r="AG338" s="7">
        <f t="shared" si="79"/>
        <v>-0.36475476767857146</v>
      </c>
      <c r="AH338" s="7">
        <f>Ganges!P338-AF338-AG338-AVERAGE(Ganges!$P$2:$P$349)</f>
        <v>4.8781505178571383E-2</v>
      </c>
    </row>
    <row r="339" spans="1:34" x14ac:dyDescent="0.2">
      <c r="A339" s="3">
        <v>43146</v>
      </c>
      <c r="B339">
        <f t="shared" si="80"/>
        <v>2018</v>
      </c>
      <c r="C339">
        <f t="shared" si="81"/>
        <v>2</v>
      </c>
      <c r="D339" s="7">
        <f>AVERAGE(Ganges!D333:D344)</f>
        <v>-18.7414128375</v>
      </c>
      <c r="E339" s="7">
        <f t="shared" si="70"/>
        <v>-5.2546216000595232</v>
      </c>
      <c r="F339" s="7">
        <f>Ganges!D339-D339-E339</f>
        <v>-0.12692279244047722</v>
      </c>
      <c r="G339" s="7"/>
      <c r="H339" s="7">
        <f>AVERAGE(Ganges!H333:H344)-AVERAGE(Ganges!$H$2:$H$349)</f>
        <v>-12.897002821437127</v>
      </c>
      <c r="I339" s="7">
        <f t="shared" si="71"/>
        <v>-0.54886954151743339</v>
      </c>
      <c r="J339" s="7">
        <f>Ganges!H339-H339-I339-AVERAGE(Ganges!$H$2:$H$349)</f>
        <v>1.5401933183966321E-2</v>
      </c>
      <c r="K339" s="7">
        <f>AVERAGE(Ganges!I333:I344)-AVERAGE(Ganges!$I$2:$I$349)</f>
        <v>-4.6133938715517502</v>
      </c>
      <c r="L339" s="7">
        <f t="shared" si="72"/>
        <v>4.2136805297630531E-2</v>
      </c>
      <c r="M339" s="7">
        <f>Ganges!I339-K339-L339-AVERAGE(Ganges!$I$2:$I$349)</f>
        <v>4.6297897023777068E-3</v>
      </c>
      <c r="N339" s="7">
        <f>AVERAGE(Ganges!J333:J344)-AVERAGE(Ganges!$J$2:$J$349)</f>
        <v>-0.31708249436781677</v>
      </c>
      <c r="O339" s="7">
        <f t="shared" si="73"/>
        <v>-1.6770966998809522</v>
      </c>
      <c r="P339" s="7">
        <f>Ganges!J339-N339-O339-AVERAGE(Ganges!$J$2:$J$349)</f>
        <v>0.16990487821428601</v>
      </c>
      <c r="Q339" s="7">
        <f>AVERAGE(Ganges!K333:K344)-AVERAGE(Ganges!$K$2:$K$349)</f>
        <v>0.14509107287356471</v>
      </c>
      <c r="R339" s="7">
        <f t="shared" si="74"/>
        <v>-5.4973427976191536E-3</v>
      </c>
      <c r="S339" s="7">
        <f>Ganges!K339-Q339-R339-AVERAGE(Ganges!$K$2:$K$349)</f>
        <v>4.4480943630952674E-2</v>
      </c>
      <c r="T339" s="7">
        <f>AVERAGE(Ganges!L333:L344)-AVERAGE(Ganges!$L$2:$L$349)</f>
        <v>-0.61393012612069153</v>
      </c>
      <c r="U339" s="7">
        <f t="shared" si="75"/>
        <v>-1.9322372438392863</v>
      </c>
      <c r="V339" s="7">
        <f>Ganges!L339-T339-U339-AVERAGE(Ganges!$L$2:$L$349)</f>
        <v>-6.2603621994047565E-2</v>
      </c>
      <c r="W339" s="7">
        <f>AVERAGE(Ganges!M333:M344)-AVERAGE(Ganges!$M$2:$M$349)</f>
        <v>7.7953706609192874E-3</v>
      </c>
      <c r="X339" s="7">
        <f t="shared" si="76"/>
        <v>5.7873377500000073E-2</v>
      </c>
      <c r="Y339" s="7">
        <f>Ganges!M339-W339-X339-AVERAGE(Ganges!$M$2:$M$349)</f>
        <v>1.6284566666666667E-3</v>
      </c>
      <c r="Z339" s="7">
        <f>AVERAGE(Ganges!N333:N344)-AVERAGE(Ganges!$N$2:$N$349)</f>
        <v>-0.29531027063218429</v>
      </c>
      <c r="AA339" s="7">
        <f t="shared" si="77"/>
        <v>0.43765920318452389</v>
      </c>
      <c r="AB339" s="7">
        <f>Ganges!N339-Z339-AA339-AVERAGE(Ganges!$N$2:$N$349)</f>
        <v>-0.2641674798511906</v>
      </c>
      <c r="AC339" s="7">
        <f>AVERAGE(Ganges!O333:O344)-AVERAGE(Ganges!$O$2:$O$349)</f>
        <v>-8.8046466120689004E-2</v>
      </c>
      <c r="AD339" s="7">
        <f t="shared" si="78"/>
        <v>-1.2697476931547613</v>
      </c>
      <c r="AE339" s="7">
        <f>Ganges!O339-AC339-AD339-AVERAGE(Ganges!$O$2:$O$349)</f>
        <v>-0.10018670767857341</v>
      </c>
      <c r="AF339" s="7">
        <f>AVERAGE(Ganges!P333:P344)-AVERAGE(Ganges!$P$2:$P$349)</f>
        <v>-6.9563647241379478E-2</v>
      </c>
      <c r="AG339" s="7">
        <f t="shared" si="79"/>
        <v>-0.35885107348214285</v>
      </c>
      <c r="AH339" s="7">
        <f>Ganges!P339-AF339-AG339-AVERAGE(Ganges!$P$2:$P$349)</f>
        <v>6.4013674315476221E-2</v>
      </c>
    </row>
    <row r="340" spans="1:34" x14ac:dyDescent="0.2">
      <c r="A340" s="3">
        <v>43174</v>
      </c>
      <c r="B340">
        <f t="shared" si="80"/>
        <v>2018</v>
      </c>
      <c r="C340">
        <f t="shared" si="81"/>
        <v>3</v>
      </c>
      <c r="D340" s="7">
        <f>AVERAGE(Ganges!D334:D345)</f>
        <v>-18.534413160833335</v>
      </c>
      <c r="E340" s="7">
        <f t="shared" si="70"/>
        <v>-6.4335412916964296</v>
      </c>
      <c r="F340" s="7">
        <f>Ganges!D340-D340-E340</f>
        <v>-0.86175364747023675</v>
      </c>
      <c r="G340" s="7"/>
      <c r="H340" s="7">
        <f>AVERAGE(Ganges!H334:H345)-AVERAGE(Ganges!$H$2:$H$349)</f>
        <v>-12.986337945603736</v>
      </c>
      <c r="I340" s="7">
        <f t="shared" si="71"/>
        <v>-1.0008007227083908</v>
      </c>
      <c r="J340" s="7">
        <f>Ganges!H340-H340-I340-AVERAGE(Ganges!$H$2:$H$349)</f>
        <v>-0.12643723145811236</v>
      </c>
      <c r="K340" s="7">
        <f>AVERAGE(Ganges!I334:I345)-AVERAGE(Ganges!$I$2:$I$349)</f>
        <v>-4.6659995007184136</v>
      </c>
      <c r="L340" s="7">
        <f t="shared" si="72"/>
        <v>0.12230055642857707</v>
      </c>
      <c r="M340" s="7">
        <f>Ganges!I340-K340-L340-AVERAGE(Ganges!$I$2:$I$349)</f>
        <v>1.6862777738097634E-2</v>
      </c>
      <c r="N340" s="7">
        <f>AVERAGE(Ganges!J334:J345)-AVERAGE(Ganges!$J$2:$J$349)</f>
        <v>-0.2323754327011498</v>
      </c>
      <c r="O340" s="7">
        <f t="shared" si="73"/>
        <v>-1.8011396020535715</v>
      </c>
      <c r="P340" s="7">
        <f>Ganges!J340-N340-O340-AVERAGE(Ganges!$J$2:$J$349)</f>
        <v>0.10112351872023817</v>
      </c>
      <c r="Q340" s="7">
        <f>AVERAGE(Ganges!K334:K345)-AVERAGE(Ganges!$K$2:$K$349)</f>
        <v>0.14516720620689838</v>
      </c>
      <c r="R340" s="7">
        <f t="shared" si="74"/>
        <v>5.2535116071428689E-2</v>
      </c>
      <c r="S340" s="7">
        <f>Ganges!K340-Q340-R340-AVERAGE(Ganges!$K$2:$K$349)</f>
        <v>0.10917020142857126</v>
      </c>
      <c r="T340" s="7">
        <f>AVERAGE(Ganges!L334:L345)-AVERAGE(Ganges!$L$2:$L$349)</f>
        <v>-0.46309318195402494</v>
      </c>
      <c r="U340" s="7">
        <f t="shared" si="75"/>
        <v>-3.0455844529464278</v>
      </c>
      <c r="V340" s="7">
        <f>Ganges!L340-T340-U340-AVERAGE(Ganges!$L$2:$L$349)</f>
        <v>-0.39400909705357279</v>
      </c>
      <c r="W340" s="7">
        <f>AVERAGE(Ganges!M334:M345)-AVERAGE(Ganges!$M$2:$M$349)</f>
        <v>7.9551914942527224E-3</v>
      </c>
      <c r="X340" s="7">
        <f t="shared" si="76"/>
        <v>5.7839161636904807E-2</v>
      </c>
      <c r="Y340" s="7">
        <f>Ganges!M340-W340-X340-AVERAGE(Ganges!$M$2:$M$349)</f>
        <v>1.5028516964284977E-3</v>
      </c>
      <c r="Z340" s="7">
        <f>AVERAGE(Ganges!N334:N345)-AVERAGE(Ganges!$N$2:$N$349)</f>
        <v>-0.29534344146551761</v>
      </c>
      <c r="AA340" s="7">
        <f t="shared" si="77"/>
        <v>0.78479671071428569</v>
      </c>
      <c r="AB340" s="7">
        <f>Ganges!N340-Z340-AA340-AVERAGE(Ganges!$N$2:$N$349)</f>
        <v>-0.39914117654761905</v>
      </c>
      <c r="AC340" s="7">
        <f>AVERAGE(Ganges!O334:O345)-AVERAGE(Ganges!$O$2:$O$349)</f>
        <v>-5.0956641954022608E-2</v>
      </c>
      <c r="AD340" s="7">
        <f t="shared" si="78"/>
        <v>-1.2446956646428582</v>
      </c>
      <c r="AE340" s="7">
        <f>Ganges!O340-AC340-AD340-AVERAGE(Ganges!$O$2:$O$349)</f>
        <v>-0.161465960357142</v>
      </c>
      <c r="AF340" s="7">
        <f>AVERAGE(Ganges!P334:P345)-AVERAGE(Ganges!$P$2:$P$349)</f>
        <v>6.5424744252872702E-3</v>
      </c>
      <c r="AG340" s="7">
        <f t="shared" si="79"/>
        <v>-0.35879812741071426</v>
      </c>
      <c r="AH340" s="7">
        <f>Ganges!P340-AF340-AG340-AVERAGE(Ganges!$P$2:$P$349)</f>
        <v>-9.3525134226191131E-3</v>
      </c>
    </row>
    <row r="341" spans="1:34" x14ac:dyDescent="0.2">
      <c r="A341" s="3">
        <v>43205</v>
      </c>
      <c r="B341">
        <f t="shared" si="80"/>
        <v>2018</v>
      </c>
      <c r="C341">
        <f t="shared" si="81"/>
        <v>4</v>
      </c>
      <c r="D341" s="7">
        <f>AVERAGE(Ganges!D335:D346)</f>
        <v>-17.901315735000001</v>
      </c>
      <c r="E341" s="7">
        <f t="shared" si="70"/>
        <v>-7.9041783172619047</v>
      </c>
      <c r="F341" s="7">
        <f>Ganges!D341-D341-E341</f>
        <v>-1.0048582777380952</v>
      </c>
      <c r="G341" s="7"/>
      <c r="H341" s="7">
        <f>AVERAGE(Ganges!H335:H346)-AVERAGE(Ganges!$H$2:$H$349)</f>
        <v>-12.944162653103376</v>
      </c>
      <c r="I341" s="7">
        <f t="shared" si="71"/>
        <v>-1.958955310744841</v>
      </c>
      <c r="J341" s="7">
        <f>Ganges!H341-H341-I341-AVERAGE(Ganges!$H$2:$H$349)</f>
        <v>-0.33057512592222338</v>
      </c>
      <c r="K341" s="7">
        <f>AVERAGE(Ganges!I335:I346)-AVERAGE(Ganges!$I$2:$I$349)</f>
        <v>-4.7125702782184078</v>
      </c>
      <c r="L341" s="7">
        <f t="shared" si="72"/>
        <v>0.19232259363092652</v>
      </c>
      <c r="M341" s="7">
        <f>Ganges!I341-K341-L341-AVERAGE(Ganges!$I$2:$I$349)</f>
        <v>3.3397178035741604E-2</v>
      </c>
      <c r="N341" s="7">
        <f>AVERAGE(Ganges!J335:J346)-AVERAGE(Ganges!$J$2:$J$349)</f>
        <v>-2.3465761867816237E-2</v>
      </c>
      <c r="O341" s="7">
        <f t="shared" si="73"/>
        <v>-1.7586500249702381</v>
      </c>
      <c r="P341" s="7">
        <f>Ganges!J341-N341-O341-AVERAGE(Ganges!$J$2:$J$349)</f>
        <v>-4.7649049196428539E-2</v>
      </c>
      <c r="Q341" s="7">
        <f>AVERAGE(Ganges!K335:K346)-AVERAGE(Ganges!$K$2:$K$349)</f>
        <v>0.12811725787356487</v>
      </c>
      <c r="R341" s="7">
        <f t="shared" si="74"/>
        <v>0.2259362869047622</v>
      </c>
      <c r="S341" s="7">
        <f>Ganges!K341-Q341-R341-AVERAGE(Ganges!$K$2:$K$349)</f>
        <v>-2.9382951071428964E-2</v>
      </c>
      <c r="T341" s="7">
        <f>AVERAGE(Ganges!L335:L346)-AVERAGE(Ganges!$L$2:$L$349)</f>
        <v>-0.1255406344540253</v>
      </c>
      <c r="U341" s="7">
        <f t="shared" si="75"/>
        <v>-3.723486840119048</v>
      </c>
      <c r="V341" s="7">
        <f>Ganges!L341-T341-U341-AVERAGE(Ganges!$L$2:$L$349)</f>
        <v>-0.38505536738095181</v>
      </c>
      <c r="W341" s="7">
        <f>AVERAGE(Ganges!M335:M346)-AVERAGE(Ganges!$M$2:$M$349)</f>
        <v>8.1884323275860371E-3</v>
      </c>
      <c r="X341" s="7">
        <f t="shared" si="76"/>
        <v>-0.21711850002976191</v>
      </c>
      <c r="Y341" s="7">
        <f>Ganges!M341-W341-X341-AVERAGE(Ganges!$M$2:$M$349)</f>
        <v>-8.4983374702380654E-3</v>
      </c>
      <c r="Z341" s="7">
        <f>AVERAGE(Ganges!N335:N346)-AVERAGE(Ganges!$N$2:$N$349)</f>
        <v>-0.29517879229885097</v>
      </c>
      <c r="AA341" s="7">
        <f t="shared" si="77"/>
        <v>0.94605123470238128</v>
      </c>
      <c r="AB341" s="7">
        <f>Ganges!N341-Z341-AA341-AVERAGE(Ganges!$N$2:$N$349)</f>
        <v>-0.33962309970238125</v>
      </c>
      <c r="AC341" s="7">
        <f>AVERAGE(Ganges!O335:O346)-AVERAGE(Ganges!$O$2:$O$349)</f>
        <v>-9.9962102873565328E-3</v>
      </c>
      <c r="AD341" s="7">
        <f t="shared" si="78"/>
        <v>-1.2491411090178564</v>
      </c>
      <c r="AE341" s="7">
        <f>Ganges!O341-AC341-AD341-AVERAGE(Ganges!$O$2:$O$349)</f>
        <v>0.17377846235118977</v>
      </c>
      <c r="AF341" s="7">
        <f>AVERAGE(Ganges!P335:P346)-AVERAGE(Ganges!$P$2:$P$349)</f>
        <v>7.3263908591953919E-2</v>
      </c>
      <c r="AG341" s="7">
        <f t="shared" si="79"/>
        <v>-0.36113467098214286</v>
      </c>
      <c r="AH341" s="7">
        <f>Ganges!P341-AF341-AG341-AVERAGE(Ganges!$P$2:$P$349)</f>
        <v>-7.1254094017857206E-2</v>
      </c>
    </row>
    <row r="342" spans="1:34" x14ac:dyDescent="0.2">
      <c r="A342" s="3">
        <v>43235</v>
      </c>
      <c r="B342">
        <f t="shared" si="80"/>
        <v>2018</v>
      </c>
      <c r="C342">
        <f t="shared" si="81"/>
        <v>5</v>
      </c>
      <c r="D342" s="7">
        <f>AVERAGE(Ganges!D336:D347)</f>
        <v>-17.84852048416667</v>
      </c>
      <c r="E342" s="7">
        <f t="shared" si="70"/>
        <v>-8.4472615789880923</v>
      </c>
      <c r="F342" s="7">
        <f>Ganges!D342-D342-E342</f>
        <v>-0.51325800684523948</v>
      </c>
      <c r="G342" s="7"/>
      <c r="H342" s="7">
        <f>AVERAGE(Ganges!H336:H347)-AVERAGE(Ganges!$H$2:$H$349)</f>
        <v>-12.922861383936834</v>
      </c>
      <c r="I342" s="7">
        <f t="shared" si="71"/>
        <v>-2.9423304963988812</v>
      </c>
      <c r="J342" s="7">
        <f>Ganges!H342-H342-I342-AVERAGE(Ganges!$H$2:$H$349)</f>
        <v>-0.43197776943452482</v>
      </c>
      <c r="K342" s="7">
        <f>AVERAGE(Ganges!I336:I347)-AVERAGE(Ganges!$I$2:$I$349)</f>
        <v>-4.7590078590517351</v>
      </c>
      <c r="L342" s="7">
        <f t="shared" si="72"/>
        <v>0.26187326818451595</v>
      </c>
      <c r="M342" s="7">
        <f>Ganges!I342-K342-L342-AVERAGE(Ganges!$I$2:$I$349)</f>
        <v>5.0849574315478208E-2</v>
      </c>
      <c r="N342" s="7">
        <f>AVERAGE(Ganges!J336:J347)-AVERAGE(Ganges!$J$2:$J$349)</f>
        <v>2.5304605632183286E-2</v>
      </c>
      <c r="O342" s="7">
        <f t="shared" si="73"/>
        <v>-1.654806472142857</v>
      </c>
      <c r="P342" s="7">
        <f>Ganges!J342-N342-O342-AVERAGE(Ganges!$J$2:$J$349)</f>
        <v>-5.0637659523809386E-2</v>
      </c>
      <c r="Q342" s="7">
        <f>AVERAGE(Ganges!K336:K347)-AVERAGE(Ganges!$K$2:$K$349)</f>
        <v>0.13616390454023153</v>
      </c>
      <c r="R342" s="7">
        <f t="shared" si="74"/>
        <v>0.48784478613095239</v>
      </c>
      <c r="S342" s="7">
        <f>Ganges!K342-Q342-R342-AVERAGE(Ganges!$K$2:$K$349)</f>
        <v>-3.8060306964285529E-2</v>
      </c>
      <c r="T342" s="7">
        <f>AVERAGE(Ganges!L336:L347)-AVERAGE(Ganges!$L$2:$L$349)</f>
        <v>-7.182242528735916E-2</v>
      </c>
      <c r="U342" s="7">
        <f t="shared" si="75"/>
        <v>-4.0625065267857146</v>
      </c>
      <c r="V342" s="7">
        <f>Ganges!L342-T342-U342-AVERAGE(Ganges!$L$2:$L$349)</f>
        <v>-6.0918599880951163E-2</v>
      </c>
      <c r="W342" s="7">
        <f>AVERAGE(Ganges!M336:M347)-AVERAGE(Ganges!$M$2:$M$349)</f>
        <v>8.4216731609194073E-3</v>
      </c>
      <c r="X342" s="7">
        <f t="shared" si="76"/>
        <v>-8.4250850982142855E-2</v>
      </c>
      <c r="Y342" s="7">
        <f>Ganges!M342-W342-X342-AVERAGE(Ganges!$M$2:$M$349)</f>
        <v>4.1051026488095055E-3</v>
      </c>
      <c r="Z342" s="7">
        <f>AVERAGE(Ganges!N336:N347)-AVERAGE(Ganges!$N$2:$N$349)</f>
        <v>-0.29188480896551761</v>
      </c>
      <c r="AA342" s="7">
        <f t="shared" si="77"/>
        <v>0.73088484630952411</v>
      </c>
      <c r="AB342" s="7">
        <f>Ganges!N342-Z342-AA342-AVERAGE(Ganges!$N$2:$N$349)</f>
        <v>-0.16009330464285743</v>
      </c>
      <c r="AC342" s="7">
        <f>AVERAGE(Ganges!O336:O347)-AVERAGE(Ganges!$O$2:$O$349)</f>
        <v>-4.3376082787355941E-2</v>
      </c>
      <c r="AD342" s="7">
        <f t="shared" si="78"/>
        <v>-0.8533853583035711</v>
      </c>
      <c r="AE342" s="7">
        <f>Ganges!O342-AC342-AD342-AVERAGE(Ganges!$O$2:$O$349)</f>
        <v>0.24853089413690377</v>
      </c>
      <c r="AF342" s="7">
        <f>AVERAGE(Ganges!P336:P347)-AVERAGE(Ganges!$P$2:$P$349)</f>
        <v>7.0515146925287209E-2</v>
      </c>
      <c r="AG342" s="7">
        <f t="shared" si="79"/>
        <v>-0.33059407988095235</v>
      </c>
      <c r="AH342" s="7">
        <f>Ganges!P342-AF342-AG342-AVERAGE(Ganges!$P$2:$P$349)</f>
        <v>-7.5070913452380983E-2</v>
      </c>
    </row>
    <row r="343" spans="1:34" x14ac:dyDescent="0.2">
      <c r="A343" s="3">
        <v>43266</v>
      </c>
      <c r="B343">
        <f t="shared" si="80"/>
        <v>2018</v>
      </c>
      <c r="C343">
        <f t="shared" si="81"/>
        <v>6</v>
      </c>
      <c r="D343" s="7">
        <f>AVERAGE(Ganges!D337:D348)</f>
        <v>-17.825605438333337</v>
      </c>
      <c r="E343" s="7">
        <f t="shared" si="70"/>
        <v>-5.6838632847619053</v>
      </c>
      <c r="F343" s="7">
        <f>Ganges!D343-D343-E343</f>
        <v>-2.116261786904758</v>
      </c>
      <c r="G343" s="7"/>
      <c r="H343" s="7">
        <f>AVERAGE(Ganges!H337:H348)-AVERAGE(Ganges!$H$2:$H$349)</f>
        <v>-12.899383193936956</v>
      </c>
      <c r="I343" s="7">
        <f t="shared" si="71"/>
        <v>-2.8943517773818712</v>
      </c>
      <c r="J343" s="7">
        <f>Ganges!H343-H343-I343-AVERAGE(Ganges!$H$2:$H$349)</f>
        <v>-0.87794639845151323</v>
      </c>
      <c r="K343" s="7">
        <f>AVERAGE(Ganges!I337:I348)-AVERAGE(Ganges!$I$2:$I$349)</f>
        <v>-4.804853208218411</v>
      </c>
      <c r="L343" s="7">
        <f t="shared" si="72"/>
        <v>0.24831659461309386</v>
      </c>
      <c r="M343" s="7">
        <f>Ganges!I343-K343-L343-AVERAGE(Ganges!$I$2:$I$349)</f>
        <v>2.9990367053578382E-2</v>
      </c>
      <c r="N343" s="7">
        <f>AVERAGE(Ganges!J337:J348)-AVERAGE(Ganges!$J$2:$J$349)</f>
        <v>3.2520760632183343E-2</v>
      </c>
      <c r="O343" s="7">
        <f t="shared" si="73"/>
        <v>-0.61263912815476207</v>
      </c>
      <c r="P343" s="7">
        <f>Ganges!J343-N343-O343-AVERAGE(Ganges!$J$2:$J$349)</f>
        <v>-0.31414601851190427</v>
      </c>
      <c r="Q343" s="7">
        <f>AVERAGE(Ganges!K337:K348)-AVERAGE(Ganges!$K$2:$K$349)</f>
        <v>0.13076626620689835</v>
      </c>
      <c r="R343" s="7">
        <f t="shared" si="74"/>
        <v>0.22362542860119017</v>
      </c>
      <c r="S343" s="7">
        <f>Ganges!K343-Q343-R343-AVERAGE(Ganges!$K$2:$K$349)</f>
        <v>2.3913778898809745E-2</v>
      </c>
      <c r="T343" s="7">
        <f>AVERAGE(Ganges!L337:L348)-AVERAGE(Ganges!$L$2:$L$349)</f>
        <v>-2.9264629454024416E-2</v>
      </c>
      <c r="U343" s="7">
        <f t="shared" si="75"/>
        <v>-2.4164560386607152</v>
      </c>
      <c r="V343" s="7">
        <f>Ganges!L343-T343-U343-AVERAGE(Ganges!$L$2:$L$349)</f>
        <v>-0.59248223383928611</v>
      </c>
      <c r="W343" s="7">
        <f>AVERAGE(Ganges!M337:M348)-AVERAGE(Ganges!$M$2:$M$349)</f>
        <v>8.5654423275860203E-3</v>
      </c>
      <c r="X343" s="7">
        <f t="shared" si="76"/>
        <v>-5.7958727619047634E-2</v>
      </c>
      <c r="Y343" s="7">
        <f>Ganges!M343-W343-X343-AVERAGE(Ganges!$M$2:$M$349)</f>
        <v>3.813790119047672E-3</v>
      </c>
      <c r="Z343" s="7">
        <f>AVERAGE(Ganges!N337:N348)-AVERAGE(Ganges!$N$2:$N$349)</f>
        <v>-0.28495533063218426</v>
      </c>
      <c r="AA343" s="7">
        <f t="shared" si="77"/>
        <v>1.2079400357142833E-2</v>
      </c>
      <c r="AB343" s="7">
        <f>Ganges!N343-Z343-AA343-AVERAGE(Ganges!$N$2:$N$349)</f>
        <v>-0.10991341702380952</v>
      </c>
      <c r="AC343" s="7">
        <f>AVERAGE(Ganges!O337:O348)-AVERAGE(Ganges!$O$2:$O$349)</f>
        <v>-4.9498136120689651E-2</v>
      </c>
      <c r="AD343" s="7">
        <f t="shared" si="78"/>
        <v>-0.20166404395833393</v>
      </c>
      <c r="AE343" s="7">
        <f>Ganges!O343-AC343-AD343-AVERAGE(Ganges!$O$2:$O$349)</f>
        <v>2.6413331250001448E-3</v>
      </c>
      <c r="AF343" s="7">
        <f>AVERAGE(Ganges!P337:P348)-AVERAGE(Ganges!$P$2:$P$349)</f>
        <v>7.04825219252872E-2</v>
      </c>
      <c r="AG343" s="7">
        <f t="shared" si="79"/>
        <v>1.5163750148809496E-2</v>
      </c>
      <c r="AH343" s="7">
        <f>Ganges!P343-AF343-AG343-AVERAGE(Ganges!$P$2:$P$349)</f>
        <v>-0.28220957848214279</v>
      </c>
    </row>
    <row r="344" spans="1:34" x14ac:dyDescent="0.2">
      <c r="A344" s="3">
        <v>43296</v>
      </c>
      <c r="B344">
        <f t="shared" si="80"/>
        <v>2018</v>
      </c>
      <c r="C344">
        <f t="shared" si="81"/>
        <v>7</v>
      </c>
      <c r="D344" s="7">
        <f>AVERAGE(Ganges!D338:D349)</f>
        <v>-17.794210639166668</v>
      </c>
      <c r="E344" s="7">
        <f t="shared" si="70"/>
        <v>6.6155838407142857</v>
      </c>
      <c r="F344" s="7">
        <f>Ganges!D344-D344-E344</f>
        <v>-1.8043997015476174</v>
      </c>
      <c r="G344" s="7"/>
      <c r="H344" s="7">
        <f>AVERAGE(Ganges!H338:H349)-AVERAGE(Ganges!$H$2:$H$349)</f>
        <v>-12.883391983104048</v>
      </c>
      <c r="I344" s="7">
        <f t="shared" si="71"/>
        <v>-0.77064296154776457</v>
      </c>
      <c r="J344" s="7">
        <f>Ganges!H344-H344-I344-AVERAGE(Ganges!$H$2:$H$349)</f>
        <v>-0.79743158511882939</v>
      </c>
      <c r="K344" s="7">
        <f>AVERAGE(Ganges!I338:I349)-AVERAGE(Ganges!$I$2:$I$349)</f>
        <v>-4.8510994190517422</v>
      </c>
      <c r="L344" s="7">
        <f t="shared" si="72"/>
        <v>5.4661321130851093E-3</v>
      </c>
      <c r="M344" s="7">
        <f>Ganges!I344-K344-L344-AVERAGE(Ganges!$I$2:$I$349)</f>
        <v>-2.8420439613078941E-2</v>
      </c>
      <c r="N344" s="7">
        <f>AVERAGE(Ganges!J338:J349)-AVERAGE(Ganges!$J$2:$J$349)</f>
        <v>4.3748060632183616E-2</v>
      </c>
      <c r="O344" s="7">
        <f t="shared" si="73"/>
        <v>1.9146000988095242</v>
      </c>
      <c r="P344" s="7">
        <f>Ganges!J344-N344-O344-AVERAGE(Ganges!$J$2:$J$349)</f>
        <v>-0.30530183547619094</v>
      </c>
      <c r="Q344" s="7">
        <f>AVERAGE(Ganges!K338:K349)-AVERAGE(Ganges!$K$2:$K$349)</f>
        <v>0.13186030954023165</v>
      </c>
      <c r="R344" s="7">
        <f t="shared" si="74"/>
        <v>-0.24747748931547631</v>
      </c>
      <c r="S344" s="7">
        <f>Ganges!K344-Q344-R344-AVERAGE(Ganges!$K$2:$K$349)</f>
        <v>-7.0736365178570848E-3</v>
      </c>
      <c r="T344" s="7">
        <f>AVERAGE(Ganges!L338:L349)-AVERAGE(Ganges!$L$2:$L$349)</f>
        <v>1.3655165545974235E-2</v>
      </c>
      <c r="U344" s="7">
        <f t="shared" si="75"/>
        <v>2.784802820148812</v>
      </c>
      <c r="V344" s="7">
        <f>Ganges!L344-T344-U344-AVERAGE(Ganges!$L$2:$L$349)</f>
        <v>-0.72652938764881192</v>
      </c>
      <c r="W344" s="7">
        <f>AVERAGE(Ganges!M338:M349)-AVERAGE(Ganges!$M$2:$M$349)</f>
        <v>8.6258631609193726E-3</v>
      </c>
      <c r="X344" s="7">
        <f t="shared" si="76"/>
        <v>0.12891117982142855</v>
      </c>
      <c r="Y344" s="7">
        <f>Ganges!M344-W344-X344-AVERAGE(Ganges!$M$2:$M$349)</f>
        <v>7.2954318452381206E-3</v>
      </c>
      <c r="Z344" s="7">
        <f>AVERAGE(Ganges!N338:N349)-AVERAGE(Ganges!$N$2:$N$349)</f>
        <v>-0.27740532063218426</v>
      </c>
      <c r="AA344" s="7">
        <f t="shared" si="77"/>
        <v>-0.52519605559523808</v>
      </c>
      <c r="AB344" s="7">
        <f>Ganges!N344-Z344-AA344-AVERAGE(Ganges!$N$2:$N$349)</f>
        <v>0.20832828892857136</v>
      </c>
      <c r="AC344" s="7">
        <f>AVERAGE(Ganges!O338:O349)-AVERAGE(Ganges!$O$2:$O$349)</f>
        <v>-5.0690626120688975E-2</v>
      </c>
      <c r="AD344" s="7">
        <f t="shared" si="78"/>
        <v>2.1484386747619038</v>
      </c>
      <c r="AE344" s="7">
        <f>Ganges!O344-AC344-AD344-AVERAGE(Ganges!$O$2:$O$349)</f>
        <v>-1.4817475595237717E-2</v>
      </c>
      <c r="AF344" s="7">
        <f>AVERAGE(Ganges!P338:P349)-AVERAGE(Ganges!$P$2:$P$349)</f>
        <v>7.0483784425287244E-2</v>
      </c>
      <c r="AG344" s="7">
        <f t="shared" si="79"/>
        <v>1.1766963763988094</v>
      </c>
      <c r="AH344" s="7">
        <f>Ganges!P344-AF344-AG344-AVERAGE(Ganges!$P$2:$P$349)</f>
        <v>-0.14045808723214281</v>
      </c>
    </row>
    <row r="345" spans="1:34" x14ac:dyDescent="0.2">
      <c r="A345" s="3">
        <v>43327</v>
      </c>
      <c r="B345">
        <f t="shared" si="80"/>
        <v>2018</v>
      </c>
      <c r="C345">
        <f t="shared" si="81"/>
        <v>8</v>
      </c>
    </row>
    <row r="346" spans="1:34" x14ac:dyDescent="0.2">
      <c r="A346" s="3">
        <v>43358</v>
      </c>
      <c r="B346">
        <f t="shared" si="80"/>
        <v>2018</v>
      </c>
      <c r="C346">
        <f t="shared" si="81"/>
        <v>9</v>
      </c>
    </row>
    <row r="347" spans="1:34" x14ac:dyDescent="0.2">
      <c r="A347" s="3">
        <v>43388</v>
      </c>
      <c r="B347">
        <f t="shared" si="80"/>
        <v>2018</v>
      </c>
      <c r="C347">
        <f t="shared" si="81"/>
        <v>10</v>
      </c>
    </row>
    <row r="348" spans="1:34" x14ac:dyDescent="0.2">
      <c r="A348" s="3">
        <v>43419</v>
      </c>
      <c r="B348">
        <f t="shared" si="80"/>
        <v>2018</v>
      </c>
      <c r="C348">
        <f t="shared" si="81"/>
        <v>11</v>
      </c>
    </row>
    <row r="349" spans="1:34" ht="13.5" thickBot="1" x14ac:dyDescent="0.25">
      <c r="A349" s="3">
        <v>43449</v>
      </c>
      <c r="B349">
        <f t="shared" si="80"/>
        <v>2018</v>
      </c>
      <c r="C349">
        <f t="shared" si="81"/>
        <v>12</v>
      </c>
    </row>
    <row r="350" spans="1:34" x14ac:dyDescent="0.2">
      <c r="A350" s="3"/>
      <c r="C350" s="38"/>
      <c r="D350" s="50" t="s">
        <v>2</v>
      </c>
      <c r="E350" s="51" t="s">
        <v>99</v>
      </c>
      <c r="F350" s="51" t="s">
        <v>100</v>
      </c>
      <c r="G350" s="51" t="s">
        <v>101</v>
      </c>
      <c r="H350" s="51" t="s">
        <v>102</v>
      </c>
      <c r="I350" s="51" t="s">
        <v>138</v>
      </c>
      <c r="J350" s="51" t="s">
        <v>103</v>
      </c>
      <c r="K350" s="51" t="s">
        <v>104</v>
      </c>
      <c r="L350" s="51" t="s">
        <v>105</v>
      </c>
      <c r="M350" s="52" t="s">
        <v>106</v>
      </c>
      <c r="O350" s="54"/>
      <c r="P350" s="50" t="s">
        <v>2</v>
      </c>
      <c r="Q350" s="51" t="s">
        <v>99</v>
      </c>
      <c r="R350" s="51" t="s">
        <v>100</v>
      </c>
      <c r="S350" s="51" t="s">
        <v>101</v>
      </c>
      <c r="T350" s="51" t="s">
        <v>102</v>
      </c>
      <c r="U350" s="51" t="s">
        <v>138</v>
      </c>
      <c r="V350" s="51" t="s">
        <v>103</v>
      </c>
      <c r="W350" s="51" t="s">
        <v>104</v>
      </c>
      <c r="X350" s="51" t="s">
        <v>105</v>
      </c>
      <c r="Y350" s="52" t="s">
        <v>106</v>
      </c>
    </row>
    <row r="351" spans="1:34" ht="14.25" x14ac:dyDescent="0.2">
      <c r="A351" s="3"/>
      <c r="C351" s="39" t="s">
        <v>95</v>
      </c>
      <c r="D351" s="21">
        <f>CORREL($A$8:$A$344,D8:D344)^2</f>
        <v>0.94610472719756211</v>
      </c>
      <c r="E351" s="21">
        <f>CORREL($A$8:$A$344,H8:H344)^2</f>
        <v>0.95470853859240323</v>
      </c>
      <c r="F351" s="21">
        <f>CORREL($A$8:$A$344,K8:K344)^2</f>
        <v>0.99812920297690999</v>
      </c>
      <c r="G351" s="21">
        <f>CORREL($A$8:$A$344,N8:N344)^2</f>
        <v>1.9974204909178521E-3</v>
      </c>
      <c r="H351" s="21">
        <f>CORREL($A$8:$A$344,Q8:Q344)^2</f>
        <v>0.44185927783650858</v>
      </c>
      <c r="I351" s="21">
        <f>CORREL($A$8:$A$344,T8:T344)^2</f>
        <v>3.8111077216408829E-2</v>
      </c>
      <c r="J351" s="21">
        <f>CORREL($A$8:$A$344,W8:W344)^2</f>
        <v>0.48017322870639639</v>
      </c>
      <c r="K351" s="21">
        <f>CORREL($A$8:$A$344,Z8:Z344)^2</f>
        <v>0.23479072593452041</v>
      </c>
      <c r="L351" s="21">
        <f>CORREL($A$8:$A$344,AC8:AC344)^2</f>
        <v>0.10578579730887347</v>
      </c>
      <c r="M351" s="40">
        <f>CORREL($A$8:$A$344,AF8:AF344)^2</f>
        <v>5.6126575908480386E-2</v>
      </c>
      <c r="O351" s="39" t="s">
        <v>107</v>
      </c>
      <c r="P351" s="7">
        <v>9.666896989381442</v>
      </c>
      <c r="Q351" s="7">
        <v>-2.5327839315140706</v>
      </c>
      <c r="R351" s="7">
        <v>0.23780797830886438</v>
      </c>
      <c r="S351" s="7">
        <v>2.4560713919239201</v>
      </c>
      <c r="T351" s="7">
        <v>-0.29711410403042859</v>
      </c>
      <c r="U351" s="7">
        <v>4.0414890261202894</v>
      </c>
      <c r="V351" s="7">
        <v>-6.0906971463233865E-2</v>
      </c>
      <c r="W351" s="7">
        <v>0.75588859133652619</v>
      </c>
      <c r="X351" s="7">
        <v>2.2092265883177293</v>
      </c>
      <c r="Y351" s="48">
        <v>0.63254910616695681</v>
      </c>
    </row>
    <row r="352" spans="1:34" x14ac:dyDescent="0.2">
      <c r="A352" s="3"/>
      <c r="C352" s="39" t="s">
        <v>96</v>
      </c>
      <c r="D352" s="53">
        <f>PEARSON($A$8:$A$344,D8:D344)</f>
        <v>-0.9726791491532869</v>
      </c>
      <c r="E352" s="53">
        <f>PEARSON($A$8:$A$344,H8:H344)</f>
        <v>-0.97709187827573474</v>
      </c>
      <c r="F352" s="53">
        <f>PEARSON($A$8:$A$344,K8:K344)</f>
        <v>-0.9990641635935652</v>
      </c>
      <c r="G352" s="53">
        <f>PEARSON($A$8:$A$344,N8:N344)</f>
        <v>4.4692510456650923E-2</v>
      </c>
      <c r="H352" s="53">
        <f>PEARSON($A$8:$A$344,Q8:Q344)</f>
        <v>0.66472496405393755</v>
      </c>
      <c r="I352" s="53">
        <f>PEARSON($A$8:$A$344,T8:T344)</f>
        <v>0.19522058604667908</v>
      </c>
      <c r="J352" s="53">
        <f>PEARSON($A$8:$A$344,W8:W344)</f>
        <v>0.69294532880047355</v>
      </c>
      <c r="K352" s="53">
        <f>PEARSON($A$8:$A$344,Z8:Z344)</f>
        <v>-0.48455208794774624</v>
      </c>
      <c r="L352" s="53">
        <f>PEARSON($A$8:$A$344,AC8:AC344)</f>
        <v>0.32524728639740175</v>
      </c>
      <c r="M352" s="41">
        <f>PEARSON($A$8:$A$344,AF8:AF344)</f>
        <v>0.23691048079069948</v>
      </c>
      <c r="O352" s="39" t="s">
        <v>108</v>
      </c>
      <c r="P352" s="7">
        <v>-5.9141205591456858</v>
      </c>
      <c r="Q352" s="7">
        <v>-1.2778977570978052</v>
      </c>
      <c r="R352" s="7">
        <v>-1.1651690730535165</v>
      </c>
      <c r="S352" s="7">
        <v>-5.6662287959925433</v>
      </c>
      <c r="T352" s="7">
        <v>-5.8084023486680447</v>
      </c>
      <c r="U352" s="7">
        <v>-6.1005892027958462</v>
      </c>
      <c r="V352" s="7">
        <v>-0.57206070688754451</v>
      </c>
      <c r="W352" s="7">
        <v>-0.43393286893468908</v>
      </c>
      <c r="X352" s="7">
        <v>-4.9812088168098114</v>
      </c>
      <c r="Y352" s="48">
        <v>-4.6567196328963139</v>
      </c>
    </row>
    <row r="353" spans="1:29" x14ac:dyDescent="0.2">
      <c r="A353" s="55" t="s">
        <v>111</v>
      </c>
      <c r="B353" s="22">
        <f>SUM(E353:M353)</f>
        <v>100.00001385226265</v>
      </c>
      <c r="C353" s="39" t="s">
        <v>97</v>
      </c>
      <c r="E353" s="21">
        <f t="shared" ref="E353:M353" si="82">E354/$D$354*100</f>
        <v>76.178065244412423</v>
      </c>
      <c r="F353" s="21">
        <f t="shared" si="82"/>
        <v>25.98688939395231</v>
      </c>
      <c r="G353" s="21">
        <f t="shared" si="82"/>
        <v>-0.1385620219787409</v>
      </c>
      <c r="H353" s="21">
        <f t="shared" si="82"/>
        <v>-0.6130786011451218</v>
      </c>
      <c r="I353" s="21">
        <f t="shared" si="82"/>
        <v>-1.3680610089963079</v>
      </c>
      <c r="J353" s="21">
        <f t="shared" si="82"/>
        <v>-5.1365775235640093E-2</v>
      </c>
      <c r="K353" s="21">
        <f t="shared" si="82"/>
        <v>0.88240630892330119</v>
      </c>
      <c r="L353" s="21">
        <f t="shared" si="82"/>
        <v>-0.64232448399007036</v>
      </c>
      <c r="M353" s="40">
        <f t="shared" si="82"/>
        <v>-0.23395520367950839</v>
      </c>
      <c r="O353" s="39" t="s">
        <v>109</v>
      </c>
      <c r="P353" s="7" cm="1">
        <f t="array" ref="P353">SUM((G14:G25-E14:E25)^2)</f>
        <v>166.52690892143386</v>
      </c>
      <c r="Q353" s="7" cm="1">
        <f t="array" ref="Q353">SUM((G38:G49-I14:I25)^2)</f>
        <v>6.366842688741384</v>
      </c>
      <c r="R353" s="7" cm="1">
        <f t="array" ref="R353">SUM((G62:G73-L14:L25)^2)</f>
        <v>5.8174440913312649E-2</v>
      </c>
      <c r="S353" s="7" cm="1">
        <f t="array" ref="S353">SUM((G86:G97-O14:O25)^2)</f>
        <v>5.3364924980446844</v>
      </c>
      <c r="T353" s="7" cm="1">
        <f t="array" ref="T353">SUM((G110:G121-R14:R25)^2)</f>
        <v>0.60503848233674451</v>
      </c>
      <c r="U353" s="7" cm="1">
        <f t="array" ref="U353">SUM((G134:G145-U14:U25)^2)</f>
        <v>30.522920404602655</v>
      </c>
      <c r="V353" s="7" cm="1">
        <f t="array" ref="V353">SUM((G158:G169-X14:X25)^2)</f>
        <v>0.10685468733627299</v>
      </c>
      <c r="W353" s="7" cm="1">
        <f t="array" ref="W353">SUM((G182:G193-AA14:AA25)^2)</f>
        <v>0.35040353401337654</v>
      </c>
      <c r="X353" s="7" cm="1">
        <f t="array" ref="X353">SUM((G206:G217-AD14:AD25)^2)</f>
        <v>10.900523028028184</v>
      </c>
      <c r="Y353" s="48" cm="1">
        <f t="array" ref="Y353">SUM((G230:G241-AG14:AG25)^2)</f>
        <v>1.4301951387500393</v>
      </c>
    </row>
    <row r="354" spans="1:29" x14ac:dyDescent="0.2">
      <c r="A354" s="3"/>
      <c r="C354" s="42" t="s">
        <v>94</v>
      </c>
      <c r="D354" s="21">
        <f>SLOPE(D8:D344,$A$8:$A$344)*($A$349-$A$2)</f>
        <v>-34.942829161658949</v>
      </c>
      <c r="E354" s="21">
        <f>SLOPE(H8:H344,$A$8:$A$344)*($A$349-$A$2)</f>
        <v>-26.618771197012126</v>
      </c>
      <c r="F354" s="21">
        <f>SLOPE(K8:K344,$A$8:$A$344)*($A$349-$A$2)</f>
        <v>-9.0805543653580241</v>
      </c>
      <c r="G354" s="21">
        <f>SLOPE(N8:N344,$A$8:$A$344)*($A$349-$A$2)</f>
        <v>4.8417490622971765E-2</v>
      </c>
      <c r="H354" s="21">
        <f>SLOPE(Q8:Q344,$A$8:$A$344)*($A$349-$A$2)</f>
        <v>0.2142270082248284</v>
      </c>
      <c r="I354" s="21">
        <f>SLOPE(T8:T344,$A$8:$A$344)*($A$349-$A$2)</f>
        <v>0.47803922120084757</v>
      </c>
      <c r="J354" s="21">
        <f>SLOPE(W8:W344,$A$8:$A$344)*($A$349-$A$2)</f>
        <v>1.7948655088151438E-2</v>
      </c>
      <c r="K354" s="21">
        <f>SLOPE(Z8:Z344,$A$8:$A$344)*($A$349-$A$2)</f>
        <v>-0.3083377290387696</v>
      </c>
      <c r="L354" s="21">
        <f>SLOPE(AC8:AC344,$A$8:$A$344)*($A$349-$A$2)</f>
        <v>0.22444634710415767</v>
      </c>
      <c r="M354" s="40">
        <f>SLOPE(AF8:AF344,$A$8:$A$344)*($A$349-$A$2)</f>
        <v>8.1750567136541843E-2</v>
      </c>
      <c r="O354" s="39" t="s">
        <v>112</v>
      </c>
      <c r="P354" s="7">
        <f>SQRT(P353)/24/ABS(P351)</f>
        <v>5.5621651274357566E-2</v>
      </c>
      <c r="Q354" s="7">
        <f t="shared" ref="Q354:Y354" si="83">SQRT(Q353)/24/ABS(Q351)</f>
        <v>4.1509994492787888E-2</v>
      </c>
      <c r="R354" s="7">
        <f t="shared" si="83"/>
        <v>4.2259898200024675E-2</v>
      </c>
      <c r="S354" s="7">
        <f t="shared" si="83"/>
        <v>3.9190041501517878E-2</v>
      </c>
      <c r="T354" s="7">
        <f t="shared" si="83"/>
        <v>0.10908297880387663</v>
      </c>
      <c r="U354" s="7">
        <f t="shared" si="83"/>
        <v>5.6958743001930753E-2</v>
      </c>
      <c r="V354" s="7">
        <f t="shared" si="83"/>
        <v>0.22362406721249631</v>
      </c>
      <c r="W354" s="7">
        <f t="shared" si="83"/>
        <v>3.2629859707286976E-2</v>
      </c>
      <c r="X354" s="7">
        <f t="shared" si="83"/>
        <v>6.2269039284743533E-2</v>
      </c>
      <c r="Y354" s="48">
        <f t="shared" si="83"/>
        <v>7.8775679987908631E-2</v>
      </c>
      <c r="Z354" s="56" t="s">
        <v>110</v>
      </c>
    </row>
    <row r="355" spans="1:29" ht="13.5" x14ac:dyDescent="0.25">
      <c r="A355" s="3"/>
      <c r="C355" s="39" t="s">
        <v>137</v>
      </c>
      <c r="D355" s="61">
        <f>TINV(0.05,335) * STEYX(D8:D344,$A$8:$A$344)*SQRT(1/337+(A344-AVERAGE($A$8:$A$344))^2/DEVSQ($A$8:$A$344))</f>
        <v>0.50143694208025635</v>
      </c>
      <c r="E355" s="61">
        <f t="shared" ref="E355:F355" si="84">TINV(0.05,335) * STEYX(E8:E344,$A$8:$A$344)*SQRT(1/337+(B344-AVERAGE($A$8:$A$344))^2/DEVSQ($A$8:$A$344))</f>
        <v>10.244569357211656</v>
      </c>
      <c r="F355" s="61">
        <f t="shared" si="84"/>
        <v>2.8572524522137992</v>
      </c>
      <c r="G355" s="21"/>
      <c r="H355" s="21"/>
      <c r="I355" s="21"/>
      <c r="J355" s="21"/>
      <c r="K355" s="21"/>
      <c r="L355" s="21"/>
      <c r="M355" s="40"/>
      <c r="O355" s="39"/>
      <c r="P355" s="7"/>
      <c r="Q355" s="7"/>
      <c r="R355" s="7"/>
      <c r="S355" s="7"/>
      <c r="T355" s="7"/>
      <c r="U355" s="7"/>
      <c r="V355" s="7"/>
      <c r="W355" s="7"/>
      <c r="X355" s="7"/>
      <c r="Y355" s="48"/>
      <c r="Z355" s="56"/>
    </row>
    <row r="356" spans="1:29" ht="13.5" thickBot="1" x14ac:dyDescent="0.25">
      <c r="C356" s="43" t="s">
        <v>98</v>
      </c>
      <c r="D356" s="44">
        <f>SUM(E354,F354,G354,H354,I354,J354,K354,L354,M354)</f>
        <v>-34.942834002031411</v>
      </c>
      <c r="E356" s="45"/>
      <c r="F356" s="45"/>
      <c r="G356" s="45"/>
      <c r="H356" s="45"/>
      <c r="I356" s="45"/>
      <c r="J356" s="45"/>
      <c r="K356" s="45"/>
      <c r="L356" s="45"/>
      <c r="M356" s="46"/>
      <c r="O356" s="43" t="s">
        <v>97</v>
      </c>
      <c r="P356" s="47"/>
      <c r="Q356" s="47">
        <f t="shared" ref="Q356:Y356" si="85">Q351/$P$351 * COS(2*PI()/12*(Q352-$P$352))*100</f>
        <v>19.799818569057003</v>
      </c>
      <c r="R356" s="47">
        <f t="shared" si="85"/>
        <v>-1.950845734897342</v>
      </c>
      <c r="S356" s="47">
        <f t="shared" si="85"/>
        <v>25.193314465172623</v>
      </c>
      <c r="T356" s="47">
        <f t="shared" si="85"/>
        <v>-3.0688134288049809</v>
      </c>
      <c r="U356" s="47">
        <f t="shared" si="85"/>
        <v>41.608403290914914</v>
      </c>
      <c r="V356" s="47">
        <f t="shared" si="85"/>
        <v>0.59303845579506775</v>
      </c>
      <c r="W356" s="47">
        <f t="shared" si="85"/>
        <v>-7.5315126425307755</v>
      </c>
      <c r="X356" s="47">
        <f t="shared" si="85"/>
        <v>20.180831576537283</v>
      </c>
      <c r="Y356" s="49">
        <f t="shared" si="85"/>
        <v>5.1757972177030727</v>
      </c>
      <c r="Z356" s="22">
        <f>SUM(Q356:Y356)</f>
        <v>100.00003176894688</v>
      </c>
    </row>
    <row r="357" spans="1:29" x14ac:dyDescent="0.2">
      <c r="C357" s="15"/>
      <c r="D357" s="21"/>
      <c r="O357" s="15"/>
      <c r="P357" s="7"/>
      <c r="Q357" s="7"/>
      <c r="R357" s="7"/>
      <c r="S357" s="7"/>
      <c r="T357" s="7"/>
      <c r="U357" s="7"/>
      <c r="V357" s="7"/>
      <c r="W357" s="7"/>
      <c r="X357" s="7"/>
      <c r="Y357" s="7"/>
    </row>
    <row r="358" spans="1:29" x14ac:dyDescent="0.2">
      <c r="C358" s="15"/>
      <c r="D358" s="21"/>
      <c r="O358" s="15"/>
      <c r="P358" s="7"/>
      <c r="Q358" s="7"/>
      <c r="R358" s="7"/>
      <c r="S358" s="7"/>
      <c r="T358" s="7"/>
      <c r="U358" s="7"/>
      <c r="V358" s="7"/>
      <c r="W358" s="7"/>
      <c r="X358" s="7"/>
      <c r="Y358" s="7"/>
    </row>
    <row r="359" spans="1:29" x14ac:dyDescent="0.2">
      <c r="C359" s="15"/>
      <c r="D359" s="21"/>
      <c r="O359" s="15"/>
      <c r="P359" s="7"/>
      <c r="Q359" s="7"/>
      <c r="R359" s="7"/>
      <c r="S359" s="7"/>
      <c r="T359" s="7"/>
      <c r="U359" s="7"/>
      <c r="V359" s="7"/>
      <c r="W359" s="7"/>
      <c r="X359" s="7"/>
      <c r="Y359" s="7"/>
    </row>
    <row r="360" spans="1:29" x14ac:dyDescent="0.2">
      <c r="C360" s="15"/>
      <c r="D360" s="21"/>
      <c r="O360" s="15"/>
      <c r="P360" s="7"/>
      <c r="Q360" s="7"/>
      <c r="R360" s="7"/>
      <c r="S360" s="7"/>
      <c r="T360" s="7"/>
      <c r="U360" s="7"/>
      <c r="V360" s="7"/>
      <c r="W360" s="7"/>
      <c r="X360" s="7"/>
      <c r="Y360" s="7"/>
    </row>
    <row r="361" spans="1:29" x14ac:dyDescent="0.2">
      <c r="C361" s="15"/>
      <c r="D361" s="21"/>
      <c r="O361" s="15"/>
      <c r="P361" s="7"/>
      <c r="Q361" s="7"/>
      <c r="R361" s="7"/>
      <c r="S361" s="7"/>
      <c r="T361" s="7"/>
      <c r="U361" s="7"/>
      <c r="V361" s="7"/>
      <c r="W361" s="7"/>
      <c r="X361" s="7"/>
      <c r="Y361" s="7"/>
    </row>
    <row r="362" spans="1:29" x14ac:dyDescent="0.2">
      <c r="C362" s="15"/>
      <c r="D362" s="21"/>
      <c r="O362" s="15"/>
      <c r="P362" s="7"/>
      <c r="Q362" s="7"/>
      <c r="R362" s="7"/>
      <c r="S362" s="7"/>
      <c r="T362" s="7"/>
      <c r="U362" s="7"/>
      <c r="V362" s="7"/>
      <c r="W362" s="7"/>
      <c r="X362" s="7"/>
      <c r="Y362" s="7"/>
    </row>
    <row r="363" spans="1:29" x14ac:dyDescent="0.2">
      <c r="C363" s="15"/>
      <c r="D363" s="21"/>
      <c r="O363" s="15"/>
      <c r="P363" s="7"/>
      <c r="Q363" s="7"/>
      <c r="R363" s="7"/>
      <c r="S363" s="7"/>
      <c r="T363" s="7"/>
      <c r="U363" s="7"/>
      <c r="V363" s="7"/>
      <c r="W363" s="7"/>
      <c r="X363" s="7"/>
      <c r="Y363" s="7"/>
    </row>
    <row r="364" spans="1:29" x14ac:dyDescent="0.2">
      <c r="C364" s="15"/>
      <c r="D364" s="21"/>
    </row>
    <row r="365" spans="1:29" x14ac:dyDescent="0.2">
      <c r="C365" s="15"/>
      <c r="D365" s="21"/>
      <c r="T365" t="s">
        <v>23</v>
      </c>
      <c r="U365" t="s">
        <v>13</v>
      </c>
      <c r="V365" t="s">
        <v>14</v>
      </c>
      <c r="W365" t="s">
        <v>15</v>
      </c>
      <c r="X365" t="s">
        <v>16</v>
      </c>
      <c r="Y365" t="s">
        <v>17</v>
      </c>
      <c r="Z365" t="s">
        <v>18</v>
      </c>
      <c r="AA365" t="s">
        <v>19</v>
      </c>
      <c r="AB365" t="s">
        <v>20</v>
      </c>
      <c r="AC365" t="s">
        <v>21</v>
      </c>
    </row>
    <row r="366" spans="1:29" x14ac:dyDescent="0.2">
      <c r="C366" s="15"/>
      <c r="D366" s="21"/>
    </row>
    <row r="367" spans="1:29" x14ac:dyDescent="0.2">
      <c r="C367" s="15"/>
      <c r="D367" s="21"/>
    </row>
    <row r="368" spans="1:29" x14ac:dyDescent="0.2">
      <c r="C368" s="15"/>
      <c r="D368" s="21"/>
    </row>
    <row r="369" spans="3:29" x14ac:dyDescent="0.2">
      <c r="C369" s="15"/>
      <c r="D369" s="21"/>
    </row>
    <row r="370" spans="3:29" x14ac:dyDescent="0.2">
      <c r="C370" s="15"/>
      <c r="D370" s="21"/>
    </row>
    <row r="371" spans="3:29" x14ac:dyDescent="0.2">
      <c r="C371" s="15"/>
      <c r="D371" s="21"/>
    </row>
    <row r="372" spans="3:29" x14ac:dyDescent="0.2">
      <c r="C372" s="15"/>
      <c r="D372" s="21"/>
      <c r="T372" s="21">
        <f>SUM(D8:E8)</f>
        <v>24.763764007380953</v>
      </c>
      <c r="U372" s="21">
        <f>SUM(H8:I8)</f>
        <v>11.132504768680974</v>
      </c>
      <c r="V372" s="21">
        <f>SUM(K8:L8)</f>
        <v>4.3184425647280094</v>
      </c>
      <c r="W372" s="21">
        <f>SUM(N8:O8)</f>
        <v>2.5628376944417082</v>
      </c>
      <c r="X372" s="21">
        <f>SUM(Q8:R8)</f>
        <v>-0.46420914394191137</v>
      </c>
      <c r="Y372" s="21">
        <f>SUM(T8:U8)</f>
        <v>3.9796268990281201</v>
      </c>
      <c r="Z372" s="21">
        <f>SUM(W8:X8)</f>
        <v>0.11122807964901457</v>
      </c>
      <c r="AA372" s="21">
        <f>SUM(Z8:AA8)</f>
        <v>-0.48529207789408901</v>
      </c>
      <c r="AB372" s="21">
        <f>SUM(AC8:AD8)</f>
        <v>2.2838483328078807</v>
      </c>
      <c r="AC372" s="21">
        <f>SUM(AF8:AG8)</f>
        <v>1.3248194749907634</v>
      </c>
    </row>
    <row r="373" spans="3:29" x14ac:dyDescent="0.2">
      <c r="C373" s="15"/>
      <c r="D373" s="21"/>
      <c r="T373" s="21">
        <f t="shared" ref="T373:T436" si="86">SUM(D9:E9)</f>
        <v>33.321512399494047</v>
      </c>
      <c r="U373" s="21">
        <f t="shared" ref="U373:U436" si="87">SUM(H9:I9)</f>
        <v>13.894918883859646</v>
      </c>
      <c r="V373" s="21">
        <f t="shared" ref="V373:V436" si="88">SUM(K9:L9)</f>
        <v>4.0285157860375449</v>
      </c>
      <c r="W373" s="21">
        <f t="shared" ref="W373:W436" si="89">SUM(N9:O9)</f>
        <v>3.9277513301262323</v>
      </c>
      <c r="X373" s="21">
        <f t="shared" ref="X373:X436" si="90">SUM(Q9:R9)</f>
        <v>-0.91050453245381602</v>
      </c>
      <c r="Y373" s="21">
        <f t="shared" ref="Y373:Y436" si="91">SUM(T9:U9)</f>
        <v>7.5638678571531148</v>
      </c>
      <c r="Z373" s="21">
        <f t="shared" ref="Z373:Z436" si="92">SUM(W9:X9)</f>
        <v>-2.4923524249794854E-2</v>
      </c>
      <c r="AA373" s="21">
        <f t="shared" ref="AA373:AA436" si="93">SUM(Z9:AA9)</f>
        <v>-0.52650832438218442</v>
      </c>
      <c r="AB373" s="21">
        <f t="shared" ref="AB373:AB436" si="94">SUM(AC9:AD9)</f>
        <v>4.0664964774209782</v>
      </c>
      <c r="AC373" s="21">
        <f t="shared" ref="AC373:AC436" si="95">SUM(AF9:AG9)</f>
        <v>1.3019200640979065</v>
      </c>
    </row>
    <row r="374" spans="3:29" x14ac:dyDescent="0.2">
      <c r="C374" s="15"/>
      <c r="D374" s="21"/>
      <c r="T374" s="21">
        <f t="shared" si="86"/>
        <v>32.026365564672616</v>
      </c>
      <c r="U374" s="21">
        <f t="shared" si="87"/>
        <v>15.168836672311954</v>
      </c>
      <c r="V374" s="21">
        <f t="shared" si="88"/>
        <v>3.9849005360375429</v>
      </c>
      <c r="W374" s="21">
        <f t="shared" si="89"/>
        <v>3.9227689953345655</v>
      </c>
      <c r="X374" s="21">
        <f t="shared" si="90"/>
        <v>-0.6352778903407208</v>
      </c>
      <c r="Y374" s="21">
        <f t="shared" si="91"/>
        <v>6.4943522783138308</v>
      </c>
      <c r="Z374" s="21">
        <f t="shared" si="92"/>
        <v>9.7533966256157373E-2</v>
      </c>
      <c r="AA374" s="21">
        <f t="shared" si="93"/>
        <v>-0.50510419432266063</v>
      </c>
      <c r="AB374" s="21">
        <f t="shared" si="94"/>
        <v>2.9667939782840733</v>
      </c>
      <c r="AC374" s="21">
        <f t="shared" si="95"/>
        <v>0.53160063516933487</v>
      </c>
    </row>
    <row r="375" spans="3:29" x14ac:dyDescent="0.2">
      <c r="C375" s="15"/>
      <c r="D375" s="21"/>
      <c r="T375" s="21">
        <f t="shared" si="86"/>
        <v>23.553305380238093</v>
      </c>
      <c r="U375" s="21">
        <f t="shared" si="87"/>
        <v>15.00652675350284</v>
      </c>
      <c r="V375" s="21">
        <f t="shared" si="88"/>
        <v>4.0055052723173077</v>
      </c>
      <c r="W375" s="21">
        <f t="shared" si="89"/>
        <v>1.813792730721469</v>
      </c>
      <c r="X375" s="21">
        <f t="shared" si="90"/>
        <v>-0.29678606605500646</v>
      </c>
      <c r="Y375" s="21">
        <f t="shared" si="91"/>
        <v>2.7648527728971652</v>
      </c>
      <c r="Z375" s="21">
        <f t="shared" si="92"/>
        <v>9.7591478190681258E-2</v>
      </c>
      <c r="AA375" s="21">
        <f t="shared" si="93"/>
        <v>-0.42754615146551767</v>
      </c>
      <c r="AB375" s="21">
        <f t="shared" si="94"/>
        <v>0.70097092614121514</v>
      </c>
      <c r="AC375" s="21">
        <f t="shared" si="95"/>
        <v>-0.11154966932471283</v>
      </c>
    </row>
    <row r="376" spans="3:29" x14ac:dyDescent="0.2">
      <c r="C376" s="15"/>
      <c r="D376" s="21"/>
      <c r="T376" s="21">
        <f t="shared" si="86"/>
        <v>18.874698561845239</v>
      </c>
      <c r="U376" s="21">
        <f t="shared" si="87"/>
        <v>14.447002217371846</v>
      </c>
      <c r="V376" s="21">
        <f t="shared" si="88"/>
        <v>4.0149321599661221</v>
      </c>
      <c r="W376" s="21">
        <f t="shared" si="89"/>
        <v>0.92924622051313666</v>
      </c>
      <c r="X376" s="21">
        <f t="shared" si="90"/>
        <v>-0.14238044310857767</v>
      </c>
      <c r="Y376" s="21">
        <f t="shared" si="91"/>
        <v>1.6305897783138326</v>
      </c>
      <c r="Z376" s="21">
        <f t="shared" si="92"/>
        <v>-5.0319996898604502E-2</v>
      </c>
      <c r="AA376" s="21">
        <f t="shared" si="93"/>
        <v>-0.29169092348932713</v>
      </c>
      <c r="AB376" s="21">
        <f t="shared" si="94"/>
        <v>-1.4413561945433093</v>
      </c>
      <c r="AC376" s="21">
        <f t="shared" si="95"/>
        <v>-0.22129756506876042</v>
      </c>
    </row>
    <row r="377" spans="3:29" x14ac:dyDescent="0.2">
      <c r="C377" s="15"/>
      <c r="D377" s="21"/>
      <c r="T377" s="21">
        <f t="shared" si="86"/>
        <v>16.314300660386905</v>
      </c>
      <c r="U377" s="21">
        <f t="shared" si="87"/>
        <v>13.609115226508948</v>
      </c>
      <c r="V377" s="21">
        <f t="shared" si="88"/>
        <v>4.0321518509482459</v>
      </c>
      <c r="W377" s="21">
        <f t="shared" si="89"/>
        <v>-0.24382077636186339</v>
      </c>
      <c r="X377" s="21">
        <f t="shared" si="90"/>
        <v>3.2050577545174042E-3</v>
      </c>
      <c r="Y377" s="21">
        <f t="shared" si="91"/>
        <v>0.96204385105192891</v>
      </c>
      <c r="Z377" s="21">
        <f t="shared" si="92"/>
        <v>-0.14860798419027108</v>
      </c>
      <c r="AA377" s="21">
        <f t="shared" si="93"/>
        <v>-0.14992235902504142</v>
      </c>
      <c r="AB377" s="21">
        <f t="shared" si="94"/>
        <v>-1.5236240477873553</v>
      </c>
      <c r="AC377" s="21">
        <f t="shared" si="95"/>
        <v>-0.22620852548542719</v>
      </c>
    </row>
    <row r="378" spans="3:29" x14ac:dyDescent="0.2">
      <c r="C378" s="15"/>
      <c r="D378" s="21"/>
      <c r="T378" s="21">
        <f t="shared" si="86"/>
        <v>14.552544934880954</v>
      </c>
      <c r="U378" s="21">
        <f t="shared" si="87"/>
        <v>12.614186957611309</v>
      </c>
      <c r="V378" s="21">
        <f t="shared" si="88"/>
        <v>4.0737238432101677</v>
      </c>
      <c r="W378" s="21">
        <f t="shared" si="89"/>
        <v>-0.90029433534995928</v>
      </c>
      <c r="X378" s="21">
        <f t="shared" si="90"/>
        <v>3.5370544778327018E-2</v>
      </c>
      <c r="Y378" s="21">
        <f t="shared" si="91"/>
        <v>-2.227858126949922E-2</v>
      </c>
      <c r="Z378" s="21">
        <f t="shared" si="92"/>
        <v>4.1035404202586029E-2</v>
      </c>
      <c r="AA378" s="21">
        <f t="shared" si="93"/>
        <v>0.1848242369571016</v>
      </c>
      <c r="AB378" s="21">
        <f t="shared" si="94"/>
        <v>-1.2289251107337846</v>
      </c>
      <c r="AC378" s="21">
        <f t="shared" si="95"/>
        <v>-0.24506597325328433</v>
      </c>
    </row>
    <row r="379" spans="3:29" x14ac:dyDescent="0.2">
      <c r="C379" s="15"/>
      <c r="D379" s="21"/>
      <c r="T379" s="21">
        <f t="shared" si="86"/>
        <v>12.350304149940481</v>
      </c>
      <c r="U379" s="21">
        <f t="shared" si="87"/>
        <v>12.114837272878958</v>
      </c>
      <c r="V379" s="21">
        <f t="shared" si="88"/>
        <v>4.1333079837458868</v>
      </c>
      <c r="W379" s="21">
        <f t="shared" si="89"/>
        <v>-1.3417237709154353</v>
      </c>
      <c r="X379" s="21">
        <f t="shared" si="90"/>
        <v>-0.12765599409072081</v>
      </c>
      <c r="Y379" s="21">
        <f t="shared" si="91"/>
        <v>-1.3762881924599792</v>
      </c>
      <c r="Z379" s="21">
        <f t="shared" si="92"/>
        <v>4.1425768994252793E-2</v>
      </c>
      <c r="AA379" s="21">
        <f t="shared" si="93"/>
        <v>0.62002060338567289</v>
      </c>
      <c r="AB379" s="21">
        <f t="shared" si="94"/>
        <v>-1.3275917692754509</v>
      </c>
      <c r="AC379" s="21">
        <f t="shared" si="95"/>
        <v>-0.38600906072352226</v>
      </c>
    </row>
    <row r="380" spans="3:29" x14ac:dyDescent="0.2">
      <c r="C380" s="15"/>
      <c r="D380" s="21"/>
      <c r="T380" s="21">
        <f t="shared" si="86"/>
        <v>10.406628096636904</v>
      </c>
      <c r="U380" s="21">
        <f t="shared" si="87"/>
        <v>11.454430342521391</v>
      </c>
      <c r="V380" s="21">
        <f t="shared" si="88"/>
        <v>4.189184193210167</v>
      </c>
      <c r="W380" s="21">
        <f t="shared" si="89"/>
        <v>-1.6852439689213878</v>
      </c>
      <c r="X380" s="21">
        <f t="shared" si="90"/>
        <v>-6.2128704388339617E-2</v>
      </c>
      <c r="Y380" s="21">
        <f t="shared" si="91"/>
        <v>-2.7444999349004533</v>
      </c>
      <c r="Z380" s="21">
        <f t="shared" si="92"/>
        <v>4.1572673131157506E-2</v>
      </c>
      <c r="AA380" s="21">
        <f t="shared" si="93"/>
        <v>0.96817370008210124</v>
      </c>
      <c r="AB380" s="21">
        <f t="shared" si="94"/>
        <v>-1.3236662490968811</v>
      </c>
      <c r="AC380" s="21">
        <f t="shared" si="95"/>
        <v>-0.4311796888187604</v>
      </c>
    </row>
    <row r="381" spans="3:29" x14ac:dyDescent="0.2">
      <c r="C381" s="15"/>
      <c r="D381" s="21"/>
      <c r="T381" s="21">
        <f t="shared" si="86"/>
        <v>8.5543325169047613</v>
      </c>
      <c r="U381" s="21">
        <f t="shared" si="87"/>
        <v>10.376056841984791</v>
      </c>
      <c r="V381" s="21">
        <f t="shared" si="88"/>
        <v>4.2373715387458475</v>
      </c>
      <c r="W381" s="21">
        <f t="shared" si="89"/>
        <v>-1.709697361838054</v>
      </c>
      <c r="X381" s="21">
        <f t="shared" si="90"/>
        <v>0.12462275144499391</v>
      </c>
      <c r="Y381" s="21">
        <f t="shared" si="91"/>
        <v>-3.4932352895730738</v>
      </c>
      <c r="Z381" s="21">
        <f t="shared" si="92"/>
        <v>-0.23303557603550917</v>
      </c>
      <c r="AA381" s="21">
        <f t="shared" si="93"/>
        <v>1.1296681049035304</v>
      </c>
      <c r="AB381" s="21">
        <f t="shared" si="94"/>
        <v>-1.4512276701385463</v>
      </c>
      <c r="AC381" s="21">
        <f t="shared" si="95"/>
        <v>-0.42616678572352229</v>
      </c>
    </row>
    <row r="382" spans="3:29" x14ac:dyDescent="0.2">
      <c r="C382" s="15"/>
      <c r="D382" s="21"/>
      <c r="T382" s="21">
        <f t="shared" si="86"/>
        <v>7.3575128226785758</v>
      </c>
      <c r="U382" s="21">
        <f t="shared" si="87"/>
        <v>9.2145403796639584</v>
      </c>
      <c r="V382" s="21">
        <f t="shared" si="88"/>
        <v>4.284511819966113</v>
      </c>
      <c r="W382" s="21">
        <f t="shared" si="89"/>
        <v>-1.7333164940106736</v>
      </c>
      <c r="X382" s="21">
        <f t="shared" si="90"/>
        <v>0.4286022831711841</v>
      </c>
      <c r="Y382" s="21">
        <f t="shared" si="91"/>
        <v>-4.0067298912397389</v>
      </c>
      <c r="Z382" s="21">
        <f t="shared" si="92"/>
        <v>-9.9818514487890142E-2</v>
      </c>
      <c r="AA382" s="21">
        <f t="shared" si="93"/>
        <v>0.91242514817733988</v>
      </c>
      <c r="AB382" s="21">
        <f t="shared" si="94"/>
        <v>-1.2435490510909277</v>
      </c>
      <c r="AC382" s="21">
        <f t="shared" si="95"/>
        <v>-0.39915004295566514</v>
      </c>
    </row>
    <row r="383" spans="3:29" x14ac:dyDescent="0.2">
      <c r="C383" s="15"/>
      <c r="D383" s="21"/>
      <c r="T383" s="21">
        <f t="shared" si="86"/>
        <v>9.7444955469047638</v>
      </c>
      <c r="U383" s="21">
        <f t="shared" si="87"/>
        <v>9.1055366761802361</v>
      </c>
      <c r="V383" s="21">
        <f t="shared" si="88"/>
        <v>4.2484293588946898</v>
      </c>
      <c r="W383" s="21">
        <f t="shared" si="89"/>
        <v>-0.77737990502257803</v>
      </c>
      <c r="X383" s="21">
        <f t="shared" si="90"/>
        <v>0.16105297814142172</v>
      </c>
      <c r="Y383" s="21">
        <f t="shared" si="91"/>
        <v>-2.4227712306147411</v>
      </c>
      <c r="Z383" s="21">
        <f t="shared" si="92"/>
        <v>-7.3305735291461588E-2</v>
      </c>
      <c r="AA383" s="21">
        <f t="shared" si="93"/>
        <v>0.19432443889162521</v>
      </c>
      <c r="AB383" s="21">
        <f t="shared" si="94"/>
        <v>-0.63803802591235748</v>
      </c>
      <c r="AC383" s="21">
        <f t="shared" si="95"/>
        <v>-5.3357445425903316E-2</v>
      </c>
    </row>
    <row r="384" spans="3:29" x14ac:dyDescent="0.2">
      <c r="C384" s="15"/>
      <c r="D384" s="21"/>
      <c r="T384" s="21">
        <f t="shared" si="86"/>
        <v>21.763742032380954</v>
      </c>
      <c r="U384" s="21">
        <f t="shared" si="87"/>
        <v>11.067807503680797</v>
      </c>
      <c r="V384" s="21">
        <f t="shared" si="88"/>
        <v>3.9811883580613454</v>
      </c>
      <c r="W384" s="21">
        <f t="shared" si="89"/>
        <v>1.7000416302750414</v>
      </c>
      <c r="X384" s="21">
        <f t="shared" si="90"/>
        <v>-0.30548603227524473</v>
      </c>
      <c r="Y384" s="21">
        <f t="shared" si="91"/>
        <v>2.7278545156947862</v>
      </c>
      <c r="Z384" s="21">
        <f t="shared" si="92"/>
        <v>0.11357235298234791</v>
      </c>
      <c r="AA384" s="21">
        <f t="shared" si="93"/>
        <v>-0.34152243789408909</v>
      </c>
      <c r="AB384" s="21">
        <f t="shared" si="94"/>
        <v>1.7121776828078801</v>
      </c>
      <c r="AC384" s="21">
        <f t="shared" si="95"/>
        <v>1.1081387008240966</v>
      </c>
    </row>
    <row r="385" spans="3:29" x14ac:dyDescent="0.2">
      <c r="C385" s="15"/>
      <c r="D385" s="21"/>
      <c r="T385" s="21">
        <f t="shared" si="86"/>
        <v>29.718445358660716</v>
      </c>
      <c r="U385" s="21">
        <f t="shared" si="87"/>
        <v>13.467164163859707</v>
      </c>
      <c r="V385" s="21">
        <f t="shared" si="88"/>
        <v>3.6989014643708771</v>
      </c>
      <c r="W385" s="21">
        <f t="shared" si="89"/>
        <v>3.0223362659595656</v>
      </c>
      <c r="X385" s="21">
        <f t="shared" si="90"/>
        <v>-0.73191834162048275</v>
      </c>
      <c r="Y385" s="21">
        <f t="shared" si="91"/>
        <v>6.2153514938197834</v>
      </c>
      <c r="Z385" s="21">
        <f t="shared" si="92"/>
        <v>-2.2536970916461563E-2</v>
      </c>
      <c r="AA385" s="21">
        <f t="shared" si="93"/>
        <v>-0.43930742104885101</v>
      </c>
      <c r="AB385" s="21">
        <f t="shared" si="94"/>
        <v>3.423098948254311</v>
      </c>
      <c r="AC385" s="21">
        <f t="shared" si="95"/>
        <v>1.0853802015979066</v>
      </c>
    </row>
    <row r="386" spans="3:29" x14ac:dyDescent="0.2">
      <c r="C386" s="15"/>
      <c r="D386" s="21"/>
      <c r="T386" s="21">
        <f t="shared" si="86"/>
        <v>28.117311643005952</v>
      </c>
      <c r="U386" s="21">
        <f t="shared" si="87"/>
        <v>14.410149334813013</v>
      </c>
      <c r="V386" s="21">
        <f t="shared" si="88"/>
        <v>3.6642424868708829</v>
      </c>
      <c r="W386" s="21">
        <f t="shared" si="89"/>
        <v>3.0065327620012319</v>
      </c>
      <c r="X386" s="21">
        <f t="shared" si="90"/>
        <v>-0.4876092095073874</v>
      </c>
      <c r="Y386" s="21">
        <f t="shared" si="91"/>
        <v>5.1587368241471649</v>
      </c>
      <c r="Z386" s="21">
        <f t="shared" si="92"/>
        <v>9.9977038756157349E-2</v>
      </c>
      <c r="AA386" s="21">
        <f t="shared" si="93"/>
        <v>-0.42228087348932719</v>
      </c>
      <c r="AB386" s="21">
        <f t="shared" si="94"/>
        <v>2.3718771382840727</v>
      </c>
      <c r="AC386" s="21">
        <f t="shared" si="95"/>
        <v>0.31573161183600151</v>
      </c>
    </row>
    <row r="387" spans="3:29" x14ac:dyDescent="0.2">
      <c r="C387" s="15"/>
      <c r="D387" s="21"/>
      <c r="T387" s="21">
        <f t="shared" si="86"/>
        <v>19.237768721904764</v>
      </c>
      <c r="U387" s="21">
        <f t="shared" si="87"/>
        <v>13.908626362669565</v>
      </c>
      <c r="V387" s="21">
        <f t="shared" si="88"/>
        <v>3.6960592539839752</v>
      </c>
      <c r="W387" s="21">
        <f t="shared" si="89"/>
        <v>0.8934612607214687</v>
      </c>
      <c r="X387" s="21">
        <f t="shared" si="90"/>
        <v>-0.14263681438833997</v>
      </c>
      <c r="Y387" s="21">
        <f t="shared" si="91"/>
        <v>1.3739089495638312</v>
      </c>
      <c r="Z387" s="21">
        <f t="shared" si="92"/>
        <v>0.10009106985734792</v>
      </c>
      <c r="AA387" s="21">
        <f t="shared" si="93"/>
        <v>-0.35942900563218438</v>
      </c>
      <c r="AB387" s="21">
        <f t="shared" si="94"/>
        <v>9.4042955307879872E-2</v>
      </c>
      <c r="AC387" s="21">
        <f t="shared" si="95"/>
        <v>-0.32631503349137947</v>
      </c>
    </row>
    <row r="388" spans="3:29" x14ac:dyDescent="0.2">
      <c r="C388" s="15"/>
      <c r="D388" s="21"/>
      <c r="T388" s="21">
        <f t="shared" si="86"/>
        <v>14.093697312678572</v>
      </c>
      <c r="U388" s="21">
        <f t="shared" si="87"/>
        <v>13.019044045705414</v>
      </c>
      <c r="V388" s="21">
        <f t="shared" si="88"/>
        <v>3.7115794841327912</v>
      </c>
      <c r="W388" s="21">
        <f t="shared" si="89"/>
        <v>6.294210513136056E-3</v>
      </c>
      <c r="X388" s="21">
        <f t="shared" si="90"/>
        <v>2.2698910224755564E-2</v>
      </c>
      <c r="Y388" s="21">
        <f t="shared" si="91"/>
        <v>0.14859521164716494</v>
      </c>
      <c r="Z388" s="21">
        <f t="shared" si="92"/>
        <v>-4.7820460231937811E-2</v>
      </c>
      <c r="AA388" s="21">
        <f t="shared" si="93"/>
        <v>-0.24419590182266038</v>
      </c>
      <c r="AB388" s="21">
        <f t="shared" si="94"/>
        <v>-2.0859418828766429</v>
      </c>
      <c r="AC388" s="21">
        <f t="shared" si="95"/>
        <v>-0.43655441090209374</v>
      </c>
    </row>
    <row r="389" spans="3:29" x14ac:dyDescent="0.2">
      <c r="C389" s="15"/>
      <c r="D389" s="21"/>
      <c r="T389" s="21">
        <f t="shared" si="86"/>
        <v>11.327264552886904</v>
      </c>
      <c r="U389" s="21">
        <f t="shared" si="87"/>
        <v>11.891850414008331</v>
      </c>
      <c r="V389" s="21">
        <f t="shared" si="88"/>
        <v>3.7353315267815859</v>
      </c>
      <c r="W389" s="21">
        <f t="shared" si="89"/>
        <v>-1.1438761705285303</v>
      </c>
      <c r="X389" s="21">
        <f t="shared" si="90"/>
        <v>0.1509463135878506</v>
      </c>
      <c r="Y389" s="21">
        <f t="shared" si="91"/>
        <v>-0.46748571478140644</v>
      </c>
      <c r="Z389" s="21">
        <f t="shared" si="92"/>
        <v>-0.14610382585693776</v>
      </c>
      <c r="AA389" s="21">
        <f t="shared" si="93"/>
        <v>-0.13742035069170816</v>
      </c>
      <c r="AB389" s="21">
        <f t="shared" si="94"/>
        <v>-2.1192829461206903</v>
      </c>
      <c r="AC389" s="21">
        <f t="shared" si="95"/>
        <v>-0.43666196798542706</v>
      </c>
    </row>
    <row r="390" spans="3:29" x14ac:dyDescent="0.2">
      <c r="C390" s="15"/>
      <c r="D390" s="21"/>
      <c r="T390" s="21">
        <f t="shared" si="86"/>
        <v>9.1977751498809539</v>
      </c>
      <c r="U390" s="21">
        <f t="shared" si="87"/>
        <v>10.612681422611786</v>
      </c>
      <c r="V390" s="21">
        <f t="shared" si="88"/>
        <v>3.7794730357101756</v>
      </c>
      <c r="W390" s="21">
        <f t="shared" si="89"/>
        <v>-1.7944284253499592</v>
      </c>
      <c r="X390" s="21">
        <f t="shared" si="90"/>
        <v>0.19080849811166023</v>
      </c>
      <c r="Y390" s="21">
        <f t="shared" si="91"/>
        <v>-1.5062714746028334</v>
      </c>
      <c r="Z390" s="21">
        <f t="shared" si="92"/>
        <v>4.3538722535919394E-2</v>
      </c>
      <c r="AA390" s="21">
        <f t="shared" si="93"/>
        <v>0.17058761612376816</v>
      </c>
      <c r="AB390" s="21">
        <f t="shared" si="94"/>
        <v>-1.8498830224004528</v>
      </c>
      <c r="AC390" s="21">
        <f t="shared" si="95"/>
        <v>-0.44869395325328421</v>
      </c>
    </row>
    <row r="391" spans="3:29" x14ac:dyDescent="0.2">
      <c r="C391" s="15"/>
      <c r="D391" s="21"/>
      <c r="T391" s="21">
        <f t="shared" si="86"/>
        <v>7.7121601349404765</v>
      </c>
      <c r="U391" s="21">
        <f t="shared" si="87"/>
        <v>9.9814551103795566</v>
      </c>
      <c r="V391" s="21">
        <f t="shared" si="88"/>
        <v>3.8531874504125554</v>
      </c>
      <c r="W391" s="21">
        <f t="shared" si="89"/>
        <v>-2.0427278442487689</v>
      </c>
      <c r="X391" s="21">
        <f t="shared" si="90"/>
        <v>-9.8351715907208925E-3</v>
      </c>
      <c r="Y391" s="21">
        <f t="shared" si="91"/>
        <v>-2.4327533807933106</v>
      </c>
      <c r="Z391" s="21">
        <f t="shared" si="92"/>
        <v>4.3920084827586109E-2</v>
      </c>
      <c r="AA391" s="21">
        <f t="shared" si="93"/>
        <v>0.59733857005233959</v>
      </c>
      <c r="AB391" s="21">
        <f t="shared" si="94"/>
        <v>-1.8061494167754515</v>
      </c>
      <c r="AC391" s="21">
        <f t="shared" si="95"/>
        <v>-0.47227163989018894</v>
      </c>
    </row>
    <row r="392" spans="3:29" x14ac:dyDescent="0.2">
      <c r="C392" s="15"/>
      <c r="D392" s="21"/>
      <c r="T392" s="21">
        <f t="shared" si="86"/>
        <v>5.8500219641369045</v>
      </c>
      <c r="U392" s="21">
        <f t="shared" si="87"/>
        <v>9.1883780958546595</v>
      </c>
      <c r="V392" s="21">
        <f t="shared" si="88"/>
        <v>3.921744031543497</v>
      </c>
      <c r="W392" s="21">
        <f t="shared" si="89"/>
        <v>-2.2602820897547211</v>
      </c>
      <c r="X392" s="21">
        <f t="shared" si="90"/>
        <v>4.9248263944993598E-2</v>
      </c>
      <c r="Y392" s="21">
        <f t="shared" si="91"/>
        <v>-3.7296270265671199</v>
      </c>
      <c r="Z392" s="21">
        <f t="shared" si="92"/>
        <v>4.4063213964490811E-2</v>
      </c>
      <c r="AA392" s="21">
        <f t="shared" si="93"/>
        <v>0.94516138258210147</v>
      </c>
      <c r="AB392" s="21">
        <f t="shared" si="94"/>
        <v>-1.7797265615968811</v>
      </c>
      <c r="AC392" s="21">
        <f t="shared" si="95"/>
        <v>-0.52892280715209372</v>
      </c>
    </row>
    <row r="393" spans="3:29" x14ac:dyDescent="0.2">
      <c r="C393" s="15"/>
      <c r="D393" s="21"/>
      <c r="T393" s="21">
        <f t="shared" si="86"/>
        <v>3.6672982610714273</v>
      </c>
      <c r="U393" s="21">
        <f t="shared" si="87"/>
        <v>7.8552438528181483</v>
      </c>
      <c r="V393" s="21">
        <f t="shared" si="88"/>
        <v>3.9797777470791829</v>
      </c>
      <c r="W393" s="21">
        <f t="shared" si="89"/>
        <v>-2.3531630851713881</v>
      </c>
      <c r="X393" s="21">
        <f t="shared" si="90"/>
        <v>0.23729143061166047</v>
      </c>
      <c r="Y393" s="21">
        <f t="shared" si="91"/>
        <v>-4.5959782404064065</v>
      </c>
      <c r="Z393" s="21">
        <f t="shared" si="92"/>
        <v>-0.23055322103550924</v>
      </c>
      <c r="AA393" s="21">
        <f t="shared" si="93"/>
        <v>1.1065416024035304</v>
      </c>
      <c r="AB393" s="21">
        <f t="shared" si="94"/>
        <v>-1.7678388626385471</v>
      </c>
      <c r="AC393" s="21">
        <f t="shared" si="95"/>
        <v>-0.56400932155685568</v>
      </c>
    </row>
    <row r="394" spans="3:29" x14ac:dyDescent="0.2">
      <c r="C394" s="15"/>
      <c r="D394" s="21"/>
      <c r="T394" s="21">
        <f t="shared" si="86"/>
        <v>2.7657393943452391</v>
      </c>
      <c r="U394" s="21">
        <f t="shared" si="87"/>
        <v>6.5198992663304125</v>
      </c>
      <c r="V394" s="21">
        <f t="shared" si="88"/>
        <v>4.0391593924661109</v>
      </c>
      <c r="W394" s="21">
        <f t="shared" si="89"/>
        <v>-2.2849374998440064</v>
      </c>
      <c r="X394" s="21">
        <f t="shared" si="90"/>
        <v>0.50434022900451747</v>
      </c>
      <c r="Y394" s="21">
        <f t="shared" si="91"/>
        <v>-4.9905633237397398</v>
      </c>
      <c r="Z394" s="21">
        <f t="shared" si="92"/>
        <v>-9.7344345321223491E-2</v>
      </c>
      <c r="AA394" s="21">
        <f t="shared" si="93"/>
        <v>0.89395059067733984</v>
      </c>
      <c r="AB394" s="21">
        <f t="shared" si="94"/>
        <v>-1.2872265619242622</v>
      </c>
      <c r="AC394" s="21">
        <f t="shared" si="95"/>
        <v>-0.53153000795566518</v>
      </c>
    </row>
    <row r="395" spans="3:29" x14ac:dyDescent="0.2">
      <c r="C395" s="15"/>
      <c r="D395" s="21"/>
      <c r="T395" s="21">
        <f t="shared" si="86"/>
        <v>5.1772580919047613</v>
      </c>
      <c r="U395" s="21">
        <f t="shared" si="87"/>
        <v>6.2355212145143923</v>
      </c>
      <c r="V395" s="21">
        <f t="shared" si="88"/>
        <v>4.0158030797280162</v>
      </c>
      <c r="W395" s="21">
        <f t="shared" si="89"/>
        <v>-1.2426892125225786</v>
      </c>
      <c r="X395" s="21">
        <f t="shared" si="90"/>
        <v>0.23780431147475511</v>
      </c>
      <c r="Y395" s="21">
        <f t="shared" si="91"/>
        <v>-3.3799055564480738</v>
      </c>
      <c r="Z395" s="21">
        <f t="shared" si="92"/>
        <v>-7.083339279146153E-2</v>
      </c>
      <c r="AA395" s="21">
        <f t="shared" si="93"/>
        <v>0.17415713889162521</v>
      </c>
      <c r="AB395" s="21">
        <f t="shared" si="94"/>
        <v>-0.60682524091235823</v>
      </c>
      <c r="AC395" s="21">
        <f t="shared" si="95"/>
        <v>-0.18578899709256996</v>
      </c>
    </row>
    <row r="396" spans="3:29" x14ac:dyDescent="0.2">
      <c r="C396" s="15"/>
      <c r="D396" s="21"/>
      <c r="T396" s="21">
        <f t="shared" si="86"/>
        <v>17.078234775714286</v>
      </c>
      <c r="U396" s="21">
        <f t="shared" si="87"/>
        <v>8.0394261570154413</v>
      </c>
      <c r="V396" s="21">
        <f t="shared" si="88"/>
        <v>3.760886412228011</v>
      </c>
      <c r="W396" s="21">
        <f t="shared" si="89"/>
        <v>1.2885094719417076</v>
      </c>
      <c r="X396" s="21">
        <f t="shared" si="90"/>
        <v>-0.23347897977524479</v>
      </c>
      <c r="Y396" s="21">
        <f t="shared" si="91"/>
        <v>1.7524036031947867</v>
      </c>
      <c r="Z396" s="21">
        <f t="shared" si="92"/>
        <v>0.11603486048234798</v>
      </c>
      <c r="AA396" s="21">
        <f t="shared" si="93"/>
        <v>-0.36375186956075578</v>
      </c>
      <c r="AB396" s="21">
        <f t="shared" si="94"/>
        <v>1.7425573744745462</v>
      </c>
      <c r="AC396" s="21">
        <f t="shared" si="95"/>
        <v>0.97567602332409664</v>
      </c>
    </row>
    <row r="397" spans="3:29" x14ac:dyDescent="0.2">
      <c r="T397" s="21">
        <f t="shared" si="86"/>
        <v>24.941179532827377</v>
      </c>
      <c r="U397" s="21">
        <f t="shared" si="87"/>
        <v>10.275025493026988</v>
      </c>
      <c r="V397" s="21">
        <f t="shared" si="88"/>
        <v>3.4951813718708848</v>
      </c>
      <c r="W397" s="21">
        <f t="shared" si="89"/>
        <v>2.6356963134595661</v>
      </c>
      <c r="X397" s="21">
        <f t="shared" si="90"/>
        <v>-0.65743941495381597</v>
      </c>
      <c r="Y397" s="21">
        <f t="shared" si="91"/>
        <v>5.2251111588197832</v>
      </c>
      <c r="Z397" s="21">
        <f t="shared" si="92"/>
        <v>-2.0078072583128159E-2</v>
      </c>
      <c r="AA397" s="21">
        <f t="shared" si="93"/>
        <v>-0.43786363688218422</v>
      </c>
      <c r="AB397" s="21">
        <f t="shared" si="94"/>
        <v>3.4727477490876435</v>
      </c>
      <c r="AC397" s="21">
        <f t="shared" si="95"/>
        <v>0.95279758409790671</v>
      </c>
    </row>
    <row r="398" spans="3:29" x14ac:dyDescent="0.2">
      <c r="T398" s="21">
        <f t="shared" si="86"/>
        <v>23.026766585505953</v>
      </c>
      <c r="U398" s="21">
        <f t="shared" si="87"/>
        <v>11.038750409813474</v>
      </c>
      <c r="V398" s="21">
        <f t="shared" si="88"/>
        <v>3.479737024370877</v>
      </c>
      <c r="W398" s="21">
        <f t="shared" si="89"/>
        <v>2.6224691536678986</v>
      </c>
      <c r="X398" s="21">
        <f t="shared" si="90"/>
        <v>-0.38323400450738754</v>
      </c>
      <c r="Y398" s="21">
        <f t="shared" si="91"/>
        <v>4.0649877783138315</v>
      </c>
      <c r="Z398" s="21">
        <f t="shared" si="92"/>
        <v>0.10243685875615743</v>
      </c>
      <c r="AA398" s="21">
        <f t="shared" si="93"/>
        <v>-0.46144787015599387</v>
      </c>
      <c r="AB398" s="21">
        <f t="shared" si="94"/>
        <v>2.3797384541174056</v>
      </c>
      <c r="AC398" s="21">
        <f t="shared" si="95"/>
        <v>0.18334960850266821</v>
      </c>
    </row>
    <row r="399" spans="3:29" x14ac:dyDescent="0.2">
      <c r="T399" s="21">
        <f t="shared" si="86"/>
        <v>14.11147810440476</v>
      </c>
      <c r="U399" s="21">
        <f t="shared" si="87"/>
        <v>10.394242411003233</v>
      </c>
      <c r="V399" s="21">
        <f t="shared" si="88"/>
        <v>3.5310764581506433</v>
      </c>
      <c r="W399" s="21">
        <f t="shared" si="89"/>
        <v>0.51988065405480177</v>
      </c>
      <c r="X399" s="21">
        <f t="shared" si="90"/>
        <v>-6.6504421888339826E-2</v>
      </c>
      <c r="Y399" s="21">
        <f t="shared" si="91"/>
        <v>0.32405465206383255</v>
      </c>
      <c r="Z399" s="21">
        <f t="shared" si="92"/>
        <v>0.1025518115240146</v>
      </c>
      <c r="AA399" s="21">
        <f t="shared" si="93"/>
        <v>-0.39160008479885089</v>
      </c>
      <c r="AB399" s="21">
        <f t="shared" si="94"/>
        <v>0.15606935614121298</v>
      </c>
      <c r="AC399" s="21">
        <f t="shared" si="95"/>
        <v>-0.4582632943247128</v>
      </c>
    </row>
    <row r="400" spans="3:29" x14ac:dyDescent="0.2">
      <c r="T400" s="21">
        <f t="shared" si="86"/>
        <v>9.0975478335119035</v>
      </c>
      <c r="U400" s="21">
        <f t="shared" si="87"/>
        <v>9.3915212598726612</v>
      </c>
      <c r="V400" s="21">
        <f t="shared" si="88"/>
        <v>3.568222525799456</v>
      </c>
      <c r="W400" s="21">
        <f t="shared" si="89"/>
        <v>-0.35255667282019765</v>
      </c>
      <c r="X400" s="21">
        <f t="shared" si="90"/>
        <v>6.8908861891422424E-2</v>
      </c>
      <c r="Y400" s="21">
        <f t="shared" si="91"/>
        <v>-0.80029378585283339</v>
      </c>
      <c r="Z400" s="21">
        <f t="shared" si="92"/>
        <v>-4.5359741065271159E-2</v>
      </c>
      <c r="AA400" s="21">
        <f t="shared" si="93"/>
        <v>-0.22715291515599378</v>
      </c>
      <c r="AB400" s="21">
        <f t="shared" si="94"/>
        <v>-1.9379949895433093</v>
      </c>
      <c r="AC400" s="21">
        <f t="shared" si="95"/>
        <v>-0.56775066090209381</v>
      </c>
    </row>
    <row r="401" spans="20:29" x14ac:dyDescent="0.2">
      <c r="T401" s="21">
        <f t="shared" si="86"/>
        <v>6.3117989170535704</v>
      </c>
      <c r="U401" s="21">
        <f t="shared" si="87"/>
        <v>8.1477911690089968</v>
      </c>
      <c r="V401" s="21">
        <f t="shared" si="88"/>
        <v>3.6115496867815935</v>
      </c>
      <c r="W401" s="21">
        <f t="shared" si="89"/>
        <v>-1.4822482363618641</v>
      </c>
      <c r="X401" s="21">
        <f t="shared" si="90"/>
        <v>0.19179357608785075</v>
      </c>
      <c r="Y401" s="21">
        <f t="shared" si="91"/>
        <v>-1.3875331172814045</v>
      </c>
      <c r="Z401" s="21">
        <f t="shared" si="92"/>
        <v>-0.14363657169027108</v>
      </c>
      <c r="AA401" s="21">
        <f t="shared" si="93"/>
        <v>-0.11971373569170823</v>
      </c>
      <c r="AB401" s="21">
        <f t="shared" si="94"/>
        <v>-1.9410397861206903</v>
      </c>
      <c r="AC401" s="21">
        <f t="shared" si="95"/>
        <v>-0.56514854631876044</v>
      </c>
    </row>
    <row r="402" spans="20:29" x14ac:dyDescent="0.2">
      <c r="T402" s="21">
        <f t="shared" si="86"/>
        <v>4.5218988315476203</v>
      </c>
      <c r="U402" s="21">
        <f t="shared" si="87"/>
        <v>6.8219302826109924</v>
      </c>
      <c r="V402" s="21">
        <f t="shared" si="88"/>
        <v>3.6678902798768505</v>
      </c>
      <c r="W402" s="21">
        <f t="shared" si="89"/>
        <v>-2.029004773683293</v>
      </c>
      <c r="X402" s="21">
        <f t="shared" si="90"/>
        <v>0.20274857644499356</v>
      </c>
      <c r="Y402" s="21">
        <f t="shared" si="91"/>
        <v>-2.2152340546028331</v>
      </c>
      <c r="Z402" s="21">
        <f t="shared" si="92"/>
        <v>4.6005829202586085E-2</v>
      </c>
      <c r="AA402" s="21">
        <f t="shared" si="93"/>
        <v>0.13134749279043489</v>
      </c>
      <c r="AB402" s="21">
        <f t="shared" si="94"/>
        <v>-1.5578545157337857</v>
      </c>
      <c r="AC402" s="21">
        <f t="shared" si="95"/>
        <v>-0.54589818408661761</v>
      </c>
    </row>
    <row r="403" spans="20:29" x14ac:dyDescent="0.2">
      <c r="T403" s="21">
        <f t="shared" si="86"/>
        <v>3.8235837674404793</v>
      </c>
      <c r="U403" s="21">
        <f t="shared" si="87"/>
        <v>6.5204972637125138</v>
      </c>
      <c r="V403" s="21">
        <f t="shared" si="88"/>
        <v>3.7275510312458877</v>
      </c>
      <c r="W403" s="21">
        <f t="shared" si="89"/>
        <v>-2.1211677600821019</v>
      </c>
      <c r="X403" s="21">
        <f t="shared" si="90"/>
        <v>-7.6418941590720824E-2</v>
      </c>
      <c r="Y403" s="21">
        <f t="shared" si="91"/>
        <v>-2.8406555616266438</v>
      </c>
      <c r="Z403" s="21">
        <f t="shared" si="92"/>
        <v>4.6390653994252823E-2</v>
      </c>
      <c r="AA403" s="21">
        <f t="shared" si="93"/>
        <v>0.53308483255233952</v>
      </c>
      <c r="AB403" s="21">
        <f t="shared" si="94"/>
        <v>-1.4570647617754511</v>
      </c>
      <c r="AC403" s="21">
        <f t="shared" si="95"/>
        <v>-0.50862411822352227</v>
      </c>
    </row>
    <row r="404" spans="20:29" x14ac:dyDescent="0.2">
      <c r="T404" s="21">
        <f t="shared" si="86"/>
        <v>2.487070666636904</v>
      </c>
      <c r="U404" s="21">
        <f t="shared" si="87"/>
        <v>6.0199414083549527</v>
      </c>
      <c r="V404" s="21">
        <f t="shared" si="88"/>
        <v>3.7781457923768471</v>
      </c>
      <c r="W404" s="21">
        <f t="shared" si="89"/>
        <v>-2.2214558272547213</v>
      </c>
      <c r="X404" s="21">
        <f t="shared" si="90"/>
        <v>-2.8302293883395446E-3</v>
      </c>
      <c r="Y404" s="21">
        <f t="shared" si="91"/>
        <v>-4.0063345365671186</v>
      </c>
      <c r="Z404" s="21">
        <f t="shared" si="92"/>
        <v>4.6526151464490878E-2</v>
      </c>
      <c r="AA404" s="21">
        <f t="shared" si="93"/>
        <v>0.87874542008210155</v>
      </c>
      <c r="AB404" s="21">
        <f t="shared" si="94"/>
        <v>-1.4994668324302154</v>
      </c>
      <c r="AC404" s="21">
        <f t="shared" si="95"/>
        <v>-0.50619424881876041</v>
      </c>
    </row>
    <row r="405" spans="20:29" x14ac:dyDescent="0.2">
      <c r="T405" s="21">
        <f t="shared" si="86"/>
        <v>1.3177085760714276</v>
      </c>
      <c r="U405" s="21">
        <f t="shared" si="87"/>
        <v>5.0500273803181699</v>
      </c>
      <c r="V405" s="21">
        <f t="shared" si="88"/>
        <v>3.823616119579178</v>
      </c>
      <c r="W405" s="21">
        <f t="shared" si="89"/>
        <v>-2.0712306951713879</v>
      </c>
      <c r="X405" s="21">
        <f t="shared" si="90"/>
        <v>0.14415277644499402</v>
      </c>
      <c r="Y405" s="21">
        <f t="shared" si="91"/>
        <v>-4.5781063237397408</v>
      </c>
      <c r="Z405" s="21">
        <f t="shared" si="92"/>
        <v>-0.2281037268688425</v>
      </c>
      <c r="AA405" s="21">
        <f t="shared" si="93"/>
        <v>1.0407040349035304</v>
      </c>
      <c r="AB405" s="21">
        <f t="shared" si="94"/>
        <v>-1.4278767776385455</v>
      </c>
      <c r="AC405" s="21">
        <f t="shared" si="95"/>
        <v>-0.43545078905685564</v>
      </c>
    </row>
    <row r="406" spans="20:29" x14ac:dyDescent="0.2">
      <c r="T406" s="21">
        <f t="shared" si="86"/>
        <v>1.0014967251785745</v>
      </c>
      <c r="U406" s="21">
        <f t="shared" si="87"/>
        <v>4.1142189263305227</v>
      </c>
      <c r="V406" s="21">
        <f t="shared" si="88"/>
        <v>3.8671279891327828</v>
      </c>
      <c r="W406" s="21">
        <f t="shared" si="89"/>
        <v>-1.8807413598440066</v>
      </c>
      <c r="X406" s="21">
        <f t="shared" si="90"/>
        <v>0.37960470150451753</v>
      </c>
      <c r="Y406" s="21">
        <f t="shared" si="91"/>
        <v>-4.8161691737397403</v>
      </c>
      <c r="Z406" s="21">
        <f t="shared" si="92"/>
        <v>-9.4908294487890121E-2</v>
      </c>
      <c r="AA406" s="21">
        <f t="shared" si="93"/>
        <v>0.82368170734400648</v>
      </c>
      <c r="AB406" s="21">
        <f t="shared" si="94"/>
        <v>-0.98922022609092863</v>
      </c>
      <c r="AC406" s="21">
        <f t="shared" si="95"/>
        <v>-0.4020808796223318</v>
      </c>
    </row>
    <row r="407" spans="20:29" x14ac:dyDescent="0.2">
      <c r="T407" s="21">
        <f t="shared" si="86"/>
        <v>3.8589404994047616</v>
      </c>
      <c r="U407" s="21">
        <f t="shared" si="87"/>
        <v>4.1948107636812892</v>
      </c>
      <c r="V407" s="21">
        <f t="shared" si="88"/>
        <v>3.8271151180613501</v>
      </c>
      <c r="W407" s="21">
        <f t="shared" si="89"/>
        <v>-0.78729959752257805</v>
      </c>
      <c r="X407" s="21">
        <f t="shared" si="90"/>
        <v>0.12483964897475508</v>
      </c>
      <c r="Y407" s="21">
        <f t="shared" si="91"/>
        <v>-3.1512354972814074</v>
      </c>
      <c r="Z407" s="21">
        <f t="shared" si="92"/>
        <v>-6.8397993624794928E-2</v>
      </c>
      <c r="AA407" s="21">
        <f t="shared" si="93"/>
        <v>0.10256171472495856</v>
      </c>
      <c r="AB407" s="21">
        <f t="shared" si="94"/>
        <v>-0.32721808424569065</v>
      </c>
      <c r="AC407" s="21">
        <f t="shared" si="95"/>
        <v>-5.6230760425903303E-2</v>
      </c>
    </row>
    <row r="408" spans="20:29" x14ac:dyDescent="0.2">
      <c r="T408" s="21">
        <f t="shared" si="86"/>
        <v>16.203749382380952</v>
      </c>
      <c r="U408" s="21">
        <f t="shared" si="87"/>
        <v>6.3495661286819995</v>
      </c>
      <c r="V408" s="21">
        <f t="shared" si="88"/>
        <v>3.5581279388946783</v>
      </c>
      <c r="W408" s="21">
        <f t="shared" si="89"/>
        <v>1.7619067319417074</v>
      </c>
      <c r="X408" s="21">
        <f t="shared" si="90"/>
        <v>-0.34629019060857802</v>
      </c>
      <c r="Y408" s="21">
        <f t="shared" si="91"/>
        <v>2.0778859898614543</v>
      </c>
      <c r="Z408" s="21">
        <f t="shared" si="92"/>
        <v>0.11849295714901462</v>
      </c>
      <c r="AA408" s="21">
        <f t="shared" si="93"/>
        <v>-0.44454463539408917</v>
      </c>
      <c r="AB408" s="21">
        <f t="shared" si="94"/>
        <v>2.0232918928078805</v>
      </c>
      <c r="AC408" s="21">
        <f t="shared" si="95"/>
        <v>1.1053422333240965</v>
      </c>
    </row>
    <row r="409" spans="20:29" x14ac:dyDescent="0.2">
      <c r="T409" s="21">
        <f t="shared" si="86"/>
        <v>24.503642716994047</v>
      </c>
      <c r="U409" s="21">
        <f t="shared" si="87"/>
        <v>8.9379283230268811</v>
      </c>
      <c r="V409" s="21">
        <f t="shared" si="88"/>
        <v>3.2739909168708863</v>
      </c>
      <c r="W409" s="21">
        <f t="shared" si="89"/>
        <v>3.1218280317928992</v>
      </c>
      <c r="X409" s="21">
        <f t="shared" si="90"/>
        <v>-0.78077692495381601</v>
      </c>
      <c r="Y409" s="21">
        <f t="shared" si="91"/>
        <v>5.65963452048645</v>
      </c>
      <c r="Z409" s="21">
        <f t="shared" si="92"/>
        <v>-1.761077841646147E-2</v>
      </c>
      <c r="AA409" s="21">
        <f t="shared" si="93"/>
        <v>-0.5446989527155176</v>
      </c>
      <c r="AB409" s="21">
        <f t="shared" si="94"/>
        <v>3.7709831649209775</v>
      </c>
      <c r="AC409" s="21">
        <f t="shared" si="95"/>
        <v>1.0823848824312401</v>
      </c>
    </row>
    <row r="410" spans="20:29" x14ac:dyDescent="0.2">
      <c r="T410" s="21">
        <f t="shared" si="86"/>
        <v>23.204098212172617</v>
      </c>
      <c r="U410" s="21">
        <f t="shared" si="87"/>
        <v>10.066195883146065</v>
      </c>
      <c r="V410" s="21">
        <f t="shared" si="88"/>
        <v>3.2394479702042105</v>
      </c>
      <c r="W410" s="21">
        <f t="shared" si="89"/>
        <v>3.1258749828345649</v>
      </c>
      <c r="X410" s="21">
        <f t="shared" si="90"/>
        <v>-0.54821282867405396</v>
      </c>
      <c r="Y410" s="21">
        <f t="shared" si="91"/>
        <v>4.6881307541471653</v>
      </c>
      <c r="Z410" s="21">
        <f t="shared" si="92"/>
        <v>0.10490307792282411</v>
      </c>
      <c r="AA410" s="21">
        <f t="shared" si="93"/>
        <v>-0.52944639848932717</v>
      </c>
      <c r="AB410" s="21">
        <f t="shared" si="94"/>
        <v>2.7443754107840732</v>
      </c>
      <c r="AC410" s="21">
        <f t="shared" si="95"/>
        <v>0.31285597600266818</v>
      </c>
    </row>
    <row r="411" spans="20:29" x14ac:dyDescent="0.2">
      <c r="T411" s="21">
        <f t="shared" si="86"/>
        <v>14.583794527738096</v>
      </c>
      <c r="U411" s="21">
        <f t="shared" si="87"/>
        <v>9.7488973568360962</v>
      </c>
      <c r="V411" s="21">
        <f t="shared" si="88"/>
        <v>3.2656803389839837</v>
      </c>
      <c r="W411" s="21">
        <f t="shared" si="89"/>
        <v>1.0194939740548024</v>
      </c>
      <c r="X411" s="21">
        <f t="shared" si="90"/>
        <v>-0.20241246105500632</v>
      </c>
      <c r="Y411" s="21">
        <f t="shared" si="91"/>
        <v>0.966177077897167</v>
      </c>
      <c r="Z411" s="21">
        <f t="shared" si="92"/>
        <v>0.10501695569068129</v>
      </c>
      <c r="AA411" s="21">
        <f t="shared" si="93"/>
        <v>-0.4745264581321843</v>
      </c>
      <c r="AB411" s="21">
        <f t="shared" si="94"/>
        <v>0.48536854614121427</v>
      </c>
      <c r="AC411" s="21">
        <f t="shared" si="95"/>
        <v>-0.32988858599137943</v>
      </c>
    </row>
    <row r="412" spans="20:29" x14ac:dyDescent="0.2">
      <c r="T412" s="21">
        <f t="shared" si="86"/>
        <v>9.6910432218452378</v>
      </c>
      <c r="U412" s="21">
        <f t="shared" si="87"/>
        <v>9.0276500007053073</v>
      </c>
      <c r="V412" s="21">
        <f t="shared" si="88"/>
        <v>3.2824622807994501</v>
      </c>
      <c r="W412" s="21">
        <f t="shared" si="89"/>
        <v>0.13479160134646939</v>
      </c>
      <c r="X412" s="21">
        <f t="shared" si="90"/>
        <v>-3.2473703941910959E-2</v>
      </c>
      <c r="Y412" s="21">
        <f t="shared" si="91"/>
        <v>-0.2012473475194998</v>
      </c>
      <c r="Z412" s="21">
        <f t="shared" si="92"/>
        <v>-4.2894612731937815E-2</v>
      </c>
      <c r="AA412" s="21">
        <f t="shared" si="93"/>
        <v>-0.3679920859893272</v>
      </c>
      <c r="AB412" s="21">
        <f t="shared" si="94"/>
        <v>-1.6695217028766418</v>
      </c>
      <c r="AC412" s="21">
        <f t="shared" si="95"/>
        <v>-0.4397469259020938</v>
      </c>
    </row>
    <row r="413" spans="20:29" x14ac:dyDescent="0.2">
      <c r="T413" s="21">
        <f t="shared" si="86"/>
        <v>7.0532351295535687</v>
      </c>
      <c r="U413" s="21">
        <f t="shared" si="87"/>
        <v>8.0613857306752834</v>
      </c>
      <c r="V413" s="21">
        <f t="shared" si="88"/>
        <v>3.3069715409482541</v>
      </c>
      <c r="W413" s="21">
        <f t="shared" si="89"/>
        <v>-1.0317015663618638</v>
      </c>
      <c r="X413" s="21">
        <f t="shared" si="90"/>
        <v>0.10486140108785069</v>
      </c>
      <c r="Y413" s="21">
        <f t="shared" si="91"/>
        <v>-0.84071264561473846</v>
      </c>
      <c r="Z413" s="21">
        <f t="shared" si="92"/>
        <v>-0.14118532335693776</v>
      </c>
      <c r="AA413" s="21">
        <f t="shared" si="93"/>
        <v>-0.24294550569170809</v>
      </c>
      <c r="AB413" s="21">
        <f t="shared" si="94"/>
        <v>-1.7212664752873561</v>
      </c>
      <c r="AC413" s="21">
        <f t="shared" si="95"/>
        <v>-0.44217387048542711</v>
      </c>
    </row>
    <row r="414" spans="20:29" x14ac:dyDescent="0.2">
      <c r="T414" s="21">
        <f t="shared" si="86"/>
        <v>5.3700424190476177</v>
      </c>
      <c r="U414" s="21">
        <f t="shared" si="87"/>
        <v>6.9697370842773125</v>
      </c>
      <c r="V414" s="21">
        <f t="shared" si="88"/>
        <v>3.3445911890434985</v>
      </c>
      <c r="W414" s="21">
        <f t="shared" si="89"/>
        <v>-1.6348564261832925</v>
      </c>
      <c r="X414" s="21">
        <f t="shared" si="90"/>
        <v>0.14471827644499358</v>
      </c>
      <c r="Y414" s="21">
        <f t="shared" si="91"/>
        <v>-1.747030737936166</v>
      </c>
      <c r="Z414" s="21">
        <f t="shared" si="92"/>
        <v>4.8457210035919324E-2</v>
      </c>
      <c r="AA414" s="21">
        <f t="shared" si="93"/>
        <v>5.8893191957101521E-2</v>
      </c>
      <c r="AB414" s="21">
        <f t="shared" si="94"/>
        <v>-1.3907998240671184</v>
      </c>
      <c r="AC414" s="21">
        <f t="shared" si="95"/>
        <v>-0.42365952158661757</v>
      </c>
    </row>
    <row r="415" spans="20:29" x14ac:dyDescent="0.2">
      <c r="T415" s="21">
        <f t="shared" si="86"/>
        <v>4.6840899149404747</v>
      </c>
      <c r="U415" s="21">
        <f t="shared" si="87"/>
        <v>6.6995337212119921</v>
      </c>
      <c r="V415" s="21">
        <f t="shared" si="88"/>
        <v>3.3927573045792272</v>
      </c>
      <c r="W415" s="21">
        <f t="shared" si="89"/>
        <v>-1.7652634217487686</v>
      </c>
      <c r="X415" s="21">
        <f t="shared" si="90"/>
        <v>-8.0854752424054155E-2</v>
      </c>
      <c r="Y415" s="21">
        <f t="shared" si="91"/>
        <v>-2.3972145982933117</v>
      </c>
      <c r="Z415" s="21">
        <f t="shared" si="92"/>
        <v>4.8836679827586077E-2</v>
      </c>
      <c r="AA415" s="21">
        <f t="shared" si="93"/>
        <v>0.47970563255233956</v>
      </c>
      <c r="AB415" s="21">
        <f t="shared" si="94"/>
        <v>-1.3022039076087846</v>
      </c>
      <c r="AC415" s="21">
        <f t="shared" si="95"/>
        <v>-0.39121034239018909</v>
      </c>
    </row>
    <row r="416" spans="20:29" x14ac:dyDescent="0.2">
      <c r="T416" s="21">
        <f t="shared" si="86"/>
        <v>4.6084642783035692</v>
      </c>
      <c r="U416" s="21">
        <f t="shared" si="87"/>
        <v>6.4607576508547027</v>
      </c>
      <c r="V416" s="21">
        <f t="shared" si="88"/>
        <v>3.434632621543507</v>
      </c>
      <c r="W416" s="21">
        <f t="shared" si="89"/>
        <v>-1.6883551047547214</v>
      </c>
      <c r="X416" s="21">
        <f t="shared" si="90"/>
        <v>-5.1877263555006214E-2</v>
      </c>
      <c r="Y416" s="21">
        <f t="shared" si="91"/>
        <v>-2.9587277007337862</v>
      </c>
      <c r="Z416" s="21">
        <f t="shared" si="92"/>
        <v>4.8971823131157471E-2</v>
      </c>
      <c r="AA416" s="21">
        <f t="shared" si="93"/>
        <v>0.82675193674876801</v>
      </c>
      <c r="AB416" s="21">
        <f t="shared" si="94"/>
        <v>-1.1555179524302144</v>
      </c>
      <c r="AC416" s="21">
        <f t="shared" si="95"/>
        <v>-0.30817488548542704</v>
      </c>
    </row>
    <row r="417" spans="20:29" x14ac:dyDescent="0.2">
      <c r="T417" s="21">
        <f t="shared" si="86"/>
        <v>3.1915428002380954</v>
      </c>
      <c r="U417" s="21">
        <f t="shared" si="87"/>
        <v>5.6294951528184356</v>
      </c>
      <c r="V417" s="21">
        <f t="shared" si="88"/>
        <v>3.4560697212458535</v>
      </c>
      <c r="W417" s="21">
        <f t="shared" si="89"/>
        <v>-1.642766245171388</v>
      </c>
      <c r="X417" s="21">
        <f t="shared" si="90"/>
        <v>0.14166618227832728</v>
      </c>
      <c r="Y417" s="21">
        <f t="shared" si="91"/>
        <v>-3.5412629737397396</v>
      </c>
      <c r="Z417" s="21">
        <f t="shared" si="92"/>
        <v>-0.22566276853550921</v>
      </c>
      <c r="AA417" s="21">
        <f t="shared" si="93"/>
        <v>0.9870070832368637</v>
      </c>
      <c r="AB417" s="21">
        <f t="shared" si="94"/>
        <v>-1.2271645743052138</v>
      </c>
      <c r="AC417" s="21">
        <f t="shared" si="95"/>
        <v>-0.38583223405685568</v>
      </c>
    </row>
    <row r="418" spans="20:29" x14ac:dyDescent="0.2">
      <c r="T418" s="21">
        <f t="shared" si="86"/>
        <v>2.5101545893452393</v>
      </c>
      <c r="U418" s="21">
        <f t="shared" si="87"/>
        <v>4.7069923629969708</v>
      </c>
      <c r="V418" s="21">
        <f t="shared" si="88"/>
        <v>3.4771333682994481</v>
      </c>
      <c r="W418" s="21">
        <f t="shared" si="89"/>
        <v>-1.5759206073440071</v>
      </c>
      <c r="X418" s="21">
        <f t="shared" si="90"/>
        <v>0.4207328965045174</v>
      </c>
      <c r="Y418" s="21">
        <f t="shared" si="91"/>
        <v>-3.9241458370730724</v>
      </c>
      <c r="Z418" s="21">
        <f t="shared" si="92"/>
        <v>-9.2472049487890118E-2</v>
      </c>
      <c r="AA418" s="21">
        <f t="shared" si="93"/>
        <v>0.77149870817733979</v>
      </c>
      <c r="AB418" s="21">
        <f t="shared" si="94"/>
        <v>-0.91311109609092789</v>
      </c>
      <c r="AC418" s="21">
        <f t="shared" si="95"/>
        <v>-0.36057460045566514</v>
      </c>
    </row>
    <row r="419" spans="20:29" x14ac:dyDescent="0.2">
      <c r="T419" s="21">
        <f t="shared" si="86"/>
        <v>5.304146914404761</v>
      </c>
      <c r="U419" s="21">
        <f t="shared" si="87"/>
        <v>4.8064033736804959</v>
      </c>
      <c r="V419" s="21">
        <f t="shared" si="88"/>
        <v>3.4150356255613517</v>
      </c>
      <c r="W419" s="21">
        <f t="shared" si="89"/>
        <v>-0.55644411585591191</v>
      </c>
      <c r="X419" s="21">
        <f t="shared" si="90"/>
        <v>0.16973425147475507</v>
      </c>
      <c r="Y419" s="21">
        <f t="shared" si="91"/>
        <v>-2.2124707547814073</v>
      </c>
      <c r="Z419" s="21">
        <f t="shared" si="92"/>
        <v>-6.5961820291461526E-2</v>
      </c>
      <c r="AA419" s="21">
        <f t="shared" si="93"/>
        <v>5.2487510558291817E-2</v>
      </c>
      <c r="AB419" s="21">
        <f t="shared" si="94"/>
        <v>-0.28977969257902458</v>
      </c>
      <c r="AC419" s="21">
        <f t="shared" si="95"/>
        <v>-1.488197042590339E-2</v>
      </c>
    </row>
    <row r="420" spans="20:29" x14ac:dyDescent="0.2">
      <c r="T420" s="21">
        <f t="shared" si="86"/>
        <v>17.652755990714283</v>
      </c>
      <c r="U420" s="21">
        <f t="shared" si="87"/>
        <v>6.9673029445157226</v>
      </c>
      <c r="V420" s="21">
        <f t="shared" si="88"/>
        <v>3.1240525847280054</v>
      </c>
      <c r="W420" s="21">
        <f t="shared" si="89"/>
        <v>1.9581862152750409</v>
      </c>
      <c r="X420" s="21">
        <f t="shared" si="90"/>
        <v>-0.29264391727524464</v>
      </c>
      <c r="Y420" s="21">
        <f t="shared" si="91"/>
        <v>3.0515642715281208</v>
      </c>
      <c r="Z420" s="21">
        <f t="shared" si="92"/>
        <v>0.12091011714901465</v>
      </c>
      <c r="AA420" s="21">
        <f t="shared" si="93"/>
        <v>-0.47952434372742236</v>
      </c>
      <c r="AB420" s="21">
        <f t="shared" si="94"/>
        <v>2.0562746194745465</v>
      </c>
      <c r="AC420" s="21">
        <f t="shared" si="95"/>
        <v>1.1466544008240966</v>
      </c>
    </row>
    <row r="421" spans="20:29" x14ac:dyDescent="0.2">
      <c r="T421" s="21">
        <f t="shared" si="86"/>
        <v>25.987241476994047</v>
      </c>
      <c r="U421" s="21">
        <f t="shared" si="87"/>
        <v>9.5637421246938175</v>
      </c>
      <c r="V421" s="21">
        <f t="shared" si="88"/>
        <v>2.8180083927042077</v>
      </c>
      <c r="W421" s="21">
        <f t="shared" si="89"/>
        <v>3.3029290484595655</v>
      </c>
      <c r="X421" s="21">
        <f t="shared" si="90"/>
        <v>-0.72299239078714927</v>
      </c>
      <c r="Y421" s="21">
        <f t="shared" si="91"/>
        <v>6.6570807513197829</v>
      </c>
      <c r="Z421" s="21">
        <f t="shared" si="92"/>
        <v>-1.5200300083128143E-2</v>
      </c>
      <c r="AA421" s="21">
        <f t="shared" si="93"/>
        <v>-0.5439286543821843</v>
      </c>
      <c r="AB421" s="21">
        <f t="shared" si="94"/>
        <v>3.8034779882543113</v>
      </c>
      <c r="AC421" s="21">
        <f t="shared" si="95"/>
        <v>1.1241114640979066</v>
      </c>
    </row>
    <row r="422" spans="20:29" x14ac:dyDescent="0.2">
      <c r="T422" s="21">
        <f t="shared" si="86"/>
        <v>24.569664873839287</v>
      </c>
      <c r="U422" s="21">
        <f t="shared" si="87"/>
        <v>10.679212647312852</v>
      </c>
      <c r="V422" s="21">
        <f t="shared" si="88"/>
        <v>2.760665000204213</v>
      </c>
      <c r="W422" s="21">
        <f t="shared" si="89"/>
        <v>3.2910508836678982</v>
      </c>
      <c r="X422" s="21">
        <f t="shared" si="90"/>
        <v>-0.45538663950738734</v>
      </c>
      <c r="Y422" s="21">
        <f t="shared" si="91"/>
        <v>5.6469324324804981</v>
      </c>
      <c r="Z422" s="21">
        <f t="shared" si="92"/>
        <v>0.10731139958949074</v>
      </c>
      <c r="AA422" s="21">
        <f t="shared" si="93"/>
        <v>-0.53525118848932718</v>
      </c>
      <c r="AB422" s="21">
        <f t="shared" si="94"/>
        <v>2.7205622232840732</v>
      </c>
      <c r="AC422" s="21">
        <f t="shared" si="95"/>
        <v>0.35457936350266817</v>
      </c>
    </row>
    <row r="423" spans="20:29" x14ac:dyDescent="0.2">
      <c r="T423" s="21">
        <f t="shared" si="86"/>
        <v>16.081470732738097</v>
      </c>
      <c r="U423" s="21">
        <f t="shared" si="87"/>
        <v>10.370377663503405</v>
      </c>
      <c r="V423" s="21">
        <f t="shared" si="88"/>
        <v>2.7724329898173181</v>
      </c>
      <c r="W423" s="21">
        <f t="shared" si="89"/>
        <v>1.1857633565548018</v>
      </c>
      <c r="X423" s="21">
        <f t="shared" si="90"/>
        <v>-0.1344234177216731</v>
      </c>
      <c r="Y423" s="21">
        <f t="shared" si="91"/>
        <v>2.0210270312304983</v>
      </c>
      <c r="Z423" s="21">
        <f t="shared" si="92"/>
        <v>0.10742312069068127</v>
      </c>
      <c r="AA423" s="21">
        <f t="shared" si="93"/>
        <v>-0.44194853896551745</v>
      </c>
      <c r="AB423" s="21">
        <f t="shared" si="94"/>
        <v>0.48799448947454671</v>
      </c>
      <c r="AC423" s="21">
        <f t="shared" si="95"/>
        <v>-0.28715809182471286</v>
      </c>
    </row>
    <row r="424" spans="20:29" x14ac:dyDescent="0.2">
      <c r="T424" s="21">
        <f t="shared" si="86"/>
        <v>11.372957861011905</v>
      </c>
      <c r="U424" s="21">
        <f t="shared" si="87"/>
        <v>9.6836558615386821</v>
      </c>
      <c r="V424" s="21">
        <f t="shared" si="88"/>
        <v>2.7678771049661322</v>
      </c>
      <c r="W424" s="21">
        <f t="shared" si="89"/>
        <v>0.30636039717980212</v>
      </c>
      <c r="X424" s="21">
        <f t="shared" si="90"/>
        <v>1.7701354391422175E-2</v>
      </c>
      <c r="Y424" s="21">
        <f t="shared" si="91"/>
        <v>0.96781464164716535</v>
      </c>
      <c r="Z424" s="21">
        <f t="shared" si="92"/>
        <v>-4.0488455231937809E-2</v>
      </c>
      <c r="AA424" s="21">
        <f t="shared" si="93"/>
        <v>-0.28413483015599383</v>
      </c>
      <c r="AB424" s="21">
        <f t="shared" si="94"/>
        <v>-1.6487651995433099</v>
      </c>
      <c r="AC424" s="21">
        <f t="shared" si="95"/>
        <v>-0.39706566673542715</v>
      </c>
    </row>
    <row r="425" spans="20:29" x14ac:dyDescent="0.2">
      <c r="T425" s="21">
        <f t="shared" si="86"/>
        <v>8.8668415920535733</v>
      </c>
      <c r="U425" s="21">
        <f t="shared" si="87"/>
        <v>8.7255296131752402</v>
      </c>
      <c r="V425" s="21">
        <f t="shared" si="88"/>
        <v>2.7697696601149246</v>
      </c>
      <c r="W425" s="21">
        <f t="shared" si="89"/>
        <v>-0.83789675386186357</v>
      </c>
      <c r="X425" s="21">
        <f t="shared" si="90"/>
        <v>0.15333332608785055</v>
      </c>
      <c r="Y425" s="21">
        <f t="shared" si="91"/>
        <v>0.44549227855192619</v>
      </c>
      <c r="Z425" s="21">
        <f t="shared" si="92"/>
        <v>-0.13877460752360438</v>
      </c>
      <c r="AA425" s="21">
        <f t="shared" si="93"/>
        <v>-0.17214104152504145</v>
      </c>
      <c r="AB425" s="21">
        <f t="shared" si="94"/>
        <v>-1.6828245777873567</v>
      </c>
      <c r="AC425" s="21">
        <f t="shared" si="95"/>
        <v>-0.39562438298542707</v>
      </c>
    </row>
    <row r="426" spans="20:29" x14ac:dyDescent="0.2">
      <c r="T426" s="21">
        <f t="shared" si="86"/>
        <v>7.0344509448809536</v>
      </c>
      <c r="U426" s="21">
        <f t="shared" si="87"/>
        <v>7.6098738051114196</v>
      </c>
      <c r="V426" s="21">
        <f t="shared" si="88"/>
        <v>2.7867263648768272</v>
      </c>
      <c r="W426" s="21">
        <f t="shared" si="89"/>
        <v>-1.455500693683293</v>
      </c>
      <c r="X426" s="21">
        <f t="shared" si="90"/>
        <v>0.19394472144499342</v>
      </c>
      <c r="Y426" s="21">
        <f t="shared" si="91"/>
        <v>-0.4652993021028351</v>
      </c>
      <c r="Z426" s="21">
        <f t="shared" si="92"/>
        <v>5.0867755035919421E-2</v>
      </c>
      <c r="AA426" s="21">
        <f t="shared" si="93"/>
        <v>0.10174307279043482</v>
      </c>
      <c r="AB426" s="21">
        <f t="shared" si="94"/>
        <v>-1.3909336949004518</v>
      </c>
      <c r="AC426" s="21">
        <f t="shared" si="95"/>
        <v>-0.39693498075328426</v>
      </c>
    </row>
    <row r="427" spans="20:29" x14ac:dyDescent="0.2">
      <c r="T427" s="21">
        <f t="shared" si="86"/>
        <v>5.5026800799404763</v>
      </c>
      <c r="U427" s="21">
        <f t="shared" si="87"/>
        <v>7.1580298170451897</v>
      </c>
      <c r="V427" s="21">
        <f t="shared" si="88"/>
        <v>2.8269175379125571</v>
      </c>
      <c r="W427" s="21">
        <f t="shared" si="89"/>
        <v>-1.7005913367487684</v>
      </c>
      <c r="X427" s="21">
        <f t="shared" si="90"/>
        <v>-2.2887157573877603E-3</v>
      </c>
      <c r="Y427" s="21">
        <f t="shared" si="91"/>
        <v>-1.5262324774599776</v>
      </c>
      <c r="Z427" s="21">
        <f t="shared" si="92"/>
        <v>5.124071566091945E-2</v>
      </c>
      <c r="AA427" s="21">
        <f t="shared" si="93"/>
        <v>0.52062467505233945</v>
      </c>
      <c r="AB427" s="21">
        <f t="shared" si="94"/>
        <v>-1.4230994126087846</v>
      </c>
      <c r="AC427" s="21">
        <f t="shared" si="95"/>
        <v>-0.40191890989018897</v>
      </c>
    </row>
    <row r="428" spans="20:29" x14ac:dyDescent="0.2">
      <c r="T428" s="21">
        <f t="shared" si="86"/>
        <v>3.7349173608035686</v>
      </c>
      <c r="U428" s="21">
        <f t="shared" si="87"/>
        <v>6.5279166691875616</v>
      </c>
      <c r="V428" s="21">
        <f t="shared" si="88"/>
        <v>2.8725789415435088</v>
      </c>
      <c r="W428" s="21">
        <f t="shared" si="89"/>
        <v>-1.9147841189213879</v>
      </c>
      <c r="X428" s="21">
        <f t="shared" si="90"/>
        <v>5.9419188111659915E-2</v>
      </c>
      <c r="Y428" s="21">
        <f t="shared" si="91"/>
        <v>-2.884897065733786</v>
      </c>
      <c r="Z428" s="21">
        <f t="shared" si="92"/>
        <v>5.1369170631157562E-2</v>
      </c>
      <c r="AA428" s="21">
        <f t="shared" si="93"/>
        <v>0.86766408091543468</v>
      </c>
      <c r="AB428" s="21">
        <f t="shared" si="94"/>
        <v>-1.4117233915968814</v>
      </c>
      <c r="AC428" s="21">
        <f t="shared" si="95"/>
        <v>-0.43261655631876039</v>
      </c>
    </row>
    <row r="429" spans="20:29" x14ac:dyDescent="0.2">
      <c r="T429" s="21">
        <f t="shared" si="86"/>
        <v>2.2884672635714294</v>
      </c>
      <c r="U429" s="21">
        <f t="shared" si="87"/>
        <v>5.4881784219842302</v>
      </c>
      <c r="V429" s="21">
        <f t="shared" si="88"/>
        <v>2.9136305779125209</v>
      </c>
      <c r="W429" s="21">
        <f t="shared" si="89"/>
        <v>-1.8322351343380543</v>
      </c>
      <c r="X429" s="21">
        <f t="shared" si="90"/>
        <v>0.22437692644499363</v>
      </c>
      <c r="Y429" s="21">
        <f t="shared" si="91"/>
        <v>-3.5255167479064071</v>
      </c>
      <c r="Z429" s="21">
        <f t="shared" si="92"/>
        <v>-0.22327656770217583</v>
      </c>
      <c r="AA429" s="21">
        <f t="shared" si="93"/>
        <v>1.0289260582368636</v>
      </c>
      <c r="AB429" s="21">
        <f t="shared" si="94"/>
        <v>-1.3995863868052125</v>
      </c>
      <c r="AC429" s="21">
        <f t="shared" si="95"/>
        <v>-0.38601717489018894</v>
      </c>
    </row>
    <row r="430" spans="20:29" x14ac:dyDescent="0.2">
      <c r="T430" s="21">
        <f t="shared" si="86"/>
        <v>1.6642844126785761</v>
      </c>
      <c r="U430" s="21">
        <f t="shared" si="87"/>
        <v>4.4461484513303731</v>
      </c>
      <c r="V430" s="21">
        <f t="shared" si="88"/>
        <v>2.9547560357994413</v>
      </c>
      <c r="W430" s="21">
        <f t="shared" si="89"/>
        <v>-1.7221217490106735</v>
      </c>
      <c r="X430" s="21">
        <f t="shared" si="90"/>
        <v>0.48913118483785067</v>
      </c>
      <c r="Y430" s="21">
        <f t="shared" si="91"/>
        <v>-3.8706765479064069</v>
      </c>
      <c r="Z430" s="21">
        <f t="shared" si="92"/>
        <v>-9.0096995321223478E-2</v>
      </c>
      <c r="AA430" s="21">
        <f t="shared" si="93"/>
        <v>0.8137519623440066</v>
      </c>
      <c r="AB430" s="21">
        <f t="shared" si="94"/>
        <v>-1.0078124644242612</v>
      </c>
      <c r="AC430" s="21">
        <f t="shared" si="95"/>
        <v>-0.34879429212233187</v>
      </c>
    </row>
    <row r="431" spans="20:29" x14ac:dyDescent="0.2">
      <c r="T431" s="21">
        <f t="shared" si="86"/>
        <v>4.3549249860714294</v>
      </c>
      <c r="U431" s="21">
        <f t="shared" si="87"/>
        <v>4.4399482970138706</v>
      </c>
      <c r="V431" s="21">
        <f t="shared" si="88"/>
        <v>2.914900203894689</v>
      </c>
      <c r="W431" s="21">
        <f t="shared" si="89"/>
        <v>-0.68026496502257849</v>
      </c>
      <c r="X431" s="21">
        <f t="shared" si="90"/>
        <v>0.2118480639747552</v>
      </c>
      <c r="Y431" s="21">
        <f t="shared" si="91"/>
        <v>-2.2571409097814068</v>
      </c>
      <c r="Z431" s="21">
        <f t="shared" si="92"/>
        <v>-6.3586836124794904E-2</v>
      </c>
      <c r="AA431" s="21">
        <f t="shared" si="93"/>
        <v>0.10858685639162524</v>
      </c>
      <c r="AB431" s="21">
        <f t="shared" si="94"/>
        <v>-0.3172324584123567</v>
      </c>
      <c r="AC431" s="21">
        <f t="shared" si="95"/>
        <v>-2.1526829259033153E-3</v>
      </c>
    </row>
    <row r="432" spans="20:29" x14ac:dyDescent="0.2">
      <c r="T432" s="21">
        <f t="shared" si="86"/>
        <v>16.568535501547618</v>
      </c>
      <c r="U432" s="21">
        <f t="shared" si="87"/>
        <v>6.5170465986816453</v>
      </c>
      <c r="V432" s="21">
        <f t="shared" si="88"/>
        <v>2.6462754213946837</v>
      </c>
      <c r="W432" s="21">
        <f t="shared" si="89"/>
        <v>1.8423938636083741</v>
      </c>
      <c r="X432" s="21">
        <f t="shared" si="90"/>
        <v>-0.27153109644191131</v>
      </c>
      <c r="Y432" s="21">
        <f t="shared" si="91"/>
        <v>2.8983376481947873</v>
      </c>
      <c r="Z432" s="21">
        <f t="shared" si="92"/>
        <v>0.1233058071490146</v>
      </c>
      <c r="AA432" s="21">
        <f t="shared" si="93"/>
        <v>-0.40973999039408904</v>
      </c>
      <c r="AB432" s="21">
        <f t="shared" si="94"/>
        <v>2.0628972128078811</v>
      </c>
      <c r="AC432" s="21">
        <f t="shared" si="95"/>
        <v>1.1595538649907633</v>
      </c>
    </row>
    <row r="433" spans="20:29" x14ac:dyDescent="0.2">
      <c r="T433" s="21">
        <f t="shared" si="86"/>
        <v>24.737436026160715</v>
      </c>
      <c r="U433" s="21">
        <f t="shared" si="87"/>
        <v>9.0513926788603385</v>
      </c>
      <c r="V433" s="21">
        <f t="shared" si="88"/>
        <v>2.3629388502042161</v>
      </c>
      <c r="W433" s="21">
        <f t="shared" si="89"/>
        <v>3.1870276892928993</v>
      </c>
      <c r="X433" s="21">
        <f t="shared" si="90"/>
        <v>-0.71251384328714951</v>
      </c>
      <c r="Y433" s="21">
        <f t="shared" si="91"/>
        <v>6.3984248754864499</v>
      </c>
      <c r="Z433" s="21">
        <f t="shared" si="92"/>
        <v>-1.2792236749794822E-2</v>
      </c>
      <c r="AA433" s="21">
        <f t="shared" si="93"/>
        <v>-0.47822928604885084</v>
      </c>
      <c r="AB433" s="21">
        <f t="shared" si="94"/>
        <v>3.804339116587645</v>
      </c>
      <c r="AC433" s="21">
        <f t="shared" si="95"/>
        <v>1.13684389993124</v>
      </c>
    </row>
    <row r="434" spans="20:29" x14ac:dyDescent="0.2">
      <c r="T434" s="21">
        <f t="shared" si="86"/>
        <v>23.259850659672619</v>
      </c>
      <c r="U434" s="21">
        <f t="shared" si="87"/>
        <v>10.122856853979101</v>
      </c>
      <c r="V434" s="21">
        <f t="shared" si="88"/>
        <v>2.328867653537543</v>
      </c>
      <c r="W434" s="21">
        <f t="shared" si="89"/>
        <v>3.1823340836678984</v>
      </c>
      <c r="X434" s="21">
        <f t="shared" si="90"/>
        <v>-0.46696751784072088</v>
      </c>
      <c r="Y434" s="21">
        <f t="shared" si="91"/>
        <v>5.3051477066471637</v>
      </c>
      <c r="Z434" s="21">
        <f t="shared" si="92"/>
        <v>0.10971953125615744</v>
      </c>
      <c r="AA434" s="21">
        <f t="shared" si="93"/>
        <v>-0.44926373932266039</v>
      </c>
      <c r="AB434" s="21">
        <f t="shared" si="94"/>
        <v>2.7593506807840731</v>
      </c>
      <c r="AC434" s="21">
        <f t="shared" si="95"/>
        <v>0.36781142433600156</v>
      </c>
    </row>
    <row r="435" spans="20:29" x14ac:dyDescent="0.2">
      <c r="T435" s="21">
        <f t="shared" si="86"/>
        <v>14.650890096904762</v>
      </c>
      <c r="U435" s="21">
        <f t="shared" si="87"/>
        <v>9.766739968503316</v>
      </c>
      <c r="V435" s="21">
        <f t="shared" si="88"/>
        <v>2.361008034817317</v>
      </c>
      <c r="W435" s="21">
        <f t="shared" si="89"/>
        <v>1.0834342523881353</v>
      </c>
      <c r="X435" s="21">
        <f t="shared" si="90"/>
        <v>-0.1338714927216732</v>
      </c>
      <c r="Y435" s="21">
        <f t="shared" si="91"/>
        <v>1.5614850253971655</v>
      </c>
      <c r="Z435" s="21">
        <f t="shared" si="92"/>
        <v>0.10983132069068124</v>
      </c>
      <c r="AA435" s="21">
        <f t="shared" si="93"/>
        <v>-0.34777614063218443</v>
      </c>
      <c r="AB435" s="21">
        <f t="shared" si="94"/>
        <v>0.52452673280787998</v>
      </c>
      <c r="AC435" s="21">
        <f t="shared" si="95"/>
        <v>-0.27447310432471272</v>
      </c>
    </row>
    <row r="436" spans="20:29" x14ac:dyDescent="0.2">
      <c r="T436" s="21">
        <f t="shared" si="86"/>
        <v>9.7612367226785715</v>
      </c>
      <c r="U436" s="21">
        <f t="shared" si="87"/>
        <v>9.0057587265391703</v>
      </c>
      <c r="V436" s="21">
        <f t="shared" si="88"/>
        <v>2.380211038299457</v>
      </c>
      <c r="W436" s="21">
        <f t="shared" si="89"/>
        <v>0.20499397051313606</v>
      </c>
      <c r="X436" s="21">
        <f t="shared" si="90"/>
        <v>2.7115656058088966E-2</v>
      </c>
      <c r="Y436" s="21">
        <f t="shared" si="91"/>
        <v>0.36821216081383223</v>
      </c>
      <c r="Z436" s="21">
        <f t="shared" si="92"/>
        <v>-3.8080256065271156E-2</v>
      </c>
      <c r="AA436" s="21">
        <f t="shared" si="93"/>
        <v>-0.17886802098932708</v>
      </c>
      <c r="AB436" s="21">
        <f t="shared" si="94"/>
        <v>-1.6239095262099763</v>
      </c>
      <c r="AC436" s="21">
        <f t="shared" si="95"/>
        <v>-0.38421727423542706</v>
      </c>
    </row>
    <row r="437" spans="20:29" x14ac:dyDescent="0.2">
      <c r="T437" s="21">
        <f t="shared" ref="T437:T500" si="96">SUM(D73:E73)</f>
        <v>7.1850294745535717</v>
      </c>
      <c r="U437" s="21">
        <f t="shared" ref="U437:U500" si="97">SUM(H73:I73)</f>
        <v>8.0219570215085696</v>
      </c>
      <c r="V437" s="21">
        <f t="shared" ref="V437:V500" si="98">SUM(K73:L73)</f>
        <v>2.4080047526149215</v>
      </c>
      <c r="W437" s="21">
        <f t="shared" ref="W437:W500" si="99">SUM(N73:O73)</f>
        <v>-0.94279055802853029</v>
      </c>
      <c r="X437" s="21">
        <f t="shared" ref="X437:X500" si="100">SUM(Q73:R73)</f>
        <v>0.15139946025451734</v>
      </c>
      <c r="Y437" s="21">
        <f t="shared" ref="Y437:Y500" si="101">SUM(T73:U73)</f>
        <v>-0.26374223728140578</v>
      </c>
      <c r="Z437" s="21">
        <f t="shared" ref="Z437:Z500" si="102">SUM(W73:X73)</f>
        <v>-0.13636935085693769</v>
      </c>
      <c r="AA437" s="21">
        <f t="shared" ref="AA437:AA500" si="103">SUM(Z73:AA73)</f>
        <v>-1.3431734025041331E-2</v>
      </c>
      <c r="AB437" s="21">
        <f t="shared" ref="AB437:AB500" si="104">SUM(AC73:AD73)</f>
        <v>-1.654689914454023</v>
      </c>
      <c r="AC437" s="21">
        <f t="shared" ref="AC437:AC500" si="105">SUM(AF73:AG73)</f>
        <v>-0.3853057854854271</v>
      </c>
    </row>
    <row r="438" spans="20:29" x14ac:dyDescent="0.2">
      <c r="T438" s="21">
        <f t="shared" si="96"/>
        <v>5.5652731523809535</v>
      </c>
      <c r="U438" s="21">
        <f t="shared" si="97"/>
        <v>6.9466657976117858</v>
      </c>
      <c r="V438" s="21">
        <f t="shared" si="98"/>
        <v>2.4632152415434945</v>
      </c>
      <c r="W438" s="21">
        <f t="shared" si="99"/>
        <v>-1.5391365711832925</v>
      </c>
      <c r="X438" s="21">
        <f t="shared" si="100"/>
        <v>0.16272858477832686</v>
      </c>
      <c r="Y438" s="21">
        <f t="shared" si="101"/>
        <v>-1.1907292537695024</v>
      </c>
      <c r="Z438" s="21">
        <f t="shared" si="102"/>
        <v>5.3273242535919391E-2</v>
      </c>
      <c r="AA438" s="21">
        <f t="shared" si="103"/>
        <v>0.35057790612376827</v>
      </c>
      <c r="AB438" s="21">
        <f t="shared" si="104"/>
        <v>-1.3102723590671199</v>
      </c>
      <c r="AC438" s="21">
        <f t="shared" si="105"/>
        <v>-0.37104880741995094</v>
      </c>
    </row>
    <row r="439" spans="20:29" x14ac:dyDescent="0.2">
      <c r="T439" s="21">
        <f t="shared" si="96"/>
        <v>4.9684726657738105</v>
      </c>
      <c r="U439" s="21">
        <f t="shared" si="97"/>
        <v>6.752654653711943</v>
      </c>
      <c r="V439" s="21">
        <f t="shared" si="98"/>
        <v>2.5395764204125584</v>
      </c>
      <c r="W439" s="21">
        <f t="shared" si="99"/>
        <v>-1.6640046059154352</v>
      </c>
      <c r="X439" s="21">
        <f t="shared" si="100"/>
        <v>-9.100902409072098E-2</v>
      </c>
      <c r="Y439" s="21">
        <f t="shared" si="101"/>
        <v>-1.8846276766266445</v>
      </c>
      <c r="Z439" s="21">
        <f t="shared" si="102"/>
        <v>5.3647440660919476E-2</v>
      </c>
      <c r="AA439" s="21">
        <f t="shared" si="103"/>
        <v>0.78197069755233961</v>
      </c>
      <c r="AB439" s="21">
        <f t="shared" si="104"/>
        <v>-1.221240415108785</v>
      </c>
      <c r="AC439" s="21">
        <f t="shared" si="105"/>
        <v>-0.29851881239018896</v>
      </c>
    </row>
    <row r="440" spans="20:29" x14ac:dyDescent="0.2">
      <c r="T440" s="21">
        <f t="shared" si="96"/>
        <v>4.350847052470237</v>
      </c>
      <c r="U440" s="21">
        <f t="shared" si="97"/>
        <v>6.5043774441878668</v>
      </c>
      <c r="V440" s="21">
        <f t="shared" si="98"/>
        <v>2.6091225973768388</v>
      </c>
      <c r="W440" s="21">
        <f t="shared" si="99"/>
        <v>-1.6514304830880544</v>
      </c>
      <c r="X440" s="21">
        <f t="shared" si="100"/>
        <v>-3.8192927721673042E-2</v>
      </c>
      <c r="Y440" s="21">
        <f t="shared" si="101"/>
        <v>-2.8459014232337871</v>
      </c>
      <c r="Z440" s="21">
        <f t="shared" si="102"/>
        <v>5.3776947297824174E-2</v>
      </c>
      <c r="AA440" s="21">
        <f t="shared" si="103"/>
        <v>1.1294728192487682</v>
      </c>
      <c r="AB440" s="21">
        <f t="shared" si="104"/>
        <v>-1.1869966349302148</v>
      </c>
      <c r="AC440" s="21">
        <f t="shared" si="105"/>
        <v>-0.22340970131876037</v>
      </c>
    </row>
    <row r="441" spans="20:29" x14ac:dyDescent="0.2">
      <c r="T441" s="21">
        <f t="shared" si="96"/>
        <v>3.1696719577380952</v>
      </c>
      <c r="U441" s="21">
        <f t="shared" si="97"/>
        <v>5.7284534878185696</v>
      </c>
      <c r="V441" s="21">
        <f t="shared" si="98"/>
        <v>2.6691895462458533</v>
      </c>
      <c r="W441" s="21">
        <f t="shared" si="99"/>
        <v>-1.5326967501713877</v>
      </c>
      <c r="X441" s="21">
        <f t="shared" si="100"/>
        <v>0.12827104227832697</v>
      </c>
      <c r="Y441" s="21">
        <f t="shared" si="101"/>
        <v>-3.4730077787397398</v>
      </c>
      <c r="Z441" s="21">
        <f t="shared" si="102"/>
        <v>-0.22087255103550918</v>
      </c>
      <c r="AA441" s="21">
        <f t="shared" si="103"/>
        <v>1.2907381407368637</v>
      </c>
      <c r="AB441" s="21">
        <f t="shared" si="104"/>
        <v>-1.1710409984718795</v>
      </c>
      <c r="AC441" s="21">
        <f t="shared" si="105"/>
        <v>-0.24939246572352231</v>
      </c>
    </row>
    <row r="442" spans="20:29" x14ac:dyDescent="0.2">
      <c r="T442" s="21">
        <f t="shared" si="96"/>
        <v>3.0399473843452434</v>
      </c>
      <c r="U442" s="21">
        <f t="shared" si="97"/>
        <v>4.914878107163986</v>
      </c>
      <c r="V442" s="21">
        <f t="shared" si="98"/>
        <v>2.7312602349661077</v>
      </c>
      <c r="W442" s="21">
        <f t="shared" si="99"/>
        <v>-1.3669898540106735</v>
      </c>
      <c r="X442" s="21">
        <f t="shared" si="100"/>
        <v>0.36505656150451715</v>
      </c>
      <c r="Y442" s="21">
        <f t="shared" si="101"/>
        <v>-3.6960922195730728</v>
      </c>
      <c r="Z442" s="21">
        <f t="shared" si="102"/>
        <v>-8.7696738654556822E-2</v>
      </c>
      <c r="AA442" s="21">
        <f t="shared" si="103"/>
        <v>1.0834675906773397</v>
      </c>
      <c r="AB442" s="21">
        <f t="shared" si="104"/>
        <v>-0.68644539942426164</v>
      </c>
      <c r="AC442" s="21">
        <f t="shared" si="105"/>
        <v>-0.21752056462233182</v>
      </c>
    </row>
    <row r="443" spans="20:29" x14ac:dyDescent="0.2">
      <c r="T443" s="21">
        <f t="shared" si="96"/>
        <v>6.0064148885714275</v>
      </c>
      <c r="U443" s="21">
        <f t="shared" si="97"/>
        <v>5.1272651920139651</v>
      </c>
      <c r="V443" s="21">
        <f t="shared" si="98"/>
        <v>2.7078088722280143</v>
      </c>
      <c r="W443" s="21">
        <f t="shared" si="99"/>
        <v>-0.29432519752257846</v>
      </c>
      <c r="X443" s="21">
        <f t="shared" si="100"/>
        <v>9.2710538141421828E-2</v>
      </c>
      <c r="Y443" s="21">
        <f t="shared" si="101"/>
        <v>-2.0184248056147411</v>
      </c>
      <c r="Z443" s="21">
        <f t="shared" si="102"/>
        <v>-6.1186646958128255E-2</v>
      </c>
      <c r="AA443" s="21">
        <f t="shared" si="103"/>
        <v>0.36577792889162541</v>
      </c>
      <c r="AB443" s="21">
        <f t="shared" si="104"/>
        <v>-4.0981539245691145E-2</v>
      </c>
      <c r="AC443" s="21">
        <f t="shared" si="105"/>
        <v>0.12773444290743002</v>
      </c>
    </row>
    <row r="444" spans="20:29" x14ac:dyDescent="0.2">
      <c r="T444" s="21">
        <f t="shared" si="96"/>
        <v>18.490860804880953</v>
      </c>
      <c r="U444" s="21">
        <f t="shared" si="97"/>
        <v>7.4067153820146814</v>
      </c>
      <c r="V444" s="21">
        <f t="shared" si="98"/>
        <v>2.4536379780613444</v>
      </c>
      <c r="W444" s="21">
        <f t="shared" si="99"/>
        <v>2.2509504644417078</v>
      </c>
      <c r="X444" s="21">
        <f t="shared" si="100"/>
        <v>-0.37630137894191129</v>
      </c>
      <c r="Y444" s="21">
        <f t="shared" si="101"/>
        <v>3.2275593523614523</v>
      </c>
      <c r="Z444" s="21">
        <f t="shared" si="102"/>
        <v>0.12569116131568125</v>
      </c>
      <c r="AA444" s="21">
        <f t="shared" si="103"/>
        <v>-0.18084195039408901</v>
      </c>
      <c r="AB444" s="21">
        <f t="shared" si="104"/>
        <v>2.2942290386412143</v>
      </c>
      <c r="AC444" s="21">
        <f t="shared" si="105"/>
        <v>1.2892233924907632</v>
      </c>
    </row>
    <row r="445" spans="20:29" x14ac:dyDescent="0.2">
      <c r="T445" s="21">
        <f t="shared" si="96"/>
        <v>26.790908038660714</v>
      </c>
      <c r="U445" s="21">
        <f t="shared" si="97"/>
        <v>10.092550721360112</v>
      </c>
      <c r="V445" s="21">
        <f t="shared" si="98"/>
        <v>2.1844863585375549</v>
      </c>
      <c r="W445" s="21">
        <f t="shared" si="99"/>
        <v>3.5991142959595654</v>
      </c>
      <c r="X445" s="21">
        <f t="shared" si="100"/>
        <v>-0.78692966578714929</v>
      </c>
      <c r="Y445" s="21">
        <f t="shared" si="101"/>
        <v>6.7791711388197822</v>
      </c>
      <c r="Z445" s="21">
        <f t="shared" si="102"/>
        <v>-1.0421507583128153E-2</v>
      </c>
      <c r="AA445" s="21">
        <f t="shared" si="103"/>
        <v>-0.29609611604885089</v>
      </c>
      <c r="AB445" s="21">
        <f t="shared" si="104"/>
        <v>3.9633322815876442</v>
      </c>
      <c r="AC445" s="21">
        <f t="shared" si="105"/>
        <v>1.2656727882645735</v>
      </c>
    </row>
    <row r="446" spans="20:29" x14ac:dyDescent="0.2">
      <c r="T446" s="21">
        <f t="shared" si="96"/>
        <v>25.371981469672619</v>
      </c>
      <c r="U446" s="21">
        <f t="shared" si="97"/>
        <v>11.28742798148005</v>
      </c>
      <c r="V446" s="21">
        <f t="shared" si="98"/>
        <v>2.1613560327041981</v>
      </c>
      <c r="W446" s="21">
        <f t="shared" si="99"/>
        <v>3.5852459736678979</v>
      </c>
      <c r="X446" s="21">
        <f t="shared" si="100"/>
        <v>-0.51135217617405393</v>
      </c>
      <c r="Y446" s="21">
        <f t="shared" si="101"/>
        <v>5.7457481199804983</v>
      </c>
      <c r="Z446" s="21">
        <f t="shared" si="102"/>
        <v>0.11209063458949073</v>
      </c>
      <c r="AA446" s="21">
        <f t="shared" si="103"/>
        <v>-0.3420376943226604</v>
      </c>
      <c r="AB446" s="21">
        <f t="shared" si="104"/>
        <v>2.8378224016174052</v>
      </c>
      <c r="AC446" s="21">
        <f t="shared" si="105"/>
        <v>0.49567158100266828</v>
      </c>
    </row>
    <row r="447" spans="20:29" x14ac:dyDescent="0.2">
      <c r="T447" s="21">
        <f t="shared" si="96"/>
        <v>16.724099511071429</v>
      </c>
      <c r="U447" s="21">
        <f t="shared" si="97"/>
        <v>11.040441955170536</v>
      </c>
      <c r="V447" s="21">
        <f t="shared" si="98"/>
        <v>2.2021808889839747</v>
      </c>
      <c r="W447" s="21">
        <f t="shared" si="99"/>
        <v>1.4715717532214683</v>
      </c>
      <c r="X447" s="21">
        <f t="shared" si="100"/>
        <v>-0.16909373522167293</v>
      </c>
      <c r="Y447" s="21">
        <f t="shared" si="101"/>
        <v>2.0233074737304975</v>
      </c>
      <c r="Z447" s="21">
        <f t="shared" si="102"/>
        <v>0.11220279819068127</v>
      </c>
      <c r="AA447" s="21">
        <f t="shared" si="103"/>
        <v>-0.34429438313218419</v>
      </c>
      <c r="AB447" s="21">
        <f t="shared" si="104"/>
        <v>0.53437944030788032</v>
      </c>
      <c r="AC447" s="21">
        <f t="shared" si="105"/>
        <v>-0.14660899015804613</v>
      </c>
    </row>
    <row r="448" spans="20:29" x14ac:dyDescent="0.2">
      <c r="T448" s="21">
        <f t="shared" si="96"/>
        <v>12.00848969267857</v>
      </c>
      <c r="U448" s="21">
        <f t="shared" si="97"/>
        <v>10.426677509039109</v>
      </c>
      <c r="V448" s="21">
        <f t="shared" si="98"/>
        <v>2.2293286341327843</v>
      </c>
      <c r="W448" s="21">
        <f t="shared" si="99"/>
        <v>0.59080441634646919</v>
      </c>
      <c r="X448" s="21">
        <f t="shared" si="100"/>
        <v>-3.3535269775244236E-2</v>
      </c>
      <c r="Y448" s="21">
        <f t="shared" si="101"/>
        <v>0.94419315998049846</v>
      </c>
      <c r="Z448" s="21">
        <f t="shared" si="102"/>
        <v>-3.5708771065271122E-2</v>
      </c>
      <c r="AA448" s="21">
        <f t="shared" si="103"/>
        <v>-0.26514488848932716</v>
      </c>
      <c r="AB448" s="21">
        <f t="shared" si="104"/>
        <v>-1.5919432762099754</v>
      </c>
      <c r="AC448" s="21">
        <f t="shared" si="105"/>
        <v>-0.25623448923542702</v>
      </c>
    </row>
    <row r="449" spans="20:29" x14ac:dyDescent="0.2">
      <c r="T449" s="21">
        <f t="shared" si="96"/>
        <v>9.6017830237202375</v>
      </c>
      <c r="U449" s="21">
        <f t="shared" si="97"/>
        <v>9.5913539940083865</v>
      </c>
      <c r="V449" s="21">
        <f t="shared" si="98"/>
        <v>2.2641639617815841</v>
      </c>
      <c r="W449" s="21">
        <f t="shared" si="99"/>
        <v>-0.55348269386186399</v>
      </c>
      <c r="X449" s="21">
        <f t="shared" si="100"/>
        <v>8.1237451087850743E-2</v>
      </c>
      <c r="Y449" s="21">
        <f t="shared" si="101"/>
        <v>0.40292806355192656</v>
      </c>
      <c r="Z449" s="21">
        <f t="shared" si="102"/>
        <v>-0.13398560585693772</v>
      </c>
      <c r="AA449" s="21">
        <f t="shared" si="103"/>
        <v>-0.18223404319170805</v>
      </c>
      <c r="AB449" s="21">
        <f t="shared" si="104"/>
        <v>-1.6111847019540226</v>
      </c>
      <c r="AC449" s="21">
        <f t="shared" si="105"/>
        <v>-0.25705401965209368</v>
      </c>
    </row>
    <row r="450" spans="20:29" x14ac:dyDescent="0.2">
      <c r="T450" s="21">
        <f t="shared" si="96"/>
        <v>7.9255567048809503</v>
      </c>
      <c r="U450" s="21">
        <f t="shared" si="97"/>
        <v>8.6369734134441387</v>
      </c>
      <c r="V450" s="21">
        <f t="shared" si="98"/>
        <v>2.3172455323768375</v>
      </c>
      <c r="W450" s="21">
        <f t="shared" si="99"/>
        <v>-1.1769445878499594</v>
      </c>
      <c r="X450" s="21">
        <f t="shared" si="100"/>
        <v>9.6463367278326717E-2</v>
      </c>
      <c r="Y450" s="21">
        <f t="shared" si="101"/>
        <v>-0.52673887710283473</v>
      </c>
      <c r="Z450" s="21">
        <f t="shared" si="102"/>
        <v>5.5656894202586044E-2</v>
      </c>
      <c r="AA450" s="21">
        <f t="shared" si="103"/>
        <v>9.4727016957101617E-2</v>
      </c>
      <c r="AB450" s="21">
        <f t="shared" si="104"/>
        <v>-1.2998793149004517</v>
      </c>
      <c r="AC450" s="21">
        <f t="shared" si="105"/>
        <v>-0.27196603241995088</v>
      </c>
    </row>
    <row r="451" spans="20:29" x14ac:dyDescent="0.2">
      <c r="T451" s="21">
        <f t="shared" si="96"/>
        <v>7.0862322307738088</v>
      </c>
      <c r="U451" s="21">
        <f t="shared" si="97"/>
        <v>8.4534196270451503</v>
      </c>
      <c r="V451" s="21">
        <f t="shared" si="98"/>
        <v>2.3815653012458924</v>
      </c>
      <c r="W451" s="21">
        <f t="shared" si="99"/>
        <v>-1.3408127359154356</v>
      </c>
      <c r="X451" s="21">
        <f t="shared" si="100"/>
        <v>-0.12963956659072073</v>
      </c>
      <c r="Y451" s="21">
        <f t="shared" si="101"/>
        <v>-1.3356762116266445</v>
      </c>
      <c r="Z451" s="21">
        <f t="shared" si="102"/>
        <v>5.6032176494252794E-2</v>
      </c>
      <c r="AA451" s="21">
        <f t="shared" si="103"/>
        <v>0.51054614088567296</v>
      </c>
      <c r="AB451" s="21">
        <f t="shared" si="104"/>
        <v>-1.2462915909421182</v>
      </c>
      <c r="AC451" s="21">
        <f t="shared" si="105"/>
        <v>-0.26293583655685565</v>
      </c>
    </row>
    <row r="452" spans="20:29" x14ac:dyDescent="0.2">
      <c r="T452" s="21">
        <f t="shared" si="96"/>
        <v>5.6151440808035682</v>
      </c>
      <c r="U452" s="21">
        <f t="shared" si="97"/>
        <v>8.0379264341877388</v>
      </c>
      <c r="V452" s="21">
        <f t="shared" si="98"/>
        <v>2.4422769573768406</v>
      </c>
      <c r="W452" s="21">
        <f t="shared" si="99"/>
        <v>-1.5435590414213878</v>
      </c>
      <c r="X452" s="21">
        <f t="shared" si="100"/>
        <v>-6.7150502721673111E-2</v>
      </c>
      <c r="Y452" s="21">
        <f t="shared" si="101"/>
        <v>-2.5682966065671184</v>
      </c>
      <c r="Z452" s="21">
        <f t="shared" si="102"/>
        <v>5.6162571464490857E-2</v>
      </c>
      <c r="AA452" s="21">
        <f t="shared" si="103"/>
        <v>0.85743314174876806</v>
      </c>
      <c r="AB452" s="21">
        <f t="shared" si="104"/>
        <v>-1.2589222549302148</v>
      </c>
      <c r="AC452" s="21">
        <f t="shared" si="105"/>
        <v>-0.34075162048542701</v>
      </c>
    </row>
    <row r="453" spans="20:29" x14ac:dyDescent="0.2">
      <c r="T453" s="21">
        <f t="shared" si="96"/>
        <v>3.8317403444047615</v>
      </c>
      <c r="U453" s="21">
        <f t="shared" si="97"/>
        <v>7.0564360711514382</v>
      </c>
      <c r="V453" s="21">
        <f t="shared" si="98"/>
        <v>2.4935879045791864</v>
      </c>
      <c r="W453" s="21">
        <f t="shared" si="99"/>
        <v>-1.6119175335047213</v>
      </c>
      <c r="X453" s="21">
        <f t="shared" si="100"/>
        <v>0.10779342227832711</v>
      </c>
      <c r="Y453" s="21">
        <f t="shared" si="101"/>
        <v>-3.3890211004064059</v>
      </c>
      <c r="Z453" s="21">
        <f t="shared" si="102"/>
        <v>-0.21848957686884252</v>
      </c>
      <c r="AA453" s="21">
        <f t="shared" si="103"/>
        <v>1.0188826574035303</v>
      </c>
      <c r="AB453" s="21">
        <f t="shared" si="104"/>
        <v>-1.2576800651385462</v>
      </c>
      <c r="AC453" s="21">
        <f t="shared" si="105"/>
        <v>-0.36785658572352231</v>
      </c>
    </row>
    <row r="454" spans="20:29" x14ac:dyDescent="0.2">
      <c r="T454" s="21">
        <f t="shared" si="96"/>
        <v>3.0239135951785752</v>
      </c>
      <c r="U454" s="21">
        <f t="shared" si="97"/>
        <v>6.0387387821642733</v>
      </c>
      <c r="V454" s="21">
        <f t="shared" si="98"/>
        <v>2.5430516549661135</v>
      </c>
      <c r="W454" s="21">
        <f t="shared" si="99"/>
        <v>-1.5879271581773402</v>
      </c>
      <c r="X454" s="21">
        <f t="shared" si="100"/>
        <v>0.38139955650451751</v>
      </c>
      <c r="Y454" s="21">
        <f t="shared" si="101"/>
        <v>-3.8329196887397403</v>
      </c>
      <c r="Z454" s="21">
        <f t="shared" si="102"/>
        <v>-8.5316414487890124E-2</v>
      </c>
      <c r="AA454" s="21">
        <f t="shared" si="103"/>
        <v>0.80700933484400661</v>
      </c>
      <c r="AB454" s="21">
        <f t="shared" si="104"/>
        <v>-0.89411098109092713</v>
      </c>
      <c r="AC454" s="21">
        <f t="shared" si="105"/>
        <v>-0.34602613295566514</v>
      </c>
    </row>
    <row r="455" spans="20:29" x14ac:dyDescent="0.2">
      <c r="T455" s="21">
        <f t="shared" si="96"/>
        <v>5.7870563044047625</v>
      </c>
      <c r="U455" s="21">
        <f t="shared" si="97"/>
        <v>6.0589871953479815</v>
      </c>
      <c r="V455" s="21">
        <f t="shared" si="98"/>
        <v>2.5128145822280246</v>
      </c>
      <c r="W455" s="21">
        <f t="shared" si="99"/>
        <v>-0.57247392085591153</v>
      </c>
      <c r="X455" s="21">
        <f t="shared" si="100"/>
        <v>0.11716241147475492</v>
      </c>
      <c r="Y455" s="21">
        <f t="shared" si="101"/>
        <v>-2.1575063231147404</v>
      </c>
      <c r="Z455" s="21">
        <f t="shared" si="102"/>
        <v>-5.8805536958128235E-2</v>
      </c>
      <c r="AA455" s="21">
        <f t="shared" si="103"/>
        <v>0.10054921305829201</v>
      </c>
      <c r="AB455" s="21">
        <f t="shared" si="104"/>
        <v>-0.2132791559123568</v>
      </c>
      <c r="AC455" s="21">
        <f t="shared" si="105"/>
        <v>-4.3112375923659574E-4</v>
      </c>
    </row>
    <row r="456" spans="20:29" x14ac:dyDescent="0.2">
      <c r="T456" s="21">
        <f t="shared" si="96"/>
        <v>18.336318655714287</v>
      </c>
      <c r="U456" s="21">
        <f t="shared" si="97"/>
        <v>8.1792780420150848</v>
      </c>
      <c r="V456" s="21">
        <f t="shared" si="98"/>
        <v>2.2582049972280132</v>
      </c>
      <c r="W456" s="21">
        <f t="shared" si="99"/>
        <v>1.9690499569417077</v>
      </c>
      <c r="X456" s="21">
        <f t="shared" si="100"/>
        <v>-0.37869130060857814</v>
      </c>
      <c r="Y456" s="21">
        <f t="shared" si="101"/>
        <v>3.1168460690281199</v>
      </c>
      <c r="Z456" s="21">
        <f t="shared" si="102"/>
        <v>0.12808546714901461</v>
      </c>
      <c r="AA456" s="21">
        <f t="shared" si="103"/>
        <v>-0.37519159956075565</v>
      </c>
      <c r="AB456" s="21">
        <f t="shared" si="104"/>
        <v>2.2765233194745473</v>
      </c>
      <c r="AC456" s="21">
        <f t="shared" si="105"/>
        <v>1.16222292665743</v>
      </c>
    </row>
    <row r="457" spans="20:29" x14ac:dyDescent="0.2">
      <c r="T457" s="21">
        <f t="shared" si="96"/>
        <v>26.738195298660713</v>
      </c>
      <c r="U457" s="21">
        <f t="shared" si="97"/>
        <v>10.755595965526027</v>
      </c>
      <c r="V457" s="21">
        <f t="shared" si="98"/>
        <v>1.9870144218708816</v>
      </c>
      <c r="W457" s="21">
        <f t="shared" si="99"/>
        <v>3.3230376342928989</v>
      </c>
      <c r="X457" s="21">
        <f t="shared" si="100"/>
        <v>-0.82138455162048274</v>
      </c>
      <c r="Y457" s="21">
        <f t="shared" si="101"/>
        <v>6.6871029838197833</v>
      </c>
      <c r="Z457" s="21">
        <f t="shared" si="102"/>
        <v>-8.015077583128194E-3</v>
      </c>
      <c r="AA457" s="21">
        <f t="shared" si="103"/>
        <v>-0.39424587521551757</v>
      </c>
      <c r="AB457" s="21">
        <f t="shared" si="104"/>
        <v>4.0697627724209777</v>
      </c>
      <c r="AC457" s="21">
        <f t="shared" si="105"/>
        <v>1.1393294799312401</v>
      </c>
    </row>
    <row r="458" spans="20:29" x14ac:dyDescent="0.2">
      <c r="T458" s="21">
        <f t="shared" si="96"/>
        <v>25.42148858967262</v>
      </c>
      <c r="U458" s="21">
        <f t="shared" si="97"/>
        <v>11.864250895646364</v>
      </c>
      <c r="V458" s="21">
        <f t="shared" si="98"/>
        <v>1.9661754568708787</v>
      </c>
      <c r="W458" s="21">
        <f t="shared" si="99"/>
        <v>3.3202628786678985</v>
      </c>
      <c r="X458" s="21">
        <f t="shared" si="100"/>
        <v>-0.56421071617405416</v>
      </c>
      <c r="Y458" s="21">
        <f t="shared" si="101"/>
        <v>5.6598879474804971</v>
      </c>
      <c r="Z458" s="21">
        <f t="shared" si="102"/>
        <v>0.11449815208949074</v>
      </c>
      <c r="AA458" s="21">
        <f t="shared" si="103"/>
        <v>-0.34061025432266046</v>
      </c>
      <c r="AB458" s="21">
        <f t="shared" si="104"/>
        <v>3.0314248441174065</v>
      </c>
      <c r="AC458" s="21">
        <f t="shared" si="105"/>
        <v>0.36983078600266817</v>
      </c>
    </row>
    <row r="459" spans="20:29" x14ac:dyDescent="0.2">
      <c r="T459" s="21">
        <f t="shared" si="96"/>
        <v>17.065968446904762</v>
      </c>
      <c r="U459" s="21">
        <f t="shared" si="97"/>
        <v>11.559301816836523</v>
      </c>
      <c r="V459" s="21">
        <f t="shared" si="98"/>
        <v>2.0132227214839773</v>
      </c>
      <c r="W459" s="21">
        <f t="shared" si="99"/>
        <v>1.2204151790548017</v>
      </c>
      <c r="X459" s="21">
        <f t="shared" si="100"/>
        <v>-0.26061454938833972</v>
      </c>
      <c r="Y459" s="21">
        <f t="shared" si="101"/>
        <v>2.0531645337304996</v>
      </c>
      <c r="Z459" s="21">
        <f t="shared" si="102"/>
        <v>0.11461140319068128</v>
      </c>
      <c r="AA459" s="21">
        <f t="shared" si="103"/>
        <v>-0.19378428313218443</v>
      </c>
      <c r="AB459" s="21">
        <f t="shared" si="104"/>
        <v>0.8316145719745478</v>
      </c>
      <c r="AC459" s="21">
        <f t="shared" si="105"/>
        <v>-0.27194413182471283</v>
      </c>
    </row>
    <row r="460" spans="20:29" x14ac:dyDescent="0.2">
      <c r="T460" s="21">
        <f t="shared" si="96"/>
        <v>12.464913371845238</v>
      </c>
      <c r="U460" s="21">
        <f t="shared" si="97"/>
        <v>10.873231056539225</v>
      </c>
      <c r="V460" s="21">
        <f t="shared" si="98"/>
        <v>2.0449649524661169</v>
      </c>
      <c r="W460" s="21">
        <f t="shared" si="99"/>
        <v>0.34860530801313594</v>
      </c>
      <c r="X460" s="21">
        <f t="shared" si="100"/>
        <v>-0.11286695810857772</v>
      </c>
      <c r="Y460" s="21">
        <f t="shared" si="101"/>
        <v>0.98741590664716483</v>
      </c>
      <c r="Z460" s="21">
        <f t="shared" si="102"/>
        <v>-3.3300149398604456E-2</v>
      </c>
      <c r="AA460" s="21">
        <f t="shared" si="103"/>
        <v>1.863388651067277E-2</v>
      </c>
      <c r="AB460" s="21">
        <f t="shared" si="104"/>
        <v>-1.28022608454331</v>
      </c>
      <c r="AC460" s="21">
        <f t="shared" si="105"/>
        <v>-0.38155668090209383</v>
      </c>
    </row>
    <row r="461" spans="20:29" x14ac:dyDescent="0.2">
      <c r="T461" s="21">
        <f t="shared" si="96"/>
        <v>10.095327661220239</v>
      </c>
      <c r="U461" s="21">
        <f t="shared" si="97"/>
        <v>9.9392950748424482</v>
      </c>
      <c r="V461" s="21">
        <f t="shared" si="98"/>
        <v>2.0830513559482569</v>
      </c>
      <c r="W461" s="21">
        <f t="shared" si="99"/>
        <v>-0.78015102636186406</v>
      </c>
      <c r="X461" s="21">
        <f t="shared" si="100"/>
        <v>1.1277241921184067E-2</v>
      </c>
      <c r="Y461" s="21">
        <f t="shared" si="101"/>
        <v>0.45843661938526026</v>
      </c>
      <c r="Z461" s="21">
        <f t="shared" si="102"/>
        <v>-0.13158579669027104</v>
      </c>
      <c r="AA461" s="21">
        <f t="shared" si="103"/>
        <v>0.17131604097495862</v>
      </c>
      <c r="AB461" s="21">
        <f t="shared" si="104"/>
        <v>-1.2791173119540229</v>
      </c>
      <c r="AC461" s="21">
        <f t="shared" si="105"/>
        <v>-0.37717896465209377</v>
      </c>
    </row>
    <row r="462" spans="20:29" x14ac:dyDescent="0.2">
      <c r="T462" s="21">
        <f t="shared" si="96"/>
        <v>8.4310043898809504</v>
      </c>
      <c r="U462" s="21">
        <f t="shared" si="97"/>
        <v>8.845856064277541</v>
      </c>
      <c r="V462" s="21">
        <f t="shared" si="98"/>
        <v>2.1273394123768341</v>
      </c>
      <c r="W462" s="21">
        <f t="shared" si="99"/>
        <v>-1.3684914003499593</v>
      </c>
      <c r="X462" s="21">
        <f t="shared" si="100"/>
        <v>5.5108688944993545E-2</v>
      </c>
      <c r="Y462" s="21">
        <f t="shared" si="101"/>
        <v>-0.41355146293616851</v>
      </c>
      <c r="Z462" s="21">
        <f t="shared" si="102"/>
        <v>5.8056702535919408E-2</v>
      </c>
      <c r="AA462" s="21">
        <f t="shared" si="103"/>
        <v>0.4528831894571016</v>
      </c>
      <c r="AB462" s="21">
        <f t="shared" si="104"/>
        <v>-0.95303676823378547</v>
      </c>
      <c r="AC462" s="21">
        <f t="shared" si="105"/>
        <v>-0.37314632908661755</v>
      </c>
    </row>
    <row r="463" spans="20:29" x14ac:dyDescent="0.2">
      <c r="T463" s="21">
        <f t="shared" si="96"/>
        <v>7.5406511866071435</v>
      </c>
      <c r="U463" s="21">
        <f t="shared" si="97"/>
        <v>8.5378109037123977</v>
      </c>
      <c r="V463" s="21">
        <f t="shared" si="98"/>
        <v>2.1872242779125557</v>
      </c>
      <c r="W463" s="21">
        <f t="shared" si="99"/>
        <v>-1.521871992582102</v>
      </c>
      <c r="X463" s="21">
        <f t="shared" si="100"/>
        <v>-0.16284700742405434</v>
      </c>
      <c r="Y463" s="21">
        <f t="shared" si="101"/>
        <v>-1.159460302459979</v>
      </c>
      <c r="Z463" s="21">
        <f t="shared" si="102"/>
        <v>5.8423102327586129E-2</v>
      </c>
      <c r="AA463" s="21">
        <f t="shared" si="103"/>
        <v>0.87036589421900645</v>
      </c>
      <c r="AB463" s="21">
        <f t="shared" si="104"/>
        <v>-0.91520016844211804</v>
      </c>
      <c r="AC463" s="21">
        <f t="shared" si="105"/>
        <v>-0.35380818489018906</v>
      </c>
    </row>
    <row r="464" spans="20:29" x14ac:dyDescent="0.2">
      <c r="T464" s="21">
        <f t="shared" si="96"/>
        <v>6.3096160549702356</v>
      </c>
      <c r="U464" s="21">
        <f t="shared" si="97"/>
        <v>8.0503165716886542</v>
      </c>
      <c r="V464" s="21">
        <f t="shared" si="98"/>
        <v>2.2354399398768408</v>
      </c>
      <c r="W464" s="21">
        <f t="shared" si="99"/>
        <v>-1.6138964722547207</v>
      </c>
      <c r="X464" s="21">
        <f t="shared" si="100"/>
        <v>-0.10104142605500643</v>
      </c>
      <c r="Y464" s="21">
        <f t="shared" si="101"/>
        <v>-2.3203973699004523</v>
      </c>
      <c r="Z464" s="21">
        <f t="shared" si="102"/>
        <v>5.8544411464490881E-2</v>
      </c>
      <c r="AA464" s="21">
        <f t="shared" si="103"/>
        <v>1.2173924784154349</v>
      </c>
      <c r="AB464" s="21">
        <f t="shared" si="104"/>
        <v>-0.90063664993021497</v>
      </c>
      <c r="AC464" s="21">
        <f t="shared" si="105"/>
        <v>-0.31610587548542707</v>
      </c>
    </row>
    <row r="465" spans="20:29" x14ac:dyDescent="0.2">
      <c r="T465" s="21">
        <f t="shared" si="96"/>
        <v>4.5951348385714299</v>
      </c>
      <c r="U465" s="21">
        <f t="shared" si="97"/>
        <v>7.0314320036518438</v>
      </c>
      <c r="V465" s="21">
        <f t="shared" si="98"/>
        <v>2.2697443304125144</v>
      </c>
      <c r="W465" s="21">
        <f t="shared" si="99"/>
        <v>-1.5691613101713875</v>
      </c>
      <c r="X465" s="21">
        <f t="shared" si="100"/>
        <v>7.977966144499371E-2</v>
      </c>
      <c r="Y465" s="21">
        <f t="shared" si="101"/>
        <v>-3.1398732654064072</v>
      </c>
      <c r="Z465" s="21">
        <f t="shared" si="102"/>
        <v>-0.21611878270217585</v>
      </c>
      <c r="AA465" s="21">
        <f t="shared" si="103"/>
        <v>1.3784119132368637</v>
      </c>
      <c r="AB465" s="21">
        <f t="shared" si="104"/>
        <v>-0.93819263347187887</v>
      </c>
      <c r="AC465" s="21">
        <f t="shared" si="105"/>
        <v>-0.30089471739018891</v>
      </c>
    </row>
    <row r="466" spans="20:29" x14ac:dyDescent="0.2">
      <c r="T466" s="21">
        <f t="shared" si="96"/>
        <v>4.1933382676785751</v>
      </c>
      <c r="U466" s="21">
        <f t="shared" si="97"/>
        <v>6.0255958804978036</v>
      </c>
      <c r="V466" s="21">
        <f t="shared" si="98"/>
        <v>2.3049729016327731</v>
      </c>
      <c r="W466" s="21">
        <f t="shared" si="99"/>
        <v>-1.4082077656773402</v>
      </c>
      <c r="X466" s="21">
        <f t="shared" si="100"/>
        <v>0.30996341483785084</v>
      </c>
      <c r="Y466" s="21">
        <f t="shared" si="101"/>
        <v>-3.4080039562397397</v>
      </c>
      <c r="Z466" s="21">
        <f t="shared" si="102"/>
        <v>-8.2956666154556769E-2</v>
      </c>
      <c r="AA466" s="21">
        <f t="shared" si="103"/>
        <v>1.1570394340106731</v>
      </c>
      <c r="AB466" s="21">
        <f t="shared" si="104"/>
        <v>-0.44359469942426077</v>
      </c>
      <c r="AC466" s="21">
        <f t="shared" si="105"/>
        <v>-0.26148515045566517</v>
      </c>
    </row>
    <row r="467" spans="20:29" x14ac:dyDescent="0.2">
      <c r="T467" s="21">
        <f t="shared" si="96"/>
        <v>6.880887585238094</v>
      </c>
      <c r="U467" s="21">
        <f t="shared" si="97"/>
        <v>6.0555285378477492</v>
      </c>
      <c r="V467" s="21">
        <f t="shared" si="98"/>
        <v>2.2541987697280206</v>
      </c>
      <c r="W467" s="21">
        <f t="shared" si="99"/>
        <v>-0.33230041752257877</v>
      </c>
      <c r="X467" s="21">
        <f t="shared" si="100"/>
        <v>3.6551694808088397E-2</v>
      </c>
      <c r="Y467" s="21">
        <f t="shared" si="101"/>
        <v>-1.8087036956147409</v>
      </c>
      <c r="Z467" s="21">
        <f t="shared" si="102"/>
        <v>-5.6445376958128263E-2</v>
      </c>
      <c r="AA467" s="21">
        <f t="shared" si="103"/>
        <v>0.4198372730582921</v>
      </c>
      <c r="AB467" s="21">
        <f t="shared" si="104"/>
        <v>0.22798380325431022</v>
      </c>
      <c r="AC467" s="21">
        <f t="shared" si="105"/>
        <v>8.421913540743009E-2</v>
      </c>
    </row>
    <row r="468" spans="20:29" x14ac:dyDescent="0.2">
      <c r="T468" s="21">
        <f t="shared" si="96"/>
        <v>18.809767110714283</v>
      </c>
      <c r="U468" s="21">
        <f t="shared" si="97"/>
        <v>8.145708707848371</v>
      </c>
      <c r="V468" s="21">
        <f t="shared" si="98"/>
        <v>1.9692880905613421</v>
      </c>
      <c r="W468" s="21">
        <f t="shared" si="99"/>
        <v>2.1873302469417077</v>
      </c>
      <c r="X468" s="21">
        <f t="shared" si="100"/>
        <v>-0.41534805644191131</v>
      </c>
      <c r="Y468" s="21">
        <f t="shared" si="101"/>
        <v>3.2752794081947867</v>
      </c>
      <c r="Z468" s="21">
        <f t="shared" si="102"/>
        <v>0.1304391896490146</v>
      </c>
      <c r="AA468" s="21">
        <f t="shared" si="103"/>
        <v>-0.18410882706075549</v>
      </c>
      <c r="AB468" s="21">
        <f t="shared" si="104"/>
        <v>2.4565720028078806</v>
      </c>
      <c r="AC468" s="21">
        <f t="shared" si="105"/>
        <v>1.24461625165743</v>
      </c>
    </row>
    <row r="469" spans="20:29" x14ac:dyDescent="0.2">
      <c r="T469" s="21">
        <f t="shared" si="96"/>
        <v>26.780711828660714</v>
      </c>
      <c r="U469" s="21">
        <f t="shared" si="97"/>
        <v>10.651836201360766</v>
      </c>
      <c r="V469" s="21">
        <f t="shared" si="98"/>
        <v>1.6670849810375472</v>
      </c>
      <c r="W469" s="21">
        <f t="shared" si="99"/>
        <v>3.5346660651262325</v>
      </c>
      <c r="X469" s="21">
        <f t="shared" si="100"/>
        <v>-0.83608908578714924</v>
      </c>
      <c r="Y469" s="21">
        <f t="shared" si="101"/>
        <v>6.7523082996531167</v>
      </c>
      <c r="Z469" s="21">
        <f t="shared" si="102"/>
        <v>-5.6782434164615314E-3</v>
      </c>
      <c r="AA469" s="21">
        <f t="shared" si="103"/>
        <v>-0.33579413188218421</v>
      </c>
      <c r="AB469" s="21">
        <f t="shared" si="104"/>
        <v>4.1307040899209779</v>
      </c>
      <c r="AC469" s="21">
        <f t="shared" si="105"/>
        <v>1.22165606993124</v>
      </c>
    </row>
    <row r="470" spans="20:29" x14ac:dyDescent="0.2">
      <c r="T470" s="21">
        <f t="shared" si="96"/>
        <v>25.088704394672618</v>
      </c>
      <c r="U470" s="21">
        <f t="shared" si="97"/>
        <v>11.691134848979345</v>
      </c>
      <c r="V470" s="21">
        <f t="shared" si="98"/>
        <v>1.6120157835375437</v>
      </c>
      <c r="W470" s="21">
        <f t="shared" si="99"/>
        <v>3.5245166678345652</v>
      </c>
      <c r="X470" s="21">
        <f t="shared" si="100"/>
        <v>-0.57463269617405399</v>
      </c>
      <c r="Y470" s="21">
        <f t="shared" si="101"/>
        <v>5.6327453633138322</v>
      </c>
      <c r="Z470" s="21">
        <f t="shared" si="102"/>
        <v>0.11683446042282405</v>
      </c>
      <c r="AA470" s="21">
        <f t="shared" si="103"/>
        <v>-0.40463368848932713</v>
      </c>
      <c r="AB470" s="21">
        <f t="shared" si="104"/>
        <v>3.0388570257840737</v>
      </c>
      <c r="AC470" s="21">
        <f t="shared" si="105"/>
        <v>0.45185439850266818</v>
      </c>
    </row>
    <row r="471" spans="20:29" x14ac:dyDescent="0.2">
      <c r="T471" s="21">
        <f t="shared" si="96"/>
        <v>16.114832692738094</v>
      </c>
      <c r="U471" s="21">
        <f t="shared" si="97"/>
        <v>11.277624571835986</v>
      </c>
      <c r="V471" s="21">
        <f t="shared" si="98"/>
        <v>1.6190748473173073</v>
      </c>
      <c r="W471" s="21">
        <f t="shared" si="99"/>
        <v>1.4110382390548017</v>
      </c>
      <c r="X471" s="21">
        <f t="shared" si="100"/>
        <v>-0.2081063735550065</v>
      </c>
      <c r="Y471" s="21">
        <f t="shared" si="101"/>
        <v>1.774141263730499</v>
      </c>
      <c r="Z471" s="21">
        <f t="shared" si="102"/>
        <v>0.11694718569068127</v>
      </c>
      <c r="AA471" s="21">
        <f t="shared" si="103"/>
        <v>-0.43016732229885091</v>
      </c>
      <c r="AB471" s="21">
        <f t="shared" si="104"/>
        <v>0.74510617697454773</v>
      </c>
      <c r="AC471" s="21">
        <f t="shared" si="105"/>
        <v>-0.19083380182471288</v>
      </c>
    </row>
    <row r="472" spans="20:29" x14ac:dyDescent="0.2">
      <c r="T472" s="21">
        <f t="shared" si="96"/>
        <v>10.816233971011904</v>
      </c>
      <c r="U472" s="21">
        <f t="shared" si="97"/>
        <v>10.440817320704809</v>
      </c>
      <c r="V472" s="21">
        <f t="shared" si="98"/>
        <v>1.6125575724661161</v>
      </c>
      <c r="W472" s="21">
        <f t="shared" si="99"/>
        <v>0.51311490467980247</v>
      </c>
      <c r="X472" s="21">
        <f t="shared" si="100"/>
        <v>-2.0997783108577583E-2</v>
      </c>
      <c r="Y472" s="21">
        <f t="shared" si="101"/>
        <v>0.46849876248049949</v>
      </c>
      <c r="Z472" s="21">
        <f t="shared" si="102"/>
        <v>-3.0964340231937809E-2</v>
      </c>
      <c r="AA472" s="21">
        <f t="shared" si="103"/>
        <v>-0.40855193598932715</v>
      </c>
      <c r="AB472" s="21">
        <f t="shared" si="104"/>
        <v>-1.4569979645433087</v>
      </c>
      <c r="AC472" s="21">
        <f t="shared" si="105"/>
        <v>-0.30126615756876052</v>
      </c>
    </row>
    <row r="473" spans="20:29" x14ac:dyDescent="0.2">
      <c r="T473" s="21">
        <f t="shared" si="96"/>
        <v>7.8392650412202389</v>
      </c>
      <c r="U473" s="21">
        <f t="shared" si="97"/>
        <v>9.3224330956754784</v>
      </c>
      <c r="V473" s="21">
        <f t="shared" si="98"/>
        <v>1.613972972614917</v>
      </c>
      <c r="W473" s="21">
        <f t="shared" si="99"/>
        <v>-0.65811199969519696</v>
      </c>
      <c r="X473" s="21">
        <f t="shared" si="100"/>
        <v>0.12615353108785088</v>
      </c>
      <c r="Y473" s="21">
        <f t="shared" si="101"/>
        <v>-0.22650259728140565</v>
      </c>
      <c r="Z473" s="21">
        <f t="shared" si="102"/>
        <v>-0.1292780241902711</v>
      </c>
      <c r="AA473" s="21">
        <f t="shared" si="103"/>
        <v>-0.38323818235837476</v>
      </c>
      <c r="AB473" s="21">
        <f t="shared" si="104"/>
        <v>-1.5224944419540218</v>
      </c>
      <c r="AC473" s="21">
        <f t="shared" si="105"/>
        <v>-0.3036744379854272</v>
      </c>
    </row>
    <row r="474" spans="20:29" x14ac:dyDescent="0.2">
      <c r="T474" s="21">
        <f t="shared" si="96"/>
        <v>5.968555680714287</v>
      </c>
      <c r="U474" s="21">
        <f t="shared" si="97"/>
        <v>8.123382919278356</v>
      </c>
      <c r="V474" s="21">
        <f t="shared" si="98"/>
        <v>1.6429663190435022</v>
      </c>
      <c r="W474" s="21">
        <f t="shared" si="99"/>
        <v>-1.2643312336832928</v>
      </c>
      <c r="X474" s="21">
        <f t="shared" si="100"/>
        <v>0.14495561644499355</v>
      </c>
      <c r="Y474" s="21">
        <f t="shared" si="101"/>
        <v>-1.1348239621028346</v>
      </c>
      <c r="Z474" s="21">
        <f t="shared" si="102"/>
        <v>6.0364485869252693E-2</v>
      </c>
      <c r="AA474" s="21">
        <f t="shared" si="103"/>
        <v>-0.1219091805428984</v>
      </c>
      <c r="AB474" s="21">
        <f t="shared" si="104"/>
        <v>-1.1837453282337846</v>
      </c>
      <c r="AC474" s="21">
        <f t="shared" si="105"/>
        <v>-0.29829679158661759</v>
      </c>
    </row>
    <row r="475" spans="20:29" x14ac:dyDescent="0.2">
      <c r="T475" s="21">
        <f t="shared" si="96"/>
        <v>4.307710083273812</v>
      </c>
      <c r="U475" s="21">
        <f t="shared" si="97"/>
        <v>7.5931697903793065</v>
      </c>
      <c r="V475" s="21">
        <f t="shared" si="98"/>
        <v>1.6970414004125516</v>
      </c>
      <c r="W475" s="21">
        <f t="shared" si="99"/>
        <v>-1.5417786959154356</v>
      </c>
      <c r="X475" s="21">
        <f t="shared" si="100"/>
        <v>-5.7692425757387533E-2</v>
      </c>
      <c r="Y475" s="21">
        <f t="shared" si="101"/>
        <v>-2.2070322307933123</v>
      </c>
      <c r="Z475" s="21">
        <f t="shared" si="102"/>
        <v>6.072707232758609E-2</v>
      </c>
      <c r="AA475" s="21">
        <f t="shared" si="103"/>
        <v>0.29689465838567303</v>
      </c>
      <c r="AB475" s="21">
        <f t="shared" si="104"/>
        <v>-1.2004187651087848</v>
      </c>
      <c r="AC475" s="21">
        <f t="shared" si="105"/>
        <v>-0.33321108322352228</v>
      </c>
    </row>
    <row r="476" spans="20:29" x14ac:dyDescent="0.2">
      <c r="T476" s="21">
        <f t="shared" si="96"/>
        <v>2.8764678766369061</v>
      </c>
      <c r="U476" s="21">
        <f t="shared" si="97"/>
        <v>6.9911328150210466</v>
      </c>
      <c r="V476" s="21">
        <f t="shared" si="98"/>
        <v>1.7553304057101684</v>
      </c>
      <c r="W476" s="21">
        <f t="shared" si="99"/>
        <v>-1.7074498789213881</v>
      </c>
      <c r="X476" s="21">
        <f t="shared" si="100"/>
        <v>-3.5467968883395873E-3</v>
      </c>
      <c r="Y476" s="21">
        <f t="shared" si="101"/>
        <v>-3.3223437707337879</v>
      </c>
      <c r="Z476" s="21">
        <f t="shared" si="102"/>
        <v>6.0844358964490863E-2</v>
      </c>
      <c r="AA476" s="21">
        <f t="shared" si="103"/>
        <v>0.64400777424876821</v>
      </c>
      <c r="AB476" s="21">
        <f t="shared" si="104"/>
        <v>-1.1712670499302149</v>
      </c>
      <c r="AC476" s="21">
        <f t="shared" si="105"/>
        <v>-0.37025018715209373</v>
      </c>
    </row>
    <row r="477" spans="20:29" x14ac:dyDescent="0.2">
      <c r="T477" s="21">
        <f t="shared" si="96"/>
        <v>1.3938716160714284</v>
      </c>
      <c r="U477" s="21">
        <f t="shared" si="97"/>
        <v>5.9071237344842302</v>
      </c>
      <c r="V477" s="21">
        <f t="shared" si="98"/>
        <v>1.8023412354125128</v>
      </c>
      <c r="W477" s="21">
        <f t="shared" si="99"/>
        <v>-1.6464937101713879</v>
      </c>
      <c r="X477" s="21">
        <f t="shared" si="100"/>
        <v>0.16663387811166064</v>
      </c>
      <c r="Y477" s="21">
        <f t="shared" si="101"/>
        <v>-3.9125636720730745</v>
      </c>
      <c r="Z477" s="21">
        <f t="shared" si="102"/>
        <v>-0.21382634353550919</v>
      </c>
      <c r="AA477" s="21">
        <f t="shared" si="103"/>
        <v>0.80525113823686367</v>
      </c>
      <c r="AB477" s="21">
        <f t="shared" si="104"/>
        <v>-1.1391523559718801</v>
      </c>
      <c r="AC477" s="21">
        <f t="shared" si="105"/>
        <v>-0.37543687072352233</v>
      </c>
    </row>
    <row r="478" spans="20:29" x14ac:dyDescent="0.2">
      <c r="T478" s="21">
        <f t="shared" si="96"/>
        <v>0.8385287126785741</v>
      </c>
      <c r="U478" s="21">
        <f t="shared" si="97"/>
        <v>4.8162046038305562</v>
      </c>
      <c r="V478" s="21">
        <f t="shared" si="98"/>
        <v>1.8486130382994403</v>
      </c>
      <c r="W478" s="21">
        <f t="shared" si="99"/>
        <v>-1.4943644340106732</v>
      </c>
      <c r="X478" s="21">
        <f t="shared" si="100"/>
        <v>0.43021465483785082</v>
      </c>
      <c r="Y478" s="21">
        <f t="shared" si="101"/>
        <v>-4.2161926637397391</v>
      </c>
      <c r="Z478" s="21">
        <f t="shared" si="102"/>
        <v>-8.0671735321223459E-2</v>
      </c>
      <c r="AA478" s="21">
        <f t="shared" si="103"/>
        <v>0.59146930984400647</v>
      </c>
      <c r="AB478" s="21">
        <f t="shared" si="104"/>
        <v>-0.7136491185909275</v>
      </c>
      <c r="AC478" s="21">
        <f t="shared" si="105"/>
        <v>-0.3431116712889985</v>
      </c>
    </row>
    <row r="479" spans="20:29" x14ac:dyDescent="0.2">
      <c r="T479" s="21">
        <f t="shared" si="96"/>
        <v>3.4209223235714283</v>
      </c>
      <c r="U479" s="21">
        <f t="shared" si="97"/>
        <v>4.7400581603478713</v>
      </c>
      <c r="V479" s="21">
        <f t="shared" si="98"/>
        <v>1.8112011555613492</v>
      </c>
      <c r="W479" s="21">
        <f t="shared" si="99"/>
        <v>-0.43450861668924512</v>
      </c>
      <c r="X479" s="21">
        <f t="shared" si="100"/>
        <v>0.1703998573080886</v>
      </c>
      <c r="Y479" s="21">
        <f t="shared" si="101"/>
        <v>-2.6068486231147401</v>
      </c>
      <c r="Z479" s="21">
        <f t="shared" si="102"/>
        <v>-5.4160156124794911E-2</v>
      </c>
      <c r="AA479" s="21">
        <f t="shared" si="103"/>
        <v>-0.12400609944170798</v>
      </c>
      <c r="AB479" s="21">
        <f t="shared" si="104"/>
        <v>-8.3881466745690858E-2</v>
      </c>
      <c r="AC479" s="21">
        <f t="shared" si="105"/>
        <v>2.6305104074299535E-3</v>
      </c>
    </row>
    <row r="480" spans="20:29" x14ac:dyDescent="0.2">
      <c r="T480" s="21">
        <f t="shared" si="96"/>
        <v>15.589529981547617</v>
      </c>
      <c r="U480" s="21">
        <f t="shared" si="97"/>
        <v>6.738054899515646</v>
      </c>
      <c r="V480" s="21">
        <f t="shared" si="98"/>
        <v>1.5446356738946676</v>
      </c>
      <c r="W480" s="21">
        <f t="shared" si="99"/>
        <v>2.0975871869417078</v>
      </c>
      <c r="X480" s="21">
        <f t="shared" si="100"/>
        <v>-0.29729614394191128</v>
      </c>
      <c r="Y480" s="21">
        <f t="shared" si="101"/>
        <v>2.6038164448614536</v>
      </c>
      <c r="Z480" s="21">
        <f t="shared" si="102"/>
        <v>0.1327254246490146</v>
      </c>
      <c r="AA480" s="21">
        <f t="shared" si="103"/>
        <v>-0.65508589872742229</v>
      </c>
      <c r="AB480" s="21">
        <f t="shared" si="104"/>
        <v>2.2609309428078799</v>
      </c>
      <c r="AC480" s="21">
        <f t="shared" si="105"/>
        <v>1.1641626374907632</v>
      </c>
    </row>
    <row r="481" spans="20:29" x14ac:dyDescent="0.2">
      <c r="T481" s="21">
        <f t="shared" si="96"/>
        <v>23.661681259494046</v>
      </c>
      <c r="U481" s="21">
        <f t="shared" si="97"/>
        <v>9.1654673863599783</v>
      </c>
      <c r="V481" s="21">
        <f t="shared" si="98"/>
        <v>1.2652276052042239</v>
      </c>
      <c r="W481" s="21">
        <f t="shared" si="99"/>
        <v>3.4439849126262327</v>
      </c>
      <c r="X481" s="21">
        <f t="shared" si="100"/>
        <v>-0.71910151328714933</v>
      </c>
      <c r="Y481" s="21">
        <f t="shared" si="101"/>
        <v>6.1247694304864497</v>
      </c>
      <c r="Z481" s="21">
        <f t="shared" si="102"/>
        <v>-3.3811275831281684E-3</v>
      </c>
      <c r="AA481" s="21">
        <f t="shared" si="103"/>
        <v>-0.73286997271551757</v>
      </c>
      <c r="AB481" s="21">
        <f t="shared" si="104"/>
        <v>3.9760922840876445</v>
      </c>
      <c r="AC481" s="21">
        <f t="shared" si="105"/>
        <v>1.1414836699312401</v>
      </c>
    </row>
    <row r="482" spans="20:29" x14ac:dyDescent="0.2">
      <c r="T482" s="21">
        <f t="shared" si="96"/>
        <v>22.110951417172618</v>
      </c>
      <c r="U482" s="21">
        <f t="shared" si="97"/>
        <v>10.123060304812952</v>
      </c>
      <c r="V482" s="21">
        <f t="shared" si="98"/>
        <v>1.2367503452042072</v>
      </c>
      <c r="W482" s="21">
        <f t="shared" si="99"/>
        <v>3.4396999270012318</v>
      </c>
      <c r="X482" s="21">
        <f t="shared" si="100"/>
        <v>-0.47284010617405403</v>
      </c>
      <c r="Y482" s="21">
        <f t="shared" si="101"/>
        <v>5.0849439983138307</v>
      </c>
      <c r="Z482" s="21">
        <f t="shared" si="102"/>
        <v>0.11912569542282408</v>
      </c>
      <c r="AA482" s="21">
        <f t="shared" si="103"/>
        <v>-0.69615818682266051</v>
      </c>
      <c r="AB482" s="21">
        <f t="shared" si="104"/>
        <v>2.90398033745074</v>
      </c>
      <c r="AC482" s="21">
        <f t="shared" si="105"/>
        <v>0.37239332350266818</v>
      </c>
    </row>
    <row r="483" spans="20:29" x14ac:dyDescent="0.2">
      <c r="T483" s="21">
        <f t="shared" si="96"/>
        <v>13.437716682738095</v>
      </c>
      <c r="U483" s="21">
        <f t="shared" si="97"/>
        <v>9.65329595850244</v>
      </c>
      <c r="V483" s="21">
        <f t="shared" si="98"/>
        <v>1.2768494556506482</v>
      </c>
      <c r="W483" s="21">
        <f t="shared" si="99"/>
        <v>1.3395806665548022</v>
      </c>
      <c r="X483" s="21">
        <f t="shared" si="100"/>
        <v>-0.1509505585550065</v>
      </c>
      <c r="Y483" s="21">
        <f t="shared" si="101"/>
        <v>1.3983931762304991</v>
      </c>
      <c r="Z483" s="21">
        <f t="shared" si="102"/>
        <v>0.11923253985734797</v>
      </c>
      <c r="AA483" s="21">
        <f t="shared" si="103"/>
        <v>-0.5807788606321842</v>
      </c>
      <c r="AB483" s="21">
        <f t="shared" si="104"/>
        <v>0.65136615114121454</v>
      </c>
      <c r="AC483" s="21">
        <f t="shared" si="105"/>
        <v>-0.26925800515804621</v>
      </c>
    </row>
    <row r="484" spans="20:29" x14ac:dyDescent="0.2">
      <c r="T484" s="21">
        <f t="shared" si="96"/>
        <v>8.6021515310119039</v>
      </c>
      <c r="U484" s="21">
        <f t="shared" si="97"/>
        <v>8.8098765648719564</v>
      </c>
      <c r="V484" s="21">
        <f t="shared" si="98"/>
        <v>1.3037365307994548</v>
      </c>
      <c r="W484" s="21">
        <f t="shared" si="99"/>
        <v>0.46795784217980252</v>
      </c>
      <c r="X484" s="21">
        <f t="shared" si="100"/>
        <v>-6.667463108577687E-3</v>
      </c>
      <c r="Y484" s="21">
        <f t="shared" si="101"/>
        <v>0.30928405831383365</v>
      </c>
      <c r="Z484" s="21">
        <f t="shared" si="102"/>
        <v>-2.8678947731937771E-2</v>
      </c>
      <c r="AA484" s="21">
        <f t="shared" si="103"/>
        <v>-0.39063744015599389</v>
      </c>
      <c r="AB484" s="21">
        <f t="shared" si="104"/>
        <v>-1.4846641562099752</v>
      </c>
      <c r="AC484" s="21">
        <f t="shared" si="105"/>
        <v>-0.37808190673542713</v>
      </c>
    </row>
    <row r="485" spans="20:29" x14ac:dyDescent="0.2">
      <c r="T485" s="21">
        <f t="shared" si="96"/>
        <v>6.116218497886905</v>
      </c>
      <c r="U485" s="21">
        <f t="shared" si="97"/>
        <v>7.7622117415089633</v>
      </c>
      <c r="V485" s="21">
        <f t="shared" si="98"/>
        <v>1.3380927959482491</v>
      </c>
      <c r="W485" s="21">
        <f t="shared" si="99"/>
        <v>-0.65276163552853039</v>
      </c>
      <c r="X485" s="21">
        <f t="shared" si="100"/>
        <v>0.10782982442118405</v>
      </c>
      <c r="Y485" s="21">
        <f t="shared" si="101"/>
        <v>-0.22129105478140598</v>
      </c>
      <c r="Z485" s="21">
        <f t="shared" si="102"/>
        <v>-0.12696025585693768</v>
      </c>
      <c r="AA485" s="21">
        <f t="shared" si="103"/>
        <v>-0.23052209902504145</v>
      </c>
      <c r="AB485" s="21">
        <f t="shared" si="104"/>
        <v>-1.4895659161206893</v>
      </c>
      <c r="AC485" s="21">
        <f t="shared" si="105"/>
        <v>-0.37082034798542707</v>
      </c>
    </row>
    <row r="486" spans="20:29" x14ac:dyDescent="0.2">
      <c r="T486" s="21">
        <f t="shared" si="96"/>
        <v>4.7668926615476188</v>
      </c>
      <c r="U486" s="21">
        <f t="shared" si="97"/>
        <v>6.6598209076114472</v>
      </c>
      <c r="V486" s="21">
        <f t="shared" si="98"/>
        <v>1.3852132657101706</v>
      </c>
      <c r="W486" s="21">
        <f t="shared" si="99"/>
        <v>-1.1495683678499591</v>
      </c>
      <c r="X486" s="21">
        <f t="shared" si="100"/>
        <v>0.11222833894499362</v>
      </c>
      <c r="Y486" s="21">
        <f t="shared" si="101"/>
        <v>-0.91835820043616678</v>
      </c>
      <c r="Z486" s="21">
        <f t="shared" si="102"/>
        <v>6.2677036702586064E-2</v>
      </c>
      <c r="AA486" s="21">
        <f t="shared" si="103"/>
        <v>6.3622814457101495E-2</v>
      </c>
      <c r="AB486" s="21">
        <f t="shared" si="104"/>
        <v>-1.1255774140671186</v>
      </c>
      <c r="AC486" s="21">
        <f t="shared" si="105"/>
        <v>-0.3231662865866175</v>
      </c>
    </row>
    <row r="487" spans="20:29" x14ac:dyDescent="0.2">
      <c r="T487" s="21">
        <f t="shared" si="96"/>
        <v>3.9720423124404762</v>
      </c>
      <c r="U487" s="21">
        <f t="shared" si="97"/>
        <v>6.3679907545451897</v>
      </c>
      <c r="V487" s="21">
        <f t="shared" si="98"/>
        <v>1.4441228404125681</v>
      </c>
      <c r="W487" s="21">
        <f t="shared" si="99"/>
        <v>-1.2643857084154353</v>
      </c>
      <c r="X487" s="21">
        <f t="shared" si="100"/>
        <v>-0.13181780825738754</v>
      </c>
      <c r="Y487" s="21">
        <f t="shared" si="101"/>
        <v>-1.6229340799599781</v>
      </c>
      <c r="Z487" s="21">
        <f t="shared" si="102"/>
        <v>6.3018856494252817E-2</v>
      </c>
      <c r="AA487" s="21">
        <f t="shared" si="103"/>
        <v>0.48400165088567293</v>
      </c>
      <c r="AB487" s="21">
        <f t="shared" si="104"/>
        <v>-1.0349807292754503</v>
      </c>
      <c r="AC487" s="21">
        <f t="shared" si="105"/>
        <v>-0.33299701655685565</v>
      </c>
    </row>
    <row r="488" spans="20:29" x14ac:dyDescent="0.2">
      <c r="T488" s="21">
        <f t="shared" si="96"/>
        <v>2.5698235941369036</v>
      </c>
      <c r="U488" s="21">
        <f t="shared" si="97"/>
        <v>5.8744335966875951</v>
      </c>
      <c r="V488" s="21">
        <f t="shared" si="98"/>
        <v>1.4955247273768322</v>
      </c>
      <c r="W488" s="21">
        <f t="shared" si="99"/>
        <v>-1.4107191580880545</v>
      </c>
      <c r="X488" s="21">
        <f t="shared" si="100"/>
        <v>-6.6116636888339686E-2</v>
      </c>
      <c r="Y488" s="21">
        <f t="shared" si="101"/>
        <v>-2.8159781032337863</v>
      </c>
      <c r="Z488" s="21">
        <f t="shared" si="102"/>
        <v>6.3120379797824228E-2</v>
      </c>
      <c r="AA488" s="21">
        <f t="shared" si="103"/>
        <v>0.83118490091543473</v>
      </c>
      <c r="AB488" s="21">
        <f t="shared" si="104"/>
        <v>-1.0352865032635483</v>
      </c>
      <c r="AC488" s="21">
        <f t="shared" si="105"/>
        <v>-0.36636531798542704</v>
      </c>
    </row>
    <row r="489" spans="20:29" x14ac:dyDescent="0.2">
      <c r="T489" s="21">
        <f t="shared" si="96"/>
        <v>0.90131901607143039</v>
      </c>
      <c r="U489" s="21">
        <f t="shared" si="97"/>
        <v>4.8709298878188747</v>
      </c>
      <c r="V489" s="21">
        <f t="shared" si="98"/>
        <v>1.544663522912515</v>
      </c>
      <c r="W489" s="21">
        <f t="shared" si="99"/>
        <v>-1.386193626004721</v>
      </c>
      <c r="X489" s="21">
        <f t="shared" si="100"/>
        <v>0.11584238227832711</v>
      </c>
      <c r="Y489" s="21">
        <f t="shared" si="101"/>
        <v>-3.5676895579064074</v>
      </c>
      <c r="Z489" s="21">
        <f t="shared" si="102"/>
        <v>-0.21156968186884251</v>
      </c>
      <c r="AA489" s="21">
        <f t="shared" si="103"/>
        <v>0.99278819323686363</v>
      </c>
      <c r="AB489" s="21">
        <f t="shared" si="104"/>
        <v>-1.1103745384718793</v>
      </c>
      <c r="AC489" s="21">
        <f t="shared" si="105"/>
        <v>-0.3470892423901889</v>
      </c>
    </row>
    <row r="490" spans="20:29" x14ac:dyDescent="0.2">
      <c r="T490" s="21">
        <f t="shared" si="96"/>
        <v>-0.28159976232142725</v>
      </c>
      <c r="U490" s="21">
        <f t="shared" si="97"/>
        <v>3.7649961079973764</v>
      </c>
      <c r="V490" s="21">
        <f t="shared" si="98"/>
        <v>1.5905366891327688</v>
      </c>
      <c r="W490" s="21">
        <f t="shared" si="99"/>
        <v>-1.3849990665106735</v>
      </c>
      <c r="X490" s="21">
        <f t="shared" si="100"/>
        <v>0.44380376567118407</v>
      </c>
      <c r="Y490" s="21">
        <f t="shared" si="101"/>
        <v>-4.1387937179064069</v>
      </c>
      <c r="Z490" s="21">
        <f t="shared" si="102"/>
        <v>-7.8434432821223476E-2</v>
      </c>
      <c r="AA490" s="21">
        <f t="shared" si="103"/>
        <v>0.77147820734400652</v>
      </c>
      <c r="AB490" s="21">
        <f t="shared" si="104"/>
        <v>-0.92925805442426146</v>
      </c>
      <c r="AC490" s="21">
        <f t="shared" si="105"/>
        <v>-0.32094816628899842</v>
      </c>
    </row>
    <row r="491" spans="20:29" x14ac:dyDescent="0.2">
      <c r="T491" s="21">
        <f t="shared" si="96"/>
        <v>2.1591772660714277</v>
      </c>
      <c r="U491" s="21">
        <f t="shared" si="97"/>
        <v>3.6945869686815058</v>
      </c>
      <c r="V491" s="21">
        <f t="shared" si="98"/>
        <v>1.5546983688946838</v>
      </c>
      <c r="W491" s="21">
        <f t="shared" si="99"/>
        <v>-0.41920863752257853</v>
      </c>
      <c r="X491" s="21">
        <f t="shared" si="100"/>
        <v>0.20299175814142179</v>
      </c>
      <c r="Y491" s="21">
        <f t="shared" si="101"/>
        <v>-2.5560207131147412</v>
      </c>
      <c r="Z491" s="21">
        <f t="shared" si="102"/>
        <v>-5.1928047791461568E-2</v>
      </c>
      <c r="AA491" s="21">
        <f t="shared" si="103"/>
        <v>3.9942314724958572E-2</v>
      </c>
      <c r="AB491" s="21">
        <f t="shared" si="104"/>
        <v>-0.33101883507902397</v>
      </c>
      <c r="AC491" s="21">
        <f t="shared" si="105"/>
        <v>2.5107253740763391E-2</v>
      </c>
    </row>
    <row r="492" spans="20:29" x14ac:dyDescent="0.2">
      <c r="T492" s="21">
        <f t="shared" si="96"/>
        <v>14.188719539880953</v>
      </c>
      <c r="U492" s="21">
        <f t="shared" si="97"/>
        <v>5.6948420086819169</v>
      </c>
      <c r="V492" s="21">
        <f t="shared" si="98"/>
        <v>1.2902007713946801</v>
      </c>
      <c r="W492" s="21">
        <f t="shared" si="99"/>
        <v>2.0671813602750411</v>
      </c>
      <c r="X492" s="21">
        <f t="shared" si="100"/>
        <v>-0.25304897644191138</v>
      </c>
      <c r="Y492" s="21">
        <f t="shared" si="101"/>
        <v>2.5737546531947872</v>
      </c>
      <c r="Z492" s="21">
        <f t="shared" si="102"/>
        <v>0.13494371798234794</v>
      </c>
      <c r="AA492" s="21">
        <f t="shared" si="103"/>
        <v>-0.5097833412274223</v>
      </c>
      <c r="AB492" s="21">
        <f t="shared" si="104"/>
        <v>2.0038150411412143</v>
      </c>
      <c r="AC492" s="21">
        <f t="shared" si="105"/>
        <v>1.1868223483240967</v>
      </c>
    </row>
    <row r="493" spans="20:29" x14ac:dyDescent="0.2">
      <c r="T493" s="21">
        <f t="shared" si="96"/>
        <v>22.203091218660713</v>
      </c>
      <c r="U493" s="21">
        <f t="shared" si="97"/>
        <v>8.137452249693979</v>
      </c>
      <c r="V493" s="21">
        <f t="shared" si="98"/>
        <v>1.0107688602042089</v>
      </c>
      <c r="W493" s="21">
        <f t="shared" si="99"/>
        <v>3.3984850301262322</v>
      </c>
      <c r="X493" s="21">
        <f t="shared" si="100"/>
        <v>-0.6828907907871492</v>
      </c>
      <c r="Y493" s="21">
        <f t="shared" si="101"/>
        <v>6.0536372171531152</v>
      </c>
      <c r="Z493" s="21">
        <f t="shared" si="102"/>
        <v>-1.1832867497948707E-3</v>
      </c>
      <c r="AA493" s="21">
        <f t="shared" si="103"/>
        <v>-0.60419407021551752</v>
      </c>
      <c r="AB493" s="21">
        <f t="shared" si="104"/>
        <v>3.7271785582543115</v>
      </c>
      <c r="AC493" s="21">
        <f t="shared" si="105"/>
        <v>1.1638225565979068</v>
      </c>
    </row>
    <row r="494" spans="20:29" x14ac:dyDescent="0.2">
      <c r="T494" s="21">
        <f t="shared" si="96"/>
        <v>20.428668918839286</v>
      </c>
      <c r="U494" s="21">
        <f t="shared" si="97"/>
        <v>9.0989921081463763</v>
      </c>
      <c r="V494" s="21">
        <f t="shared" si="98"/>
        <v>0.97771841353754496</v>
      </c>
      <c r="W494" s="21">
        <f t="shared" si="99"/>
        <v>3.3765277936678983</v>
      </c>
      <c r="X494" s="21">
        <f t="shared" si="100"/>
        <v>-0.40554316700738724</v>
      </c>
      <c r="Y494" s="21">
        <f t="shared" si="101"/>
        <v>4.9007562183138296</v>
      </c>
      <c r="Z494" s="21">
        <f t="shared" si="102"/>
        <v>0.12130994042282403</v>
      </c>
      <c r="AA494" s="21">
        <f t="shared" si="103"/>
        <v>-0.65760368765599375</v>
      </c>
      <c r="AB494" s="21">
        <f t="shared" si="104"/>
        <v>2.6224162807840727</v>
      </c>
      <c r="AC494" s="21">
        <f t="shared" si="105"/>
        <v>0.39410048433600164</v>
      </c>
    </row>
    <row r="495" spans="20:29" x14ac:dyDescent="0.2">
      <c r="T495" s="21">
        <f t="shared" si="96"/>
        <v>11.533121336904761</v>
      </c>
      <c r="U495" s="21">
        <f t="shared" si="97"/>
        <v>8.6312622668365293</v>
      </c>
      <c r="V495" s="21">
        <f t="shared" si="98"/>
        <v>1.0093775064839861</v>
      </c>
      <c r="W495" s="21">
        <f t="shared" si="99"/>
        <v>1.263164326554802</v>
      </c>
      <c r="X495" s="21">
        <f t="shared" si="100"/>
        <v>-6.9692513555006275E-2</v>
      </c>
      <c r="Y495" s="21">
        <f t="shared" si="101"/>
        <v>1.1178786078971656</v>
      </c>
      <c r="Z495" s="21">
        <f t="shared" si="102"/>
        <v>0.12140318902401456</v>
      </c>
      <c r="AA495" s="21">
        <f t="shared" si="103"/>
        <v>-0.65029269396551759</v>
      </c>
      <c r="AB495" s="21">
        <f t="shared" si="104"/>
        <v>0.35830767614121406</v>
      </c>
      <c r="AC495" s="21">
        <f t="shared" si="105"/>
        <v>-0.24828974599137943</v>
      </c>
    </row>
    <row r="496" spans="20:29" x14ac:dyDescent="0.2">
      <c r="T496" s="21">
        <f t="shared" si="96"/>
        <v>6.4538347301785723</v>
      </c>
      <c r="U496" s="21">
        <f t="shared" si="97"/>
        <v>7.7790945007054688</v>
      </c>
      <c r="V496" s="21">
        <f t="shared" si="98"/>
        <v>1.0290439949661163</v>
      </c>
      <c r="W496" s="21">
        <f t="shared" si="99"/>
        <v>0.3760556571798026</v>
      </c>
      <c r="X496" s="21">
        <f t="shared" si="100"/>
        <v>7.9829840224755699E-2</v>
      </c>
      <c r="Y496" s="21">
        <f t="shared" si="101"/>
        <v>-7.7377710019501222E-2</v>
      </c>
      <c r="Z496" s="21">
        <f t="shared" si="102"/>
        <v>-2.6546972731937873E-2</v>
      </c>
      <c r="AA496" s="21">
        <f t="shared" si="103"/>
        <v>-0.56207073598932711</v>
      </c>
      <c r="AB496" s="21">
        <f t="shared" si="104"/>
        <v>-1.7853750720433084</v>
      </c>
      <c r="AC496" s="21">
        <f t="shared" si="105"/>
        <v>-0.35883858673542707</v>
      </c>
    </row>
    <row r="497" spans="20:29" x14ac:dyDescent="0.2">
      <c r="T497" s="21">
        <f t="shared" si="96"/>
        <v>3.6721810278869036</v>
      </c>
      <c r="U497" s="21">
        <f t="shared" si="97"/>
        <v>6.6734666240081424</v>
      </c>
      <c r="V497" s="21">
        <f t="shared" si="98"/>
        <v>1.0561987476149213</v>
      </c>
      <c r="W497" s="21">
        <f t="shared" si="99"/>
        <v>-0.78522755302853109</v>
      </c>
      <c r="X497" s="21">
        <f t="shared" si="100"/>
        <v>0.2073557094211842</v>
      </c>
      <c r="Y497" s="21">
        <f t="shared" si="101"/>
        <v>-0.71015494978140659</v>
      </c>
      <c r="Z497" s="21">
        <f t="shared" si="102"/>
        <v>-0.12488399169027109</v>
      </c>
      <c r="AA497" s="21">
        <f t="shared" si="103"/>
        <v>-0.46409849819170801</v>
      </c>
      <c r="AB497" s="21">
        <f t="shared" si="104"/>
        <v>-1.8156960669540227</v>
      </c>
      <c r="AC497" s="21">
        <f t="shared" si="105"/>
        <v>-0.36478253215209366</v>
      </c>
    </row>
    <row r="498" spans="20:29" x14ac:dyDescent="0.2">
      <c r="T498" s="21">
        <f t="shared" si="96"/>
        <v>1.5563394398809516</v>
      </c>
      <c r="U498" s="21">
        <f t="shared" si="97"/>
        <v>5.4373681076108369</v>
      </c>
      <c r="V498" s="21">
        <f t="shared" si="98"/>
        <v>1.0996081523768311</v>
      </c>
      <c r="W498" s="21">
        <f t="shared" si="99"/>
        <v>-1.4543326778499595</v>
      </c>
      <c r="X498" s="21">
        <f t="shared" si="100"/>
        <v>0.23019230477832697</v>
      </c>
      <c r="Y498" s="21">
        <f t="shared" si="101"/>
        <v>-1.7590911221028342</v>
      </c>
      <c r="Z498" s="21">
        <f t="shared" si="102"/>
        <v>6.4589040035919365E-2</v>
      </c>
      <c r="AA498" s="21">
        <f t="shared" si="103"/>
        <v>-0.16693389220956506</v>
      </c>
      <c r="AB498" s="21">
        <f t="shared" si="104"/>
        <v>-1.4920372199004519</v>
      </c>
      <c r="AC498" s="21">
        <f t="shared" si="105"/>
        <v>-0.40301666491995092</v>
      </c>
    </row>
    <row r="499" spans="20:29" x14ac:dyDescent="0.2">
      <c r="T499" s="21">
        <f t="shared" si="96"/>
        <v>0.44614205494047532</v>
      </c>
      <c r="U499" s="21">
        <f t="shared" si="97"/>
        <v>5.012460967878269</v>
      </c>
      <c r="V499" s="21">
        <f t="shared" si="98"/>
        <v>1.1528662529125526</v>
      </c>
      <c r="W499" s="21">
        <f t="shared" si="99"/>
        <v>-1.6882248000821025</v>
      </c>
      <c r="X499" s="21">
        <f t="shared" si="100"/>
        <v>1.1602931742612621E-2</v>
      </c>
      <c r="Y499" s="21">
        <f t="shared" si="101"/>
        <v>-2.502929694126645</v>
      </c>
      <c r="Z499" s="21">
        <f t="shared" si="102"/>
        <v>6.4743778160919419E-2</v>
      </c>
      <c r="AA499" s="21">
        <f t="shared" si="103"/>
        <v>0.25287585088567305</v>
      </c>
      <c r="AB499" s="21">
        <f t="shared" si="104"/>
        <v>-1.4520693959421176</v>
      </c>
      <c r="AC499" s="21">
        <f t="shared" si="105"/>
        <v>-0.40520888072352235</v>
      </c>
    </row>
    <row r="500" spans="20:29" x14ac:dyDescent="0.2">
      <c r="T500" s="21">
        <f t="shared" si="96"/>
        <v>-0.91588119836309723</v>
      </c>
      <c r="U500" s="21">
        <f t="shared" si="97"/>
        <v>4.4387849950212512</v>
      </c>
      <c r="V500" s="21">
        <f t="shared" si="98"/>
        <v>1.2016925840435135</v>
      </c>
      <c r="W500" s="21">
        <f t="shared" si="99"/>
        <v>-1.8661243139213877</v>
      </c>
      <c r="X500" s="21">
        <f t="shared" si="100"/>
        <v>6.9929945611660438E-2</v>
      </c>
      <c r="Y500" s="21">
        <f t="shared" si="101"/>
        <v>-3.5810168615671198</v>
      </c>
      <c r="Z500" s="21">
        <f t="shared" si="102"/>
        <v>6.4646360631157501E-2</v>
      </c>
      <c r="AA500" s="21">
        <f t="shared" si="103"/>
        <v>0.59992927674876806</v>
      </c>
      <c r="AB500" s="21">
        <f t="shared" si="104"/>
        <v>-1.4197514815968812</v>
      </c>
      <c r="AC500" s="21">
        <f t="shared" si="105"/>
        <v>-0.42399383881876035</v>
      </c>
    </row>
    <row r="501" spans="20:29" x14ac:dyDescent="0.2">
      <c r="T501" s="21">
        <f t="shared" ref="T501:T564" si="106">SUM(D137:E137)</f>
        <v>-2.9551561514285716</v>
      </c>
      <c r="U501" s="21">
        <f t="shared" ref="U501:U564" si="107">SUM(H137:I137)</f>
        <v>3.2954904328184966</v>
      </c>
      <c r="V501" s="21">
        <f t="shared" ref="V501:V564" si="108">SUM(K137:L137)</f>
        <v>1.2370956070791834</v>
      </c>
      <c r="W501" s="21">
        <f t="shared" ref="W501:W564" si="109">SUM(N137:O137)</f>
        <v>-1.9303119910047215</v>
      </c>
      <c r="X501" s="21">
        <f t="shared" ref="X501:X564" si="110">SUM(Q137:R137)</f>
        <v>0.28367742644499383</v>
      </c>
      <c r="Y501" s="21">
        <f t="shared" ref="Y501:Y564" si="111">SUM(T137:U137)</f>
        <v>-4.409436315406408</v>
      </c>
      <c r="Z501" s="21">
        <f t="shared" ref="Z501:Z564" si="112">SUM(W137:X137)</f>
        <v>-0.21024871436884257</v>
      </c>
      <c r="AA501" s="21">
        <f t="shared" ref="AA501:AA564" si="113">SUM(Z137:AA137)</f>
        <v>0.7608326107368637</v>
      </c>
      <c r="AB501" s="21">
        <f t="shared" ref="AB501:AB564" si="114">SUM(AC137:AD137)</f>
        <v>-1.5334977776385466</v>
      </c>
      <c r="AC501" s="21">
        <f t="shared" ref="AC501:AC564" si="115">SUM(AF137:AG137)</f>
        <v>-0.44877476489018897</v>
      </c>
    </row>
    <row r="502" spans="20:29" x14ac:dyDescent="0.2">
      <c r="T502" s="21">
        <f t="shared" si="106"/>
        <v>-3.5246302039880923</v>
      </c>
      <c r="U502" s="21">
        <f t="shared" si="107"/>
        <v>2.1640643038304006</v>
      </c>
      <c r="V502" s="21">
        <f t="shared" si="108"/>
        <v>1.2730416599661041</v>
      </c>
      <c r="W502" s="21">
        <f t="shared" si="109"/>
        <v>-1.8410555031773401</v>
      </c>
      <c r="X502" s="21">
        <f t="shared" si="110"/>
        <v>0.50689295900451725</v>
      </c>
      <c r="Y502" s="21">
        <f t="shared" si="111"/>
        <v>-4.6240928179064067</v>
      </c>
      <c r="Z502" s="21">
        <f t="shared" si="112"/>
        <v>-7.7318344487890184E-2</v>
      </c>
      <c r="AA502" s="21">
        <f t="shared" si="113"/>
        <v>0.54396323734400664</v>
      </c>
      <c r="AB502" s="21">
        <f t="shared" si="114"/>
        <v>-1.0678366269242616</v>
      </c>
      <c r="AC502" s="21">
        <f t="shared" si="115"/>
        <v>-0.40232129045566511</v>
      </c>
    </row>
    <row r="503" spans="20:29" x14ac:dyDescent="0.2">
      <c r="T503" s="21">
        <f t="shared" si="106"/>
        <v>-0.93800398726190526</v>
      </c>
      <c r="U503" s="21">
        <f t="shared" si="107"/>
        <v>2.0536364478480209</v>
      </c>
      <c r="V503" s="21">
        <f t="shared" si="108"/>
        <v>1.2244743305613497</v>
      </c>
      <c r="W503" s="21">
        <f t="shared" si="109"/>
        <v>-0.80390965168924522</v>
      </c>
      <c r="X503" s="21">
        <f t="shared" si="110"/>
        <v>0.23593388564142181</v>
      </c>
      <c r="Y503" s="21">
        <f t="shared" si="111"/>
        <v>-2.9517200047814076</v>
      </c>
      <c r="Z503" s="21">
        <f t="shared" si="112"/>
        <v>-5.1051516124794916E-2</v>
      </c>
      <c r="AA503" s="21">
        <f t="shared" si="113"/>
        <v>-0.18004172277504138</v>
      </c>
      <c r="AB503" s="21">
        <f t="shared" si="114"/>
        <v>-0.40871472091235805</v>
      </c>
      <c r="AC503" s="21">
        <f t="shared" si="115"/>
        <v>-5.6658212925903284E-2</v>
      </c>
    </row>
    <row r="504" spans="20:29" x14ac:dyDescent="0.2">
      <c r="T504" s="21">
        <f t="shared" si="106"/>
        <v>11.191939573214285</v>
      </c>
      <c r="U504" s="21">
        <f t="shared" si="107"/>
        <v>4.0267104978488533</v>
      </c>
      <c r="V504" s="21">
        <f t="shared" si="108"/>
        <v>0.94669173139467233</v>
      </c>
      <c r="W504" s="21">
        <f t="shared" si="109"/>
        <v>1.7164676902750411</v>
      </c>
      <c r="X504" s="21">
        <f t="shared" si="110"/>
        <v>-0.24002995977524477</v>
      </c>
      <c r="Y504" s="21">
        <f t="shared" si="111"/>
        <v>2.2841058123614522</v>
      </c>
      <c r="Z504" s="21">
        <f t="shared" si="112"/>
        <v>0.13590165798234788</v>
      </c>
      <c r="AA504" s="21">
        <f t="shared" si="113"/>
        <v>-0.72709103789408891</v>
      </c>
      <c r="AB504" s="21">
        <f t="shared" si="114"/>
        <v>1.9442876644745475</v>
      </c>
      <c r="AC504" s="21">
        <f t="shared" si="115"/>
        <v>1.1048766358240967</v>
      </c>
    </row>
    <row r="505" spans="20:29" x14ac:dyDescent="0.2">
      <c r="T505" s="21">
        <f t="shared" si="106"/>
        <v>19.282730550327379</v>
      </c>
      <c r="U505" s="21">
        <f t="shared" si="107"/>
        <v>6.4329234413603444</v>
      </c>
      <c r="V505" s="21">
        <f t="shared" si="108"/>
        <v>0.65213232103755558</v>
      </c>
      <c r="W505" s="21">
        <f t="shared" si="109"/>
        <v>3.0608959992928986</v>
      </c>
      <c r="X505" s="21">
        <f t="shared" si="110"/>
        <v>-0.67710106245381596</v>
      </c>
      <c r="Y505" s="21">
        <f t="shared" si="111"/>
        <v>5.8681722088197814</v>
      </c>
      <c r="Z505" s="21">
        <f t="shared" si="112"/>
        <v>-2.1277600831282051E-3</v>
      </c>
      <c r="AA505" s="21">
        <f t="shared" si="113"/>
        <v>-0.81840529354885094</v>
      </c>
      <c r="AB505" s="21">
        <f t="shared" si="114"/>
        <v>3.6840899840876435</v>
      </c>
      <c r="AC505" s="21">
        <f t="shared" si="115"/>
        <v>1.0821081824312402</v>
      </c>
    </row>
    <row r="506" spans="20:29" x14ac:dyDescent="0.2">
      <c r="T506" s="21">
        <f t="shared" si="106"/>
        <v>17.842554478839286</v>
      </c>
      <c r="U506" s="21">
        <f t="shared" si="107"/>
        <v>7.388197023979501</v>
      </c>
      <c r="V506" s="21">
        <f t="shared" si="108"/>
        <v>0.60959758353753557</v>
      </c>
      <c r="W506" s="21">
        <f t="shared" si="109"/>
        <v>3.0597688728345647</v>
      </c>
      <c r="X506" s="21">
        <f t="shared" si="110"/>
        <v>-0.45146994534072071</v>
      </c>
      <c r="Y506" s="21">
        <f t="shared" si="111"/>
        <v>4.916164704147163</v>
      </c>
      <c r="Z506" s="21">
        <f t="shared" si="112"/>
        <v>0.11845945792282403</v>
      </c>
      <c r="AA506" s="21">
        <f t="shared" si="113"/>
        <v>-0.78560866348932712</v>
      </c>
      <c r="AB506" s="21">
        <f t="shared" si="114"/>
        <v>2.6739382774507385</v>
      </c>
      <c r="AC506" s="21">
        <f t="shared" si="115"/>
        <v>0.31348310933600149</v>
      </c>
    </row>
    <row r="507" spans="20:29" x14ac:dyDescent="0.2">
      <c r="T507" s="21">
        <f t="shared" si="106"/>
        <v>9.2610412785714296</v>
      </c>
      <c r="U507" s="21">
        <f t="shared" si="107"/>
        <v>6.9146484976699867</v>
      </c>
      <c r="V507" s="21">
        <f t="shared" si="108"/>
        <v>0.63288150898397078</v>
      </c>
      <c r="W507" s="21">
        <f t="shared" si="109"/>
        <v>0.96217204155480207</v>
      </c>
      <c r="X507" s="21">
        <f t="shared" si="110"/>
        <v>-0.12842234438833988</v>
      </c>
      <c r="Y507" s="21">
        <f t="shared" si="111"/>
        <v>1.2856270487304977</v>
      </c>
      <c r="Z507" s="21">
        <f t="shared" si="112"/>
        <v>0.11664669735734792</v>
      </c>
      <c r="AA507" s="21">
        <f t="shared" si="113"/>
        <v>-0.66150414646551758</v>
      </c>
      <c r="AB507" s="21">
        <f t="shared" si="114"/>
        <v>0.46728431947454663</v>
      </c>
      <c r="AC507" s="21">
        <f t="shared" si="115"/>
        <v>-0.32830731349137948</v>
      </c>
    </row>
    <row r="508" spans="20:29" x14ac:dyDescent="0.2">
      <c r="T508" s="21">
        <f t="shared" si="106"/>
        <v>4.419034128511905</v>
      </c>
      <c r="U508" s="21">
        <f t="shared" si="107"/>
        <v>6.0574351590385049</v>
      </c>
      <c r="V508" s="21">
        <f t="shared" si="108"/>
        <v>0.64327637579945218</v>
      </c>
      <c r="W508" s="21">
        <f t="shared" si="109"/>
        <v>8.8263016346469048E-2</v>
      </c>
      <c r="X508" s="21">
        <f t="shared" si="110"/>
        <v>2.939117439142247E-2</v>
      </c>
      <c r="Y508" s="21">
        <f t="shared" si="111"/>
        <v>0.20716110498049911</v>
      </c>
      <c r="Z508" s="21">
        <f t="shared" si="112"/>
        <v>-3.1267473565271181E-2</v>
      </c>
      <c r="AA508" s="21">
        <f t="shared" si="113"/>
        <v>-0.48731017765599383</v>
      </c>
      <c r="AB508" s="21">
        <f t="shared" si="114"/>
        <v>-1.6500602887099758</v>
      </c>
      <c r="AC508" s="21">
        <f t="shared" si="115"/>
        <v>-0.43791484090209382</v>
      </c>
    </row>
    <row r="509" spans="20:29" x14ac:dyDescent="0.2">
      <c r="T509" s="21">
        <f t="shared" si="106"/>
        <v>1.738208102053572</v>
      </c>
      <c r="U509" s="21">
        <f t="shared" si="107"/>
        <v>4.9585821848422711</v>
      </c>
      <c r="V509" s="21">
        <f t="shared" si="108"/>
        <v>0.66113375678158803</v>
      </c>
      <c r="W509" s="21">
        <f t="shared" si="109"/>
        <v>-1.0634037888618637</v>
      </c>
      <c r="X509" s="21">
        <f t="shared" si="110"/>
        <v>0.16375718358785063</v>
      </c>
      <c r="Y509" s="21">
        <f t="shared" si="111"/>
        <v>-0.38516065478140682</v>
      </c>
      <c r="Z509" s="21">
        <f t="shared" si="112"/>
        <v>-0.13140132002360444</v>
      </c>
      <c r="AA509" s="21">
        <f t="shared" si="113"/>
        <v>-0.32944762902504149</v>
      </c>
      <c r="AB509" s="21">
        <f t="shared" si="114"/>
        <v>-1.696213509454024</v>
      </c>
      <c r="AC509" s="21">
        <f t="shared" si="115"/>
        <v>-0.43966683548542712</v>
      </c>
    </row>
    <row r="510" spans="20:29" x14ac:dyDescent="0.2">
      <c r="T510" s="21">
        <f t="shared" si="106"/>
        <v>-0.43298408845238079</v>
      </c>
      <c r="U510" s="21">
        <f t="shared" si="107"/>
        <v>3.6683861751102995</v>
      </c>
      <c r="V510" s="21">
        <f t="shared" si="108"/>
        <v>0.69664451321015974</v>
      </c>
      <c r="W510" s="21">
        <f t="shared" si="109"/>
        <v>-1.7306486720166256</v>
      </c>
      <c r="X510" s="21">
        <f t="shared" si="110"/>
        <v>0.20611082727832675</v>
      </c>
      <c r="Y510" s="21">
        <f t="shared" si="111"/>
        <v>-1.4374114621028351</v>
      </c>
      <c r="Z510" s="21">
        <f t="shared" si="112"/>
        <v>5.6344150035919416E-2</v>
      </c>
      <c r="AA510" s="21">
        <f t="shared" si="113"/>
        <v>-2.6415172095650696E-3</v>
      </c>
      <c r="AB510" s="21">
        <f t="shared" si="114"/>
        <v>-1.4312349982337857</v>
      </c>
      <c r="AC510" s="21">
        <f t="shared" si="115"/>
        <v>-0.45855192741995093</v>
      </c>
    </row>
    <row r="511" spans="20:29" x14ac:dyDescent="0.2">
      <c r="T511" s="21">
        <f t="shared" si="106"/>
        <v>-2.5993505267261896</v>
      </c>
      <c r="U511" s="21">
        <f t="shared" si="107"/>
        <v>2.9350277012122206</v>
      </c>
      <c r="V511" s="21">
        <f t="shared" si="108"/>
        <v>0.75616507457922211</v>
      </c>
      <c r="W511" s="21">
        <f t="shared" si="109"/>
        <v>-2.056399400082102</v>
      </c>
      <c r="X511" s="21">
        <f t="shared" si="110"/>
        <v>3.4984250075945744E-2</v>
      </c>
      <c r="Y511" s="21">
        <f t="shared" si="111"/>
        <v>-2.7234021607933112</v>
      </c>
      <c r="Z511" s="21">
        <f t="shared" si="112"/>
        <v>5.4170385660919501E-2</v>
      </c>
      <c r="AA511" s="21">
        <f t="shared" si="113"/>
        <v>0.42056355505233955</v>
      </c>
      <c r="AB511" s="21">
        <f t="shared" si="114"/>
        <v>-1.5198196109421187</v>
      </c>
      <c r="AC511" s="21">
        <f t="shared" si="115"/>
        <v>-0.50067996072352228</v>
      </c>
    </row>
    <row r="512" spans="20:29" x14ac:dyDescent="0.2">
      <c r="T512" s="21">
        <f t="shared" si="106"/>
        <v>-4.5173935625297634</v>
      </c>
      <c r="U512" s="21">
        <f t="shared" si="107"/>
        <v>2.0539786816880223</v>
      </c>
      <c r="V512" s="21">
        <f t="shared" si="108"/>
        <v>0.81057993737682921</v>
      </c>
      <c r="W512" s="21">
        <f t="shared" si="109"/>
        <v>-2.2197762814213879</v>
      </c>
      <c r="X512" s="21">
        <f t="shared" si="110"/>
        <v>0.11287462977832685</v>
      </c>
      <c r="Y512" s="21">
        <f t="shared" si="111"/>
        <v>-4.1049039115671189</v>
      </c>
      <c r="Z512" s="21">
        <f t="shared" si="112"/>
        <v>5.3497628131157521E-2</v>
      </c>
      <c r="AA512" s="21">
        <f t="shared" si="113"/>
        <v>0.76774516841543472</v>
      </c>
      <c r="AB512" s="21">
        <f t="shared" si="114"/>
        <v>-1.5351103107635478</v>
      </c>
      <c r="AC512" s="21">
        <f t="shared" si="115"/>
        <v>-0.45631887381876035</v>
      </c>
    </row>
    <row r="513" spans="20:29" x14ac:dyDescent="0.2">
      <c r="T513" s="21">
        <f t="shared" si="106"/>
        <v>-6.1939690064285715</v>
      </c>
      <c r="U513" s="21">
        <f t="shared" si="107"/>
        <v>0.77001842948493504</v>
      </c>
      <c r="V513" s="21">
        <f t="shared" si="108"/>
        <v>0.86126145957918254</v>
      </c>
      <c r="W513" s="21">
        <f t="shared" si="109"/>
        <v>-2.1478625143380543</v>
      </c>
      <c r="X513" s="21">
        <f t="shared" si="110"/>
        <v>0.24380693727832703</v>
      </c>
      <c r="Y513" s="21">
        <f t="shared" si="111"/>
        <v>-4.7335560929064062</v>
      </c>
      <c r="Z513" s="21">
        <f t="shared" si="112"/>
        <v>-0.22316690936884251</v>
      </c>
      <c r="AA513" s="21">
        <f t="shared" si="113"/>
        <v>0.929811809070197</v>
      </c>
      <c r="AB513" s="21">
        <f t="shared" si="114"/>
        <v>-1.4303673976385469</v>
      </c>
      <c r="AC513" s="21">
        <f t="shared" si="115"/>
        <v>-0.46395304822352235</v>
      </c>
    </row>
    <row r="514" spans="20:29" x14ac:dyDescent="0.2">
      <c r="T514" s="21">
        <f t="shared" si="106"/>
        <v>-7.2241656248214259</v>
      </c>
      <c r="U514" s="21">
        <f t="shared" si="107"/>
        <v>-0.53727033116956591</v>
      </c>
      <c r="V514" s="21">
        <f t="shared" si="108"/>
        <v>0.9109416941327737</v>
      </c>
      <c r="W514" s="21">
        <f t="shared" si="109"/>
        <v>-2.0571833023440069</v>
      </c>
      <c r="X514" s="21">
        <f t="shared" si="110"/>
        <v>0.52050165067118381</v>
      </c>
      <c r="Y514" s="21">
        <f t="shared" si="111"/>
        <v>-5.1950393237397403</v>
      </c>
      <c r="Z514" s="21">
        <f t="shared" si="112"/>
        <v>-9.2006270321223493E-2</v>
      </c>
      <c r="AA514" s="21">
        <f t="shared" si="113"/>
        <v>0.7212873940106731</v>
      </c>
      <c r="AB514" s="21">
        <f t="shared" si="114"/>
        <v>-1.0425947352575946</v>
      </c>
      <c r="AC514" s="21">
        <f t="shared" si="115"/>
        <v>-0.45284122545566513</v>
      </c>
    </row>
    <row r="515" spans="20:29" x14ac:dyDescent="0.2">
      <c r="T515" s="21">
        <f t="shared" si="106"/>
        <v>-4.8198207039285723</v>
      </c>
      <c r="U515" s="21">
        <f t="shared" si="107"/>
        <v>-0.78492556381888789</v>
      </c>
      <c r="V515" s="21">
        <f t="shared" si="108"/>
        <v>0.87794277972803059</v>
      </c>
      <c r="W515" s="21">
        <f t="shared" si="109"/>
        <v>-1.0129302533559119</v>
      </c>
      <c r="X515" s="21">
        <f t="shared" si="110"/>
        <v>0.24556567647475513</v>
      </c>
      <c r="Y515" s="21">
        <f t="shared" si="111"/>
        <v>-3.6057780347814075</v>
      </c>
      <c r="Z515" s="21">
        <f t="shared" si="112"/>
        <v>-6.7548934458128262E-2</v>
      </c>
      <c r="AA515" s="21">
        <f t="shared" si="113"/>
        <v>1.2372353891625165E-2</v>
      </c>
      <c r="AB515" s="21">
        <f t="shared" si="114"/>
        <v>-0.37745732924569086</v>
      </c>
      <c r="AC515" s="21">
        <f t="shared" si="115"/>
        <v>-0.10711361959256993</v>
      </c>
    </row>
    <row r="516" spans="20:29" x14ac:dyDescent="0.2">
      <c r="T516" s="21">
        <f t="shared" si="106"/>
        <v>7.1086726982142858</v>
      </c>
      <c r="U516" s="21">
        <f t="shared" si="107"/>
        <v>1.0454279461819169</v>
      </c>
      <c r="V516" s="21">
        <f t="shared" si="108"/>
        <v>0.61605125556135221</v>
      </c>
      <c r="W516" s="21">
        <f t="shared" si="109"/>
        <v>1.5186828519417077</v>
      </c>
      <c r="X516" s="21">
        <f t="shared" si="110"/>
        <v>-0.23206872894191122</v>
      </c>
      <c r="Y516" s="21">
        <f t="shared" si="111"/>
        <v>1.5200678756947861</v>
      </c>
      <c r="Z516" s="21">
        <f t="shared" si="112"/>
        <v>0.11904328464901462</v>
      </c>
      <c r="AA516" s="21">
        <f t="shared" si="113"/>
        <v>-0.51523771122742246</v>
      </c>
      <c r="AB516" s="21">
        <f t="shared" si="114"/>
        <v>1.9822512536412127</v>
      </c>
      <c r="AC516" s="21">
        <f t="shared" si="115"/>
        <v>1.0544448283240966</v>
      </c>
    </row>
    <row r="517" spans="20:29" x14ac:dyDescent="0.2">
      <c r="T517" s="21">
        <f t="shared" si="106"/>
        <v>14.985240508660713</v>
      </c>
      <c r="U517" s="21">
        <f t="shared" si="107"/>
        <v>3.3352061555269756</v>
      </c>
      <c r="V517" s="21">
        <f t="shared" si="108"/>
        <v>0.34288562103754572</v>
      </c>
      <c r="W517" s="21">
        <f t="shared" si="109"/>
        <v>2.8673327934595658</v>
      </c>
      <c r="X517" s="21">
        <f t="shared" si="110"/>
        <v>-0.6658759907871491</v>
      </c>
      <c r="Y517" s="21">
        <f t="shared" si="111"/>
        <v>4.9798742246531154</v>
      </c>
      <c r="Z517" s="21">
        <f t="shared" si="112"/>
        <v>-1.6380104249794858E-2</v>
      </c>
      <c r="AA517" s="21">
        <f t="shared" si="113"/>
        <v>-0.59360229188218439</v>
      </c>
      <c r="AB517" s="21">
        <f t="shared" si="114"/>
        <v>3.7043272307543109</v>
      </c>
      <c r="AC517" s="21">
        <f t="shared" si="115"/>
        <v>1.0314601757645734</v>
      </c>
    </row>
    <row r="518" spans="20:29" x14ac:dyDescent="0.2">
      <c r="T518" s="21">
        <f t="shared" si="106"/>
        <v>13.256455866339286</v>
      </c>
      <c r="U518" s="21">
        <f t="shared" si="107"/>
        <v>4.1631400564797332</v>
      </c>
      <c r="V518" s="21">
        <f t="shared" si="108"/>
        <v>0.31915034687087029</v>
      </c>
      <c r="W518" s="21">
        <f t="shared" si="109"/>
        <v>2.863763406167898</v>
      </c>
      <c r="X518" s="21">
        <f t="shared" si="110"/>
        <v>-0.41575481450738727</v>
      </c>
      <c r="Y518" s="21">
        <f t="shared" si="111"/>
        <v>3.8854714416471641</v>
      </c>
      <c r="Z518" s="21">
        <f t="shared" si="112"/>
        <v>0.10682247375615742</v>
      </c>
      <c r="AA518" s="21">
        <f t="shared" si="113"/>
        <v>-0.5890212543226605</v>
      </c>
      <c r="AB518" s="21">
        <f t="shared" si="114"/>
        <v>2.6608236666174054</v>
      </c>
      <c r="AC518" s="21">
        <f t="shared" si="115"/>
        <v>0.26206091766933487</v>
      </c>
    </row>
    <row r="519" spans="20:29" x14ac:dyDescent="0.2">
      <c r="T519" s="21">
        <f t="shared" si="106"/>
        <v>4.3678063894047616</v>
      </c>
      <c r="U519" s="21">
        <f t="shared" si="107"/>
        <v>3.5722209251694039</v>
      </c>
      <c r="V519" s="21">
        <f t="shared" si="108"/>
        <v>0.36024795481731076</v>
      </c>
      <c r="W519" s="21">
        <f t="shared" si="109"/>
        <v>0.7610772490548019</v>
      </c>
      <c r="X519" s="21">
        <f t="shared" si="110"/>
        <v>-9.5993908555006224E-2</v>
      </c>
      <c r="Y519" s="21">
        <f t="shared" si="111"/>
        <v>0.14211375706383134</v>
      </c>
      <c r="Z519" s="21">
        <f t="shared" si="112"/>
        <v>0.10762507319068126</v>
      </c>
      <c r="AA519" s="21">
        <f t="shared" si="113"/>
        <v>-0.52556185563218427</v>
      </c>
      <c r="AB519" s="21">
        <f t="shared" si="114"/>
        <v>0.42628135030787995</v>
      </c>
      <c r="AC519" s="21">
        <f t="shared" si="115"/>
        <v>-0.38020031099137941</v>
      </c>
    </row>
    <row r="520" spans="20:29" x14ac:dyDescent="0.2">
      <c r="T520" s="21">
        <f t="shared" si="106"/>
        <v>-0.74439652232142806</v>
      </c>
      <c r="U520" s="21">
        <f t="shared" si="107"/>
        <v>2.5954193707052582</v>
      </c>
      <c r="V520" s="21">
        <f t="shared" si="108"/>
        <v>0.38682667579945473</v>
      </c>
      <c r="W520" s="21">
        <f t="shared" si="109"/>
        <v>-0.11638469198686408</v>
      </c>
      <c r="X520" s="21">
        <f t="shared" si="110"/>
        <v>6.1133591058089021E-2</v>
      </c>
      <c r="Y520" s="21">
        <f t="shared" si="111"/>
        <v>-1.0389228700195012</v>
      </c>
      <c r="Z520" s="21">
        <f t="shared" si="112"/>
        <v>-4.0293071065271163E-2</v>
      </c>
      <c r="AA520" s="21">
        <f t="shared" si="113"/>
        <v>-0.39158584265599383</v>
      </c>
      <c r="AB520" s="21">
        <f t="shared" si="114"/>
        <v>-1.7104830670433095</v>
      </c>
      <c r="AC520" s="21">
        <f t="shared" si="115"/>
        <v>-0.49012403006876037</v>
      </c>
    </row>
    <row r="521" spans="20:29" x14ac:dyDescent="0.2">
      <c r="T521" s="21">
        <f t="shared" si="106"/>
        <v>-3.6218621654464282</v>
      </c>
      <c r="U521" s="21">
        <f t="shared" si="107"/>
        <v>1.3742112531745079</v>
      </c>
      <c r="V521" s="21">
        <f t="shared" si="108"/>
        <v>0.42049057344824803</v>
      </c>
      <c r="W521" s="21">
        <f t="shared" si="109"/>
        <v>-1.2744161780285306</v>
      </c>
      <c r="X521" s="21">
        <f t="shared" si="110"/>
        <v>0.19391441442118407</v>
      </c>
      <c r="Y521" s="21">
        <f t="shared" si="111"/>
        <v>-1.6830679672814064</v>
      </c>
      <c r="Z521" s="21">
        <f t="shared" si="112"/>
        <v>-0.13776398085693775</v>
      </c>
      <c r="AA521" s="21">
        <f t="shared" si="113"/>
        <v>-0.26468265735837476</v>
      </c>
      <c r="AB521" s="21">
        <f t="shared" si="114"/>
        <v>-1.7582574544540233</v>
      </c>
      <c r="AC521" s="21">
        <f t="shared" si="115"/>
        <v>-0.49228755715209371</v>
      </c>
    </row>
    <row r="522" spans="20:29" x14ac:dyDescent="0.2">
      <c r="T522" s="21">
        <f t="shared" si="106"/>
        <v>-5.6357401142857144</v>
      </c>
      <c r="U522" s="21">
        <f t="shared" si="107"/>
        <v>3.7743584439340339E-3</v>
      </c>
      <c r="V522" s="21">
        <f t="shared" si="108"/>
        <v>0.47514157404349788</v>
      </c>
      <c r="W522" s="21">
        <f t="shared" si="109"/>
        <v>-1.8859835678499595</v>
      </c>
      <c r="X522" s="21">
        <f t="shared" si="110"/>
        <v>0.24585387644499368</v>
      </c>
      <c r="Y522" s="21">
        <f t="shared" si="111"/>
        <v>-2.6507604062695007</v>
      </c>
      <c r="Z522" s="21">
        <f t="shared" si="112"/>
        <v>5.2707500869252716E-2</v>
      </c>
      <c r="AA522" s="21">
        <f t="shared" si="113"/>
        <v>3.8587466123768177E-2</v>
      </c>
      <c r="AB522" s="21">
        <f t="shared" si="114"/>
        <v>-1.4361488849004522</v>
      </c>
      <c r="AC522" s="21">
        <f t="shared" si="115"/>
        <v>-0.47890134575328425</v>
      </c>
    </row>
    <row r="523" spans="20:29" x14ac:dyDescent="0.2">
      <c r="T523" s="21">
        <f t="shared" si="106"/>
        <v>-6.2087317833928566</v>
      </c>
      <c r="U523" s="21">
        <f t="shared" si="107"/>
        <v>-0.41112301545445007</v>
      </c>
      <c r="V523" s="21">
        <f t="shared" si="108"/>
        <v>0.55002582957921931</v>
      </c>
      <c r="W523" s="21">
        <f t="shared" si="109"/>
        <v>-1.9687798434154353</v>
      </c>
      <c r="X523" s="21">
        <f t="shared" si="110"/>
        <v>-1.9933015757387484E-2</v>
      </c>
      <c r="Y523" s="21">
        <f t="shared" si="111"/>
        <v>-3.1937014824599785</v>
      </c>
      <c r="Z523" s="21">
        <f t="shared" si="112"/>
        <v>5.3948578160919441E-2</v>
      </c>
      <c r="AA523" s="21">
        <f t="shared" si="113"/>
        <v>0.46072647505233955</v>
      </c>
      <c r="AB523" s="21">
        <f t="shared" si="114"/>
        <v>-1.2678345384421168</v>
      </c>
      <c r="AC523" s="21">
        <f t="shared" si="115"/>
        <v>-0.41207675739018906</v>
      </c>
    </row>
    <row r="524" spans="20:29" x14ac:dyDescent="0.2">
      <c r="T524" s="21">
        <f t="shared" si="106"/>
        <v>-7.17460945419643</v>
      </c>
      <c r="U524" s="21">
        <f t="shared" si="107"/>
        <v>-0.87989989997868179</v>
      </c>
      <c r="V524" s="21">
        <f t="shared" si="108"/>
        <v>0.61758168821016568</v>
      </c>
      <c r="W524" s="21">
        <f t="shared" si="109"/>
        <v>-2.0288910022547215</v>
      </c>
      <c r="X524" s="21">
        <f t="shared" si="110"/>
        <v>1.3149697278326933E-2</v>
      </c>
      <c r="Y524" s="21">
        <f t="shared" si="111"/>
        <v>-4.1549535324004534</v>
      </c>
      <c r="Z524" s="21">
        <f t="shared" si="112"/>
        <v>5.4119886464490813E-2</v>
      </c>
      <c r="AA524" s="21">
        <f t="shared" si="113"/>
        <v>0.80787746924876813</v>
      </c>
      <c r="AB524" s="21">
        <f t="shared" si="114"/>
        <v>-1.1827730307635473</v>
      </c>
      <c r="AC524" s="21">
        <f t="shared" si="115"/>
        <v>-0.42083731215209375</v>
      </c>
    </row>
    <row r="525" spans="20:29" x14ac:dyDescent="0.2">
      <c r="T525" s="21">
        <f t="shared" si="106"/>
        <v>-8.1301510872619041</v>
      </c>
      <c r="U525" s="21">
        <f t="shared" si="107"/>
        <v>-1.7924815713490716</v>
      </c>
      <c r="V525" s="21">
        <f t="shared" si="108"/>
        <v>0.6655945120791813</v>
      </c>
      <c r="W525" s="21">
        <f t="shared" si="109"/>
        <v>-1.8524480126713883</v>
      </c>
      <c r="X525" s="21">
        <f t="shared" si="110"/>
        <v>0.17222616811166047</v>
      </c>
      <c r="Y525" s="21">
        <f t="shared" si="111"/>
        <v>-4.6242987112397387</v>
      </c>
      <c r="Z525" s="21">
        <f t="shared" si="112"/>
        <v>-0.21994576936884253</v>
      </c>
      <c r="AA525" s="21">
        <f t="shared" si="113"/>
        <v>0.96832995907019703</v>
      </c>
      <c r="AB525" s="21">
        <f t="shared" si="114"/>
        <v>-1.086511579305212</v>
      </c>
      <c r="AC525" s="21">
        <f t="shared" si="115"/>
        <v>-0.36061533905685567</v>
      </c>
    </row>
    <row r="526" spans="20:29" x14ac:dyDescent="0.2">
      <c r="T526" s="21">
        <f t="shared" si="106"/>
        <v>-8.1367626248214258</v>
      </c>
      <c r="U526" s="21">
        <f t="shared" si="107"/>
        <v>-2.6702862811694104</v>
      </c>
      <c r="V526" s="21">
        <f t="shared" si="108"/>
        <v>0.71282443913278115</v>
      </c>
      <c r="W526" s="21">
        <f t="shared" si="109"/>
        <v>-1.6019083890106733</v>
      </c>
      <c r="X526" s="21">
        <f t="shared" si="110"/>
        <v>0.40580122150451714</v>
      </c>
      <c r="Y526" s="21">
        <f t="shared" si="111"/>
        <v>-4.7230814404064061</v>
      </c>
      <c r="Z526" s="21">
        <f t="shared" si="112"/>
        <v>-8.6186114487890098E-2</v>
      </c>
      <c r="AA526" s="21">
        <f t="shared" si="113"/>
        <v>0.7474233323440066</v>
      </c>
      <c r="AB526" s="21">
        <f t="shared" si="114"/>
        <v>-0.60724999942426017</v>
      </c>
      <c r="AC526" s="21">
        <f t="shared" si="115"/>
        <v>-0.31411775045566515</v>
      </c>
    </row>
    <row r="527" spans="20:29" x14ac:dyDescent="0.2">
      <c r="T527" s="21">
        <f t="shared" si="106"/>
        <v>-5.0962649397619062</v>
      </c>
      <c r="U527" s="21">
        <f t="shared" si="107"/>
        <v>-2.5310193138188879</v>
      </c>
      <c r="V527" s="21">
        <f t="shared" si="108"/>
        <v>0.67686977056135333</v>
      </c>
      <c r="W527" s="21">
        <f t="shared" si="109"/>
        <v>-0.48224356252257827</v>
      </c>
      <c r="X527" s="21">
        <f t="shared" si="110"/>
        <v>0.13928747730808833</v>
      </c>
      <c r="Y527" s="21">
        <f t="shared" si="111"/>
        <v>-2.963308906448074</v>
      </c>
      <c r="Z527" s="21">
        <f t="shared" si="112"/>
        <v>-5.8828316124794916E-2</v>
      </c>
      <c r="AA527" s="21">
        <f t="shared" si="113"/>
        <v>2.2179358891625256E-2</v>
      </c>
      <c r="AB527" s="21">
        <f t="shared" si="114"/>
        <v>6.8992149920976686E-2</v>
      </c>
      <c r="AC527" s="21">
        <f t="shared" si="115"/>
        <v>3.1782910407430032E-2</v>
      </c>
    </row>
    <row r="528" spans="20:29" x14ac:dyDescent="0.2">
      <c r="T528" s="21">
        <f t="shared" si="106"/>
        <v>7.4207188390476189</v>
      </c>
      <c r="U528" s="21">
        <f t="shared" si="107"/>
        <v>-0.31758881881842171</v>
      </c>
      <c r="V528" s="21">
        <f t="shared" si="108"/>
        <v>0.4116311680613407</v>
      </c>
      <c r="W528" s="21">
        <f t="shared" si="109"/>
        <v>2.086935588608374</v>
      </c>
      <c r="X528" s="21">
        <f t="shared" si="110"/>
        <v>-0.33705495644191141</v>
      </c>
      <c r="Y528" s="21">
        <f t="shared" si="111"/>
        <v>2.3461675890281191</v>
      </c>
      <c r="Z528" s="21">
        <f t="shared" si="112"/>
        <v>0.12813398214901461</v>
      </c>
      <c r="AA528" s="21">
        <f t="shared" si="113"/>
        <v>-0.51978381622742242</v>
      </c>
      <c r="AB528" s="21">
        <f t="shared" si="114"/>
        <v>2.4289710803078801</v>
      </c>
      <c r="AC528" s="21">
        <f t="shared" si="115"/>
        <v>1.1933184283240967</v>
      </c>
    </row>
    <row r="529" spans="20:29" x14ac:dyDescent="0.2">
      <c r="T529" s="21">
        <f t="shared" si="106"/>
        <v>15.892256681994047</v>
      </c>
      <c r="U529" s="21">
        <f t="shared" si="107"/>
        <v>2.3209035838603995</v>
      </c>
      <c r="V529" s="21">
        <f t="shared" si="108"/>
        <v>0.12981443603755594</v>
      </c>
      <c r="W529" s="21">
        <f t="shared" si="109"/>
        <v>3.455213435126232</v>
      </c>
      <c r="X529" s="21">
        <f t="shared" si="110"/>
        <v>-0.77277140412048262</v>
      </c>
      <c r="Y529" s="21">
        <f t="shared" si="111"/>
        <v>6.0072594188197828</v>
      </c>
      <c r="Z529" s="21">
        <f t="shared" si="112"/>
        <v>-8.3657200831281364E-3</v>
      </c>
      <c r="AA529" s="21">
        <f t="shared" si="113"/>
        <v>-0.59904662188218427</v>
      </c>
      <c r="AB529" s="21">
        <f t="shared" si="114"/>
        <v>4.1886797807543115</v>
      </c>
      <c r="AC529" s="21">
        <f t="shared" si="115"/>
        <v>1.1705524115979067</v>
      </c>
    </row>
    <row r="530" spans="20:29" x14ac:dyDescent="0.2">
      <c r="T530" s="21">
        <f t="shared" si="106"/>
        <v>14.489135834672618</v>
      </c>
      <c r="U530" s="21">
        <f t="shared" si="107"/>
        <v>3.4662609881461321</v>
      </c>
      <c r="V530" s="21">
        <f t="shared" si="108"/>
        <v>9.1608743537534565E-2</v>
      </c>
      <c r="W530" s="21">
        <f t="shared" si="109"/>
        <v>3.4496725203345648</v>
      </c>
      <c r="X530" s="21">
        <f t="shared" si="110"/>
        <v>-0.49288687284072052</v>
      </c>
      <c r="Y530" s="21">
        <f t="shared" si="111"/>
        <v>5.0092861833138311</v>
      </c>
      <c r="Z530" s="21">
        <f t="shared" si="112"/>
        <v>0.11374333792282412</v>
      </c>
      <c r="AA530" s="21">
        <f t="shared" si="113"/>
        <v>-0.6169934526559937</v>
      </c>
      <c r="AB530" s="21">
        <f t="shared" si="114"/>
        <v>3.0684001082840737</v>
      </c>
      <c r="AC530" s="21">
        <f t="shared" si="115"/>
        <v>0.40004011433600156</v>
      </c>
    </row>
    <row r="531" spans="20:29" x14ac:dyDescent="0.2">
      <c r="T531" s="21">
        <f t="shared" si="106"/>
        <v>5.8255741585714285</v>
      </c>
      <c r="U531" s="21">
        <f t="shared" si="107"/>
        <v>3.1557170193359525</v>
      </c>
      <c r="V531" s="21">
        <f t="shared" si="108"/>
        <v>0.11673771065063931</v>
      </c>
      <c r="W531" s="21">
        <f t="shared" si="109"/>
        <v>1.3371342298881346</v>
      </c>
      <c r="X531" s="21">
        <f t="shared" si="110"/>
        <v>-0.13538945605500641</v>
      </c>
      <c r="Y531" s="21">
        <f t="shared" si="111"/>
        <v>1.3183570820638328</v>
      </c>
      <c r="Z531" s="21">
        <f t="shared" si="112"/>
        <v>0.11345241735734798</v>
      </c>
      <c r="AA531" s="21">
        <f t="shared" si="113"/>
        <v>-0.60975599646551759</v>
      </c>
      <c r="AB531" s="21">
        <f t="shared" si="114"/>
        <v>0.77146758364121393</v>
      </c>
      <c r="AC531" s="21">
        <f t="shared" si="115"/>
        <v>-0.24215202515804612</v>
      </c>
    </row>
    <row r="532" spans="20:29" x14ac:dyDescent="0.2">
      <c r="T532" s="21">
        <f t="shared" si="106"/>
        <v>0.97193365184523817</v>
      </c>
      <c r="U532" s="21">
        <f t="shared" si="107"/>
        <v>2.451152605705829</v>
      </c>
      <c r="V532" s="21">
        <f t="shared" si="108"/>
        <v>0.13015667829944988</v>
      </c>
      <c r="W532" s="21">
        <f t="shared" si="109"/>
        <v>0.4511288046798021</v>
      </c>
      <c r="X532" s="21">
        <f t="shared" si="110"/>
        <v>2.4685701058089093E-2</v>
      </c>
      <c r="Y532" s="21">
        <f t="shared" si="111"/>
        <v>0.22798873664716623</v>
      </c>
      <c r="Z532" s="21">
        <f t="shared" si="112"/>
        <v>-3.4485485231937785E-2</v>
      </c>
      <c r="AA532" s="21">
        <f t="shared" si="113"/>
        <v>-0.53763852765599385</v>
      </c>
      <c r="AB532" s="21">
        <f t="shared" si="114"/>
        <v>-1.3891645803766419</v>
      </c>
      <c r="AC532" s="21">
        <f t="shared" si="115"/>
        <v>-0.3519269600687604</v>
      </c>
    </row>
    <row r="533" spans="20:29" x14ac:dyDescent="0.2">
      <c r="T533" s="21">
        <f t="shared" si="106"/>
        <v>-1.5696892229464288</v>
      </c>
      <c r="U533" s="21">
        <f t="shared" si="107"/>
        <v>1.507715484009168</v>
      </c>
      <c r="V533" s="21">
        <f t="shared" si="108"/>
        <v>0.15162848594825107</v>
      </c>
      <c r="W533" s="21">
        <f t="shared" si="109"/>
        <v>-0.69268947719519791</v>
      </c>
      <c r="X533" s="21">
        <f t="shared" si="110"/>
        <v>0.15079981525451736</v>
      </c>
      <c r="Y533" s="21">
        <f t="shared" si="111"/>
        <v>-0.30876408978140546</v>
      </c>
      <c r="Z533" s="21">
        <f t="shared" si="112"/>
        <v>-0.13314371919027107</v>
      </c>
      <c r="AA533" s="21">
        <f t="shared" si="113"/>
        <v>-0.48570737569170808</v>
      </c>
      <c r="AB533" s="21">
        <f t="shared" si="114"/>
        <v>-1.4108811677873554</v>
      </c>
      <c r="AC533" s="21">
        <f t="shared" si="115"/>
        <v>-0.34865952298542713</v>
      </c>
    </row>
    <row r="534" spans="20:29" x14ac:dyDescent="0.2">
      <c r="T534" s="21">
        <f t="shared" si="106"/>
        <v>-3.0528227584523817</v>
      </c>
      <c r="U534" s="21">
        <f t="shared" si="107"/>
        <v>0.50761957177792283</v>
      </c>
      <c r="V534" s="21">
        <f t="shared" si="108"/>
        <v>0.18978664237683063</v>
      </c>
      <c r="W534" s="21">
        <f t="shared" si="109"/>
        <v>-1.2561869428499597</v>
      </c>
      <c r="X534" s="21">
        <f t="shared" si="110"/>
        <v>0.1525581172783268</v>
      </c>
      <c r="Y534" s="21">
        <f t="shared" si="111"/>
        <v>-1.0857788662695027</v>
      </c>
      <c r="Z534" s="21">
        <f t="shared" si="112"/>
        <v>5.6065207535919398E-2</v>
      </c>
      <c r="AA534" s="21">
        <f t="shared" si="113"/>
        <v>-0.23086767804289848</v>
      </c>
      <c r="AB534" s="21">
        <f t="shared" si="114"/>
        <v>-1.0570171107337853</v>
      </c>
      <c r="AC534" s="21">
        <f t="shared" si="115"/>
        <v>-0.32900565241995094</v>
      </c>
    </row>
    <row r="535" spans="20:29" x14ac:dyDescent="0.2">
      <c r="T535" s="21">
        <f t="shared" si="106"/>
        <v>-4.3344231542261902</v>
      </c>
      <c r="U535" s="21">
        <f t="shared" si="107"/>
        <v>0.18606529704493369</v>
      </c>
      <c r="V535" s="21">
        <f t="shared" si="108"/>
        <v>0.24690489791255033</v>
      </c>
      <c r="W535" s="21">
        <f t="shared" si="109"/>
        <v>-1.4778133425821023</v>
      </c>
      <c r="X535" s="21">
        <f t="shared" si="110"/>
        <v>-5.3864614090720853E-2</v>
      </c>
      <c r="Y535" s="21">
        <f t="shared" si="111"/>
        <v>-2.052159962459978</v>
      </c>
      <c r="Z535" s="21">
        <f t="shared" si="112"/>
        <v>5.5820159827586174E-2</v>
      </c>
      <c r="AA535" s="21">
        <f t="shared" si="113"/>
        <v>0.18616622171900626</v>
      </c>
      <c r="AB535" s="21">
        <f t="shared" si="114"/>
        <v>-1.0721380051087857</v>
      </c>
      <c r="AC535" s="21">
        <f t="shared" si="115"/>
        <v>-0.35341850989018897</v>
      </c>
    </row>
    <row r="536" spans="20:29" x14ac:dyDescent="0.2">
      <c r="T536" s="21">
        <f t="shared" si="106"/>
        <v>-5.6417714641964301</v>
      </c>
      <c r="U536" s="21">
        <f t="shared" si="107"/>
        <v>-0.30633219331184591</v>
      </c>
      <c r="V536" s="21">
        <f t="shared" si="108"/>
        <v>0.30314350321016548</v>
      </c>
      <c r="W536" s="21">
        <f t="shared" si="109"/>
        <v>-1.649151933921388</v>
      </c>
      <c r="X536" s="21">
        <f t="shared" si="110"/>
        <v>1.4487394778327056E-2</v>
      </c>
      <c r="Y536" s="21">
        <f t="shared" si="111"/>
        <v>-3.161797379067119</v>
      </c>
      <c r="Z536" s="21">
        <f t="shared" si="112"/>
        <v>5.5669437297824198E-2</v>
      </c>
      <c r="AA536" s="21">
        <f t="shared" si="113"/>
        <v>0.53322458591543476</v>
      </c>
      <c r="AB536" s="21">
        <f t="shared" si="114"/>
        <v>-1.0715400132635482</v>
      </c>
      <c r="AC536" s="21">
        <f t="shared" si="115"/>
        <v>-0.35947829798542708</v>
      </c>
    </row>
    <row r="537" spans="20:29" x14ac:dyDescent="0.2">
      <c r="T537" s="21">
        <f t="shared" si="106"/>
        <v>-7.8390733505952381</v>
      </c>
      <c r="U537" s="21">
        <f t="shared" si="107"/>
        <v>-1.4264740855151103</v>
      </c>
      <c r="V537" s="21">
        <f t="shared" si="108"/>
        <v>0.34927758791251762</v>
      </c>
      <c r="W537" s="21">
        <f t="shared" si="109"/>
        <v>-1.7863234718380547</v>
      </c>
      <c r="X537" s="21">
        <f t="shared" si="110"/>
        <v>0.23065470227832729</v>
      </c>
      <c r="Y537" s="21">
        <f t="shared" si="111"/>
        <v>-3.9879750620730738</v>
      </c>
      <c r="Z537" s="21">
        <f t="shared" si="112"/>
        <v>-0.21951875520217587</v>
      </c>
      <c r="AA537" s="21">
        <f t="shared" si="113"/>
        <v>0.69493459907019695</v>
      </c>
      <c r="AB537" s="21">
        <f t="shared" si="114"/>
        <v>-1.2460214159718794</v>
      </c>
      <c r="AC537" s="21">
        <f t="shared" si="115"/>
        <v>-0.44763062822352229</v>
      </c>
    </row>
    <row r="538" spans="20:29" x14ac:dyDescent="0.2">
      <c r="T538" s="21">
        <f t="shared" si="106"/>
        <v>-8.8729798014880927</v>
      </c>
      <c r="U538" s="21">
        <f t="shared" si="107"/>
        <v>-2.6098207886693672</v>
      </c>
      <c r="V538" s="21">
        <f t="shared" si="108"/>
        <v>0.39710578663277118</v>
      </c>
      <c r="W538" s="21">
        <f t="shared" si="109"/>
        <v>-1.8105901690106734</v>
      </c>
      <c r="X538" s="21">
        <f t="shared" si="110"/>
        <v>0.49336631483785054</v>
      </c>
      <c r="Y538" s="21">
        <f t="shared" si="111"/>
        <v>-4.4379604770730738</v>
      </c>
      <c r="Z538" s="21">
        <f t="shared" si="112"/>
        <v>-8.6881636987890171E-2</v>
      </c>
      <c r="AA538" s="21">
        <f t="shared" si="113"/>
        <v>0.48836041567733984</v>
      </c>
      <c r="AB538" s="21">
        <f t="shared" si="114"/>
        <v>-0.8790591194242614</v>
      </c>
      <c r="AC538" s="21">
        <f t="shared" si="115"/>
        <v>-0.4275155671223318</v>
      </c>
    </row>
    <row r="539" spans="20:29" x14ac:dyDescent="0.2">
      <c r="T539" s="21">
        <f t="shared" si="106"/>
        <v>-6.4131014814285718</v>
      </c>
      <c r="U539" s="21">
        <f t="shared" si="107"/>
        <v>-2.7544690229856315</v>
      </c>
      <c r="V539" s="21">
        <f t="shared" si="108"/>
        <v>0.36206378472802214</v>
      </c>
      <c r="W539" s="21">
        <f t="shared" si="109"/>
        <v>-0.83721810835591182</v>
      </c>
      <c r="X539" s="21">
        <f t="shared" si="110"/>
        <v>0.23713955230808836</v>
      </c>
      <c r="Y539" s="21">
        <f t="shared" si="111"/>
        <v>-2.8218581039480743</v>
      </c>
      <c r="Z539" s="21">
        <f t="shared" si="112"/>
        <v>-6.085618695812825E-2</v>
      </c>
      <c r="AA539" s="21">
        <f t="shared" si="113"/>
        <v>-0.21891820444170806</v>
      </c>
      <c r="AB539" s="21">
        <f t="shared" si="114"/>
        <v>-0.23713565674569015</v>
      </c>
      <c r="AC539" s="21">
        <f t="shared" si="115"/>
        <v>-8.187103625923664E-2</v>
      </c>
    </row>
    <row r="540" spans="20:29" x14ac:dyDescent="0.2">
      <c r="T540" s="21">
        <f t="shared" si="106"/>
        <v>5.6289744315476193</v>
      </c>
      <c r="U540" s="21">
        <f t="shared" si="107"/>
        <v>-0.82483165881831155</v>
      </c>
      <c r="V540" s="21">
        <f t="shared" si="108"/>
        <v>9.7562053894684198E-2</v>
      </c>
      <c r="W540" s="21">
        <f t="shared" si="109"/>
        <v>1.6536795902750414</v>
      </c>
      <c r="X540" s="21">
        <f t="shared" si="110"/>
        <v>-0.22441151310857799</v>
      </c>
      <c r="Y540" s="21">
        <f t="shared" si="111"/>
        <v>2.3600783990281204</v>
      </c>
      <c r="Z540" s="21">
        <f t="shared" si="112"/>
        <v>0.12596144381568128</v>
      </c>
      <c r="AA540" s="21">
        <f t="shared" si="113"/>
        <v>-0.7465879470607556</v>
      </c>
      <c r="AB540" s="21">
        <f t="shared" si="114"/>
        <v>2.1078704878078796</v>
      </c>
      <c r="AC540" s="21">
        <f t="shared" si="115"/>
        <v>1.07967172915743</v>
      </c>
    </row>
    <row r="541" spans="20:29" x14ac:dyDescent="0.2">
      <c r="T541" s="21">
        <f t="shared" si="106"/>
        <v>13.61196789032738</v>
      </c>
      <c r="U541" s="21">
        <f t="shared" si="107"/>
        <v>1.54282741052657</v>
      </c>
      <c r="V541" s="21">
        <f t="shared" si="108"/>
        <v>-0.18097658146245266</v>
      </c>
      <c r="W541" s="21">
        <f t="shared" si="109"/>
        <v>2.9827364426262326</v>
      </c>
      <c r="X541" s="21">
        <f t="shared" si="110"/>
        <v>-0.64042021162048268</v>
      </c>
      <c r="Y541" s="21">
        <f t="shared" si="111"/>
        <v>5.8610948229864501</v>
      </c>
      <c r="Z541" s="21">
        <f t="shared" si="112"/>
        <v>-9.4831867497948696E-3</v>
      </c>
      <c r="AA541" s="21">
        <f t="shared" si="113"/>
        <v>-0.81383826521551761</v>
      </c>
      <c r="AB541" s="21">
        <f t="shared" si="114"/>
        <v>3.8132655290876443</v>
      </c>
      <c r="AC541" s="21">
        <f t="shared" si="115"/>
        <v>1.0567570082645734</v>
      </c>
    </row>
    <row r="542" spans="20:29" x14ac:dyDescent="0.2">
      <c r="T542" s="21">
        <f t="shared" si="106"/>
        <v>12.025185741339286</v>
      </c>
      <c r="U542" s="21">
        <f t="shared" si="107"/>
        <v>2.4533825681460257</v>
      </c>
      <c r="V542" s="21">
        <f t="shared" si="108"/>
        <v>-0.20539404979578535</v>
      </c>
      <c r="W542" s="21">
        <f t="shared" si="109"/>
        <v>2.9700738578345653</v>
      </c>
      <c r="X542" s="21">
        <f t="shared" si="110"/>
        <v>-0.39215265617405404</v>
      </c>
      <c r="Y542" s="21">
        <f t="shared" si="111"/>
        <v>4.8006924366471653</v>
      </c>
      <c r="Z542" s="21">
        <f t="shared" si="112"/>
        <v>0.11369938375615737</v>
      </c>
      <c r="AA542" s="21">
        <f t="shared" si="113"/>
        <v>-0.75885447182266041</v>
      </c>
      <c r="AB542" s="21">
        <f t="shared" si="114"/>
        <v>2.7559950007840728</v>
      </c>
      <c r="AC542" s="21">
        <f t="shared" si="115"/>
        <v>0.28775533600266828</v>
      </c>
    </row>
    <row r="543" spans="20:29" x14ac:dyDescent="0.2">
      <c r="T543" s="21">
        <f t="shared" si="106"/>
        <v>3.3898645085714287</v>
      </c>
      <c r="U543" s="21">
        <f t="shared" si="107"/>
        <v>1.9545044526698803</v>
      </c>
      <c r="V543" s="21">
        <f t="shared" si="108"/>
        <v>-0.16210807768268864</v>
      </c>
      <c r="W543" s="21">
        <f t="shared" si="109"/>
        <v>0.87126642155480183</v>
      </c>
      <c r="X543" s="21">
        <f t="shared" si="110"/>
        <v>-7.9132438555006401E-2</v>
      </c>
      <c r="Y543" s="21">
        <f t="shared" si="111"/>
        <v>1.1199562662304992</v>
      </c>
      <c r="Z543" s="21">
        <f t="shared" si="112"/>
        <v>0.11448197569068128</v>
      </c>
      <c r="AA543" s="21">
        <f t="shared" si="113"/>
        <v>-0.60701247146551762</v>
      </c>
      <c r="AB543" s="21">
        <f t="shared" si="114"/>
        <v>0.53217879864121453</v>
      </c>
      <c r="AC543" s="21">
        <f t="shared" si="115"/>
        <v>-0.3542662201580461</v>
      </c>
    </row>
    <row r="544" spans="20:29" x14ac:dyDescent="0.2">
      <c r="T544" s="21">
        <f t="shared" si="106"/>
        <v>-1.4771366964880954</v>
      </c>
      <c r="U544" s="21">
        <f t="shared" si="107"/>
        <v>1.0885834315390639</v>
      </c>
      <c r="V544" s="21">
        <f t="shared" si="108"/>
        <v>-0.13311083920054756</v>
      </c>
      <c r="W544" s="21">
        <f t="shared" si="109"/>
        <v>-8.5819161535309885E-3</v>
      </c>
      <c r="X544" s="21">
        <f t="shared" si="110"/>
        <v>6.564873355808909E-2</v>
      </c>
      <c r="Y544" s="21">
        <f t="shared" si="111"/>
        <v>3.0040299805005333E-3</v>
      </c>
      <c r="Z544" s="21">
        <f t="shared" si="112"/>
        <v>-3.3433997731937809E-2</v>
      </c>
      <c r="AA544" s="21">
        <f t="shared" si="113"/>
        <v>-0.37863371848932714</v>
      </c>
      <c r="AB544" s="21">
        <f t="shared" si="114"/>
        <v>-1.6164824078766422</v>
      </c>
      <c r="AC544" s="21">
        <f t="shared" si="115"/>
        <v>-0.46414727923542703</v>
      </c>
    </row>
    <row r="545" spans="20:29" x14ac:dyDescent="0.2">
      <c r="T545" s="21">
        <f t="shared" si="106"/>
        <v>-4.1293055246130956</v>
      </c>
      <c r="U545" s="21">
        <f t="shared" si="107"/>
        <v>-1.9323090157740808E-2</v>
      </c>
      <c r="V545" s="21">
        <f t="shared" si="108"/>
        <v>-9.7729692385080114E-2</v>
      </c>
      <c r="W545" s="21">
        <f t="shared" si="109"/>
        <v>-1.1655011796951971</v>
      </c>
      <c r="X545" s="21">
        <f t="shared" si="110"/>
        <v>0.19229263275451736</v>
      </c>
      <c r="Y545" s="21">
        <f t="shared" si="111"/>
        <v>-0.60724611144807028</v>
      </c>
      <c r="Z545" s="21">
        <f t="shared" si="112"/>
        <v>-0.13113817169027106</v>
      </c>
      <c r="AA545" s="21">
        <f t="shared" si="113"/>
        <v>-0.16561087069170816</v>
      </c>
      <c r="AB545" s="21">
        <f t="shared" si="114"/>
        <v>-1.6676216169540226</v>
      </c>
      <c r="AC545" s="21">
        <f t="shared" si="115"/>
        <v>-0.46742290048542701</v>
      </c>
    </row>
    <row r="546" spans="20:29" x14ac:dyDescent="0.2">
      <c r="T546" s="21">
        <f t="shared" si="106"/>
        <v>-6.3300572867857152</v>
      </c>
      <c r="U546" s="21">
        <f t="shared" si="107"/>
        <v>-1.3470557207219827</v>
      </c>
      <c r="V546" s="21">
        <f t="shared" si="108"/>
        <v>-4.5603068456507856E-2</v>
      </c>
      <c r="W546" s="21">
        <f t="shared" si="109"/>
        <v>-1.8443608628499593</v>
      </c>
      <c r="X546" s="21">
        <f t="shared" si="110"/>
        <v>0.26082601811166028</v>
      </c>
      <c r="Y546" s="21">
        <f t="shared" si="111"/>
        <v>-1.7127545621028339</v>
      </c>
      <c r="Z546" s="21">
        <f t="shared" si="112"/>
        <v>5.9080069202586044E-2</v>
      </c>
      <c r="AA546" s="21">
        <f t="shared" si="113"/>
        <v>0.20067033029043491</v>
      </c>
      <c r="AB546" s="21">
        <f t="shared" si="114"/>
        <v>-1.4100842690671187</v>
      </c>
      <c r="AC546" s="21">
        <f t="shared" si="115"/>
        <v>-0.49076236825328418</v>
      </c>
    </row>
    <row r="547" spans="20:29" x14ac:dyDescent="0.2">
      <c r="T547" s="21">
        <f t="shared" si="106"/>
        <v>-7.0241134000595231</v>
      </c>
      <c r="U547" s="21">
        <f t="shared" si="107"/>
        <v>-1.7664696962879134</v>
      </c>
      <c r="V547" s="21">
        <f t="shared" si="108"/>
        <v>1.8505938745889239E-2</v>
      </c>
      <c r="W547" s="21">
        <f t="shared" si="109"/>
        <v>-1.967613215082102</v>
      </c>
      <c r="X547" s="21">
        <f t="shared" si="110"/>
        <v>3.3136324242612591E-2</v>
      </c>
      <c r="Y547" s="21">
        <f t="shared" si="111"/>
        <v>-2.3189547241266464</v>
      </c>
      <c r="Z547" s="21">
        <f t="shared" si="112"/>
        <v>6.0065361494252761E-2</v>
      </c>
      <c r="AA547" s="21">
        <f t="shared" si="113"/>
        <v>0.63159535088567298</v>
      </c>
      <c r="AB547" s="21">
        <f t="shared" si="114"/>
        <v>-1.3169581226087845</v>
      </c>
      <c r="AC547" s="21">
        <f t="shared" si="115"/>
        <v>-0.39743317405685558</v>
      </c>
    </row>
    <row r="548" spans="20:29" x14ac:dyDescent="0.2">
      <c r="T548" s="21">
        <f t="shared" si="106"/>
        <v>-8.30029650669643</v>
      </c>
      <c r="U548" s="21">
        <f t="shared" si="107"/>
        <v>-2.3209602849788098</v>
      </c>
      <c r="V548" s="21">
        <f t="shared" si="108"/>
        <v>7.761732987684411E-2</v>
      </c>
      <c r="W548" s="21">
        <f t="shared" si="109"/>
        <v>-2.0633850780880545</v>
      </c>
      <c r="X548" s="21">
        <f t="shared" si="110"/>
        <v>9.4908638944993573E-2</v>
      </c>
      <c r="Y548" s="21">
        <f t="shared" si="111"/>
        <v>-3.3830668274004552</v>
      </c>
      <c r="Z548" s="21">
        <f t="shared" si="112"/>
        <v>6.0268121464490843E-2</v>
      </c>
      <c r="AA548" s="21">
        <f t="shared" si="113"/>
        <v>0.97896580841543479</v>
      </c>
      <c r="AB548" s="21">
        <f t="shared" si="114"/>
        <v>-1.3346002657635481</v>
      </c>
      <c r="AC548" s="21">
        <f t="shared" si="115"/>
        <v>-0.41006062965209372</v>
      </c>
    </row>
    <row r="549" spans="20:29" x14ac:dyDescent="0.2">
      <c r="T549" s="21">
        <f t="shared" si="106"/>
        <v>-9.9104923647619039</v>
      </c>
      <c r="U549" s="21">
        <f t="shared" si="107"/>
        <v>-3.4075938771816254</v>
      </c>
      <c r="V549" s="21">
        <f t="shared" si="108"/>
        <v>0.1271201104125268</v>
      </c>
      <c r="W549" s="21">
        <f t="shared" si="109"/>
        <v>-2.015824416838055</v>
      </c>
      <c r="X549" s="21">
        <f t="shared" si="110"/>
        <v>0.25433043894499396</v>
      </c>
      <c r="Y549" s="21">
        <f t="shared" si="111"/>
        <v>-4.1257235420730733</v>
      </c>
      <c r="Z549" s="21">
        <f t="shared" si="112"/>
        <v>-0.21394659520217585</v>
      </c>
      <c r="AA549" s="21">
        <f t="shared" si="113"/>
        <v>1.1398627332368636</v>
      </c>
      <c r="AB549" s="21">
        <f t="shared" si="114"/>
        <v>-1.2606325818052126</v>
      </c>
      <c r="AC549" s="21">
        <f t="shared" si="115"/>
        <v>-0.4081004882235223</v>
      </c>
    </row>
    <row r="550" spans="20:29" x14ac:dyDescent="0.2">
      <c r="T550" s="21">
        <f t="shared" si="106"/>
        <v>-10.662571649821425</v>
      </c>
      <c r="U550" s="21">
        <f t="shared" si="107"/>
        <v>-4.5129579945023579</v>
      </c>
      <c r="V550" s="21">
        <f t="shared" si="108"/>
        <v>0.17469590329945106</v>
      </c>
      <c r="W550" s="21">
        <f t="shared" si="109"/>
        <v>-1.9317552015106736</v>
      </c>
      <c r="X550" s="21">
        <f t="shared" si="110"/>
        <v>0.53490036233785065</v>
      </c>
      <c r="Y550" s="21">
        <f t="shared" si="111"/>
        <v>-4.4924802104064065</v>
      </c>
      <c r="Z550" s="21">
        <f t="shared" si="112"/>
        <v>-8.033600115455683E-2</v>
      </c>
      <c r="AA550" s="21">
        <f t="shared" si="113"/>
        <v>0.9210754073440065</v>
      </c>
      <c r="AB550" s="21">
        <f t="shared" si="114"/>
        <v>-0.8982637369242612</v>
      </c>
      <c r="AC550" s="21">
        <f t="shared" si="115"/>
        <v>-0.37747062712233181</v>
      </c>
    </row>
    <row r="551" spans="20:29" x14ac:dyDescent="0.2">
      <c r="T551" s="21">
        <f t="shared" si="106"/>
        <v>-8.0549817347619062</v>
      </c>
      <c r="U551" s="21">
        <f t="shared" si="107"/>
        <v>-4.6024101021530441</v>
      </c>
      <c r="V551" s="21">
        <f t="shared" si="108"/>
        <v>0.13838773972803153</v>
      </c>
      <c r="W551" s="21">
        <f t="shared" si="109"/>
        <v>-0.89383546335591135</v>
      </c>
      <c r="X551" s="21">
        <f t="shared" si="110"/>
        <v>0.28116655980808836</v>
      </c>
      <c r="Y551" s="21">
        <f t="shared" si="111"/>
        <v>-2.85539660561474</v>
      </c>
      <c r="Z551" s="21">
        <f t="shared" si="112"/>
        <v>-5.3207416958128251E-2</v>
      </c>
      <c r="AA551" s="21">
        <f t="shared" si="113"/>
        <v>0.20120185305829186</v>
      </c>
      <c r="AB551" s="21">
        <f t="shared" si="114"/>
        <v>-0.23982944924569072</v>
      </c>
      <c r="AC551" s="21">
        <f t="shared" si="115"/>
        <v>-3.1095841259236645E-2</v>
      </c>
    </row>
    <row r="552" spans="20:29" x14ac:dyDescent="0.2">
      <c r="T552" s="21">
        <f t="shared" si="106"/>
        <v>4.0706991157142856</v>
      </c>
      <c r="U552" s="21">
        <f t="shared" si="107"/>
        <v>-2.6296005371523279</v>
      </c>
      <c r="V552" s="21">
        <f t="shared" si="108"/>
        <v>-0.12811162027198009</v>
      </c>
      <c r="W552" s="21">
        <f t="shared" si="109"/>
        <v>1.6338005519417076</v>
      </c>
      <c r="X552" s="21">
        <f t="shared" si="110"/>
        <v>-0.18724250644191143</v>
      </c>
      <c r="Y552" s="21">
        <f t="shared" si="111"/>
        <v>2.3427347181947864</v>
      </c>
      <c r="Z552" s="21">
        <f t="shared" si="112"/>
        <v>0.13377095548234794</v>
      </c>
      <c r="AA552" s="21">
        <f t="shared" si="113"/>
        <v>-0.33857592289408911</v>
      </c>
      <c r="AB552" s="21">
        <f t="shared" si="114"/>
        <v>2.1133127686412125</v>
      </c>
      <c r="AC552" s="21">
        <f t="shared" si="115"/>
        <v>1.1306004458240966</v>
      </c>
    </row>
    <row r="553" spans="20:29" x14ac:dyDescent="0.2">
      <c r="T553" s="21">
        <f t="shared" si="106"/>
        <v>12.087817644494047</v>
      </c>
      <c r="U553" s="21">
        <f t="shared" si="107"/>
        <v>-0.22888075780656436</v>
      </c>
      <c r="V553" s="21">
        <f t="shared" si="108"/>
        <v>-0.40747232396245181</v>
      </c>
      <c r="W553" s="21">
        <f t="shared" si="109"/>
        <v>2.9785142926262322</v>
      </c>
      <c r="X553" s="21">
        <f t="shared" si="110"/>
        <v>-0.60790440078714936</v>
      </c>
      <c r="Y553" s="21">
        <f t="shared" si="111"/>
        <v>5.8571576179864495</v>
      </c>
      <c r="Z553" s="21">
        <f t="shared" si="112"/>
        <v>-2.2596384164615124E-3</v>
      </c>
      <c r="AA553" s="21">
        <f t="shared" si="113"/>
        <v>-0.43582562188218432</v>
      </c>
      <c r="AB553" s="21">
        <f t="shared" si="114"/>
        <v>3.8268281482543101</v>
      </c>
      <c r="AC553" s="21">
        <f t="shared" si="115"/>
        <v>1.1076405074312401</v>
      </c>
    </row>
    <row r="554" spans="20:29" x14ac:dyDescent="0.2">
      <c r="T554" s="21">
        <f t="shared" si="106"/>
        <v>10.264125112172618</v>
      </c>
      <c r="U554" s="21">
        <f t="shared" si="107"/>
        <v>0.67740193981262564</v>
      </c>
      <c r="V554" s="21">
        <f t="shared" si="108"/>
        <v>-0.44260909229579681</v>
      </c>
      <c r="W554" s="21">
        <f t="shared" si="109"/>
        <v>2.9618678595012318</v>
      </c>
      <c r="X554" s="21">
        <f t="shared" si="110"/>
        <v>-0.31116968617405416</v>
      </c>
      <c r="Y554" s="21">
        <f t="shared" si="111"/>
        <v>4.7276400508138305</v>
      </c>
      <c r="Z554" s="21">
        <f t="shared" si="112"/>
        <v>0.12032804792282409</v>
      </c>
      <c r="AA554" s="21">
        <f t="shared" si="113"/>
        <v>-0.50186994932266038</v>
      </c>
      <c r="AB554" s="21">
        <f t="shared" si="114"/>
        <v>2.6948260699507394</v>
      </c>
      <c r="AC554" s="21">
        <f t="shared" si="115"/>
        <v>0.33772238266933491</v>
      </c>
    </row>
    <row r="555" spans="20:29" x14ac:dyDescent="0.2">
      <c r="T555" s="21">
        <f t="shared" si="106"/>
        <v>1.3655751044047619</v>
      </c>
      <c r="U555" s="21">
        <f t="shared" si="107"/>
        <v>0.1576294560027236</v>
      </c>
      <c r="V555" s="21">
        <f t="shared" si="108"/>
        <v>-0.41054087268268802</v>
      </c>
      <c r="W555" s="21">
        <f t="shared" si="109"/>
        <v>0.84942204322146853</v>
      </c>
      <c r="X555" s="21">
        <f t="shared" si="110"/>
        <v>2.2949005611660134E-2</v>
      </c>
      <c r="Y555" s="21">
        <f t="shared" si="111"/>
        <v>0.99576887706383221</v>
      </c>
      <c r="Z555" s="21">
        <f t="shared" si="112"/>
        <v>0.12051575569068129</v>
      </c>
      <c r="AA555" s="21">
        <f t="shared" si="113"/>
        <v>-0.50084690313218427</v>
      </c>
      <c r="AB555" s="21">
        <f t="shared" si="114"/>
        <v>0.43504021280787963</v>
      </c>
      <c r="AC555" s="21">
        <f t="shared" si="115"/>
        <v>-0.30433493099137943</v>
      </c>
    </row>
    <row r="556" spans="20:29" x14ac:dyDescent="0.2">
      <c r="T556" s="21">
        <f t="shared" si="106"/>
        <v>-3.6863269406547619</v>
      </c>
      <c r="U556" s="21">
        <f t="shared" si="107"/>
        <v>-0.75150445512736042</v>
      </c>
      <c r="V556" s="21">
        <f t="shared" si="108"/>
        <v>-0.39203405170053429</v>
      </c>
      <c r="W556" s="21">
        <f t="shared" si="109"/>
        <v>-3.2983216986864017E-2</v>
      </c>
      <c r="X556" s="21">
        <f t="shared" si="110"/>
        <v>0.1830682902247559</v>
      </c>
      <c r="Y556" s="21">
        <f t="shared" si="111"/>
        <v>-0.14859402501950214</v>
      </c>
      <c r="Z556" s="21">
        <f t="shared" si="112"/>
        <v>-2.7460385231937806E-2</v>
      </c>
      <c r="AA556" s="21">
        <f t="shared" si="113"/>
        <v>-0.41210759682266052</v>
      </c>
      <c r="AB556" s="21">
        <f t="shared" si="114"/>
        <v>-1.6905614078766424</v>
      </c>
      <c r="AC556" s="21">
        <f t="shared" si="115"/>
        <v>-0.41416451590209369</v>
      </c>
    </row>
    <row r="557" spans="20:29" x14ac:dyDescent="0.2">
      <c r="T557" s="21">
        <f t="shared" si="106"/>
        <v>-6.4017053029464286</v>
      </c>
      <c r="U557" s="21">
        <f t="shared" si="107"/>
        <v>-1.8898471759907807</v>
      </c>
      <c r="V557" s="21">
        <f t="shared" si="108"/>
        <v>-0.36646748488508507</v>
      </c>
      <c r="W557" s="21">
        <f t="shared" si="109"/>
        <v>-1.1691622346951973</v>
      </c>
      <c r="X557" s="21">
        <f t="shared" si="110"/>
        <v>0.31159321275451735</v>
      </c>
      <c r="Y557" s="21">
        <f t="shared" si="111"/>
        <v>-0.71354322561473893</v>
      </c>
      <c r="Z557" s="21">
        <f t="shared" si="112"/>
        <v>-0.12564457919027106</v>
      </c>
      <c r="AA557" s="21">
        <f t="shared" si="113"/>
        <v>-0.34723312735837492</v>
      </c>
      <c r="AB557" s="21">
        <f t="shared" si="114"/>
        <v>-1.689177241954023</v>
      </c>
      <c r="AC557" s="21">
        <f t="shared" si="115"/>
        <v>-0.41223064548542698</v>
      </c>
    </row>
    <row r="558" spans="20:29" x14ac:dyDescent="0.2">
      <c r="T558" s="21">
        <f t="shared" si="106"/>
        <v>-7.985013305952382</v>
      </c>
      <c r="U558" s="21">
        <f t="shared" si="107"/>
        <v>-3.0307308482224471</v>
      </c>
      <c r="V558" s="21">
        <f t="shared" si="108"/>
        <v>-0.32378668678983047</v>
      </c>
      <c r="W558" s="21">
        <f t="shared" si="109"/>
        <v>-1.7006279061832927</v>
      </c>
      <c r="X558" s="21">
        <f t="shared" si="110"/>
        <v>0.29597037227832679</v>
      </c>
      <c r="Y558" s="21">
        <f t="shared" si="111"/>
        <v>-1.458245727936168</v>
      </c>
      <c r="Z558" s="21">
        <f t="shared" si="112"/>
        <v>6.3978068369252711E-2</v>
      </c>
      <c r="AA558" s="21">
        <f t="shared" si="113"/>
        <v>-0.11777621387623177</v>
      </c>
      <c r="AB558" s="21">
        <f t="shared" si="114"/>
        <v>-1.3138561482337852</v>
      </c>
      <c r="AC558" s="21">
        <f t="shared" si="115"/>
        <v>-0.39993078658661757</v>
      </c>
    </row>
    <row r="559" spans="20:29" x14ac:dyDescent="0.2">
      <c r="T559" s="21">
        <f t="shared" si="106"/>
        <v>-9.5932331283928569</v>
      </c>
      <c r="U559" s="21">
        <f t="shared" si="107"/>
        <v>-3.5127262037881337</v>
      </c>
      <c r="V559" s="21">
        <f t="shared" si="108"/>
        <v>-0.27367825458744477</v>
      </c>
      <c r="W559" s="21">
        <f t="shared" si="109"/>
        <v>-1.969054502582102</v>
      </c>
      <c r="X559" s="21">
        <f t="shared" si="110"/>
        <v>7.8542775075945759E-2</v>
      </c>
      <c r="Y559" s="21">
        <f t="shared" si="111"/>
        <v>-2.501935796626646</v>
      </c>
      <c r="Z559" s="21">
        <f t="shared" si="112"/>
        <v>6.4243768160919451E-2</v>
      </c>
      <c r="AA559" s="21">
        <f t="shared" si="113"/>
        <v>0.29371543088567292</v>
      </c>
      <c r="AB559" s="21">
        <f t="shared" si="114"/>
        <v>-1.2993623159421177</v>
      </c>
      <c r="AC559" s="21">
        <f t="shared" si="115"/>
        <v>-0.4730009815568556</v>
      </c>
    </row>
    <row r="560" spans="20:29" x14ac:dyDescent="0.2">
      <c r="T560" s="21">
        <f t="shared" si="106"/>
        <v>-11.023501673363096</v>
      </c>
      <c r="U560" s="21">
        <f t="shared" si="107"/>
        <v>-4.0947233024785419</v>
      </c>
      <c r="V560" s="21">
        <f t="shared" si="108"/>
        <v>-0.22589778678982952</v>
      </c>
      <c r="W560" s="21">
        <f t="shared" si="109"/>
        <v>-2.1383535822547213</v>
      </c>
      <c r="X560" s="21">
        <f t="shared" si="110"/>
        <v>0.14634594561166014</v>
      </c>
      <c r="Y560" s="21">
        <f t="shared" si="111"/>
        <v>-3.6786213649004527</v>
      </c>
      <c r="Z560" s="21">
        <f t="shared" si="112"/>
        <v>6.4177223131157507E-2</v>
      </c>
      <c r="AA560" s="21">
        <f t="shared" si="113"/>
        <v>0.64063241091543488</v>
      </c>
      <c r="AB560" s="21">
        <f t="shared" si="114"/>
        <v>-1.2627882324302142</v>
      </c>
      <c r="AC560" s="21">
        <f t="shared" si="115"/>
        <v>-0.47428601048542707</v>
      </c>
    </row>
    <row r="561" spans="20:29" x14ac:dyDescent="0.2">
      <c r="T561" s="21">
        <f t="shared" si="106"/>
        <v>-12.462735315595237</v>
      </c>
      <c r="U561" s="21">
        <f t="shared" si="107"/>
        <v>-5.1333425713482939</v>
      </c>
      <c r="V561" s="21">
        <f t="shared" si="108"/>
        <v>-0.18498252542079996</v>
      </c>
      <c r="W561" s="21">
        <f t="shared" si="109"/>
        <v>-2.0857316926713878</v>
      </c>
      <c r="X561" s="21">
        <f t="shared" si="110"/>
        <v>0.33791505894499374</v>
      </c>
      <c r="Y561" s="21">
        <f t="shared" si="111"/>
        <v>-4.2245488962397406</v>
      </c>
      <c r="Z561" s="21">
        <f t="shared" si="112"/>
        <v>-0.21063451436884251</v>
      </c>
      <c r="AA561" s="21">
        <f t="shared" si="113"/>
        <v>0.80183151907019701</v>
      </c>
      <c r="AB561" s="21">
        <f t="shared" si="114"/>
        <v>-1.3015120293052136</v>
      </c>
      <c r="AC561" s="21">
        <f t="shared" si="115"/>
        <v>-0.46173261822352235</v>
      </c>
    </row>
    <row r="562" spans="20:29" x14ac:dyDescent="0.2">
      <c r="T562" s="21">
        <f t="shared" si="106"/>
        <v>-13.211731291488093</v>
      </c>
      <c r="U562" s="21">
        <f t="shared" si="107"/>
        <v>-6.2361432128359411</v>
      </c>
      <c r="V562" s="21">
        <f t="shared" si="108"/>
        <v>-0.144755428367219</v>
      </c>
      <c r="W562" s="21">
        <f t="shared" si="109"/>
        <v>-1.9784919273440069</v>
      </c>
      <c r="X562" s="21">
        <f t="shared" si="110"/>
        <v>0.62208821817118398</v>
      </c>
      <c r="Y562" s="21">
        <f t="shared" si="111"/>
        <v>-4.5945846945730731</v>
      </c>
      <c r="Z562" s="21">
        <f t="shared" si="112"/>
        <v>-7.7620941154556811E-2</v>
      </c>
      <c r="AA562" s="21">
        <f t="shared" si="113"/>
        <v>0.58536923651067307</v>
      </c>
      <c r="AB562" s="21">
        <f t="shared" si="114"/>
        <v>-0.95162082109092783</v>
      </c>
      <c r="AC562" s="21">
        <f t="shared" si="115"/>
        <v>-0.43599225295566518</v>
      </c>
    </row>
    <row r="563" spans="20:29" x14ac:dyDescent="0.2">
      <c r="T563" s="21">
        <f t="shared" si="106"/>
        <v>-10.597297799761904</v>
      </c>
      <c r="U563" s="21">
        <f t="shared" si="107"/>
        <v>-6.2843762446523215</v>
      </c>
      <c r="V563" s="21">
        <f t="shared" si="108"/>
        <v>-0.18665180610530285</v>
      </c>
      <c r="W563" s="21">
        <f t="shared" si="109"/>
        <v>-0.9448994266892452</v>
      </c>
      <c r="X563" s="21">
        <f t="shared" si="110"/>
        <v>0.35227096147475523</v>
      </c>
      <c r="Y563" s="21">
        <f t="shared" si="111"/>
        <v>-2.9368550339480728</v>
      </c>
      <c r="Z563" s="21">
        <f t="shared" si="112"/>
        <v>-5.1131453624794931E-2</v>
      </c>
      <c r="AA563" s="21">
        <f t="shared" si="113"/>
        <v>-0.13406445360837477</v>
      </c>
      <c r="AB563" s="21">
        <f t="shared" si="114"/>
        <v>-0.32096684841235668</v>
      </c>
      <c r="AC563" s="21">
        <f t="shared" si="115"/>
        <v>-9.0646007925903327E-2</v>
      </c>
    </row>
    <row r="564" spans="20:29" x14ac:dyDescent="0.2">
      <c r="T564" s="21">
        <f t="shared" si="106"/>
        <v>1.5711709798809528</v>
      </c>
      <c r="U564" s="21">
        <f t="shared" si="107"/>
        <v>-4.247174590484974</v>
      </c>
      <c r="V564" s="21">
        <f t="shared" si="108"/>
        <v>-0.45587199943864931</v>
      </c>
      <c r="W564" s="21">
        <f t="shared" si="109"/>
        <v>1.5747044252750408</v>
      </c>
      <c r="X564" s="21">
        <f t="shared" si="110"/>
        <v>-0.11846312227524447</v>
      </c>
      <c r="Y564" s="21">
        <f t="shared" si="111"/>
        <v>2.2463909040281198</v>
      </c>
      <c r="Z564" s="21">
        <f t="shared" si="112"/>
        <v>0.13575784964901461</v>
      </c>
      <c r="AA564" s="21">
        <f t="shared" si="113"/>
        <v>-0.66108128456075566</v>
      </c>
      <c r="AB564" s="21">
        <f t="shared" si="114"/>
        <v>2.0259750553078799</v>
      </c>
      <c r="AC564" s="21">
        <f t="shared" si="115"/>
        <v>1.0709500908240965</v>
      </c>
    </row>
    <row r="565" spans="20:29" x14ac:dyDescent="0.2">
      <c r="T565" s="21">
        <f t="shared" ref="T565:T628" si="116">SUM(D201:E201)</f>
        <v>9.6824457736607137</v>
      </c>
      <c r="U565" s="21">
        <f t="shared" ref="U565:U628" si="117">SUM(H201:I201)</f>
        <v>-1.7687163678060642</v>
      </c>
      <c r="V565" s="21">
        <f t="shared" ref="V565:V628" si="118">SUM(K201:L201)</f>
        <v>-0.74249238896244663</v>
      </c>
      <c r="W565" s="21">
        <f t="shared" ref="W565:W628" si="119">SUM(N201:O201)</f>
        <v>2.9180835584595659</v>
      </c>
      <c r="X565" s="21">
        <f t="shared" ref="X565:X628" si="120">SUM(Q201:R201)</f>
        <v>-0.54731076078714924</v>
      </c>
      <c r="Y565" s="21">
        <f t="shared" ref="Y565:Y628" si="121">SUM(T201:U201)</f>
        <v>5.7767902721531161</v>
      </c>
      <c r="Z565" s="21">
        <f t="shared" ref="Z565:Z628" si="122">SUM(W201:X201)</f>
        <v>-5.7175508312817813E-4</v>
      </c>
      <c r="AA565" s="21">
        <f t="shared" ref="AA565:AA628" si="123">SUM(Z201:AA201)</f>
        <v>-0.74330207438218432</v>
      </c>
      <c r="AB565" s="21">
        <f t="shared" ref="AB565:AB628" si="124">SUM(AC201:AD201)</f>
        <v>3.7419303107543103</v>
      </c>
      <c r="AC565" s="21">
        <f t="shared" ref="AC565:AC628" si="125">SUM(AF201:AG201)</f>
        <v>1.0480345015979067</v>
      </c>
    </row>
    <row r="566" spans="20:29" x14ac:dyDescent="0.2">
      <c r="T566" s="21">
        <f t="shared" si="116"/>
        <v>8.3316441746726184</v>
      </c>
      <c r="U566" s="21">
        <f t="shared" si="117"/>
        <v>-0.72610147685372795</v>
      </c>
      <c r="V566" s="21">
        <f t="shared" si="118"/>
        <v>-0.77510573479579392</v>
      </c>
      <c r="W566" s="21">
        <f t="shared" si="119"/>
        <v>2.9197986253345647</v>
      </c>
      <c r="X566" s="21">
        <f t="shared" si="120"/>
        <v>-0.33594737617405401</v>
      </c>
      <c r="Y566" s="21">
        <f t="shared" si="121"/>
        <v>4.8056486033138297</v>
      </c>
      <c r="Z566" s="21">
        <f t="shared" si="122"/>
        <v>0.12172209042282406</v>
      </c>
      <c r="AA566" s="21">
        <f t="shared" si="123"/>
        <v>-0.71771803348932717</v>
      </c>
      <c r="AB566" s="21">
        <f t="shared" si="124"/>
        <v>2.7590077549507388</v>
      </c>
      <c r="AC566" s="21">
        <f t="shared" si="125"/>
        <v>0.28034251433600155</v>
      </c>
    </row>
    <row r="567" spans="20:29" x14ac:dyDescent="0.2">
      <c r="T567" s="21">
        <f t="shared" si="116"/>
        <v>-0.14775571892857098</v>
      </c>
      <c r="U567" s="21">
        <f t="shared" si="117"/>
        <v>-1.0924926139969102</v>
      </c>
      <c r="V567" s="21">
        <f t="shared" si="118"/>
        <v>-0.74048548268268632</v>
      </c>
      <c r="W567" s="21">
        <f t="shared" si="119"/>
        <v>0.82810778988813527</v>
      </c>
      <c r="X567" s="21">
        <f t="shared" si="120"/>
        <v>-2.7012541055006389E-2</v>
      </c>
      <c r="Y567" s="21">
        <f t="shared" si="121"/>
        <v>1.1645899137304987</v>
      </c>
      <c r="Z567" s="21">
        <f t="shared" si="122"/>
        <v>0.1216159573573479</v>
      </c>
      <c r="AA567" s="21">
        <f t="shared" si="123"/>
        <v>-0.59328404646551758</v>
      </c>
      <c r="AB567" s="21">
        <f t="shared" si="124"/>
        <v>0.55200123447454708</v>
      </c>
      <c r="AC567" s="21">
        <f t="shared" si="125"/>
        <v>-0.36079293265804613</v>
      </c>
    </row>
    <row r="568" spans="20:29" x14ac:dyDescent="0.2">
      <c r="T568" s="21">
        <f t="shared" si="116"/>
        <v>-4.9402840198214282</v>
      </c>
      <c r="U568" s="21">
        <f t="shared" si="117"/>
        <v>-1.8435047809607568</v>
      </c>
      <c r="V568" s="21">
        <f t="shared" si="118"/>
        <v>-0.72192366670054753</v>
      </c>
      <c r="W568" s="21">
        <f t="shared" si="119"/>
        <v>-4.1621735320197528E-2</v>
      </c>
      <c r="X568" s="21">
        <f t="shared" si="120"/>
        <v>0.12503326522475555</v>
      </c>
      <c r="Y568" s="21">
        <f t="shared" si="121"/>
        <v>6.0537116647164879E-2</v>
      </c>
      <c r="Z568" s="21">
        <f t="shared" si="122"/>
        <v>-2.6369061065271177E-2</v>
      </c>
      <c r="AA568" s="21">
        <f t="shared" si="123"/>
        <v>-0.43395689598932707</v>
      </c>
      <c r="AB568" s="21">
        <f t="shared" si="124"/>
        <v>-1.5880556437099758</v>
      </c>
      <c r="AC568" s="21">
        <f t="shared" si="125"/>
        <v>-0.47044743673542716</v>
      </c>
    </row>
    <row r="569" spans="20:29" x14ac:dyDescent="0.2">
      <c r="T569" s="21">
        <f t="shared" si="116"/>
        <v>-7.5184572571130959</v>
      </c>
      <c r="U569" s="21">
        <f t="shared" si="117"/>
        <v>-2.8338779376581442</v>
      </c>
      <c r="V569" s="21">
        <f t="shared" si="118"/>
        <v>-0.69489766071841075</v>
      </c>
      <c r="W569" s="21">
        <f t="shared" si="119"/>
        <v>-1.1848128146951971</v>
      </c>
      <c r="X569" s="21">
        <f t="shared" si="120"/>
        <v>0.2489279302545172</v>
      </c>
      <c r="Y569" s="21">
        <f t="shared" si="121"/>
        <v>-0.52034827978140719</v>
      </c>
      <c r="Z569" s="21">
        <f t="shared" si="122"/>
        <v>-0.12473492085693777</v>
      </c>
      <c r="AA569" s="21">
        <f t="shared" si="123"/>
        <v>-0.30683998819170816</v>
      </c>
      <c r="AB569" s="21">
        <f t="shared" si="124"/>
        <v>-1.6304448311206894</v>
      </c>
      <c r="AC569" s="21">
        <f t="shared" si="125"/>
        <v>-0.47142843381876048</v>
      </c>
    </row>
    <row r="570" spans="20:29" x14ac:dyDescent="0.2">
      <c r="T570" s="21">
        <f t="shared" si="116"/>
        <v>-9.4037871601190481</v>
      </c>
      <c r="U570" s="21">
        <f t="shared" si="117"/>
        <v>-3.9928483615553887</v>
      </c>
      <c r="V570" s="21">
        <f t="shared" si="118"/>
        <v>-0.65629254928983016</v>
      </c>
      <c r="W570" s="21">
        <f t="shared" si="119"/>
        <v>-1.8197872561832926</v>
      </c>
      <c r="X570" s="21">
        <f t="shared" si="120"/>
        <v>0.29130141311166013</v>
      </c>
      <c r="Y570" s="21">
        <f t="shared" si="121"/>
        <v>-1.4978879421028344</v>
      </c>
      <c r="Z570" s="21">
        <f t="shared" si="122"/>
        <v>6.47191783692527E-2</v>
      </c>
      <c r="AA570" s="21">
        <f t="shared" si="123"/>
        <v>2.6843511237681916E-3</v>
      </c>
      <c r="AB570" s="21">
        <f t="shared" si="124"/>
        <v>-1.3237921432337854</v>
      </c>
      <c r="AC570" s="21">
        <f t="shared" si="125"/>
        <v>-0.47186625575328434</v>
      </c>
    </row>
    <row r="571" spans="20:29" x14ac:dyDescent="0.2">
      <c r="T571" s="21">
        <f t="shared" si="116"/>
        <v>-10.473813940059523</v>
      </c>
      <c r="U571" s="21">
        <f t="shared" si="117"/>
        <v>-4.3687035804546213</v>
      </c>
      <c r="V571" s="21">
        <f t="shared" si="118"/>
        <v>-0.59543302875410831</v>
      </c>
      <c r="W571" s="21">
        <f t="shared" si="119"/>
        <v>-1.9973922492487688</v>
      </c>
      <c r="X571" s="21">
        <f t="shared" si="120"/>
        <v>6.7281095909279109E-2</v>
      </c>
      <c r="Y571" s="21">
        <f t="shared" si="121"/>
        <v>-2.3033298216266456</v>
      </c>
      <c r="Z571" s="21">
        <f t="shared" si="122"/>
        <v>6.4578746494252798E-2</v>
      </c>
      <c r="AA571" s="21">
        <f t="shared" si="123"/>
        <v>0.42311793255233965</v>
      </c>
      <c r="AB571" s="21">
        <f t="shared" si="124"/>
        <v>-1.3150110192754512</v>
      </c>
      <c r="AC571" s="21">
        <f t="shared" si="125"/>
        <v>-0.44892915322352228</v>
      </c>
    </row>
    <row r="572" spans="20:29" x14ac:dyDescent="0.2">
      <c r="T572" s="21">
        <f t="shared" si="116"/>
        <v>-11.467847215863095</v>
      </c>
      <c r="U572" s="21">
        <f t="shared" si="117"/>
        <v>-4.8483854124792742</v>
      </c>
      <c r="V572" s="21">
        <f t="shared" si="118"/>
        <v>-0.54303963762315988</v>
      </c>
      <c r="W572" s="21">
        <f t="shared" si="119"/>
        <v>-2.0126440789213875</v>
      </c>
      <c r="X572" s="21">
        <f t="shared" si="120"/>
        <v>0.10580062894499365</v>
      </c>
      <c r="Y572" s="21">
        <f t="shared" si="121"/>
        <v>-3.3653159465671205</v>
      </c>
      <c r="Z572" s="21">
        <f t="shared" si="122"/>
        <v>6.4292079797824198E-2</v>
      </c>
      <c r="AA572" s="21">
        <f t="shared" si="123"/>
        <v>0.77023992174876799</v>
      </c>
      <c r="AB572" s="21">
        <f t="shared" si="124"/>
        <v>-1.2622047640968805</v>
      </c>
      <c r="AC572" s="21">
        <f t="shared" si="125"/>
        <v>-0.37660130381876039</v>
      </c>
    </row>
    <row r="573" spans="20:29" x14ac:dyDescent="0.2">
      <c r="T573" s="21">
        <f t="shared" si="116"/>
        <v>-12.896373282261903</v>
      </c>
      <c r="U573" s="21">
        <f t="shared" si="117"/>
        <v>-5.8290619730155413</v>
      </c>
      <c r="V573" s="21">
        <f t="shared" si="118"/>
        <v>-0.50104132042081062</v>
      </c>
      <c r="W573" s="21">
        <f t="shared" si="119"/>
        <v>-1.8813721910047212</v>
      </c>
      <c r="X573" s="21">
        <f t="shared" si="120"/>
        <v>0.24648098061166046</v>
      </c>
      <c r="Y573" s="21">
        <f t="shared" si="121"/>
        <v>-4.0769448670730739</v>
      </c>
      <c r="Z573" s="21">
        <f t="shared" si="122"/>
        <v>-0.21085623936884251</v>
      </c>
      <c r="AA573" s="21">
        <f t="shared" si="123"/>
        <v>0.93206044990353032</v>
      </c>
      <c r="AB573" s="21">
        <f t="shared" si="124"/>
        <v>-1.2174988676385454</v>
      </c>
      <c r="AC573" s="21">
        <f t="shared" si="125"/>
        <v>-0.35813332822352228</v>
      </c>
    </row>
    <row r="574" spans="20:29" x14ac:dyDescent="0.2">
      <c r="T574" s="21">
        <f t="shared" si="116"/>
        <v>-13.253180753154759</v>
      </c>
      <c r="U574" s="21">
        <f t="shared" si="117"/>
        <v>-6.805743637003161</v>
      </c>
      <c r="V574" s="21">
        <f t="shared" si="118"/>
        <v>-0.45997944086722242</v>
      </c>
      <c r="W574" s="21">
        <f t="shared" si="119"/>
        <v>-1.7006311956773401</v>
      </c>
      <c r="X574" s="21">
        <f t="shared" si="120"/>
        <v>0.48119386650451734</v>
      </c>
      <c r="Y574" s="21">
        <f t="shared" si="121"/>
        <v>-4.3484428620730728</v>
      </c>
      <c r="Z574" s="21">
        <f t="shared" si="122"/>
        <v>-7.817924782122343E-2</v>
      </c>
      <c r="AA574" s="21">
        <f t="shared" si="123"/>
        <v>0.72037875317733968</v>
      </c>
      <c r="AB574" s="21">
        <f t="shared" si="124"/>
        <v>-0.74725133775759467</v>
      </c>
      <c r="AC574" s="21">
        <f t="shared" si="125"/>
        <v>-0.31453182878899844</v>
      </c>
    </row>
    <row r="575" spans="20:29" x14ac:dyDescent="0.2">
      <c r="T575" s="21">
        <f t="shared" si="116"/>
        <v>-10.522557304761904</v>
      </c>
      <c r="U575" s="21">
        <f t="shared" si="117"/>
        <v>-6.773939234651607</v>
      </c>
      <c r="V575" s="21">
        <f t="shared" si="118"/>
        <v>-0.50253576110529963</v>
      </c>
      <c r="W575" s="21">
        <f t="shared" si="119"/>
        <v>-0.62377841918924526</v>
      </c>
      <c r="X575" s="21">
        <f t="shared" si="120"/>
        <v>0.21489237980808862</v>
      </c>
      <c r="Y575" s="21">
        <f t="shared" si="121"/>
        <v>-2.7287294406147411</v>
      </c>
      <c r="Z575" s="21">
        <f t="shared" si="122"/>
        <v>-5.1908675291461592E-2</v>
      </c>
      <c r="AA575" s="21">
        <f t="shared" si="123"/>
        <v>-2.9273902750415193E-3</v>
      </c>
      <c r="AB575" s="21">
        <f t="shared" si="124"/>
        <v>-8.4902872579023736E-2</v>
      </c>
      <c r="AC575" s="21">
        <f t="shared" si="125"/>
        <v>3.1238747907430087E-2</v>
      </c>
    </row>
    <row r="576" spans="20:29" x14ac:dyDescent="0.2">
      <c r="T576" s="21">
        <f t="shared" si="116"/>
        <v>1.7442406215476183</v>
      </c>
      <c r="U576" s="21">
        <f t="shared" si="117"/>
        <v>-4.6671371571510463</v>
      </c>
      <c r="V576" s="21">
        <f t="shared" si="118"/>
        <v>-0.77526038943864961</v>
      </c>
      <c r="W576" s="21">
        <f t="shared" si="119"/>
        <v>1.9194604627750409</v>
      </c>
      <c r="X576" s="21">
        <f t="shared" si="120"/>
        <v>-0.25956428310857804</v>
      </c>
      <c r="Y576" s="21">
        <f t="shared" si="121"/>
        <v>2.4826925265281208</v>
      </c>
      <c r="Z576" s="21">
        <f t="shared" si="122"/>
        <v>0.13496755631568128</v>
      </c>
      <c r="AA576" s="21">
        <f t="shared" si="123"/>
        <v>-0.54976623789408907</v>
      </c>
      <c r="AB576" s="21">
        <f t="shared" si="124"/>
        <v>2.2661218903078799</v>
      </c>
      <c r="AC576" s="21">
        <f t="shared" si="125"/>
        <v>1.1927300566574299</v>
      </c>
    </row>
    <row r="577" spans="20:29" x14ac:dyDescent="0.2">
      <c r="T577" s="21">
        <f t="shared" si="116"/>
        <v>9.9852623294940468</v>
      </c>
      <c r="U577" s="21">
        <f t="shared" si="117"/>
        <v>-2.1266875603064364</v>
      </c>
      <c r="V577" s="21">
        <f t="shared" si="118"/>
        <v>-1.065824222295781</v>
      </c>
      <c r="W577" s="21">
        <f t="shared" si="119"/>
        <v>3.2784882734595659</v>
      </c>
      <c r="X577" s="21">
        <f t="shared" si="120"/>
        <v>-0.69124038078714933</v>
      </c>
      <c r="Y577" s="21">
        <f t="shared" si="121"/>
        <v>6.0426563538197824</v>
      </c>
      <c r="Z577" s="21">
        <f t="shared" si="122"/>
        <v>-1.4736424979483465E-4</v>
      </c>
      <c r="AA577" s="21">
        <f t="shared" si="123"/>
        <v>-0.62856611854885103</v>
      </c>
      <c r="AB577" s="21">
        <f t="shared" si="124"/>
        <v>4.0065764632543113</v>
      </c>
      <c r="AC577" s="21">
        <f t="shared" si="125"/>
        <v>1.1699895724312401</v>
      </c>
    </row>
    <row r="578" spans="20:29" x14ac:dyDescent="0.2">
      <c r="T578" s="21">
        <f t="shared" si="116"/>
        <v>8.3686521480059533</v>
      </c>
      <c r="U578" s="21">
        <f t="shared" si="117"/>
        <v>-1.0728218560202549</v>
      </c>
      <c r="V578" s="21">
        <f t="shared" si="118"/>
        <v>-1.1122807864624562</v>
      </c>
      <c r="W578" s="21">
        <f t="shared" si="119"/>
        <v>3.2667888028345646</v>
      </c>
      <c r="X578" s="21">
        <f t="shared" si="120"/>
        <v>-0.41194132117405402</v>
      </c>
      <c r="Y578" s="21">
        <f t="shared" si="121"/>
        <v>4.9472235633138295</v>
      </c>
      <c r="Z578" s="21">
        <f t="shared" si="122"/>
        <v>0.12335340042282408</v>
      </c>
      <c r="AA578" s="21">
        <f t="shared" si="123"/>
        <v>-0.62890215098932711</v>
      </c>
      <c r="AB578" s="21">
        <f t="shared" si="124"/>
        <v>2.858496609117406</v>
      </c>
      <c r="AC578" s="21">
        <f t="shared" si="125"/>
        <v>0.39873697516933498</v>
      </c>
    </row>
    <row r="579" spans="20:29" x14ac:dyDescent="0.2">
      <c r="T579" s="21">
        <f t="shared" si="116"/>
        <v>-0.55139494976190395</v>
      </c>
      <c r="U579" s="21">
        <f t="shared" si="117"/>
        <v>-1.4860473023300074</v>
      </c>
      <c r="V579" s="21">
        <f t="shared" si="118"/>
        <v>-1.0968948743493598</v>
      </c>
      <c r="W579" s="21">
        <f t="shared" si="119"/>
        <v>1.1469434248881352</v>
      </c>
      <c r="X579" s="21">
        <f t="shared" si="120"/>
        <v>-4.3619467721673133E-2</v>
      </c>
      <c r="Y579" s="21">
        <f t="shared" si="121"/>
        <v>1.137794388730498</v>
      </c>
      <c r="Z579" s="21">
        <f t="shared" si="122"/>
        <v>0.12445418652401455</v>
      </c>
      <c r="AA579" s="21">
        <f t="shared" si="123"/>
        <v>-0.61020737063218422</v>
      </c>
      <c r="AB579" s="21">
        <f t="shared" si="124"/>
        <v>0.52065070114121337</v>
      </c>
      <c r="AC579" s="21">
        <f t="shared" si="125"/>
        <v>-0.2444680068247127</v>
      </c>
    </row>
    <row r="580" spans="20:29" x14ac:dyDescent="0.2">
      <c r="T580" s="21">
        <f t="shared" si="116"/>
        <v>-5.5841857598214277</v>
      </c>
      <c r="U580" s="21">
        <f t="shared" si="117"/>
        <v>-2.2789702767936433</v>
      </c>
      <c r="V580" s="21">
        <f t="shared" si="118"/>
        <v>-1.0936630550338791</v>
      </c>
      <c r="W580" s="21">
        <f t="shared" si="119"/>
        <v>0.25622623801313615</v>
      </c>
      <c r="X580" s="21">
        <f t="shared" si="120"/>
        <v>0.10823944772475558</v>
      </c>
      <c r="Y580" s="21">
        <f t="shared" si="121"/>
        <v>-5.1670752519500596E-2</v>
      </c>
      <c r="Z580" s="21">
        <f t="shared" si="122"/>
        <v>-2.339645523193784E-2</v>
      </c>
      <c r="AA580" s="21">
        <f t="shared" si="123"/>
        <v>-0.50197962098932714</v>
      </c>
      <c r="AB580" s="21">
        <f t="shared" si="124"/>
        <v>-1.6445203762099769</v>
      </c>
      <c r="AC580" s="21">
        <f t="shared" si="125"/>
        <v>-0.35447212756876034</v>
      </c>
    </row>
    <row r="581" spans="20:29" x14ac:dyDescent="0.2">
      <c r="T581" s="21">
        <f t="shared" si="116"/>
        <v>-8.3472280487797619</v>
      </c>
      <c r="U581" s="21">
        <f t="shared" si="117"/>
        <v>-3.3414462976588766</v>
      </c>
      <c r="V581" s="21">
        <f t="shared" si="118"/>
        <v>-1.0829404290517388</v>
      </c>
      <c r="W581" s="21">
        <f t="shared" si="119"/>
        <v>-0.90635433969519741</v>
      </c>
      <c r="X581" s="21">
        <f t="shared" si="120"/>
        <v>0.2436533469211839</v>
      </c>
      <c r="Y581" s="21">
        <f t="shared" si="121"/>
        <v>-0.68830379728140567</v>
      </c>
      <c r="Z581" s="21">
        <f t="shared" si="122"/>
        <v>-0.12107834585693775</v>
      </c>
      <c r="AA581" s="21">
        <f t="shared" si="123"/>
        <v>-0.39090185652504145</v>
      </c>
      <c r="AB581" s="21">
        <f t="shared" si="124"/>
        <v>-1.7048389186206903</v>
      </c>
      <c r="AC581" s="21">
        <f t="shared" si="125"/>
        <v>-0.35502108798542692</v>
      </c>
    </row>
    <row r="582" spans="20:29" x14ac:dyDescent="0.2">
      <c r="T582" s="21">
        <f t="shared" si="116"/>
        <v>-9.625434735952382</v>
      </c>
      <c r="U582" s="21">
        <f t="shared" si="117"/>
        <v>-4.4110815982216991</v>
      </c>
      <c r="V582" s="21">
        <f t="shared" si="118"/>
        <v>-1.0560648751231625</v>
      </c>
      <c r="W582" s="21">
        <f t="shared" si="119"/>
        <v>-1.4117717878499592</v>
      </c>
      <c r="X582" s="21">
        <f t="shared" si="120"/>
        <v>0.23514219561166017</v>
      </c>
      <c r="Y582" s="21">
        <f t="shared" si="121"/>
        <v>-1.3581384154361675</v>
      </c>
      <c r="Z582" s="21">
        <f t="shared" si="122"/>
        <v>6.9306645869252698E-2</v>
      </c>
      <c r="AA582" s="21">
        <f t="shared" si="123"/>
        <v>-0.10196175054289841</v>
      </c>
      <c r="AB582" s="21">
        <f t="shared" si="124"/>
        <v>-1.3033005632337855</v>
      </c>
      <c r="AC582" s="21">
        <f t="shared" si="125"/>
        <v>-0.28755880658661737</v>
      </c>
    </row>
    <row r="583" spans="20:29" x14ac:dyDescent="0.2">
      <c r="T583" s="21">
        <f t="shared" si="116"/>
        <v>-9.8911871858928571</v>
      </c>
      <c r="U583" s="21">
        <f t="shared" si="117"/>
        <v>-4.5516869796210813</v>
      </c>
      <c r="V583" s="21">
        <f t="shared" si="118"/>
        <v>-1.0136179445874447</v>
      </c>
      <c r="W583" s="21">
        <f t="shared" si="119"/>
        <v>-1.414678805082102</v>
      </c>
      <c r="X583" s="21">
        <f t="shared" si="120"/>
        <v>-2.7203628257387646E-2</v>
      </c>
      <c r="Y583" s="21">
        <f t="shared" si="121"/>
        <v>-1.8932539191266455</v>
      </c>
      <c r="Z583" s="21">
        <f t="shared" si="122"/>
        <v>7.0890213994252799E-2</v>
      </c>
      <c r="AA583" s="21">
        <f t="shared" si="123"/>
        <v>0.31836580421900629</v>
      </c>
      <c r="AB583" s="21">
        <f t="shared" si="124"/>
        <v>-1.1886287676087846</v>
      </c>
      <c r="AC583" s="21">
        <f t="shared" si="125"/>
        <v>-0.19138855739018912</v>
      </c>
    </row>
    <row r="584" spans="20:29" x14ac:dyDescent="0.2">
      <c r="T584" s="21">
        <f t="shared" si="116"/>
        <v>-10.548598660863096</v>
      </c>
      <c r="U584" s="21">
        <f t="shared" si="117"/>
        <v>-4.8304207324786148</v>
      </c>
      <c r="V584" s="21">
        <f t="shared" si="118"/>
        <v>-0.97228844762317124</v>
      </c>
      <c r="W584" s="21">
        <f t="shared" si="119"/>
        <v>-1.4215374255880544</v>
      </c>
      <c r="X584" s="21">
        <f t="shared" si="120"/>
        <v>2.4424964778326785E-2</v>
      </c>
      <c r="Y584" s="21">
        <f t="shared" si="121"/>
        <v>-2.7944855224004534</v>
      </c>
      <c r="Z584" s="21">
        <f t="shared" si="122"/>
        <v>7.1638633964490855E-2</v>
      </c>
      <c r="AA584" s="21">
        <f t="shared" si="123"/>
        <v>0.66549258258210142</v>
      </c>
      <c r="AB584" s="21">
        <f t="shared" si="124"/>
        <v>-1.1273609565968812</v>
      </c>
      <c r="AC584" s="21">
        <f t="shared" si="125"/>
        <v>-0.164073430485427</v>
      </c>
    </row>
    <row r="585" spans="20:29" x14ac:dyDescent="0.2">
      <c r="T585" s="21">
        <f t="shared" si="116"/>
        <v>-11.96302095642857</v>
      </c>
      <c r="U585" s="21">
        <f t="shared" si="117"/>
        <v>-5.6609304638482172</v>
      </c>
      <c r="V585" s="21">
        <f t="shared" si="118"/>
        <v>-0.9363698037541397</v>
      </c>
      <c r="W585" s="21">
        <f t="shared" si="119"/>
        <v>-1.3844831568380549</v>
      </c>
      <c r="X585" s="21">
        <f t="shared" si="120"/>
        <v>0.20733281394499359</v>
      </c>
      <c r="Y585" s="21">
        <f t="shared" si="121"/>
        <v>-3.4819475404064071</v>
      </c>
      <c r="Z585" s="21">
        <f t="shared" si="122"/>
        <v>-0.20199114770217583</v>
      </c>
      <c r="AA585" s="21">
        <f t="shared" si="123"/>
        <v>0.82693965407019698</v>
      </c>
      <c r="AB585" s="21">
        <f t="shared" si="124"/>
        <v>-1.1558120526385456</v>
      </c>
      <c r="AC585" s="21">
        <f t="shared" si="125"/>
        <v>-0.17577107239018891</v>
      </c>
    </row>
    <row r="586" spans="20:29" x14ac:dyDescent="0.2">
      <c r="T586" s="21">
        <f t="shared" si="116"/>
        <v>-12.501101342321423</v>
      </c>
      <c r="U586" s="21">
        <f t="shared" si="117"/>
        <v>-6.5458966320024956</v>
      </c>
      <c r="V586" s="21">
        <f t="shared" si="118"/>
        <v>-0.90081952586722025</v>
      </c>
      <c r="W586" s="21">
        <f t="shared" si="119"/>
        <v>-1.3179559065106736</v>
      </c>
      <c r="X586" s="21">
        <f t="shared" si="120"/>
        <v>0.48764451567118383</v>
      </c>
      <c r="Y586" s="21">
        <f t="shared" si="121"/>
        <v>-3.8185026945730742</v>
      </c>
      <c r="Z586" s="21">
        <f t="shared" si="122"/>
        <v>-6.7794953654556789E-2</v>
      </c>
      <c r="AA586" s="21">
        <f t="shared" si="123"/>
        <v>0.6076191240106732</v>
      </c>
      <c r="AB586" s="21">
        <f t="shared" si="124"/>
        <v>-0.7895543627575945</v>
      </c>
      <c r="AC586" s="21">
        <f t="shared" si="125"/>
        <v>-0.15585567128899847</v>
      </c>
    </row>
    <row r="587" spans="20:29" x14ac:dyDescent="0.2">
      <c r="T587" s="21">
        <f t="shared" si="116"/>
        <v>-9.6370909639285713</v>
      </c>
      <c r="U587" s="21">
        <f t="shared" si="117"/>
        <v>-6.4093559013190315</v>
      </c>
      <c r="V587" s="21">
        <f t="shared" si="118"/>
        <v>-0.94833717777198245</v>
      </c>
      <c r="W587" s="21">
        <f t="shared" si="119"/>
        <v>-0.29270066502257874</v>
      </c>
      <c r="X587" s="21">
        <f t="shared" si="120"/>
        <v>0.24046954314142177</v>
      </c>
      <c r="Y587" s="21">
        <f t="shared" si="121"/>
        <v>-2.1142105214480744</v>
      </c>
      <c r="Z587" s="21">
        <f t="shared" si="122"/>
        <v>-4.0471899458128235E-2</v>
      </c>
      <c r="AA587" s="21">
        <f t="shared" si="123"/>
        <v>-0.11443216027504149</v>
      </c>
      <c r="AB587" s="21">
        <f t="shared" si="124"/>
        <v>-0.1479438042456902</v>
      </c>
      <c r="AC587" s="21">
        <f t="shared" si="125"/>
        <v>0.1898681962407634</v>
      </c>
    </row>
    <row r="588" spans="20:29" x14ac:dyDescent="0.2">
      <c r="T588" s="21">
        <f t="shared" si="116"/>
        <v>2.7308711440476197</v>
      </c>
      <c r="U588" s="21">
        <f t="shared" si="117"/>
        <v>-4.2011540846515345</v>
      </c>
      <c r="V588" s="21">
        <f t="shared" si="118"/>
        <v>-1.2254394886053177</v>
      </c>
      <c r="W588" s="21">
        <f t="shared" si="119"/>
        <v>2.2272129027750411</v>
      </c>
      <c r="X588" s="21">
        <f t="shared" si="120"/>
        <v>-0.21862519477524456</v>
      </c>
      <c r="Y588" s="21">
        <f t="shared" si="121"/>
        <v>3.1132212531947863</v>
      </c>
      <c r="Z588" s="21">
        <f t="shared" si="122"/>
        <v>0.14665912048234794</v>
      </c>
      <c r="AA588" s="21">
        <f t="shared" si="123"/>
        <v>-0.65928503789408899</v>
      </c>
      <c r="AB588" s="21">
        <f t="shared" si="124"/>
        <v>2.1968841819745482</v>
      </c>
      <c r="AC588" s="21">
        <f t="shared" si="125"/>
        <v>1.3514117258240965</v>
      </c>
    </row>
    <row r="589" spans="20:29" x14ac:dyDescent="0.2">
      <c r="T589" s="21">
        <f t="shared" si="116"/>
        <v>11.005648869494047</v>
      </c>
      <c r="U589" s="21">
        <f t="shared" si="117"/>
        <v>-1.5709828086396556</v>
      </c>
      <c r="V589" s="21">
        <f t="shared" si="118"/>
        <v>-1.511130681462447</v>
      </c>
      <c r="W589" s="21">
        <f t="shared" si="119"/>
        <v>3.5666638959595658</v>
      </c>
      <c r="X589" s="21">
        <f t="shared" si="120"/>
        <v>-0.64555009662048268</v>
      </c>
      <c r="Y589" s="21">
        <f t="shared" si="121"/>
        <v>6.6652192388197831</v>
      </c>
      <c r="Z589" s="21">
        <f t="shared" si="122"/>
        <v>8.6389782502051538E-3</v>
      </c>
      <c r="AA589" s="21">
        <f t="shared" si="123"/>
        <v>-0.75784663688218423</v>
      </c>
      <c r="AB589" s="21">
        <f t="shared" si="124"/>
        <v>3.9222861382543108</v>
      </c>
      <c r="AC589" s="21">
        <f t="shared" si="125"/>
        <v>1.3283372790979069</v>
      </c>
    </row>
    <row r="590" spans="20:29" x14ac:dyDescent="0.2">
      <c r="T590" s="21">
        <f t="shared" si="116"/>
        <v>9.5572785205059514</v>
      </c>
      <c r="U590" s="21">
        <f t="shared" si="117"/>
        <v>-0.42987752018689207</v>
      </c>
      <c r="V590" s="21">
        <f t="shared" si="118"/>
        <v>-1.5477631289624583</v>
      </c>
      <c r="W590" s="21">
        <f t="shared" si="119"/>
        <v>3.5550068511678981</v>
      </c>
      <c r="X590" s="21">
        <f t="shared" si="120"/>
        <v>-0.37563207700738732</v>
      </c>
      <c r="Y590" s="21">
        <f t="shared" si="121"/>
        <v>5.6116137691471639</v>
      </c>
      <c r="Z590" s="21">
        <f t="shared" si="122"/>
        <v>0.12923811958949075</v>
      </c>
      <c r="AA590" s="21">
        <f t="shared" si="123"/>
        <v>-0.78725513765599375</v>
      </c>
      <c r="AB590" s="21">
        <f t="shared" si="124"/>
        <v>2.8431603741174065</v>
      </c>
      <c r="AC590" s="21">
        <f t="shared" si="125"/>
        <v>0.55879826766933482</v>
      </c>
    </row>
    <row r="591" spans="20:29" x14ac:dyDescent="0.2">
      <c r="T591" s="21">
        <f t="shared" si="116"/>
        <v>0.96232230773809624</v>
      </c>
      <c r="U591" s="21">
        <f t="shared" si="117"/>
        <v>-0.71981195149692212</v>
      </c>
      <c r="V591" s="21">
        <f t="shared" si="118"/>
        <v>-1.5176280076826885</v>
      </c>
      <c r="W591" s="21">
        <f t="shared" si="119"/>
        <v>1.445664609054802</v>
      </c>
      <c r="X591" s="21">
        <f t="shared" si="120"/>
        <v>-4.727285272167292E-2</v>
      </c>
      <c r="Y591" s="21">
        <f t="shared" si="121"/>
        <v>1.9090087537304994</v>
      </c>
      <c r="Z591" s="21">
        <f t="shared" si="122"/>
        <v>0.12743728235734794</v>
      </c>
      <c r="AA591" s="21">
        <f t="shared" si="123"/>
        <v>-0.74230054729885087</v>
      </c>
      <c r="AB591" s="21">
        <f t="shared" si="124"/>
        <v>0.59060022947454716</v>
      </c>
      <c r="AC591" s="21">
        <f t="shared" si="125"/>
        <v>-8.3362910158046144E-2</v>
      </c>
    </row>
    <row r="592" spans="20:29" x14ac:dyDescent="0.2">
      <c r="T592" s="21">
        <f t="shared" si="116"/>
        <v>-3.8708519898214289</v>
      </c>
      <c r="U592" s="21">
        <f t="shared" si="117"/>
        <v>-1.396279847626829</v>
      </c>
      <c r="V592" s="21">
        <f t="shared" si="118"/>
        <v>-1.5017336183672114</v>
      </c>
      <c r="W592" s="21">
        <f t="shared" si="119"/>
        <v>0.56443856717980267</v>
      </c>
      <c r="X592" s="21">
        <f t="shared" si="120"/>
        <v>0.11288411189142245</v>
      </c>
      <c r="Y592" s="21">
        <f t="shared" si="121"/>
        <v>0.76186056664716517</v>
      </c>
      <c r="Z592" s="21">
        <f t="shared" si="122"/>
        <v>-2.0604480231937811E-2</v>
      </c>
      <c r="AA592" s="21">
        <f t="shared" si="123"/>
        <v>-0.6293686943226604</v>
      </c>
      <c r="AB592" s="21">
        <f t="shared" si="124"/>
        <v>-1.5688748495433087</v>
      </c>
      <c r="AC592" s="21">
        <f t="shared" si="125"/>
        <v>-0.19319709756876047</v>
      </c>
    </row>
    <row r="593" spans="20:29" x14ac:dyDescent="0.2">
      <c r="T593" s="21">
        <f t="shared" si="116"/>
        <v>-6.4185986462797615</v>
      </c>
      <c r="U593" s="21">
        <f t="shared" si="117"/>
        <v>-2.3223422951577959</v>
      </c>
      <c r="V593" s="21">
        <f t="shared" si="118"/>
        <v>-1.4773492890517517</v>
      </c>
      <c r="W593" s="21">
        <f t="shared" si="119"/>
        <v>-0.58287117302853031</v>
      </c>
      <c r="X593" s="21">
        <f t="shared" si="120"/>
        <v>0.24047085692118408</v>
      </c>
      <c r="Y593" s="21">
        <f t="shared" si="121"/>
        <v>0.16564994188526061</v>
      </c>
      <c r="Z593" s="21">
        <f t="shared" si="122"/>
        <v>-0.12040926919027112</v>
      </c>
      <c r="AA593" s="21">
        <f t="shared" si="123"/>
        <v>-0.52876301319170804</v>
      </c>
      <c r="AB593" s="21">
        <f t="shared" si="124"/>
        <v>-1.6008241044540226</v>
      </c>
      <c r="AC593" s="21">
        <f t="shared" si="125"/>
        <v>-0.19217129381876047</v>
      </c>
    </row>
    <row r="594" spans="20:29" x14ac:dyDescent="0.2">
      <c r="T594" s="21">
        <f t="shared" si="116"/>
        <v>-8.9283778017857145</v>
      </c>
      <c r="U594" s="21">
        <f t="shared" si="117"/>
        <v>-3.5332129465555226</v>
      </c>
      <c r="V594" s="21">
        <f t="shared" si="118"/>
        <v>-1.4302669667898229</v>
      </c>
      <c r="W594" s="21">
        <f t="shared" si="119"/>
        <v>-1.3387370961832927</v>
      </c>
      <c r="X594" s="21">
        <f t="shared" si="120"/>
        <v>0.31665129894499366</v>
      </c>
      <c r="Y594" s="21">
        <f t="shared" si="121"/>
        <v>-1.1194456746028347</v>
      </c>
      <c r="Z594" s="21">
        <f t="shared" si="122"/>
        <v>6.7462653369252695E-2</v>
      </c>
      <c r="AA594" s="21">
        <f t="shared" si="123"/>
        <v>-0.22222942137623181</v>
      </c>
      <c r="AB594" s="21">
        <f t="shared" si="124"/>
        <v>-1.4006009932337844</v>
      </c>
      <c r="AC594" s="21">
        <f t="shared" si="125"/>
        <v>-0.26799902241995094</v>
      </c>
    </row>
    <row r="595" spans="20:29" x14ac:dyDescent="0.2">
      <c r="T595" s="21">
        <f t="shared" si="116"/>
        <v>-11.233073130059523</v>
      </c>
      <c r="U595" s="21">
        <f t="shared" si="117"/>
        <v>-4.2389224946218746</v>
      </c>
      <c r="V595" s="21">
        <f t="shared" si="118"/>
        <v>-1.365996152920772</v>
      </c>
      <c r="W595" s="21">
        <f t="shared" si="119"/>
        <v>-1.8136680575821018</v>
      </c>
      <c r="X595" s="21">
        <f t="shared" si="120"/>
        <v>0.15696078674261238</v>
      </c>
      <c r="Y595" s="21">
        <f t="shared" si="121"/>
        <v>-2.3824359732933118</v>
      </c>
      <c r="Z595" s="21">
        <f t="shared" si="122"/>
        <v>6.4243845660919424E-2</v>
      </c>
      <c r="AA595" s="21">
        <f t="shared" si="123"/>
        <v>0.20244902421900629</v>
      </c>
      <c r="AB595" s="21">
        <f t="shared" si="124"/>
        <v>-1.4441274351087849</v>
      </c>
      <c r="AC595" s="21">
        <f t="shared" si="125"/>
        <v>-0.41158991155685559</v>
      </c>
    </row>
    <row r="596" spans="20:29" x14ac:dyDescent="0.2">
      <c r="T596" s="21">
        <f t="shared" si="116"/>
        <v>-13.580619467529765</v>
      </c>
      <c r="U596" s="21">
        <f t="shared" si="117"/>
        <v>-5.1397875958123223</v>
      </c>
      <c r="V596" s="21">
        <f t="shared" si="118"/>
        <v>-1.3092489209564917</v>
      </c>
      <c r="W596" s="21">
        <f t="shared" si="119"/>
        <v>-2.1732345805880549</v>
      </c>
      <c r="X596" s="21">
        <f t="shared" si="120"/>
        <v>0.23883981394499376</v>
      </c>
      <c r="Y596" s="21">
        <f t="shared" si="121"/>
        <v>-3.8164243824004531</v>
      </c>
      <c r="Z596" s="21">
        <f t="shared" si="122"/>
        <v>6.2207694797824148E-2</v>
      </c>
      <c r="AA596" s="21">
        <f t="shared" si="123"/>
        <v>0.54959821341543469</v>
      </c>
      <c r="AB596" s="21">
        <f t="shared" si="124"/>
        <v>-1.5207873549302153</v>
      </c>
      <c r="AC596" s="21">
        <f t="shared" si="125"/>
        <v>-0.47177936965209372</v>
      </c>
    </row>
    <row r="597" spans="20:29" x14ac:dyDescent="0.2">
      <c r="T597" s="21">
        <f t="shared" si="116"/>
        <v>-15.489428674761905</v>
      </c>
      <c r="U597" s="21">
        <f t="shared" si="117"/>
        <v>-6.4590261688485953</v>
      </c>
      <c r="V597" s="21">
        <f t="shared" si="118"/>
        <v>-1.2679175395874793</v>
      </c>
      <c r="W597" s="21">
        <f t="shared" si="119"/>
        <v>-2.1678952668380549</v>
      </c>
      <c r="X597" s="21">
        <f t="shared" si="120"/>
        <v>0.40856904561166041</v>
      </c>
      <c r="Y597" s="21">
        <f t="shared" si="121"/>
        <v>-4.4940547337397394</v>
      </c>
      <c r="Z597" s="21">
        <f t="shared" si="122"/>
        <v>-0.21557532436884252</v>
      </c>
      <c r="AA597" s="21">
        <f t="shared" si="123"/>
        <v>0.71019749573686375</v>
      </c>
      <c r="AB597" s="21">
        <f t="shared" si="124"/>
        <v>-1.53922697597188</v>
      </c>
      <c r="AC597" s="21">
        <f t="shared" si="125"/>
        <v>-0.46447521905685563</v>
      </c>
    </row>
    <row r="598" spans="20:29" x14ac:dyDescent="0.2">
      <c r="T598" s="21">
        <f t="shared" si="116"/>
        <v>-16.280552314821428</v>
      </c>
      <c r="U598" s="21">
        <f t="shared" si="117"/>
        <v>-7.7726015503358212</v>
      </c>
      <c r="V598" s="21">
        <f t="shared" si="118"/>
        <v>-1.2229373300338935</v>
      </c>
      <c r="W598" s="21">
        <f t="shared" si="119"/>
        <v>-2.062968319844007</v>
      </c>
      <c r="X598" s="21">
        <f t="shared" si="120"/>
        <v>0.65832704900451722</v>
      </c>
      <c r="Y598" s="21">
        <f t="shared" si="121"/>
        <v>-4.7878856354064059</v>
      </c>
      <c r="Z598" s="21">
        <f t="shared" si="122"/>
        <v>-8.5533697821223498E-2</v>
      </c>
      <c r="AA598" s="21">
        <f t="shared" si="123"/>
        <v>0.49698770817733978</v>
      </c>
      <c r="AB598" s="21">
        <f t="shared" si="124"/>
        <v>-1.0863510210909286</v>
      </c>
      <c r="AC598" s="21">
        <f t="shared" si="125"/>
        <v>-0.41758421212233182</v>
      </c>
    </row>
    <row r="599" spans="20:29" x14ac:dyDescent="0.2">
      <c r="T599" s="21">
        <f t="shared" si="116"/>
        <v>-13.881951732261907</v>
      </c>
      <c r="U599" s="21">
        <f t="shared" si="117"/>
        <v>-8.0252820113191774</v>
      </c>
      <c r="V599" s="21">
        <f t="shared" si="118"/>
        <v>-1.2600551627719767</v>
      </c>
      <c r="W599" s="21">
        <f t="shared" si="119"/>
        <v>-1.0070824308559116</v>
      </c>
      <c r="X599" s="21">
        <f t="shared" si="120"/>
        <v>0.36847939814142183</v>
      </c>
      <c r="Y599" s="21">
        <f t="shared" si="121"/>
        <v>-3.2109922706147409</v>
      </c>
      <c r="Z599" s="21">
        <f t="shared" si="122"/>
        <v>-6.0906967791461569E-2</v>
      </c>
      <c r="AA599" s="21">
        <f t="shared" si="123"/>
        <v>-0.21830163527504148</v>
      </c>
      <c r="AB599" s="21">
        <f t="shared" si="124"/>
        <v>-0.39616098841235736</v>
      </c>
      <c r="AC599" s="21">
        <f t="shared" si="125"/>
        <v>-7.1659391259236649E-2</v>
      </c>
    </row>
    <row r="600" spans="20:29" x14ac:dyDescent="0.2">
      <c r="T600" s="21">
        <f t="shared" si="116"/>
        <v>-1.8946373626190498</v>
      </c>
      <c r="U600" s="21">
        <f t="shared" si="117"/>
        <v>-6.2039006688178233</v>
      </c>
      <c r="V600" s="21">
        <f t="shared" si="118"/>
        <v>-1.5267532052719872</v>
      </c>
      <c r="W600" s="21">
        <f t="shared" si="119"/>
        <v>1.5396935794417077</v>
      </c>
      <c r="X600" s="21">
        <f t="shared" si="120"/>
        <v>-0.1158318397752448</v>
      </c>
      <c r="Y600" s="21">
        <f t="shared" si="121"/>
        <v>1.9741461940281209</v>
      </c>
      <c r="Z600" s="21">
        <f t="shared" si="122"/>
        <v>0.12517617881568124</v>
      </c>
      <c r="AA600" s="21">
        <f t="shared" si="123"/>
        <v>-0.74871190039408908</v>
      </c>
      <c r="AB600" s="21">
        <f t="shared" si="124"/>
        <v>1.971650111141213</v>
      </c>
      <c r="AC600" s="21">
        <f t="shared" si="125"/>
        <v>1.0899235733240966</v>
      </c>
    </row>
    <row r="601" spans="20:29" x14ac:dyDescent="0.2">
      <c r="T601" s="21">
        <f t="shared" si="116"/>
        <v>6.0499315844940469</v>
      </c>
      <c r="U601" s="21">
        <f t="shared" si="117"/>
        <v>-3.909463441972548</v>
      </c>
      <c r="V601" s="21">
        <f t="shared" si="118"/>
        <v>-1.81368926146245</v>
      </c>
      <c r="W601" s="21">
        <f t="shared" si="119"/>
        <v>2.8948894876262328</v>
      </c>
      <c r="X601" s="21">
        <f t="shared" si="120"/>
        <v>-0.55946816578714942</v>
      </c>
      <c r="Y601" s="21">
        <f t="shared" si="121"/>
        <v>5.50324852548645</v>
      </c>
      <c r="Z601" s="21">
        <f t="shared" si="122"/>
        <v>-1.1083403416461524E-2</v>
      </c>
      <c r="AA601" s="21">
        <f t="shared" si="123"/>
        <v>-0.82584435104885101</v>
      </c>
      <c r="AB601" s="21">
        <f t="shared" si="124"/>
        <v>3.7042231024209764</v>
      </c>
      <c r="AC601" s="21">
        <f t="shared" si="125"/>
        <v>1.0671398640979066</v>
      </c>
    </row>
    <row r="602" spans="20:29" x14ac:dyDescent="0.2">
      <c r="T602" s="21">
        <f t="shared" si="116"/>
        <v>4.3611596496726186</v>
      </c>
      <c r="U602" s="21">
        <f t="shared" si="117"/>
        <v>-3.0723539218533915</v>
      </c>
      <c r="V602" s="21">
        <f t="shared" si="118"/>
        <v>-1.8495965989624636</v>
      </c>
      <c r="W602" s="21">
        <f t="shared" si="119"/>
        <v>2.8937084261678985</v>
      </c>
      <c r="X602" s="21">
        <f t="shared" si="120"/>
        <v>-0.31790878034072068</v>
      </c>
      <c r="Y602" s="21">
        <f t="shared" si="121"/>
        <v>4.4514484808138315</v>
      </c>
      <c r="Z602" s="21">
        <f t="shared" si="122"/>
        <v>0.11127841375615741</v>
      </c>
      <c r="AA602" s="21">
        <f t="shared" si="123"/>
        <v>-0.80342459182266057</v>
      </c>
      <c r="AB602" s="21">
        <f t="shared" si="124"/>
        <v>2.6500693999507394</v>
      </c>
      <c r="AC602" s="21">
        <f t="shared" si="125"/>
        <v>0.29796604183600156</v>
      </c>
    </row>
    <row r="603" spans="20:29" x14ac:dyDescent="0.2">
      <c r="T603" s="21">
        <f t="shared" si="116"/>
        <v>-4.4821463097619052</v>
      </c>
      <c r="U603" s="21">
        <f t="shared" si="117"/>
        <v>-3.661197857330535</v>
      </c>
      <c r="V603" s="21">
        <f t="shared" si="118"/>
        <v>-1.8208710076826975</v>
      </c>
      <c r="W603" s="21">
        <f t="shared" si="119"/>
        <v>0.79284483322146837</v>
      </c>
      <c r="X603" s="21">
        <f t="shared" si="120"/>
        <v>1.9511561444993442E-2</v>
      </c>
      <c r="Y603" s="21">
        <f t="shared" si="121"/>
        <v>0.72282238206383198</v>
      </c>
      <c r="Z603" s="21">
        <f t="shared" si="122"/>
        <v>0.11124025235734794</v>
      </c>
      <c r="AA603" s="21">
        <f t="shared" si="123"/>
        <v>-0.71620699979885094</v>
      </c>
      <c r="AB603" s="21">
        <f t="shared" si="124"/>
        <v>0.41359760197454687</v>
      </c>
      <c r="AC603" s="21">
        <f t="shared" si="125"/>
        <v>-0.34386659932471275</v>
      </c>
    </row>
    <row r="604" spans="20:29" x14ac:dyDescent="0.2">
      <c r="T604" s="21">
        <f t="shared" si="116"/>
        <v>-9.6173968673214301</v>
      </c>
      <c r="U604" s="21">
        <f t="shared" si="117"/>
        <v>-4.6570220359612904</v>
      </c>
      <c r="V604" s="21">
        <f t="shared" si="118"/>
        <v>-1.8058431908672148</v>
      </c>
      <c r="W604" s="21">
        <f t="shared" si="119"/>
        <v>-8.8249360320197701E-2</v>
      </c>
      <c r="X604" s="21">
        <f t="shared" si="120"/>
        <v>0.1907644377247556</v>
      </c>
      <c r="Y604" s="21">
        <f t="shared" si="121"/>
        <v>-0.44555693001950036</v>
      </c>
      <c r="Z604" s="21">
        <f t="shared" si="122"/>
        <v>-3.6660851065271144E-2</v>
      </c>
      <c r="AA604" s="21">
        <f t="shared" si="123"/>
        <v>-0.58743534098932715</v>
      </c>
      <c r="AB604" s="21">
        <f t="shared" si="124"/>
        <v>-1.73385972954331</v>
      </c>
      <c r="AC604" s="21">
        <f t="shared" si="125"/>
        <v>-0.45355292840209377</v>
      </c>
    </row>
    <row r="605" spans="20:29" x14ac:dyDescent="0.2">
      <c r="T605" s="21">
        <f t="shared" si="116"/>
        <v>-12.480532758779761</v>
      </c>
      <c r="U605" s="21">
        <f t="shared" si="117"/>
        <v>-5.886042653491586</v>
      </c>
      <c r="V605" s="21">
        <f t="shared" si="118"/>
        <v>-1.7852471748850789</v>
      </c>
      <c r="W605" s="21">
        <f t="shared" si="119"/>
        <v>-1.2383340505285307</v>
      </c>
      <c r="X605" s="21">
        <f t="shared" si="120"/>
        <v>0.33225825858785041</v>
      </c>
      <c r="Y605" s="21">
        <f t="shared" si="121"/>
        <v>-1.0675947847814049</v>
      </c>
      <c r="Z605" s="21">
        <f t="shared" si="122"/>
        <v>-0.1347053416902711</v>
      </c>
      <c r="AA605" s="21">
        <f t="shared" si="123"/>
        <v>-0.47360569485837478</v>
      </c>
      <c r="AB605" s="21">
        <f t="shared" si="124"/>
        <v>-1.7728144969540232</v>
      </c>
      <c r="AC605" s="21">
        <f t="shared" si="125"/>
        <v>-0.45442706465209376</v>
      </c>
    </row>
    <row r="606" spans="20:29" x14ac:dyDescent="0.2">
      <c r="T606" s="21">
        <f t="shared" si="116"/>
        <v>-14.481104428452383</v>
      </c>
      <c r="U606" s="21">
        <f t="shared" si="117"/>
        <v>-7.245330459888919</v>
      </c>
      <c r="V606" s="21">
        <f t="shared" si="118"/>
        <v>-1.747187882623173</v>
      </c>
      <c r="W606" s="21">
        <f t="shared" si="119"/>
        <v>-1.8383636061832929</v>
      </c>
      <c r="X606" s="21">
        <f t="shared" si="120"/>
        <v>0.37485253227832671</v>
      </c>
      <c r="Y606" s="21">
        <f t="shared" si="121"/>
        <v>-2.0007512396028337</v>
      </c>
      <c r="Z606" s="21">
        <f t="shared" si="122"/>
        <v>5.5189906702586056E-2</v>
      </c>
      <c r="AA606" s="21">
        <f t="shared" si="123"/>
        <v>-0.17884816554289845</v>
      </c>
      <c r="AB606" s="21">
        <f t="shared" si="124"/>
        <v>-1.4536693507337852</v>
      </c>
      <c r="AC606" s="21">
        <f t="shared" si="125"/>
        <v>-0.44696707325328422</v>
      </c>
    </row>
    <row r="607" spans="20:29" x14ac:dyDescent="0.2">
      <c r="T607" s="21">
        <f t="shared" si="116"/>
        <v>-15.615075880892856</v>
      </c>
      <c r="U607" s="21">
        <f t="shared" si="117"/>
        <v>-7.8391422221211542</v>
      </c>
      <c r="V607" s="21">
        <f t="shared" si="118"/>
        <v>-1.6887808945874454</v>
      </c>
      <c r="W607" s="21">
        <f t="shared" si="119"/>
        <v>-1.9822970209154358</v>
      </c>
      <c r="X607" s="21">
        <f t="shared" si="120"/>
        <v>0.17476734340927913</v>
      </c>
      <c r="Y607" s="21">
        <f t="shared" si="121"/>
        <v>-2.794673409126645</v>
      </c>
      <c r="Z607" s="21">
        <f t="shared" si="122"/>
        <v>5.6107919827586145E-2</v>
      </c>
      <c r="AA607" s="21">
        <f t="shared" si="123"/>
        <v>0.2441627517190062</v>
      </c>
      <c r="AB607" s="21">
        <f t="shared" si="124"/>
        <v>-1.3878550059421175</v>
      </c>
      <c r="AC607" s="21">
        <f t="shared" si="125"/>
        <v>-0.39736157655685567</v>
      </c>
    </row>
    <row r="608" spans="20:29" x14ac:dyDescent="0.2">
      <c r="T608" s="21">
        <f t="shared" si="116"/>
        <v>-16.658067835863097</v>
      </c>
      <c r="U608" s="21">
        <f t="shared" si="117"/>
        <v>-8.4740771466454134</v>
      </c>
      <c r="V608" s="21">
        <f t="shared" si="118"/>
        <v>-1.6370588901231642</v>
      </c>
      <c r="W608" s="21">
        <f t="shared" si="119"/>
        <v>-2.0215361039213882</v>
      </c>
      <c r="X608" s="21">
        <f t="shared" si="120"/>
        <v>0.21535845894499339</v>
      </c>
      <c r="Y608" s="21">
        <f t="shared" si="121"/>
        <v>-3.7601405407337865</v>
      </c>
      <c r="Z608" s="21">
        <f t="shared" si="122"/>
        <v>5.6550476464490823E-2</v>
      </c>
      <c r="AA608" s="21">
        <f t="shared" si="123"/>
        <v>0.5913779625821014</v>
      </c>
      <c r="AB608" s="21">
        <f t="shared" si="124"/>
        <v>-1.2530135665968816</v>
      </c>
      <c r="AC608" s="21">
        <f t="shared" si="125"/>
        <v>-0.37552213965209369</v>
      </c>
    </row>
    <row r="609" spans="20:29" x14ac:dyDescent="0.2">
      <c r="T609" s="21">
        <f t="shared" si="116"/>
        <v>-17.594598288928569</v>
      </c>
      <c r="U609" s="21">
        <f t="shared" si="117"/>
        <v>-9.5269989871817415</v>
      </c>
      <c r="V609" s="21">
        <f t="shared" si="118"/>
        <v>-1.5943713845874754</v>
      </c>
      <c r="W609" s="21">
        <f t="shared" si="119"/>
        <v>-1.7961860735047215</v>
      </c>
      <c r="X609" s="21">
        <f t="shared" si="120"/>
        <v>0.36876311811166018</v>
      </c>
      <c r="Y609" s="21">
        <f t="shared" si="121"/>
        <v>-4.131030767906406</v>
      </c>
      <c r="Z609" s="21">
        <f t="shared" si="122"/>
        <v>-0.21768207436884254</v>
      </c>
      <c r="AA609" s="21">
        <f t="shared" si="123"/>
        <v>0.75247091490353024</v>
      </c>
      <c r="AB609" s="21">
        <f t="shared" si="124"/>
        <v>-1.1531867251385468</v>
      </c>
      <c r="AC609" s="21">
        <f t="shared" si="125"/>
        <v>-0.29636838572352231</v>
      </c>
    </row>
    <row r="610" spans="20:29" x14ac:dyDescent="0.2">
      <c r="T610" s="21">
        <f t="shared" si="116"/>
        <v>-18.251570469821424</v>
      </c>
      <c r="U610" s="21">
        <f t="shared" si="117"/>
        <v>-10.593951646168989</v>
      </c>
      <c r="V610" s="21">
        <f t="shared" si="118"/>
        <v>-1.5556653992005565</v>
      </c>
      <c r="W610" s="21">
        <f t="shared" si="119"/>
        <v>-1.6178553715106734</v>
      </c>
      <c r="X610" s="21">
        <f t="shared" si="120"/>
        <v>0.6351743306711839</v>
      </c>
      <c r="Y610" s="21">
        <f t="shared" si="121"/>
        <v>-4.4833782920730725</v>
      </c>
      <c r="Z610" s="21">
        <f t="shared" si="122"/>
        <v>-8.4089314487890199E-2</v>
      </c>
      <c r="AA610" s="21">
        <f t="shared" si="123"/>
        <v>0.53280674401067318</v>
      </c>
      <c r="AB610" s="21">
        <f t="shared" si="124"/>
        <v>-0.81375056859092787</v>
      </c>
      <c r="AC610" s="21">
        <f t="shared" si="125"/>
        <v>-0.2708753937889985</v>
      </c>
    </row>
    <row r="611" spans="20:29" x14ac:dyDescent="0.2">
      <c r="T611" s="21">
        <f t="shared" si="116"/>
        <v>-15.462916813095239</v>
      </c>
      <c r="U611" s="21">
        <f t="shared" si="117"/>
        <v>-10.628207627151824</v>
      </c>
      <c r="V611" s="21">
        <f t="shared" si="118"/>
        <v>-1.6008986836053083</v>
      </c>
      <c r="W611" s="21">
        <f t="shared" si="119"/>
        <v>-0.53991874335591206</v>
      </c>
      <c r="X611" s="21">
        <f t="shared" si="120"/>
        <v>0.38112486147475533</v>
      </c>
      <c r="Y611" s="21">
        <f t="shared" si="121"/>
        <v>-2.739954278948074</v>
      </c>
      <c r="Z611" s="21">
        <f t="shared" si="122"/>
        <v>-5.739720195812828E-2</v>
      </c>
      <c r="AA611" s="21">
        <f t="shared" si="123"/>
        <v>-0.18848387527504157</v>
      </c>
      <c r="AB611" s="21">
        <f t="shared" si="124"/>
        <v>-0.16432327757902421</v>
      </c>
      <c r="AC611" s="21">
        <f t="shared" si="125"/>
        <v>7.5121306240763408E-2</v>
      </c>
    </row>
    <row r="612" spans="20:29" x14ac:dyDescent="0.2">
      <c r="T612" s="21">
        <f t="shared" si="116"/>
        <v>-3.2287608534523811</v>
      </c>
      <c r="U612" s="21">
        <f t="shared" si="117"/>
        <v>-8.5723495604847813</v>
      </c>
      <c r="V612" s="21">
        <f t="shared" si="118"/>
        <v>-1.8742333461053207</v>
      </c>
      <c r="W612" s="21">
        <f t="shared" si="119"/>
        <v>2.0071639719417074</v>
      </c>
      <c r="X612" s="21">
        <f t="shared" si="120"/>
        <v>-9.3020863108577934E-2</v>
      </c>
      <c r="Y612" s="21">
        <f t="shared" si="121"/>
        <v>2.4799483565281202</v>
      </c>
      <c r="Z612" s="21">
        <f t="shared" si="122"/>
        <v>0.12966223631568122</v>
      </c>
      <c r="AA612" s="21">
        <f t="shared" si="123"/>
        <v>-0.73168487789408909</v>
      </c>
      <c r="AB612" s="21">
        <f t="shared" si="124"/>
        <v>2.1889737136412135</v>
      </c>
      <c r="AC612" s="21">
        <f t="shared" si="125"/>
        <v>1.2367951783240967</v>
      </c>
    </row>
    <row r="613" spans="20:29" x14ac:dyDescent="0.2">
      <c r="T613" s="21">
        <f t="shared" si="116"/>
        <v>4.9431851903273802</v>
      </c>
      <c r="U613" s="21">
        <f t="shared" si="117"/>
        <v>-6.0671782844733571</v>
      </c>
      <c r="V613" s="21">
        <f t="shared" si="118"/>
        <v>-2.1626580872957817</v>
      </c>
      <c r="W613" s="21">
        <f t="shared" si="119"/>
        <v>3.3633345301262327</v>
      </c>
      <c r="X613" s="21">
        <f t="shared" si="120"/>
        <v>-0.52229257828714948</v>
      </c>
      <c r="Y613" s="21">
        <f t="shared" si="121"/>
        <v>6.009145498819783</v>
      </c>
      <c r="Z613" s="21">
        <f t="shared" si="122"/>
        <v>-5.8117242497948696E-3</v>
      </c>
      <c r="AA613" s="21">
        <f t="shared" si="123"/>
        <v>-0.80926353188218436</v>
      </c>
      <c r="AB613" s="21">
        <f t="shared" si="124"/>
        <v>3.923991944920977</v>
      </c>
      <c r="AC613" s="21">
        <f t="shared" si="125"/>
        <v>1.2139178590979067</v>
      </c>
    </row>
    <row r="614" spans="20:29" x14ac:dyDescent="0.2">
      <c r="T614" s="21">
        <f t="shared" si="116"/>
        <v>3.4378971738392856</v>
      </c>
      <c r="U614" s="21">
        <f t="shared" si="117"/>
        <v>-5.0285713685207156</v>
      </c>
      <c r="V614" s="21">
        <f t="shared" si="118"/>
        <v>-2.2005640072957959</v>
      </c>
      <c r="W614" s="21">
        <f t="shared" si="119"/>
        <v>3.361215495334565</v>
      </c>
      <c r="X614" s="21">
        <f t="shared" si="120"/>
        <v>-0.26459855784072073</v>
      </c>
      <c r="Y614" s="21">
        <f t="shared" si="121"/>
        <v>4.9573716008138309</v>
      </c>
      <c r="Z614" s="21">
        <f t="shared" si="122"/>
        <v>0.11732411625615741</v>
      </c>
      <c r="AA614" s="21">
        <f t="shared" si="123"/>
        <v>-0.79632180015599374</v>
      </c>
      <c r="AB614" s="21">
        <f t="shared" si="124"/>
        <v>2.8476295116174057</v>
      </c>
      <c r="AC614" s="21">
        <f t="shared" si="125"/>
        <v>0.4444303685026682</v>
      </c>
    </row>
    <row r="615" spans="20:29" x14ac:dyDescent="0.2">
      <c r="T615" s="21">
        <f t="shared" si="116"/>
        <v>-5.1555601014285717</v>
      </c>
      <c r="U615" s="21">
        <f t="shared" si="117"/>
        <v>-5.4066405656631105</v>
      </c>
      <c r="V615" s="21">
        <f t="shared" si="118"/>
        <v>-2.1711148951826829</v>
      </c>
      <c r="W615" s="21">
        <f t="shared" si="119"/>
        <v>1.2621008482214684</v>
      </c>
      <c r="X615" s="21">
        <f t="shared" si="120"/>
        <v>5.6116519778326879E-2</v>
      </c>
      <c r="Y615" s="21">
        <f t="shared" si="121"/>
        <v>1.2764649412304996</v>
      </c>
      <c r="Z615" s="21">
        <f t="shared" si="122"/>
        <v>0.11805997819068126</v>
      </c>
      <c r="AA615" s="21">
        <f t="shared" si="123"/>
        <v>-0.69218857979885096</v>
      </c>
      <c r="AB615" s="21">
        <f t="shared" si="124"/>
        <v>0.59936950447454684</v>
      </c>
      <c r="AC615" s="21">
        <f t="shared" si="125"/>
        <v>-0.19770546265804612</v>
      </c>
    </row>
    <row r="616" spans="20:29" x14ac:dyDescent="0.2">
      <c r="T616" s="21">
        <f t="shared" si="116"/>
        <v>-9.9096738448214303</v>
      </c>
      <c r="U616" s="21">
        <f t="shared" si="117"/>
        <v>-6.1407866842937437</v>
      </c>
      <c r="V616" s="21">
        <f t="shared" si="118"/>
        <v>-2.1537826833672113</v>
      </c>
      <c r="W616" s="21">
        <f t="shared" si="119"/>
        <v>0.38517464384646916</v>
      </c>
      <c r="X616" s="21">
        <f t="shared" si="120"/>
        <v>0.17740111355808896</v>
      </c>
      <c r="Y616" s="21">
        <f t="shared" si="121"/>
        <v>0.18310788914716625</v>
      </c>
      <c r="Z616" s="21">
        <f t="shared" si="122"/>
        <v>-2.9817616898604488E-2</v>
      </c>
      <c r="AA616" s="21">
        <f t="shared" si="123"/>
        <v>-0.49652924015599387</v>
      </c>
      <c r="AB616" s="21">
        <f t="shared" si="124"/>
        <v>-1.5269985320433097</v>
      </c>
      <c r="AC616" s="21">
        <f t="shared" si="125"/>
        <v>-0.30743424256876045</v>
      </c>
    </row>
    <row r="617" spans="20:29" x14ac:dyDescent="0.2">
      <c r="T617" s="21">
        <f t="shared" si="116"/>
        <v>-12.38354181544643</v>
      </c>
      <c r="U617" s="21">
        <f t="shared" si="117"/>
        <v>-7.1040602309908536</v>
      </c>
      <c r="V617" s="21">
        <f t="shared" si="118"/>
        <v>-2.1295115240517504</v>
      </c>
      <c r="W617" s="21">
        <f t="shared" si="119"/>
        <v>-0.75263409386186386</v>
      </c>
      <c r="X617" s="21">
        <f t="shared" si="120"/>
        <v>0.2869281785878508</v>
      </c>
      <c r="Y617" s="21">
        <f t="shared" si="121"/>
        <v>-0.37762740228140412</v>
      </c>
      <c r="Z617" s="21">
        <f t="shared" si="122"/>
        <v>-0.12782260585693778</v>
      </c>
      <c r="AA617" s="21">
        <f t="shared" si="123"/>
        <v>-0.33119295902504137</v>
      </c>
      <c r="AB617" s="21">
        <f t="shared" si="124"/>
        <v>-1.5420667577873566</v>
      </c>
      <c r="AC617" s="21">
        <f t="shared" si="125"/>
        <v>-0.30553952881876045</v>
      </c>
    </row>
    <row r="618" spans="20:29" x14ac:dyDescent="0.2">
      <c r="T618" s="21">
        <f t="shared" si="116"/>
        <v>-13.676376355952382</v>
      </c>
      <c r="U618" s="21">
        <f t="shared" si="117"/>
        <v>-8.0940649973890686</v>
      </c>
      <c r="V618" s="21">
        <f t="shared" si="118"/>
        <v>-2.0852593884564996</v>
      </c>
      <c r="W618" s="21">
        <f t="shared" si="119"/>
        <v>-1.2843490170166263</v>
      </c>
      <c r="X618" s="21">
        <f t="shared" si="120"/>
        <v>0.27364119977832702</v>
      </c>
      <c r="Y618" s="21">
        <f t="shared" si="121"/>
        <v>-1.1334212562694992</v>
      </c>
      <c r="Z618" s="21">
        <f t="shared" si="122"/>
        <v>6.2118325869252727E-2</v>
      </c>
      <c r="AA618" s="21">
        <f t="shared" si="123"/>
        <v>-1.4127028042898448E-2</v>
      </c>
      <c r="AB618" s="21">
        <f t="shared" si="124"/>
        <v>-1.145431480733786</v>
      </c>
      <c r="AC618" s="21">
        <f t="shared" si="125"/>
        <v>-0.25546116408661762</v>
      </c>
    </row>
    <row r="619" spans="20:29" x14ac:dyDescent="0.2">
      <c r="T619" s="21">
        <f t="shared" si="116"/>
        <v>-13.879288706726189</v>
      </c>
      <c r="U619" s="21">
        <f t="shared" si="117"/>
        <v>-8.1092024429549383</v>
      </c>
      <c r="V619" s="21">
        <f t="shared" si="118"/>
        <v>-2.0232897912541077</v>
      </c>
      <c r="W619" s="21">
        <f t="shared" si="119"/>
        <v>-1.3209569575821025</v>
      </c>
      <c r="X619" s="21">
        <f t="shared" si="120"/>
        <v>-1.6043553257387599E-2</v>
      </c>
      <c r="Y619" s="21">
        <f t="shared" si="121"/>
        <v>-1.6290136349599775</v>
      </c>
      <c r="Z619" s="21">
        <f t="shared" si="122"/>
        <v>6.3259180660919456E-2</v>
      </c>
      <c r="AA619" s="21">
        <f t="shared" si="123"/>
        <v>0.40745665755233962</v>
      </c>
      <c r="AB619" s="21">
        <f t="shared" si="124"/>
        <v>-1.0651723076087856</v>
      </c>
      <c r="AC619" s="21">
        <f t="shared" si="125"/>
        <v>-0.18632029905685554</v>
      </c>
    </row>
    <row r="620" spans="20:29" x14ac:dyDescent="0.2">
      <c r="T620" s="21">
        <f t="shared" si="116"/>
        <v>-14.207113159196428</v>
      </c>
      <c r="U620" s="21">
        <f t="shared" si="117"/>
        <v>-8.2151660133126825</v>
      </c>
      <c r="V620" s="21">
        <f t="shared" si="118"/>
        <v>-1.9578717526231557</v>
      </c>
      <c r="W620" s="21">
        <f t="shared" si="119"/>
        <v>-1.2790180897547216</v>
      </c>
      <c r="X620" s="21">
        <f t="shared" si="120"/>
        <v>3.7702351444993676E-2</v>
      </c>
      <c r="Y620" s="21">
        <f t="shared" si="121"/>
        <v>-2.4492596132337869</v>
      </c>
      <c r="Z620" s="21">
        <f t="shared" si="122"/>
        <v>6.3927417297824224E-2</v>
      </c>
      <c r="AA620" s="21">
        <f t="shared" si="123"/>
        <v>0.75469815758210135</v>
      </c>
      <c r="AB620" s="21">
        <f t="shared" si="124"/>
        <v>-1.044886902430215</v>
      </c>
      <c r="AC620" s="21">
        <f t="shared" si="125"/>
        <v>-0.11723274631876035</v>
      </c>
    </row>
    <row r="621" spans="20:29" x14ac:dyDescent="0.2">
      <c r="T621" s="21">
        <f t="shared" si="116"/>
        <v>-15.466999445595238</v>
      </c>
      <c r="U621" s="21">
        <f t="shared" si="117"/>
        <v>-8.9188243446819797</v>
      </c>
      <c r="V621" s="21">
        <f t="shared" si="118"/>
        <v>-1.9063484537541413</v>
      </c>
      <c r="W621" s="21">
        <f t="shared" si="119"/>
        <v>-1.2446172601713883</v>
      </c>
      <c r="X621" s="21">
        <f t="shared" si="120"/>
        <v>0.22355767394499371</v>
      </c>
      <c r="Y621" s="21">
        <f t="shared" si="121"/>
        <v>-3.0791492670730727</v>
      </c>
      <c r="Z621" s="21">
        <f t="shared" si="122"/>
        <v>-0.21005038186884256</v>
      </c>
      <c r="AA621" s="21">
        <f t="shared" si="123"/>
        <v>0.91601486490353035</v>
      </c>
      <c r="AB621" s="21">
        <f t="shared" si="124"/>
        <v>-1.0687973959718797</v>
      </c>
      <c r="AC621" s="21">
        <f t="shared" si="125"/>
        <v>-0.17877562655685569</v>
      </c>
    </row>
    <row r="622" spans="20:29" x14ac:dyDescent="0.2">
      <c r="T622" s="21">
        <f t="shared" si="116"/>
        <v>-15.801670109821426</v>
      </c>
      <c r="U622" s="21">
        <f t="shared" si="117"/>
        <v>-9.6815167511690561</v>
      </c>
      <c r="V622" s="21">
        <f t="shared" si="118"/>
        <v>-1.8556382508672158</v>
      </c>
      <c r="W622" s="21">
        <f t="shared" si="119"/>
        <v>-1.1390811340106732</v>
      </c>
      <c r="X622" s="21">
        <f t="shared" si="120"/>
        <v>0.49455564817118391</v>
      </c>
      <c r="Y622" s="21">
        <f t="shared" si="121"/>
        <v>-3.4013807095730737</v>
      </c>
      <c r="Z622" s="21">
        <f t="shared" si="122"/>
        <v>-7.6202870321223498E-2</v>
      </c>
      <c r="AA622" s="21">
        <f t="shared" si="123"/>
        <v>0.7021668406773397</v>
      </c>
      <c r="AB622" s="21">
        <f t="shared" si="124"/>
        <v>-0.68680610609092874</v>
      </c>
      <c r="AC622" s="21">
        <f t="shared" si="125"/>
        <v>-0.15775489378899854</v>
      </c>
    </row>
    <row r="623" spans="20:29" x14ac:dyDescent="0.2">
      <c r="T623" s="21">
        <f t="shared" si="116"/>
        <v>-12.851079256428573</v>
      </c>
      <c r="U623" s="21">
        <f t="shared" si="117"/>
        <v>-9.4494560013195041</v>
      </c>
      <c r="V623" s="21">
        <f t="shared" si="118"/>
        <v>-1.8879870769386429</v>
      </c>
      <c r="W623" s="21">
        <f t="shared" si="119"/>
        <v>-0.10054635502257847</v>
      </c>
      <c r="X623" s="21">
        <f t="shared" si="120"/>
        <v>0.24095179814142187</v>
      </c>
      <c r="Y623" s="21">
        <f t="shared" si="121"/>
        <v>-1.70705208811474</v>
      </c>
      <c r="Z623" s="21">
        <f t="shared" si="122"/>
        <v>-4.9381065291461607E-2</v>
      </c>
      <c r="AA623" s="21">
        <f t="shared" si="123"/>
        <v>-1.6369825275041494E-2</v>
      </c>
      <c r="AB623" s="21">
        <f t="shared" si="124"/>
        <v>-6.9173542579023639E-2</v>
      </c>
      <c r="AC623" s="21">
        <f t="shared" si="125"/>
        <v>0.18794147540743006</v>
      </c>
    </row>
    <row r="624" spans="20:29" x14ac:dyDescent="0.2">
      <c r="T624" s="21">
        <f t="shared" si="116"/>
        <v>-0.35724111928571567</v>
      </c>
      <c r="U624" s="21">
        <f t="shared" si="117"/>
        <v>-7.1630071138183666</v>
      </c>
      <c r="V624" s="21">
        <f t="shared" si="118"/>
        <v>-2.1514709186053196</v>
      </c>
      <c r="W624" s="21">
        <f t="shared" si="119"/>
        <v>2.4126826711083749</v>
      </c>
      <c r="X624" s="21">
        <f t="shared" si="120"/>
        <v>-0.21744642977524486</v>
      </c>
      <c r="Y624" s="21">
        <f t="shared" si="121"/>
        <v>3.5672682373614526</v>
      </c>
      <c r="Z624" s="21">
        <f t="shared" si="122"/>
        <v>0.13779434464901461</v>
      </c>
      <c r="AA624" s="21">
        <f t="shared" si="123"/>
        <v>-0.55649970456075581</v>
      </c>
      <c r="AB624" s="21">
        <f t="shared" si="124"/>
        <v>2.263997661974547</v>
      </c>
      <c r="AC624" s="21">
        <f t="shared" si="125"/>
        <v>1.3494888999907633</v>
      </c>
    </row>
    <row r="625" spans="20:29" x14ac:dyDescent="0.2">
      <c r="T625" s="21">
        <f t="shared" si="116"/>
        <v>8.1427986911607135</v>
      </c>
      <c r="U625" s="21">
        <f t="shared" si="117"/>
        <v>-4.4569487936400947</v>
      </c>
      <c r="V625" s="21">
        <f t="shared" si="118"/>
        <v>-2.4289547906291205</v>
      </c>
      <c r="W625" s="21">
        <f t="shared" si="119"/>
        <v>3.7605438651262326</v>
      </c>
      <c r="X625" s="21">
        <f t="shared" si="120"/>
        <v>-0.66316346412048277</v>
      </c>
      <c r="Y625" s="21">
        <f t="shared" si="121"/>
        <v>7.2105125888197827</v>
      </c>
      <c r="Z625" s="21">
        <f t="shared" si="122"/>
        <v>1.1162432502051789E-3</v>
      </c>
      <c r="AA625" s="21">
        <f t="shared" si="123"/>
        <v>-0.63437628938218438</v>
      </c>
      <c r="AB625" s="21">
        <f t="shared" si="124"/>
        <v>4.0273165365876444</v>
      </c>
      <c r="AC625" s="21">
        <f t="shared" si="125"/>
        <v>1.3267758565979069</v>
      </c>
    </row>
    <row r="626" spans="20:29" x14ac:dyDescent="0.2">
      <c r="T626" s="21">
        <f t="shared" si="116"/>
        <v>6.8945592813392844</v>
      </c>
      <c r="U626" s="21">
        <f t="shared" si="117"/>
        <v>-3.2387967935201232</v>
      </c>
      <c r="V626" s="21">
        <f t="shared" si="118"/>
        <v>-2.4579196964624543</v>
      </c>
      <c r="W626" s="21">
        <f t="shared" si="119"/>
        <v>3.7519947528345652</v>
      </c>
      <c r="X626" s="21">
        <f t="shared" si="120"/>
        <v>-0.40253278784072055</v>
      </c>
      <c r="Y626" s="21">
        <f t="shared" si="121"/>
        <v>6.2267481466471635</v>
      </c>
      <c r="Z626" s="21">
        <f t="shared" si="122"/>
        <v>0.12307394042282407</v>
      </c>
      <c r="AA626" s="21">
        <f t="shared" si="123"/>
        <v>-0.62606065848932713</v>
      </c>
      <c r="AB626" s="21">
        <f t="shared" si="124"/>
        <v>2.9608877141174066</v>
      </c>
      <c r="AC626" s="21">
        <f t="shared" si="125"/>
        <v>0.55720612016933491</v>
      </c>
    </row>
    <row r="627" spans="20:29" x14ac:dyDescent="0.2">
      <c r="T627" s="21">
        <f t="shared" si="116"/>
        <v>-1.5683556355952373</v>
      </c>
      <c r="U627" s="21">
        <f t="shared" si="117"/>
        <v>-3.4716430081639373</v>
      </c>
      <c r="V627" s="21">
        <f t="shared" si="118"/>
        <v>-2.4208268851826844</v>
      </c>
      <c r="W627" s="21">
        <f t="shared" si="119"/>
        <v>1.6431164832214686</v>
      </c>
      <c r="X627" s="21">
        <f t="shared" si="120"/>
        <v>-7.0766324388339741E-2</v>
      </c>
      <c r="Y627" s="21">
        <f t="shared" si="121"/>
        <v>2.5732837637304984</v>
      </c>
      <c r="Z627" s="21">
        <f t="shared" si="122"/>
        <v>0.1226316590240146</v>
      </c>
      <c r="AA627" s="21">
        <f t="shared" si="123"/>
        <v>-0.5634021372988508</v>
      </c>
      <c r="AB627" s="21">
        <f t="shared" si="124"/>
        <v>0.70418311864121463</v>
      </c>
      <c r="AC627" s="21">
        <f t="shared" si="125"/>
        <v>-8.4889757658046128E-2</v>
      </c>
    </row>
    <row r="628" spans="20:29" x14ac:dyDescent="0.2">
      <c r="T628" s="21">
        <f t="shared" si="116"/>
        <v>-6.2153694489880955</v>
      </c>
      <c r="U628" s="21">
        <f t="shared" si="117"/>
        <v>-4.1000558909609026</v>
      </c>
      <c r="V628" s="21">
        <f t="shared" si="118"/>
        <v>-2.3972789417005345</v>
      </c>
      <c r="W628" s="21">
        <f t="shared" si="119"/>
        <v>0.76364481217980273</v>
      </c>
      <c r="X628" s="21">
        <f t="shared" si="120"/>
        <v>8.5193976891422274E-2</v>
      </c>
      <c r="Y628" s="21">
        <f t="shared" si="121"/>
        <v>1.5059683691471673</v>
      </c>
      <c r="Z628" s="21">
        <f t="shared" si="122"/>
        <v>-2.5277054398604476E-2</v>
      </c>
      <c r="AA628" s="21">
        <f t="shared" si="123"/>
        <v>-0.42569574765599383</v>
      </c>
      <c r="AB628" s="21">
        <f t="shared" si="124"/>
        <v>-1.4273319178766419</v>
      </c>
      <c r="AC628" s="21">
        <f t="shared" si="125"/>
        <v>-0.19452231090209382</v>
      </c>
    </row>
    <row r="629" spans="20:29" x14ac:dyDescent="0.2">
      <c r="T629" s="21">
        <f t="shared" ref="T629:T692" si="126">SUM(D265:E265)</f>
        <v>-8.6955043312797606</v>
      </c>
      <c r="U629" s="21">
        <f t="shared" ref="U629:U692" si="127">SUM(H265:I265)</f>
        <v>-4.9807081818248662</v>
      </c>
      <c r="V629" s="21">
        <f t="shared" ref="V629:V692" si="128">SUM(K265:L265)</f>
        <v>-2.3669112607184033</v>
      </c>
      <c r="W629" s="21">
        <f t="shared" ref="W629:W692" si="129">SUM(N265:O265)</f>
        <v>-0.39696241386186348</v>
      </c>
      <c r="X629" s="21">
        <f t="shared" ref="X629:X692" si="130">SUM(Q265:R265)</f>
        <v>0.21858945275451724</v>
      </c>
      <c r="Y629" s="21">
        <f t="shared" ref="Y629:Y692" si="131">SUM(T265:U265)</f>
        <v>0.92786205938526045</v>
      </c>
      <c r="Z629" s="21">
        <f t="shared" ref="Z629:Z692" si="132">SUM(W265:X265)</f>
        <v>-0.12405496835693774</v>
      </c>
      <c r="AA629" s="21">
        <f t="shared" ref="AA629:AA692" si="133">SUM(Z265:AA265)</f>
        <v>-0.29022452402504145</v>
      </c>
      <c r="AB629" s="21">
        <f t="shared" ref="AB629:AB692" si="134">SUM(AC265:AD265)</f>
        <v>-1.4859001902873565</v>
      </c>
      <c r="AC629" s="21">
        <f t="shared" ref="AC629:AC692" si="135">SUM(AF265:AG265)</f>
        <v>-0.19714638631876041</v>
      </c>
    </row>
    <row r="630" spans="20:29" x14ac:dyDescent="0.2">
      <c r="T630" s="21">
        <f t="shared" si="126"/>
        <v>-10.741277938452383</v>
      </c>
      <c r="U630" s="21">
        <f t="shared" si="127"/>
        <v>-6.0986222898886808</v>
      </c>
      <c r="V630" s="21">
        <f t="shared" si="128"/>
        <v>-2.3239786926231645</v>
      </c>
      <c r="W630" s="21">
        <f t="shared" si="129"/>
        <v>-1.079647392849959</v>
      </c>
      <c r="X630" s="21">
        <f t="shared" si="130"/>
        <v>0.29029764477832676</v>
      </c>
      <c r="Y630" s="21">
        <f t="shared" si="131"/>
        <v>-0.11273562210283483</v>
      </c>
      <c r="Z630" s="21">
        <f t="shared" si="132"/>
        <v>6.5143950035919412E-2</v>
      </c>
      <c r="AA630" s="21">
        <f t="shared" si="133"/>
        <v>1.8073869571015866E-3</v>
      </c>
      <c r="AB630" s="21">
        <f t="shared" si="134"/>
        <v>-1.2425832390671183</v>
      </c>
      <c r="AC630" s="21">
        <f t="shared" si="135"/>
        <v>-0.24090423075328421</v>
      </c>
    </row>
    <row r="631" spans="20:29" x14ac:dyDescent="0.2">
      <c r="T631" s="21">
        <f t="shared" si="126"/>
        <v>-12.513862833392855</v>
      </c>
      <c r="U631" s="21">
        <f t="shared" si="127"/>
        <v>-6.7810977887875197</v>
      </c>
      <c r="V631" s="21">
        <f t="shared" si="128"/>
        <v>-2.26853159125411</v>
      </c>
      <c r="W631" s="21">
        <f t="shared" si="129"/>
        <v>-1.3927891359154352</v>
      </c>
      <c r="X631" s="21">
        <f t="shared" si="130"/>
        <v>0.14625293674261264</v>
      </c>
      <c r="Y631" s="21">
        <f t="shared" si="131"/>
        <v>-1.1798968082933108</v>
      </c>
      <c r="Z631" s="21">
        <f t="shared" si="132"/>
        <v>6.4434030660919434E-2</v>
      </c>
      <c r="AA631" s="21">
        <f t="shared" si="133"/>
        <v>0.42083133421900631</v>
      </c>
      <c r="AB631" s="21">
        <f t="shared" si="134"/>
        <v>-1.2349142584421178</v>
      </c>
      <c r="AC631" s="21">
        <f t="shared" si="135"/>
        <v>-0.28813044822352235</v>
      </c>
    </row>
    <row r="632" spans="20:29" x14ac:dyDescent="0.2">
      <c r="T632" s="21">
        <f t="shared" si="126"/>
        <v>-14.246503992529762</v>
      </c>
      <c r="U632" s="21">
        <f t="shared" si="127"/>
        <v>-7.5630867499785381</v>
      </c>
      <c r="V632" s="21">
        <f t="shared" si="128"/>
        <v>-2.223358468456496</v>
      </c>
      <c r="W632" s="21">
        <f t="shared" si="129"/>
        <v>-1.5917386264213875</v>
      </c>
      <c r="X632" s="21">
        <f t="shared" si="130"/>
        <v>0.20623787477832678</v>
      </c>
      <c r="Y632" s="21">
        <f t="shared" si="131"/>
        <v>-2.3820446065671206</v>
      </c>
      <c r="Z632" s="21">
        <f t="shared" si="132"/>
        <v>6.3960007297824167E-2</v>
      </c>
      <c r="AA632" s="21">
        <f t="shared" si="133"/>
        <v>0.76781713341543478</v>
      </c>
      <c r="AB632" s="21">
        <f t="shared" si="134"/>
        <v>-1.204205669096881</v>
      </c>
      <c r="AC632" s="21">
        <f t="shared" si="135"/>
        <v>-0.32006838798542703</v>
      </c>
    </row>
    <row r="633" spans="20:29" x14ac:dyDescent="0.2">
      <c r="T633" s="21">
        <f t="shared" si="126"/>
        <v>-15.979044780595238</v>
      </c>
      <c r="U633" s="21">
        <f t="shared" si="127"/>
        <v>-8.7957164355152599</v>
      </c>
      <c r="V633" s="21">
        <f t="shared" si="128"/>
        <v>-2.1857467345874824</v>
      </c>
      <c r="W633" s="21">
        <f t="shared" si="129"/>
        <v>-1.5534947676713884</v>
      </c>
      <c r="X633" s="21">
        <f t="shared" si="130"/>
        <v>0.37444320477832704</v>
      </c>
      <c r="Y633" s="21">
        <f t="shared" si="131"/>
        <v>-3.0157517387397399</v>
      </c>
      <c r="Z633" s="21">
        <f t="shared" si="132"/>
        <v>-0.2115853710355092</v>
      </c>
      <c r="AA633" s="21">
        <f t="shared" si="133"/>
        <v>0.92905763573686373</v>
      </c>
      <c r="AB633" s="21">
        <f t="shared" si="134"/>
        <v>-1.2159779551385461</v>
      </c>
      <c r="AC633" s="21">
        <f t="shared" si="135"/>
        <v>-0.30424366405685577</v>
      </c>
    </row>
    <row r="634" spans="20:29" x14ac:dyDescent="0.2">
      <c r="T634" s="21">
        <f t="shared" si="126"/>
        <v>-16.761527068154759</v>
      </c>
      <c r="U634" s="21">
        <f t="shared" si="127"/>
        <v>-10.043109362002724</v>
      </c>
      <c r="V634" s="21">
        <f t="shared" si="128"/>
        <v>-2.148915354200561</v>
      </c>
      <c r="W634" s="21">
        <f t="shared" si="129"/>
        <v>-1.4764981798440067</v>
      </c>
      <c r="X634" s="21">
        <f t="shared" si="130"/>
        <v>0.64799267483785061</v>
      </c>
      <c r="Y634" s="21">
        <f t="shared" si="131"/>
        <v>-3.2794560287397392</v>
      </c>
      <c r="Z634" s="21">
        <f t="shared" si="132"/>
        <v>-7.9305438654556804E-2</v>
      </c>
      <c r="AA634" s="21">
        <f t="shared" si="133"/>
        <v>0.71352930151067306</v>
      </c>
      <c r="AB634" s="21">
        <f t="shared" si="134"/>
        <v>-0.82287814775759394</v>
      </c>
      <c r="AC634" s="21">
        <f t="shared" si="135"/>
        <v>-0.27286875628899848</v>
      </c>
    </row>
    <row r="635" spans="20:29" x14ac:dyDescent="0.2">
      <c r="T635" s="21">
        <f t="shared" si="126"/>
        <v>-14.308408818928571</v>
      </c>
      <c r="U635" s="21">
        <f t="shared" si="127"/>
        <v>-10.233025337151958</v>
      </c>
      <c r="V635" s="21">
        <f t="shared" si="128"/>
        <v>-2.195391593605315</v>
      </c>
      <c r="W635" s="21">
        <f t="shared" si="129"/>
        <v>-0.45550177002257852</v>
      </c>
      <c r="X635" s="21">
        <f t="shared" si="130"/>
        <v>0.3686624823080884</v>
      </c>
      <c r="Y635" s="21">
        <f t="shared" si="131"/>
        <v>-1.6377541364480739</v>
      </c>
      <c r="Z635" s="21">
        <f t="shared" si="132"/>
        <v>-5.3245148624794902E-2</v>
      </c>
      <c r="AA635" s="21">
        <f t="shared" si="133"/>
        <v>-6.4159677750414978E-3</v>
      </c>
      <c r="AB635" s="21">
        <f t="shared" si="134"/>
        <v>-0.16851247341235709</v>
      </c>
      <c r="AC635" s="21">
        <f t="shared" si="135"/>
        <v>7.2776501240763403E-2</v>
      </c>
    </row>
    <row r="636" spans="20:29" x14ac:dyDescent="0.2">
      <c r="T636" s="21">
        <f t="shared" si="126"/>
        <v>-2.3009418801190469</v>
      </c>
      <c r="U636" s="21">
        <f t="shared" si="127"/>
        <v>-8.3399480313178174</v>
      </c>
      <c r="V636" s="21">
        <f t="shared" si="128"/>
        <v>-2.4702604002719895</v>
      </c>
      <c r="W636" s="21">
        <f t="shared" si="129"/>
        <v>2.059870102775041</v>
      </c>
      <c r="X636" s="21">
        <f t="shared" si="130"/>
        <v>-0.10972285144191141</v>
      </c>
      <c r="Y636" s="21">
        <f t="shared" si="131"/>
        <v>3.5443592731947868</v>
      </c>
      <c r="Z636" s="21">
        <f t="shared" si="132"/>
        <v>0.13336056714901465</v>
      </c>
      <c r="AA636" s="21">
        <f t="shared" si="133"/>
        <v>-0.53709956706075568</v>
      </c>
      <c r="AB636" s="21">
        <f t="shared" si="134"/>
        <v>2.1842005319745477</v>
      </c>
      <c r="AC636" s="21">
        <f t="shared" si="135"/>
        <v>1.2343360208240968</v>
      </c>
    </row>
    <row r="637" spans="20:29" x14ac:dyDescent="0.2">
      <c r="T637" s="21">
        <f t="shared" si="126"/>
        <v>5.6222108794940464</v>
      </c>
      <c r="U637" s="21">
        <f t="shared" si="127"/>
        <v>-6.0153187469732075</v>
      </c>
      <c r="V637" s="21">
        <f t="shared" si="128"/>
        <v>-2.7582245172957798</v>
      </c>
      <c r="W637" s="21">
        <f t="shared" si="129"/>
        <v>3.398755765959566</v>
      </c>
      <c r="X637" s="21">
        <f t="shared" si="130"/>
        <v>-0.52676670412048243</v>
      </c>
      <c r="Y637" s="21">
        <f t="shared" si="131"/>
        <v>7.0658097588197828</v>
      </c>
      <c r="Z637" s="21">
        <f t="shared" si="132"/>
        <v>-3.3963984164614713E-3</v>
      </c>
      <c r="AA637" s="21">
        <f t="shared" si="133"/>
        <v>-0.6218903202155176</v>
      </c>
      <c r="AB637" s="21">
        <f t="shared" si="134"/>
        <v>3.8714652115876431</v>
      </c>
      <c r="AC637" s="21">
        <f t="shared" si="135"/>
        <v>1.2118031290979068</v>
      </c>
    </row>
    <row r="638" spans="20:29" x14ac:dyDescent="0.2">
      <c r="T638" s="21">
        <f t="shared" si="126"/>
        <v>4.1165084121726192</v>
      </c>
      <c r="U638" s="21">
        <f t="shared" si="127"/>
        <v>-5.1266141751875693</v>
      </c>
      <c r="V638" s="21">
        <f t="shared" si="128"/>
        <v>-2.7946557397958003</v>
      </c>
      <c r="W638" s="21">
        <f t="shared" si="129"/>
        <v>3.4031801811678988</v>
      </c>
      <c r="X638" s="21">
        <f t="shared" si="130"/>
        <v>-0.29738233700738725</v>
      </c>
      <c r="Y638" s="21">
        <f t="shared" si="131"/>
        <v>6.1011188816471629</v>
      </c>
      <c r="Z638" s="21">
        <f t="shared" si="132"/>
        <v>0.11845806875615744</v>
      </c>
      <c r="AA638" s="21">
        <f t="shared" si="133"/>
        <v>-0.59174121432266047</v>
      </c>
      <c r="AB638" s="21">
        <f t="shared" si="134"/>
        <v>2.8595940507840725</v>
      </c>
      <c r="AC638" s="21">
        <f t="shared" si="135"/>
        <v>0.44459115683600153</v>
      </c>
    </row>
    <row r="639" spans="20:29" x14ac:dyDescent="0.2">
      <c r="T639" s="21">
        <f t="shared" si="126"/>
        <v>-4.5392644072619071</v>
      </c>
      <c r="U639" s="21">
        <f t="shared" si="127"/>
        <v>-5.6482177139969281</v>
      </c>
      <c r="V639" s="21">
        <f t="shared" si="128"/>
        <v>-2.7675647468493523</v>
      </c>
      <c r="W639" s="21">
        <f t="shared" si="129"/>
        <v>1.3102535773881354</v>
      </c>
      <c r="X639" s="21">
        <f t="shared" si="130"/>
        <v>2.013908394499353E-2</v>
      </c>
      <c r="Y639" s="21">
        <f t="shared" si="131"/>
        <v>2.4577507303971657</v>
      </c>
      <c r="Z639" s="21">
        <f t="shared" si="132"/>
        <v>0.11791255735734787</v>
      </c>
      <c r="AA639" s="21">
        <f t="shared" si="133"/>
        <v>-0.48758873146551762</v>
      </c>
      <c r="AB639" s="21">
        <f t="shared" si="134"/>
        <v>0.65573487447454681</v>
      </c>
      <c r="AC639" s="21">
        <f t="shared" si="135"/>
        <v>-0.19764472015804602</v>
      </c>
    </row>
    <row r="640" spans="20:29" x14ac:dyDescent="0.2">
      <c r="T640" s="21">
        <f t="shared" si="126"/>
        <v>-9.4935953173214287</v>
      </c>
      <c r="U640" s="21">
        <f t="shared" si="127"/>
        <v>-6.532144105961379</v>
      </c>
      <c r="V640" s="21">
        <f t="shared" si="128"/>
        <v>-2.7552701600338736</v>
      </c>
      <c r="W640" s="21">
        <f t="shared" si="129"/>
        <v>0.4356302505131362</v>
      </c>
      <c r="X640" s="21">
        <f t="shared" si="130"/>
        <v>0.17031171439142245</v>
      </c>
      <c r="Y640" s="21">
        <f t="shared" si="131"/>
        <v>1.3291711774804993</v>
      </c>
      <c r="Z640" s="21">
        <f t="shared" si="132"/>
        <v>-2.9995620231937831E-2</v>
      </c>
      <c r="AA640" s="21">
        <f t="shared" si="133"/>
        <v>-0.33074867432266053</v>
      </c>
      <c r="AB640" s="21">
        <f t="shared" si="134"/>
        <v>-1.4729352520433094</v>
      </c>
      <c r="AC640" s="21">
        <f t="shared" si="135"/>
        <v>-0.30761020006876044</v>
      </c>
    </row>
    <row r="641" spans="20:29" x14ac:dyDescent="0.2">
      <c r="T641" s="21">
        <f t="shared" si="126"/>
        <v>-12.156270457946428</v>
      </c>
      <c r="U641" s="21">
        <f t="shared" si="127"/>
        <v>-7.658462900991708</v>
      </c>
      <c r="V641" s="21">
        <f t="shared" si="128"/>
        <v>-2.7345644715517423</v>
      </c>
      <c r="W641" s="21">
        <f t="shared" si="129"/>
        <v>-0.70029388802853032</v>
      </c>
      <c r="X641" s="21">
        <f t="shared" si="130"/>
        <v>0.29726339275451741</v>
      </c>
      <c r="Y641" s="21">
        <f t="shared" si="131"/>
        <v>0.76311917188526124</v>
      </c>
      <c r="Z641" s="21">
        <f t="shared" si="132"/>
        <v>-0.12873479752360445</v>
      </c>
      <c r="AA641" s="21">
        <f t="shared" si="133"/>
        <v>-0.2114857906917082</v>
      </c>
      <c r="AB641" s="21">
        <f t="shared" si="134"/>
        <v>-1.4792329127873565</v>
      </c>
      <c r="AC641" s="21">
        <f t="shared" si="135"/>
        <v>-0.30385825965209373</v>
      </c>
    </row>
    <row r="642" spans="20:29" x14ac:dyDescent="0.2">
      <c r="T642" s="21">
        <f t="shared" si="126"/>
        <v>-13.276951445952381</v>
      </c>
      <c r="U642" s="21">
        <f t="shared" si="127"/>
        <v>-8.7729793865560168</v>
      </c>
      <c r="V642" s="21">
        <f t="shared" si="128"/>
        <v>-2.6954507334564894</v>
      </c>
      <c r="W642" s="21">
        <f t="shared" si="129"/>
        <v>-1.1573774436832924</v>
      </c>
      <c r="X642" s="21">
        <f t="shared" si="130"/>
        <v>0.27336841644499343</v>
      </c>
      <c r="Y642" s="21">
        <f t="shared" si="131"/>
        <v>0.20734320706383258</v>
      </c>
      <c r="Z642" s="21">
        <f t="shared" si="132"/>
        <v>6.0463409202586083E-2</v>
      </c>
      <c r="AA642" s="21">
        <f t="shared" si="133"/>
        <v>7.0976316957101604E-2</v>
      </c>
      <c r="AB642" s="21">
        <f t="shared" si="134"/>
        <v>-1.0457143607337858</v>
      </c>
      <c r="AC642" s="21">
        <f t="shared" si="135"/>
        <v>-0.21755275408661762</v>
      </c>
    </row>
    <row r="643" spans="20:29" x14ac:dyDescent="0.2">
      <c r="T643" s="21">
        <f t="shared" si="126"/>
        <v>-13.457589123392857</v>
      </c>
      <c r="U643" s="21">
        <f t="shared" si="127"/>
        <v>-8.7842716171212487</v>
      </c>
      <c r="V643" s="21">
        <f t="shared" si="128"/>
        <v>-2.6409375979207681</v>
      </c>
      <c r="W643" s="21">
        <f t="shared" si="129"/>
        <v>-1.1801399800821011</v>
      </c>
      <c r="X643" s="21">
        <f t="shared" si="130"/>
        <v>-1.9720409924054216E-2</v>
      </c>
      <c r="Y643" s="21">
        <f t="shared" si="131"/>
        <v>-0.28187354079331151</v>
      </c>
      <c r="Z643" s="21">
        <f t="shared" si="132"/>
        <v>6.0149036494252822E-2</v>
      </c>
      <c r="AA643" s="21">
        <f t="shared" si="133"/>
        <v>0.49094385671900631</v>
      </c>
      <c r="AB643" s="21">
        <f t="shared" si="134"/>
        <v>-0.9686267109421185</v>
      </c>
      <c r="AC643" s="21">
        <f t="shared" si="135"/>
        <v>-0.1331006682235224</v>
      </c>
    </row>
    <row r="644" spans="20:29" x14ac:dyDescent="0.2">
      <c r="T644" s="21">
        <f t="shared" si="126"/>
        <v>-14.08239959919643</v>
      </c>
      <c r="U644" s="21">
        <f t="shared" si="127"/>
        <v>-8.9853076158124168</v>
      </c>
      <c r="V644" s="21">
        <f t="shared" si="128"/>
        <v>-2.5906054151231643</v>
      </c>
      <c r="W644" s="21">
        <f t="shared" si="129"/>
        <v>-1.2493606755880546</v>
      </c>
      <c r="X644" s="21">
        <f t="shared" si="130"/>
        <v>4.0267185611660317E-2</v>
      </c>
      <c r="Y644" s="21">
        <f t="shared" si="131"/>
        <v>-1.1172082357337869</v>
      </c>
      <c r="Z644" s="21">
        <f t="shared" si="132"/>
        <v>6.0025048964490874E-2</v>
      </c>
      <c r="AA644" s="21">
        <f t="shared" si="133"/>
        <v>0.83819443174876807</v>
      </c>
      <c r="AB644" s="21">
        <f t="shared" si="134"/>
        <v>-0.94422572409688144</v>
      </c>
      <c r="AC644" s="21">
        <f t="shared" si="135"/>
        <v>-0.13415843465209376</v>
      </c>
    </row>
    <row r="645" spans="20:29" x14ac:dyDescent="0.2">
      <c r="T645" s="21">
        <f t="shared" si="126"/>
        <v>-15.922420397261906</v>
      </c>
      <c r="U645" s="21">
        <f t="shared" si="127"/>
        <v>-9.8198049771813203</v>
      </c>
      <c r="V645" s="21">
        <f t="shared" si="128"/>
        <v>-2.5521376004208065</v>
      </c>
      <c r="W645" s="21">
        <f t="shared" si="129"/>
        <v>-1.3194949885047209</v>
      </c>
      <c r="X645" s="21">
        <f t="shared" si="130"/>
        <v>0.24581384394499384</v>
      </c>
      <c r="Y645" s="21">
        <f t="shared" si="131"/>
        <v>-1.9887297154064076</v>
      </c>
      <c r="Z645" s="21">
        <f t="shared" si="132"/>
        <v>-0.21516763353550916</v>
      </c>
      <c r="AA645" s="21">
        <f t="shared" si="133"/>
        <v>0.99935296407019703</v>
      </c>
      <c r="AB645" s="21">
        <f t="shared" si="134"/>
        <v>-1.0575593568052128</v>
      </c>
      <c r="AC645" s="21">
        <f t="shared" si="135"/>
        <v>-0.21465942655685571</v>
      </c>
    </row>
    <row r="646" spans="20:29" x14ac:dyDescent="0.2">
      <c r="T646" s="21">
        <f t="shared" si="126"/>
        <v>-16.098940922321425</v>
      </c>
      <c r="U646" s="21">
        <f t="shared" si="127"/>
        <v>-10.651853665336148</v>
      </c>
      <c r="V646" s="21">
        <f t="shared" si="128"/>
        <v>-2.5108210900338932</v>
      </c>
      <c r="W646" s="21">
        <f t="shared" si="129"/>
        <v>-1.1955891481773402</v>
      </c>
      <c r="X646" s="21">
        <f t="shared" si="130"/>
        <v>0.44878584900451735</v>
      </c>
      <c r="Y646" s="21">
        <f t="shared" si="131"/>
        <v>-2.2235629470730718</v>
      </c>
      <c r="Z646" s="21">
        <f t="shared" si="132"/>
        <v>-8.2535005321223459E-2</v>
      </c>
      <c r="AA646" s="21">
        <f t="shared" si="133"/>
        <v>0.78373934151067315</v>
      </c>
      <c r="AB646" s="21">
        <f t="shared" si="134"/>
        <v>-0.49850893275759489</v>
      </c>
      <c r="AC646" s="21">
        <f t="shared" si="135"/>
        <v>-0.16856992878899857</v>
      </c>
    </row>
    <row r="647" spans="20:29" x14ac:dyDescent="0.2">
      <c r="T647" s="21">
        <f t="shared" si="126"/>
        <v>-13.132797388928573</v>
      </c>
      <c r="U647" s="21">
        <f t="shared" si="127"/>
        <v>-10.455762967151713</v>
      </c>
      <c r="V647" s="21">
        <f t="shared" si="128"/>
        <v>-2.5525925361053083</v>
      </c>
      <c r="W647" s="21">
        <f t="shared" si="129"/>
        <v>-0.11886064752257797</v>
      </c>
      <c r="X647" s="21">
        <f t="shared" si="130"/>
        <v>0.17204632730808844</v>
      </c>
      <c r="Y647" s="21">
        <f t="shared" si="131"/>
        <v>-0.57001026144807154</v>
      </c>
      <c r="Z647" s="21">
        <f t="shared" si="132"/>
        <v>-5.6488456124794945E-2</v>
      </c>
      <c r="AA647" s="21">
        <f t="shared" si="133"/>
        <v>6.4723900558291914E-2</v>
      </c>
      <c r="AB647" s="21">
        <f t="shared" si="134"/>
        <v>0.20685232992097458</v>
      </c>
      <c r="AC647" s="21">
        <f t="shared" si="135"/>
        <v>0.17731696707409667</v>
      </c>
    </row>
    <row r="648" spans="20:29" x14ac:dyDescent="0.2">
      <c r="T648" s="21">
        <f t="shared" si="126"/>
        <v>-0.65125100095238153</v>
      </c>
      <c r="U648" s="21">
        <f t="shared" si="127"/>
        <v>-8.1864039238180339</v>
      </c>
      <c r="V648" s="21">
        <f t="shared" si="128"/>
        <v>-2.8238329294386588</v>
      </c>
      <c r="W648" s="21">
        <f t="shared" si="129"/>
        <v>2.4316470902750411</v>
      </c>
      <c r="X648" s="21">
        <f t="shared" si="130"/>
        <v>-0.30645887144191142</v>
      </c>
      <c r="Y648" s="21">
        <f t="shared" si="131"/>
        <v>4.6694692806947877</v>
      </c>
      <c r="Z648" s="21">
        <f t="shared" si="132"/>
        <v>0.13033722631568126</v>
      </c>
      <c r="AA648" s="21">
        <f t="shared" si="133"/>
        <v>-0.47791225039408902</v>
      </c>
      <c r="AB648" s="21">
        <f t="shared" si="134"/>
        <v>2.5730847403078805</v>
      </c>
      <c r="AC648" s="21">
        <f t="shared" si="135"/>
        <v>1.3388733174907632</v>
      </c>
    </row>
    <row r="649" spans="20:29" x14ac:dyDescent="0.2">
      <c r="T649" s="21">
        <f t="shared" si="126"/>
        <v>7.8083252036607131</v>
      </c>
      <c r="U649" s="21">
        <f t="shared" si="127"/>
        <v>-5.4709868794730028</v>
      </c>
      <c r="V649" s="21">
        <f t="shared" si="128"/>
        <v>-3.1097879722957913</v>
      </c>
      <c r="W649" s="21">
        <f t="shared" si="129"/>
        <v>3.7929743634595661</v>
      </c>
      <c r="X649" s="21">
        <f t="shared" si="130"/>
        <v>-0.75058217745381606</v>
      </c>
      <c r="Y649" s="21">
        <f t="shared" si="131"/>
        <v>8.2601192488197839</v>
      </c>
      <c r="Z649" s="21">
        <f t="shared" si="132"/>
        <v>-6.1445550831281948E-3</v>
      </c>
      <c r="AA649" s="21">
        <f t="shared" si="133"/>
        <v>-0.56573471688218424</v>
      </c>
      <c r="AB649" s="21">
        <f t="shared" si="134"/>
        <v>4.3423789207543102</v>
      </c>
      <c r="AC649" s="21">
        <f t="shared" si="135"/>
        <v>1.3161085715979066</v>
      </c>
    </row>
    <row r="650" spans="20:29" x14ac:dyDescent="0.2">
      <c r="T650" s="21">
        <f t="shared" si="126"/>
        <v>6.4089570246726186</v>
      </c>
      <c r="U650" s="21">
        <f t="shared" si="127"/>
        <v>-4.2422147618535746</v>
      </c>
      <c r="V650" s="21">
        <f t="shared" si="128"/>
        <v>-3.1492229506291309</v>
      </c>
      <c r="W650" s="21">
        <f t="shared" si="129"/>
        <v>3.7800826611678984</v>
      </c>
      <c r="X650" s="21">
        <f t="shared" si="130"/>
        <v>-0.49078349784072062</v>
      </c>
      <c r="Y650" s="21">
        <f t="shared" si="131"/>
        <v>7.1961453533138311</v>
      </c>
      <c r="Z650" s="21">
        <f t="shared" si="132"/>
        <v>0.11600118042282409</v>
      </c>
      <c r="AA650" s="21">
        <f t="shared" si="133"/>
        <v>-0.60156869265599378</v>
      </c>
      <c r="AB650" s="21">
        <f t="shared" si="134"/>
        <v>3.2553358316174057</v>
      </c>
      <c r="AC650" s="21">
        <f t="shared" si="135"/>
        <v>0.54521215100266807</v>
      </c>
    </row>
    <row r="651" spans="20:29" x14ac:dyDescent="0.2">
      <c r="T651" s="21">
        <f t="shared" si="126"/>
        <v>-2.0307607980952378</v>
      </c>
      <c r="U651" s="21">
        <f t="shared" si="127"/>
        <v>-4.4304035873301473</v>
      </c>
      <c r="V651" s="21">
        <f t="shared" si="128"/>
        <v>-3.1208807368493581</v>
      </c>
      <c r="W651" s="21">
        <f t="shared" si="129"/>
        <v>1.6828551773881348</v>
      </c>
      <c r="X651" s="21">
        <f t="shared" si="130"/>
        <v>-0.17914067938833977</v>
      </c>
      <c r="Y651" s="21">
        <f t="shared" si="131"/>
        <v>3.5241899603971643</v>
      </c>
      <c r="Z651" s="21">
        <f t="shared" si="132"/>
        <v>0.11574693735734798</v>
      </c>
      <c r="AA651" s="21">
        <f t="shared" si="133"/>
        <v>-0.56043745229885089</v>
      </c>
      <c r="AB651" s="21">
        <f t="shared" si="134"/>
        <v>1.0339172661412119</v>
      </c>
      <c r="AC651" s="21">
        <f t="shared" si="135"/>
        <v>-9.6562320158046167E-2</v>
      </c>
    </row>
    <row r="652" spans="20:29" x14ac:dyDescent="0.2">
      <c r="T652" s="21">
        <f t="shared" si="126"/>
        <v>-6.7207141948214275</v>
      </c>
      <c r="U652" s="21">
        <f t="shared" si="127"/>
        <v>-5.010985252627961</v>
      </c>
      <c r="V652" s="21">
        <f t="shared" si="128"/>
        <v>-3.1054498342005488</v>
      </c>
      <c r="W652" s="21">
        <f t="shared" si="129"/>
        <v>0.80447613884646874</v>
      </c>
      <c r="X652" s="21">
        <f t="shared" si="130"/>
        <v>-2.1818342275244373E-2</v>
      </c>
      <c r="Y652" s="21">
        <f t="shared" si="131"/>
        <v>2.4122859008138322</v>
      </c>
      <c r="Z652" s="21">
        <f t="shared" si="132"/>
        <v>-3.2170630231937752E-2</v>
      </c>
      <c r="AA652" s="21">
        <f t="shared" si="133"/>
        <v>-0.44853398348932727</v>
      </c>
      <c r="AB652" s="21">
        <f t="shared" si="134"/>
        <v>-1.1119168920433093</v>
      </c>
      <c r="AC652" s="21">
        <f t="shared" si="135"/>
        <v>-0.20659439340209385</v>
      </c>
    </row>
    <row r="653" spans="20:29" x14ac:dyDescent="0.2">
      <c r="T653" s="21">
        <f t="shared" si="126"/>
        <v>-9.1616397112797614</v>
      </c>
      <c r="U653" s="21">
        <f t="shared" si="127"/>
        <v>-5.8261061301582231</v>
      </c>
      <c r="V653" s="21">
        <f t="shared" si="128"/>
        <v>-3.0819282623850839</v>
      </c>
      <c r="W653" s="21">
        <f t="shared" si="129"/>
        <v>-0.34728555969519781</v>
      </c>
      <c r="X653" s="21">
        <f t="shared" si="130"/>
        <v>0.10077001775451733</v>
      </c>
      <c r="Y653" s="21">
        <f t="shared" si="131"/>
        <v>1.8162487843852615</v>
      </c>
      <c r="Z653" s="21">
        <f t="shared" si="132"/>
        <v>-0.13073299335693772</v>
      </c>
      <c r="AA653" s="21">
        <f t="shared" si="133"/>
        <v>-0.33676198402504137</v>
      </c>
      <c r="AB653" s="21">
        <f t="shared" si="134"/>
        <v>-1.1468091261206901</v>
      </c>
      <c r="AC653" s="21">
        <f t="shared" si="135"/>
        <v>-0.2090183163187605</v>
      </c>
    </row>
    <row r="654" spans="20:29" x14ac:dyDescent="0.2">
      <c r="T654" s="21">
        <f t="shared" si="126"/>
        <v>-11.398242038452381</v>
      </c>
      <c r="U654" s="21">
        <f t="shared" si="127"/>
        <v>-6.858632054888858</v>
      </c>
      <c r="V654" s="21">
        <f t="shared" si="128"/>
        <v>-3.0427134351231615</v>
      </c>
      <c r="W654" s="21">
        <f t="shared" si="129"/>
        <v>-1.0832069936832929</v>
      </c>
      <c r="X654" s="21">
        <f t="shared" si="130"/>
        <v>0.15663678477832688</v>
      </c>
      <c r="Y654" s="21">
        <f t="shared" si="131"/>
        <v>0.58188274123049855</v>
      </c>
      <c r="Z654" s="21">
        <f t="shared" si="132"/>
        <v>5.8592260035919441E-2</v>
      </c>
      <c r="AA654" s="21">
        <f t="shared" si="133"/>
        <v>-1.887111970956501E-2</v>
      </c>
      <c r="AB654" s="21">
        <f t="shared" si="134"/>
        <v>-0.90585760490045208</v>
      </c>
      <c r="AC654" s="21">
        <f t="shared" si="135"/>
        <v>-0.28604653658661761</v>
      </c>
    </row>
    <row r="655" spans="20:29" x14ac:dyDescent="0.2">
      <c r="T655" s="21">
        <f t="shared" si="126"/>
        <v>-13.410379968392856</v>
      </c>
      <c r="U655" s="21">
        <f t="shared" si="127"/>
        <v>-7.3916731454551154</v>
      </c>
      <c r="V655" s="21">
        <f t="shared" si="128"/>
        <v>-2.9852044904207702</v>
      </c>
      <c r="W655" s="21">
        <f t="shared" si="129"/>
        <v>-1.476645988415435</v>
      </c>
      <c r="X655" s="21">
        <f t="shared" si="130"/>
        <v>-1.8022971590720971E-2</v>
      </c>
      <c r="Y655" s="21">
        <f t="shared" si="131"/>
        <v>-0.6856551141266447</v>
      </c>
      <c r="Z655" s="21">
        <f t="shared" si="132"/>
        <v>5.8168468160919501E-2</v>
      </c>
      <c r="AA655" s="21">
        <f t="shared" si="133"/>
        <v>0.40662358921900632</v>
      </c>
      <c r="AB655" s="21">
        <f t="shared" si="134"/>
        <v>-0.93084525427545062</v>
      </c>
      <c r="AC655" s="21">
        <f t="shared" si="135"/>
        <v>-0.38711288405685562</v>
      </c>
    </row>
    <row r="656" spans="20:29" x14ac:dyDescent="0.2">
      <c r="T656" s="21">
        <f t="shared" si="126"/>
        <v>-15.579518568363095</v>
      </c>
      <c r="U656" s="21">
        <f t="shared" si="127"/>
        <v>-8.1061572241455906</v>
      </c>
      <c r="V656" s="21">
        <f t="shared" si="128"/>
        <v>-2.9307095192898203</v>
      </c>
      <c r="W656" s="21">
        <f t="shared" si="129"/>
        <v>-1.7734999614213875</v>
      </c>
      <c r="X656" s="21">
        <f t="shared" si="130"/>
        <v>5.1253427278326935E-2</v>
      </c>
      <c r="Y656" s="21">
        <f t="shared" si="131"/>
        <v>-2.1965809599004533</v>
      </c>
      <c r="Z656" s="21">
        <f t="shared" si="132"/>
        <v>5.7811389797824214E-2</v>
      </c>
      <c r="AA656" s="21">
        <f t="shared" si="133"/>
        <v>0.75379235424876823</v>
      </c>
      <c r="AB656" s="21">
        <f t="shared" si="134"/>
        <v>-0.98332353076354728</v>
      </c>
      <c r="AC656" s="21">
        <f t="shared" si="135"/>
        <v>-0.45209131798542707</v>
      </c>
    </row>
    <row r="657" spans="20:29" x14ac:dyDescent="0.2">
      <c r="T657" s="21">
        <f t="shared" si="126"/>
        <v>-17.624811583928572</v>
      </c>
      <c r="U657" s="21">
        <f t="shared" si="127"/>
        <v>-9.3398245080147717</v>
      </c>
      <c r="V657" s="21">
        <f t="shared" si="128"/>
        <v>-2.8861299229208157</v>
      </c>
      <c r="W657" s="21">
        <f t="shared" si="129"/>
        <v>-1.829913642671388</v>
      </c>
      <c r="X657" s="21">
        <f t="shared" si="130"/>
        <v>0.21222849977832725</v>
      </c>
      <c r="Y657" s="21">
        <f t="shared" si="131"/>
        <v>-3.097780863739739</v>
      </c>
      <c r="Z657" s="21">
        <f t="shared" si="132"/>
        <v>-0.21754103603550917</v>
      </c>
      <c r="AA657" s="21">
        <f t="shared" si="133"/>
        <v>0.91509000907019711</v>
      </c>
      <c r="AB657" s="21">
        <f t="shared" si="134"/>
        <v>-0.93496140597187916</v>
      </c>
      <c r="AC657" s="21">
        <f t="shared" si="135"/>
        <v>-0.44597062322352232</v>
      </c>
    </row>
    <row r="658" spans="20:29" x14ac:dyDescent="0.2">
      <c r="T658" s="21">
        <f t="shared" si="126"/>
        <v>-18.962376373988093</v>
      </c>
      <c r="U658" s="21">
        <f t="shared" si="127"/>
        <v>-10.661782050336114</v>
      </c>
      <c r="V658" s="21">
        <f t="shared" si="128"/>
        <v>-2.8429527933672176</v>
      </c>
      <c r="W658" s="21">
        <f t="shared" si="129"/>
        <v>-1.8357338740106739</v>
      </c>
      <c r="X658" s="21">
        <f t="shared" si="130"/>
        <v>0.52053909317118408</v>
      </c>
      <c r="Y658" s="21">
        <f t="shared" si="131"/>
        <v>-3.6533490329064069</v>
      </c>
      <c r="Z658" s="21">
        <f t="shared" si="132"/>
        <v>-8.5068151154556765E-2</v>
      </c>
      <c r="AA658" s="21">
        <f t="shared" si="133"/>
        <v>0.71016558317733991</v>
      </c>
      <c r="AB658" s="21">
        <f t="shared" si="134"/>
        <v>-0.68177893275759338</v>
      </c>
      <c r="AC658" s="21">
        <f t="shared" si="135"/>
        <v>-0.43243162378899846</v>
      </c>
    </row>
    <row r="659" spans="20:29" x14ac:dyDescent="0.2">
      <c r="T659" s="21">
        <f t="shared" si="126"/>
        <v>-16.729968005595239</v>
      </c>
      <c r="U659" s="21">
        <f t="shared" si="127"/>
        <v>-10.93509239381865</v>
      </c>
      <c r="V659" s="21">
        <f t="shared" si="128"/>
        <v>-2.8833652536053194</v>
      </c>
      <c r="W659" s="21">
        <f t="shared" si="129"/>
        <v>-0.86262012002257893</v>
      </c>
      <c r="X659" s="21">
        <f t="shared" si="130"/>
        <v>0.2576822723080886</v>
      </c>
      <c r="Y659" s="21">
        <f t="shared" si="131"/>
        <v>-2.0985627522814077</v>
      </c>
      <c r="Z659" s="21">
        <f t="shared" si="132"/>
        <v>-5.8901474458128211E-2</v>
      </c>
      <c r="AA659" s="21">
        <f t="shared" si="133"/>
        <v>8.9580472249586318E-3</v>
      </c>
      <c r="AB659" s="21">
        <f t="shared" si="134"/>
        <v>-7.139200924569078E-2</v>
      </c>
      <c r="AC659" s="21">
        <f t="shared" si="135"/>
        <v>-8.6706007925903328E-2</v>
      </c>
    </row>
    <row r="660" spans="20:29" x14ac:dyDescent="0.2">
      <c r="T660" s="21">
        <f t="shared" si="126"/>
        <v>-4.854722130119046</v>
      </c>
      <c r="U660" s="21">
        <f t="shared" si="127"/>
        <v>-9.1149317546519342</v>
      </c>
      <c r="V660" s="21">
        <f t="shared" si="128"/>
        <v>-3.1519614252719848</v>
      </c>
      <c r="W660" s="21">
        <f t="shared" si="129"/>
        <v>1.6257774127750411</v>
      </c>
      <c r="X660" s="21">
        <f t="shared" si="130"/>
        <v>-0.21611090144191125</v>
      </c>
      <c r="Y660" s="21">
        <f t="shared" si="131"/>
        <v>3.0112799865281206</v>
      </c>
      <c r="Z660" s="21">
        <f t="shared" si="132"/>
        <v>0.12784947214901465</v>
      </c>
      <c r="AA660" s="21">
        <f t="shared" si="133"/>
        <v>-0.50252125122742231</v>
      </c>
      <c r="AB660" s="21">
        <f t="shared" si="134"/>
        <v>2.2910237578078814</v>
      </c>
      <c r="AC660" s="21">
        <f t="shared" si="135"/>
        <v>1.0748782099907632</v>
      </c>
    </row>
    <row r="661" spans="20:29" x14ac:dyDescent="0.2">
      <c r="T661" s="21">
        <f t="shared" si="126"/>
        <v>3.0183411111607121</v>
      </c>
      <c r="U661" s="21">
        <f t="shared" si="127"/>
        <v>-6.8307687786395945</v>
      </c>
      <c r="V661" s="21">
        <f t="shared" si="128"/>
        <v>-3.435834278962453</v>
      </c>
      <c r="W661" s="21">
        <f t="shared" si="129"/>
        <v>2.9556033642928989</v>
      </c>
      <c r="X661" s="21">
        <f t="shared" si="130"/>
        <v>-0.65182208912048267</v>
      </c>
      <c r="Y661" s="21">
        <f t="shared" si="131"/>
        <v>6.45403922798645</v>
      </c>
      <c r="Z661" s="21">
        <f t="shared" si="132"/>
        <v>-8.1553250831281621E-3</v>
      </c>
      <c r="AA661" s="21">
        <f t="shared" si="133"/>
        <v>-0.54377514104885094</v>
      </c>
      <c r="AB661" s="21">
        <f t="shared" si="134"/>
        <v>4.0274160357543112</v>
      </c>
      <c r="AC661" s="21">
        <f t="shared" si="135"/>
        <v>1.0516392682645734</v>
      </c>
    </row>
    <row r="662" spans="20:29" x14ac:dyDescent="0.2">
      <c r="T662" s="21">
        <f t="shared" si="126"/>
        <v>1.1704111846726164</v>
      </c>
      <c r="U662" s="21">
        <f t="shared" si="127"/>
        <v>-6.0142484510201939</v>
      </c>
      <c r="V662" s="21">
        <f t="shared" si="128"/>
        <v>-3.4733145422957961</v>
      </c>
      <c r="W662" s="21">
        <f t="shared" si="129"/>
        <v>2.9360268961678981</v>
      </c>
      <c r="X662" s="21">
        <f t="shared" si="130"/>
        <v>-0.37632843284072082</v>
      </c>
      <c r="Y662" s="21">
        <f t="shared" si="131"/>
        <v>5.2798120766471639</v>
      </c>
      <c r="Z662" s="21">
        <f t="shared" si="132"/>
        <v>0.11445316792282406</v>
      </c>
      <c r="AA662" s="21">
        <f t="shared" si="133"/>
        <v>-0.50467246932266041</v>
      </c>
      <c r="AB662" s="21">
        <f t="shared" si="134"/>
        <v>2.9271301857840726</v>
      </c>
      <c r="AC662" s="21">
        <f t="shared" si="135"/>
        <v>0.2815724876693349</v>
      </c>
    </row>
    <row r="663" spans="20:29" x14ac:dyDescent="0.2">
      <c r="T663" s="21">
        <f t="shared" si="126"/>
        <v>-7.6593100014285689</v>
      </c>
      <c r="U663" s="21">
        <f t="shared" si="127"/>
        <v>-6.6085448606640966</v>
      </c>
      <c r="V663" s="21">
        <f t="shared" si="128"/>
        <v>-3.4410800660160277</v>
      </c>
      <c r="W663" s="21">
        <f t="shared" si="129"/>
        <v>0.83239490822146855</v>
      </c>
      <c r="X663" s="21">
        <f t="shared" si="130"/>
        <v>-4.6777687721673122E-2</v>
      </c>
      <c r="Y663" s="21">
        <f t="shared" si="131"/>
        <v>1.5380531678971652</v>
      </c>
      <c r="Z663" s="21">
        <f t="shared" si="132"/>
        <v>0.11466168235734789</v>
      </c>
      <c r="AA663" s="21">
        <f t="shared" si="133"/>
        <v>-0.375077584798851</v>
      </c>
      <c r="AB663" s="21">
        <f t="shared" si="134"/>
        <v>0.68448390280788018</v>
      </c>
      <c r="AC663" s="21">
        <f t="shared" si="135"/>
        <v>-0.35741216515804608</v>
      </c>
    </row>
    <row r="664" spans="20:29" x14ac:dyDescent="0.2">
      <c r="T664" s="21">
        <f t="shared" si="126"/>
        <v>-12.544137683988094</v>
      </c>
      <c r="U664" s="21">
        <f t="shared" si="127"/>
        <v>-7.5423776659613395</v>
      </c>
      <c r="V664" s="21">
        <f t="shared" si="128"/>
        <v>-3.4215118050338731</v>
      </c>
      <c r="W664" s="21">
        <f t="shared" si="129"/>
        <v>-3.1998270320197308E-2</v>
      </c>
      <c r="X664" s="21">
        <f t="shared" si="130"/>
        <v>7.7769842724755733E-2</v>
      </c>
      <c r="Y664" s="21">
        <f t="shared" si="131"/>
        <v>0.44550404664716581</v>
      </c>
      <c r="Z664" s="21">
        <f t="shared" si="132"/>
        <v>-3.3221954398604481E-2</v>
      </c>
      <c r="AA664" s="21">
        <f t="shared" si="133"/>
        <v>-0.15733580598932717</v>
      </c>
      <c r="AB664" s="21">
        <f t="shared" si="134"/>
        <v>-1.4143499470433092</v>
      </c>
      <c r="AC664" s="21">
        <f t="shared" si="135"/>
        <v>-0.4666325817354271</v>
      </c>
    </row>
    <row r="665" spans="20:29" x14ac:dyDescent="0.2">
      <c r="T665" s="21">
        <f t="shared" si="126"/>
        <v>-15.197556142946427</v>
      </c>
      <c r="U665" s="21">
        <f t="shared" si="127"/>
        <v>-8.7054803151581837</v>
      </c>
      <c r="V665" s="21">
        <f t="shared" si="128"/>
        <v>-3.3963394240517388</v>
      </c>
      <c r="W665" s="21">
        <f t="shared" si="129"/>
        <v>-1.1643154388618635</v>
      </c>
      <c r="X665" s="21">
        <f t="shared" si="130"/>
        <v>0.19621337442118403</v>
      </c>
      <c r="Y665" s="21">
        <f t="shared" si="131"/>
        <v>-0.13839315228140414</v>
      </c>
      <c r="Z665" s="21">
        <f t="shared" si="132"/>
        <v>-0.13147431335693777</v>
      </c>
      <c r="AA665" s="21">
        <f t="shared" si="133"/>
        <v>3.7102134308291956E-2</v>
      </c>
      <c r="AB665" s="21">
        <f t="shared" si="134"/>
        <v>-1.4281794894540223</v>
      </c>
      <c r="AC665" s="21">
        <f t="shared" si="135"/>
        <v>-0.46667347548542709</v>
      </c>
    </row>
    <row r="666" spans="20:29" x14ac:dyDescent="0.2">
      <c r="T666" s="21">
        <f t="shared" si="126"/>
        <v>-17.025418029285717</v>
      </c>
      <c r="U666" s="21">
        <f t="shared" si="127"/>
        <v>-9.9875383040548513</v>
      </c>
      <c r="V666" s="21">
        <f t="shared" si="128"/>
        <v>-3.3471192817898299</v>
      </c>
      <c r="W666" s="21">
        <f t="shared" si="129"/>
        <v>-1.7544611186832924</v>
      </c>
      <c r="X666" s="21">
        <f t="shared" si="130"/>
        <v>0.22053215811166038</v>
      </c>
      <c r="Y666" s="21">
        <f t="shared" si="131"/>
        <v>-1.0507087637694994</v>
      </c>
      <c r="Z666" s="21">
        <f t="shared" si="132"/>
        <v>5.8228861702586038E-2</v>
      </c>
      <c r="AA666" s="21">
        <f t="shared" si="133"/>
        <v>0.39022526945710145</v>
      </c>
      <c r="AB666" s="21">
        <f t="shared" si="134"/>
        <v>-1.0997439657337851</v>
      </c>
      <c r="AC666" s="21">
        <f t="shared" si="135"/>
        <v>-0.45480657491995091</v>
      </c>
    </row>
    <row r="667" spans="20:29" x14ac:dyDescent="0.2">
      <c r="T667" s="21">
        <f t="shared" si="126"/>
        <v>-17.821944977559522</v>
      </c>
      <c r="U667" s="21">
        <f t="shared" si="127"/>
        <v>-10.328786589621359</v>
      </c>
      <c r="V667" s="21">
        <f t="shared" si="128"/>
        <v>-3.2755337862541083</v>
      </c>
      <c r="W667" s="21">
        <f t="shared" si="129"/>
        <v>-1.8824588934154358</v>
      </c>
      <c r="X667" s="21">
        <f t="shared" si="130"/>
        <v>-3.5755561590720686E-2</v>
      </c>
      <c r="Y667" s="21">
        <f t="shared" si="131"/>
        <v>-1.7406308807933115</v>
      </c>
      <c r="Z667" s="21">
        <f t="shared" si="132"/>
        <v>5.883354316091946E-2</v>
      </c>
      <c r="AA667" s="21">
        <f t="shared" si="133"/>
        <v>0.82543671338567282</v>
      </c>
      <c r="AB667" s="21">
        <f t="shared" si="134"/>
        <v>-1.0287430626087848</v>
      </c>
      <c r="AC667" s="21">
        <f t="shared" si="135"/>
        <v>-0.41431318322352229</v>
      </c>
    </row>
    <row r="668" spans="20:29" x14ac:dyDescent="0.2">
      <c r="T668" s="21">
        <f t="shared" si="126"/>
        <v>-19.028977219196427</v>
      </c>
      <c r="U668" s="21">
        <f t="shared" si="127"/>
        <v>-10.837215979978282</v>
      </c>
      <c r="V668" s="21">
        <f t="shared" si="128"/>
        <v>-3.2050558701231608</v>
      </c>
      <c r="W668" s="21">
        <f t="shared" si="129"/>
        <v>-2.0049192522547212</v>
      </c>
      <c r="X668" s="21">
        <f t="shared" si="130"/>
        <v>8.0463889449937653E-3</v>
      </c>
      <c r="Y668" s="21">
        <f t="shared" si="131"/>
        <v>-2.8123662599004522</v>
      </c>
      <c r="Z668" s="21">
        <f t="shared" si="132"/>
        <v>5.9194638131157523E-2</v>
      </c>
      <c r="AA668" s="21">
        <f t="shared" si="133"/>
        <v>1.1736536259154347</v>
      </c>
      <c r="AB668" s="21">
        <f t="shared" si="134"/>
        <v>-0.97866701743021522</v>
      </c>
      <c r="AC668" s="21">
        <f t="shared" si="135"/>
        <v>-0.43166058131876034</v>
      </c>
    </row>
    <row r="669" spans="20:29" x14ac:dyDescent="0.2">
      <c r="T669" s="21">
        <f t="shared" si="126"/>
        <v>-20.839120811428568</v>
      </c>
      <c r="U669" s="21">
        <f t="shared" si="127"/>
        <v>-11.891968874681879</v>
      </c>
      <c r="V669" s="21">
        <f t="shared" si="128"/>
        <v>-3.1477326429208077</v>
      </c>
      <c r="W669" s="21">
        <f t="shared" si="129"/>
        <v>-2.0212351810047213</v>
      </c>
      <c r="X669" s="21">
        <f t="shared" si="130"/>
        <v>0.23350399644499387</v>
      </c>
      <c r="Y669" s="21">
        <f t="shared" si="131"/>
        <v>-3.5749875895730727</v>
      </c>
      <c r="Z669" s="21">
        <f t="shared" si="132"/>
        <v>-0.21520865103550918</v>
      </c>
      <c r="AA669" s="21">
        <f t="shared" si="133"/>
        <v>1.3354362249035303</v>
      </c>
      <c r="AB669" s="21">
        <f t="shared" si="134"/>
        <v>-1.104977376805214</v>
      </c>
      <c r="AC669" s="21">
        <f t="shared" si="135"/>
        <v>-0.45194890572352231</v>
      </c>
    </row>
    <row r="670" spans="20:29" x14ac:dyDescent="0.2">
      <c r="T670" s="21">
        <f t="shared" si="126"/>
        <v>-21.701119837321425</v>
      </c>
      <c r="U670" s="21">
        <f t="shared" si="127"/>
        <v>-12.961098454502007</v>
      </c>
      <c r="V670" s="21">
        <f t="shared" si="128"/>
        <v>-3.0928739567005579</v>
      </c>
      <c r="W670" s="21">
        <f t="shared" si="129"/>
        <v>-1.9685283206773398</v>
      </c>
      <c r="X670" s="21">
        <f t="shared" si="130"/>
        <v>0.52466338567118409</v>
      </c>
      <c r="Y670" s="21">
        <f t="shared" si="131"/>
        <v>-4.0040725962397401</v>
      </c>
      <c r="Z670" s="21">
        <f t="shared" si="132"/>
        <v>-8.178623448789013E-2</v>
      </c>
      <c r="AA670" s="21">
        <f t="shared" si="133"/>
        <v>1.1114091673440063</v>
      </c>
      <c r="AB670" s="21">
        <f t="shared" si="134"/>
        <v>-0.80132320025759451</v>
      </c>
      <c r="AC670" s="21">
        <f t="shared" si="135"/>
        <v>-0.42751406878899845</v>
      </c>
    </row>
    <row r="671" spans="20:29" x14ac:dyDescent="0.2">
      <c r="T671" s="21">
        <f t="shared" si="126"/>
        <v>-19.079814088928572</v>
      </c>
      <c r="U671" s="21">
        <f t="shared" si="127"/>
        <v>-12.997775497151906</v>
      </c>
      <c r="V671" s="21">
        <f t="shared" si="128"/>
        <v>-3.120701094438644</v>
      </c>
      <c r="W671" s="21">
        <f t="shared" si="129"/>
        <v>-0.96001303418924455</v>
      </c>
      <c r="X671" s="21">
        <f t="shared" si="130"/>
        <v>0.27718437064142154</v>
      </c>
      <c r="Y671" s="21">
        <f t="shared" si="131"/>
        <v>-2.362316066448074</v>
      </c>
      <c r="Z671" s="21">
        <f t="shared" si="132"/>
        <v>-5.520869612479487E-2</v>
      </c>
      <c r="AA671" s="21">
        <f t="shared" si="133"/>
        <v>0.38331799139162515</v>
      </c>
      <c r="AB671" s="21">
        <f t="shared" si="134"/>
        <v>-0.16272029174569003</v>
      </c>
      <c r="AC671" s="21">
        <f t="shared" si="135"/>
        <v>-8.1602161259236583E-2</v>
      </c>
    </row>
    <row r="672" spans="20:29" x14ac:dyDescent="0.2">
      <c r="T672" s="21">
        <f t="shared" si="126"/>
        <v>-6.9736224676190455</v>
      </c>
      <c r="U672" s="21">
        <f t="shared" si="127"/>
        <v>-10.980918895484592</v>
      </c>
      <c r="V672" s="21">
        <f t="shared" si="128"/>
        <v>-3.3787369136053229</v>
      </c>
      <c r="W672" s="21">
        <f t="shared" si="129"/>
        <v>1.5483988286083747</v>
      </c>
      <c r="X672" s="21">
        <f t="shared" si="130"/>
        <v>-0.18009446227524473</v>
      </c>
      <c r="Y672" s="21">
        <f t="shared" si="131"/>
        <v>2.8190609473614527</v>
      </c>
      <c r="Z672" s="21">
        <f t="shared" si="132"/>
        <v>0.13177377381568131</v>
      </c>
      <c r="AA672" s="21">
        <f t="shared" si="133"/>
        <v>-0.16991349622742247</v>
      </c>
      <c r="AB672" s="21">
        <f t="shared" si="134"/>
        <v>2.1567016511412138</v>
      </c>
      <c r="AC672" s="21">
        <f t="shared" si="135"/>
        <v>1.0801260291574299</v>
      </c>
    </row>
    <row r="673" spans="20:29" x14ac:dyDescent="0.2">
      <c r="T673" s="21">
        <f t="shared" si="126"/>
        <v>0.96295754949404788</v>
      </c>
      <c r="U673" s="21">
        <f t="shared" si="127"/>
        <v>-8.5632516886398662</v>
      </c>
      <c r="V673" s="21">
        <f t="shared" si="128"/>
        <v>-3.6487833972957731</v>
      </c>
      <c r="W673" s="21">
        <f t="shared" si="129"/>
        <v>2.8802445692928993</v>
      </c>
      <c r="X673" s="21">
        <f t="shared" si="130"/>
        <v>-0.58187280495381599</v>
      </c>
      <c r="Y673" s="21">
        <f t="shared" si="131"/>
        <v>6.3024930071531164</v>
      </c>
      <c r="Z673" s="21">
        <f t="shared" si="132"/>
        <v>-4.3388959164615271E-3</v>
      </c>
      <c r="AA673" s="21">
        <f t="shared" si="133"/>
        <v>-0.29685131188218439</v>
      </c>
      <c r="AB673" s="21">
        <f t="shared" si="134"/>
        <v>3.8182710265876452</v>
      </c>
      <c r="AC673" s="21">
        <f t="shared" si="135"/>
        <v>1.0570437307645735</v>
      </c>
    </row>
    <row r="674" spans="20:29" x14ac:dyDescent="0.2">
      <c r="T674" s="21">
        <f t="shared" si="126"/>
        <v>-0.82346475449404721</v>
      </c>
      <c r="U674" s="21">
        <f t="shared" si="127"/>
        <v>-7.6262276185211704</v>
      </c>
      <c r="V674" s="21">
        <f t="shared" si="128"/>
        <v>-3.6716740339624607</v>
      </c>
      <c r="W674" s="21">
        <f t="shared" si="129"/>
        <v>2.8609740920012321</v>
      </c>
      <c r="X674" s="21">
        <f t="shared" si="130"/>
        <v>-0.31005158034072078</v>
      </c>
      <c r="Y674" s="21">
        <f t="shared" si="131"/>
        <v>5.1809689391471654</v>
      </c>
      <c r="Z674" s="21">
        <f t="shared" si="132"/>
        <v>0.11817042792282409</v>
      </c>
      <c r="AA674" s="21">
        <f t="shared" si="133"/>
        <v>-0.36075382015599389</v>
      </c>
      <c r="AB674" s="21">
        <f t="shared" si="134"/>
        <v>2.6978038382840737</v>
      </c>
      <c r="AC674" s="21">
        <f t="shared" si="135"/>
        <v>0.2873396376693349</v>
      </c>
    </row>
    <row r="675" spans="20:29" x14ac:dyDescent="0.2">
      <c r="T675" s="21">
        <f t="shared" si="126"/>
        <v>-9.9989890422619041</v>
      </c>
      <c r="U675" s="21">
        <f t="shared" si="127"/>
        <v>-8.1491535864970501</v>
      </c>
      <c r="V675" s="21">
        <f t="shared" si="128"/>
        <v>-3.6328547535160212</v>
      </c>
      <c r="W675" s="21">
        <f t="shared" si="129"/>
        <v>0.72624707155480195</v>
      </c>
      <c r="X675" s="21">
        <f t="shared" si="130"/>
        <v>5.1210788944993535E-2</v>
      </c>
      <c r="Y675" s="21">
        <f t="shared" si="131"/>
        <v>1.2943564970638315</v>
      </c>
      <c r="Z675" s="21">
        <f t="shared" si="132"/>
        <v>0.11827977319068125</v>
      </c>
      <c r="AA675" s="21">
        <f t="shared" si="133"/>
        <v>-0.40238027646551766</v>
      </c>
      <c r="AB675" s="21">
        <f t="shared" si="134"/>
        <v>0.35325268614121441</v>
      </c>
      <c r="AC675" s="21">
        <f t="shared" si="135"/>
        <v>-0.3579237984913794</v>
      </c>
    </row>
    <row r="676" spans="20:29" x14ac:dyDescent="0.2">
      <c r="T676" s="21">
        <f t="shared" si="126"/>
        <v>-15.477310823154763</v>
      </c>
      <c r="U676" s="21">
        <f t="shared" si="127"/>
        <v>-9.1194650692946198</v>
      </c>
      <c r="V676" s="21">
        <f t="shared" si="128"/>
        <v>-3.6091904625338742</v>
      </c>
      <c r="W676" s="21">
        <f t="shared" si="129"/>
        <v>-0.18524296282019725</v>
      </c>
      <c r="X676" s="21">
        <f t="shared" si="130"/>
        <v>0.24366946855808902</v>
      </c>
      <c r="Y676" s="21">
        <f t="shared" si="131"/>
        <v>-4.3123457519500974E-2</v>
      </c>
      <c r="Z676" s="21">
        <f t="shared" si="132"/>
        <v>-2.9631159398604473E-2</v>
      </c>
      <c r="AA676" s="21">
        <f t="shared" si="133"/>
        <v>-0.39491498348932719</v>
      </c>
      <c r="AB676" s="21">
        <f t="shared" si="134"/>
        <v>-1.8712838428766423</v>
      </c>
      <c r="AC676" s="21">
        <f t="shared" si="135"/>
        <v>-0.46814282590209372</v>
      </c>
    </row>
    <row r="677" spans="20:29" x14ac:dyDescent="0.2">
      <c r="T677" s="21">
        <f t="shared" si="126"/>
        <v>-18.517987017946432</v>
      </c>
      <c r="U677" s="21">
        <f t="shared" si="127"/>
        <v>-10.34838396182522</v>
      </c>
      <c r="V677" s="21">
        <f t="shared" si="128"/>
        <v>-3.5766169323850718</v>
      </c>
      <c r="W677" s="21">
        <f t="shared" si="129"/>
        <v>-1.3500323963618635</v>
      </c>
      <c r="X677" s="21">
        <f t="shared" si="130"/>
        <v>0.3801346144211839</v>
      </c>
      <c r="Y677" s="21">
        <f t="shared" si="131"/>
        <v>-0.71572072311474066</v>
      </c>
      <c r="Z677" s="21">
        <f t="shared" si="132"/>
        <v>-0.12802014752360444</v>
      </c>
      <c r="AA677" s="21">
        <f t="shared" si="133"/>
        <v>-0.39180254902504136</v>
      </c>
      <c r="AB677" s="21">
        <f t="shared" si="134"/>
        <v>-1.920104689454023</v>
      </c>
      <c r="AC677" s="21">
        <f t="shared" si="135"/>
        <v>-0.46744534548542704</v>
      </c>
    </row>
    <row r="678" spans="20:29" x14ac:dyDescent="0.2">
      <c r="T678" s="21">
        <f t="shared" si="126"/>
        <v>-20.566338405952379</v>
      </c>
      <c r="U678" s="21">
        <f t="shared" si="127"/>
        <v>-11.66295334405595</v>
      </c>
      <c r="V678" s="21">
        <f t="shared" si="128"/>
        <v>-3.5379895676231641</v>
      </c>
      <c r="W678" s="21">
        <f t="shared" si="129"/>
        <v>-1.9570808495166259</v>
      </c>
      <c r="X678" s="21">
        <f t="shared" si="130"/>
        <v>0.39089477227832692</v>
      </c>
      <c r="Y678" s="21">
        <f t="shared" si="131"/>
        <v>-1.6159640296028348</v>
      </c>
      <c r="Z678" s="21">
        <f t="shared" si="132"/>
        <v>6.1535323369252715E-2</v>
      </c>
      <c r="AA678" s="21">
        <f t="shared" si="133"/>
        <v>-0.18802145137623183</v>
      </c>
      <c r="AB678" s="21">
        <f t="shared" si="134"/>
        <v>-1.5886276599004518</v>
      </c>
      <c r="AC678" s="21">
        <f t="shared" si="135"/>
        <v>-0.46813979741995093</v>
      </c>
    </row>
    <row r="679" spans="20:29" x14ac:dyDescent="0.2">
      <c r="T679" s="21">
        <f t="shared" si="126"/>
        <v>-21.455125337559522</v>
      </c>
      <c r="U679" s="21">
        <f t="shared" si="127"/>
        <v>-12.11732011878803</v>
      </c>
      <c r="V679" s="21">
        <f t="shared" si="128"/>
        <v>-3.489895612920769</v>
      </c>
      <c r="W679" s="21">
        <f t="shared" si="129"/>
        <v>-2.0569261392487688</v>
      </c>
      <c r="X679" s="21">
        <f t="shared" si="130"/>
        <v>0.15302099924261237</v>
      </c>
      <c r="Y679" s="21">
        <f t="shared" si="131"/>
        <v>-2.3090943874599787</v>
      </c>
      <c r="Z679" s="21">
        <f t="shared" si="132"/>
        <v>6.1805177327586114E-2</v>
      </c>
      <c r="AA679" s="21">
        <f t="shared" si="133"/>
        <v>0.20948568088567293</v>
      </c>
      <c r="AB679" s="21">
        <f t="shared" si="134"/>
        <v>-1.5172975809421181</v>
      </c>
      <c r="AC679" s="21">
        <f t="shared" si="135"/>
        <v>-0.38894068822352224</v>
      </c>
    </row>
    <row r="680" spans="20:29" x14ac:dyDescent="0.2">
      <c r="T680" s="21">
        <f t="shared" si="126"/>
        <v>-22.125533595029765</v>
      </c>
      <c r="U680" s="21">
        <f t="shared" si="127"/>
        <v>-12.574032387478383</v>
      </c>
      <c r="V680" s="21">
        <f t="shared" si="128"/>
        <v>-3.4490810992898204</v>
      </c>
      <c r="W680" s="21">
        <f t="shared" si="129"/>
        <v>-2.0018318514213878</v>
      </c>
      <c r="X680" s="21">
        <f t="shared" si="130"/>
        <v>0.21013545394499344</v>
      </c>
      <c r="Y680" s="21">
        <f t="shared" si="131"/>
        <v>-3.1927315740671194</v>
      </c>
      <c r="Z680" s="21">
        <f t="shared" si="132"/>
        <v>6.1933733964490839E-2</v>
      </c>
      <c r="AA680" s="21">
        <f t="shared" si="133"/>
        <v>0.55556109674876808</v>
      </c>
      <c r="AB680" s="21">
        <f t="shared" si="134"/>
        <v>-1.4434429382635479</v>
      </c>
      <c r="AC680" s="21">
        <f t="shared" si="135"/>
        <v>-0.29207699381876034</v>
      </c>
    </row>
    <row r="681" spans="20:29" x14ac:dyDescent="0.2">
      <c r="T681" s="21">
        <f t="shared" si="126"/>
        <v>-22.871149496428576</v>
      </c>
      <c r="U681" s="21">
        <f t="shared" si="127"/>
        <v>-13.460409632182291</v>
      </c>
      <c r="V681" s="21">
        <f t="shared" si="128"/>
        <v>-3.4194430362541439</v>
      </c>
      <c r="W681" s="21">
        <f t="shared" si="129"/>
        <v>-1.7349487476713881</v>
      </c>
      <c r="X681" s="21">
        <f t="shared" si="130"/>
        <v>0.3180794222783272</v>
      </c>
      <c r="Y681" s="21">
        <f t="shared" si="131"/>
        <v>-3.5119514079064067</v>
      </c>
      <c r="Z681" s="21">
        <f t="shared" si="132"/>
        <v>-0.21278622853550921</v>
      </c>
      <c r="AA681" s="21">
        <f t="shared" si="133"/>
        <v>0.71633140907019688</v>
      </c>
      <c r="AB681" s="21">
        <f t="shared" si="134"/>
        <v>-1.3140698359718797</v>
      </c>
      <c r="AC681" s="21">
        <f t="shared" si="135"/>
        <v>-0.25198301822352231</v>
      </c>
    </row>
    <row r="682" spans="20:29" x14ac:dyDescent="0.2">
      <c r="T682" s="21">
        <f t="shared" si="126"/>
        <v>-22.888346461488094</v>
      </c>
      <c r="U682" s="21">
        <f t="shared" si="127"/>
        <v>-14.348244453669849</v>
      </c>
      <c r="V682" s="21">
        <f t="shared" si="128"/>
        <v>-3.3904241558672297</v>
      </c>
      <c r="W682" s="21">
        <f t="shared" si="129"/>
        <v>-1.4505173665106734</v>
      </c>
      <c r="X682" s="21">
        <f t="shared" si="130"/>
        <v>0.52138219650451723</v>
      </c>
      <c r="Y682" s="21">
        <f t="shared" si="131"/>
        <v>-3.6559397304064065</v>
      </c>
      <c r="Z682" s="21">
        <f t="shared" si="132"/>
        <v>-7.9681275321223488E-2</v>
      </c>
      <c r="AA682" s="21">
        <f t="shared" si="133"/>
        <v>0.49744747151067309</v>
      </c>
      <c r="AB682" s="21">
        <f t="shared" si="134"/>
        <v>-0.77365933442426105</v>
      </c>
      <c r="AC682" s="21">
        <f t="shared" si="135"/>
        <v>-0.20876125962233183</v>
      </c>
    </row>
    <row r="683" spans="20:29" x14ac:dyDescent="0.2">
      <c r="T683" s="21">
        <f t="shared" si="126"/>
        <v>-19.968504968095239</v>
      </c>
      <c r="U683" s="21">
        <f t="shared" si="127"/>
        <v>-14.245578234652839</v>
      </c>
      <c r="V683" s="21">
        <f t="shared" si="128"/>
        <v>-3.4452876427719801</v>
      </c>
      <c r="W683" s="21">
        <f t="shared" si="129"/>
        <v>-0.32043210835591163</v>
      </c>
      <c r="X683" s="21">
        <f t="shared" si="130"/>
        <v>0.25911451314142153</v>
      </c>
      <c r="Y683" s="21">
        <f t="shared" si="131"/>
        <v>-1.9439949964480747</v>
      </c>
      <c r="Z683" s="21">
        <f t="shared" si="132"/>
        <v>-5.3243523624794925E-2</v>
      </c>
      <c r="AA683" s="21">
        <f t="shared" si="133"/>
        <v>-0.23719842444170813</v>
      </c>
      <c r="AB683" s="21">
        <f t="shared" si="134"/>
        <v>-0.11899575591235756</v>
      </c>
      <c r="AC683" s="21">
        <f t="shared" si="135"/>
        <v>0.13704356790743005</v>
      </c>
    </row>
    <row r="684" spans="20:29" x14ac:dyDescent="0.2">
      <c r="T684" s="21">
        <f t="shared" si="126"/>
        <v>-7.5400792717857152</v>
      </c>
      <c r="U684" s="21">
        <f t="shared" si="127"/>
        <v>-12.055788689651763</v>
      </c>
      <c r="V684" s="21">
        <f t="shared" si="128"/>
        <v>-3.7305095369386478</v>
      </c>
      <c r="W684" s="21">
        <f t="shared" si="129"/>
        <v>2.2490550544417078</v>
      </c>
      <c r="X684" s="21">
        <f t="shared" si="130"/>
        <v>-0.21369755727524475</v>
      </c>
      <c r="Y684" s="21">
        <f t="shared" si="131"/>
        <v>3.3474306298614538</v>
      </c>
      <c r="Z684" s="21">
        <f t="shared" si="132"/>
        <v>0.13370916048234796</v>
      </c>
      <c r="AA684" s="21">
        <f t="shared" si="133"/>
        <v>-0.79492279206075578</v>
      </c>
      <c r="AB684" s="21">
        <f t="shared" si="134"/>
        <v>2.2260551119745466</v>
      </c>
      <c r="AC684" s="21">
        <f t="shared" si="135"/>
        <v>1.2985398174907634</v>
      </c>
    </row>
    <row r="685" spans="20:29" x14ac:dyDescent="0.2">
      <c r="T685" s="21">
        <f t="shared" si="126"/>
        <v>0.8130736344940459</v>
      </c>
      <c r="U685" s="21">
        <f t="shared" si="127"/>
        <v>-9.4217518536393072</v>
      </c>
      <c r="V685" s="21">
        <f t="shared" si="128"/>
        <v>-4.0356432881291084</v>
      </c>
      <c r="W685" s="21">
        <f t="shared" si="129"/>
        <v>3.6165106767928989</v>
      </c>
      <c r="X685" s="21">
        <f t="shared" si="130"/>
        <v>-0.64462303412048272</v>
      </c>
      <c r="Y685" s="21">
        <f t="shared" si="131"/>
        <v>6.9603353829864494</v>
      </c>
      <c r="Z685" s="21">
        <f t="shared" si="132"/>
        <v>-2.4023367497948422E-3</v>
      </c>
      <c r="AA685" s="21">
        <f t="shared" si="133"/>
        <v>-0.89280966188218436</v>
      </c>
      <c r="AB685" s="21">
        <f t="shared" si="134"/>
        <v>3.9574841107543106</v>
      </c>
      <c r="AC685" s="21">
        <f t="shared" si="135"/>
        <v>1.2759076424312399</v>
      </c>
    </row>
    <row r="686" spans="20:29" x14ac:dyDescent="0.2">
      <c r="T686" s="21">
        <f t="shared" si="126"/>
        <v>-0.50340212616071511</v>
      </c>
      <c r="U686" s="21">
        <f t="shared" si="127"/>
        <v>-8.2568021643537577</v>
      </c>
      <c r="V686" s="21">
        <f t="shared" si="128"/>
        <v>-4.0923235589624625</v>
      </c>
      <c r="W686" s="21">
        <f t="shared" si="129"/>
        <v>3.6215614053345648</v>
      </c>
      <c r="X686" s="21">
        <f t="shared" si="130"/>
        <v>-0.39077158617405405</v>
      </c>
      <c r="Y686" s="21">
        <f t="shared" si="131"/>
        <v>5.9844366674804972</v>
      </c>
      <c r="Z686" s="21">
        <f t="shared" si="132"/>
        <v>0.12010601292282411</v>
      </c>
      <c r="AA686" s="21">
        <f t="shared" si="133"/>
        <v>-0.89282114765599374</v>
      </c>
      <c r="AB686" s="21">
        <f t="shared" si="134"/>
        <v>2.8967865732840732</v>
      </c>
      <c r="AC686" s="21">
        <f t="shared" si="135"/>
        <v>0.50638324266933477</v>
      </c>
    </row>
    <row r="687" spans="20:29" x14ac:dyDescent="0.2">
      <c r="T687" s="21">
        <f t="shared" si="126"/>
        <v>-8.9849811655952383</v>
      </c>
      <c r="U687" s="21">
        <f t="shared" si="127"/>
        <v>-8.5298298564966899</v>
      </c>
      <c r="V687" s="21">
        <f t="shared" si="128"/>
        <v>-4.0819517485160119</v>
      </c>
      <c r="W687" s="21">
        <f t="shared" si="129"/>
        <v>1.5220446732214685</v>
      </c>
      <c r="X687" s="21">
        <f t="shared" si="130"/>
        <v>-6.2086245221672942E-2</v>
      </c>
      <c r="Y687" s="21">
        <f t="shared" si="131"/>
        <v>2.3476225045638328</v>
      </c>
      <c r="Z687" s="21">
        <f t="shared" si="132"/>
        <v>0.1202143840240146</v>
      </c>
      <c r="AA687" s="21">
        <f t="shared" si="133"/>
        <v>-0.8167562456321843</v>
      </c>
      <c r="AB687" s="21">
        <f t="shared" si="134"/>
        <v>0.651313738641214</v>
      </c>
      <c r="AC687" s="21">
        <f t="shared" si="135"/>
        <v>-0.13558940765804622</v>
      </c>
    </row>
    <row r="688" spans="20:29" x14ac:dyDescent="0.2">
      <c r="T688" s="21">
        <f t="shared" si="126"/>
        <v>-13.684211110654763</v>
      </c>
      <c r="U688" s="21">
        <f t="shared" si="127"/>
        <v>-9.188862043460631</v>
      </c>
      <c r="V688" s="21">
        <f t="shared" si="128"/>
        <v>-4.0835448850338807</v>
      </c>
      <c r="W688" s="21">
        <f t="shared" si="129"/>
        <v>0.64832742134646937</v>
      </c>
      <c r="X688" s="21">
        <f t="shared" si="130"/>
        <v>8.7117631058089229E-2</v>
      </c>
      <c r="Y688" s="21">
        <f t="shared" si="131"/>
        <v>1.2722082391471652</v>
      </c>
      <c r="Z688" s="21">
        <f t="shared" si="132"/>
        <v>-2.7696582731937813E-2</v>
      </c>
      <c r="AA688" s="21">
        <f t="shared" si="133"/>
        <v>-0.67046518765599394</v>
      </c>
      <c r="AB688" s="21">
        <f t="shared" si="134"/>
        <v>-1.476469112876643</v>
      </c>
      <c r="AC688" s="21">
        <f t="shared" si="135"/>
        <v>-0.24487888923542711</v>
      </c>
    </row>
    <row r="689" spans="20:29" x14ac:dyDescent="0.2">
      <c r="T689" s="21">
        <f t="shared" si="126"/>
        <v>-16.160004231279764</v>
      </c>
      <c r="U689" s="21">
        <f t="shared" si="127"/>
        <v>-10.088211436825077</v>
      </c>
      <c r="V689" s="21">
        <f t="shared" si="128"/>
        <v>-4.0772403140517426</v>
      </c>
      <c r="W689" s="21">
        <f t="shared" si="129"/>
        <v>-0.49580779552853049</v>
      </c>
      <c r="X689" s="21">
        <f t="shared" si="130"/>
        <v>0.21694385192118426</v>
      </c>
      <c r="Y689" s="21">
        <f t="shared" si="131"/>
        <v>0.71279848521859535</v>
      </c>
      <c r="Z689" s="21">
        <f t="shared" si="132"/>
        <v>-0.12608147752360441</v>
      </c>
      <c r="AA689" s="21">
        <f t="shared" si="133"/>
        <v>-0.5388985348583748</v>
      </c>
      <c r="AB689" s="21">
        <f t="shared" si="134"/>
        <v>-1.5176919561206894</v>
      </c>
      <c r="AC689" s="21">
        <f t="shared" si="135"/>
        <v>-0.24584448465209391</v>
      </c>
    </row>
    <row r="690" spans="20:29" x14ac:dyDescent="0.2">
      <c r="T690" s="21">
        <f t="shared" si="126"/>
        <v>-17.861096256785714</v>
      </c>
      <c r="U690" s="21">
        <f t="shared" si="127"/>
        <v>-11.120859432388897</v>
      </c>
      <c r="V690" s="21">
        <f t="shared" si="128"/>
        <v>-4.0488322059564936</v>
      </c>
      <c r="W690" s="21">
        <f t="shared" si="129"/>
        <v>-1.1059930636832924</v>
      </c>
      <c r="X690" s="21">
        <f t="shared" si="130"/>
        <v>0.24345488477832711</v>
      </c>
      <c r="Y690" s="21">
        <f t="shared" si="131"/>
        <v>-0.21585467960283466</v>
      </c>
      <c r="Z690" s="21">
        <f t="shared" si="132"/>
        <v>6.3473385869252691E-2</v>
      </c>
      <c r="AA690" s="21">
        <f t="shared" si="133"/>
        <v>-0.23000327054289843</v>
      </c>
      <c r="AB690" s="21">
        <f t="shared" si="134"/>
        <v>-1.1976989940671188</v>
      </c>
      <c r="AC690" s="21">
        <f t="shared" si="135"/>
        <v>-0.24878370658661758</v>
      </c>
    </row>
    <row r="691" spans="20:29" x14ac:dyDescent="0.2">
      <c r="T691" s="21">
        <f t="shared" si="126"/>
        <v>-19.217636956726189</v>
      </c>
      <c r="U691" s="21">
        <f t="shared" si="127"/>
        <v>-11.45179277628813</v>
      </c>
      <c r="V691" s="21">
        <f t="shared" si="128"/>
        <v>-4.004939823754107</v>
      </c>
      <c r="W691" s="21">
        <f t="shared" si="129"/>
        <v>-1.3670308109154352</v>
      </c>
      <c r="X691" s="21">
        <f t="shared" si="130"/>
        <v>1.6010282575945944E-2</v>
      </c>
      <c r="Y691" s="21">
        <f t="shared" si="131"/>
        <v>-1.1956239324599789</v>
      </c>
      <c r="Z691" s="21">
        <f t="shared" si="132"/>
        <v>6.3742411494252776E-2</v>
      </c>
      <c r="AA691" s="21">
        <f t="shared" si="133"/>
        <v>0.19261724838567296</v>
      </c>
      <c r="AB691" s="21">
        <f t="shared" si="134"/>
        <v>-1.1740576767754507</v>
      </c>
      <c r="AC691" s="21">
        <f t="shared" si="135"/>
        <v>-0.29657437989018898</v>
      </c>
    </row>
    <row r="692" spans="20:29" x14ac:dyDescent="0.2">
      <c r="T692" s="21">
        <f t="shared" si="126"/>
        <v>-21.169505470029765</v>
      </c>
      <c r="U692" s="21">
        <f t="shared" si="127"/>
        <v>-12.044125161645297</v>
      </c>
      <c r="V692" s="21">
        <f t="shared" si="128"/>
        <v>-3.9716421717898243</v>
      </c>
      <c r="W692" s="21">
        <f t="shared" si="129"/>
        <v>-1.6350230630880547</v>
      </c>
      <c r="X692" s="21">
        <f t="shared" si="130"/>
        <v>7.2437016444993674E-2</v>
      </c>
      <c r="Y692" s="21">
        <f t="shared" si="131"/>
        <v>-2.6353454332337876</v>
      </c>
      <c r="Z692" s="21">
        <f t="shared" si="132"/>
        <v>6.3870073131157501E-2</v>
      </c>
      <c r="AA692" s="21">
        <f t="shared" si="133"/>
        <v>0.53952845174876796</v>
      </c>
      <c r="AB692" s="21">
        <f t="shared" si="134"/>
        <v>-1.1870216490968817</v>
      </c>
      <c r="AC692" s="21">
        <f t="shared" si="135"/>
        <v>-0.37218224881876039</v>
      </c>
    </row>
    <row r="693" spans="20:29" x14ac:dyDescent="0.2">
      <c r="T693" s="21">
        <f t="shared" ref="T693:T708" si="136">SUM(D329:E329)</f>
        <v>-23.448048844761907</v>
      </c>
      <c r="U693" s="21">
        <f t="shared" ref="U693:U708" si="137">SUM(H329:I329)</f>
        <v>-13.18666695634829</v>
      </c>
      <c r="V693" s="21">
        <f t="shared" ref="V693:V708" si="138">SUM(K329:L329)</f>
        <v>-3.9498414054208197</v>
      </c>
      <c r="W693" s="21">
        <f t="shared" ref="W693:W708" si="139">SUM(N329:O329)</f>
        <v>-1.7763459851713881</v>
      </c>
      <c r="X693" s="21">
        <f t="shared" ref="X693:X708" si="140">SUM(Q329:R329)</f>
        <v>0.26282705394499384</v>
      </c>
      <c r="Y693" s="21">
        <f t="shared" ref="Y693:Y708" si="141">SUM(T329:U329)</f>
        <v>-3.6592836187397402</v>
      </c>
      <c r="Z693" s="21">
        <f t="shared" ref="Z693:Z708" si="142">SUM(W329:X329)</f>
        <v>-0.21085151520217582</v>
      </c>
      <c r="AA693" s="21">
        <f t="shared" ref="AA693:AA708" si="143">SUM(Z329:AA329)</f>
        <v>0.70067477407019707</v>
      </c>
      <c r="AB693" s="21">
        <f t="shared" ref="AB693:AB708" si="144">SUM(AC329:AD329)</f>
        <v>-1.2267621426385467</v>
      </c>
      <c r="AC693" s="21">
        <f t="shared" ref="AC693:AC708" si="145">SUM(AF329:AG329)</f>
        <v>-0.40178928322352236</v>
      </c>
    </row>
    <row r="694" spans="20:29" x14ac:dyDescent="0.2">
      <c r="T694" s="21">
        <f t="shared" si="136"/>
        <v>-24.512882158988091</v>
      </c>
      <c r="U694" s="21">
        <f t="shared" si="137"/>
        <v>-14.350828274501964</v>
      </c>
      <c r="V694" s="21">
        <f t="shared" si="138"/>
        <v>-3.9291115450338978</v>
      </c>
      <c r="W694" s="21">
        <f t="shared" si="139"/>
        <v>-1.8036606648440068</v>
      </c>
      <c r="X694" s="21">
        <f t="shared" si="140"/>
        <v>0.56211692900451704</v>
      </c>
      <c r="Y694" s="21">
        <f t="shared" si="141"/>
        <v>-4.1221251595730726</v>
      </c>
      <c r="Z694" s="21">
        <f t="shared" si="142"/>
        <v>-7.7747792821223433E-2</v>
      </c>
      <c r="AA694" s="21">
        <f t="shared" si="143"/>
        <v>0.48537904651067315</v>
      </c>
      <c r="AB694" s="21">
        <f t="shared" si="144"/>
        <v>-0.89835852775759406</v>
      </c>
      <c r="AC694" s="21">
        <f t="shared" si="145"/>
        <v>-0.37853317712233175</v>
      </c>
    </row>
    <row r="695" spans="20:29" x14ac:dyDescent="0.2">
      <c r="T695" s="21">
        <f t="shared" si="136"/>
        <v>-22.08650076559524</v>
      </c>
      <c r="U695" s="21">
        <f t="shared" si="137"/>
        <v>-14.463534776318284</v>
      </c>
      <c r="V695" s="21">
        <f t="shared" si="138"/>
        <v>-3.9906148311053187</v>
      </c>
      <c r="W695" s="21">
        <f t="shared" si="139"/>
        <v>-0.8236246258559119</v>
      </c>
      <c r="X695" s="21">
        <f t="shared" si="140"/>
        <v>0.30956001564142155</v>
      </c>
      <c r="Y695" s="21">
        <f t="shared" si="141"/>
        <v>-2.5550328647814076</v>
      </c>
      <c r="Z695" s="21">
        <f t="shared" si="142"/>
        <v>-5.1309873624794888E-2</v>
      </c>
      <c r="AA695" s="21">
        <f t="shared" si="143"/>
        <v>-0.23174349944170808</v>
      </c>
      <c r="AB695" s="21">
        <f t="shared" si="144"/>
        <v>-0.24745959841235798</v>
      </c>
      <c r="AC695" s="21">
        <f t="shared" si="145"/>
        <v>-3.2745417925903297E-2</v>
      </c>
    </row>
    <row r="696" spans="20:29" x14ac:dyDescent="0.2">
      <c r="T696" s="21">
        <f t="shared" si="136"/>
        <v>-10.081435894285715</v>
      </c>
      <c r="U696" s="21">
        <f t="shared" si="137"/>
        <v>-12.500267040485141</v>
      </c>
      <c r="V696" s="21">
        <f t="shared" si="138"/>
        <v>-4.2802837086053174</v>
      </c>
      <c r="W696" s="21">
        <f t="shared" si="139"/>
        <v>1.6738471077750408</v>
      </c>
      <c r="X696" s="21">
        <f t="shared" si="140"/>
        <v>-0.15706075227524485</v>
      </c>
      <c r="Y696" s="21">
        <f t="shared" si="141"/>
        <v>2.5674729598614539</v>
      </c>
      <c r="Z696" s="21">
        <f t="shared" si="142"/>
        <v>0.1355992263156813</v>
      </c>
      <c r="AA696" s="21">
        <f t="shared" si="143"/>
        <v>-0.76202242872742232</v>
      </c>
      <c r="AB696" s="21">
        <f t="shared" si="144"/>
        <v>2.1124943969745473</v>
      </c>
      <c r="AC696" s="21">
        <f t="shared" si="145"/>
        <v>1.1288175124907633</v>
      </c>
    </row>
    <row r="697" spans="20:29" x14ac:dyDescent="0.2">
      <c r="T697" s="21">
        <f t="shared" si="136"/>
        <v>-2.1329033180059529</v>
      </c>
      <c r="U697" s="21">
        <f t="shared" si="137"/>
        <v>-10.100686584472442</v>
      </c>
      <c r="V697" s="21">
        <f t="shared" si="138"/>
        <v>-4.5823691989624464</v>
      </c>
      <c r="W697" s="21">
        <f t="shared" si="139"/>
        <v>3.0059501701262326</v>
      </c>
      <c r="X697" s="21">
        <f t="shared" si="140"/>
        <v>-0.58492924495381593</v>
      </c>
      <c r="Y697" s="21">
        <f t="shared" si="141"/>
        <v>6.040078671319784</v>
      </c>
      <c r="Z697" s="21">
        <f t="shared" si="142"/>
        <v>-5.1382258312818174E-4</v>
      </c>
      <c r="AA697" s="21">
        <f t="shared" si="143"/>
        <v>-0.84691367438218423</v>
      </c>
      <c r="AB697" s="21">
        <f t="shared" si="144"/>
        <v>3.8308908799209771</v>
      </c>
      <c r="AC697" s="21">
        <f t="shared" si="145"/>
        <v>1.1056002490979067</v>
      </c>
    </row>
    <row r="698" spans="20:29" x14ac:dyDescent="0.2">
      <c r="T698" s="21">
        <f t="shared" si="136"/>
        <v>-3.8780018011607158</v>
      </c>
      <c r="U698" s="21">
        <f t="shared" si="137"/>
        <v>-9.1692574026874354</v>
      </c>
      <c r="V698" s="21">
        <f t="shared" si="138"/>
        <v>-4.6345764197957848</v>
      </c>
      <c r="W698" s="21">
        <f t="shared" si="139"/>
        <v>2.9876370328345647</v>
      </c>
      <c r="X698" s="21">
        <f t="shared" si="140"/>
        <v>-0.32852878450738754</v>
      </c>
      <c r="Y698" s="21">
        <f t="shared" si="141"/>
        <v>4.9148907849804981</v>
      </c>
      <c r="Z698" s="21">
        <f t="shared" si="142"/>
        <v>0.12199343958949074</v>
      </c>
      <c r="AA698" s="21">
        <f t="shared" si="143"/>
        <v>-0.8542630501559938</v>
      </c>
      <c r="AB698" s="21">
        <f t="shared" si="144"/>
        <v>2.7480597732840728</v>
      </c>
      <c r="AC698" s="21">
        <f t="shared" si="145"/>
        <v>0.33605877433600151</v>
      </c>
    </row>
    <row r="699" spans="20:29" x14ac:dyDescent="0.2">
      <c r="T699" s="21">
        <f t="shared" si="136"/>
        <v>-12.794694111428575</v>
      </c>
      <c r="U699" s="21">
        <f t="shared" si="137"/>
        <v>-9.6729166056629765</v>
      </c>
      <c r="V699" s="21">
        <f t="shared" si="138"/>
        <v>-4.6228052510160111</v>
      </c>
      <c r="W699" s="21">
        <f t="shared" si="139"/>
        <v>0.87621521655480183</v>
      </c>
      <c r="X699" s="21">
        <f t="shared" si="140"/>
        <v>1.6220643944993451E-2</v>
      </c>
      <c r="Y699" s="21">
        <f t="shared" si="141"/>
        <v>1.1174267262304989</v>
      </c>
      <c r="Z699" s="21">
        <f t="shared" si="142"/>
        <v>0.12210072319068124</v>
      </c>
      <c r="AA699" s="21">
        <f t="shared" si="143"/>
        <v>-0.80258344646551771</v>
      </c>
      <c r="AB699" s="21">
        <f t="shared" si="144"/>
        <v>0.47789799947454803</v>
      </c>
      <c r="AC699" s="21">
        <f t="shared" si="145"/>
        <v>-0.30623973349137945</v>
      </c>
    </row>
    <row r="700" spans="20:29" x14ac:dyDescent="0.2">
      <c r="T700" s="21">
        <f t="shared" si="136"/>
        <v>-17.845033720654762</v>
      </c>
      <c r="U700" s="21">
        <f t="shared" si="137"/>
        <v>-10.544188375127305</v>
      </c>
      <c r="V700" s="21">
        <f t="shared" si="138"/>
        <v>-4.6255154583672038</v>
      </c>
      <c r="W700" s="21">
        <f t="shared" si="139"/>
        <v>-7.7221736535308949E-3</v>
      </c>
      <c r="X700" s="21">
        <f t="shared" si="140"/>
        <v>0.16557466439142232</v>
      </c>
      <c r="Y700" s="21">
        <f t="shared" si="141"/>
        <v>-6.031684335283316E-2</v>
      </c>
      <c r="Z700" s="21">
        <f t="shared" si="142"/>
        <v>-2.5810512731937851E-2</v>
      </c>
      <c r="AA700" s="21">
        <f t="shared" si="143"/>
        <v>-0.67246078432266043</v>
      </c>
      <c r="AB700" s="21">
        <f t="shared" si="144"/>
        <v>-1.6583644878766419</v>
      </c>
      <c r="AC700" s="21">
        <f t="shared" si="145"/>
        <v>-0.41625677423542712</v>
      </c>
    </row>
    <row r="701" spans="20:29" x14ac:dyDescent="0.2">
      <c r="T701" s="21">
        <f t="shared" si="136"/>
        <v>-20.589361025446429</v>
      </c>
      <c r="U701" s="21">
        <f t="shared" si="137"/>
        <v>-11.654088712657085</v>
      </c>
      <c r="V701" s="21">
        <f t="shared" si="138"/>
        <v>-4.6217943915517523</v>
      </c>
      <c r="W701" s="21">
        <f t="shared" si="139"/>
        <v>-1.1568663563618642</v>
      </c>
      <c r="X701" s="21">
        <f t="shared" si="140"/>
        <v>0.28877625692118403</v>
      </c>
      <c r="Y701" s="21">
        <f t="shared" si="141"/>
        <v>-0.66562345478140372</v>
      </c>
      <c r="Z701" s="21">
        <f t="shared" si="142"/>
        <v>-0.12415061502360444</v>
      </c>
      <c r="AA701" s="21">
        <f t="shared" si="143"/>
        <v>-0.55775693569170803</v>
      </c>
      <c r="AB701" s="21">
        <f t="shared" si="144"/>
        <v>-1.6820230744540225</v>
      </c>
      <c r="AC701" s="21">
        <f t="shared" si="145"/>
        <v>-0.41583854965209377</v>
      </c>
    </row>
    <row r="702" spans="20:29" x14ac:dyDescent="0.2">
      <c r="T702" s="21">
        <f t="shared" si="136"/>
        <v>-22.544038548452384</v>
      </c>
      <c r="U702" s="21">
        <f t="shared" si="137"/>
        <v>-12.912892306555023</v>
      </c>
      <c r="V702" s="21">
        <f t="shared" si="138"/>
        <v>-4.6031328351231622</v>
      </c>
      <c r="W702" s="21">
        <f t="shared" si="139"/>
        <v>-1.7645375986832927</v>
      </c>
      <c r="X702" s="21">
        <f t="shared" si="140"/>
        <v>0.32707636311166022</v>
      </c>
      <c r="Y702" s="21">
        <f t="shared" si="141"/>
        <v>-1.6021334062695001</v>
      </c>
      <c r="Z702" s="21">
        <f t="shared" si="142"/>
        <v>6.5402765869252644E-2</v>
      </c>
      <c r="AA702" s="21">
        <f t="shared" si="143"/>
        <v>-0.27631478387623182</v>
      </c>
      <c r="AB702" s="21">
        <f t="shared" si="144"/>
        <v>-1.3652316757337846</v>
      </c>
      <c r="AC702" s="21">
        <f t="shared" si="145"/>
        <v>-0.41228951158661753</v>
      </c>
    </row>
    <row r="703" spans="20:29" x14ac:dyDescent="0.2">
      <c r="T703" s="21">
        <f t="shared" si="136"/>
        <v>-23.996034437559523</v>
      </c>
      <c r="U703" s="21">
        <f t="shared" si="137"/>
        <v>-13.44587236295456</v>
      </c>
      <c r="V703" s="21">
        <f t="shared" si="138"/>
        <v>-4.5712570662541196</v>
      </c>
      <c r="W703" s="21">
        <f t="shared" si="139"/>
        <v>-1.994179194248769</v>
      </c>
      <c r="X703" s="21">
        <f t="shared" si="140"/>
        <v>0.13959373007594555</v>
      </c>
      <c r="Y703" s="21">
        <f t="shared" si="141"/>
        <v>-2.5461673699599778</v>
      </c>
      <c r="Z703" s="21">
        <f t="shared" si="142"/>
        <v>6.566874816091936E-2</v>
      </c>
      <c r="AA703" s="21">
        <f t="shared" si="143"/>
        <v>0.1423489325523396</v>
      </c>
      <c r="AB703" s="21">
        <f t="shared" si="144"/>
        <v>-1.3577941592754503</v>
      </c>
      <c r="AC703" s="21">
        <f t="shared" si="145"/>
        <v>-0.42841472072352232</v>
      </c>
    </row>
    <row r="704" spans="20:29" x14ac:dyDescent="0.2">
      <c r="T704" s="21">
        <f t="shared" si="136"/>
        <v>-24.967954452529764</v>
      </c>
      <c r="U704" s="21">
        <f t="shared" si="137"/>
        <v>-13.987138668312127</v>
      </c>
      <c r="V704" s="21">
        <f t="shared" si="138"/>
        <v>-4.5436989442898366</v>
      </c>
      <c r="W704" s="21">
        <f t="shared" si="139"/>
        <v>-2.0335150347547213</v>
      </c>
      <c r="X704" s="21">
        <f t="shared" si="140"/>
        <v>0.19770232227832707</v>
      </c>
      <c r="Y704" s="21">
        <f t="shared" si="141"/>
        <v>-3.5086776349004527</v>
      </c>
      <c r="Z704" s="21">
        <f t="shared" si="142"/>
        <v>6.5794353131157529E-2</v>
      </c>
      <c r="AA704" s="21">
        <f t="shared" si="143"/>
        <v>0.48945326924876809</v>
      </c>
      <c r="AB704" s="21">
        <f t="shared" si="144"/>
        <v>-1.2956523065968808</v>
      </c>
      <c r="AC704" s="21">
        <f t="shared" si="145"/>
        <v>-0.35225565298542699</v>
      </c>
    </row>
    <row r="705" spans="20:29" x14ac:dyDescent="0.2">
      <c r="T705" s="21">
        <f t="shared" si="136"/>
        <v>-25.805494052261906</v>
      </c>
      <c r="U705" s="21">
        <f t="shared" si="137"/>
        <v>-14.903117963848217</v>
      </c>
      <c r="V705" s="21">
        <f t="shared" si="138"/>
        <v>-4.5202476845874813</v>
      </c>
      <c r="W705" s="21">
        <f t="shared" si="139"/>
        <v>-1.7821157868380544</v>
      </c>
      <c r="X705" s="21">
        <f t="shared" si="140"/>
        <v>0.35405354477832707</v>
      </c>
      <c r="Y705" s="21">
        <f t="shared" si="141"/>
        <v>-3.8490274745730733</v>
      </c>
      <c r="Z705" s="21">
        <f t="shared" si="142"/>
        <v>-0.20893006770217587</v>
      </c>
      <c r="AA705" s="21">
        <f t="shared" si="143"/>
        <v>0.65087244240353037</v>
      </c>
      <c r="AB705" s="21">
        <f t="shared" si="144"/>
        <v>-1.2591373193052129</v>
      </c>
      <c r="AC705" s="21">
        <f t="shared" si="145"/>
        <v>-0.28787076239018894</v>
      </c>
    </row>
    <row r="706" spans="20:29" x14ac:dyDescent="0.2">
      <c r="T706" s="21">
        <f t="shared" si="136"/>
        <v>-26.295782063154761</v>
      </c>
      <c r="U706" s="21">
        <f t="shared" si="137"/>
        <v>-15.865191880335715</v>
      </c>
      <c r="V706" s="21">
        <f t="shared" si="138"/>
        <v>-4.4971345908672191</v>
      </c>
      <c r="W706" s="21">
        <f t="shared" si="139"/>
        <v>-1.6295018665106737</v>
      </c>
      <c r="X706" s="21">
        <f t="shared" si="140"/>
        <v>0.62400869067118392</v>
      </c>
      <c r="Y706" s="21">
        <f t="shared" si="141"/>
        <v>-4.1343289520730737</v>
      </c>
      <c r="Z706" s="21">
        <f t="shared" si="142"/>
        <v>-7.5829177821223448E-2</v>
      </c>
      <c r="AA706" s="21">
        <f t="shared" si="143"/>
        <v>0.4390000373440065</v>
      </c>
      <c r="AB706" s="21">
        <f t="shared" si="144"/>
        <v>-0.89676144109092704</v>
      </c>
      <c r="AC706" s="21">
        <f t="shared" si="145"/>
        <v>-0.26007893295566514</v>
      </c>
    </row>
    <row r="707" spans="20:29" x14ac:dyDescent="0.2">
      <c r="T707" s="21">
        <f t="shared" si="136"/>
        <v>-23.509468723095242</v>
      </c>
      <c r="U707" s="21">
        <f t="shared" si="137"/>
        <v>-15.793734971318827</v>
      </c>
      <c r="V707" s="21">
        <f t="shared" si="138"/>
        <v>-4.5565366136053171</v>
      </c>
      <c r="W707" s="21">
        <f t="shared" si="139"/>
        <v>-0.58011836752257873</v>
      </c>
      <c r="X707" s="21">
        <f t="shared" si="140"/>
        <v>0.35439169480808852</v>
      </c>
      <c r="Y707" s="21">
        <f t="shared" si="141"/>
        <v>-2.4457206681147396</v>
      </c>
      <c r="Z707" s="21">
        <f t="shared" si="142"/>
        <v>-4.9393285291461614E-2</v>
      </c>
      <c r="AA707" s="21">
        <f t="shared" si="143"/>
        <v>-0.27287593027504142</v>
      </c>
      <c r="AB707" s="21">
        <f t="shared" si="144"/>
        <v>-0.25116218007902358</v>
      </c>
      <c r="AC707" s="21">
        <f t="shared" si="145"/>
        <v>8.5646272074096697E-2</v>
      </c>
    </row>
    <row r="708" spans="20:29" x14ac:dyDescent="0.2">
      <c r="T708" s="21">
        <f t="shared" si="136"/>
        <v>-11.178626798452381</v>
      </c>
      <c r="U708" s="21">
        <f t="shared" si="137"/>
        <v>-13.654034944651812</v>
      </c>
      <c r="V708" s="21">
        <f t="shared" si="138"/>
        <v>-4.8456332869386571</v>
      </c>
      <c r="W708" s="21">
        <f t="shared" si="139"/>
        <v>1.9583481594417078</v>
      </c>
      <c r="X708" s="21">
        <f t="shared" si="140"/>
        <v>-0.11561717977524466</v>
      </c>
      <c r="Y708" s="21">
        <f t="shared" si="141"/>
        <v>2.7984579856947862</v>
      </c>
      <c r="Z708" s="21">
        <f t="shared" si="142"/>
        <v>0.13753704298234792</v>
      </c>
      <c r="AA708" s="21">
        <f t="shared" si="143"/>
        <v>-0.80260137622742234</v>
      </c>
      <c r="AB708" s="21">
        <f t="shared" si="144"/>
        <v>2.0977480486412148</v>
      </c>
      <c r="AC708" s="21">
        <f t="shared" si="145"/>
        <v>1.2471801608240967</v>
      </c>
    </row>
  </sheetData>
  <conditionalFormatting sqref="D352:M352">
    <cfRule type="cellIs" dxfId="1" priority="1" operator="between">
      <formula>-0.7</formula>
      <formula>0.7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E352"/>
  <sheetViews>
    <sheetView topLeftCell="A2" workbookViewId="0">
      <selection activeCell="D351" sqref="D351"/>
    </sheetView>
  </sheetViews>
  <sheetFormatPr defaultColWidth="12.42578125" defaultRowHeight="15.75" customHeight="1" x14ac:dyDescent="0.2"/>
  <cols>
    <col min="4" max="4" width="12.42578125" style="7"/>
    <col min="6" max="19" width="12.42578125" style="7"/>
    <col min="21" max="28" width="14.7109375" style="7" customWidth="1"/>
    <col min="29" max="31" width="14.7109375" style="21" customWidth="1"/>
  </cols>
  <sheetData>
    <row r="1" spans="1:31" s="4" customFormat="1" ht="12.75" x14ac:dyDescent="0.2">
      <c r="A1" s="4" t="s">
        <v>11</v>
      </c>
      <c r="B1" s="5" t="s">
        <v>0</v>
      </c>
      <c r="C1" s="5" t="s">
        <v>1</v>
      </c>
      <c r="D1" s="6" t="s">
        <v>23</v>
      </c>
      <c r="E1" s="5" t="s">
        <v>12</v>
      </c>
      <c r="F1" s="6" t="s">
        <v>2</v>
      </c>
      <c r="G1" s="6"/>
      <c r="H1" s="6" t="s">
        <v>13</v>
      </c>
      <c r="I1" s="6" t="s">
        <v>14</v>
      </c>
      <c r="J1" s="8" t="s">
        <v>15</v>
      </c>
      <c r="K1" s="8" t="s">
        <v>16</v>
      </c>
      <c r="L1" s="8" t="s">
        <v>17</v>
      </c>
      <c r="M1" s="8" t="s">
        <v>18</v>
      </c>
      <c r="N1" s="8" t="s">
        <v>19</v>
      </c>
      <c r="O1" s="8" t="s">
        <v>20</v>
      </c>
      <c r="P1" s="8" t="s">
        <v>21</v>
      </c>
      <c r="Q1" s="8" t="s">
        <v>22</v>
      </c>
      <c r="R1" s="7" t="s">
        <v>36</v>
      </c>
      <c r="S1" s="7" t="s">
        <v>37</v>
      </c>
      <c r="U1" s="7" t="s">
        <v>47</v>
      </c>
      <c r="V1" s="23" t="s">
        <v>56</v>
      </c>
      <c r="W1" s="19" t="s">
        <v>48</v>
      </c>
      <c r="X1" s="19" t="s">
        <v>49</v>
      </c>
      <c r="Y1" s="19" t="s">
        <v>50</v>
      </c>
      <c r="Z1" s="19" t="s">
        <v>55</v>
      </c>
      <c r="AA1" s="19" t="s">
        <v>69</v>
      </c>
      <c r="AB1" s="19" t="s">
        <v>51</v>
      </c>
      <c r="AC1" s="20" t="s">
        <v>52</v>
      </c>
      <c r="AD1" s="20" t="s">
        <v>53</v>
      </c>
      <c r="AE1" s="20" t="s">
        <v>54</v>
      </c>
    </row>
    <row r="2" spans="1:31" ht="15.75" customHeight="1" x14ac:dyDescent="0.2">
      <c r="A2" s="3">
        <v>32888</v>
      </c>
      <c r="B2">
        <f>YEAR(A2)</f>
        <v>1990</v>
      </c>
      <c r="C2">
        <f>MONTH(A2)</f>
        <v>1</v>
      </c>
      <c r="D2" s="7">
        <v>-1.17996824</v>
      </c>
      <c r="F2" s="7">
        <v>1140.36169434</v>
      </c>
      <c r="H2" s="7">
        <v>1007.40942383</v>
      </c>
      <c r="I2" s="7">
        <v>119.76132201999999</v>
      </c>
      <c r="J2" s="7">
        <v>1.36987865</v>
      </c>
      <c r="K2" s="7">
        <v>0.63979775000000005</v>
      </c>
      <c r="L2" s="7">
        <v>3.0866727799999998</v>
      </c>
      <c r="M2" s="7">
        <v>0.14558551</v>
      </c>
      <c r="N2" s="7">
        <v>2.2214271999999999</v>
      </c>
      <c r="O2" s="7">
        <v>5.7064800299999998</v>
      </c>
      <c r="P2" s="7">
        <v>2.1090060000000001E-2</v>
      </c>
      <c r="Q2" s="7">
        <v>0</v>
      </c>
      <c r="R2" s="7">
        <v>0</v>
      </c>
      <c r="S2" s="7">
        <v>0</v>
      </c>
      <c r="T2" s="7"/>
      <c r="U2" s="7">
        <v>2.8222105499999994</v>
      </c>
      <c r="V2" s="7">
        <v>1.9049036302871707</v>
      </c>
      <c r="W2" s="7">
        <v>2.0749477999999999</v>
      </c>
      <c r="X2" s="7">
        <v>2.55201827</v>
      </c>
      <c r="Y2" s="7">
        <v>0.73484631999999994</v>
      </c>
      <c r="Z2" s="7">
        <v>2.55201827</v>
      </c>
      <c r="AA2" s="21">
        <v>0</v>
      </c>
      <c r="AB2" s="7">
        <v>2.7590046500000001</v>
      </c>
      <c r="AC2" s="21">
        <v>2.4874089999999998E-2</v>
      </c>
      <c r="AD2" s="21">
        <v>1.026844E-2</v>
      </c>
      <c r="AE2" s="21">
        <v>6.4591599999999994E-3</v>
      </c>
    </row>
    <row r="3" spans="1:31" ht="15.75" customHeight="1" x14ac:dyDescent="0.2">
      <c r="A3" s="3">
        <v>32919</v>
      </c>
      <c r="B3">
        <f t="shared" ref="B3:B66" si="0">YEAR(A3)</f>
        <v>1990</v>
      </c>
      <c r="C3">
        <f t="shared" ref="C3:C66" si="1">MONTH(A3)</f>
        <v>2</v>
      </c>
      <c r="D3" s="7">
        <v>0.58442061999999995</v>
      </c>
      <c r="F3" s="7">
        <v>1142.1260986299999</v>
      </c>
      <c r="H3" s="7">
        <v>1007.02862549</v>
      </c>
      <c r="I3" s="7">
        <v>119.97678375</v>
      </c>
      <c r="J3" s="7">
        <v>1.1541174700000001</v>
      </c>
      <c r="K3" s="7">
        <v>0.30627494999999999</v>
      </c>
      <c r="L3" s="7">
        <v>3.5507307099999998</v>
      </c>
      <c r="M3" s="7">
        <v>0.14613683999999999</v>
      </c>
      <c r="N3" s="7">
        <v>4.0559821100000004</v>
      </c>
      <c r="O3" s="7">
        <v>5.83361149</v>
      </c>
      <c r="P3" s="7">
        <v>7.384454E-2</v>
      </c>
      <c r="Q3" s="7">
        <v>0</v>
      </c>
      <c r="R3" s="7">
        <v>0</v>
      </c>
      <c r="S3" s="7">
        <v>0</v>
      </c>
      <c r="T3" s="7"/>
      <c r="U3" s="7">
        <v>6.01655096</v>
      </c>
      <c r="V3" s="7">
        <v>1.6457835841290078</v>
      </c>
      <c r="W3" s="7">
        <v>2.0944831599999998</v>
      </c>
      <c r="X3" s="7">
        <v>2.3570243199999998</v>
      </c>
      <c r="Y3" s="7">
        <v>0.55715464000000003</v>
      </c>
      <c r="Z3" s="7">
        <v>2.3570243199999998</v>
      </c>
      <c r="AA3" s="21">
        <v>4.4461810297011213E-8</v>
      </c>
      <c r="AB3" s="7">
        <v>1.1620747599999999</v>
      </c>
      <c r="AC3" s="21">
        <v>2.2466920000000001E-2</v>
      </c>
      <c r="AD3" s="21">
        <v>9.2747200000000019E-3</v>
      </c>
      <c r="AE3" s="21">
        <v>5.9466399999999996E-3</v>
      </c>
    </row>
    <row r="4" spans="1:31" ht="15.75" customHeight="1" x14ac:dyDescent="0.2">
      <c r="A4" s="3">
        <v>32947</v>
      </c>
      <c r="B4">
        <f t="shared" si="0"/>
        <v>1990</v>
      </c>
      <c r="C4">
        <f t="shared" si="1"/>
        <v>3</v>
      </c>
      <c r="D4" s="7">
        <v>2.6558542300000001</v>
      </c>
      <c r="F4" s="7">
        <v>1144.1975097699999</v>
      </c>
      <c r="H4" s="7">
        <v>1006.73492432</v>
      </c>
      <c r="I4" s="7">
        <v>120.2165451</v>
      </c>
      <c r="J4" s="7">
        <v>1.1084046400000001</v>
      </c>
      <c r="K4" s="7">
        <v>0.19334245999999999</v>
      </c>
      <c r="L4" s="7">
        <v>3.71598506</v>
      </c>
      <c r="M4" s="7">
        <v>0.14613683999999999</v>
      </c>
      <c r="N4" s="7">
        <v>5.7958645799999999</v>
      </c>
      <c r="O4" s="7">
        <v>6.1874785399999999</v>
      </c>
      <c r="P4" s="7">
        <v>9.8839419999999997E-2</v>
      </c>
      <c r="Q4" s="7">
        <v>0</v>
      </c>
      <c r="R4" s="7">
        <v>0</v>
      </c>
      <c r="S4" s="7">
        <v>0</v>
      </c>
      <c r="T4" s="7"/>
      <c r="U4" s="7">
        <v>8.429674069999999</v>
      </c>
      <c r="V4" s="7">
        <v>2.3354255630074894</v>
      </c>
      <c r="W4" s="7">
        <v>2.7265290500000003</v>
      </c>
      <c r="X4" s="7">
        <v>2.7789131600000001</v>
      </c>
      <c r="Y4" s="7">
        <v>0.59484504999999999</v>
      </c>
      <c r="Z4" s="7">
        <v>2.7789131600000001</v>
      </c>
      <c r="AA4" s="21">
        <v>1.2882333157020103E-4</v>
      </c>
      <c r="AB4" s="7">
        <v>1.38594459</v>
      </c>
      <c r="AC4" s="21">
        <v>2.4874089999999998E-2</v>
      </c>
      <c r="AD4" s="21">
        <v>1.026844E-2</v>
      </c>
      <c r="AE4" s="21">
        <v>6.8048100000000005E-3</v>
      </c>
    </row>
    <row r="5" spans="1:31" ht="15.75" customHeight="1" x14ac:dyDescent="0.2">
      <c r="A5" s="3">
        <v>32978</v>
      </c>
      <c r="B5">
        <f t="shared" si="0"/>
        <v>1990</v>
      </c>
      <c r="C5">
        <f t="shared" si="1"/>
        <v>4</v>
      </c>
      <c r="D5" s="7">
        <v>10.39573002</v>
      </c>
      <c r="F5" s="7">
        <v>1151.9373779299999</v>
      </c>
      <c r="H5" s="7">
        <v>1006.77905273</v>
      </c>
      <c r="I5" s="7">
        <v>120.55812073</v>
      </c>
      <c r="J5" s="7">
        <v>1.91936255</v>
      </c>
      <c r="K5" s="7">
        <v>0.13950782</v>
      </c>
      <c r="L5" s="7">
        <v>5.6707749400000003</v>
      </c>
      <c r="M5" s="7">
        <v>8.1046209999999994E-2</v>
      </c>
      <c r="N5" s="7">
        <v>7.77321434</v>
      </c>
      <c r="O5" s="7">
        <v>8.3709154100000003</v>
      </c>
      <c r="P5" s="7">
        <v>0.64543289000000004</v>
      </c>
      <c r="Q5" s="7">
        <v>0</v>
      </c>
      <c r="R5" s="7">
        <v>0</v>
      </c>
      <c r="S5" s="7">
        <v>0</v>
      </c>
      <c r="T5" s="7"/>
      <c r="U5" s="7">
        <v>17.802960299999999</v>
      </c>
      <c r="V5" s="7">
        <v>4.6620315231401328</v>
      </c>
      <c r="W5" s="7">
        <v>3.3948702000000002</v>
      </c>
      <c r="X5" s="7">
        <v>5.7999489000000004</v>
      </c>
      <c r="Y5" s="7">
        <v>1.0085615999999999</v>
      </c>
      <c r="Z5" s="7">
        <v>5.7999489000000004</v>
      </c>
      <c r="AA5" s="21">
        <v>4.0076129087749952E-3</v>
      </c>
      <c r="AB5" s="7">
        <v>0.50811930000000005</v>
      </c>
      <c r="AC5" s="21">
        <v>2.4071700000000001E-2</v>
      </c>
      <c r="AD5" s="21">
        <v>9.9372000000000002E-3</v>
      </c>
      <c r="AE5" s="21">
        <v>6.8583000000000003E-3</v>
      </c>
    </row>
    <row r="6" spans="1:31" ht="15.75" customHeight="1" x14ac:dyDescent="0.2">
      <c r="A6" s="3">
        <v>33008</v>
      </c>
      <c r="B6">
        <f t="shared" si="0"/>
        <v>1990</v>
      </c>
      <c r="C6">
        <f t="shared" si="1"/>
        <v>5</v>
      </c>
      <c r="D6" s="7">
        <v>15.55105019</v>
      </c>
      <c r="F6" s="7">
        <v>1157.09277344</v>
      </c>
      <c r="H6" s="7">
        <v>1007.34063721</v>
      </c>
      <c r="I6" s="7">
        <v>120.7882843</v>
      </c>
      <c r="J6" s="7">
        <v>3.7664020100000002</v>
      </c>
      <c r="K6" s="7">
        <v>0.17884006999999999</v>
      </c>
      <c r="L6" s="7">
        <v>8.0749197000000006</v>
      </c>
      <c r="M6" s="7">
        <v>7.0478999999999995E-4</v>
      </c>
      <c r="N6" s="7">
        <v>6.1264538799999997</v>
      </c>
      <c r="O6" s="7">
        <v>9.9363374699999998</v>
      </c>
      <c r="P6" s="7">
        <v>0.88013189999999997</v>
      </c>
      <c r="Q6" s="7">
        <v>0</v>
      </c>
      <c r="R6" s="7">
        <v>0</v>
      </c>
      <c r="S6" s="7">
        <v>0</v>
      </c>
      <c r="T6" s="7"/>
      <c r="U6" s="7">
        <v>18.114618739999997</v>
      </c>
      <c r="V6" s="7">
        <v>10.718160503145116</v>
      </c>
      <c r="W6" s="7">
        <v>4.5331699900000002</v>
      </c>
      <c r="X6" s="7">
        <v>10.026059369999999</v>
      </c>
      <c r="Y6" s="7">
        <v>2.0573401099999997</v>
      </c>
      <c r="Z6" s="7">
        <v>10.026059369999999</v>
      </c>
      <c r="AA6" s="21">
        <v>3.2540123777033726E-2</v>
      </c>
      <c r="AB6" s="7">
        <v>3.2252399999999999E-3</v>
      </c>
      <c r="AC6" s="21">
        <v>2.4874089999999998E-2</v>
      </c>
      <c r="AD6" s="21">
        <v>1.026844E-2</v>
      </c>
      <c r="AE6" s="21">
        <v>7.4561200000000001E-3</v>
      </c>
    </row>
    <row r="7" spans="1:31" ht="15.75" customHeight="1" x14ac:dyDescent="0.2">
      <c r="A7" s="3">
        <v>33039</v>
      </c>
      <c r="B7">
        <f t="shared" si="0"/>
        <v>1990</v>
      </c>
      <c r="C7">
        <f t="shared" si="1"/>
        <v>6</v>
      </c>
      <c r="D7" s="7">
        <v>23.131011959999999</v>
      </c>
      <c r="F7" s="7">
        <v>1164.6727294899999</v>
      </c>
      <c r="H7" s="7">
        <v>1008.87963867</v>
      </c>
      <c r="I7" s="7">
        <v>120.6794281</v>
      </c>
      <c r="J7" s="7">
        <v>7.3340840299999996</v>
      </c>
      <c r="K7" s="7">
        <v>0.15439816000000001</v>
      </c>
      <c r="L7" s="7">
        <v>11.7879734</v>
      </c>
      <c r="M7" s="7">
        <v>0.14606074999999999</v>
      </c>
      <c r="N7" s="7">
        <v>2.3627276400000001</v>
      </c>
      <c r="O7" s="7">
        <v>10.20392513</v>
      </c>
      <c r="P7" s="7">
        <v>3.1244621299999999</v>
      </c>
      <c r="Q7" s="7">
        <v>0</v>
      </c>
      <c r="R7" s="7">
        <v>0</v>
      </c>
      <c r="S7" s="7">
        <v>0</v>
      </c>
      <c r="T7" s="7"/>
      <c r="U7" s="7">
        <v>34.686630900000004</v>
      </c>
      <c r="V7" s="7">
        <v>21.190544647168142</v>
      </c>
      <c r="W7" s="7">
        <v>5.9825652000000007</v>
      </c>
      <c r="X7" s="7">
        <v>17.047128000000001</v>
      </c>
      <c r="Y7" s="7">
        <v>3.8615276999999999</v>
      </c>
      <c r="Z7" s="7">
        <v>17.047128000000001</v>
      </c>
      <c r="AA7" s="21">
        <v>0.5292612421738796</v>
      </c>
      <c r="AB7" s="7">
        <v>0.36487559999999997</v>
      </c>
      <c r="AC7" s="21">
        <v>2.4071700000000001E-2</v>
      </c>
      <c r="AD7" s="21">
        <v>9.9372000000000002E-3</v>
      </c>
      <c r="AE7" s="21">
        <v>7.4409000000000003E-3</v>
      </c>
    </row>
    <row r="8" spans="1:31" ht="15.75" customHeight="1" x14ac:dyDescent="0.2">
      <c r="A8" s="3">
        <v>33069</v>
      </c>
      <c r="B8">
        <f t="shared" si="0"/>
        <v>1990</v>
      </c>
      <c r="C8">
        <f t="shared" si="1"/>
        <v>7</v>
      </c>
      <c r="D8" s="7">
        <v>26.72400665</v>
      </c>
      <c r="F8" s="7">
        <v>1168.265625</v>
      </c>
      <c r="H8" s="7">
        <v>1010.04498291</v>
      </c>
      <c r="I8" s="7">
        <v>119.87860107</v>
      </c>
      <c r="J8" s="7">
        <v>10.061528210000001</v>
      </c>
      <c r="K8" s="7">
        <v>6.5631389999999998E-2</v>
      </c>
      <c r="L8" s="7">
        <v>13.77158642</v>
      </c>
      <c r="M8" s="7">
        <v>0.25715113000000001</v>
      </c>
      <c r="N8" s="7">
        <v>0.79337590999999996</v>
      </c>
      <c r="O8" s="7">
        <v>9.9743785900000006</v>
      </c>
      <c r="P8" s="7">
        <v>3.4184701400000002</v>
      </c>
      <c r="Q8" s="7">
        <v>0</v>
      </c>
      <c r="R8" s="7">
        <v>0</v>
      </c>
      <c r="S8" s="7">
        <v>0</v>
      </c>
      <c r="T8" s="7"/>
      <c r="U8" s="7">
        <v>36.729380940000006</v>
      </c>
      <c r="V8" s="7">
        <v>23.892293104263988</v>
      </c>
      <c r="W8" s="7">
        <v>6.9429401099999994</v>
      </c>
      <c r="X8" s="7">
        <v>20.795018859999999</v>
      </c>
      <c r="Y8" s="7">
        <v>5.4775741399999998</v>
      </c>
      <c r="Z8" s="7">
        <v>20.795018859999999</v>
      </c>
      <c r="AA8" s="21">
        <v>1.444858760163894</v>
      </c>
      <c r="AB8" s="7">
        <v>0.58737870000000003</v>
      </c>
      <c r="AC8" s="21">
        <v>2.4874089999999998E-2</v>
      </c>
      <c r="AD8" s="21">
        <v>1.026844E-2</v>
      </c>
      <c r="AE8" s="21">
        <v>7.6793199999999999E-3</v>
      </c>
    </row>
    <row r="9" spans="1:31" ht="15.75" customHeight="1" x14ac:dyDescent="0.2">
      <c r="A9" s="3">
        <v>33100</v>
      </c>
      <c r="B9">
        <f t="shared" si="0"/>
        <v>1990</v>
      </c>
      <c r="C9">
        <f t="shared" si="1"/>
        <v>8</v>
      </c>
      <c r="D9" s="7">
        <v>24.459072110000001</v>
      </c>
      <c r="F9" s="7">
        <v>1166.0007324200001</v>
      </c>
      <c r="H9" s="7">
        <v>1010.5402832</v>
      </c>
      <c r="I9" s="7">
        <v>119.03145599</v>
      </c>
      <c r="J9" s="7">
        <v>10.295578000000001</v>
      </c>
      <c r="K9" s="7">
        <v>9.1582540000000004E-2</v>
      </c>
      <c r="L9" s="7">
        <v>13.571016309999999</v>
      </c>
      <c r="M9" s="7">
        <v>0.25717032000000001</v>
      </c>
      <c r="N9" s="7">
        <v>0.22289987</v>
      </c>
      <c r="O9" s="7">
        <v>9.94410229</v>
      </c>
      <c r="P9" s="7">
        <v>2.0466368199999998</v>
      </c>
      <c r="Q9" s="7">
        <v>0</v>
      </c>
      <c r="R9" s="7">
        <v>0</v>
      </c>
      <c r="S9" s="7">
        <v>0</v>
      </c>
      <c r="T9" s="7"/>
      <c r="U9" s="7">
        <v>25.972495639999998</v>
      </c>
      <c r="V9" s="7">
        <v>25.421283682710182</v>
      </c>
      <c r="W9" s="7">
        <v>6.7972996299999995</v>
      </c>
      <c r="X9" s="7">
        <v>17.128830520000001</v>
      </c>
      <c r="Y9" s="7">
        <v>5.6030274200000001</v>
      </c>
      <c r="Z9" s="7">
        <v>17.128830520000001</v>
      </c>
      <c r="AA9" s="21">
        <v>1.3990513100024005</v>
      </c>
      <c r="AB9" s="7">
        <v>1.2268057800000001</v>
      </c>
      <c r="AC9" s="21">
        <v>2.4874089999999998E-2</v>
      </c>
      <c r="AD9" s="21">
        <v>1.026844E-2</v>
      </c>
      <c r="AE9" s="21">
        <v>7.7031900000000004E-3</v>
      </c>
    </row>
    <row r="10" spans="1:31" ht="15.75" customHeight="1" x14ac:dyDescent="0.2">
      <c r="A10" s="3">
        <v>33131</v>
      </c>
      <c r="B10">
        <f t="shared" si="0"/>
        <v>1990</v>
      </c>
      <c r="C10">
        <f t="shared" si="1"/>
        <v>9</v>
      </c>
      <c r="D10" s="7">
        <v>24.253177640000001</v>
      </c>
      <c r="F10" s="7">
        <v>1165.7947998</v>
      </c>
      <c r="H10" s="7">
        <v>1011.02307129</v>
      </c>
      <c r="I10" s="7">
        <v>119.15692902000001</v>
      </c>
      <c r="J10" s="7">
        <v>10.021442410000001</v>
      </c>
      <c r="K10" s="7">
        <v>6.4320890000000006E-2</v>
      </c>
      <c r="L10" s="7">
        <v>13.26527596</v>
      </c>
      <c r="M10" s="7">
        <v>0.25717032000000001</v>
      </c>
      <c r="N10" s="7">
        <v>0.16758618</v>
      </c>
      <c r="O10" s="7">
        <v>9.9562349300000008</v>
      </c>
      <c r="P10" s="7">
        <v>1.8828285899999999</v>
      </c>
      <c r="Q10" s="7">
        <v>0</v>
      </c>
      <c r="R10" s="7">
        <v>0</v>
      </c>
      <c r="S10" s="7">
        <v>0</v>
      </c>
      <c r="T10" s="7"/>
      <c r="U10" s="7">
        <v>30.169662299999999</v>
      </c>
      <c r="V10" s="7">
        <v>22.811106540700429</v>
      </c>
      <c r="W10" s="7">
        <v>5.5266902999999994</v>
      </c>
      <c r="X10" s="7">
        <v>16.054601699999999</v>
      </c>
      <c r="Y10" s="7">
        <v>5.2698558000000002</v>
      </c>
      <c r="Z10" s="7">
        <v>16.054601699999999</v>
      </c>
      <c r="AA10" s="21">
        <v>0.47205604187702643</v>
      </c>
      <c r="AB10" s="7">
        <v>0.48744480000000001</v>
      </c>
      <c r="AC10" s="21">
        <v>2.4071700000000001E-2</v>
      </c>
      <c r="AD10" s="21">
        <v>9.9372000000000002E-3</v>
      </c>
      <c r="AE10" s="21">
        <v>7.2842999999999996E-3</v>
      </c>
    </row>
    <row r="11" spans="1:31" ht="15.75" customHeight="1" x14ac:dyDescent="0.2">
      <c r="A11" s="3">
        <v>33161</v>
      </c>
      <c r="B11">
        <f t="shared" si="0"/>
        <v>1990</v>
      </c>
      <c r="C11">
        <f t="shared" si="1"/>
        <v>10</v>
      </c>
      <c r="D11" s="7">
        <v>20.777061459999999</v>
      </c>
      <c r="F11" s="7">
        <v>1162.31872559</v>
      </c>
      <c r="H11" s="7">
        <v>1010.98931885</v>
      </c>
      <c r="I11" s="7">
        <v>119.46966553</v>
      </c>
      <c r="J11" s="7">
        <v>9.1822776800000003</v>
      </c>
      <c r="K11" s="7">
        <v>0.20188095</v>
      </c>
      <c r="L11" s="7">
        <v>10.508980749999999</v>
      </c>
      <c r="M11" s="7">
        <v>0.25717032000000001</v>
      </c>
      <c r="N11" s="7">
        <v>0.66969460000000003</v>
      </c>
      <c r="O11" s="7">
        <v>9.5123128900000005</v>
      </c>
      <c r="P11" s="7">
        <v>1.52742577</v>
      </c>
      <c r="Q11" s="7">
        <v>0</v>
      </c>
      <c r="R11" s="7">
        <v>0</v>
      </c>
      <c r="S11" s="7">
        <v>0</v>
      </c>
      <c r="T11" s="7"/>
      <c r="U11" s="7">
        <v>12.392224889999998</v>
      </c>
      <c r="V11" s="7">
        <v>20.659639926645919</v>
      </c>
      <c r="W11" s="7">
        <v>4.1569149300000001</v>
      </c>
      <c r="X11" s="7">
        <v>12.68536306</v>
      </c>
      <c r="Y11" s="7">
        <v>4.9922586000000004</v>
      </c>
      <c r="Z11" s="7">
        <v>12.68536306</v>
      </c>
      <c r="AA11" s="21">
        <v>1.2759219992229474E-2</v>
      </c>
      <c r="AB11" s="7">
        <v>2.17687549</v>
      </c>
      <c r="AC11" s="21">
        <v>2.4874089999999998E-2</v>
      </c>
      <c r="AD11" s="21">
        <v>1.026844E-2</v>
      </c>
      <c r="AE11" s="21">
        <v>7.1873499999999995E-3</v>
      </c>
    </row>
    <row r="12" spans="1:31" ht="15.75" customHeight="1" x14ac:dyDescent="0.2">
      <c r="A12" s="3">
        <v>33192</v>
      </c>
      <c r="B12">
        <f t="shared" si="0"/>
        <v>1990</v>
      </c>
      <c r="C12">
        <f t="shared" si="1"/>
        <v>11</v>
      </c>
      <c r="D12" s="7">
        <v>8.5170888900000001</v>
      </c>
      <c r="F12" s="7">
        <v>1150.0587158200001</v>
      </c>
      <c r="H12" s="7">
        <v>1009.9846801800001</v>
      </c>
      <c r="I12" s="7">
        <v>119.54729462</v>
      </c>
      <c r="J12" s="7">
        <v>5.5000596000000002</v>
      </c>
      <c r="K12" s="7">
        <v>0.45617395999999999</v>
      </c>
      <c r="L12" s="7">
        <v>5.3344554899999999</v>
      </c>
      <c r="M12" s="7">
        <v>0.14606074999999999</v>
      </c>
      <c r="N12" s="7">
        <v>1.28108299</v>
      </c>
      <c r="O12" s="7">
        <v>7.7765431400000002</v>
      </c>
      <c r="P12" s="7">
        <v>3.2403630000000003E-2</v>
      </c>
      <c r="Q12" s="7">
        <v>0</v>
      </c>
      <c r="R12" s="7">
        <v>0</v>
      </c>
      <c r="S12" s="7">
        <v>0</v>
      </c>
      <c r="T12" s="7"/>
      <c r="U12" s="7">
        <v>1.3227032999999999</v>
      </c>
      <c r="V12" s="7">
        <v>7.0610759934704985</v>
      </c>
      <c r="W12" s="7">
        <v>2.6071578</v>
      </c>
      <c r="X12" s="7">
        <v>3.7554753000000001</v>
      </c>
      <c r="Y12" s="7">
        <v>2.8940142</v>
      </c>
      <c r="Z12" s="7">
        <v>3.7554753000000001</v>
      </c>
      <c r="AA12" s="21">
        <v>2.7224919197937761E-4</v>
      </c>
      <c r="AB12" s="7">
        <v>1.0066239000000001</v>
      </c>
      <c r="AC12" s="21">
        <v>2.4071700000000001E-2</v>
      </c>
      <c r="AD12" s="21">
        <v>9.9372000000000002E-3</v>
      </c>
      <c r="AE12" s="21">
        <v>6.7418999999999995E-3</v>
      </c>
    </row>
    <row r="13" spans="1:31" ht="15.75" customHeight="1" x14ac:dyDescent="0.2">
      <c r="A13" s="3">
        <v>33222</v>
      </c>
      <c r="B13">
        <f t="shared" si="0"/>
        <v>1990</v>
      </c>
      <c r="C13">
        <f t="shared" si="1"/>
        <v>12</v>
      </c>
      <c r="D13" s="7">
        <v>3.8988542599999998</v>
      </c>
      <c r="F13" s="7">
        <v>1145.4405517600001</v>
      </c>
      <c r="H13" s="7">
        <v>1009.22833252</v>
      </c>
      <c r="I13" s="7">
        <v>119.62748718</v>
      </c>
      <c r="J13" s="7">
        <v>3.62587094</v>
      </c>
      <c r="K13" s="7">
        <v>0.63435810999999998</v>
      </c>
      <c r="L13" s="7">
        <v>4.41049004</v>
      </c>
      <c r="M13" s="7">
        <v>5.7686139999999997E-2</v>
      </c>
      <c r="N13" s="7">
        <v>1.9027852999999999</v>
      </c>
      <c r="O13" s="7">
        <v>5.94661331</v>
      </c>
      <c r="P13" s="7">
        <v>6.9124900000000003E-3</v>
      </c>
      <c r="Q13" s="7">
        <v>0</v>
      </c>
      <c r="R13" s="7">
        <v>0</v>
      </c>
      <c r="S13" s="7">
        <v>0</v>
      </c>
      <c r="T13" s="7"/>
      <c r="U13" s="7">
        <v>1.59439727</v>
      </c>
      <c r="V13" s="7">
        <v>3.4931302934082757</v>
      </c>
      <c r="W13" s="7">
        <v>1.80730434</v>
      </c>
      <c r="X13" s="7">
        <v>2.7174537999999999</v>
      </c>
      <c r="Y13" s="7">
        <v>1.9720829800000002</v>
      </c>
      <c r="Z13" s="7">
        <v>2.7174537999999999</v>
      </c>
      <c r="AA13" s="21">
        <v>0</v>
      </c>
      <c r="AB13" s="7">
        <v>1.0470746</v>
      </c>
      <c r="AC13" s="21">
        <v>2.4874089999999998E-2</v>
      </c>
      <c r="AD13" s="21">
        <v>1.026844E-2</v>
      </c>
      <c r="AE13" s="21">
        <v>6.5270500000000004E-3</v>
      </c>
    </row>
    <row r="14" spans="1:31" ht="15.75" customHeight="1" x14ac:dyDescent="0.2">
      <c r="A14" s="3">
        <v>33253</v>
      </c>
      <c r="B14">
        <f t="shared" si="0"/>
        <v>1991</v>
      </c>
      <c r="C14">
        <f t="shared" si="1"/>
        <v>1</v>
      </c>
      <c r="D14" s="7">
        <v>2.4845249699999998</v>
      </c>
      <c r="F14" s="7">
        <v>1144.0262451200001</v>
      </c>
      <c r="H14" s="7">
        <v>1008.33978271</v>
      </c>
      <c r="I14" s="7">
        <v>119.75850677</v>
      </c>
      <c r="J14" s="7">
        <v>2.1081862400000002</v>
      </c>
      <c r="K14" s="7">
        <v>0.57670480000000002</v>
      </c>
      <c r="L14" s="7">
        <v>3.86032128</v>
      </c>
      <c r="M14" s="7">
        <v>0.14501710000000001</v>
      </c>
      <c r="N14" s="7">
        <v>3.4378297299999998</v>
      </c>
      <c r="O14" s="7">
        <v>5.7832789399999998</v>
      </c>
      <c r="P14" s="7">
        <v>1.6592860000000001E-2</v>
      </c>
      <c r="Q14" s="7">
        <v>0</v>
      </c>
      <c r="R14" s="7">
        <v>0</v>
      </c>
      <c r="S14" s="7">
        <v>0</v>
      </c>
      <c r="T14" s="7"/>
      <c r="U14" s="7">
        <v>3.4960885500000001</v>
      </c>
      <c r="V14" s="7">
        <v>2.6751848932776259</v>
      </c>
      <c r="W14" s="7">
        <v>1.8237396099999998</v>
      </c>
      <c r="X14" s="7">
        <v>2.84468648</v>
      </c>
      <c r="Y14" s="7">
        <v>1.1379461399999999</v>
      </c>
      <c r="Z14" s="7">
        <v>2.84468648</v>
      </c>
      <c r="AA14" s="21">
        <v>0</v>
      </c>
      <c r="AB14" s="7">
        <v>2.5022905500000001</v>
      </c>
      <c r="AC14" s="21">
        <v>2.5014520000000005E-2</v>
      </c>
      <c r="AD14" s="21">
        <v>1.020303E-2</v>
      </c>
      <c r="AE14" s="21">
        <v>6.2871099999999985E-3</v>
      </c>
    </row>
    <row r="15" spans="1:31" ht="15.75" customHeight="1" x14ac:dyDescent="0.2">
      <c r="A15" s="3">
        <v>33284</v>
      </c>
      <c r="B15">
        <f t="shared" si="0"/>
        <v>1991</v>
      </c>
      <c r="C15">
        <f t="shared" si="1"/>
        <v>2</v>
      </c>
      <c r="D15" s="7">
        <v>1.89064527</v>
      </c>
      <c r="F15" s="7">
        <v>1143.43237305</v>
      </c>
      <c r="H15" s="7">
        <v>1007.8630371100001</v>
      </c>
      <c r="I15" s="7">
        <v>119.97799683</v>
      </c>
      <c r="J15" s="7">
        <v>1.4272537199999999</v>
      </c>
      <c r="K15" s="7">
        <v>0.36990034999999999</v>
      </c>
      <c r="L15" s="7">
        <v>3.4725086699999999</v>
      </c>
      <c r="M15" s="7">
        <v>0.14518531000000001</v>
      </c>
      <c r="N15" s="7">
        <v>4.6325869600000003</v>
      </c>
      <c r="O15" s="7">
        <v>5.48910856</v>
      </c>
      <c r="P15" s="7">
        <v>5.4758920000000003E-2</v>
      </c>
      <c r="Q15" s="7">
        <v>0</v>
      </c>
      <c r="R15" s="7">
        <v>0</v>
      </c>
      <c r="S15" s="7">
        <v>0</v>
      </c>
      <c r="T15" s="7"/>
      <c r="U15" s="7">
        <v>5.8646047599999998</v>
      </c>
      <c r="V15" s="7">
        <v>1.6883864432013027</v>
      </c>
      <c r="W15" s="7">
        <v>2.1184738400000001</v>
      </c>
      <c r="X15" s="7">
        <v>2.4067315999999996</v>
      </c>
      <c r="Y15" s="7">
        <v>0.69068160000000001</v>
      </c>
      <c r="Z15" s="7">
        <v>2.4067315999999996</v>
      </c>
      <c r="AA15" s="21">
        <v>3.1123267207907852E-5</v>
      </c>
      <c r="AB15" s="7">
        <v>1.5313521999999999</v>
      </c>
      <c r="AC15" s="21">
        <v>2.2593760000000001E-2</v>
      </c>
      <c r="AD15" s="21">
        <v>9.2156400000000006E-3</v>
      </c>
      <c r="AE15" s="21">
        <v>6.06312E-3</v>
      </c>
    </row>
    <row r="16" spans="1:31" ht="15.75" customHeight="1" x14ac:dyDescent="0.2">
      <c r="A16" s="3">
        <v>33312</v>
      </c>
      <c r="B16">
        <f t="shared" si="0"/>
        <v>1991</v>
      </c>
      <c r="C16">
        <f t="shared" si="1"/>
        <v>3</v>
      </c>
      <c r="D16" s="7">
        <v>4.1375141099999997</v>
      </c>
      <c r="F16" s="7">
        <v>1145.6791992200001</v>
      </c>
      <c r="H16" s="7">
        <v>1007.46429443</v>
      </c>
      <c r="I16" s="7">
        <v>120.25453949</v>
      </c>
      <c r="J16" s="7">
        <v>1.36335742</v>
      </c>
      <c r="K16" s="7">
        <v>0.30096874000000001</v>
      </c>
      <c r="L16" s="7">
        <v>4.1093101499999998</v>
      </c>
      <c r="M16" s="7">
        <v>0.14518531000000001</v>
      </c>
      <c r="N16" s="7">
        <v>6.0367622399999998</v>
      </c>
      <c r="O16" s="7">
        <v>5.8641428900000001</v>
      </c>
      <c r="P16" s="7">
        <v>0.14060073000000001</v>
      </c>
      <c r="Q16" s="7">
        <v>0</v>
      </c>
      <c r="R16" s="7">
        <v>0</v>
      </c>
      <c r="S16" s="7">
        <v>0</v>
      </c>
      <c r="T16" s="7"/>
      <c r="U16" s="7">
        <v>7.8904219399999995</v>
      </c>
      <c r="V16" s="7">
        <v>2.2006434847897109</v>
      </c>
      <c r="W16" s="7">
        <v>3.0675516800000002</v>
      </c>
      <c r="X16" s="7">
        <v>3.3671211099999998</v>
      </c>
      <c r="Y16" s="7">
        <v>0.73310721999999995</v>
      </c>
      <c r="Z16" s="7">
        <v>3.3671211099999998</v>
      </c>
      <c r="AA16" s="21">
        <v>8.6966824564415051E-4</v>
      </c>
      <c r="AB16" s="7">
        <v>1.88583385</v>
      </c>
      <c r="AC16" s="21">
        <v>2.5014520000000005E-2</v>
      </c>
      <c r="AD16" s="21">
        <v>1.020303E-2</v>
      </c>
      <c r="AE16" s="21">
        <v>7.1039600000000012E-3</v>
      </c>
    </row>
    <row r="17" spans="1:31" ht="15.75" customHeight="1" x14ac:dyDescent="0.2">
      <c r="A17" s="3">
        <v>33343</v>
      </c>
      <c r="B17">
        <f t="shared" si="0"/>
        <v>1991</v>
      </c>
      <c r="C17">
        <f t="shared" si="1"/>
        <v>4</v>
      </c>
      <c r="D17" s="7">
        <v>9.2493543599999999</v>
      </c>
      <c r="F17" s="7">
        <v>1150.7910156200001</v>
      </c>
      <c r="H17" s="7">
        <v>1007.13616943</v>
      </c>
      <c r="I17" s="7">
        <v>120.63233948</v>
      </c>
      <c r="J17" s="7">
        <v>1.75170219</v>
      </c>
      <c r="K17" s="7">
        <v>0.22902657000000001</v>
      </c>
      <c r="L17" s="7">
        <v>5.3829998999999997</v>
      </c>
      <c r="M17" s="7">
        <v>8.1035540000000003E-2</v>
      </c>
      <c r="N17" s="7">
        <v>7.4183883699999997</v>
      </c>
      <c r="O17" s="7">
        <v>7.8022813800000002</v>
      </c>
      <c r="P17" s="7">
        <v>0.35708213</v>
      </c>
      <c r="Q17" s="7">
        <v>0</v>
      </c>
      <c r="R17" s="7">
        <v>0</v>
      </c>
      <c r="S17" s="7">
        <v>0</v>
      </c>
      <c r="T17" s="7"/>
      <c r="U17" s="7">
        <v>13.0851378</v>
      </c>
      <c r="V17" s="7">
        <v>4.1107076541294285</v>
      </c>
      <c r="W17" s="7">
        <v>3.7031765999999999</v>
      </c>
      <c r="X17" s="7">
        <v>4.4134194000000004</v>
      </c>
      <c r="Y17" s="7">
        <v>0.91975439999999997</v>
      </c>
      <c r="Z17" s="7">
        <v>4.4134194000000004</v>
      </c>
      <c r="AA17" s="21">
        <v>5.8555251408085986E-3</v>
      </c>
      <c r="AB17" s="7">
        <v>0.87869459999999999</v>
      </c>
      <c r="AC17" s="21">
        <v>2.4207600000000003E-2</v>
      </c>
      <c r="AD17" s="21">
        <v>9.8739000000000014E-3</v>
      </c>
      <c r="AE17" s="21">
        <v>7.0644000000000002E-3</v>
      </c>
    </row>
    <row r="18" spans="1:31" ht="15.75" customHeight="1" x14ac:dyDescent="0.2">
      <c r="A18" s="3">
        <v>33373</v>
      </c>
      <c r="B18">
        <f t="shared" si="0"/>
        <v>1991</v>
      </c>
      <c r="C18">
        <f t="shared" si="1"/>
        <v>5</v>
      </c>
      <c r="D18" s="7">
        <v>19.01005554</v>
      </c>
      <c r="F18" s="7">
        <v>1160.55175781</v>
      </c>
      <c r="H18" s="7">
        <v>1007.99255371</v>
      </c>
      <c r="I18" s="7">
        <v>120.95231628000001</v>
      </c>
      <c r="J18" s="7">
        <v>4.2992115000000002</v>
      </c>
      <c r="K18" s="7">
        <v>0.27197327999999998</v>
      </c>
      <c r="L18" s="7">
        <v>8.6403493900000008</v>
      </c>
      <c r="M18" s="7">
        <v>6.9536000000000001E-4</v>
      </c>
      <c r="N18" s="7">
        <v>6.5776343300000004</v>
      </c>
      <c r="O18" s="7">
        <v>9.7894458800000006</v>
      </c>
      <c r="P18" s="7">
        <v>2.0275738200000002</v>
      </c>
      <c r="Q18" s="7">
        <v>0</v>
      </c>
      <c r="R18" s="7">
        <v>0</v>
      </c>
      <c r="S18" s="7">
        <v>0</v>
      </c>
      <c r="T18" s="7"/>
      <c r="U18" s="7">
        <v>26.75755204</v>
      </c>
      <c r="V18" s="7">
        <v>12.651389512241323</v>
      </c>
      <c r="W18" s="7">
        <v>4.1740098800000007</v>
      </c>
      <c r="X18" s="7">
        <v>12.1340386</v>
      </c>
      <c r="Y18" s="7">
        <v>2.34820691</v>
      </c>
      <c r="Z18" s="7">
        <v>12.1340386</v>
      </c>
      <c r="AA18" s="21">
        <v>4.5742373950436989E-2</v>
      </c>
      <c r="AB18" s="7">
        <v>6.2988900000000006E-3</v>
      </c>
      <c r="AC18" s="21">
        <v>2.5014520000000005E-2</v>
      </c>
      <c r="AD18" s="21">
        <v>1.020303E-2</v>
      </c>
      <c r="AE18" s="21">
        <v>7.3615699999999996E-3</v>
      </c>
    </row>
    <row r="19" spans="1:31" ht="15.75" customHeight="1" x14ac:dyDescent="0.2">
      <c r="A19" s="3">
        <v>33404</v>
      </c>
      <c r="B19">
        <f t="shared" si="0"/>
        <v>1991</v>
      </c>
      <c r="C19">
        <f t="shared" si="1"/>
        <v>6</v>
      </c>
      <c r="D19" s="7">
        <v>24.108114239999999</v>
      </c>
      <c r="F19" s="7">
        <v>1165.6497802700001</v>
      </c>
      <c r="H19" s="7">
        <v>1009.2631225600001</v>
      </c>
      <c r="I19" s="7">
        <v>120.99211884</v>
      </c>
      <c r="J19" s="7">
        <v>7.1131629900000002</v>
      </c>
      <c r="K19" s="7">
        <v>0.25017296999999999</v>
      </c>
      <c r="L19" s="7">
        <v>11.40618896</v>
      </c>
      <c r="M19" s="7">
        <v>0.14568049</v>
      </c>
      <c r="N19" s="7">
        <v>3.4584095499999998</v>
      </c>
      <c r="O19" s="7">
        <v>10.239349369999999</v>
      </c>
      <c r="P19" s="7">
        <v>2.7815890300000001</v>
      </c>
      <c r="Q19" s="7">
        <v>0</v>
      </c>
      <c r="R19" s="7">
        <v>0</v>
      </c>
      <c r="S19" s="7">
        <v>0</v>
      </c>
      <c r="T19" s="7"/>
      <c r="U19" s="7">
        <v>33.296749500000004</v>
      </c>
      <c r="V19" s="7">
        <v>18.599534736188932</v>
      </c>
      <c r="W19" s="7">
        <v>5.8538886000000003</v>
      </c>
      <c r="X19" s="7">
        <v>16.838725799999999</v>
      </c>
      <c r="Y19" s="7">
        <v>3.7448240999999998</v>
      </c>
      <c r="Z19" s="7">
        <v>16.838725799999999</v>
      </c>
      <c r="AA19" s="21">
        <v>0.42348950137417712</v>
      </c>
      <c r="AB19" s="7">
        <v>0.4157556</v>
      </c>
      <c r="AC19" s="21">
        <v>2.4207600000000003E-2</v>
      </c>
      <c r="AD19" s="21">
        <v>9.8739000000000014E-3</v>
      </c>
      <c r="AE19" s="21">
        <v>7.4075999999999994E-3</v>
      </c>
    </row>
    <row r="20" spans="1:31" ht="15.75" customHeight="1" x14ac:dyDescent="0.2">
      <c r="A20" s="3">
        <v>33434</v>
      </c>
      <c r="B20">
        <f t="shared" si="0"/>
        <v>1991</v>
      </c>
      <c r="C20">
        <f t="shared" si="1"/>
        <v>7</v>
      </c>
      <c r="D20" s="7">
        <v>28.844976429999999</v>
      </c>
      <c r="F20" s="7">
        <v>1170.3865966799999</v>
      </c>
      <c r="H20" s="7">
        <v>1010.24658203</v>
      </c>
      <c r="I20" s="7">
        <v>120.11407471</v>
      </c>
      <c r="J20" s="7">
        <v>10.304301260000001</v>
      </c>
      <c r="K20" s="7">
        <v>0.10903374</v>
      </c>
      <c r="L20" s="7">
        <v>14.20814133</v>
      </c>
      <c r="M20" s="7">
        <v>0.25599646999999998</v>
      </c>
      <c r="N20" s="7">
        <v>1.5290516599999999</v>
      </c>
      <c r="O20" s="7">
        <v>9.9168643999999997</v>
      </c>
      <c r="P20" s="7">
        <v>3.7025992900000002</v>
      </c>
      <c r="Q20" s="7">
        <v>0</v>
      </c>
      <c r="R20" s="7">
        <v>0</v>
      </c>
      <c r="S20" s="7">
        <v>0</v>
      </c>
      <c r="T20" s="7"/>
      <c r="U20" s="7">
        <v>32.4742484</v>
      </c>
      <c r="V20" s="7">
        <v>28.628233235499565</v>
      </c>
      <c r="W20" s="7">
        <v>7.1482689199999996</v>
      </c>
      <c r="X20" s="7">
        <v>20.26590466</v>
      </c>
      <c r="Y20" s="7">
        <v>5.6086254000000002</v>
      </c>
      <c r="Z20" s="7">
        <v>20.26590466</v>
      </c>
      <c r="AA20" s="21">
        <v>1.5521875472085105</v>
      </c>
      <c r="AB20" s="7">
        <v>0.93011035999999991</v>
      </c>
      <c r="AC20" s="21">
        <v>2.5014520000000005E-2</v>
      </c>
      <c r="AD20" s="21">
        <v>1.020303E-2</v>
      </c>
      <c r="AE20" s="21">
        <v>7.7636399999999996E-3</v>
      </c>
    </row>
    <row r="21" spans="1:31" ht="15.75" customHeight="1" x14ac:dyDescent="0.2">
      <c r="A21" s="3">
        <v>33465</v>
      </c>
      <c r="B21">
        <f t="shared" si="0"/>
        <v>1991</v>
      </c>
      <c r="C21">
        <f t="shared" si="1"/>
        <v>8</v>
      </c>
      <c r="D21" s="7">
        <v>27.2041626</v>
      </c>
      <c r="F21" s="7">
        <v>1168.7458496100001</v>
      </c>
      <c r="H21" s="7">
        <v>1010.7611084</v>
      </c>
      <c r="I21" s="7">
        <v>119.34847259999999</v>
      </c>
      <c r="J21" s="7">
        <v>10.772356029999999</v>
      </c>
      <c r="K21" s="7">
        <v>7.139529E-2</v>
      </c>
      <c r="L21" s="7">
        <v>14.38794994</v>
      </c>
      <c r="M21" s="7">
        <v>0.25601539000000001</v>
      </c>
      <c r="N21" s="7">
        <v>0.55223166999999995</v>
      </c>
      <c r="O21" s="7">
        <v>9.9468002299999991</v>
      </c>
      <c r="P21" s="7">
        <v>2.6494796300000001</v>
      </c>
      <c r="Q21" s="7">
        <v>0</v>
      </c>
      <c r="R21" s="7">
        <v>0</v>
      </c>
      <c r="S21" s="7">
        <v>0</v>
      </c>
      <c r="T21" s="7"/>
      <c r="U21" s="7">
        <v>32.210767619999999</v>
      </c>
      <c r="V21" s="7">
        <v>25.815918696461488</v>
      </c>
      <c r="W21" s="7">
        <v>6.7501532800000001</v>
      </c>
      <c r="X21" s="7">
        <v>19.62122866</v>
      </c>
      <c r="Y21" s="7">
        <v>5.8642309399999997</v>
      </c>
      <c r="Z21" s="7">
        <v>19.62122866</v>
      </c>
      <c r="AA21" s="21">
        <v>1.4612452159261204</v>
      </c>
      <c r="AB21" s="7">
        <v>0.74288151999999996</v>
      </c>
      <c r="AC21" s="21">
        <v>2.5014520000000005E-2</v>
      </c>
      <c r="AD21" s="21">
        <v>1.020303E-2</v>
      </c>
      <c r="AE21" s="21">
        <v>7.7199300000000016E-3</v>
      </c>
    </row>
    <row r="22" spans="1:31" ht="15.75" customHeight="1" x14ac:dyDescent="0.2">
      <c r="A22" s="3">
        <v>33496</v>
      </c>
      <c r="B22">
        <f t="shared" si="0"/>
        <v>1991</v>
      </c>
      <c r="C22">
        <f t="shared" si="1"/>
        <v>9</v>
      </c>
      <c r="D22" s="7">
        <v>25.25511551</v>
      </c>
      <c r="F22" s="7">
        <v>1166.7967529299999</v>
      </c>
      <c r="H22" s="7">
        <v>1011.21228027</v>
      </c>
      <c r="I22" s="7">
        <v>119.27096558</v>
      </c>
      <c r="J22" s="7">
        <v>10.539354319999999</v>
      </c>
      <c r="K22" s="7">
        <v>4.931721E-2</v>
      </c>
      <c r="L22" s="7">
        <v>13.340155599999999</v>
      </c>
      <c r="M22" s="7">
        <v>0.25601539000000001</v>
      </c>
      <c r="N22" s="7">
        <v>0.23148309</v>
      </c>
      <c r="O22" s="7">
        <v>9.9252042800000009</v>
      </c>
      <c r="P22" s="7">
        <v>1.97199368</v>
      </c>
      <c r="Q22" s="7">
        <v>0</v>
      </c>
      <c r="R22" s="7">
        <v>0</v>
      </c>
      <c r="S22" s="7">
        <v>0</v>
      </c>
      <c r="T22" s="7"/>
      <c r="U22" s="7">
        <v>25.699335300000001</v>
      </c>
      <c r="V22" s="7">
        <v>21.565996026657885</v>
      </c>
      <c r="W22" s="7">
        <v>5.5217460000000003</v>
      </c>
      <c r="X22" s="7">
        <v>15.7468074</v>
      </c>
      <c r="Y22" s="7">
        <v>5.5428734999999998</v>
      </c>
      <c r="Z22" s="7">
        <v>15.7468074</v>
      </c>
      <c r="AA22" s="21">
        <v>0.5451825559439184</v>
      </c>
      <c r="AB22" s="7">
        <v>0.78798239999999997</v>
      </c>
      <c r="AC22" s="21">
        <v>2.4207600000000003E-2</v>
      </c>
      <c r="AD22" s="21">
        <v>9.8739000000000014E-3</v>
      </c>
      <c r="AE22" s="21">
        <v>7.2939000000000007E-3</v>
      </c>
    </row>
    <row r="23" spans="1:31" ht="15.75" customHeight="1" x14ac:dyDescent="0.2">
      <c r="A23" s="3">
        <v>33526</v>
      </c>
      <c r="B23">
        <f t="shared" si="0"/>
        <v>1991</v>
      </c>
      <c r="C23">
        <f t="shared" si="1"/>
        <v>10</v>
      </c>
      <c r="D23" s="7">
        <v>17.379789349999999</v>
      </c>
      <c r="F23" s="7">
        <v>1158.92150879</v>
      </c>
      <c r="H23" s="7">
        <v>1010.9199218799999</v>
      </c>
      <c r="I23" s="7">
        <v>119.54980469</v>
      </c>
      <c r="J23" s="7">
        <v>8.23526764</v>
      </c>
      <c r="K23" s="7">
        <v>0.2416954</v>
      </c>
      <c r="L23" s="7">
        <v>8.9887580899999993</v>
      </c>
      <c r="M23" s="7">
        <v>0.25601539000000001</v>
      </c>
      <c r="N23" s="7">
        <v>0.41891938000000001</v>
      </c>
      <c r="O23" s="7">
        <v>9.3993330000000004</v>
      </c>
      <c r="P23" s="7">
        <v>0.91176206000000004</v>
      </c>
      <c r="Q23" s="7">
        <v>0</v>
      </c>
      <c r="R23" s="7">
        <v>0</v>
      </c>
      <c r="S23" s="7">
        <v>0</v>
      </c>
      <c r="T23" s="7"/>
      <c r="U23" s="7">
        <v>12.059745550000001</v>
      </c>
      <c r="V23" s="7">
        <v>16.756559559434439</v>
      </c>
      <c r="W23" s="7">
        <v>4.2090835900000005</v>
      </c>
      <c r="X23" s="7">
        <v>10.62016631</v>
      </c>
      <c r="Y23" s="7">
        <v>4.4756894799999998</v>
      </c>
      <c r="Z23" s="7">
        <v>10.62016631</v>
      </c>
      <c r="AA23" s="21">
        <v>2.7600878738278507E-2</v>
      </c>
      <c r="AB23" s="7">
        <v>2.2101003600000002</v>
      </c>
      <c r="AC23" s="21">
        <v>2.5014520000000005E-2</v>
      </c>
      <c r="AD23" s="21">
        <v>1.020303E-2</v>
      </c>
      <c r="AE23" s="21">
        <v>7.2930599999999996E-3</v>
      </c>
    </row>
    <row r="24" spans="1:31" ht="15.75" customHeight="1" x14ac:dyDescent="0.2">
      <c r="A24" s="3">
        <v>33557</v>
      </c>
      <c r="B24">
        <f t="shared" si="0"/>
        <v>1991</v>
      </c>
      <c r="C24">
        <f t="shared" si="1"/>
        <v>11</v>
      </c>
      <c r="D24" s="7">
        <v>8.7250175500000005</v>
      </c>
      <c r="F24" s="7">
        <v>1150.2667236299999</v>
      </c>
      <c r="H24" s="7">
        <v>1010.08282471</v>
      </c>
      <c r="I24" s="7">
        <v>119.67716217</v>
      </c>
      <c r="J24" s="7">
        <v>5.1629538500000001</v>
      </c>
      <c r="K24" s="7">
        <v>0.46528705999999997</v>
      </c>
      <c r="L24" s="7">
        <v>5.2413444499999997</v>
      </c>
      <c r="M24" s="7">
        <v>0.14568049</v>
      </c>
      <c r="N24" s="7">
        <v>1.3259710099999999</v>
      </c>
      <c r="O24" s="7">
        <v>8.1080598800000008</v>
      </c>
      <c r="P24" s="7">
        <v>5.7410830000000003E-2</v>
      </c>
      <c r="Q24" s="7">
        <v>0</v>
      </c>
      <c r="R24" s="7">
        <v>0</v>
      </c>
      <c r="S24" s="7">
        <v>0</v>
      </c>
      <c r="T24" s="7"/>
      <c r="U24" s="7">
        <v>2.1417837</v>
      </c>
      <c r="V24" s="7">
        <v>6.5338620158082286</v>
      </c>
      <c r="W24" s="7">
        <v>2.2885751999999999</v>
      </c>
      <c r="X24" s="7">
        <v>3.7489203</v>
      </c>
      <c r="Y24" s="7">
        <v>2.7161514000000002</v>
      </c>
      <c r="Z24" s="7">
        <v>3.7489203</v>
      </c>
      <c r="AA24" s="21">
        <v>2.8153853448786031E-5</v>
      </c>
      <c r="AB24" s="7">
        <v>1.0243370999999999</v>
      </c>
      <c r="AC24" s="21">
        <v>2.4207600000000003E-2</v>
      </c>
      <c r="AD24" s="21">
        <v>9.8739000000000014E-3</v>
      </c>
      <c r="AE24" s="21">
        <v>6.5400000000000007E-3</v>
      </c>
    </row>
    <row r="25" spans="1:31" ht="15.75" customHeight="1" x14ac:dyDescent="0.2">
      <c r="A25" s="3">
        <v>33587</v>
      </c>
      <c r="B25">
        <f t="shared" si="0"/>
        <v>1991</v>
      </c>
      <c r="C25">
        <f t="shared" si="1"/>
        <v>12</v>
      </c>
      <c r="D25" s="7">
        <v>4.8343458200000002</v>
      </c>
      <c r="F25" s="7">
        <v>1146.37597656</v>
      </c>
      <c r="H25" s="7">
        <v>1009.33380127</v>
      </c>
      <c r="I25" s="7">
        <v>119.81047821</v>
      </c>
      <c r="J25" s="7">
        <v>3.4698588799999999</v>
      </c>
      <c r="K25" s="7">
        <v>0.61422199</v>
      </c>
      <c r="L25" s="7">
        <v>4.3475007999999997</v>
      </c>
      <c r="M25" s="7">
        <v>5.7534740000000001E-2</v>
      </c>
      <c r="N25" s="7">
        <v>2.110039</v>
      </c>
      <c r="O25" s="7">
        <v>6.6142458900000003</v>
      </c>
      <c r="P25" s="7">
        <v>1.8359400000000001E-2</v>
      </c>
      <c r="Q25" s="7">
        <v>0</v>
      </c>
      <c r="R25" s="7">
        <v>0</v>
      </c>
      <c r="S25" s="7">
        <v>0</v>
      </c>
      <c r="T25" s="7"/>
      <c r="U25" s="7">
        <v>3.48467342</v>
      </c>
      <c r="V25" s="7">
        <v>3.552790210260635</v>
      </c>
      <c r="W25" s="7">
        <v>1.77701424</v>
      </c>
      <c r="X25" s="7">
        <v>2.8152854600000001</v>
      </c>
      <c r="Y25" s="7">
        <v>1.8872703900000001</v>
      </c>
      <c r="Z25" s="7">
        <v>2.8152854600000001</v>
      </c>
      <c r="AA25" s="21">
        <v>0</v>
      </c>
      <c r="AB25" s="7">
        <v>0.90192267999999998</v>
      </c>
      <c r="AC25" s="21">
        <v>2.5014520000000005E-2</v>
      </c>
      <c r="AD25" s="21">
        <v>1.020303E-2</v>
      </c>
      <c r="AE25" s="21">
        <v>6.40677E-3</v>
      </c>
    </row>
    <row r="26" spans="1:31" ht="15.75" customHeight="1" x14ac:dyDescent="0.2">
      <c r="A26" s="3">
        <v>33618</v>
      </c>
      <c r="B26">
        <f t="shared" si="0"/>
        <v>1992</v>
      </c>
      <c r="C26">
        <f t="shared" si="1"/>
        <v>1</v>
      </c>
      <c r="D26" s="7">
        <v>3.6498820799999998</v>
      </c>
      <c r="F26" s="7">
        <v>1145.1915283200001</v>
      </c>
      <c r="H26" s="7">
        <v>1008.6640625</v>
      </c>
      <c r="I26" s="7">
        <v>119.95874023</v>
      </c>
      <c r="J26" s="7">
        <v>2.0471968700000001</v>
      </c>
      <c r="K26" s="7">
        <v>0.51710420999999995</v>
      </c>
      <c r="L26" s="7">
        <v>3.8538134099999999</v>
      </c>
      <c r="M26" s="7">
        <v>0.14493592</v>
      </c>
      <c r="N26" s="7">
        <v>3.3709316299999998</v>
      </c>
      <c r="O26" s="7">
        <v>6.6261668199999999</v>
      </c>
      <c r="P26" s="7">
        <v>8.6296700000000007E-3</v>
      </c>
      <c r="Q26" s="7">
        <v>0</v>
      </c>
      <c r="R26" s="7">
        <v>0</v>
      </c>
      <c r="S26" s="7">
        <v>0</v>
      </c>
      <c r="T26" s="7"/>
      <c r="U26" s="7">
        <v>2.42421519</v>
      </c>
      <c r="V26" s="7">
        <v>2.6854159362230736</v>
      </c>
      <c r="W26" s="7">
        <v>2.03301255</v>
      </c>
      <c r="X26" s="7">
        <v>2.6833686800000001</v>
      </c>
      <c r="Y26" s="7">
        <v>1.1049044800000001</v>
      </c>
      <c r="Z26" s="7">
        <v>2.6833686800000001</v>
      </c>
      <c r="AA26" s="21">
        <v>0</v>
      </c>
      <c r="AB26" s="7">
        <v>2.3975031099999997</v>
      </c>
      <c r="AC26" s="21">
        <v>2.5250120000000001E-2</v>
      </c>
      <c r="AD26" s="21">
        <v>1.018164E-2</v>
      </c>
      <c r="AE26" s="21">
        <v>6.3460100000000009E-3</v>
      </c>
    </row>
    <row r="27" spans="1:31" ht="15.75" customHeight="1" x14ac:dyDescent="0.2">
      <c r="A27" s="3">
        <v>33649</v>
      </c>
      <c r="B27">
        <f t="shared" si="0"/>
        <v>1992</v>
      </c>
      <c r="C27">
        <f t="shared" si="1"/>
        <v>2</v>
      </c>
      <c r="D27" s="7">
        <v>4.22215557</v>
      </c>
      <c r="F27" s="7">
        <v>1145.76379395</v>
      </c>
      <c r="H27" s="7">
        <v>1008.20861816</v>
      </c>
      <c r="I27" s="7">
        <v>120.13598632999999</v>
      </c>
      <c r="J27" s="7">
        <v>1.47897506</v>
      </c>
      <c r="K27" s="7">
        <v>0.26012331</v>
      </c>
      <c r="L27" s="7">
        <v>3.7738096699999999</v>
      </c>
      <c r="M27" s="7">
        <v>0.14497342999999999</v>
      </c>
      <c r="N27" s="7">
        <v>5.0342106800000002</v>
      </c>
      <c r="O27" s="7">
        <v>6.6770014800000004</v>
      </c>
      <c r="P27" s="7">
        <v>5.0114409999999998E-2</v>
      </c>
      <c r="Q27" s="7">
        <v>0</v>
      </c>
      <c r="R27" s="7">
        <v>0</v>
      </c>
      <c r="S27" s="7">
        <v>0</v>
      </c>
      <c r="T27" s="7"/>
      <c r="U27" s="7">
        <v>5.2595464300000003</v>
      </c>
      <c r="V27" s="7">
        <v>2.1062975623816937</v>
      </c>
      <c r="W27" s="7">
        <v>1.9980338799999999</v>
      </c>
      <c r="X27" s="7">
        <v>2.41149529</v>
      </c>
      <c r="Y27" s="7">
        <v>0.74319720999999994</v>
      </c>
      <c r="Z27" s="7">
        <v>2.41149529</v>
      </c>
      <c r="AA27" s="21">
        <v>0</v>
      </c>
      <c r="AB27" s="7">
        <v>1.3992204199999998</v>
      </c>
      <c r="AC27" s="21">
        <v>2.3621080000000003E-2</v>
      </c>
      <c r="AD27" s="21">
        <v>9.5247600000000002E-3</v>
      </c>
      <c r="AE27" s="21">
        <v>6.0253300000000006E-3</v>
      </c>
    </row>
    <row r="28" spans="1:31" ht="15.75" customHeight="1" x14ac:dyDescent="0.2">
      <c r="A28" s="3">
        <v>33678</v>
      </c>
      <c r="B28">
        <f t="shared" si="0"/>
        <v>1992</v>
      </c>
      <c r="C28">
        <f t="shared" si="1"/>
        <v>3</v>
      </c>
      <c r="D28" s="7">
        <v>6.1757626500000002</v>
      </c>
      <c r="F28" s="7">
        <v>1147.7174072299999</v>
      </c>
      <c r="H28" s="7">
        <v>1007.87756348</v>
      </c>
      <c r="I28" s="7">
        <v>120.5284729</v>
      </c>
      <c r="J28" s="7">
        <v>1.4690073699999999</v>
      </c>
      <c r="K28" s="7">
        <v>0.31430751000000001</v>
      </c>
      <c r="L28" s="7">
        <v>4.19654989</v>
      </c>
      <c r="M28" s="7">
        <v>0.14497342999999999</v>
      </c>
      <c r="N28" s="7">
        <v>6.3642344499999997</v>
      </c>
      <c r="O28" s="7">
        <v>6.5750956499999997</v>
      </c>
      <c r="P28" s="7">
        <v>0.24719869999999999</v>
      </c>
      <c r="Q28" s="7">
        <v>0</v>
      </c>
      <c r="R28" s="7">
        <v>0</v>
      </c>
      <c r="S28" s="7">
        <v>0</v>
      </c>
      <c r="T28" s="7"/>
      <c r="U28" s="7">
        <v>9.0967754700000008</v>
      </c>
      <c r="V28" s="7">
        <v>2.0389453558976576</v>
      </c>
      <c r="W28" s="7">
        <v>3.0836471899999998</v>
      </c>
      <c r="X28" s="7">
        <v>3.94577176</v>
      </c>
      <c r="Y28" s="7">
        <v>0.79044513000000005</v>
      </c>
      <c r="Z28" s="7">
        <v>3.94577176</v>
      </c>
      <c r="AA28" s="21">
        <v>1.4521544827363127E-3</v>
      </c>
      <c r="AB28" s="7">
        <v>2.3022230600000002</v>
      </c>
      <c r="AC28" s="21">
        <v>2.5250120000000001E-2</v>
      </c>
      <c r="AD28" s="21">
        <v>1.018164E-2</v>
      </c>
      <c r="AE28" s="21">
        <v>7.0887700000000003E-3</v>
      </c>
    </row>
    <row r="29" spans="1:31" ht="15.75" customHeight="1" x14ac:dyDescent="0.2">
      <c r="A29" s="3">
        <v>33709</v>
      </c>
      <c r="B29">
        <f t="shared" si="0"/>
        <v>1992</v>
      </c>
      <c r="C29">
        <f t="shared" si="1"/>
        <v>4</v>
      </c>
      <c r="D29" s="7">
        <v>9.2589645399999991</v>
      </c>
      <c r="F29" s="7">
        <v>1150.8006591799999</v>
      </c>
      <c r="H29" s="7">
        <v>1007.51306152</v>
      </c>
      <c r="I29" s="7">
        <v>120.73677825999999</v>
      </c>
      <c r="J29" s="7">
        <v>1.9098774199999999</v>
      </c>
      <c r="K29" s="7">
        <v>0.33431315</v>
      </c>
      <c r="L29" s="7">
        <v>5.8168940500000001</v>
      </c>
      <c r="M29" s="7">
        <v>8.101854E-2</v>
      </c>
      <c r="N29" s="7">
        <v>6.7109999699999996</v>
      </c>
      <c r="O29" s="7">
        <v>7.2469520599999999</v>
      </c>
      <c r="P29" s="7">
        <v>0.45071864</v>
      </c>
      <c r="Q29" s="7">
        <v>0</v>
      </c>
      <c r="R29" s="7">
        <v>0</v>
      </c>
      <c r="S29" s="7">
        <v>0</v>
      </c>
      <c r="T29" s="7"/>
      <c r="U29" s="7">
        <v>11.237509800000002</v>
      </c>
      <c r="V29" s="7">
        <v>4.5024368188313915</v>
      </c>
      <c r="W29" s="7">
        <v>3.6009180000000001</v>
      </c>
      <c r="X29" s="7">
        <v>4.9318751999999995</v>
      </c>
      <c r="Y29" s="7">
        <v>1.0028744999999999</v>
      </c>
      <c r="Z29" s="7">
        <v>4.9318751999999995</v>
      </c>
      <c r="AA29" s="21">
        <v>5.5371150622101446E-3</v>
      </c>
      <c r="AB29" s="7">
        <v>0.9087153</v>
      </c>
      <c r="AC29" s="21">
        <v>2.4435600000000002E-2</v>
      </c>
      <c r="AD29" s="21">
        <v>9.8531999999999995E-3</v>
      </c>
      <c r="AE29" s="21">
        <v>7.1853000000000004E-3</v>
      </c>
    </row>
    <row r="30" spans="1:31" ht="15.75" customHeight="1" x14ac:dyDescent="0.2">
      <c r="A30" s="3">
        <v>33739</v>
      </c>
      <c r="B30">
        <f t="shared" si="0"/>
        <v>1992</v>
      </c>
      <c r="C30">
        <f t="shared" si="1"/>
        <v>5</v>
      </c>
      <c r="D30" s="7">
        <v>14.03669167</v>
      </c>
      <c r="F30" s="7">
        <v>1155.5783691399999</v>
      </c>
      <c r="H30" s="7">
        <v>1007.68695068</v>
      </c>
      <c r="I30" s="7">
        <v>121.00054932</v>
      </c>
      <c r="J30" s="7">
        <v>3.0992682</v>
      </c>
      <c r="K30" s="7">
        <v>0.25617582</v>
      </c>
      <c r="L30" s="7">
        <v>7.1090731600000003</v>
      </c>
      <c r="M30" s="7">
        <v>6.9090000000000004E-4</v>
      </c>
      <c r="N30" s="7">
        <v>6.2738857299999999</v>
      </c>
      <c r="O30" s="7">
        <v>9.4819993999999994</v>
      </c>
      <c r="P30" s="7">
        <v>0.66974425000000004</v>
      </c>
      <c r="Q30" s="7">
        <v>0</v>
      </c>
      <c r="R30" s="7">
        <v>0</v>
      </c>
      <c r="S30" s="7">
        <v>0</v>
      </c>
      <c r="T30" s="7"/>
      <c r="U30" s="7">
        <v>17.16181855</v>
      </c>
      <c r="V30" s="7">
        <v>8.8990481847622238</v>
      </c>
      <c r="W30" s="7">
        <v>4.1746931200000006</v>
      </c>
      <c r="X30" s="7">
        <v>7.8397967699999995</v>
      </c>
      <c r="Y30" s="7">
        <v>1.69264185</v>
      </c>
      <c r="Z30" s="7">
        <v>7.8397967699999995</v>
      </c>
      <c r="AA30" s="21">
        <v>2.6573836327166291E-2</v>
      </c>
      <c r="AB30" s="7">
        <v>3.12635E-3</v>
      </c>
      <c r="AC30" s="21">
        <v>2.5250120000000001E-2</v>
      </c>
      <c r="AD30" s="21">
        <v>1.018164E-2</v>
      </c>
      <c r="AE30" s="21">
        <v>7.3935000000000008E-3</v>
      </c>
    </row>
    <row r="31" spans="1:31" ht="15.75" customHeight="1" x14ac:dyDescent="0.2">
      <c r="A31" s="3">
        <v>33770</v>
      </c>
      <c r="B31">
        <f t="shared" si="0"/>
        <v>1992</v>
      </c>
      <c r="C31">
        <f t="shared" si="1"/>
        <v>6</v>
      </c>
      <c r="D31" s="7">
        <v>16.799751279999999</v>
      </c>
      <c r="F31" s="7">
        <v>1158.34143066</v>
      </c>
      <c r="H31" s="7">
        <v>1008.35321045</v>
      </c>
      <c r="I31" s="7">
        <v>121.01326752</v>
      </c>
      <c r="J31" s="7">
        <v>4.7911849000000002</v>
      </c>
      <c r="K31" s="7">
        <v>0.31008302999999998</v>
      </c>
      <c r="L31" s="7">
        <v>9.4458046000000007</v>
      </c>
      <c r="M31" s="7">
        <v>0.14524566999999999</v>
      </c>
      <c r="N31" s="7">
        <v>2.9376101499999998</v>
      </c>
      <c r="O31" s="7">
        <v>9.9869108200000003</v>
      </c>
      <c r="P31" s="7">
        <v>1.3580925500000001</v>
      </c>
      <c r="Q31" s="7">
        <v>0</v>
      </c>
      <c r="R31" s="7">
        <v>0</v>
      </c>
      <c r="S31" s="7">
        <v>0</v>
      </c>
      <c r="T31" s="7"/>
      <c r="U31" s="7">
        <v>25.138494300000001</v>
      </c>
      <c r="V31" s="7">
        <v>11.911169528168779</v>
      </c>
      <c r="W31" s="7">
        <v>5.7491384999999999</v>
      </c>
      <c r="X31" s="7">
        <v>11.7036768</v>
      </c>
      <c r="Y31" s="7">
        <v>2.5198275000000003</v>
      </c>
      <c r="Z31" s="7">
        <v>11.7036768</v>
      </c>
      <c r="AA31" s="21">
        <v>0.4527588381264433</v>
      </c>
      <c r="AB31" s="7">
        <v>0.69004019999999999</v>
      </c>
      <c r="AC31" s="21">
        <v>2.4435600000000002E-2</v>
      </c>
      <c r="AD31" s="21">
        <v>9.8531999999999995E-3</v>
      </c>
      <c r="AE31" s="21">
        <v>7.4513999999999995E-3</v>
      </c>
    </row>
    <row r="32" spans="1:31" ht="15.75" customHeight="1" x14ac:dyDescent="0.2">
      <c r="A32" s="3">
        <v>33800</v>
      </c>
      <c r="B32">
        <f t="shared" si="0"/>
        <v>1992</v>
      </c>
      <c r="C32">
        <f t="shared" si="1"/>
        <v>7</v>
      </c>
      <c r="D32" s="7">
        <v>21.80597496</v>
      </c>
      <c r="F32" s="7">
        <v>1163.34765625</v>
      </c>
      <c r="H32" s="7">
        <v>1009.49743652</v>
      </c>
      <c r="I32" s="7">
        <v>120.47027588</v>
      </c>
      <c r="J32" s="7">
        <v>7.9753575300000001</v>
      </c>
      <c r="K32" s="7">
        <v>7.8245099999999998E-2</v>
      </c>
      <c r="L32" s="7">
        <v>11.60156345</v>
      </c>
      <c r="M32" s="7">
        <v>0.25478810000000002</v>
      </c>
      <c r="N32" s="7">
        <v>0.87412106999999994</v>
      </c>
      <c r="O32" s="7">
        <v>9.8548927299999995</v>
      </c>
      <c r="P32" s="7">
        <v>2.7409729999999999</v>
      </c>
      <c r="Q32" s="7">
        <v>0</v>
      </c>
      <c r="R32" s="7">
        <v>0</v>
      </c>
      <c r="S32" s="7">
        <v>0</v>
      </c>
      <c r="T32" s="7"/>
      <c r="U32" s="7">
        <v>30.13549587</v>
      </c>
      <c r="V32" s="7">
        <v>23.212658763628827</v>
      </c>
      <c r="W32" s="7">
        <v>6.5908511000000001</v>
      </c>
      <c r="X32" s="7">
        <v>17.121258770000001</v>
      </c>
      <c r="Y32" s="7">
        <v>4.3385057999999992</v>
      </c>
      <c r="Z32" s="7">
        <v>17.121258770000001</v>
      </c>
      <c r="AA32" s="21">
        <v>1.0661353450734177</v>
      </c>
      <c r="AB32" s="7">
        <v>0.58498425999999992</v>
      </c>
      <c r="AC32" s="21">
        <v>2.5250120000000001E-2</v>
      </c>
      <c r="AD32" s="21">
        <v>1.018164E-2</v>
      </c>
      <c r="AE32" s="21">
        <v>7.6728099999999995E-3</v>
      </c>
    </row>
    <row r="33" spans="1:31" ht="15.75" customHeight="1" x14ac:dyDescent="0.2">
      <c r="A33" s="3">
        <v>33831</v>
      </c>
      <c r="B33">
        <f t="shared" si="0"/>
        <v>1992</v>
      </c>
      <c r="C33">
        <f t="shared" si="1"/>
        <v>8</v>
      </c>
      <c r="D33" s="7">
        <v>19.5147686</v>
      </c>
      <c r="F33" s="7">
        <v>1161.0563964800001</v>
      </c>
      <c r="H33" s="7">
        <v>1009.9276123</v>
      </c>
      <c r="I33" s="7">
        <v>119.6553421</v>
      </c>
      <c r="J33" s="7">
        <v>7.9926838900000003</v>
      </c>
      <c r="K33" s="7">
        <v>0.12615373999999999</v>
      </c>
      <c r="L33" s="7">
        <v>11.64966965</v>
      </c>
      <c r="M33" s="7">
        <v>0.25480679000000001</v>
      </c>
      <c r="N33" s="7">
        <v>0.29864624000000001</v>
      </c>
      <c r="O33" s="7">
        <v>9.9168338800000004</v>
      </c>
      <c r="P33" s="7">
        <v>1.2347046100000001</v>
      </c>
      <c r="Q33" s="7">
        <v>0</v>
      </c>
      <c r="R33" s="7">
        <v>0</v>
      </c>
      <c r="S33" s="7">
        <v>0</v>
      </c>
      <c r="T33" s="7"/>
      <c r="U33" s="7">
        <v>24.230765910000002</v>
      </c>
      <c r="V33" s="7">
        <v>18.811862080749446</v>
      </c>
      <c r="W33" s="7">
        <v>6.8023321700000006</v>
      </c>
      <c r="X33" s="7">
        <v>14.367525049999999</v>
      </c>
      <c r="Y33" s="7">
        <v>4.34652612</v>
      </c>
      <c r="Z33" s="7">
        <v>14.367525049999999</v>
      </c>
      <c r="AA33" s="21">
        <v>1.3669781400363235</v>
      </c>
      <c r="AB33" s="7">
        <v>1.3716033700000001</v>
      </c>
      <c r="AC33" s="21">
        <v>2.5250120000000001E-2</v>
      </c>
      <c r="AD33" s="21">
        <v>1.018164E-2</v>
      </c>
      <c r="AE33" s="21">
        <v>7.7403899999999998E-3</v>
      </c>
    </row>
    <row r="34" spans="1:31" ht="15.75" customHeight="1" x14ac:dyDescent="0.2">
      <c r="A34" s="3">
        <v>33862</v>
      </c>
      <c r="B34">
        <f t="shared" si="0"/>
        <v>1992</v>
      </c>
      <c r="C34">
        <f t="shared" si="1"/>
        <v>9</v>
      </c>
      <c r="D34" s="7">
        <v>16.34487343</v>
      </c>
      <c r="F34" s="7">
        <v>1157.8865966799999</v>
      </c>
      <c r="H34" s="7">
        <v>1009.9071044900001</v>
      </c>
      <c r="I34" s="7">
        <v>119.31790161000001</v>
      </c>
      <c r="J34" s="7">
        <v>7.2901563600000001</v>
      </c>
      <c r="K34" s="7">
        <v>0.21346035999999999</v>
      </c>
      <c r="L34" s="7">
        <v>10.39110756</v>
      </c>
      <c r="M34" s="7">
        <v>0.25480679000000001</v>
      </c>
      <c r="N34" s="7">
        <v>0.13991563000000001</v>
      </c>
      <c r="O34" s="7">
        <v>9.7737588899999999</v>
      </c>
      <c r="P34" s="7">
        <v>0.59836310000000004</v>
      </c>
      <c r="Q34" s="7">
        <v>0</v>
      </c>
      <c r="R34" s="7">
        <v>0</v>
      </c>
      <c r="S34" s="7">
        <v>0</v>
      </c>
      <c r="T34" s="7"/>
      <c r="U34" s="7">
        <v>15.906847800000001</v>
      </c>
      <c r="V34" s="7">
        <v>16.490304869982594</v>
      </c>
      <c r="W34" s="7">
        <v>5.7303465000000005</v>
      </c>
      <c r="X34" s="7">
        <v>10.324699499999999</v>
      </c>
      <c r="Y34" s="7">
        <v>3.8279207999999998</v>
      </c>
      <c r="Z34" s="7">
        <v>10.324699499999999</v>
      </c>
      <c r="AA34" s="21">
        <v>0.64646106559109473</v>
      </c>
      <c r="AB34" s="7">
        <v>1.7192304</v>
      </c>
      <c r="AC34" s="21">
        <v>2.4435600000000002E-2</v>
      </c>
      <c r="AD34" s="21">
        <v>9.8531999999999995E-3</v>
      </c>
      <c r="AE34" s="21">
        <v>7.3757999999999992E-3</v>
      </c>
    </row>
    <row r="35" spans="1:31" ht="15.75" customHeight="1" x14ac:dyDescent="0.2">
      <c r="A35" s="3">
        <v>33892</v>
      </c>
      <c r="B35">
        <f t="shared" si="0"/>
        <v>1992</v>
      </c>
      <c r="C35">
        <f t="shared" si="1"/>
        <v>10</v>
      </c>
      <c r="D35" s="7">
        <v>11.80459595</v>
      </c>
      <c r="F35" s="7">
        <v>1153.3463134799999</v>
      </c>
      <c r="H35" s="7">
        <v>1009.66290283</v>
      </c>
      <c r="I35" s="7">
        <v>119.57642365</v>
      </c>
      <c r="J35" s="7">
        <v>5.6787643399999999</v>
      </c>
      <c r="K35" s="7">
        <v>0.23545126999999999</v>
      </c>
      <c r="L35" s="7">
        <v>7.5901603700000004</v>
      </c>
      <c r="M35" s="7">
        <v>0.25480679000000001</v>
      </c>
      <c r="N35" s="7">
        <v>0.47083277000000001</v>
      </c>
      <c r="O35" s="7">
        <v>9.6034088099999995</v>
      </c>
      <c r="P35" s="7">
        <v>0.27352791999999998</v>
      </c>
      <c r="Q35" s="7">
        <v>0</v>
      </c>
      <c r="R35" s="7">
        <v>0</v>
      </c>
      <c r="S35" s="7">
        <v>0</v>
      </c>
      <c r="T35" s="7"/>
      <c r="U35" s="7">
        <v>9.3743497800000011</v>
      </c>
      <c r="V35" s="7">
        <v>10.601481621393935</v>
      </c>
      <c r="W35" s="7">
        <v>4.1477079300000002</v>
      </c>
      <c r="X35" s="7">
        <v>7.2069636999999993</v>
      </c>
      <c r="Y35" s="7">
        <v>3.0806411199999997</v>
      </c>
      <c r="Z35" s="7">
        <v>7.2069636999999993</v>
      </c>
      <c r="AA35" s="21">
        <v>1.0260283642530869E-2</v>
      </c>
      <c r="AB35" s="7">
        <v>2.18812973</v>
      </c>
      <c r="AC35" s="21">
        <v>2.5250120000000001E-2</v>
      </c>
      <c r="AD35" s="21">
        <v>1.018164E-2</v>
      </c>
      <c r="AE35" s="21">
        <v>7.2763200000000011E-3</v>
      </c>
    </row>
    <row r="36" spans="1:31" ht="15.75" customHeight="1" x14ac:dyDescent="0.2">
      <c r="A36" s="3">
        <v>33923</v>
      </c>
      <c r="B36">
        <f t="shared" si="0"/>
        <v>1992</v>
      </c>
      <c r="C36">
        <f t="shared" si="1"/>
        <v>11</v>
      </c>
      <c r="D36" s="7">
        <v>5.3202934300000004</v>
      </c>
      <c r="F36" s="7">
        <v>1146.8619384799999</v>
      </c>
      <c r="H36" s="7">
        <v>1008.93151855</v>
      </c>
      <c r="I36" s="7">
        <v>119.64703369</v>
      </c>
      <c r="J36" s="7">
        <v>3.6228506600000001</v>
      </c>
      <c r="K36" s="7">
        <v>0.43286007999999998</v>
      </c>
      <c r="L36" s="7">
        <v>4.6774301500000002</v>
      </c>
      <c r="M36" s="7">
        <v>0.14524566999999999</v>
      </c>
      <c r="N36" s="7">
        <v>1.1767095299999999</v>
      </c>
      <c r="O36" s="7">
        <v>8.2199249299999995</v>
      </c>
      <c r="P36" s="7">
        <v>8.4112000000000006E-3</v>
      </c>
      <c r="Q36" s="7">
        <v>0</v>
      </c>
      <c r="R36" s="7">
        <v>0</v>
      </c>
      <c r="S36" s="7">
        <v>0</v>
      </c>
      <c r="T36" s="7"/>
      <c r="U36" s="7">
        <v>1.4716134000000001</v>
      </c>
      <c r="V36" s="7">
        <v>4.4297465277709973</v>
      </c>
      <c r="W36" s="7">
        <v>2.4029031000000001</v>
      </c>
      <c r="X36" s="7">
        <v>2.638938</v>
      </c>
      <c r="Y36" s="7">
        <v>1.903902</v>
      </c>
      <c r="Z36" s="7">
        <v>2.638938</v>
      </c>
      <c r="AA36" s="21">
        <v>1.3529093704661984E-5</v>
      </c>
      <c r="AB36" s="7">
        <v>1.0147952999999998</v>
      </c>
      <c r="AC36" s="21">
        <v>2.4435600000000002E-2</v>
      </c>
      <c r="AD36" s="21">
        <v>9.8531999999999995E-3</v>
      </c>
      <c r="AE36" s="21">
        <v>6.6176999999999998E-3</v>
      </c>
    </row>
    <row r="37" spans="1:31" ht="15.75" customHeight="1" x14ac:dyDescent="0.2">
      <c r="A37" s="3">
        <v>33953</v>
      </c>
      <c r="B37">
        <f t="shared" si="0"/>
        <v>1992</v>
      </c>
      <c r="C37">
        <f t="shared" si="1"/>
        <v>12</v>
      </c>
      <c r="D37" s="7">
        <v>1.87888145</v>
      </c>
      <c r="F37" s="7">
        <v>1143.4205322299999</v>
      </c>
      <c r="H37" s="7">
        <v>1008.3293457</v>
      </c>
      <c r="I37" s="7">
        <v>119.69555664000001</v>
      </c>
      <c r="J37" s="7">
        <v>2.51019025</v>
      </c>
      <c r="K37" s="7">
        <v>0.58662002999999996</v>
      </c>
      <c r="L37" s="7">
        <v>3.6667489999999998</v>
      </c>
      <c r="M37" s="7">
        <v>5.7345069999999998E-2</v>
      </c>
      <c r="N37" s="7">
        <v>1.8918019500000001</v>
      </c>
      <c r="O37" s="7">
        <v>6.6782174100000002</v>
      </c>
      <c r="P37" s="7">
        <v>4.7134899999999999E-3</v>
      </c>
      <c r="Q37" s="7">
        <v>0</v>
      </c>
      <c r="R37" s="7">
        <v>0</v>
      </c>
      <c r="S37" s="7">
        <v>0</v>
      </c>
      <c r="T37" s="7"/>
      <c r="U37" s="7">
        <v>1.4296118099999999</v>
      </c>
      <c r="V37" s="7">
        <v>2.5645888154947336</v>
      </c>
      <c r="W37" s="7">
        <v>1.7034304699999998</v>
      </c>
      <c r="X37" s="7">
        <v>2.03226328</v>
      </c>
      <c r="Y37" s="7">
        <v>1.36332947</v>
      </c>
      <c r="Z37" s="7">
        <v>2.03226328</v>
      </c>
      <c r="AA37" s="21">
        <v>0</v>
      </c>
      <c r="AB37" s="7">
        <v>0.98303851999999992</v>
      </c>
      <c r="AC37" s="21">
        <v>2.5250120000000001E-2</v>
      </c>
      <c r="AD37" s="21">
        <v>1.018164E-2</v>
      </c>
      <c r="AE37" s="21">
        <v>6.3903400000000004E-3</v>
      </c>
    </row>
    <row r="38" spans="1:31" ht="15.75" customHeight="1" x14ac:dyDescent="0.2">
      <c r="A38" s="3">
        <v>33984</v>
      </c>
      <c r="B38">
        <f t="shared" si="0"/>
        <v>1993</v>
      </c>
      <c r="C38">
        <f t="shared" si="1"/>
        <v>1</v>
      </c>
      <c r="D38" s="7">
        <v>1.6353492700000001</v>
      </c>
      <c r="F38" s="7">
        <v>1143.17700195</v>
      </c>
      <c r="H38" s="7">
        <v>1007.52941895</v>
      </c>
      <c r="I38" s="7">
        <v>119.7541275</v>
      </c>
      <c r="J38" s="7">
        <v>1.54763389</v>
      </c>
      <c r="K38" s="7">
        <v>0.53626657</v>
      </c>
      <c r="L38" s="7">
        <v>3.4382295599999999</v>
      </c>
      <c r="M38" s="7">
        <v>0.14412374999999999</v>
      </c>
      <c r="N38" s="7">
        <v>3.42186594</v>
      </c>
      <c r="O38" s="7">
        <v>6.7667746500000003</v>
      </c>
      <c r="P38" s="7">
        <v>3.8564109999999999E-2</v>
      </c>
      <c r="Q38" s="7">
        <v>0</v>
      </c>
      <c r="R38" s="7">
        <v>0</v>
      </c>
      <c r="S38" s="7">
        <v>0</v>
      </c>
      <c r="T38" s="7"/>
      <c r="U38" s="7">
        <v>5.2008247400000007</v>
      </c>
      <c r="V38" s="7">
        <v>2.3921393293580926</v>
      </c>
      <c r="W38" s="7">
        <v>2.0407575900000001</v>
      </c>
      <c r="X38" s="7">
        <v>2.7508814099999999</v>
      </c>
      <c r="Y38" s="7">
        <v>0.83233139999999994</v>
      </c>
      <c r="Z38" s="7">
        <v>2.7508814099999999</v>
      </c>
      <c r="AA38" s="21">
        <v>0</v>
      </c>
      <c r="AB38" s="7">
        <v>2.4013114600000001</v>
      </c>
      <c r="AC38" s="21">
        <v>2.5476109999999996E-2</v>
      </c>
      <c r="AD38" s="21">
        <v>1.0150949999999999E-2</v>
      </c>
      <c r="AE38" s="21">
        <v>6.2855600000000008E-3</v>
      </c>
    </row>
    <row r="39" spans="1:31" ht="15.75" customHeight="1" x14ac:dyDescent="0.2">
      <c r="A39" s="3">
        <v>34015</v>
      </c>
      <c r="B39">
        <f t="shared" si="0"/>
        <v>1993</v>
      </c>
      <c r="C39">
        <f t="shared" si="1"/>
        <v>2</v>
      </c>
      <c r="D39" s="7">
        <v>1.5873420199999999</v>
      </c>
      <c r="F39" s="7">
        <v>1143.1290283200001</v>
      </c>
      <c r="H39" s="7">
        <v>1007.15216064</v>
      </c>
      <c r="I39" s="7">
        <v>119.89759064</v>
      </c>
      <c r="J39" s="7">
        <v>1.15690088</v>
      </c>
      <c r="K39" s="7">
        <v>0.32457405</v>
      </c>
      <c r="L39" s="7">
        <v>3.2649834200000001</v>
      </c>
      <c r="M39" s="7">
        <v>0.14471896000000001</v>
      </c>
      <c r="N39" s="7">
        <v>4.3825144800000002</v>
      </c>
      <c r="O39" s="7">
        <v>6.7389903100000002</v>
      </c>
      <c r="P39" s="7">
        <v>6.6593330000000006E-2</v>
      </c>
      <c r="Q39" s="7">
        <v>0</v>
      </c>
      <c r="R39" s="7">
        <v>0</v>
      </c>
      <c r="S39" s="7">
        <v>0</v>
      </c>
      <c r="T39" s="7"/>
      <c r="U39" s="7">
        <v>5.4469086000000004</v>
      </c>
      <c r="V39" s="7">
        <v>1.5549423319176738</v>
      </c>
      <c r="W39" s="7">
        <v>2.4072011599999996</v>
      </c>
      <c r="X39" s="7">
        <v>2.3209365200000001</v>
      </c>
      <c r="Y39" s="7">
        <v>0.55818475999999995</v>
      </c>
      <c r="Z39" s="7">
        <v>2.3209365200000001</v>
      </c>
      <c r="AA39" s="21">
        <v>2.1786287045535493E-6</v>
      </c>
      <c r="AB39" s="7">
        <v>1.39095992</v>
      </c>
      <c r="AC39" s="21">
        <v>2.3010679999999999E-2</v>
      </c>
      <c r="AD39" s="21">
        <v>9.1686000000000007E-3</v>
      </c>
      <c r="AE39" s="21">
        <v>6.0379199999999987E-3</v>
      </c>
    </row>
    <row r="40" spans="1:31" ht="15.75" customHeight="1" x14ac:dyDescent="0.2">
      <c r="A40" s="3">
        <v>34043</v>
      </c>
      <c r="B40">
        <f t="shared" si="0"/>
        <v>1993</v>
      </c>
      <c r="C40">
        <f t="shared" si="1"/>
        <v>3</v>
      </c>
      <c r="D40" s="7">
        <v>3.3282980900000001</v>
      </c>
      <c r="F40" s="7">
        <v>1144.8699951200001</v>
      </c>
      <c r="H40" s="7">
        <v>1006.83935547</v>
      </c>
      <c r="I40" s="7">
        <v>120.13977814</v>
      </c>
      <c r="J40" s="7">
        <v>1.10224426</v>
      </c>
      <c r="K40" s="7">
        <v>0.30844188</v>
      </c>
      <c r="L40" s="7">
        <v>3.5011100800000001</v>
      </c>
      <c r="M40" s="7">
        <v>0.14471896000000001</v>
      </c>
      <c r="N40" s="7">
        <v>5.8053269399999996</v>
      </c>
      <c r="O40" s="7">
        <v>6.9268565200000003</v>
      </c>
      <c r="P40" s="7">
        <v>0.1021198</v>
      </c>
      <c r="Q40" s="7">
        <v>0</v>
      </c>
      <c r="R40" s="7">
        <v>0</v>
      </c>
      <c r="S40" s="7">
        <v>0</v>
      </c>
      <c r="T40" s="7"/>
      <c r="U40" s="7">
        <v>7.7907953799999996</v>
      </c>
      <c r="V40" s="7">
        <v>1.942730529060265</v>
      </c>
      <c r="W40" s="7">
        <v>2.9103482000000001</v>
      </c>
      <c r="X40" s="7">
        <v>3.0232449299999997</v>
      </c>
      <c r="Y40" s="7">
        <v>0.59055216999999993</v>
      </c>
      <c r="Z40" s="7">
        <v>3.0232449299999997</v>
      </c>
      <c r="AA40" s="21">
        <v>2.4386350194832856E-4</v>
      </c>
      <c r="AB40" s="7">
        <v>1.9042044499999999</v>
      </c>
      <c r="AC40" s="21">
        <v>2.5476109999999996E-2</v>
      </c>
      <c r="AD40" s="21">
        <v>1.0150949999999999E-2</v>
      </c>
      <c r="AE40" s="21">
        <v>6.9353200000000009E-3</v>
      </c>
    </row>
    <row r="41" spans="1:31" ht="15.75" customHeight="1" x14ac:dyDescent="0.2">
      <c r="A41" s="3">
        <v>34074</v>
      </c>
      <c r="B41">
        <f t="shared" si="0"/>
        <v>1993</v>
      </c>
      <c r="C41">
        <f t="shared" si="1"/>
        <v>4</v>
      </c>
      <c r="D41" s="7">
        <v>7.51637602</v>
      </c>
      <c r="F41" s="7">
        <v>1149.0581054700001</v>
      </c>
      <c r="H41" s="7">
        <v>1006.59881592</v>
      </c>
      <c r="I41" s="7">
        <v>120.33549499999999</v>
      </c>
      <c r="J41" s="7">
        <v>1.4121222499999999</v>
      </c>
      <c r="K41" s="7">
        <v>0.18321118</v>
      </c>
      <c r="L41" s="7">
        <v>4.7876100499999996</v>
      </c>
      <c r="M41" s="7">
        <v>8.1002759999999993E-2</v>
      </c>
      <c r="N41" s="7">
        <v>7.27311993</v>
      </c>
      <c r="O41" s="7">
        <v>8.1926784500000007</v>
      </c>
      <c r="P41" s="7">
        <v>0.19401330999999999</v>
      </c>
      <c r="Q41" s="7">
        <v>0</v>
      </c>
      <c r="R41" s="7">
        <v>0</v>
      </c>
      <c r="S41" s="7">
        <v>0</v>
      </c>
      <c r="T41" s="7"/>
      <c r="U41" s="7">
        <v>10.9632039</v>
      </c>
      <c r="V41" s="7">
        <v>3.5531989889404882</v>
      </c>
      <c r="W41" s="7">
        <v>3.6552557999999999</v>
      </c>
      <c r="X41" s="7">
        <v>3.8287287000000001</v>
      </c>
      <c r="Y41" s="7">
        <v>0.74120910000000007</v>
      </c>
      <c r="Z41" s="7">
        <v>3.8287287000000001</v>
      </c>
      <c r="AA41" s="21">
        <v>3.8866609055491618E-3</v>
      </c>
      <c r="AB41" s="7">
        <v>0.41759429999999997</v>
      </c>
      <c r="AC41" s="21">
        <v>2.4654299999999997E-2</v>
      </c>
      <c r="AD41" s="21">
        <v>9.8234999999999989E-3</v>
      </c>
      <c r="AE41" s="21">
        <v>7.0517999999999987E-3</v>
      </c>
    </row>
    <row r="42" spans="1:31" ht="15.75" customHeight="1" x14ac:dyDescent="0.2">
      <c r="A42" s="3">
        <v>34104</v>
      </c>
      <c r="B42">
        <f t="shared" si="0"/>
        <v>1993</v>
      </c>
      <c r="C42">
        <f t="shared" si="1"/>
        <v>5</v>
      </c>
      <c r="D42" s="7">
        <v>14.37155151</v>
      </c>
      <c r="F42" s="7">
        <v>1155.9132080100001</v>
      </c>
      <c r="H42" s="7">
        <v>1007.49176025</v>
      </c>
      <c r="I42" s="7">
        <v>120.52886963</v>
      </c>
      <c r="J42" s="7">
        <v>3.5838170100000002</v>
      </c>
      <c r="K42" s="7">
        <v>0.19932194</v>
      </c>
      <c r="L42" s="7">
        <v>7.7451868099999999</v>
      </c>
      <c r="M42" s="7">
        <v>6.8590000000000003E-4</v>
      </c>
      <c r="N42" s="7">
        <v>5.1724290799999997</v>
      </c>
      <c r="O42" s="7">
        <v>10.051650049999999</v>
      </c>
      <c r="P42" s="7">
        <v>1.1395062199999999</v>
      </c>
      <c r="Q42" s="7">
        <v>0</v>
      </c>
      <c r="R42" s="7">
        <v>0</v>
      </c>
      <c r="S42" s="7">
        <v>0</v>
      </c>
      <c r="T42" s="7"/>
      <c r="U42" s="7">
        <v>21.141025669999998</v>
      </c>
      <c r="V42" s="7">
        <v>10.44686803686634</v>
      </c>
      <c r="W42" s="7">
        <v>4.3929448999999998</v>
      </c>
      <c r="X42" s="7">
        <v>10.331101540000001</v>
      </c>
      <c r="Y42" s="7">
        <v>1.9573961100000001</v>
      </c>
      <c r="Z42" s="7">
        <v>10.331101540000001</v>
      </c>
      <c r="AA42" s="21">
        <v>3.694660041013962E-2</v>
      </c>
      <c r="AB42" s="7">
        <v>2.3426699999999998E-3</v>
      </c>
      <c r="AC42" s="21">
        <v>2.5476109999999996E-2</v>
      </c>
      <c r="AD42" s="21">
        <v>1.0150949999999999E-2</v>
      </c>
      <c r="AE42" s="21">
        <v>7.410550000000001E-3</v>
      </c>
    </row>
    <row r="43" spans="1:31" ht="15.75" customHeight="1" x14ac:dyDescent="0.2">
      <c r="A43" s="3">
        <v>34135</v>
      </c>
      <c r="B43">
        <f t="shared" si="0"/>
        <v>1993</v>
      </c>
      <c r="C43">
        <f t="shared" si="1"/>
        <v>6</v>
      </c>
      <c r="D43" s="7">
        <v>20.63255882</v>
      </c>
      <c r="F43" s="7">
        <v>1162.17419434</v>
      </c>
      <c r="H43" s="7">
        <v>1009.04528809</v>
      </c>
      <c r="I43" s="7">
        <v>120.53778076</v>
      </c>
      <c r="J43" s="7">
        <v>6.6077742600000002</v>
      </c>
      <c r="K43" s="7">
        <v>0.20912286999999999</v>
      </c>
      <c r="L43" s="7">
        <v>10.599074359999999</v>
      </c>
      <c r="M43" s="7">
        <v>0.14480133000000001</v>
      </c>
      <c r="N43" s="7">
        <v>2.11346722</v>
      </c>
      <c r="O43" s="7">
        <v>10.239220619999999</v>
      </c>
      <c r="P43" s="7">
        <v>2.6777358100000002</v>
      </c>
      <c r="Q43" s="7">
        <v>0</v>
      </c>
      <c r="R43" s="7">
        <v>0</v>
      </c>
      <c r="S43" s="7">
        <v>0</v>
      </c>
      <c r="T43" s="7"/>
      <c r="U43" s="7">
        <v>32.627638500000003</v>
      </c>
      <c r="V43" s="7">
        <v>18.054961598645669</v>
      </c>
      <c r="W43" s="7">
        <v>5.7660764999999996</v>
      </c>
      <c r="X43" s="7">
        <v>15.641266199999999</v>
      </c>
      <c r="Y43" s="7">
        <v>3.4782552</v>
      </c>
      <c r="Z43" s="7">
        <v>15.641266199999999</v>
      </c>
      <c r="AA43" s="21">
        <v>0.41798887675484653</v>
      </c>
      <c r="AB43" s="7">
        <v>0.50289329999999999</v>
      </c>
      <c r="AC43" s="21">
        <v>2.4654299999999997E-2</v>
      </c>
      <c r="AD43" s="21">
        <v>9.8234999999999989E-3</v>
      </c>
      <c r="AE43" s="21">
        <v>7.3949999999999988E-3</v>
      </c>
    </row>
    <row r="44" spans="1:31" ht="15.75" customHeight="1" x14ac:dyDescent="0.2">
      <c r="A44" s="3">
        <v>34165</v>
      </c>
      <c r="B44">
        <f t="shared" si="0"/>
        <v>1993</v>
      </c>
      <c r="C44">
        <f t="shared" si="1"/>
        <v>7</v>
      </c>
      <c r="D44" s="7">
        <v>23.65199089</v>
      </c>
      <c r="F44" s="7">
        <v>1165.19372559</v>
      </c>
      <c r="H44" s="7">
        <v>1010.175354</v>
      </c>
      <c r="I44" s="7">
        <v>119.66669464</v>
      </c>
      <c r="J44" s="7">
        <v>9.2691669500000007</v>
      </c>
      <c r="K44" s="7">
        <v>9.7648890000000002E-2</v>
      </c>
      <c r="L44" s="7">
        <v>11.86319733</v>
      </c>
      <c r="M44" s="7">
        <v>0.25357111999999998</v>
      </c>
      <c r="N44" s="7">
        <v>0.49505964000000002</v>
      </c>
      <c r="O44" s="7">
        <v>9.8891372700000009</v>
      </c>
      <c r="P44" s="7">
        <v>3.48385882</v>
      </c>
      <c r="Q44" s="7">
        <v>0</v>
      </c>
      <c r="R44" s="7">
        <v>0</v>
      </c>
      <c r="S44" s="7">
        <v>0</v>
      </c>
      <c r="T44" s="7"/>
      <c r="U44" s="7">
        <v>33.351852819999998</v>
      </c>
      <c r="V44" s="7">
        <v>25.692279811043754</v>
      </c>
      <c r="W44" s="7">
        <v>7.0713969800000003</v>
      </c>
      <c r="X44" s="7">
        <v>18.557787299999998</v>
      </c>
      <c r="Y44" s="7">
        <v>5.0439148300000003</v>
      </c>
      <c r="Z44" s="7">
        <v>18.557787299999998</v>
      </c>
      <c r="AA44" s="21">
        <v>1.448213680049196</v>
      </c>
      <c r="AB44" s="7">
        <v>1.10841802</v>
      </c>
      <c r="AC44" s="21">
        <v>2.5476109999999996E-2</v>
      </c>
      <c r="AD44" s="21">
        <v>1.0150949999999999E-2</v>
      </c>
      <c r="AE44" s="21">
        <v>7.7775899999999992E-3</v>
      </c>
    </row>
    <row r="45" spans="1:31" ht="15.75" customHeight="1" x14ac:dyDescent="0.2">
      <c r="A45" s="3">
        <v>34196</v>
      </c>
      <c r="B45">
        <f t="shared" si="0"/>
        <v>1993</v>
      </c>
      <c r="C45">
        <f t="shared" si="1"/>
        <v>8</v>
      </c>
      <c r="D45" s="7">
        <v>24.37726593</v>
      </c>
      <c r="F45" s="7">
        <v>1165.91894531</v>
      </c>
      <c r="H45" s="7">
        <v>1010.8172607400001</v>
      </c>
      <c r="I45" s="7">
        <v>118.60735321</v>
      </c>
      <c r="J45" s="7">
        <v>10.044869419999999</v>
      </c>
      <c r="K45" s="7">
        <v>8.5196060000000004E-2</v>
      </c>
      <c r="L45" s="7">
        <v>13.26562214</v>
      </c>
      <c r="M45" s="7">
        <v>0.25358954</v>
      </c>
      <c r="N45" s="7">
        <v>0.13615283</v>
      </c>
      <c r="O45" s="7">
        <v>9.9553012800000005</v>
      </c>
      <c r="P45" s="7">
        <v>2.7536108499999998</v>
      </c>
      <c r="Q45" s="7">
        <v>0</v>
      </c>
      <c r="R45" s="7">
        <v>0</v>
      </c>
      <c r="S45" s="7">
        <v>0</v>
      </c>
      <c r="T45" s="7"/>
      <c r="U45" s="7">
        <v>33.63195983</v>
      </c>
      <c r="V45" s="7">
        <v>22.476005950350572</v>
      </c>
      <c r="W45" s="7">
        <v>6.7617947099999993</v>
      </c>
      <c r="X45" s="7">
        <v>18.803413320000001</v>
      </c>
      <c r="Y45" s="7">
        <v>5.4686982199999994</v>
      </c>
      <c r="Z45" s="7">
        <v>18.803413320000001</v>
      </c>
      <c r="AA45" s="21">
        <v>1.688964698072476</v>
      </c>
      <c r="AB45" s="7">
        <v>0.54483151000000007</v>
      </c>
      <c r="AC45" s="21">
        <v>2.5476109999999996E-2</v>
      </c>
      <c r="AD45" s="21">
        <v>1.0150949999999999E-2</v>
      </c>
      <c r="AE45" s="21">
        <v>7.7366700000000002E-3</v>
      </c>
    </row>
    <row r="46" spans="1:31" ht="15.75" customHeight="1" x14ac:dyDescent="0.2">
      <c r="A46" s="3">
        <v>34227</v>
      </c>
      <c r="B46">
        <f t="shared" si="0"/>
        <v>1993</v>
      </c>
      <c r="C46">
        <f t="shared" si="1"/>
        <v>9</v>
      </c>
      <c r="D46" s="7">
        <v>22.590488430000001</v>
      </c>
      <c r="F46" s="7">
        <v>1164.13220215</v>
      </c>
      <c r="H46" s="7">
        <v>1011.26385498</v>
      </c>
      <c r="I46" s="7">
        <v>118.52703094</v>
      </c>
      <c r="J46" s="7">
        <v>10.21476936</v>
      </c>
      <c r="K46" s="7">
        <v>4.2627409999999998E-2</v>
      </c>
      <c r="L46" s="7">
        <v>11.74539661</v>
      </c>
      <c r="M46" s="7">
        <v>0.25358954</v>
      </c>
      <c r="N46" s="7">
        <v>8.8883740000000003E-2</v>
      </c>
      <c r="O46" s="7">
        <v>9.9710140200000001</v>
      </c>
      <c r="P46" s="7">
        <v>2.0250196499999999</v>
      </c>
      <c r="Q46" s="7">
        <v>0</v>
      </c>
      <c r="R46" s="7">
        <v>0</v>
      </c>
      <c r="S46" s="7">
        <v>0</v>
      </c>
      <c r="T46" s="7"/>
      <c r="U46" s="7">
        <v>22.792975800000001</v>
      </c>
      <c r="V46" s="7">
        <v>25.074356553341545</v>
      </c>
      <c r="W46" s="7">
        <v>5.5190808000000002</v>
      </c>
      <c r="X46" s="7">
        <v>15.8302368</v>
      </c>
      <c r="Y46" s="7">
        <v>5.3721038999999999</v>
      </c>
      <c r="Z46" s="7">
        <v>15.8302368</v>
      </c>
      <c r="AA46" s="21">
        <v>0.50276732277487846</v>
      </c>
      <c r="AB46" s="7">
        <v>0.57913619999999999</v>
      </c>
      <c r="AC46" s="21">
        <v>2.4654299999999997E-2</v>
      </c>
      <c r="AD46" s="21">
        <v>9.8234999999999989E-3</v>
      </c>
      <c r="AE46" s="21">
        <v>7.337999999999999E-3</v>
      </c>
    </row>
    <row r="47" spans="1:31" ht="15.75" customHeight="1" x14ac:dyDescent="0.2">
      <c r="A47" s="3">
        <v>34257</v>
      </c>
      <c r="B47">
        <f t="shared" si="0"/>
        <v>1993</v>
      </c>
      <c r="C47">
        <f t="shared" si="1"/>
        <v>10</v>
      </c>
      <c r="D47" s="7">
        <v>15.579365729999999</v>
      </c>
      <c r="F47" s="7">
        <v>1157.12109375</v>
      </c>
      <c r="H47" s="7">
        <v>1010.80963135</v>
      </c>
      <c r="I47" s="7">
        <v>118.79869843</v>
      </c>
      <c r="J47" s="7">
        <v>7.9613408999999997</v>
      </c>
      <c r="K47" s="7">
        <v>0.18457939000000001</v>
      </c>
      <c r="L47" s="7">
        <v>8.6581821399999992</v>
      </c>
      <c r="M47" s="7">
        <v>0.25358954</v>
      </c>
      <c r="N47" s="7">
        <v>0.24537948000000001</v>
      </c>
      <c r="O47" s="7">
        <v>9.5436267899999994</v>
      </c>
      <c r="P47" s="7">
        <v>0.66601664000000005</v>
      </c>
      <c r="Q47" s="7">
        <v>0</v>
      </c>
      <c r="R47" s="7">
        <v>0</v>
      </c>
      <c r="S47" s="7">
        <v>0</v>
      </c>
      <c r="T47" s="7"/>
      <c r="U47" s="7">
        <v>9.3925824299999991</v>
      </c>
      <c r="V47" s="7">
        <v>14.762804755669235</v>
      </c>
      <c r="W47" s="7">
        <v>4.3994899299999997</v>
      </c>
      <c r="X47" s="7">
        <v>9.1921447999999994</v>
      </c>
      <c r="Y47" s="7">
        <v>4.3264719100000004</v>
      </c>
      <c r="Z47" s="7">
        <v>9.1921447999999994</v>
      </c>
      <c r="AA47" s="21">
        <v>2.7434890097065394E-2</v>
      </c>
      <c r="AB47" s="7">
        <v>2.0938091299999999</v>
      </c>
      <c r="AC47" s="21">
        <v>2.5476109999999996E-2</v>
      </c>
      <c r="AD47" s="21">
        <v>1.0150949999999999E-2</v>
      </c>
      <c r="AE47" s="21">
        <v>7.3683900000000007E-3</v>
      </c>
    </row>
    <row r="48" spans="1:31" ht="15.75" customHeight="1" x14ac:dyDescent="0.2">
      <c r="A48" s="3">
        <v>34288</v>
      </c>
      <c r="B48">
        <f t="shared" si="0"/>
        <v>1993</v>
      </c>
      <c r="C48">
        <f t="shared" si="1"/>
        <v>11</v>
      </c>
      <c r="D48" s="7">
        <v>6.85454512</v>
      </c>
      <c r="F48" s="7">
        <v>1148.3962402300001</v>
      </c>
      <c r="H48" s="7">
        <v>1009.87890625</v>
      </c>
      <c r="I48" s="7">
        <v>118.8693924</v>
      </c>
      <c r="J48" s="7">
        <v>4.8073587399999997</v>
      </c>
      <c r="K48" s="7">
        <v>0.40521323999999997</v>
      </c>
      <c r="L48" s="7">
        <v>4.9895129200000001</v>
      </c>
      <c r="M48" s="7">
        <v>0.14480133000000001</v>
      </c>
      <c r="N48" s="7">
        <v>0.92749517999999997</v>
      </c>
      <c r="O48" s="7">
        <v>8.3330659899999997</v>
      </c>
      <c r="P48" s="7">
        <v>4.0505140000000002E-2</v>
      </c>
      <c r="Q48" s="7">
        <v>0</v>
      </c>
      <c r="R48" s="7">
        <v>0</v>
      </c>
      <c r="S48" s="7">
        <v>0</v>
      </c>
      <c r="T48" s="7"/>
      <c r="U48" s="7">
        <v>2.0366928</v>
      </c>
      <c r="V48" s="7">
        <v>5.5260227300237919</v>
      </c>
      <c r="W48" s="7">
        <v>2.4963201000000002</v>
      </c>
      <c r="X48" s="7">
        <v>3.4582239000000001</v>
      </c>
      <c r="Y48" s="7">
        <v>2.5287474000000003</v>
      </c>
      <c r="Z48" s="7">
        <v>3.4582239000000001</v>
      </c>
      <c r="AA48" s="21">
        <v>1.0275441943998556E-4</v>
      </c>
      <c r="AB48" s="7">
        <v>0.9482136000000001</v>
      </c>
      <c r="AC48" s="21">
        <v>2.4654299999999997E-2</v>
      </c>
      <c r="AD48" s="21">
        <v>9.8234999999999989E-3</v>
      </c>
      <c r="AE48" s="21">
        <v>6.7001999999999999E-3</v>
      </c>
    </row>
    <row r="49" spans="1:31" ht="15.75" customHeight="1" x14ac:dyDescent="0.2">
      <c r="A49" s="3">
        <v>34318</v>
      </c>
      <c r="B49">
        <f t="shared" si="0"/>
        <v>1993</v>
      </c>
      <c r="C49">
        <f t="shared" si="1"/>
        <v>12</v>
      </c>
      <c r="D49" s="7">
        <v>2.3353991500000002</v>
      </c>
      <c r="F49" s="7">
        <v>1143.8770752</v>
      </c>
      <c r="H49" s="7">
        <v>1009.14996338</v>
      </c>
      <c r="I49" s="7">
        <v>118.94565582</v>
      </c>
      <c r="J49" s="7">
        <v>3.2206108599999999</v>
      </c>
      <c r="K49" s="7">
        <v>0.59746562999999997</v>
      </c>
      <c r="L49" s="7">
        <v>4.0688657800000003</v>
      </c>
      <c r="M49" s="7">
        <v>5.7115449999999998E-2</v>
      </c>
      <c r="N49" s="7">
        <v>1.4816074400000001</v>
      </c>
      <c r="O49" s="7">
        <v>6.3470192000000001</v>
      </c>
      <c r="P49" s="7">
        <v>8.7902899999999992E-3</v>
      </c>
      <c r="Q49" s="7">
        <v>0</v>
      </c>
      <c r="R49" s="7">
        <v>0</v>
      </c>
      <c r="S49" s="7">
        <v>0</v>
      </c>
      <c r="T49" s="7"/>
      <c r="U49" s="7">
        <v>1.4774221799999998</v>
      </c>
      <c r="V49" s="7">
        <v>3.2426883027857896</v>
      </c>
      <c r="W49" s="7">
        <v>1.9316270499999999</v>
      </c>
      <c r="X49" s="7">
        <v>2.4926861300000001</v>
      </c>
      <c r="Y49" s="7">
        <v>1.7510278699999999</v>
      </c>
      <c r="Z49" s="7">
        <v>2.4926861300000001</v>
      </c>
      <c r="AA49" s="21">
        <v>0</v>
      </c>
      <c r="AB49" s="7">
        <v>1.0275349900000001</v>
      </c>
      <c r="AC49" s="21">
        <v>2.5476109999999996E-2</v>
      </c>
      <c r="AD49" s="21">
        <v>1.0150949999999999E-2</v>
      </c>
      <c r="AE49" s="21">
        <v>6.6088900000000001E-3</v>
      </c>
    </row>
    <row r="50" spans="1:31" ht="15.75" customHeight="1" x14ac:dyDescent="0.2">
      <c r="A50" s="3">
        <v>34349</v>
      </c>
      <c r="B50">
        <f t="shared" si="0"/>
        <v>1994</v>
      </c>
      <c r="C50">
        <f t="shared" si="1"/>
        <v>1</v>
      </c>
      <c r="D50" s="7">
        <v>0.46242138999999999</v>
      </c>
      <c r="F50" s="7">
        <v>1142.0041503899999</v>
      </c>
      <c r="H50" s="7">
        <v>1008.21405029</v>
      </c>
      <c r="I50" s="7">
        <v>119.12042999000001</v>
      </c>
      <c r="J50" s="7">
        <v>1.86079156</v>
      </c>
      <c r="K50" s="7">
        <v>0.59799999000000004</v>
      </c>
      <c r="L50" s="7">
        <v>3.5134911500000001</v>
      </c>
      <c r="M50" s="7">
        <v>0.14378879999999999</v>
      </c>
      <c r="N50" s="7">
        <v>2.71459055</v>
      </c>
      <c r="O50" s="7">
        <v>5.8225669900000003</v>
      </c>
      <c r="P50" s="7">
        <v>1.6407680000000001E-2</v>
      </c>
      <c r="Q50" s="7">
        <v>0</v>
      </c>
      <c r="R50" s="7">
        <v>0</v>
      </c>
      <c r="S50" s="7">
        <v>0</v>
      </c>
      <c r="T50" s="7"/>
      <c r="U50" s="7">
        <v>3.8898582999999998</v>
      </c>
      <c r="V50" s="7">
        <v>2.4712015055298706</v>
      </c>
      <c r="W50" s="7">
        <v>2.0926199699999999</v>
      </c>
      <c r="X50" s="7">
        <v>2.7836791000000001</v>
      </c>
      <c r="Y50" s="7">
        <v>1.0031522500000001</v>
      </c>
      <c r="Z50" s="7">
        <v>2.7836791000000001</v>
      </c>
      <c r="AA50" s="21">
        <v>0</v>
      </c>
      <c r="AB50" s="7">
        <v>2.4423486400000001</v>
      </c>
      <c r="AC50" s="21">
        <v>2.5679159999999999E-2</v>
      </c>
      <c r="AD50" s="21">
        <v>1.0111269999999999E-2</v>
      </c>
      <c r="AE50" s="21">
        <v>6.4969800000000012E-3</v>
      </c>
    </row>
    <row r="51" spans="1:31" ht="15.75" customHeight="1" x14ac:dyDescent="0.2">
      <c r="A51" s="3">
        <v>34380</v>
      </c>
      <c r="B51">
        <f t="shared" si="0"/>
        <v>1994</v>
      </c>
      <c r="C51">
        <f t="shared" si="1"/>
        <v>2</v>
      </c>
      <c r="D51" s="7">
        <v>0.91827327000000003</v>
      </c>
      <c r="F51" s="7">
        <v>1142.45996094</v>
      </c>
      <c r="H51" s="7">
        <v>1007.76452637</v>
      </c>
      <c r="I51" s="7">
        <v>119.3114624</v>
      </c>
      <c r="J51" s="7">
        <v>1.2977824200000001</v>
      </c>
      <c r="K51" s="7">
        <v>0.22602712999999999</v>
      </c>
      <c r="L51" s="7">
        <v>3.3155450800000001</v>
      </c>
      <c r="M51" s="7">
        <v>0.14440806</v>
      </c>
      <c r="N51" s="7">
        <v>4.5140776599999999</v>
      </c>
      <c r="O51" s="7">
        <v>5.8491945300000001</v>
      </c>
      <c r="P51" s="7">
        <v>3.6950919999999998E-2</v>
      </c>
      <c r="Q51" s="7">
        <v>0</v>
      </c>
      <c r="R51" s="7">
        <v>0</v>
      </c>
      <c r="S51" s="7">
        <v>0</v>
      </c>
      <c r="T51" s="7"/>
      <c r="U51" s="7">
        <v>5.0945812400000001</v>
      </c>
      <c r="V51" s="7">
        <v>1.7950365355922928</v>
      </c>
      <c r="W51" s="7">
        <v>2.0592101600000001</v>
      </c>
      <c r="X51" s="7">
        <v>1.9542140799999999</v>
      </c>
      <c r="Y51" s="7">
        <v>0.62820100000000001</v>
      </c>
      <c r="Z51" s="7">
        <v>1.9542140799999999</v>
      </c>
      <c r="AA51" s="21">
        <v>0</v>
      </c>
      <c r="AB51" s="7">
        <v>1.18211128</v>
      </c>
      <c r="AC51" s="21">
        <v>2.3194080000000002E-2</v>
      </c>
      <c r="AD51" s="21">
        <v>9.1327599999999984E-3</v>
      </c>
      <c r="AE51" s="21">
        <v>5.9617599999999991E-3</v>
      </c>
    </row>
    <row r="52" spans="1:31" ht="15.75" customHeight="1" x14ac:dyDescent="0.2">
      <c r="A52" s="3">
        <v>34408</v>
      </c>
      <c r="B52">
        <f t="shared" si="0"/>
        <v>1994</v>
      </c>
      <c r="C52">
        <f t="shared" si="1"/>
        <v>3</v>
      </c>
      <c r="D52" s="7">
        <v>3.58482623</v>
      </c>
      <c r="F52" s="7">
        <v>1145.1264648399999</v>
      </c>
      <c r="H52" s="7">
        <v>1007.46130371</v>
      </c>
      <c r="I52" s="7">
        <v>119.58977509</v>
      </c>
      <c r="J52" s="7">
        <v>1.33780777</v>
      </c>
      <c r="K52" s="7">
        <v>0.30542886000000002</v>
      </c>
      <c r="L52" s="7">
        <v>3.8167653100000001</v>
      </c>
      <c r="M52" s="7">
        <v>0.14440806</v>
      </c>
      <c r="N52" s="7">
        <v>5.9453101200000003</v>
      </c>
      <c r="O52" s="7">
        <v>6.2649674400000004</v>
      </c>
      <c r="P52" s="7">
        <v>0.26075821999999999</v>
      </c>
      <c r="Q52" s="7">
        <v>0</v>
      </c>
      <c r="R52" s="7">
        <v>0</v>
      </c>
      <c r="S52" s="7">
        <v>0</v>
      </c>
      <c r="T52" s="7"/>
      <c r="U52" s="7">
        <v>11.553614129999998</v>
      </c>
      <c r="V52" s="7">
        <v>1.7893766269276552</v>
      </c>
      <c r="W52" s="7">
        <v>3.0085090800000001</v>
      </c>
      <c r="X52" s="7">
        <v>3.96073546</v>
      </c>
      <c r="Y52" s="7">
        <v>0.71940707999999998</v>
      </c>
      <c r="Z52" s="7">
        <v>3.96073546</v>
      </c>
      <c r="AA52" s="21">
        <v>4.5789630503095526E-4</v>
      </c>
      <c r="AB52" s="7">
        <v>2.0532133899999998</v>
      </c>
      <c r="AC52" s="21">
        <v>2.5679159999999999E-2</v>
      </c>
      <c r="AD52" s="21">
        <v>1.0111269999999999E-2</v>
      </c>
      <c r="AE52" s="21">
        <v>7.0751299999999998E-3</v>
      </c>
    </row>
    <row r="53" spans="1:31" ht="15.75" customHeight="1" x14ac:dyDescent="0.2">
      <c r="A53" s="3">
        <v>34439</v>
      </c>
      <c r="B53">
        <f t="shared" si="0"/>
        <v>1994</v>
      </c>
      <c r="C53">
        <f t="shared" si="1"/>
        <v>4</v>
      </c>
      <c r="D53" s="7">
        <v>10.5276823</v>
      </c>
      <c r="F53" s="7">
        <v>1152.06933594</v>
      </c>
      <c r="H53" s="7">
        <v>1007.33990479</v>
      </c>
      <c r="I53" s="7">
        <v>119.91950989</v>
      </c>
      <c r="J53" s="7">
        <v>2.1149887999999999</v>
      </c>
      <c r="K53" s="7">
        <v>0.18229820999999999</v>
      </c>
      <c r="L53" s="7">
        <v>6.1615486099999996</v>
      </c>
      <c r="M53" s="7">
        <v>8.0986290000000002E-2</v>
      </c>
      <c r="N53" s="7">
        <v>7.3886051200000002</v>
      </c>
      <c r="O53" s="7">
        <v>8.3377370800000001</v>
      </c>
      <c r="P53" s="7">
        <v>0.54377293999999998</v>
      </c>
      <c r="Q53" s="7">
        <v>0</v>
      </c>
      <c r="R53" s="7">
        <v>0</v>
      </c>
      <c r="S53" s="7">
        <v>0</v>
      </c>
      <c r="T53" s="7"/>
      <c r="U53" s="7">
        <v>12.835027199999999</v>
      </c>
      <c r="V53" s="7">
        <v>5.9624798376331691</v>
      </c>
      <c r="W53" s="7">
        <v>3.7551443999999998</v>
      </c>
      <c r="X53" s="7">
        <v>5.3903528999999999</v>
      </c>
      <c r="Y53" s="7">
        <v>1.1115009</v>
      </c>
      <c r="Z53" s="7">
        <v>5.3903528999999999</v>
      </c>
      <c r="AA53" s="21">
        <v>6.2914573115528307E-3</v>
      </c>
      <c r="AB53" s="7">
        <v>0.68574869999999999</v>
      </c>
      <c r="AC53" s="21">
        <v>2.4850800000000003E-2</v>
      </c>
      <c r="AD53" s="21">
        <v>9.7850999999999997E-3</v>
      </c>
      <c r="AE53" s="21">
        <v>7.1343000000000005E-3</v>
      </c>
    </row>
    <row r="54" spans="1:31" ht="15.75" customHeight="1" x14ac:dyDescent="0.2">
      <c r="A54" s="3">
        <v>34469</v>
      </c>
      <c r="B54">
        <f t="shared" si="0"/>
        <v>1994</v>
      </c>
      <c r="C54">
        <f t="shared" si="1"/>
        <v>5</v>
      </c>
      <c r="D54" s="7">
        <v>11.70113087</v>
      </c>
      <c r="F54" s="7">
        <v>1153.24279785</v>
      </c>
      <c r="H54" s="7">
        <v>1007.31408691</v>
      </c>
      <c r="I54" s="7">
        <v>120.11811829</v>
      </c>
      <c r="J54" s="7">
        <v>2.9478368800000001</v>
      </c>
      <c r="K54" s="7">
        <v>0.2068962</v>
      </c>
      <c r="L54" s="7">
        <v>6.8641047500000001</v>
      </c>
      <c r="M54" s="7">
        <v>6.7685E-4</v>
      </c>
      <c r="N54" s="7">
        <v>5.9483132400000001</v>
      </c>
      <c r="O54" s="7">
        <v>9.3069086100000007</v>
      </c>
      <c r="P54" s="7">
        <v>0.53588206000000005</v>
      </c>
      <c r="Q54" s="7">
        <v>0</v>
      </c>
      <c r="R54" s="7">
        <v>0</v>
      </c>
      <c r="S54" s="7">
        <v>0</v>
      </c>
      <c r="T54" s="7"/>
      <c r="U54" s="7">
        <v>15.570504229999999</v>
      </c>
      <c r="V54" s="7">
        <v>7.4203277452534371</v>
      </c>
      <c r="W54" s="7">
        <v>4.5641991299999995</v>
      </c>
      <c r="X54" s="7">
        <v>7.24042634</v>
      </c>
      <c r="Y54" s="7">
        <v>1.61056563</v>
      </c>
      <c r="Z54" s="7">
        <v>7.24042634</v>
      </c>
      <c r="AA54" s="21">
        <v>5.5339785990780495E-2</v>
      </c>
      <c r="AB54" s="7">
        <v>7.884229999999999E-3</v>
      </c>
      <c r="AC54" s="21">
        <v>2.5679159999999999E-2</v>
      </c>
      <c r="AD54" s="21">
        <v>1.0111269999999999E-2</v>
      </c>
      <c r="AE54" s="21">
        <v>7.6387100000000008E-3</v>
      </c>
    </row>
    <row r="55" spans="1:31" ht="15.75" customHeight="1" x14ac:dyDescent="0.2">
      <c r="A55" s="3">
        <v>34500</v>
      </c>
      <c r="B55">
        <f t="shared" si="0"/>
        <v>1994</v>
      </c>
      <c r="C55">
        <f t="shared" si="1"/>
        <v>6</v>
      </c>
      <c r="D55" s="7">
        <v>17.326864239999999</v>
      </c>
      <c r="F55" s="7">
        <v>1158.8685302700001</v>
      </c>
      <c r="H55" s="7">
        <v>1008.44622803</v>
      </c>
      <c r="I55" s="7">
        <v>119.71837616000001</v>
      </c>
      <c r="J55" s="7">
        <v>5.7625651400000004</v>
      </c>
      <c r="K55" s="7">
        <v>0.16010898000000001</v>
      </c>
      <c r="L55" s="7">
        <v>10.623437880000001</v>
      </c>
      <c r="M55" s="7">
        <v>0.14435706000000001</v>
      </c>
      <c r="N55" s="7">
        <v>1.8993399099999999</v>
      </c>
      <c r="O55" s="7">
        <v>10.16191673</v>
      </c>
      <c r="P55" s="7">
        <v>1.9522301</v>
      </c>
      <c r="Q55" s="7">
        <v>0</v>
      </c>
      <c r="R55" s="7">
        <v>0</v>
      </c>
      <c r="S55" s="7">
        <v>0</v>
      </c>
      <c r="T55" s="7"/>
      <c r="U55" s="7">
        <v>26.813426700000001</v>
      </c>
      <c r="V55" s="7">
        <v>16.715917736007789</v>
      </c>
      <c r="W55" s="7">
        <v>6.0452325</v>
      </c>
      <c r="X55" s="7">
        <v>14.0178894</v>
      </c>
      <c r="Y55" s="7">
        <v>3.0327855000000001</v>
      </c>
      <c r="Z55" s="7">
        <v>14.0178894</v>
      </c>
      <c r="AA55" s="21">
        <v>0.75894585693927352</v>
      </c>
      <c r="AB55" s="7">
        <v>0.3641298</v>
      </c>
      <c r="AC55" s="21">
        <v>2.4850800000000003E-2</v>
      </c>
      <c r="AD55" s="21">
        <v>9.7850999999999997E-3</v>
      </c>
      <c r="AE55" s="21">
        <v>7.5041999999999991E-3</v>
      </c>
    </row>
    <row r="56" spans="1:31" ht="15.75" customHeight="1" x14ac:dyDescent="0.2">
      <c r="A56" s="3">
        <v>34530</v>
      </c>
      <c r="B56">
        <f t="shared" si="0"/>
        <v>1994</v>
      </c>
      <c r="C56">
        <f t="shared" si="1"/>
        <v>7</v>
      </c>
      <c r="D56" s="7">
        <v>14.796665190000001</v>
      </c>
      <c r="F56" s="7">
        <v>1156.3383789100001</v>
      </c>
      <c r="H56" s="7">
        <v>1008.91021729</v>
      </c>
      <c r="I56" s="7">
        <v>118.63218689</v>
      </c>
      <c r="J56" s="7">
        <v>6.7592306100000004</v>
      </c>
      <c r="K56" s="7">
        <v>0.15639438999999999</v>
      </c>
      <c r="L56" s="7">
        <v>10.24263668</v>
      </c>
      <c r="M56" s="7">
        <v>0.25231814000000002</v>
      </c>
      <c r="N56" s="7">
        <v>0.40060585999999998</v>
      </c>
      <c r="O56" s="7">
        <v>9.8278522499999994</v>
      </c>
      <c r="P56" s="7">
        <v>1.1568869399999999</v>
      </c>
      <c r="Q56" s="7">
        <v>0</v>
      </c>
      <c r="R56" s="7">
        <v>0</v>
      </c>
      <c r="S56" s="7">
        <v>0</v>
      </c>
      <c r="T56" s="7"/>
      <c r="U56" s="7">
        <v>21.702573619999995</v>
      </c>
      <c r="V56" s="7">
        <v>17.178203660191652</v>
      </c>
      <c r="W56" s="7">
        <v>7.2620860399999998</v>
      </c>
      <c r="X56" s="7">
        <v>12.76352522</v>
      </c>
      <c r="Y56" s="7">
        <v>3.6735809099999996</v>
      </c>
      <c r="Z56" s="7">
        <v>12.76352522</v>
      </c>
      <c r="AA56" s="21">
        <v>1.5245482725211967</v>
      </c>
      <c r="AB56" s="7">
        <v>1.23530319</v>
      </c>
      <c r="AC56" s="21">
        <v>2.5679159999999999E-2</v>
      </c>
      <c r="AD56" s="21">
        <v>1.0111269999999999E-2</v>
      </c>
      <c r="AE56" s="21">
        <v>7.8733799999999993E-3</v>
      </c>
    </row>
    <row r="57" spans="1:31" ht="15.75" customHeight="1" x14ac:dyDescent="0.2">
      <c r="A57" s="3">
        <v>34561</v>
      </c>
      <c r="B57">
        <f t="shared" si="0"/>
        <v>1994</v>
      </c>
      <c r="C57">
        <f t="shared" si="1"/>
        <v>8</v>
      </c>
      <c r="D57" s="7">
        <v>16.2600956</v>
      </c>
      <c r="F57" s="7">
        <v>1157.80175781</v>
      </c>
      <c r="H57" s="7">
        <v>1009.63116455</v>
      </c>
      <c r="I57" s="7">
        <v>117.57196808</v>
      </c>
      <c r="J57" s="7">
        <v>7.4451055500000001</v>
      </c>
      <c r="K57" s="7">
        <v>3.8054159999999997E-2</v>
      </c>
      <c r="L57" s="7">
        <v>11.66199684</v>
      </c>
      <c r="M57" s="7">
        <v>0.25233629000000002</v>
      </c>
      <c r="N57" s="7">
        <v>0.12158895</v>
      </c>
      <c r="O57" s="7">
        <v>9.9721660599999993</v>
      </c>
      <c r="P57" s="7">
        <v>1.10741293</v>
      </c>
      <c r="Q57" s="7">
        <v>0</v>
      </c>
      <c r="R57" s="7">
        <v>0</v>
      </c>
      <c r="S57" s="7">
        <v>0</v>
      </c>
      <c r="T57" s="7"/>
      <c r="U57" s="7">
        <v>25.940570289999997</v>
      </c>
      <c r="V57" s="7">
        <v>18.108032386820664</v>
      </c>
      <c r="W57" s="7">
        <v>6.8995739</v>
      </c>
      <c r="X57" s="7">
        <v>13.509432649999999</v>
      </c>
      <c r="Y57" s="7">
        <v>4.0490463999999999</v>
      </c>
      <c r="Z57" s="7">
        <v>13.509432649999999</v>
      </c>
      <c r="AA57" s="21">
        <v>1.5589725544331874</v>
      </c>
      <c r="AB57" s="7">
        <v>0.55600391000000005</v>
      </c>
      <c r="AC57" s="21">
        <v>2.5679159999999999E-2</v>
      </c>
      <c r="AD57" s="21">
        <v>1.0111269999999999E-2</v>
      </c>
      <c r="AE57" s="21">
        <v>7.8126199999999993E-3</v>
      </c>
    </row>
    <row r="58" spans="1:31" ht="15.75" customHeight="1" x14ac:dyDescent="0.2">
      <c r="A58" s="3">
        <v>34592</v>
      </c>
      <c r="B58">
        <f t="shared" si="0"/>
        <v>1994</v>
      </c>
      <c r="C58">
        <f t="shared" si="1"/>
        <v>9</v>
      </c>
      <c r="D58" s="7">
        <v>13.800754550000001</v>
      </c>
      <c r="F58" s="7">
        <v>1155.3424072299999</v>
      </c>
      <c r="H58" s="7">
        <v>1009.84857178</v>
      </c>
      <c r="I58" s="7">
        <v>116.90763092</v>
      </c>
      <c r="J58" s="7">
        <v>7.0390052799999996</v>
      </c>
      <c r="K58" s="7">
        <v>0.12522337</v>
      </c>
      <c r="L58" s="7">
        <v>10.704850199999999</v>
      </c>
      <c r="M58" s="7">
        <v>0.25233629000000002</v>
      </c>
      <c r="N58" s="7">
        <v>8.1290100000000004E-2</v>
      </c>
      <c r="O58" s="7">
        <v>9.8293008799999999</v>
      </c>
      <c r="P58" s="7">
        <v>0.55422943999999996</v>
      </c>
      <c r="Q58" s="7">
        <v>0</v>
      </c>
      <c r="R58" s="7">
        <v>0</v>
      </c>
      <c r="S58" s="7">
        <v>0</v>
      </c>
      <c r="T58" s="7"/>
      <c r="U58" s="7">
        <v>15.799539600000001</v>
      </c>
      <c r="V58" s="7">
        <v>15.946913622550875</v>
      </c>
      <c r="W58" s="7">
        <v>5.9187447000000004</v>
      </c>
      <c r="X58" s="7">
        <v>10.0389246</v>
      </c>
      <c r="Y58" s="7">
        <v>3.6959319000000002</v>
      </c>
      <c r="Z58" s="7">
        <v>10.0389246</v>
      </c>
      <c r="AA58" s="21">
        <v>0.98952582140952317</v>
      </c>
      <c r="AB58" s="7">
        <v>1.6375151999999999</v>
      </c>
      <c r="AC58" s="21">
        <v>2.4850800000000003E-2</v>
      </c>
      <c r="AD58" s="21">
        <v>9.7850999999999997E-3</v>
      </c>
      <c r="AE58" s="21">
        <v>7.4688000000000003E-3</v>
      </c>
    </row>
    <row r="59" spans="1:31" ht="15.75" customHeight="1" x14ac:dyDescent="0.2">
      <c r="A59" s="3">
        <v>34622</v>
      </c>
      <c r="B59">
        <f t="shared" si="0"/>
        <v>1994</v>
      </c>
      <c r="C59">
        <f t="shared" si="1"/>
        <v>10</v>
      </c>
      <c r="D59" s="7">
        <v>8.4331665000000005</v>
      </c>
      <c r="F59" s="7">
        <v>1149.9748535199999</v>
      </c>
      <c r="H59" s="7">
        <v>1009.56842041</v>
      </c>
      <c r="I59" s="7">
        <v>117.12448120000001</v>
      </c>
      <c r="J59" s="7">
        <v>5.4663448299999997</v>
      </c>
      <c r="K59" s="7">
        <v>0.27209898999999999</v>
      </c>
      <c r="L59" s="7">
        <v>7.3938808399999996</v>
      </c>
      <c r="M59" s="7">
        <v>0.25233629000000002</v>
      </c>
      <c r="N59" s="7">
        <v>0.29232985</v>
      </c>
      <c r="O59" s="7">
        <v>9.2994976000000005</v>
      </c>
      <c r="P59" s="7">
        <v>0.30546623000000001</v>
      </c>
      <c r="Q59" s="7">
        <v>0</v>
      </c>
      <c r="R59" s="7">
        <v>0</v>
      </c>
      <c r="S59" s="7">
        <v>0</v>
      </c>
      <c r="T59" s="7"/>
      <c r="U59" s="7">
        <v>9.29628093</v>
      </c>
      <c r="V59" s="7">
        <v>11.665047367340941</v>
      </c>
      <c r="W59" s="7">
        <v>3.9628189699999998</v>
      </c>
      <c r="X59" s="7">
        <v>6.9332212999999996</v>
      </c>
      <c r="Y59" s="7">
        <v>2.9648117899999997</v>
      </c>
      <c r="Z59" s="7">
        <v>6.9332212999999996</v>
      </c>
      <c r="AA59" s="21">
        <v>1.6781540232682E-2</v>
      </c>
      <c r="AB59" s="7">
        <v>2.0925337900000001</v>
      </c>
      <c r="AC59" s="21">
        <v>2.5679159999999999E-2</v>
      </c>
      <c r="AD59" s="21">
        <v>1.0111269999999999E-2</v>
      </c>
      <c r="AE59" s="21">
        <v>7.3008099999999996E-3</v>
      </c>
    </row>
    <row r="60" spans="1:31" ht="15.75" customHeight="1" x14ac:dyDescent="0.2">
      <c r="A60" s="3">
        <v>34653</v>
      </c>
      <c r="B60">
        <f t="shared" si="0"/>
        <v>1994</v>
      </c>
      <c r="C60">
        <f t="shared" si="1"/>
        <v>11</v>
      </c>
      <c r="D60" s="7">
        <v>1.7277303900000001</v>
      </c>
      <c r="F60" s="7">
        <v>1143.2694091799999</v>
      </c>
      <c r="H60" s="7">
        <v>1008.82995605</v>
      </c>
      <c r="I60" s="7">
        <v>117.1969986</v>
      </c>
      <c r="J60" s="7">
        <v>3.4108540999999999</v>
      </c>
      <c r="K60" s="7">
        <v>0.47105830999999998</v>
      </c>
      <c r="L60" s="7">
        <v>4.3847107899999997</v>
      </c>
      <c r="M60" s="7">
        <v>0.14435706000000001</v>
      </c>
      <c r="N60" s="7">
        <v>0.95431960000000005</v>
      </c>
      <c r="O60" s="7">
        <v>7.8597955700000002</v>
      </c>
      <c r="P60" s="7">
        <v>1.7364089999999999E-2</v>
      </c>
      <c r="Q60" s="7">
        <v>0</v>
      </c>
      <c r="R60" s="7">
        <v>0</v>
      </c>
      <c r="S60" s="7">
        <v>0</v>
      </c>
      <c r="T60" s="7"/>
      <c r="U60" s="7">
        <v>1.9804800000000002</v>
      </c>
      <c r="V60" s="7">
        <v>3.6303653136518652</v>
      </c>
      <c r="W60" s="7">
        <v>2.3015919</v>
      </c>
      <c r="X60" s="7">
        <v>2.6632289999999998</v>
      </c>
      <c r="Y60" s="7">
        <v>1.7920359000000001</v>
      </c>
      <c r="Z60" s="7">
        <v>2.6632289999999998</v>
      </c>
      <c r="AA60" s="21">
        <v>6.6597440137737522E-5</v>
      </c>
      <c r="AB60" s="7">
        <v>1.026732</v>
      </c>
      <c r="AC60" s="21">
        <v>2.4850800000000003E-2</v>
      </c>
      <c r="AD60" s="21">
        <v>9.7850999999999997E-3</v>
      </c>
      <c r="AE60" s="21">
        <v>6.6651000000000002E-3</v>
      </c>
    </row>
    <row r="61" spans="1:31" ht="15.75" customHeight="1" x14ac:dyDescent="0.2">
      <c r="A61" s="3">
        <v>34683</v>
      </c>
      <c r="B61">
        <f t="shared" si="0"/>
        <v>1994</v>
      </c>
      <c r="C61">
        <f t="shared" si="1"/>
        <v>12</v>
      </c>
      <c r="D61" s="7">
        <v>-1.3901129999999999</v>
      </c>
      <c r="F61" s="7">
        <v>1140.1516113299999</v>
      </c>
      <c r="H61" s="7">
        <v>1008.22589111</v>
      </c>
      <c r="I61" s="7">
        <v>117.28440857</v>
      </c>
      <c r="J61" s="7">
        <v>2.3897349800000001</v>
      </c>
      <c r="K61" s="7">
        <v>0.61971973999999996</v>
      </c>
      <c r="L61" s="7">
        <v>3.6639103899999999</v>
      </c>
      <c r="M61" s="7">
        <v>5.6833679999999998E-2</v>
      </c>
      <c r="N61" s="7">
        <v>1.56546378</v>
      </c>
      <c r="O61" s="7">
        <v>6.3401460600000004</v>
      </c>
      <c r="P61" s="7">
        <v>5.4300299999999998E-3</v>
      </c>
      <c r="Q61" s="7">
        <v>0</v>
      </c>
      <c r="R61" s="7">
        <v>0</v>
      </c>
      <c r="S61" s="7">
        <v>0</v>
      </c>
      <c r="T61" s="7"/>
      <c r="U61" s="7">
        <v>1.4462482700000001</v>
      </c>
      <c r="V61" s="7">
        <v>2.5213741778341343</v>
      </c>
      <c r="W61" s="7">
        <v>1.7210549000000002</v>
      </c>
      <c r="X61" s="7">
        <v>2.01965372</v>
      </c>
      <c r="Y61" s="7">
        <v>1.29762931</v>
      </c>
      <c r="Z61" s="7">
        <v>2.01965372</v>
      </c>
      <c r="AA61" s="21">
        <v>0</v>
      </c>
      <c r="AB61" s="7">
        <v>1.0144306700000001</v>
      </c>
      <c r="AC61" s="21">
        <v>2.5679159999999999E-2</v>
      </c>
      <c r="AD61" s="21">
        <v>1.0111269999999999E-2</v>
      </c>
      <c r="AE61" s="21">
        <v>6.4845800000000002E-3</v>
      </c>
    </row>
    <row r="62" spans="1:31" ht="15.75" customHeight="1" x14ac:dyDescent="0.2">
      <c r="A62" s="3">
        <v>34714</v>
      </c>
      <c r="B62">
        <f t="shared" si="0"/>
        <v>1995</v>
      </c>
      <c r="C62">
        <f t="shared" si="1"/>
        <v>1</v>
      </c>
      <c r="D62" s="7">
        <v>-2.6134097600000001</v>
      </c>
      <c r="F62" s="7">
        <v>1138.9282226600001</v>
      </c>
      <c r="H62" s="7">
        <v>1007.40692139</v>
      </c>
      <c r="I62" s="7">
        <v>117.44859314</v>
      </c>
      <c r="J62" s="7">
        <v>1.3828080899999999</v>
      </c>
      <c r="K62" s="7">
        <v>0.60552746000000002</v>
      </c>
      <c r="L62" s="7">
        <v>3.1467304199999999</v>
      </c>
      <c r="M62" s="7">
        <v>0.1433381</v>
      </c>
      <c r="N62" s="7">
        <v>2.93055654</v>
      </c>
      <c r="O62" s="7">
        <v>5.8519444500000004</v>
      </c>
      <c r="P62" s="7">
        <v>1.1855839999999999E-2</v>
      </c>
      <c r="Q62" s="7">
        <v>0</v>
      </c>
      <c r="R62" s="7">
        <v>0</v>
      </c>
      <c r="S62" s="7">
        <v>0</v>
      </c>
      <c r="T62" s="7"/>
      <c r="U62" s="7">
        <v>3.0609803000000002</v>
      </c>
      <c r="V62" s="7">
        <v>1.906133285083059</v>
      </c>
      <c r="W62" s="7">
        <v>1.7933586799999999</v>
      </c>
      <c r="X62" s="7">
        <v>2.44421329</v>
      </c>
      <c r="Y62" s="7">
        <v>0.74205909000000003</v>
      </c>
      <c r="Z62" s="7">
        <v>2.44421329</v>
      </c>
      <c r="AA62" s="21">
        <v>0</v>
      </c>
      <c r="AB62" s="7">
        <v>2.6276111499999999</v>
      </c>
      <c r="AC62" s="21">
        <v>2.8280060000000003E-2</v>
      </c>
      <c r="AD62" s="21">
        <v>1.0999729999999999E-2</v>
      </c>
      <c r="AE62" s="21">
        <v>6.3692599999999999E-3</v>
      </c>
    </row>
    <row r="63" spans="1:31" ht="15.75" customHeight="1" x14ac:dyDescent="0.2">
      <c r="A63" s="3">
        <v>34745</v>
      </c>
      <c r="B63">
        <f t="shared" si="0"/>
        <v>1995</v>
      </c>
      <c r="C63">
        <f t="shared" si="1"/>
        <v>2</v>
      </c>
      <c r="D63" s="7">
        <v>-2.1202514200000002</v>
      </c>
      <c r="F63" s="7">
        <v>1139.4213867200001</v>
      </c>
      <c r="H63" s="7">
        <v>1007.03173828</v>
      </c>
      <c r="I63" s="7">
        <v>117.66027832</v>
      </c>
      <c r="J63" s="7">
        <v>1.01582778</v>
      </c>
      <c r="K63" s="7">
        <v>0.29079433999999998</v>
      </c>
      <c r="L63" s="7">
        <v>3.0216238500000001</v>
      </c>
      <c r="M63" s="7">
        <v>0.14402081</v>
      </c>
      <c r="N63" s="7">
        <v>4.5991954799999997</v>
      </c>
      <c r="O63" s="7">
        <v>5.6073770500000002</v>
      </c>
      <c r="P63" s="7">
        <v>5.057068E-2</v>
      </c>
      <c r="Q63" s="7">
        <v>0</v>
      </c>
      <c r="R63" s="7">
        <v>0</v>
      </c>
      <c r="S63" s="7">
        <v>0</v>
      </c>
      <c r="T63" s="7"/>
      <c r="U63" s="7">
        <v>5.3366440400000004</v>
      </c>
      <c r="V63" s="7">
        <v>1.3260062633861716</v>
      </c>
      <c r="W63" s="7">
        <v>1.9868674</v>
      </c>
      <c r="X63" s="7">
        <v>2.0228440399999998</v>
      </c>
      <c r="Y63" s="7">
        <v>0.48937028000000005</v>
      </c>
      <c r="Z63" s="7">
        <v>2.0228440399999998</v>
      </c>
      <c r="AA63" s="21">
        <v>0</v>
      </c>
      <c r="AB63" s="7">
        <v>1.30476696</v>
      </c>
      <c r="AC63" s="21">
        <v>2.5543279999999998E-2</v>
      </c>
      <c r="AD63" s="21">
        <v>9.9352399999999997E-3</v>
      </c>
      <c r="AE63" s="21">
        <v>5.992840000000001E-3</v>
      </c>
    </row>
    <row r="64" spans="1:31" ht="15.75" customHeight="1" x14ac:dyDescent="0.2">
      <c r="A64" s="3">
        <v>34773</v>
      </c>
      <c r="B64">
        <f t="shared" si="0"/>
        <v>1995</v>
      </c>
      <c r="C64">
        <f t="shared" si="1"/>
        <v>3</v>
      </c>
      <c r="D64" s="7">
        <v>-1.369397E-2</v>
      </c>
      <c r="F64" s="7">
        <v>1141.5279541</v>
      </c>
      <c r="H64" s="7">
        <v>1006.72619629</v>
      </c>
      <c r="I64" s="7">
        <v>117.9827652</v>
      </c>
      <c r="J64" s="7">
        <v>1.0353110999999999</v>
      </c>
      <c r="K64" s="7">
        <v>0.34648224999999999</v>
      </c>
      <c r="L64" s="7">
        <v>3.4318749899999998</v>
      </c>
      <c r="M64" s="7">
        <v>0.14402081</v>
      </c>
      <c r="N64" s="7">
        <v>6.1142354000000001</v>
      </c>
      <c r="O64" s="7">
        <v>5.6244254099999997</v>
      </c>
      <c r="P64" s="7">
        <v>0.1226482</v>
      </c>
      <c r="Q64" s="7">
        <v>0</v>
      </c>
      <c r="R64" s="7">
        <v>0</v>
      </c>
      <c r="S64" s="7">
        <v>0</v>
      </c>
      <c r="T64" s="7"/>
      <c r="U64" s="7">
        <v>6.7410541600000009</v>
      </c>
      <c r="V64" s="7">
        <v>1.4338848037525678</v>
      </c>
      <c r="W64" s="7">
        <v>2.8938766599999997</v>
      </c>
      <c r="X64" s="7">
        <v>3.05569077</v>
      </c>
      <c r="Y64" s="7">
        <v>0.55362528</v>
      </c>
      <c r="Z64" s="7">
        <v>3.05569077</v>
      </c>
      <c r="AA64" s="21">
        <v>1.2963063101145106E-3</v>
      </c>
      <c r="AB64" s="7">
        <v>2.2525006100000002</v>
      </c>
      <c r="AC64" s="21">
        <v>2.8280060000000003E-2</v>
      </c>
      <c r="AD64" s="21">
        <v>1.0999729999999999E-2</v>
      </c>
      <c r="AE64" s="21">
        <v>7.1442600000000012E-3</v>
      </c>
    </row>
    <row r="65" spans="1:31" ht="15.75" customHeight="1" x14ac:dyDescent="0.2">
      <c r="A65" s="3">
        <v>34804</v>
      </c>
      <c r="B65">
        <f t="shared" si="0"/>
        <v>1995</v>
      </c>
      <c r="C65">
        <f t="shared" si="1"/>
        <v>4</v>
      </c>
      <c r="D65" s="7">
        <v>4.0421629000000001</v>
      </c>
      <c r="F65" s="7">
        <v>1145.5838623</v>
      </c>
      <c r="H65" s="7">
        <v>1006.41082764</v>
      </c>
      <c r="I65" s="7">
        <v>118.3079834</v>
      </c>
      <c r="J65" s="7">
        <v>1.41776919</v>
      </c>
      <c r="K65" s="7">
        <v>0.27613732000000002</v>
      </c>
      <c r="L65" s="7">
        <v>4.8331251100000001</v>
      </c>
      <c r="M65" s="7">
        <v>8.0971059999999997E-2</v>
      </c>
      <c r="N65" s="7">
        <v>7.1554174399999999</v>
      </c>
      <c r="O65" s="7">
        <v>6.7850570699999997</v>
      </c>
      <c r="P65" s="7">
        <v>0.31651836999999999</v>
      </c>
      <c r="Q65" s="7">
        <v>0</v>
      </c>
      <c r="R65" s="7">
        <v>0</v>
      </c>
      <c r="S65" s="7">
        <v>0</v>
      </c>
      <c r="T65" s="7"/>
      <c r="U65" s="7">
        <v>12.0220515</v>
      </c>
      <c r="V65" s="7">
        <v>2.7508470909295371</v>
      </c>
      <c r="W65" s="7">
        <v>3.5950812000000001</v>
      </c>
      <c r="X65" s="7">
        <v>4.1057454</v>
      </c>
      <c r="Y65" s="7">
        <v>0.74346449999999997</v>
      </c>
      <c r="Z65" s="7">
        <v>4.1057454</v>
      </c>
      <c r="AA65" s="21">
        <v>4.3883806763150065E-3</v>
      </c>
      <c r="AB65" s="7">
        <v>0.97730069999999991</v>
      </c>
      <c r="AC65" s="21">
        <v>2.7367799999999998E-2</v>
      </c>
      <c r="AD65" s="21">
        <v>1.0644899999999999E-2</v>
      </c>
      <c r="AE65" s="21">
        <v>7.2381000000000008E-3</v>
      </c>
    </row>
    <row r="66" spans="1:31" ht="15.75" customHeight="1" x14ac:dyDescent="0.2">
      <c r="A66" s="3">
        <v>34834</v>
      </c>
      <c r="B66">
        <f t="shared" si="0"/>
        <v>1995</v>
      </c>
      <c r="C66">
        <f t="shared" si="1"/>
        <v>5</v>
      </c>
      <c r="D66" s="7">
        <v>11.044848440000001</v>
      </c>
      <c r="F66" s="7">
        <v>1152.58654785</v>
      </c>
      <c r="H66" s="7">
        <v>1006.82269287</v>
      </c>
      <c r="I66" s="7">
        <v>118.46090698</v>
      </c>
      <c r="J66" s="7">
        <v>3.3484356399999999</v>
      </c>
      <c r="K66" s="7">
        <v>0.30781438999999999</v>
      </c>
      <c r="L66" s="7">
        <v>8.1907205600000008</v>
      </c>
      <c r="M66" s="7">
        <v>6.6569000000000003E-4</v>
      </c>
      <c r="N66" s="7">
        <v>4.98778772</v>
      </c>
      <c r="O66" s="7">
        <v>9.3169689200000008</v>
      </c>
      <c r="P66" s="7">
        <v>1.15051901</v>
      </c>
      <c r="Q66" s="7">
        <v>0</v>
      </c>
      <c r="R66" s="7">
        <v>0</v>
      </c>
      <c r="S66" s="7">
        <v>0</v>
      </c>
      <c r="T66" s="7"/>
      <c r="U66" s="7">
        <v>19.503833830000001</v>
      </c>
      <c r="V66" s="7">
        <v>9.1206833704786483</v>
      </c>
      <c r="W66" s="7">
        <v>4.5892480600000001</v>
      </c>
      <c r="X66" s="7">
        <v>9.7303289799999995</v>
      </c>
      <c r="Y66" s="7">
        <v>1.82908494</v>
      </c>
      <c r="Z66" s="7">
        <v>9.7303289799999995</v>
      </c>
      <c r="AA66" s="21">
        <v>0.12418495325003849</v>
      </c>
      <c r="AB66" s="7">
        <v>1.2880500000000001E-2</v>
      </c>
      <c r="AC66" s="21">
        <v>2.8280060000000003E-2</v>
      </c>
      <c r="AD66" s="21">
        <v>1.0999729999999999E-2</v>
      </c>
      <c r="AE66" s="21">
        <v>7.7481399999999997E-3</v>
      </c>
    </row>
    <row r="67" spans="1:31" ht="15.75" customHeight="1" x14ac:dyDescent="0.2">
      <c r="A67" s="3">
        <v>34865</v>
      </c>
      <c r="B67">
        <f t="shared" ref="B67:B130" si="2">YEAR(A67)</f>
        <v>1995</v>
      </c>
      <c r="C67">
        <f t="shared" ref="C67:C130" si="3">MONTH(A67)</f>
        <v>6</v>
      </c>
      <c r="D67" s="7">
        <v>17.862306589999999</v>
      </c>
      <c r="F67" s="7">
        <v>1159.40393066</v>
      </c>
      <c r="H67" s="7">
        <v>1008.40936279</v>
      </c>
      <c r="I67" s="7">
        <v>117.85039519999999</v>
      </c>
      <c r="J67" s="7">
        <v>6.8793826100000004</v>
      </c>
      <c r="K67" s="7">
        <v>0.22268326999999999</v>
      </c>
      <c r="L67" s="7">
        <v>11.28929806</v>
      </c>
      <c r="M67" s="7">
        <v>0.14391282</v>
      </c>
      <c r="N67" s="7">
        <v>1.2288067300000001</v>
      </c>
      <c r="O67" s="7">
        <v>10.15310287</v>
      </c>
      <c r="P67" s="7">
        <v>3.22702336</v>
      </c>
      <c r="Q67" s="7">
        <v>0</v>
      </c>
      <c r="R67" s="7">
        <v>0</v>
      </c>
      <c r="S67" s="7">
        <v>0</v>
      </c>
      <c r="T67" s="7"/>
      <c r="U67" s="7">
        <v>36.576279300000003</v>
      </c>
      <c r="V67" s="7">
        <v>21.536382557534882</v>
      </c>
      <c r="W67" s="7">
        <v>6.0896594999999998</v>
      </c>
      <c r="X67" s="7">
        <v>16.469489400000001</v>
      </c>
      <c r="Y67" s="7">
        <v>3.6218624999999998</v>
      </c>
      <c r="Z67" s="7">
        <v>16.469489400000001</v>
      </c>
      <c r="AA67" s="21">
        <v>1.1550167920524514</v>
      </c>
      <c r="AB67" s="7">
        <v>0.28724910000000003</v>
      </c>
      <c r="AC67" s="21">
        <v>2.7367799999999998E-2</v>
      </c>
      <c r="AD67" s="21">
        <v>1.0644899999999999E-2</v>
      </c>
      <c r="AE67" s="21">
        <v>7.5471000000000002E-3</v>
      </c>
    </row>
    <row r="68" spans="1:31" ht="15.75" customHeight="1" x14ac:dyDescent="0.2">
      <c r="A68" s="3">
        <v>34895</v>
      </c>
      <c r="B68">
        <f t="shared" si="2"/>
        <v>1995</v>
      </c>
      <c r="C68">
        <f t="shared" si="3"/>
        <v>7</v>
      </c>
      <c r="D68" s="7">
        <v>24.7051506</v>
      </c>
      <c r="F68" s="7">
        <v>1166.2468261700001</v>
      </c>
      <c r="H68" s="7">
        <v>1009.92224121</v>
      </c>
      <c r="I68" s="7">
        <v>117.04914856000001</v>
      </c>
      <c r="J68" s="7">
        <v>10.54332352</v>
      </c>
      <c r="K68" s="7">
        <v>6.8767149999999999E-2</v>
      </c>
      <c r="L68" s="7">
        <v>13.666460989999999</v>
      </c>
      <c r="M68" s="7">
        <v>0.25096709</v>
      </c>
      <c r="N68" s="7">
        <v>0.32892676999999998</v>
      </c>
      <c r="O68" s="7">
        <v>9.9771156300000001</v>
      </c>
      <c r="P68" s="7">
        <v>4.4398779900000003</v>
      </c>
      <c r="Q68" s="7">
        <v>0</v>
      </c>
      <c r="R68" s="7">
        <v>0</v>
      </c>
      <c r="S68" s="7">
        <v>0</v>
      </c>
      <c r="T68" s="7"/>
      <c r="U68" s="7">
        <v>34.47196993</v>
      </c>
      <c r="V68" s="7">
        <v>27.01488233253566</v>
      </c>
      <c r="W68" s="7">
        <v>6.8521780000000003</v>
      </c>
      <c r="X68" s="7">
        <v>21.269333119999999</v>
      </c>
      <c r="Y68" s="7">
        <v>5.73971169</v>
      </c>
      <c r="Z68" s="7">
        <v>21.269333119999999</v>
      </c>
      <c r="AA68" s="21">
        <v>1.4183391704211339</v>
      </c>
      <c r="AB68" s="7">
        <v>0.65312504999999998</v>
      </c>
      <c r="AC68" s="21">
        <v>2.8280060000000003E-2</v>
      </c>
      <c r="AD68" s="21">
        <v>1.0999729999999999E-2</v>
      </c>
      <c r="AE68" s="21">
        <v>7.7503099999999998E-3</v>
      </c>
    </row>
    <row r="69" spans="1:31" ht="15.75" customHeight="1" x14ac:dyDescent="0.2">
      <c r="A69" s="3">
        <v>34926</v>
      </c>
      <c r="B69">
        <f t="shared" si="2"/>
        <v>1995</v>
      </c>
      <c r="C69">
        <f t="shared" si="3"/>
        <v>8</v>
      </c>
      <c r="D69" s="7">
        <v>20.460193629999999</v>
      </c>
      <c r="F69" s="7">
        <v>1162.00183105</v>
      </c>
      <c r="H69" s="7">
        <v>1010.3680419900001</v>
      </c>
      <c r="I69" s="7">
        <v>116.23781586</v>
      </c>
      <c r="J69" s="7">
        <v>10.11530209</v>
      </c>
      <c r="K69" s="7">
        <v>4.097162E-2</v>
      </c>
      <c r="L69" s="7">
        <v>12.62997818</v>
      </c>
      <c r="M69" s="7">
        <v>0.25098496999999997</v>
      </c>
      <c r="N69" s="7">
        <v>0.12082743999999999</v>
      </c>
      <c r="O69" s="7">
        <v>9.9624004399999997</v>
      </c>
      <c r="P69" s="7">
        <v>2.27555847</v>
      </c>
      <c r="Q69" s="7">
        <v>0</v>
      </c>
      <c r="R69" s="7">
        <v>0</v>
      </c>
      <c r="S69" s="7">
        <v>0</v>
      </c>
      <c r="T69" s="7"/>
      <c r="U69" s="7">
        <v>28.25293314</v>
      </c>
      <c r="V69" s="7">
        <v>24.921747989890324</v>
      </c>
      <c r="W69" s="7">
        <v>6.6976299799999994</v>
      </c>
      <c r="X69" s="7">
        <v>17.136932989999998</v>
      </c>
      <c r="Y69" s="7">
        <v>5.5061893099999999</v>
      </c>
      <c r="Z69" s="7">
        <v>17.136932989999998</v>
      </c>
      <c r="AA69" s="21">
        <v>1.3013752153196225</v>
      </c>
      <c r="AB69" s="7">
        <v>0.60636434000000006</v>
      </c>
      <c r="AC69" s="21">
        <v>2.8280060000000003E-2</v>
      </c>
      <c r="AD69" s="21">
        <v>1.0999729999999999E-2</v>
      </c>
      <c r="AE69" s="21">
        <v>7.7707699999999998E-3</v>
      </c>
    </row>
    <row r="70" spans="1:31" ht="15.75" customHeight="1" x14ac:dyDescent="0.2">
      <c r="A70" s="3">
        <v>34957</v>
      </c>
      <c r="B70">
        <f t="shared" si="2"/>
        <v>1995</v>
      </c>
      <c r="C70">
        <f t="shared" si="3"/>
        <v>9</v>
      </c>
      <c r="D70" s="7">
        <v>17.495111470000001</v>
      </c>
      <c r="F70" s="7">
        <v>1159.03674316</v>
      </c>
      <c r="H70" s="7">
        <v>1010.73516846</v>
      </c>
      <c r="I70" s="7">
        <v>116.04840088</v>
      </c>
      <c r="J70" s="7">
        <v>9.2585868799999993</v>
      </c>
      <c r="K70" s="7">
        <v>7.4818419999999997E-2</v>
      </c>
      <c r="L70" s="7">
        <v>11.033992769999999</v>
      </c>
      <c r="M70" s="7">
        <v>0.25098496999999997</v>
      </c>
      <c r="N70" s="7">
        <v>0.10115322</v>
      </c>
      <c r="O70" s="7">
        <v>9.9343080500000003</v>
      </c>
      <c r="P70" s="7">
        <v>1.59937847</v>
      </c>
      <c r="Q70" s="7">
        <v>0</v>
      </c>
      <c r="R70" s="7">
        <v>0</v>
      </c>
      <c r="S70" s="7">
        <v>0</v>
      </c>
      <c r="T70" s="7"/>
      <c r="U70" s="7">
        <v>25.863071699999999</v>
      </c>
      <c r="V70" s="7">
        <v>18.124795536175704</v>
      </c>
      <c r="W70" s="7">
        <v>5.6386056</v>
      </c>
      <c r="X70" s="7">
        <v>13.909754399999999</v>
      </c>
      <c r="Y70" s="7">
        <v>4.8678068999999997</v>
      </c>
      <c r="Z70" s="7">
        <v>13.909754399999999</v>
      </c>
      <c r="AA70" s="21">
        <v>0.59104542140026051</v>
      </c>
      <c r="AB70" s="7">
        <v>0.82980480000000001</v>
      </c>
      <c r="AC70" s="21">
        <v>2.7367799999999998E-2</v>
      </c>
      <c r="AD70" s="21">
        <v>1.0644899999999999E-2</v>
      </c>
      <c r="AE70" s="21">
        <v>7.4058000000000006E-3</v>
      </c>
    </row>
    <row r="71" spans="1:31" ht="15.75" customHeight="1" x14ac:dyDescent="0.2">
      <c r="A71" s="3">
        <v>34987</v>
      </c>
      <c r="B71">
        <f t="shared" si="2"/>
        <v>1995</v>
      </c>
      <c r="C71">
        <f t="shared" si="3"/>
        <v>10</v>
      </c>
      <c r="D71" s="7">
        <v>11.137537</v>
      </c>
      <c r="F71" s="7">
        <v>1152.6791992200001</v>
      </c>
      <c r="H71" s="7">
        <v>1010.40063477</v>
      </c>
      <c r="I71" s="7">
        <v>116.2359848</v>
      </c>
      <c r="J71" s="7">
        <v>7.3339309699999999</v>
      </c>
      <c r="K71" s="7">
        <v>0.24960867</v>
      </c>
      <c r="L71" s="7">
        <v>7.8408293699999998</v>
      </c>
      <c r="M71" s="7">
        <v>0.25098496999999997</v>
      </c>
      <c r="N71" s="7">
        <v>0.29871175</v>
      </c>
      <c r="O71" s="7">
        <v>9.4179592099999994</v>
      </c>
      <c r="P71" s="7">
        <v>0.65054356999999996</v>
      </c>
      <c r="Q71" s="7">
        <v>0</v>
      </c>
      <c r="R71" s="7">
        <v>0</v>
      </c>
      <c r="S71" s="7">
        <v>0</v>
      </c>
      <c r="T71" s="7"/>
      <c r="U71" s="7">
        <v>6.087596790000001</v>
      </c>
      <c r="V71" s="7">
        <v>14.42482985239473</v>
      </c>
      <c r="W71" s="7">
        <v>4.4597452500000001</v>
      </c>
      <c r="X71" s="7">
        <v>8.58399672</v>
      </c>
      <c r="Y71" s="7">
        <v>3.9837675300000006</v>
      </c>
      <c r="Z71" s="7">
        <v>8.58399672</v>
      </c>
      <c r="AA71" s="21">
        <v>2.6156649573227636E-2</v>
      </c>
      <c r="AB71" s="7">
        <v>2.4067367700000002</v>
      </c>
      <c r="AC71" s="21">
        <v>2.8280060000000003E-2</v>
      </c>
      <c r="AD71" s="21">
        <v>1.0999729999999999E-2</v>
      </c>
      <c r="AE71" s="21">
        <v>7.4325599999999995E-3</v>
      </c>
    </row>
    <row r="72" spans="1:31" ht="15.75" customHeight="1" x14ac:dyDescent="0.2">
      <c r="A72" s="3">
        <v>35018</v>
      </c>
      <c r="B72">
        <f t="shared" si="2"/>
        <v>1995</v>
      </c>
      <c r="C72">
        <f t="shared" si="3"/>
        <v>11</v>
      </c>
      <c r="D72" s="7">
        <v>4.2507667500000004</v>
      </c>
      <c r="F72" s="7">
        <v>1145.7924804700001</v>
      </c>
      <c r="H72" s="7">
        <v>1009.58502197</v>
      </c>
      <c r="I72" s="7">
        <v>116.40264893</v>
      </c>
      <c r="J72" s="7">
        <v>4.4904089000000003</v>
      </c>
      <c r="K72" s="7">
        <v>0.39730260000000001</v>
      </c>
      <c r="L72" s="7">
        <v>5.0004057900000003</v>
      </c>
      <c r="M72" s="7">
        <v>0.14391282</v>
      </c>
      <c r="N72" s="7">
        <v>1.16960168</v>
      </c>
      <c r="O72" s="7">
        <v>8.5601329800000006</v>
      </c>
      <c r="P72" s="7">
        <v>4.2994959999999999E-2</v>
      </c>
      <c r="Q72" s="7">
        <v>0</v>
      </c>
      <c r="R72" s="7">
        <v>0</v>
      </c>
      <c r="S72" s="7">
        <v>0</v>
      </c>
      <c r="T72" s="7"/>
      <c r="U72" s="7">
        <v>4.4773019999999999</v>
      </c>
      <c r="V72" s="7">
        <v>5.6722607898554962</v>
      </c>
      <c r="W72" s="7">
        <v>2.6012088000000002</v>
      </c>
      <c r="X72" s="7">
        <v>3.5644940999999997</v>
      </c>
      <c r="Y72" s="7">
        <v>2.3617026000000001</v>
      </c>
      <c r="Z72" s="7">
        <v>3.5644940999999997</v>
      </c>
      <c r="AA72" s="21">
        <v>3.765280163438321E-4</v>
      </c>
      <c r="AB72" s="7">
        <v>0.82589699999999999</v>
      </c>
      <c r="AC72" s="21">
        <v>2.7367799999999998E-2</v>
      </c>
      <c r="AD72" s="21">
        <v>1.0644899999999999E-2</v>
      </c>
      <c r="AE72" s="21">
        <v>6.7530000000000003E-3</v>
      </c>
    </row>
    <row r="73" spans="1:31" ht="15.75" customHeight="1" x14ac:dyDescent="0.2">
      <c r="A73" s="3">
        <v>35048</v>
      </c>
      <c r="B73">
        <f t="shared" si="2"/>
        <v>1995</v>
      </c>
      <c r="C73">
        <f t="shared" si="3"/>
        <v>12</v>
      </c>
      <c r="D73" s="7">
        <v>1.3699888</v>
      </c>
      <c r="F73" s="7">
        <v>1142.9116210899999</v>
      </c>
      <c r="H73" s="7">
        <v>1008.8928833</v>
      </c>
      <c r="I73" s="7">
        <v>116.55892181</v>
      </c>
      <c r="J73" s="7">
        <v>3.1342415799999999</v>
      </c>
      <c r="K73" s="7">
        <v>0.55529642000000001</v>
      </c>
      <c r="L73" s="7">
        <v>4.2526097299999996</v>
      </c>
      <c r="M73" s="7">
        <v>5.6478529999999999E-2</v>
      </c>
      <c r="N73" s="7">
        <v>2.2544453099999999</v>
      </c>
      <c r="O73" s="7">
        <v>7.1828193699999998</v>
      </c>
      <c r="P73" s="7">
        <v>2.3938640000000001E-2</v>
      </c>
      <c r="Q73" s="7">
        <v>0</v>
      </c>
      <c r="R73" s="7">
        <v>0</v>
      </c>
      <c r="S73" s="7">
        <v>0</v>
      </c>
      <c r="T73" s="7"/>
      <c r="U73" s="7">
        <v>3.1712221899999999</v>
      </c>
      <c r="V73" s="7">
        <v>3.3626938487125533</v>
      </c>
      <c r="W73" s="7">
        <v>1.97322285</v>
      </c>
      <c r="X73" s="7">
        <v>2.7520184900000002</v>
      </c>
      <c r="Y73" s="7">
        <v>1.70417912</v>
      </c>
      <c r="Z73" s="7">
        <v>2.7520184900000002</v>
      </c>
      <c r="AA73" s="21">
        <v>0</v>
      </c>
      <c r="AB73" s="7">
        <v>0.94590827</v>
      </c>
      <c r="AC73" s="21">
        <v>2.8280060000000003E-2</v>
      </c>
      <c r="AD73" s="21">
        <v>1.0999729999999999E-2</v>
      </c>
      <c r="AE73" s="21">
        <v>6.5521600000000004E-3</v>
      </c>
    </row>
    <row r="74" spans="1:31" ht="15.75" customHeight="1" x14ac:dyDescent="0.2">
      <c r="A74" s="3">
        <v>35079</v>
      </c>
      <c r="B74">
        <f t="shared" si="2"/>
        <v>1996</v>
      </c>
      <c r="C74">
        <f t="shared" si="3"/>
        <v>1</v>
      </c>
      <c r="D74" s="7">
        <v>-5.1668409999999998E-2</v>
      </c>
      <c r="F74" s="7">
        <v>1141.4899902300001</v>
      </c>
      <c r="H74" s="7">
        <v>1007.97216797</v>
      </c>
      <c r="I74" s="7">
        <v>116.69807434000001</v>
      </c>
      <c r="J74" s="7">
        <v>1.8975478400000001</v>
      </c>
      <c r="K74" s="7">
        <v>0.56076263999999998</v>
      </c>
      <c r="L74" s="7">
        <v>3.6834659599999999</v>
      </c>
      <c r="M74" s="7">
        <v>0.14315504000000001</v>
      </c>
      <c r="N74" s="7">
        <v>3.8282971400000001</v>
      </c>
      <c r="O74" s="7">
        <v>6.68403101</v>
      </c>
      <c r="P74" s="7">
        <v>2.2512089999999998E-2</v>
      </c>
      <c r="Q74" s="7">
        <v>0</v>
      </c>
      <c r="R74" s="7">
        <v>0</v>
      </c>
      <c r="S74" s="7">
        <v>0</v>
      </c>
      <c r="T74" s="7"/>
      <c r="U74" s="7">
        <v>3.7356559300000001</v>
      </c>
      <c r="V74" s="7">
        <v>2.8608371701590642</v>
      </c>
      <c r="W74" s="7">
        <v>2.0231864800000001</v>
      </c>
      <c r="X74" s="7">
        <v>2.8645782499999997</v>
      </c>
      <c r="Y74" s="7">
        <v>1.0232263000000001</v>
      </c>
      <c r="Z74" s="7">
        <v>2.8645782499999997</v>
      </c>
      <c r="AA74" s="21">
        <v>0</v>
      </c>
      <c r="AB74" s="7">
        <v>2.5394945799999999</v>
      </c>
      <c r="AC74" s="21">
        <v>2.8481869999999999E-2</v>
      </c>
      <c r="AD74" s="21">
        <v>1.0949510000000001E-2</v>
      </c>
      <c r="AE74" s="21">
        <v>6.4145199999999999E-3</v>
      </c>
    </row>
    <row r="75" spans="1:31" ht="15.75" customHeight="1" x14ac:dyDescent="0.2">
      <c r="A75" s="3">
        <v>35110</v>
      </c>
      <c r="B75">
        <f t="shared" si="2"/>
        <v>1996</v>
      </c>
      <c r="C75">
        <f t="shared" si="3"/>
        <v>2</v>
      </c>
      <c r="D75" s="7">
        <v>-0.83786231</v>
      </c>
      <c r="F75" s="7">
        <v>1140.7038574200001</v>
      </c>
      <c r="H75" s="7">
        <v>1007.51733398</v>
      </c>
      <c r="I75" s="7">
        <v>116.87151337</v>
      </c>
      <c r="J75" s="7">
        <v>1.28145099</v>
      </c>
      <c r="K75" s="7">
        <v>0.33619753000000002</v>
      </c>
      <c r="L75" s="7">
        <v>3.1319065099999999</v>
      </c>
      <c r="M75" s="7">
        <v>0.14358354000000001</v>
      </c>
      <c r="N75" s="7">
        <v>5.3231043800000002</v>
      </c>
      <c r="O75" s="7">
        <v>6.0548191100000004</v>
      </c>
      <c r="P75" s="7">
        <v>4.3894969999999998E-2</v>
      </c>
      <c r="Q75" s="7">
        <v>0</v>
      </c>
      <c r="R75" s="7">
        <v>0</v>
      </c>
      <c r="S75" s="7">
        <v>0</v>
      </c>
      <c r="T75" s="7"/>
      <c r="U75" s="7">
        <v>4.72710411</v>
      </c>
      <c r="V75" s="7">
        <v>1.6997770024417285</v>
      </c>
      <c r="W75" s="7">
        <v>2.17187061</v>
      </c>
      <c r="X75" s="7">
        <v>2.2020903500000002</v>
      </c>
      <c r="Y75" s="7">
        <v>0.64225633000000004</v>
      </c>
      <c r="Z75" s="7">
        <v>2.2020903500000002</v>
      </c>
      <c r="AA75" s="21">
        <v>0</v>
      </c>
      <c r="AB75" s="7">
        <v>1.5674720400000002</v>
      </c>
      <c r="AC75" s="21">
        <v>2.6644330000000001E-2</v>
      </c>
      <c r="AD75" s="21">
        <v>1.0243090000000002E-2</v>
      </c>
      <c r="AE75" s="21">
        <v>6.3118499999999991E-3</v>
      </c>
    </row>
    <row r="76" spans="1:31" ht="15.75" customHeight="1" x14ac:dyDescent="0.2">
      <c r="A76" s="3">
        <v>35139</v>
      </c>
      <c r="B76">
        <f t="shared" si="2"/>
        <v>1996</v>
      </c>
      <c r="C76">
        <f t="shared" si="3"/>
        <v>3</v>
      </c>
      <c r="D76" s="7">
        <v>2.6165061000000001</v>
      </c>
      <c r="F76" s="7">
        <v>1144.1582031200001</v>
      </c>
      <c r="H76" s="7">
        <v>1007.23449707</v>
      </c>
      <c r="I76" s="7">
        <v>117.19093323</v>
      </c>
      <c r="J76" s="7">
        <v>1.44898379</v>
      </c>
      <c r="K76" s="7">
        <v>0.30120254000000002</v>
      </c>
      <c r="L76" s="7">
        <v>4.1564531300000001</v>
      </c>
      <c r="M76" s="7">
        <v>0.14358354000000001</v>
      </c>
      <c r="N76" s="7">
        <v>6.6980681400000002</v>
      </c>
      <c r="O76" s="7">
        <v>6.6836061500000001</v>
      </c>
      <c r="P76" s="7">
        <v>0.30083016000000001</v>
      </c>
      <c r="Q76" s="7">
        <v>0</v>
      </c>
      <c r="R76" s="7">
        <v>0</v>
      </c>
      <c r="S76" s="7">
        <v>0</v>
      </c>
      <c r="T76" s="7"/>
      <c r="U76" s="7">
        <v>10.935353540000001</v>
      </c>
      <c r="V76" s="7">
        <v>2.0850308289344057</v>
      </c>
      <c r="W76" s="7">
        <v>3.25859414</v>
      </c>
      <c r="X76" s="7">
        <v>4.2914481099999993</v>
      </c>
      <c r="Y76" s="7">
        <v>0.78016336000000008</v>
      </c>
      <c r="Z76" s="7">
        <v>4.2914481099999993</v>
      </c>
      <c r="AA76" s="21">
        <v>8.7267100576099497E-4</v>
      </c>
      <c r="AB76" s="7">
        <v>2.0554252399999999</v>
      </c>
      <c r="AC76" s="21">
        <v>2.8481869999999999E-2</v>
      </c>
      <c r="AD76" s="21">
        <v>1.0949510000000001E-2</v>
      </c>
      <c r="AE76" s="21">
        <v>7.1910699999999999E-3</v>
      </c>
    </row>
    <row r="77" spans="1:31" ht="15.75" customHeight="1" x14ac:dyDescent="0.2">
      <c r="A77" s="3">
        <v>35170</v>
      </c>
      <c r="B77">
        <f t="shared" si="2"/>
        <v>1996</v>
      </c>
      <c r="C77">
        <f t="shared" si="3"/>
        <v>4</v>
      </c>
      <c r="D77" s="7">
        <v>5.88771486</v>
      </c>
      <c r="F77" s="7">
        <v>1147.4294433600001</v>
      </c>
      <c r="H77" s="7">
        <v>1006.8948364300001</v>
      </c>
      <c r="I77" s="7">
        <v>117.42528534</v>
      </c>
      <c r="J77" s="7">
        <v>1.8361138100000001</v>
      </c>
      <c r="K77" s="7">
        <v>0.27052963000000002</v>
      </c>
      <c r="L77" s="7">
        <v>5.4916086200000001</v>
      </c>
      <c r="M77" s="7">
        <v>8.0961000000000005E-2</v>
      </c>
      <c r="N77" s="7">
        <v>7.4956421899999999</v>
      </c>
      <c r="O77" s="7">
        <v>7.5489764199999998</v>
      </c>
      <c r="P77" s="7">
        <v>0.38545175999999998</v>
      </c>
      <c r="Q77" s="7">
        <v>0</v>
      </c>
      <c r="R77" s="7">
        <v>0</v>
      </c>
      <c r="S77" s="7">
        <v>0</v>
      </c>
      <c r="T77" s="7"/>
      <c r="U77" s="7">
        <v>9.3960848999999982</v>
      </c>
      <c r="V77" s="7">
        <v>4.572542767346385</v>
      </c>
      <c r="W77" s="7">
        <v>3.6917184000000001</v>
      </c>
      <c r="X77" s="7">
        <v>4.6121333999999994</v>
      </c>
      <c r="Y77" s="7">
        <v>0.96392940000000005</v>
      </c>
      <c r="Z77" s="7">
        <v>4.6121333999999994</v>
      </c>
      <c r="AA77" s="21">
        <v>4.3244985824489801E-3</v>
      </c>
      <c r="AB77" s="7">
        <v>1.0145459999999999</v>
      </c>
      <c r="AC77" s="21">
        <v>2.75631E-2</v>
      </c>
      <c r="AD77" s="21">
        <v>1.0596299999999999E-2</v>
      </c>
      <c r="AE77" s="21">
        <v>7.3074000000000004E-3</v>
      </c>
    </row>
    <row r="78" spans="1:31" ht="15.75" customHeight="1" x14ac:dyDescent="0.2">
      <c r="A78" s="3">
        <v>35200</v>
      </c>
      <c r="B78">
        <f t="shared" si="2"/>
        <v>1996</v>
      </c>
      <c r="C78">
        <f t="shared" si="3"/>
        <v>5</v>
      </c>
      <c r="D78" s="7">
        <v>12.88640594</v>
      </c>
      <c r="F78" s="7">
        <v>1154.42810059</v>
      </c>
      <c r="H78" s="7">
        <v>1007.35418701</v>
      </c>
      <c r="I78" s="7">
        <v>117.80406189</v>
      </c>
      <c r="J78" s="7">
        <v>3.7630565200000001</v>
      </c>
      <c r="K78" s="7">
        <v>0.23197027000000001</v>
      </c>
      <c r="L78" s="7">
        <v>8.1523466100000004</v>
      </c>
      <c r="M78" s="7">
        <v>6.5465E-4</v>
      </c>
      <c r="N78" s="7">
        <v>6.0899167099999998</v>
      </c>
      <c r="O78" s="7">
        <v>9.6159648900000008</v>
      </c>
      <c r="P78" s="7">
        <v>1.4158924799999999</v>
      </c>
      <c r="Q78" s="7">
        <v>0</v>
      </c>
      <c r="R78" s="7">
        <v>0</v>
      </c>
      <c r="S78" s="7">
        <v>0</v>
      </c>
      <c r="T78" s="7"/>
      <c r="U78" s="7">
        <v>24.996655630000003</v>
      </c>
      <c r="V78" s="7">
        <v>10.730426038993446</v>
      </c>
      <c r="W78" s="7">
        <v>4.3523438900000002</v>
      </c>
      <c r="X78" s="7">
        <v>10.42061745</v>
      </c>
      <c r="Y78" s="7">
        <v>2.0559606099999996</v>
      </c>
      <c r="Z78" s="7">
        <v>10.42061745</v>
      </c>
      <c r="AA78" s="21">
        <v>4.8273257698755796E-2</v>
      </c>
      <c r="AB78" s="7">
        <v>2.49519E-3</v>
      </c>
      <c r="AC78" s="21">
        <v>2.8481869999999999E-2</v>
      </c>
      <c r="AD78" s="21">
        <v>1.0949510000000001E-2</v>
      </c>
      <c r="AE78" s="21">
        <v>7.5850799999999993E-3</v>
      </c>
    </row>
    <row r="79" spans="1:31" ht="15.75" customHeight="1" x14ac:dyDescent="0.2">
      <c r="A79" s="3">
        <v>35231</v>
      </c>
      <c r="B79">
        <f t="shared" si="2"/>
        <v>1996</v>
      </c>
      <c r="C79">
        <f t="shared" si="3"/>
        <v>6</v>
      </c>
      <c r="D79" s="7">
        <v>16.132570269999999</v>
      </c>
      <c r="F79" s="7">
        <v>1157.67419434</v>
      </c>
      <c r="H79" s="7">
        <v>1008.22827148</v>
      </c>
      <c r="I79" s="7">
        <v>117.89544678</v>
      </c>
      <c r="J79" s="7">
        <v>6.0120635</v>
      </c>
      <c r="K79" s="7">
        <v>0.17170063999999999</v>
      </c>
      <c r="L79" s="7">
        <v>10.15648079</v>
      </c>
      <c r="M79" s="7">
        <v>0.14346866</v>
      </c>
      <c r="N79" s="7">
        <v>3.1008443799999998</v>
      </c>
      <c r="O79" s="7">
        <v>10.14458179</v>
      </c>
      <c r="P79" s="7">
        <v>1.82137525</v>
      </c>
      <c r="Q79" s="7">
        <v>0</v>
      </c>
      <c r="R79" s="7">
        <v>0</v>
      </c>
      <c r="S79" s="7">
        <v>0</v>
      </c>
      <c r="T79" s="7"/>
      <c r="U79" s="7">
        <v>27.149927699999999</v>
      </c>
      <c r="V79" s="7">
        <v>15.63635520347027</v>
      </c>
      <c r="W79" s="7">
        <v>5.7307863000000001</v>
      </c>
      <c r="X79" s="7">
        <v>13.7753766</v>
      </c>
      <c r="Y79" s="7">
        <v>3.1644825000000001</v>
      </c>
      <c r="Z79" s="7">
        <v>13.7753766</v>
      </c>
      <c r="AA79" s="21">
        <v>0.36056482907602433</v>
      </c>
      <c r="AB79" s="7">
        <v>0.36401220000000001</v>
      </c>
      <c r="AC79" s="21">
        <v>2.75631E-2</v>
      </c>
      <c r="AD79" s="21">
        <v>1.0596299999999999E-2</v>
      </c>
      <c r="AE79" s="21">
        <v>7.4592000000000009E-3</v>
      </c>
    </row>
    <row r="80" spans="1:31" ht="15.75" customHeight="1" x14ac:dyDescent="0.2">
      <c r="A80" s="3">
        <v>35261</v>
      </c>
      <c r="B80">
        <f t="shared" si="2"/>
        <v>1996</v>
      </c>
      <c r="C80">
        <f t="shared" si="3"/>
        <v>7</v>
      </c>
      <c r="D80" s="7">
        <v>23.99778748</v>
      </c>
      <c r="F80" s="7">
        <v>1165.53942871</v>
      </c>
      <c r="H80" s="7">
        <v>1009.7285156200001</v>
      </c>
      <c r="I80" s="7">
        <v>117.10124969</v>
      </c>
      <c r="J80" s="7">
        <v>9.8017005899999994</v>
      </c>
      <c r="K80" s="7">
        <v>6.157812E-2</v>
      </c>
      <c r="L80" s="7">
        <v>14.03829956</v>
      </c>
      <c r="M80" s="7">
        <v>0.24961694000000001</v>
      </c>
      <c r="N80" s="7">
        <v>0.91955936000000005</v>
      </c>
      <c r="O80" s="7">
        <v>9.9750156400000005</v>
      </c>
      <c r="P80" s="7">
        <v>3.6639039499999999</v>
      </c>
      <c r="Q80" s="7">
        <v>0</v>
      </c>
      <c r="R80" s="7">
        <v>0</v>
      </c>
      <c r="S80" s="7">
        <v>0</v>
      </c>
      <c r="T80" s="7"/>
      <c r="U80" s="7">
        <v>35.76724231</v>
      </c>
      <c r="V80" s="7">
        <v>28.15735617861316</v>
      </c>
      <c r="W80" s="7">
        <v>6.89077362</v>
      </c>
      <c r="X80" s="7">
        <v>20.77381424</v>
      </c>
      <c r="Y80" s="7">
        <v>5.3361543100000004</v>
      </c>
      <c r="Z80" s="7">
        <v>20.77381424</v>
      </c>
      <c r="AA80" s="21">
        <v>1.4205280348695861</v>
      </c>
      <c r="AB80" s="7">
        <v>0.59967205999999995</v>
      </c>
      <c r="AC80" s="21">
        <v>2.8481869999999999E-2</v>
      </c>
      <c r="AD80" s="21">
        <v>1.0949510000000001E-2</v>
      </c>
      <c r="AE80" s="21">
        <v>7.782240000000001E-3</v>
      </c>
    </row>
    <row r="81" spans="1:31" ht="15.75" customHeight="1" x14ac:dyDescent="0.2">
      <c r="A81" s="3">
        <v>35292</v>
      </c>
      <c r="B81">
        <f t="shared" si="2"/>
        <v>1996</v>
      </c>
      <c r="C81">
        <f t="shared" si="3"/>
        <v>8</v>
      </c>
      <c r="D81" s="7">
        <v>20.46056175</v>
      </c>
      <c r="F81" s="7">
        <v>1162.0021972699999</v>
      </c>
      <c r="H81" s="7">
        <v>1010.33325195</v>
      </c>
      <c r="I81" s="7">
        <v>116.19504547</v>
      </c>
      <c r="J81" s="7">
        <v>10.087323189999999</v>
      </c>
      <c r="K81" s="7">
        <v>5.5379289999999998E-2</v>
      </c>
      <c r="L81" s="7">
        <v>12.691311839999999</v>
      </c>
      <c r="M81" s="7">
        <v>0.24963457999999999</v>
      </c>
      <c r="N81" s="7">
        <v>0.26171368</v>
      </c>
      <c r="O81" s="7">
        <v>9.9759073300000001</v>
      </c>
      <c r="P81" s="7">
        <v>2.1526885</v>
      </c>
      <c r="Q81" s="7">
        <v>0</v>
      </c>
      <c r="R81" s="7">
        <v>0</v>
      </c>
      <c r="S81" s="7">
        <v>0</v>
      </c>
      <c r="T81" s="7"/>
      <c r="U81" s="7">
        <v>27.31294711</v>
      </c>
      <c r="V81" s="7">
        <v>25.349250918261891</v>
      </c>
      <c r="W81" s="7">
        <v>6.7014659200000004</v>
      </c>
      <c r="X81" s="7">
        <v>17.154664059999998</v>
      </c>
      <c r="Y81" s="7">
        <v>5.4911977099999998</v>
      </c>
      <c r="Z81" s="7">
        <v>17.154664059999998</v>
      </c>
      <c r="AA81" s="21">
        <v>1.3798338913824733</v>
      </c>
      <c r="AB81" s="7">
        <v>0.78942337000000007</v>
      </c>
      <c r="AC81" s="21">
        <v>2.8481869999999999E-2</v>
      </c>
      <c r="AD81" s="21">
        <v>1.0949510000000001E-2</v>
      </c>
      <c r="AE81" s="21">
        <v>7.7754199999999999E-3</v>
      </c>
    </row>
    <row r="82" spans="1:31" ht="15.75" customHeight="1" x14ac:dyDescent="0.2">
      <c r="A82" s="3">
        <v>35323</v>
      </c>
      <c r="B82">
        <f t="shared" si="2"/>
        <v>1996</v>
      </c>
      <c r="C82">
        <f t="shared" si="3"/>
        <v>9</v>
      </c>
      <c r="D82" s="7">
        <v>16.438943859999998</v>
      </c>
      <c r="F82" s="7">
        <v>1157.9805908200001</v>
      </c>
      <c r="H82" s="7">
        <v>1010.43566895</v>
      </c>
      <c r="I82" s="7">
        <v>116.03574371000001</v>
      </c>
      <c r="J82" s="7">
        <v>8.7999401099999996</v>
      </c>
      <c r="K82" s="7">
        <v>0.1541921</v>
      </c>
      <c r="L82" s="7">
        <v>11.419034</v>
      </c>
      <c r="M82" s="7">
        <v>0.24963457999999999</v>
      </c>
      <c r="N82" s="7">
        <v>0.11650057</v>
      </c>
      <c r="O82" s="7">
        <v>9.8871965399999997</v>
      </c>
      <c r="P82" s="7">
        <v>0.88268237999999999</v>
      </c>
      <c r="Q82" s="7">
        <v>0</v>
      </c>
      <c r="R82" s="7">
        <v>0</v>
      </c>
      <c r="S82" s="7">
        <v>0</v>
      </c>
      <c r="T82" s="7"/>
      <c r="U82" s="7">
        <v>18.051874500000004</v>
      </c>
      <c r="V82" s="7">
        <v>16.775174209597164</v>
      </c>
      <c r="W82" s="7">
        <v>5.7352410000000003</v>
      </c>
      <c r="X82" s="7">
        <v>12.5852091</v>
      </c>
      <c r="Y82" s="7">
        <v>4.6252038000000004</v>
      </c>
      <c r="Z82" s="7">
        <v>12.5852091</v>
      </c>
      <c r="AA82" s="21">
        <v>0.59264609420860659</v>
      </c>
      <c r="AB82" s="7">
        <v>1.3488612</v>
      </c>
      <c r="AC82" s="21">
        <v>2.75631E-2</v>
      </c>
      <c r="AD82" s="21">
        <v>1.0596299999999999E-2</v>
      </c>
      <c r="AE82" s="21">
        <v>7.4663999999999998E-3</v>
      </c>
    </row>
    <row r="83" spans="1:31" ht="15.75" customHeight="1" x14ac:dyDescent="0.2">
      <c r="A83" s="3">
        <v>35353</v>
      </c>
      <c r="B83">
        <f t="shared" si="2"/>
        <v>1996</v>
      </c>
      <c r="C83">
        <f t="shared" si="3"/>
        <v>10</v>
      </c>
      <c r="D83" s="7">
        <v>9.9235248600000006</v>
      </c>
      <c r="F83" s="7">
        <v>1151.46520996</v>
      </c>
      <c r="H83" s="7">
        <v>1010.07092285</v>
      </c>
      <c r="I83" s="7">
        <v>116.36360931</v>
      </c>
      <c r="J83" s="7">
        <v>6.7586231200000002</v>
      </c>
      <c r="K83" s="7">
        <v>0.25011783999999998</v>
      </c>
      <c r="L83" s="7">
        <v>7.5897531499999999</v>
      </c>
      <c r="M83" s="7">
        <v>0.24963457999999999</v>
      </c>
      <c r="N83" s="7">
        <v>0.42610395000000001</v>
      </c>
      <c r="O83" s="7">
        <v>9.3471927600000004</v>
      </c>
      <c r="P83" s="7">
        <v>0.40923056000000002</v>
      </c>
      <c r="Q83" s="7">
        <v>0</v>
      </c>
      <c r="R83" s="7">
        <v>0</v>
      </c>
      <c r="S83" s="7">
        <v>0</v>
      </c>
      <c r="T83" s="7"/>
      <c r="U83" s="7">
        <v>11.736208469999998</v>
      </c>
      <c r="V83" s="7">
        <v>13.486543680190001</v>
      </c>
      <c r="W83" s="7">
        <v>4.2597496799999996</v>
      </c>
      <c r="X83" s="7">
        <v>8.1050901199999998</v>
      </c>
      <c r="Y83" s="7">
        <v>3.6710788999999999</v>
      </c>
      <c r="Z83" s="7">
        <v>8.1050901199999998</v>
      </c>
      <c r="AA83" s="21">
        <v>3.2234531403175178E-2</v>
      </c>
      <c r="AB83" s="7">
        <v>2.1168691000000002</v>
      </c>
      <c r="AC83" s="21">
        <v>2.8481869999999999E-2</v>
      </c>
      <c r="AD83" s="21">
        <v>1.0949510000000001E-2</v>
      </c>
      <c r="AE83" s="21">
        <v>7.3897800000000003E-3</v>
      </c>
    </row>
    <row r="84" spans="1:31" ht="15.75" customHeight="1" x14ac:dyDescent="0.2">
      <c r="A84" s="3">
        <v>35384</v>
      </c>
      <c r="B84">
        <f t="shared" si="2"/>
        <v>1996</v>
      </c>
      <c r="C84">
        <f t="shared" si="3"/>
        <v>11</v>
      </c>
      <c r="D84" s="7">
        <v>5.6690621400000003</v>
      </c>
      <c r="F84" s="7">
        <v>1147.2106933600001</v>
      </c>
      <c r="H84" s="7">
        <v>1009.46972656</v>
      </c>
      <c r="I84" s="7">
        <v>116.50254821999999</v>
      </c>
      <c r="J84" s="7">
        <v>4.5164875999999996</v>
      </c>
      <c r="K84" s="7">
        <v>0.35775806999999998</v>
      </c>
      <c r="L84" s="7">
        <v>5.6806979200000001</v>
      </c>
      <c r="M84" s="7">
        <v>0.14346866</v>
      </c>
      <c r="N84" s="7">
        <v>1.6985543999999999</v>
      </c>
      <c r="O84" s="7">
        <v>8.7605342900000007</v>
      </c>
      <c r="P84" s="7">
        <v>8.0978079999999994E-2</v>
      </c>
      <c r="Q84" s="7">
        <v>0</v>
      </c>
      <c r="R84" s="7">
        <v>0</v>
      </c>
      <c r="S84" s="7">
        <v>0</v>
      </c>
      <c r="T84" s="7"/>
      <c r="U84" s="7">
        <v>2.0376912000000003</v>
      </c>
      <c r="V84" s="7">
        <v>6.5609249651177581</v>
      </c>
      <c r="W84" s="7">
        <v>2.6131983000000001</v>
      </c>
      <c r="X84" s="7">
        <v>4.0142052000000001</v>
      </c>
      <c r="Y84" s="7">
        <v>2.3750865000000001</v>
      </c>
      <c r="Z84" s="7">
        <v>4.0142052000000001</v>
      </c>
      <c r="AA84" s="21">
        <v>3.9286773162798371E-4</v>
      </c>
      <c r="AB84" s="7">
        <v>1.0903017000000002</v>
      </c>
      <c r="AC84" s="21">
        <v>2.75631E-2</v>
      </c>
      <c r="AD84" s="21">
        <v>1.0596299999999999E-2</v>
      </c>
      <c r="AE84" s="21">
        <v>6.7356000000000004E-3</v>
      </c>
    </row>
    <row r="85" spans="1:31" ht="15.75" customHeight="1" x14ac:dyDescent="0.2">
      <c r="A85" s="3">
        <v>35414</v>
      </c>
      <c r="B85">
        <f t="shared" si="2"/>
        <v>1996</v>
      </c>
      <c r="C85">
        <f t="shared" si="3"/>
        <v>12</v>
      </c>
      <c r="D85" s="7">
        <v>0.60075115999999995</v>
      </c>
      <c r="F85" s="7">
        <v>1142.14245605</v>
      </c>
      <c r="H85" s="7">
        <v>1008.74981689</v>
      </c>
      <c r="I85" s="7">
        <v>116.54454041</v>
      </c>
      <c r="J85" s="7">
        <v>3.05030322</v>
      </c>
      <c r="K85" s="7">
        <v>0.54811299000000002</v>
      </c>
      <c r="L85" s="7">
        <v>4.0794868500000003</v>
      </c>
      <c r="M85" s="7">
        <v>5.607471E-2</v>
      </c>
      <c r="N85" s="7">
        <v>2.3442013300000002</v>
      </c>
      <c r="O85" s="7">
        <v>6.7619552599999997</v>
      </c>
      <c r="P85" s="7">
        <v>7.9493299999999992E-3</v>
      </c>
      <c r="Q85" s="7">
        <v>0</v>
      </c>
      <c r="R85" s="7">
        <v>0</v>
      </c>
      <c r="S85" s="7">
        <v>0</v>
      </c>
      <c r="T85" s="7"/>
      <c r="U85" s="7">
        <v>0.97611063999999992</v>
      </c>
      <c r="V85" s="7">
        <v>3.2515789333976892</v>
      </c>
      <c r="W85" s="7">
        <v>1.9515684199999999</v>
      </c>
      <c r="X85" s="7">
        <v>2.3249745800000001</v>
      </c>
      <c r="Y85" s="7">
        <v>1.65828796</v>
      </c>
      <c r="Z85" s="7">
        <v>2.3249745800000001</v>
      </c>
      <c r="AA85" s="21">
        <v>0</v>
      </c>
      <c r="AB85" s="7">
        <v>1.0060997299999999</v>
      </c>
      <c r="AC85" s="21">
        <v>2.8481869999999999E-2</v>
      </c>
      <c r="AD85" s="21">
        <v>1.0949510000000001E-2</v>
      </c>
      <c r="AE85" s="21">
        <v>6.5707599999999993E-3</v>
      </c>
    </row>
    <row r="86" spans="1:31" ht="15.75" customHeight="1" x14ac:dyDescent="0.2">
      <c r="A86" s="3">
        <v>35445</v>
      </c>
      <c r="B86">
        <f t="shared" si="2"/>
        <v>1997</v>
      </c>
      <c r="C86">
        <f t="shared" si="3"/>
        <v>1</v>
      </c>
      <c r="D86" s="7">
        <v>-2.1203539400000002</v>
      </c>
      <c r="F86" s="7">
        <v>1139.42126465</v>
      </c>
      <c r="H86" s="7">
        <v>1007.9251709</v>
      </c>
      <c r="I86" s="7">
        <v>116.68930054</v>
      </c>
      <c r="J86" s="7">
        <v>1.74442136</v>
      </c>
      <c r="K86" s="7">
        <v>0.58335888000000002</v>
      </c>
      <c r="L86" s="7">
        <v>3.2949495299999998</v>
      </c>
      <c r="M86" s="7">
        <v>0.14268280999999999</v>
      </c>
      <c r="N86" s="7">
        <v>3.08954453</v>
      </c>
      <c r="O86" s="7">
        <v>5.9435005199999997</v>
      </c>
      <c r="P86" s="7">
        <v>8.3687499999999995E-3</v>
      </c>
      <c r="Q86" s="7">
        <v>0</v>
      </c>
      <c r="R86" s="7">
        <v>0</v>
      </c>
      <c r="S86" s="7">
        <v>0</v>
      </c>
      <c r="T86" s="7"/>
      <c r="U86" s="7">
        <v>2.7699653200000003</v>
      </c>
      <c r="V86" s="7">
        <v>2.2935232791042299</v>
      </c>
      <c r="W86" s="7">
        <v>1.88462733</v>
      </c>
      <c r="X86" s="7">
        <v>2.5567315099999997</v>
      </c>
      <c r="Y86" s="7">
        <v>0.93964285999999997</v>
      </c>
      <c r="Z86" s="7">
        <v>2.5567315099999997</v>
      </c>
      <c r="AA86" s="21">
        <v>0</v>
      </c>
      <c r="AB86" s="7">
        <v>2.53272108</v>
      </c>
      <c r="AC86" s="21">
        <v>2.8664149999999999E-2</v>
      </c>
      <c r="AD86" s="21">
        <v>1.0891850000000002E-2</v>
      </c>
      <c r="AE86" s="21">
        <v>6.3860000000000002E-3</v>
      </c>
    </row>
    <row r="87" spans="1:31" ht="15.75" customHeight="1" x14ac:dyDescent="0.2">
      <c r="A87" s="3">
        <v>35476</v>
      </c>
      <c r="B87">
        <f t="shared" si="2"/>
        <v>1997</v>
      </c>
      <c r="C87">
        <f t="shared" si="3"/>
        <v>2</v>
      </c>
      <c r="D87" s="7">
        <v>-1.3649356399999999</v>
      </c>
      <c r="F87" s="7">
        <v>1140.17675781</v>
      </c>
      <c r="H87" s="7">
        <v>1007.5022583</v>
      </c>
      <c r="I87" s="7">
        <v>116.87857056</v>
      </c>
      <c r="J87" s="7">
        <v>1.2437560599999999</v>
      </c>
      <c r="K87" s="7">
        <v>0.25814161000000002</v>
      </c>
      <c r="L87" s="7">
        <v>3.2258038500000001</v>
      </c>
      <c r="M87" s="7">
        <v>0.14309131999999999</v>
      </c>
      <c r="N87" s="7">
        <v>4.8469696000000004</v>
      </c>
      <c r="O87" s="7">
        <v>6.0274190900000004</v>
      </c>
      <c r="P87" s="7">
        <v>5.0751669999999999E-2</v>
      </c>
      <c r="Q87" s="7">
        <v>0</v>
      </c>
      <c r="R87" s="7">
        <v>0</v>
      </c>
      <c r="S87" s="7">
        <v>0</v>
      </c>
      <c r="T87" s="7"/>
      <c r="U87" s="7">
        <v>5.0813333199999997</v>
      </c>
      <c r="V87" s="7">
        <v>1.4876293788577371</v>
      </c>
      <c r="W87" s="7">
        <v>1.98230928</v>
      </c>
      <c r="X87" s="7">
        <v>2.0616041599999999</v>
      </c>
      <c r="Y87" s="7">
        <v>0.60147024000000004</v>
      </c>
      <c r="Z87" s="7">
        <v>2.0616041599999999</v>
      </c>
      <c r="AA87" s="21">
        <v>0</v>
      </c>
      <c r="AB87" s="7">
        <v>1.2923545599999999</v>
      </c>
      <c r="AC87" s="21">
        <v>2.5890199999999995E-2</v>
      </c>
      <c r="AD87" s="21">
        <v>9.8378000000000007E-3</v>
      </c>
      <c r="AE87" s="21">
        <v>5.9205999999999998E-3</v>
      </c>
    </row>
    <row r="88" spans="1:31" ht="15.75" customHeight="1" x14ac:dyDescent="0.2">
      <c r="A88" s="3">
        <v>35504</v>
      </c>
      <c r="B88">
        <f t="shared" si="2"/>
        <v>1997</v>
      </c>
      <c r="C88">
        <f t="shared" si="3"/>
        <v>3</v>
      </c>
      <c r="D88" s="7">
        <v>1.49506783</v>
      </c>
      <c r="F88" s="7">
        <v>1143.03674316</v>
      </c>
      <c r="H88" s="7">
        <v>1007.22991943</v>
      </c>
      <c r="I88" s="7">
        <v>117.22255706999999</v>
      </c>
      <c r="J88" s="7">
        <v>1.31742227</v>
      </c>
      <c r="K88" s="7">
        <v>0.32146424000000001</v>
      </c>
      <c r="L88" s="7">
        <v>3.8877883</v>
      </c>
      <c r="M88" s="7">
        <v>0.14309131999999999</v>
      </c>
      <c r="N88" s="7">
        <v>6.3583679200000001</v>
      </c>
      <c r="O88" s="7">
        <v>6.3020439100000001</v>
      </c>
      <c r="P88" s="7">
        <v>0.25406653000000001</v>
      </c>
      <c r="Q88" s="7">
        <v>0</v>
      </c>
      <c r="R88" s="7">
        <v>0</v>
      </c>
      <c r="S88" s="7">
        <v>0</v>
      </c>
      <c r="T88" s="7"/>
      <c r="U88" s="7">
        <v>10.034161839999999</v>
      </c>
      <c r="V88" s="7">
        <v>1.8547540940018854</v>
      </c>
      <c r="W88" s="7">
        <v>2.9225011300000001</v>
      </c>
      <c r="X88" s="7">
        <v>3.8876920199999998</v>
      </c>
      <c r="Y88" s="7">
        <v>0.70820709000000004</v>
      </c>
      <c r="Z88" s="7">
        <v>3.8876920199999998</v>
      </c>
      <c r="AA88" s="21">
        <v>8.0040786065398108E-4</v>
      </c>
      <c r="AB88" s="7">
        <v>2.0309885600000004</v>
      </c>
      <c r="AC88" s="21">
        <v>2.8664149999999999E-2</v>
      </c>
      <c r="AD88" s="21">
        <v>1.0891850000000002E-2</v>
      </c>
      <c r="AE88" s="21">
        <v>7.1392999999999995E-3</v>
      </c>
    </row>
    <row r="89" spans="1:31" ht="15.75" customHeight="1" x14ac:dyDescent="0.2">
      <c r="A89" s="3">
        <v>35535</v>
      </c>
      <c r="B89">
        <f t="shared" si="2"/>
        <v>1997</v>
      </c>
      <c r="C89">
        <f t="shared" si="3"/>
        <v>4</v>
      </c>
      <c r="D89" s="7">
        <v>5.53029394</v>
      </c>
      <c r="F89" s="7">
        <v>1147.0720214800001</v>
      </c>
      <c r="H89" s="7">
        <v>1006.86480713</v>
      </c>
      <c r="I89" s="7">
        <v>117.34793854</v>
      </c>
      <c r="J89" s="7">
        <v>1.5344597099999999</v>
      </c>
      <c r="K89" s="7">
        <v>0.14545405</v>
      </c>
      <c r="L89" s="7">
        <v>4.91321516</v>
      </c>
      <c r="M89" s="7">
        <v>8.0956959999999994E-2</v>
      </c>
      <c r="N89" s="7">
        <v>8.2875719100000005</v>
      </c>
      <c r="O89" s="7">
        <v>7.7388143500000002</v>
      </c>
      <c r="P89" s="7">
        <v>0.15872072000000001</v>
      </c>
      <c r="Q89" s="7">
        <v>0</v>
      </c>
      <c r="R89" s="7">
        <v>0</v>
      </c>
      <c r="S89" s="7">
        <v>0</v>
      </c>
      <c r="T89" s="7"/>
      <c r="U89" s="7">
        <v>9.9179229000000007</v>
      </c>
      <c r="V89" s="7">
        <v>4.7863877045422667</v>
      </c>
      <c r="W89" s="7">
        <v>3.2358389999999999</v>
      </c>
      <c r="X89" s="7">
        <v>3.2613720000000002</v>
      </c>
      <c r="Y89" s="7">
        <v>0.80595839999999996</v>
      </c>
      <c r="Z89" s="7">
        <v>3.2613720000000002</v>
      </c>
      <c r="AA89" s="21">
        <v>1.1848913651973856E-3</v>
      </c>
      <c r="AB89" s="7">
        <v>0.1407765</v>
      </c>
      <c r="AC89" s="21">
        <v>2.77395E-2</v>
      </c>
      <c r="AD89" s="21">
        <v>1.05405E-2</v>
      </c>
      <c r="AE89" s="21">
        <v>6.9591000000000002E-3</v>
      </c>
    </row>
    <row r="90" spans="1:31" ht="15.75" customHeight="1" x14ac:dyDescent="0.2">
      <c r="A90" s="3">
        <v>35565</v>
      </c>
      <c r="B90">
        <f t="shared" si="2"/>
        <v>1997</v>
      </c>
      <c r="C90">
        <f t="shared" si="3"/>
        <v>5</v>
      </c>
      <c r="D90" s="7">
        <v>9.0723648099999998</v>
      </c>
      <c r="F90" s="7">
        <v>1150.6140136700001</v>
      </c>
      <c r="H90" s="7">
        <v>1007.03607178</v>
      </c>
      <c r="I90" s="7">
        <v>117.57548523</v>
      </c>
      <c r="J90" s="7">
        <v>2.5865874299999998</v>
      </c>
      <c r="K90" s="7">
        <v>0.17130840999999999</v>
      </c>
      <c r="L90" s="7">
        <v>6.1924729300000001</v>
      </c>
      <c r="M90" s="7">
        <v>6.4371999999999997E-4</v>
      </c>
      <c r="N90" s="7">
        <v>7.20736504</v>
      </c>
      <c r="O90" s="7">
        <v>9.3212728499999997</v>
      </c>
      <c r="P90" s="7">
        <v>0.52285665000000003</v>
      </c>
      <c r="Q90" s="7">
        <v>0</v>
      </c>
      <c r="R90" s="7">
        <v>0</v>
      </c>
      <c r="S90" s="7">
        <v>0</v>
      </c>
      <c r="T90" s="7"/>
      <c r="U90" s="7">
        <v>16.3228206</v>
      </c>
      <c r="V90" s="7">
        <v>6.0402725815708047</v>
      </c>
      <c r="W90" s="7">
        <v>4.2246375300000008</v>
      </c>
      <c r="X90" s="7">
        <v>7.3165297900000006</v>
      </c>
      <c r="Y90" s="7">
        <v>1.4131505</v>
      </c>
      <c r="Z90" s="7">
        <v>7.3165297900000006</v>
      </c>
      <c r="AA90" s="21">
        <v>2.5313317010575483E-2</v>
      </c>
      <c r="AB90" s="7">
        <v>3.32103E-3</v>
      </c>
      <c r="AC90" s="21">
        <v>2.8664149999999999E-2</v>
      </c>
      <c r="AD90" s="21">
        <v>1.0891850000000002E-2</v>
      </c>
      <c r="AE90" s="21">
        <v>7.5636899999999996E-3</v>
      </c>
    </row>
    <row r="91" spans="1:31" ht="15.75" customHeight="1" x14ac:dyDescent="0.2">
      <c r="A91" s="3">
        <v>35596</v>
      </c>
      <c r="B91">
        <f t="shared" si="2"/>
        <v>1997</v>
      </c>
      <c r="C91">
        <f t="shared" si="3"/>
        <v>6</v>
      </c>
      <c r="D91" s="7">
        <v>16.559144969999998</v>
      </c>
      <c r="F91" s="7">
        <v>1158.1008300799999</v>
      </c>
      <c r="H91" s="7">
        <v>1008.31463623</v>
      </c>
      <c r="I91" s="7">
        <v>117.67139435</v>
      </c>
      <c r="J91" s="7">
        <v>5.7177872699999996</v>
      </c>
      <c r="K91" s="7">
        <v>0.19473444000000001</v>
      </c>
      <c r="L91" s="7">
        <v>10.62808418</v>
      </c>
      <c r="M91" s="7">
        <v>0.14302455</v>
      </c>
      <c r="N91" s="7">
        <v>2.9397294500000002</v>
      </c>
      <c r="O91" s="7">
        <v>10.164662359999999</v>
      </c>
      <c r="P91" s="7">
        <v>2.3267748400000001</v>
      </c>
      <c r="Q91" s="7">
        <v>0</v>
      </c>
      <c r="R91" s="7">
        <v>0</v>
      </c>
      <c r="S91" s="7">
        <v>0</v>
      </c>
      <c r="T91" s="7"/>
      <c r="U91" s="7">
        <v>31.526248500000001</v>
      </c>
      <c r="V91" s="7">
        <v>16.65886783839451</v>
      </c>
      <c r="W91" s="7">
        <v>5.6581857000000007</v>
      </c>
      <c r="X91" s="7">
        <v>15.051934799999998</v>
      </c>
      <c r="Y91" s="7">
        <v>3.0090270000000001</v>
      </c>
      <c r="Z91" s="7">
        <v>15.051934799999998</v>
      </c>
      <c r="AA91" s="21">
        <v>0.3168364163398622</v>
      </c>
      <c r="AB91" s="7">
        <v>0.48915599999999998</v>
      </c>
      <c r="AC91" s="21">
        <v>2.77395E-2</v>
      </c>
      <c r="AD91" s="21">
        <v>1.05405E-2</v>
      </c>
      <c r="AE91" s="21">
        <v>7.4709000000000008E-3</v>
      </c>
    </row>
    <row r="92" spans="1:31" ht="15.75" customHeight="1" x14ac:dyDescent="0.2">
      <c r="A92" s="3">
        <v>35626</v>
      </c>
      <c r="B92">
        <f t="shared" si="2"/>
        <v>1997</v>
      </c>
      <c r="C92">
        <f t="shared" si="3"/>
        <v>7</v>
      </c>
      <c r="D92" s="7">
        <v>22.268970490000001</v>
      </c>
      <c r="F92" s="7">
        <v>1163.81066895</v>
      </c>
      <c r="H92" s="7">
        <v>1009.73284912</v>
      </c>
      <c r="I92" s="7">
        <v>116.87921906</v>
      </c>
      <c r="J92" s="7">
        <v>9.4255361600000001</v>
      </c>
      <c r="K92" s="7">
        <v>8.1016000000000005E-2</v>
      </c>
      <c r="L92" s="7">
        <v>13.27604008</v>
      </c>
      <c r="M92" s="7">
        <v>0.24826771</v>
      </c>
      <c r="N92" s="7">
        <v>0.6442734</v>
      </c>
      <c r="O92" s="7">
        <v>9.8895778700000001</v>
      </c>
      <c r="P92" s="7">
        <v>3.63384748</v>
      </c>
      <c r="Q92" s="7">
        <v>0</v>
      </c>
      <c r="R92" s="7">
        <v>0</v>
      </c>
      <c r="S92" s="7">
        <v>0</v>
      </c>
      <c r="T92" s="7"/>
      <c r="U92" s="7">
        <v>31.00093124</v>
      </c>
      <c r="V92" s="7">
        <v>26.5776691677735</v>
      </c>
      <c r="W92" s="7">
        <v>7.01758346</v>
      </c>
      <c r="X92" s="7">
        <v>19.277934350000002</v>
      </c>
      <c r="Y92" s="7">
        <v>5.1295659699999998</v>
      </c>
      <c r="Z92" s="7">
        <v>19.277934350000002</v>
      </c>
      <c r="AA92" s="21">
        <v>1.3012640147441479</v>
      </c>
      <c r="AB92" s="7">
        <v>0.88877775000000003</v>
      </c>
      <c r="AC92" s="21">
        <v>2.8664149999999999E-2</v>
      </c>
      <c r="AD92" s="21">
        <v>1.0891850000000002E-2</v>
      </c>
      <c r="AE92" s="21">
        <v>7.8287400000000007E-3</v>
      </c>
    </row>
    <row r="93" spans="1:31" ht="15.75" customHeight="1" x14ac:dyDescent="0.2">
      <c r="A93" s="3">
        <v>35657</v>
      </c>
      <c r="B93">
        <f t="shared" si="2"/>
        <v>1997</v>
      </c>
      <c r="C93">
        <f t="shared" si="3"/>
        <v>8</v>
      </c>
      <c r="D93" s="7">
        <v>16.632747649999999</v>
      </c>
      <c r="F93" s="7">
        <v>1158.1744384799999</v>
      </c>
      <c r="H93" s="7">
        <v>1010.15246582</v>
      </c>
      <c r="I93" s="7">
        <v>116.09153748</v>
      </c>
      <c r="J93" s="7">
        <v>8.8336858700000001</v>
      </c>
      <c r="K93" s="7">
        <v>7.8032229999999994E-2</v>
      </c>
      <c r="L93" s="7">
        <v>11.03188896</v>
      </c>
      <c r="M93" s="7">
        <v>0.24828510000000001</v>
      </c>
      <c r="N93" s="7">
        <v>0.17536152999999999</v>
      </c>
      <c r="O93" s="7">
        <v>9.8703794499999997</v>
      </c>
      <c r="P93" s="7">
        <v>1.69280958</v>
      </c>
      <c r="Q93" s="7">
        <v>0</v>
      </c>
      <c r="R93" s="7">
        <v>0</v>
      </c>
      <c r="S93" s="7">
        <v>0</v>
      </c>
      <c r="T93" s="7"/>
      <c r="U93" s="7">
        <v>23.16627489</v>
      </c>
      <c r="V93" s="7">
        <v>20.478039898875675</v>
      </c>
      <c r="W93" s="7">
        <v>6.7544678600000001</v>
      </c>
      <c r="X93" s="7">
        <v>14.312318079999999</v>
      </c>
      <c r="Y93" s="7">
        <v>4.8059290699999995</v>
      </c>
      <c r="Z93" s="7">
        <v>14.312318079999999</v>
      </c>
      <c r="AA93" s="21">
        <v>1.2150529504432395</v>
      </c>
      <c r="AB93" s="7">
        <v>0.95528918000000007</v>
      </c>
      <c r="AC93" s="21">
        <v>2.8664149999999999E-2</v>
      </c>
      <c r="AD93" s="21">
        <v>1.0891850000000002E-2</v>
      </c>
      <c r="AE93" s="21">
        <v>7.8392799999999988E-3</v>
      </c>
    </row>
    <row r="94" spans="1:31" ht="15.75" customHeight="1" x14ac:dyDescent="0.2">
      <c r="A94" s="3">
        <v>35688</v>
      </c>
      <c r="B94">
        <f t="shared" si="2"/>
        <v>1997</v>
      </c>
      <c r="C94">
        <f t="shared" si="3"/>
        <v>9</v>
      </c>
      <c r="D94" s="7">
        <v>15.965048790000001</v>
      </c>
      <c r="F94" s="7">
        <v>1157.5067138700001</v>
      </c>
      <c r="H94" s="7">
        <v>1010.5345459</v>
      </c>
      <c r="I94" s="7">
        <v>116.25797272</v>
      </c>
      <c r="J94" s="7">
        <v>8.3514890699999995</v>
      </c>
      <c r="K94" s="7">
        <v>5.3399509999999997E-2</v>
      </c>
      <c r="L94" s="7">
        <v>10.608290670000001</v>
      </c>
      <c r="M94" s="7">
        <v>0.24828510000000001</v>
      </c>
      <c r="N94" s="7">
        <v>0.14489030999999999</v>
      </c>
      <c r="O94" s="7">
        <v>9.9328508400000004</v>
      </c>
      <c r="P94" s="7">
        <v>1.37501717</v>
      </c>
      <c r="Q94" s="7">
        <v>0</v>
      </c>
      <c r="R94" s="7">
        <v>0</v>
      </c>
      <c r="S94" s="7">
        <v>0</v>
      </c>
      <c r="T94" s="7"/>
      <c r="U94" s="7">
        <v>25.707077999999996</v>
      </c>
      <c r="V94" s="7">
        <v>17.291762132915153</v>
      </c>
      <c r="W94" s="7">
        <v>5.3887220999999998</v>
      </c>
      <c r="X94" s="7">
        <v>13.6184727</v>
      </c>
      <c r="Y94" s="7">
        <v>4.3897415999999998</v>
      </c>
      <c r="Z94" s="7">
        <v>13.6184727</v>
      </c>
      <c r="AA94" s="21">
        <v>0.31779579105154604</v>
      </c>
      <c r="AB94" s="7">
        <v>0.60960750000000008</v>
      </c>
      <c r="AC94" s="21">
        <v>2.77395E-2</v>
      </c>
      <c r="AD94" s="21">
        <v>1.05405E-2</v>
      </c>
      <c r="AE94" s="21">
        <v>7.3623000000000004E-3</v>
      </c>
    </row>
    <row r="95" spans="1:31" ht="15.75" customHeight="1" x14ac:dyDescent="0.2">
      <c r="A95" s="3">
        <v>35718</v>
      </c>
      <c r="B95">
        <f t="shared" si="2"/>
        <v>1997</v>
      </c>
      <c r="C95">
        <f t="shared" si="3"/>
        <v>10</v>
      </c>
      <c r="D95" s="7">
        <v>9.2565193200000007</v>
      </c>
      <c r="F95" s="7">
        <v>1150.7982177700001</v>
      </c>
      <c r="H95" s="7">
        <v>1009.95361328</v>
      </c>
      <c r="I95" s="7">
        <v>116.40429688</v>
      </c>
      <c r="J95" s="7">
        <v>6.34937811</v>
      </c>
      <c r="K95" s="7">
        <v>0.32927719</v>
      </c>
      <c r="L95" s="7">
        <v>7.1873726800000002</v>
      </c>
      <c r="M95" s="7">
        <v>0.24828510000000001</v>
      </c>
      <c r="N95" s="7">
        <v>0.89846641000000005</v>
      </c>
      <c r="O95" s="7">
        <v>9.11422825</v>
      </c>
      <c r="P95" s="7">
        <v>0.31329665000000001</v>
      </c>
      <c r="Q95" s="7">
        <v>0</v>
      </c>
      <c r="R95" s="7">
        <v>0</v>
      </c>
      <c r="S95" s="7">
        <v>0</v>
      </c>
      <c r="T95" s="7"/>
      <c r="U95" s="7">
        <v>4.3606701799999996</v>
      </c>
      <c r="V95" s="7">
        <v>13.163177450004989</v>
      </c>
      <c r="W95" s="7">
        <v>3.8563221900000002</v>
      </c>
      <c r="X95" s="7">
        <v>6.8526473399999999</v>
      </c>
      <c r="Y95" s="7">
        <v>3.4460731500000001</v>
      </c>
      <c r="Z95" s="7">
        <v>6.8526473399999999</v>
      </c>
      <c r="AA95" s="21">
        <v>3.2656246910076946E-3</v>
      </c>
      <c r="AB95" s="7">
        <v>2.7507105999999997</v>
      </c>
      <c r="AC95" s="21">
        <v>2.8664149999999999E-2</v>
      </c>
      <c r="AD95" s="21">
        <v>1.0891850000000002E-2</v>
      </c>
      <c r="AE95" s="21">
        <v>7.3023599999999999E-3</v>
      </c>
    </row>
    <row r="96" spans="1:31" ht="15.75" customHeight="1" x14ac:dyDescent="0.2">
      <c r="A96" s="3">
        <v>35749</v>
      </c>
      <c r="B96">
        <f t="shared" si="2"/>
        <v>1997</v>
      </c>
      <c r="C96">
        <f t="shared" si="3"/>
        <v>11</v>
      </c>
      <c r="D96" s="7">
        <v>2.9596295399999999</v>
      </c>
      <c r="F96" s="7">
        <v>1144.5013427700001</v>
      </c>
      <c r="H96" s="7">
        <v>1009.2119751</v>
      </c>
      <c r="I96" s="7">
        <v>116.5555191</v>
      </c>
      <c r="J96" s="7">
        <v>3.8392229100000002</v>
      </c>
      <c r="K96" s="7">
        <v>0.47557857999999997</v>
      </c>
      <c r="L96" s="7">
        <v>4.4524693500000003</v>
      </c>
      <c r="M96" s="7">
        <v>0.14302455</v>
      </c>
      <c r="N96" s="7">
        <v>2.1081237800000001</v>
      </c>
      <c r="O96" s="7">
        <v>7.6915917399999998</v>
      </c>
      <c r="P96" s="7">
        <v>2.3800910000000002E-2</v>
      </c>
      <c r="Q96" s="7">
        <v>0</v>
      </c>
      <c r="R96" s="7">
        <v>0</v>
      </c>
      <c r="S96" s="7">
        <v>0</v>
      </c>
      <c r="T96" s="7"/>
      <c r="U96" s="7">
        <v>2.9524634999999999</v>
      </c>
      <c r="V96" s="7">
        <v>3.7235397944730355</v>
      </c>
      <c r="W96" s="7">
        <v>2.2839165000000001</v>
      </c>
      <c r="X96" s="7">
        <v>3.0704031000000001</v>
      </c>
      <c r="Y96" s="7">
        <v>2.0179713000000001</v>
      </c>
      <c r="Z96" s="7">
        <v>3.0704031000000001</v>
      </c>
      <c r="AA96" s="21">
        <v>7.7697013494027088E-5</v>
      </c>
      <c r="AB96" s="7">
        <v>1.0466472</v>
      </c>
      <c r="AC96" s="21">
        <v>2.77395E-2</v>
      </c>
      <c r="AD96" s="21">
        <v>1.05405E-2</v>
      </c>
      <c r="AE96" s="21">
        <v>6.7550999999999991E-3</v>
      </c>
    </row>
    <row r="97" spans="1:31" ht="15.75" customHeight="1" x14ac:dyDescent="0.2">
      <c r="A97" s="3">
        <v>35779</v>
      </c>
      <c r="B97">
        <f t="shared" si="2"/>
        <v>1997</v>
      </c>
      <c r="C97">
        <f t="shared" si="3"/>
        <v>12</v>
      </c>
      <c r="D97" s="7">
        <v>1.28536439</v>
      </c>
      <c r="F97" s="7">
        <v>1142.8270263700001</v>
      </c>
      <c r="H97" s="7">
        <v>1008.56469727</v>
      </c>
      <c r="I97" s="7">
        <v>116.68875885</v>
      </c>
      <c r="J97" s="7">
        <v>2.7626352299999999</v>
      </c>
      <c r="K97" s="7">
        <v>0.60552203999999998</v>
      </c>
      <c r="L97" s="7">
        <v>4.1017818500000001</v>
      </c>
      <c r="M97" s="7">
        <v>5.561841E-2</v>
      </c>
      <c r="N97" s="7">
        <v>3.5059652300000002</v>
      </c>
      <c r="O97" s="7">
        <v>6.5306920999999996</v>
      </c>
      <c r="P97" s="7">
        <v>1.136271E-2</v>
      </c>
      <c r="Q97" s="7">
        <v>0</v>
      </c>
      <c r="R97" s="7">
        <v>0</v>
      </c>
      <c r="S97" s="7">
        <v>0</v>
      </c>
      <c r="T97" s="7"/>
      <c r="U97" s="7">
        <v>3.1192968799999998</v>
      </c>
      <c r="V97" s="7">
        <v>3.19182499570225</v>
      </c>
      <c r="W97" s="7">
        <v>1.79992138</v>
      </c>
      <c r="X97" s="7">
        <v>2.3907643300000001</v>
      </c>
      <c r="Y97" s="7">
        <v>1.5014270299999999</v>
      </c>
      <c r="Z97" s="7">
        <v>2.3907643300000001</v>
      </c>
      <c r="AA97" s="21">
        <v>0</v>
      </c>
      <c r="AB97" s="7">
        <v>0.94260305</v>
      </c>
      <c r="AC97" s="21">
        <v>2.8664149999999999E-2</v>
      </c>
      <c r="AD97" s="21">
        <v>1.0891850000000002E-2</v>
      </c>
      <c r="AE97" s="21">
        <v>6.5301499999999993E-3</v>
      </c>
    </row>
    <row r="98" spans="1:31" ht="15.75" customHeight="1" x14ac:dyDescent="0.2">
      <c r="A98" s="3">
        <v>35810</v>
      </c>
      <c r="B98">
        <f t="shared" si="2"/>
        <v>1998</v>
      </c>
      <c r="C98">
        <f t="shared" si="3"/>
        <v>1</v>
      </c>
      <c r="D98" s="7">
        <v>-0.72191506999999999</v>
      </c>
      <c r="F98" s="7">
        <v>1140.81970215</v>
      </c>
      <c r="H98" s="7">
        <v>1007.78686523</v>
      </c>
      <c r="I98" s="7">
        <v>116.79159546</v>
      </c>
      <c r="J98" s="7">
        <v>1.6108954</v>
      </c>
      <c r="K98" s="7">
        <v>0.55737411999999997</v>
      </c>
      <c r="L98" s="7">
        <v>3.2990601100000001</v>
      </c>
      <c r="M98" s="7">
        <v>0.14230857999999999</v>
      </c>
      <c r="N98" s="7">
        <v>4.5917515800000004</v>
      </c>
      <c r="O98" s="7">
        <v>6.0251402900000004</v>
      </c>
      <c r="P98" s="7">
        <v>1.476921E-2</v>
      </c>
      <c r="Q98" s="7">
        <v>0</v>
      </c>
      <c r="R98" s="7">
        <v>0</v>
      </c>
      <c r="S98" s="7">
        <v>0</v>
      </c>
      <c r="T98" s="7"/>
      <c r="U98" s="7">
        <v>2.7762328999999997</v>
      </c>
      <c r="V98" s="7">
        <v>2.2552405515317004</v>
      </c>
      <c r="W98" s="7">
        <v>1.88008397</v>
      </c>
      <c r="X98" s="7">
        <v>2.5301204899999998</v>
      </c>
      <c r="Y98" s="7">
        <v>0.86688865000000004</v>
      </c>
      <c r="Z98" s="7">
        <v>2.5301204899999998</v>
      </c>
      <c r="AA98" s="21">
        <v>0</v>
      </c>
      <c r="AB98" s="7">
        <v>2.4932236699999999</v>
      </c>
      <c r="AC98" s="21">
        <v>2.8841470000000001E-2</v>
      </c>
      <c r="AD98" s="21">
        <v>1.0832640000000001E-2</v>
      </c>
      <c r="AE98" s="21">
        <v>6.4179300000000005E-3</v>
      </c>
    </row>
    <row r="99" spans="1:31" ht="15.75" customHeight="1" x14ac:dyDescent="0.2">
      <c r="A99" s="3">
        <v>35841</v>
      </c>
      <c r="B99">
        <f t="shared" si="2"/>
        <v>1998</v>
      </c>
      <c r="C99">
        <f t="shared" si="3"/>
        <v>2</v>
      </c>
      <c r="D99" s="7">
        <v>-0.79620754999999999</v>
      </c>
      <c r="F99" s="7">
        <v>1140.7454834</v>
      </c>
      <c r="H99" s="7">
        <v>1007.3808593799999</v>
      </c>
      <c r="I99" s="7">
        <v>116.94430542000001</v>
      </c>
      <c r="J99" s="7">
        <v>1.14445972</v>
      </c>
      <c r="K99" s="7">
        <v>0.31593191999999998</v>
      </c>
      <c r="L99" s="7">
        <v>3.08298922</v>
      </c>
      <c r="M99" s="7">
        <v>0.14251817999999999</v>
      </c>
      <c r="N99" s="7">
        <v>5.9862031900000003</v>
      </c>
      <c r="O99" s="7">
        <v>5.7086887400000004</v>
      </c>
      <c r="P99" s="7">
        <v>3.9492979999999997E-2</v>
      </c>
      <c r="Q99" s="7">
        <v>0</v>
      </c>
      <c r="R99" s="7">
        <v>0</v>
      </c>
      <c r="S99" s="7">
        <v>0</v>
      </c>
      <c r="T99" s="7"/>
      <c r="U99" s="7">
        <v>4.1540475199999998</v>
      </c>
      <c r="V99" s="7">
        <v>1.3662046279233226</v>
      </c>
      <c r="W99" s="7">
        <v>2.0505433200000001</v>
      </c>
      <c r="X99" s="7">
        <v>2.10479612</v>
      </c>
      <c r="Y99" s="7">
        <v>0.55247219999999997</v>
      </c>
      <c r="Z99" s="7">
        <v>2.10479612</v>
      </c>
      <c r="AA99" s="21">
        <v>0</v>
      </c>
      <c r="AB99" s="7">
        <v>1.46846784</v>
      </c>
      <c r="AC99" s="21">
        <v>2.6050359999999998E-2</v>
      </c>
      <c r="AD99" s="21">
        <v>9.7843199999999991E-3</v>
      </c>
      <c r="AE99" s="21">
        <v>6.1552400000000002E-3</v>
      </c>
    </row>
    <row r="100" spans="1:31" ht="15.75" customHeight="1" x14ac:dyDescent="0.2">
      <c r="A100" s="3">
        <v>35869</v>
      </c>
      <c r="B100">
        <f t="shared" si="2"/>
        <v>1998</v>
      </c>
      <c r="C100">
        <f t="shared" si="3"/>
        <v>3</v>
      </c>
      <c r="D100" s="7">
        <v>1.9135119899999999</v>
      </c>
      <c r="F100" s="7">
        <v>1143.4552002</v>
      </c>
      <c r="H100" s="7">
        <v>1007.1096801800001</v>
      </c>
      <c r="I100" s="7">
        <v>117.30979919000001</v>
      </c>
      <c r="J100" s="7">
        <v>1.1639180200000001</v>
      </c>
      <c r="K100" s="7">
        <v>0.25203818</v>
      </c>
      <c r="L100" s="7">
        <v>3.61293197</v>
      </c>
      <c r="M100" s="7">
        <v>0.14251817999999999</v>
      </c>
      <c r="N100" s="7">
        <v>7.72190523</v>
      </c>
      <c r="O100" s="7">
        <v>5.9843788099999999</v>
      </c>
      <c r="P100" s="7">
        <v>0.15798688999999999</v>
      </c>
      <c r="Q100" s="7">
        <v>0</v>
      </c>
      <c r="R100" s="7">
        <v>0</v>
      </c>
      <c r="S100" s="7">
        <v>0</v>
      </c>
      <c r="T100" s="7"/>
      <c r="U100" s="7">
        <v>10.722640219999999</v>
      </c>
      <c r="V100" s="7">
        <v>1.8362142667090451</v>
      </c>
      <c r="W100" s="7">
        <v>2.6073976000000001</v>
      </c>
      <c r="X100" s="7">
        <v>3.3412234000000001</v>
      </c>
      <c r="Y100" s="7">
        <v>0.62532859000000007</v>
      </c>
      <c r="Z100" s="7">
        <v>3.3412234000000001</v>
      </c>
      <c r="AA100" s="21">
        <v>3.8469787398590782E-4</v>
      </c>
      <c r="AB100" s="7">
        <v>1.4960879</v>
      </c>
      <c r="AC100" s="21">
        <v>2.8841470000000001E-2</v>
      </c>
      <c r="AD100" s="21">
        <v>1.0832640000000001E-2</v>
      </c>
      <c r="AE100" s="21">
        <v>7.0100300000000004E-3</v>
      </c>
    </row>
    <row r="101" spans="1:31" ht="15.75" customHeight="1" x14ac:dyDescent="0.2">
      <c r="A101" s="3">
        <v>35900</v>
      </c>
      <c r="B101">
        <f t="shared" si="2"/>
        <v>1998</v>
      </c>
      <c r="C101">
        <f t="shared" si="3"/>
        <v>4</v>
      </c>
      <c r="D101" s="7">
        <v>7.5880961400000002</v>
      </c>
      <c r="F101" s="7">
        <v>1149.1297607399999</v>
      </c>
      <c r="H101" s="7">
        <v>1006.92779541</v>
      </c>
      <c r="I101" s="7">
        <v>117.44610596</v>
      </c>
      <c r="J101" s="7">
        <v>1.52492881</v>
      </c>
      <c r="K101" s="7">
        <v>0.12424005</v>
      </c>
      <c r="L101" s="7">
        <v>4.9716024399999998</v>
      </c>
      <c r="M101" s="7">
        <v>8.0940109999999996E-2</v>
      </c>
      <c r="N101" s="7">
        <v>9.6150388699999993</v>
      </c>
      <c r="O101" s="7">
        <v>8.2476749399999996</v>
      </c>
      <c r="P101" s="7">
        <v>0.19143785999999999</v>
      </c>
      <c r="Q101" s="7">
        <v>0</v>
      </c>
      <c r="R101" s="7">
        <v>0</v>
      </c>
      <c r="S101" s="7">
        <v>0</v>
      </c>
      <c r="T101" s="7"/>
      <c r="U101" s="7">
        <v>11.254343400000002</v>
      </c>
      <c r="V101" s="7">
        <v>4.3132024446918171</v>
      </c>
      <c r="W101" s="7">
        <v>3.6981618000000003</v>
      </c>
      <c r="X101" s="7">
        <v>4.0286973000000001</v>
      </c>
      <c r="Y101" s="7">
        <v>0.80077980000000004</v>
      </c>
      <c r="Z101" s="7">
        <v>4.0286973000000001</v>
      </c>
      <c r="AA101" s="21">
        <v>2.1807565197606207E-3</v>
      </c>
      <c r="AB101" s="7">
        <v>0.32317800000000002</v>
      </c>
      <c r="AC101" s="21">
        <v>2.7911099999999998E-2</v>
      </c>
      <c r="AD101" s="21">
        <v>1.0483200000000002E-2</v>
      </c>
      <c r="AE101" s="21">
        <v>7.1688000000000003E-3</v>
      </c>
    </row>
    <row r="102" spans="1:31" ht="15.75" customHeight="1" x14ac:dyDescent="0.2">
      <c r="A102" s="3">
        <v>35930</v>
      </c>
      <c r="B102">
        <f t="shared" si="2"/>
        <v>1998</v>
      </c>
      <c r="C102">
        <f t="shared" si="3"/>
        <v>5</v>
      </c>
      <c r="D102" s="7">
        <v>10.57566357</v>
      </c>
      <c r="F102" s="7">
        <v>1152.1173095700001</v>
      </c>
      <c r="H102" s="7">
        <v>1007.33068848</v>
      </c>
      <c r="I102" s="7">
        <v>117.60076141</v>
      </c>
      <c r="J102" s="7">
        <v>3.1229651</v>
      </c>
      <c r="K102" s="7">
        <v>0.17458348000000001</v>
      </c>
      <c r="L102" s="7">
        <v>7.4993615199999999</v>
      </c>
      <c r="M102" s="7">
        <v>6.3288999999999999E-4</v>
      </c>
      <c r="N102" s="7">
        <v>5.9922866800000003</v>
      </c>
      <c r="O102" s="7">
        <v>9.7517900500000003</v>
      </c>
      <c r="P102" s="7">
        <v>0.64429479999999995</v>
      </c>
      <c r="Q102" s="7">
        <v>0</v>
      </c>
      <c r="R102" s="7">
        <v>0</v>
      </c>
      <c r="S102" s="7">
        <v>0</v>
      </c>
      <c r="T102" s="7"/>
      <c r="U102" s="7">
        <v>16.805874690000003</v>
      </c>
      <c r="V102" s="7">
        <v>7.5207577578463081</v>
      </c>
      <c r="W102" s="7">
        <v>4.7538698400000001</v>
      </c>
      <c r="X102" s="7">
        <v>8.7601154699999988</v>
      </c>
      <c r="Y102" s="7">
        <v>1.70652055</v>
      </c>
      <c r="Z102" s="7">
        <v>8.7601154699999988</v>
      </c>
      <c r="AA102" s="21">
        <v>7.8646619310819885E-2</v>
      </c>
      <c r="AB102" s="7">
        <v>4.2656000000000005E-3</v>
      </c>
      <c r="AC102" s="21">
        <v>2.8841470000000001E-2</v>
      </c>
      <c r="AD102" s="21">
        <v>1.0832640000000001E-2</v>
      </c>
      <c r="AE102" s="21">
        <v>7.75992E-3</v>
      </c>
    </row>
    <row r="103" spans="1:31" ht="15.75" customHeight="1" x14ac:dyDescent="0.2">
      <c r="A103" s="3">
        <v>35961</v>
      </c>
      <c r="B103">
        <f t="shared" si="2"/>
        <v>1998</v>
      </c>
      <c r="C103">
        <f t="shared" si="3"/>
        <v>6</v>
      </c>
      <c r="D103" s="7">
        <v>17.470899580000001</v>
      </c>
      <c r="F103" s="7">
        <v>1159.0125732399999</v>
      </c>
      <c r="H103" s="7">
        <v>1008.8583374</v>
      </c>
      <c r="I103" s="7">
        <v>117.0242157</v>
      </c>
      <c r="J103" s="7">
        <v>6.6158590300000002</v>
      </c>
      <c r="K103" s="7">
        <v>0.21805126999999999</v>
      </c>
      <c r="L103" s="7">
        <v>11.542228700000001</v>
      </c>
      <c r="M103" s="7">
        <v>0.1425081</v>
      </c>
      <c r="N103" s="7">
        <v>1.5320885200000001</v>
      </c>
      <c r="O103" s="7">
        <v>10.17535305</v>
      </c>
      <c r="P103" s="7">
        <v>2.9039406799999998</v>
      </c>
      <c r="Q103" s="7">
        <v>0</v>
      </c>
      <c r="R103" s="7">
        <v>0</v>
      </c>
      <c r="S103" s="7">
        <v>0</v>
      </c>
      <c r="T103" s="7"/>
      <c r="U103" s="7">
        <v>35.140811100000001</v>
      </c>
      <c r="V103" s="7">
        <v>19.871716774318124</v>
      </c>
      <c r="W103" s="7">
        <v>5.9543819999999998</v>
      </c>
      <c r="X103" s="7">
        <v>16.531650299999999</v>
      </c>
      <c r="Y103" s="7">
        <v>3.4824983999999999</v>
      </c>
      <c r="Z103" s="7">
        <v>16.531650299999999</v>
      </c>
      <c r="AA103" s="21">
        <v>1.0562149640309981</v>
      </c>
      <c r="AB103" s="7">
        <v>0.67368240000000001</v>
      </c>
      <c r="AC103" s="21">
        <v>2.7911099999999998E-2</v>
      </c>
      <c r="AD103" s="21">
        <v>1.0483200000000002E-2</v>
      </c>
      <c r="AE103" s="21">
        <v>7.6515000000000003E-3</v>
      </c>
    </row>
    <row r="104" spans="1:31" ht="15.75" customHeight="1" x14ac:dyDescent="0.2">
      <c r="A104" s="3">
        <v>35991</v>
      </c>
      <c r="B104">
        <f t="shared" si="2"/>
        <v>1998</v>
      </c>
      <c r="C104">
        <f t="shared" si="3"/>
        <v>7</v>
      </c>
      <c r="D104" s="7">
        <v>25.932504649999998</v>
      </c>
      <c r="F104" s="7">
        <v>1167.4741210899999</v>
      </c>
      <c r="H104" s="7">
        <v>1010.27697754</v>
      </c>
      <c r="I104" s="7">
        <v>115.98140717</v>
      </c>
      <c r="J104" s="7">
        <v>10.85439014</v>
      </c>
      <c r="K104" s="7">
        <v>5.2058769999999997E-2</v>
      </c>
      <c r="L104" s="7">
        <v>15.2350502</v>
      </c>
      <c r="M104" s="7">
        <v>0.24684700000000001</v>
      </c>
      <c r="N104" s="7">
        <v>0.30104639999999999</v>
      </c>
      <c r="O104" s="7">
        <v>9.99657631</v>
      </c>
      <c r="P104" s="7">
        <v>4.5298228299999996</v>
      </c>
      <c r="Q104" s="7">
        <v>0</v>
      </c>
      <c r="R104" s="7">
        <v>0</v>
      </c>
      <c r="S104" s="7">
        <v>0</v>
      </c>
      <c r="T104" s="7"/>
      <c r="U104" s="7">
        <v>40.321310329999996</v>
      </c>
      <c r="V104" s="7">
        <v>30.561523284305412</v>
      </c>
      <c r="W104" s="7">
        <v>6.9042620299999999</v>
      </c>
      <c r="X104" s="7">
        <v>22.928472339999999</v>
      </c>
      <c r="Y104" s="7">
        <v>5.9112985499999997</v>
      </c>
      <c r="Z104" s="7">
        <v>22.928472339999999</v>
      </c>
      <c r="AA104" s="21">
        <v>1.8133905120643463</v>
      </c>
      <c r="AB104" s="7">
        <v>0.48926060000000005</v>
      </c>
      <c r="AC104" s="21">
        <v>2.8841470000000001E-2</v>
      </c>
      <c r="AD104" s="21">
        <v>1.0832640000000001E-2</v>
      </c>
      <c r="AE104" s="21">
        <v>7.8501300000000003E-3</v>
      </c>
    </row>
    <row r="105" spans="1:31" ht="15.75" customHeight="1" x14ac:dyDescent="0.2">
      <c r="A105" s="3">
        <v>36022</v>
      </c>
      <c r="B105">
        <f t="shared" si="2"/>
        <v>1998</v>
      </c>
      <c r="C105">
        <f t="shared" si="3"/>
        <v>8</v>
      </c>
      <c r="D105" s="7">
        <v>27.538959500000001</v>
      </c>
      <c r="F105" s="7">
        <v>1169.0806884799999</v>
      </c>
      <c r="H105" s="7">
        <v>1011.2244873</v>
      </c>
      <c r="I105" s="7">
        <v>115.02849578999999</v>
      </c>
      <c r="J105" s="7">
        <v>12.48907185</v>
      </c>
      <c r="K105" s="7">
        <v>2.6979820000000002E-2</v>
      </c>
      <c r="L105" s="7">
        <v>15.76300812</v>
      </c>
      <c r="M105" s="7">
        <v>0.24686414000000001</v>
      </c>
      <c r="N105" s="7">
        <v>0.11144792000000001</v>
      </c>
      <c r="O105" s="7">
        <v>10.017792699999999</v>
      </c>
      <c r="P105" s="7">
        <v>4.1724944099999997</v>
      </c>
      <c r="Q105" s="7">
        <v>0</v>
      </c>
      <c r="R105" s="7">
        <v>0</v>
      </c>
      <c r="S105" s="7">
        <v>0</v>
      </c>
      <c r="T105" s="7"/>
      <c r="U105" s="7">
        <v>40.734920389999999</v>
      </c>
      <c r="V105" s="7">
        <v>32.298659272636755</v>
      </c>
      <c r="W105" s="7">
        <v>6.6455568000000005</v>
      </c>
      <c r="X105" s="7">
        <v>23.16206416</v>
      </c>
      <c r="Y105" s="7">
        <v>6.8041047499999996</v>
      </c>
      <c r="Z105" s="7">
        <v>23.16206416</v>
      </c>
      <c r="AA105" s="21">
        <v>1.8170908478142362</v>
      </c>
      <c r="AB105" s="7">
        <v>0.29924951</v>
      </c>
      <c r="AC105" s="21">
        <v>2.8841470000000001E-2</v>
      </c>
      <c r="AD105" s="21">
        <v>1.0832640000000001E-2</v>
      </c>
      <c r="AE105" s="21">
        <v>7.8479599999999993E-3</v>
      </c>
    </row>
    <row r="106" spans="1:31" ht="15.75" customHeight="1" x14ac:dyDescent="0.2">
      <c r="A106" s="3">
        <v>36053</v>
      </c>
      <c r="B106">
        <f t="shared" si="2"/>
        <v>1998</v>
      </c>
      <c r="C106">
        <f t="shared" si="3"/>
        <v>9</v>
      </c>
      <c r="D106" s="7">
        <v>21.93684769</v>
      </c>
      <c r="F106" s="7">
        <v>1163.4785156200001</v>
      </c>
      <c r="H106" s="7">
        <v>1011.2086792</v>
      </c>
      <c r="I106" s="7">
        <v>114.76052856</v>
      </c>
      <c r="J106" s="7">
        <v>11.72026539</v>
      </c>
      <c r="K106" s="7">
        <v>0.13487627999999999</v>
      </c>
      <c r="L106" s="7">
        <v>12.89617634</v>
      </c>
      <c r="M106" s="7">
        <v>0.24686414000000001</v>
      </c>
      <c r="N106" s="7">
        <v>9.3163590000000004E-2</v>
      </c>
      <c r="O106" s="7">
        <v>9.7931089399999998</v>
      </c>
      <c r="P106" s="7">
        <v>2.6248817400000002</v>
      </c>
      <c r="Q106" s="7">
        <v>0</v>
      </c>
      <c r="R106" s="7">
        <v>0</v>
      </c>
      <c r="S106" s="7">
        <v>0</v>
      </c>
      <c r="T106" s="7"/>
      <c r="U106" s="7">
        <v>18.550547399999999</v>
      </c>
      <c r="V106" s="7">
        <v>27.180930620526574</v>
      </c>
      <c r="W106" s="7">
        <v>5.8082408999999995</v>
      </c>
      <c r="X106" s="7">
        <v>16.530990599999999</v>
      </c>
      <c r="Y106" s="7">
        <v>6.1656246000000001</v>
      </c>
      <c r="Z106" s="7">
        <v>16.530990599999999</v>
      </c>
      <c r="AA106" s="21">
        <v>0.59313280811839719</v>
      </c>
      <c r="AB106" s="7">
        <v>1.3600716000000002</v>
      </c>
      <c r="AC106" s="21">
        <v>2.7911099999999998E-2</v>
      </c>
      <c r="AD106" s="21">
        <v>1.0483200000000002E-2</v>
      </c>
      <c r="AE106" s="21">
        <v>7.5437999999999998E-3</v>
      </c>
    </row>
    <row r="107" spans="1:31" ht="15.75" customHeight="1" x14ac:dyDescent="0.2">
      <c r="A107" s="3">
        <v>36083</v>
      </c>
      <c r="B107">
        <f t="shared" si="2"/>
        <v>1998</v>
      </c>
      <c r="C107">
        <f t="shared" si="3"/>
        <v>10</v>
      </c>
      <c r="D107" s="7">
        <v>11.325570109999999</v>
      </c>
      <c r="F107" s="7">
        <v>1152.8671875</v>
      </c>
      <c r="H107" s="7">
        <v>1010.60473633</v>
      </c>
      <c r="I107" s="7">
        <v>115.02824402</v>
      </c>
      <c r="J107" s="7">
        <v>7.9850902599999998</v>
      </c>
      <c r="K107" s="7">
        <v>0.22817814</v>
      </c>
      <c r="L107" s="7">
        <v>8.6209249499999991</v>
      </c>
      <c r="M107" s="7">
        <v>0.24686414000000001</v>
      </c>
      <c r="N107" s="7">
        <v>0.17261909</v>
      </c>
      <c r="O107" s="7">
        <v>9.3864593500000009</v>
      </c>
      <c r="P107" s="7">
        <v>0.59414500000000003</v>
      </c>
      <c r="Q107" s="7">
        <v>0</v>
      </c>
      <c r="R107" s="7">
        <v>0</v>
      </c>
      <c r="S107" s="7">
        <v>0</v>
      </c>
      <c r="T107" s="7"/>
      <c r="U107" s="7">
        <v>11.97643429</v>
      </c>
      <c r="V107" s="7">
        <v>12.343670122465472</v>
      </c>
      <c r="W107" s="7">
        <v>4.7605267800000002</v>
      </c>
      <c r="X107" s="7">
        <v>9.3843128700000005</v>
      </c>
      <c r="Y107" s="7">
        <v>4.3407188899999998</v>
      </c>
      <c r="Z107" s="7">
        <v>9.3843128700000005</v>
      </c>
      <c r="AA107" s="21">
        <v>0.10149230743783305</v>
      </c>
      <c r="AB107" s="7">
        <v>2.0616354699999997</v>
      </c>
      <c r="AC107" s="21">
        <v>2.8841470000000001E-2</v>
      </c>
      <c r="AD107" s="21">
        <v>1.0832640000000001E-2</v>
      </c>
      <c r="AE107" s="21">
        <v>7.6294100000000005E-3</v>
      </c>
    </row>
    <row r="108" spans="1:31" ht="15.75" customHeight="1" x14ac:dyDescent="0.2">
      <c r="A108" s="3">
        <v>36114</v>
      </c>
      <c r="B108">
        <f t="shared" si="2"/>
        <v>1998</v>
      </c>
      <c r="C108">
        <f t="shared" si="3"/>
        <v>11</v>
      </c>
      <c r="D108" s="7">
        <v>4.0017175700000003</v>
      </c>
      <c r="F108" s="7">
        <v>1145.54333496</v>
      </c>
      <c r="H108" s="7">
        <v>1009.83966064</v>
      </c>
      <c r="I108" s="7">
        <v>115.13202667</v>
      </c>
      <c r="J108" s="7">
        <v>5.2848272300000003</v>
      </c>
      <c r="K108" s="7">
        <v>0.37499589</v>
      </c>
      <c r="L108" s="7">
        <v>5.7074813799999999</v>
      </c>
      <c r="M108" s="7">
        <v>0.1425081</v>
      </c>
      <c r="N108" s="7">
        <v>0.67019366999999996</v>
      </c>
      <c r="O108" s="7">
        <v>8.3336067200000006</v>
      </c>
      <c r="P108" s="7">
        <v>5.8112759999999999E-2</v>
      </c>
      <c r="Q108" s="7">
        <v>0</v>
      </c>
      <c r="R108" s="7">
        <v>0</v>
      </c>
      <c r="S108" s="7">
        <v>0</v>
      </c>
      <c r="T108" s="7"/>
      <c r="U108" s="7">
        <v>2.3239259999999997</v>
      </c>
      <c r="V108" s="7">
        <v>7.5441070029482917</v>
      </c>
      <c r="W108" s="7">
        <v>2.8433804999999999</v>
      </c>
      <c r="X108" s="7">
        <v>3.8993324999999999</v>
      </c>
      <c r="Y108" s="7">
        <v>2.7805302000000003</v>
      </c>
      <c r="Z108" s="7">
        <v>3.8993324999999999</v>
      </c>
      <c r="AA108" s="21">
        <v>9.2559961507599419E-4</v>
      </c>
      <c r="AB108" s="7">
        <v>0.98514719999999989</v>
      </c>
      <c r="AC108" s="21">
        <v>2.7911099999999998E-2</v>
      </c>
      <c r="AD108" s="21">
        <v>1.0483200000000002E-2</v>
      </c>
      <c r="AE108" s="21">
        <v>6.9350999999999996E-3</v>
      </c>
    </row>
    <row r="109" spans="1:31" ht="15.75" customHeight="1" x14ac:dyDescent="0.2">
      <c r="A109" s="3">
        <v>36144</v>
      </c>
      <c r="B109">
        <f t="shared" si="2"/>
        <v>1998</v>
      </c>
      <c r="C109">
        <f t="shared" si="3"/>
        <v>12</v>
      </c>
      <c r="D109" s="7">
        <v>-1.14888883</v>
      </c>
      <c r="F109" s="7">
        <v>1140.3928222699999</v>
      </c>
      <c r="H109" s="7">
        <v>1009.13879395</v>
      </c>
      <c r="I109" s="7">
        <v>115.20319366</v>
      </c>
      <c r="J109" s="7">
        <v>3.5032033899999999</v>
      </c>
      <c r="K109" s="7">
        <v>0.55691170999999995</v>
      </c>
      <c r="L109" s="7">
        <v>4.2782235100000001</v>
      </c>
      <c r="M109" s="7">
        <v>5.5105000000000001E-2</v>
      </c>
      <c r="N109" s="7">
        <v>1.1773827100000001</v>
      </c>
      <c r="O109" s="7">
        <v>6.4748997700000004</v>
      </c>
      <c r="P109" s="7">
        <v>5.1048500000000002E-3</v>
      </c>
      <c r="Q109" s="7">
        <v>0</v>
      </c>
      <c r="R109" s="7">
        <v>0</v>
      </c>
      <c r="S109" s="7">
        <v>0</v>
      </c>
      <c r="T109" s="7"/>
      <c r="U109" s="7">
        <v>1.01494434</v>
      </c>
      <c r="V109" s="7">
        <v>3.3254990062877057</v>
      </c>
      <c r="W109" s="7">
        <v>2.0034900100000002</v>
      </c>
      <c r="X109" s="7">
        <v>2.5439359499999998</v>
      </c>
      <c r="Y109" s="7">
        <v>1.9055222600000001</v>
      </c>
      <c r="Z109" s="7">
        <v>2.5439359499999998</v>
      </c>
      <c r="AA109" s="21">
        <v>0</v>
      </c>
      <c r="AB109" s="7">
        <v>1.00023887</v>
      </c>
      <c r="AC109" s="21">
        <v>2.8841470000000001E-2</v>
      </c>
      <c r="AD109" s="21">
        <v>1.0832640000000001E-2</v>
      </c>
      <c r="AE109" s="21">
        <v>6.7465299999999997E-3</v>
      </c>
    </row>
    <row r="110" spans="1:31" ht="15.75" customHeight="1" x14ac:dyDescent="0.2">
      <c r="A110" s="3">
        <v>36175</v>
      </c>
      <c r="B110">
        <f t="shared" si="2"/>
        <v>1999</v>
      </c>
      <c r="C110">
        <f t="shared" si="3"/>
        <v>1</v>
      </c>
      <c r="D110" s="7">
        <v>-4.4524822200000003</v>
      </c>
      <c r="F110" s="7">
        <v>1137.0892334</v>
      </c>
      <c r="H110" s="7">
        <v>1008.2666626</v>
      </c>
      <c r="I110" s="7">
        <v>115.29600524999999</v>
      </c>
      <c r="J110" s="7">
        <v>1.9689258300000001</v>
      </c>
      <c r="K110" s="7">
        <v>0.60413813999999999</v>
      </c>
      <c r="L110" s="7">
        <v>3.41862369</v>
      </c>
      <c r="M110" s="7">
        <v>0.14142821999999999</v>
      </c>
      <c r="N110" s="7">
        <v>1.8997307999999999</v>
      </c>
      <c r="O110" s="7">
        <v>5.4891495700000004</v>
      </c>
      <c r="P110" s="7">
        <v>4.5431600000000001E-3</v>
      </c>
      <c r="Q110" s="7">
        <v>0</v>
      </c>
      <c r="R110" s="7">
        <v>0</v>
      </c>
      <c r="S110" s="7">
        <v>0</v>
      </c>
      <c r="T110" s="7"/>
      <c r="U110" s="7">
        <v>1.3432882800000001</v>
      </c>
      <c r="V110" s="7">
        <v>2.3196527051332585</v>
      </c>
      <c r="W110" s="7">
        <v>1.8982329200000001</v>
      </c>
      <c r="X110" s="7">
        <v>2.5739092299999999</v>
      </c>
      <c r="Y110" s="7">
        <v>1.06199087</v>
      </c>
      <c r="Z110" s="7">
        <v>2.5739092299999999</v>
      </c>
      <c r="AA110" s="21">
        <v>0</v>
      </c>
      <c r="AB110" s="7">
        <v>2.7733316100000001</v>
      </c>
      <c r="AC110" s="21">
        <v>2.9009180000000002E-2</v>
      </c>
      <c r="AD110" s="21">
        <v>1.0770020000000002E-2</v>
      </c>
      <c r="AE110" s="21">
        <v>6.6172600000000007E-3</v>
      </c>
    </row>
    <row r="111" spans="1:31" ht="15.75" customHeight="1" x14ac:dyDescent="0.2">
      <c r="A111" s="3">
        <v>36206</v>
      </c>
      <c r="B111">
        <f t="shared" si="2"/>
        <v>1999</v>
      </c>
      <c r="C111">
        <f t="shared" si="3"/>
        <v>2</v>
      </c>
      <c r="D111" s="7">
        <v>-6.5337424300000002</v>
      </c>
      <c r="F111" s="7">
        <v>1135.0079345700001</v>
      </c>
      <c r="H111" s="7">
        <v>1007.78118896</v>
      </c>
      <c r="I111" s="7">
        <v>115.44877624999999</v>
      </c>
      <c r="J111" s="7">
        <v>1.2105843999999999</v>
      </c>
      <c r="K111" s="7">
        <v>0.40936403999999998</v>
      </c>
      <c r="L111" s="7">
        <v>2.7705612199999998</v>
      </c>
      <c r="M111" s="7">
        <v>0.14185144999999999</v>
      </c>
      <c r="N111" s="7">
        <v>2.5924162900000001</v>
      </c>
      <c r="O111" s="7">
        <v>4.6356048599999999</v>
      </c>
      <c r="P111" s="7">
        <v>1.7566729999999999E-2</v>
      </c>
      <c r="Q111" s="7">
        <v>0</v>
      </c>
      <c r="R111" s="7">
        <v>0</v>
      </c>
      <c r="S111" s="7">
        <v>0</v>
      </c>
      <c r="T111" s="7"/>
      <c r="U111" s="7">
        <v>2.5413547600000004</v>
      </c>
      <c r="V111" s="7">
        <v>1.2340854784952284</v>
      </c>
      <c r="W111" s="7">
        <v>2.03360472</v>
      </c>
      <c r="X111" s="7">
        <v>1.8588791199999999</v>
      </c>
      <c r="Y111" s="7">
        <v>0.58456467999999995</v>
      </c>
      <c r="Z111" s="7">
        <v>1.8588791199999999</v>
      </c>
      <c r="AA111" s="21">
        <v>3.8459465906914698E-5</v>
      </c>
      <c r="AB111" s="7">
        <v>1.67931176</v>
      </c>
      <c r="AC111" s="21">
        <v>2.6201840000000004E-2</v>
      </c>
      <c r="AD111" s="21">
        <v>9.7277600000000002E-3</v>
      </c>
      <c r="AE111" s="21">
        <v>6.4218000000000001E-3</v>
      </c>
    </row>
    <row r="112" spans="1:31" ht="15.75" customHeight="1" x14ac:dyDescent="0.2">
      <c r="A112" s="3">
        <v>36234</v>
      </c>
      <c r="B112">
        <f t="shared" si="2"/>
        <v>1999</v>
      </c>
      <c r="C112">
        <f t="shared" si="3"/>
        <v>3</v>
      </c>
      <c r="D112" s="7">
        <v>-6.2517204299999998</v>
      </c>
      <c r="F112" s="7">
        <v>1135.2899169899999</v>
      </c>
      <c r="H112" s="7">
        <v>1007.34783936</v>
      </c>
      <c r="I112" s="7">
        <v>115.6834259</v>
      </c>
      <c r="J112" s="7">
        <v>0.92047416999999998</v>
      </c>
      <c r="K112" s="7">
        <v>0.41393807999999999</v>
      </c>
      <c r="L112" s="7">
        <v>2.6822526500000001</v>
      </c>
      <c r="M112" s="7">
        <v>0.14185144999999999</v>
      </c>
      <c r="N112" s="7">
        <v>3.5668744999999999</v>
      </c>
      <c r="O112" s="7">
        <v>4.4910035099999996</v>
      </c>
      <c r="P112" s="7">
        <v>4.2283889999999998E-2</v>
      </c>
      <c r="Q112" s="7">
        <v>0</v>
      </c>
      <c r="R112" s="7">
        <v>0</v>
      </c>
      <c r="S112" s="7">
        <v>0</v>
      </c>
      <c r="T112" s="7"/>
      <c r="U112" s="7">
        <v>4.6211337300000004</v>
      </c>
      <c r="V112" s="7">
        <v>0.8168348712197121</v>
      </c>
      <c r="W112" s="7">
        <v>2.6432723500000002</v>
      </c>
      <c r="X112" s="7">
        <v>2.3392231099999998</v>
      </c>
      <c r="Y112" s="7">
        <v>0.49088531000000002</v>
      </c>
      <c r="Z112" s="7">
        <v>2.3392231099999998</v>
      </c>
      <c r="AA112" s="21">
        <v>3.4635115052653205E-4</v>
      </c>
      <c r="AB112" s="7">
        <v>2.4056582799999999</v>
      </c>
      <c r="AC112" s="21">
        <v>2.9009180000000002E-2</v>
      </c>
      <c r="AD112" s="21">
        <v>1.0770020000000002E-2</v>
      </c>
      <c r="AE112" s="21">
        <v>7.4124100000000004E-3</v>
      </c>
    </row>
    <row r="113" spans="1:31" ht="15.75" customHeight="1" x14ac:dyDescent="0.2">
      <c r="A113" s="3">
        <v>36265</v>
      </c>
      <c r="B113">
        <f t="shared" si="2"/>
        <v>1999</v>
      </c>
      <c r="C113">
        <f t="shared" si="3"/>
        <v>4</v>
      </c>
      <c r="D113" s="7">
        <v>-2.6632313700000001</v>
      </c>
      <c r="F113" s="7">
        <v>1138.8784179700001</v>
      </c>
      <c r="H113" s="7">
        <v>1007.03442383</v>
      </c>
      <c r="I113" s="7">
        <v>115.95598602</v>
      </c>
      <c r="J113" s="7">
        <v>1.15124929</v>
      </c>
      <c r="K113" s="7">
        <v>0.29934597000000002</v>
      </c>
      <c r="L113" s="7">
        <v>4.1638932200000003</v>
      </c>
      <c r="M113" s="7">
        <v>8.0913040000000006E-2</v>
      </c>
      <c r="N113" s="7">
        <v>4.0564379700000002</v>
      </c>
      <c r="O113" s="7">
        <v>5.8963036500000001</v>
      </c>
      <c r="P113" s="7">
        <v>0.23992099</v>
      </c>
      <c r="Q113" s="7">
        <v>0</v>
      </c>
      <c r="R113" s="7">
        <v>0</v>
      </c>
      <c r="S113" s="7">
        <v>0</v>
      </c>
      <c r="T113" s="7"/>
      <c r="U113" s="7">
        <v>10.908628199999999</v>
      </c>
      <c r="V113" s="7">
        <v>1.6684148663194851</v>
      </c>
      <c r="W113" s="7">
        <v>3.9553521000000003</v>
      </c>
      <c r="X113" s="7">
        <v>3.6022254</v>
      </c>
      <c r="Y113" s="7">
        <v>0.60289890000000002</v>
      </c>
      <c r="Z113" s="7">
        <v>3.6022254</v>
      </c>
      <c r="AA113" s="21">
        <v>1.0345850396447464E-2</v>
      </c>
      <c r="AB113" s="7">
        <v>0.84452579999999999</v>
      </c>
      <c r="AC113" s="21">
        <v>2.8073400000000002E-2</v>
      </c>
      <c r="AD113" s="21">
        <v>1.0422599999999999E-2</v>
      </c>
      <c r="AE113" s="21">
        <v>7.5077999999999994E-3</v>
      </c>
    </row>
    <row r="114" spans="1:31" ht="15.75" customHeight="1" x14ac:dyDescent="0.2">
      <c r="A114" s="3">
        <v>36295</v>
      </c>
      <c r="B114">
        <f t="shared" si="2"/>
        <v>1999</v>
      </c>
      <c r="C114">
        <f t="shared" si="3"/>
        <v>5</v>
      </c>
      <c r="D114" s="7">
        <v>5.0030336399999999</v>
      </c>
      <c r="F114" s="7">
        <v>1146.5446777300001</v>
      </c>
      <c r="H114" s="7">
        <v>1007.40667725</v>
      </c>
      <c r="I114" s="7">
        <v>116.22531891</v>
      </c>
      <c r="J114" s="7">
        <v>2.8331110499999999</v>
      </c>
      <c r="K114" s="7">
        <v>0.29270932</v>
      </c>
      <c r="L114" s="7">
        <v>7.05330324</v>
      </c>
      <c r="M114" s="7">
        <v>6.2217000000000001E-4</v>
      </c>
      <c r="N114" s="7">
        <v>2.5582337399999999</v>
      </c>
      <c r="O114" s="7">
        <v>9.27830887</v>
      </c>
      <c r="P114" s="7">
        <v>0.8964048</v>
      </c>
      <c r="Q114" s="7">
        <v>0</v>
      </c>
      <c r="R114" s="7">
        <v>0</v>
      </c>
      <c r="S114" s="7">
        <v>0</v>
      </c>
      <c r="T114" s="7"/>
      <c r="U114" s="7">
        <v>23.30198824</v>
      </c>
      <c r="V114" s="7">
        <v>7.9370859890515639</v>
      </c>
      <c r="W114" s="7">
        <v>4.6923484799999997</v>
      </c>
      <c r="X114" s="7">
        <v>8.5276997899999998</v>
      </c>
      <c r="Y114" s="7">
        <v>1.5483297199999999</v>
      </c>
      <c r="Z114" s="7">
        <v>8.5276997899999998</v>
      </c>
      <c r="AA114" s="21">
        <v>9.8961079110484448E-2</v>
      </c>
      <c r="AB114" s="7">
        <v>3.2267900000000002E-3</v>
      </c>
      <c r="AC114" s="21">
        <v>2.9009180000000002E-2</v>
      </c>
      <c r="AD114" s="21">
        <v>1.0770020000000002E-2</v>
      </c>
      <c r="AE114" s="21">
        <v>7.7323299999999991E-3</v>
      </c>
    </row>
    <row r="115" spans="1:31" ht="15.75" customHeight="1" x14ac:dyDescent="0.2">
      <c r="A115" s="3">
        <v>36326</v>
      </c>
      <c r="B115">
        <f t="shared" si="2"/>
        <v>1999</v>
      </c>
      <c r="C115">
        <f t="shared" si="3"/>
        <v>6</v>
      </c>
      <c r="D115" s="7">
        <v>12.06082344</v>
      </c>
      <c r="F115" s="7">
        <v>1153.60253906</v>
      </c>
      <c r="H115" s="7">
        <v>1008.47540283</v>
      </c>
      <c r="I115" s="7">
        <v>115.81163024999999</v>
      </c>
      <c r="J115" s="7">
        <v>5.4052905999999998</v>
      </c>
      <c r="K115" s="7">
        <v>0.34258005000000002</v>
      </c>
      <c r="L115" s="7">
        <v>10.548276899999999</v>
      </c>
      <c r="M115" s="7">
        <v>0.14192007000000001</v>
      </c>
      <c r="N115" s="7">
        <v>0.80021374999999995</v>
      </c>
      <c r="O115" s="7">
        <v>10.10810375</v>
      </c>
      <c r="P115" s="7">
        <v>1.96907616</v>
      </c>
      <c r="Q115" s="7">
        <v>0</v>
      </c>
      <c r="R115" s="7">
        <v>0</v>
      </c>
      <c r="S115" s="7">
        <v>0</v>
      </c>
      <c r="T115" s="7"/>
      <c r="U115" s="7">
        <v>29.9936091</v>
      </c>
      <c r="V115" s="7">
        <v>15.586669133887733</v>
      </c>
      <c r="W115" s="7">
        <v>6.0511895999999998</v>
      </c>
      <c r="X115" s="7">
        <v>14.061005100000001</v>
      </c>
      <c r="Y115" s="7">
        <v>2.8438235999999999</v>
      </c>
      <c r="Z115" s="7">
        <v>14.061005100000001</v>
      </c>
      <c r="AA115" s="21">
        <v>0.95986294999847455</v>
      </c>
      <c r="AB115" s="7">
        <v>0.63140400000000008</v>
      </c>
      <c r="AC115" s="21">
        <v>2.8073400000000002E-2</v>
      </c>
      <c r="AD115" s="21">
        <v>1.0422599999999999E-2</v>
      </c>
      <c r="AE115" s="21">
        <v>7.7145E-3</v>
      </c>
    </row>
    <row r="116" spans="1:31" ht="15.75" customHeight="1" x14ac:dyDescent="0.2">
      <c r="A116" s="3">
        <v>36356</v>
      </c>
      <c r="B116">
        <f t="shared" si="2"/>
        <v>1999</v>
      </c>
      <c r="C116">
        <f t="shared" si="3"/>
        <v>7</v>
      </c>
      <c r="D116" s="7">
        <v>19.477588650000001</v>
      </c>
      <c r="F116" s="7">
        <v>1161.0192871100001</v>
      </c>
      <c r="H116" s="7">
        <v>1009.9397583</v>
      </c>
      <c r="I116" s="7">
        <v>114.99049377</v>
      </c>
      <c r="J116" s="7">
        <v>9.1409139600000007</v>
      </c>
      <c r="K116" s="7">
        <v>9.0807299999999994E-2</v>
      </c>
      <c r="L116" s="7">
        <v>12.89182186</v>
      </c>
      <c r="M116" s="7">
        <v>0.24535561</v>
      </c>
      <c r="N116" s="7">
        <v>0.17512836000000001</v>
      </c>
      <c r="O116" s="7">
        <v>9.9851264999999998</v>
      </c>
      <c r="P116" s="7">
        <v>3.55988002</v>
      </c>
      <c r="Q116" s="7">
        <v>0</v>
      </c>
      <c r="R116" s="7">
        <v>0</v>
      </c>
      <c r="S116" s="7">
        <v>0</v>
      </c>
      <c r="T116" s="7"/>
      <c r="U116" s="7">
        <v>35.530657130000002</v>
      </c>
      <c r="V116" s="7">
        <v>26.835457090549323</v>
      </c>
      <c r="W116" s="7">
        <v>6.7893084500000001</v>
      </c>
      <c r="X116" s="7">
        <v>19.638360810000002</v>
      </c>
      <c r="Y116" s="7">
        <v>4.9760443600000004</v>
      </c>
      <c r="Z116" s="7">
        <v>19.638360810000002</v>
      </c>
      <c r="AA116" s="21">
        <v>1.3924715734283342</v>
      </c>
      <c r="AB116" s="7">
        <v>0.45586740000000003</v>
      </c>
      <c r="AC116" s="21">
        <v>2.9009180000000002E-2</v>
      </c>
      <c r="AD116" s="21">
        <v>1.0770020000000002E-2</v>
      </c>
      <c r="AE116" s="21">
        <v>7.9155400000000004E-3</v>
      </c>
    </row>
    <row r="117" spans="1:31" ht="15.75" customHeight="1" x14ac:dyDescent="0.2">
      <c r="A117" s="3">
        <v>36387</v>
      </c>
      <c r="B117">
        <f t="shared" si="2"/>
        <v>1999</v>
      </c>
      <c r="C117">
        <f t="shared" si="3"/>
        <v>8</v>
      </c>
      <c r="D117" s="7">
        <v>20.95269966</v>
      </c>
      <c r="F117" s="7">
        <v>1162.4943847699999</v>
      </c>
      <c r="H117" s="7">
        <v>1011.0002441399999</v>
      </c>
      <c r="I117" s="7">
        <v>114.28176879999999</v>
      </c>
      <c r="J117" s="7">
        <v>10.29787636</v>
      </c>
      <c r="K117" s="7">
        <v>2.077509E-2</v>
      </c>
      <c r="L117" s="7">
        <v>13.96313</v>
      </c>
      <c r="M117" s="7">
        <v>0.24537247000000001</v>
      </c>
      <c r="N117" s="7">
        <v>8.1184450000000005E-2</v>
      </c>
      <c r="O117" s="7">
        <v>10.02042866</v>
      </c>
      <c r="P117" s="7">
        <v>2.5835907499999999</v>
      </c>
      <c r="Q117" s="7">
        <v>0</v>
      </c>
      <c r="R117" s="7">
        <v>0</v>
      </c>
      <c r="S117" s="7">
        <v>0</v>
      </c>
      <c r="T117" s="7"/>
      <c r="U117" s="7">
        <v>34.407154820000002</v>
      </c>
      <c r="V117" s="7">
        <v>24.199585708328058</v>
      </c>
      <c r="W117" s="7">
        <v>6.4773538999999998</v>
      </c>
      <c r="X117" s="7">
        <v>19.030654479999999</v>
      </c>
      <c r="Y117" s="7">
        <v>5.6081604</v>
      </c>
      <c r="Z117" s="7">
        <v>19.030654479999999</v>
      </c>
      <c r="AA117" s="21">
        <v>1.3129453915311571</v>
      </c>
      <c r="AB117" s="7">
        <v>0.26027538</v>
      </c>
      <c r="AC117" s="21">
        <v>2.9009180000000002E-2</v>
      </c>
      <c r="AD117" s="21">
        <v>1.0770020000000002E-2</v>
      </c>
      <c r="AE117" s="21">
        <v>7.8904299999999986E-3</v>
      </c>
    </row>
    <row r="118" spans="1:31" ht="15.75" customHeight="1" x14ac:dyDescent="0.2">
      <c r="A118" s="3">
        <v>36418</v>
      </c>
      <c r="B118">
        <f t="shared" si="2"/>
        <v>1999</v>
      </c>
      <c r="C118">
        <f t="shared" si="3"/>
        <v>9</v>
      </c>
      <c r="D118" s="7">
        <v>18.784206390000001</v>
      </c>
      <c r="F118" s="7">
        <v>1160.3259277300001</v>
      </c>
      <c r="H118" s="7">
        <v>1011.18743896</v>
      </c>
      <c r="I118" s="7">
        <v>113.94374084</v>
      </c>
      <c r="J118" s="7">
        <v>10.12588882</v>
      </c>
      <c r="K118" s="7">
        <v>7.0353379999999993E-2</v>
      </c>
      <c r="L118" s="7">
        <v>13.352392200000001</v>
      </c>
      <c r="M118" s="7">
        <v>0.24537247000000001</v>
      </c>
      <c r="N118" s="7">
        <v>7.5410160000000004E-2</v>
      </c>
      <c r="O118" s="7">
        <v>9.9342489199999999</v>
      </c>
      <c r="P118" s="7">
        <v>1.3910207699999999</v>
      </c>
      <c r="Q118" s="7">
        <v>0</v>
      </c>
      <c r="R118" s="7">
        <v>0</v>
      </c>
      <c r="S118" s="7">
        <v>0</v>
      </c>
      <c r="T118" s="7"/>
      <c r="U118" s="7">
        <v>18.442767300000003</v>
      </c>
      <c r="V118" s="7">
        <v>24.885294627497164</v>
      </c>
      <c r="W118" s="7">
        <v>5.7069213000000003</v>
      </c>
      <c r="X118" s="7">
        <v>14.3467383</v>
      </c>
      <c r="Y118" s="7">
        <v>5.3254956</v>
      </c>
      <c r="Z118" s="7">
        <v>14.3467383</v>
      </c>
      <c r="AA118" s="21">
        <v>0.65440388217473244</v>
      </c>
      <c r="AB118" s="7">
        <v>1.0024092</v>
      </c>
      <c r="AC118" s="21">
        <v>2.8073400000000002E-2</v>
      </c>
      <c r="AD118" s="21">
        <v>1.0422599999999999E-2</v>
      </c>
      <c r="AE118" s="21">
        <v>7.5728999999999996E-3</v>
      </c>
    </row>
    <row r="119" spans="1:31" ht="15.75" customHeight="1" x14ac:dyDescent="0.2">
      <c r="A119" s="3">
        <v>36448</v>
      </c>
      <c r="B119">
        <f t="shared" si="2"/>
        <v>1999</v>
      </c>
      <c r="C119">
        <f t="shared" si="3"/>
        <v>10</v>
      </c>
      <c r="D119" s="7">
        <v>10.29302025</v>
      </c>
      <c r="F119" s="7">
        <v>1151.8347168</v>
      </c>
      <c r="H119" s="7">
        <v>1010.73474121</v>
      </c>
      <c r="I119" s="7">
        <v>114.26383208999999</v>
      </c>
      <c r="J119" s="7">
        <v>7.3814272900000004</v>
      </c>
      <c r="K119" s="7">
        <v>0.16250703999999999</v>
      </c>
      <c r="L119" s="7">
        <v>8.57286167</v>
      </c>
      <c r="M119" s="7">
        <v>0.24537247000000001</v>
      </c>
      <c r="N119" s="7">
        <v>0.44439483000000002</v>
      </c>
      <c r="O119" s="7">
        <v>9.6626949300000007</v>
      </c>
      <c r="P119" s="7">
        <v>0.36684433</v>
      </c>
      <c r="Q119" s="7">
        <v>0</v>
      </c>
      <c r="R119" s="7">
        <v>0</v>
      </c>
      <c r="S119" s="7">
        <v>0</v>
      </c>
      <c r="T119" s="7"/>
      <c r="U119" s="7">
        <v>12.004215250000001</v>
      </c>
      <c r="V119" s="7">
        <v>12.599833109099892</v>
      </c>
      <c r="W119" s="7">
        <v>4.3534505900000005</v>
      </c>
      <c r="X119" s="7">
        <v>8.6776396600000005</v>
      </c>
      <c r="Y119" s="7">
        <v>4.0118429899999999</v>
      </c>
      <c r="Z119" s="7">
        <v>8.6776396600000005</v>
      </c>
      <c r="AA119" s="21">
        <v>3.2679530607376411E-2</v>
      </c>
      <c r="AB119" s="7">
        <v>1.6004931099999999</v>
      </c>
      <c r="AC119" s="21">
        <v>2.9009180000000002E-2</v>
      </c>
      <c r="AD119" s="21">
        <v>1.0770020000000002E-2</v>
      </c>
      <c r="AE119" s="21">
        <v>7.55501E-3</v>
      </c>
    </row>
    <row r="120" spans="1:31" ht="15.75" customHeight="1" x14ac:dyDescent="0.2">
      <c r="A120" s="3">
        <v>36479</v>
      </c>
      <c r="B120">
        <f t="shared" si="2"/>
        <v>1999</v>
      </c>
      <c r="C120">
        <f t="shared" si="3"/>
        <v>11</v>
      </c>
      <c r="D120" s="7">
        <v>3.1613249799999998</v>
      </c>
      <c r="F120" s="7">
        <v>1144.7030029299999</v>
      </c>
      <c r="H120" s="7">
        <v>1009.95324707</v>
      </c>
      <c r="I120" s="7">
        <v>114.38529205</v>
      </c>
      <c r="J120" s="7">
        <v>4.7454390499999999</v>
      </c>
      <c r="K120" s="7">
        <v>0.3256636</v>
      </c>
      <c r="L120" s="7">
        <v>5.2444458000000003</v>
      </c>
      <c r="M120" s="7">
        <v>0.14192007000000001</v>
      </c>
      <c r="N120" s="7">
        <v>1.3209332199999999</v>
      </c>
      <c r="O120" s="7">
        <v>8.5633859599999997</v>
      </c>
      <c r="P120" s="7">
        <v>2.266789E-2</v>
      </c>
      <c r="Q120" s="7">
        <v>0</v>
      </c>
      <c r="R120" s="7">
        <v>0</v>
      </c>
      <c r="S120" s="7">
        <v>0</v>
      </c>
      <c r="T120" s="7"/>
      <c r="U120" s="7">
        <v>2.1865022999999999</v>
      </c>
      <c r="V120" s="7">
        <v>6.7490446182331407</v>
      </c>
      <c r="W120" s="7">
        <v>2.6317845000000002</v>
      </c>
      <c r="X120" s="7">
        <v>3.3634472999999998</v>
      </c>
      <c r="Y120" s="7">
        <v>2.4960656999999999</v>
      </c>
      <c r="Z120" s="7">
        <v>3.3634472999999998</v>
      </c>
      <c r="AA120" s="21">
        <v>2.2332532143470206E-4</v>
      </c>
      <c r="AB120" s="7">
        <v>1.0013718</v>
      </c>
      <c r="AC120" s="21">
        <v>2.8073400000000002E-2</v>
      </c>
      <c r="AD120" s="21">
        <v>1.0422599999999999E-2</v>
      </c>
      <c r="AE120" s="21">
        <v>6.8868000000000002E-3</v>
      </c>
    </row>
    <row r="121" spans="1:31" ht="15.75" customHeight="1" x14ac:dyDescent="0.2">
      <c r="A121" s="3">
        <v>36509</v>
      </c>
      <c r="B121">
        <f t="shared" si="2"/>
        <v>1999</v>
      </c>
      <c r="C121">
        <f t="shared" si="3"/>
        <v>12</v>
      </c>
      <c r="D121" s="7">
        <v>-1.5025443999999999</v>
      </c>
      <c r="F121" s="7">
        <v>1140.0391845700001</v>
      </c>
      <c r="H121" s="7">
        <v>1009.2145996100001</v>
      </c>
      <c r="I121" s="7">
        <v>114.43888855</v>
      </c>
      <c r="J121" s="7">
        <v>3.1483914899999998</v>
      </c>
      <c r="K121" s="7">
        <v>0.54141194000000004</v>
      </c>
      <c r="L121" s="7">
        <v>4.1915769599999999</v>
      </c>
      <c r="M121" s="7">
        <v>5.4528819999999999E-2</v>
      </c>
      <c r="N121" s="7">
        <v>1.9772965899999999</v>
      </c>
      <c r="O121" s="7">
        <v>6.4671964600000003</v>
      </c>
      <c r="P121" s="7">
        <v>5.2139400000000002E-3</v>
      </c>
      <c r="Q121" s="7">
        <v>0</v>
      </c>
      <c r="R121" s="7">
        <v>0</v>
      </c>
      <c r="S121" s="7">
        <v>0</v>
      </c>
      <c r="T121" s="7"/>
      <c r="U121" s="7">
        <v>1.23461778</v>
      </c>
      <c r="V121" s="7">
        <v>3.2200346944163951</v>
      </c>
      <c r="W121" s="7">
        <v>1.9232437199999999</v>
      </c>
      <c r="X121" s="7">
        <v>2.34685407</v>
      </c>
      <c r="Y121" s="7">
        <v>1.71197686</v>
      </c>
      <c r="Z121" s="7">
        <v>2.34685407</v>
      </c>
      <c r="AA121" s="21">
        <v>0</v>
      </c>
      <c r="AB121" s="7">
        <v>0.98934764000000008</v>
      </c>
      <c r="AC121" s="21">
        <v>2.9009180000000002E-2</v>
      </c>
      <c r="AD121" s="21">
        <v>1.0770020000000002E-2</v>
      </c>
      <c r="AE121" s="21">
        <v>6.7728800000000002E-3</v>
      </c>
    </row>
    <row r="122" spans="1:31" ht="15.75" customHeight="1" x14ac:dyDescent="0.2">
      <c r="A122" s="3">
        <v>36540</v>
      </c>
      <c r="B122">
        <f t="shared" si="2"/>
        <v>2000</v>
      </c>
      <c r="C122">
        <f t="shared" si="3"/>
        <v>1</v>
      </c>
      <c r="D122" s="7">
        <v>-3.9122269200000002</v>
      </c>
      <c r="F122" s="7">
        <v>1137.6293945299999</v>
      </c>
      <c r="H122" s="7">
        <v>1008.33880615</v>
      </c>
      <c r="I122" s="7">
        <v>114.50382996</v>
      </c>
      <c r="J122" s="7">
        <v>1.7976021799999999</v>
      </c>
      <c r="K122" s="7">
        <v>0.58284526999999997</v>
      </c>
      <c r="L122" s="7">
        <v>3.5948164500000002</v>
      </c>
      <c r="M122" s="7">
        <v>0.14037155000000001</v>
      </c>
      <c r="N122" s="7">
        <v>2.8954586999999998</v>
      </c>
      <c r="O122" s="7">
        <v>5.7600364700000002</v>
      </c>
      <c r="P122" s="7">
        <v>1.5679510000000001E-2</v>
      </c>
      <c r="Q122" s="7">
        <v>0</v>
      </c>
      <c r="R122" s="7">
        <v>0</v>
      </c>
      <c r="S122" s="7">
        <v>0</v>
      </c>
      <c r="T122" s="7"/>
      <c r="U122" s="7">
        <v>3.3049391400000001</v>
      </c>
      <c r="V122" s="7">
        <v>2.1729491778174781</v>
      </c>
      <c r="W122" s="7">
        <v>1.9020732</v>
      </c>
      <c r="X122" s="7">
        <v>2.67582421</v>
      </c>
      <c r="Y122" s="7">
        <v>0.96886315000000001</v>
      </c>
      <c r="Z122" s="7">
        <v>2.67582421</v>
      </c>
      <c r="AA122" s="21">
        <v>0</v>
      </c>
      <c r="AB122" s="7">
        <v>2.5914183399999997</v>
      </c>
      <c r="AC122" s="21">
        <v>3.2631840000000009E-2</v>
      </c>
      <c r="AD122" s="21">
        <v>1.1975300000000001E-2</v>
      </c>
      <c r="AE122" s="21">
        <v>6.6172600000000007E-3</v>
      </c>
    </row>
    <row r="123" spans="1:31" ht="15.75" customHeight="1" x14ac:dyDescent="0.2">
      <c r="A123" s="3">
        <v>36571</v>
      </c>
      <c r="B123">
        <f t="shared" si="2"/>
        <v>2000</v>
      </c>
      <c r="C123">
        <f t="shared" si="3"/>
        <v>2</v>
      </c>
      <c r="D123" s="7">
        <v>-3.2765464799999999</v>
      </c>
      <c r="F123" s="7">
        <v>1138.2651367200001</v>
      </c>
      <c r="H123" s="7">
        <v>1007.86706543</v>
      </c>
      <c r="I123" s="7">
        <v>114.65535736</v>
      </c>
      <c r="J123" s="7">
        <v>1.23045647</v>
      </c>
      <c r="K123" s="7">
        <v>0.24741289</v>
      </c>
      <c r="L123" s="7">
        <v>3.45123172</v>
      </c>
      <c r="M123" s="7">
        <v>0.14068607999999999</v>
      </c>
      <c r="N123" s="7">
        <v>4.8566503499999998</v>
      </c>
      <c r="O123" s="7">
        <v>5.7919492699999999</v>
      </c>
      <c r="P123" s="7">
        <v>2.4314470000000001E-2</v>
      </c>
      <c r="Q123" s="7">
        <v>0</v>
      </c>
      <c r="R123" s="7">
        <v>0</v>
      </c>
      <c r="S123" s="7">
        <v>0</v>
      </c>
      <c r="T123" s="7"/>
      <c r="U123" s="7">
        <v>3.5662984899999999</v>
      </c>
      <c r="V123" s="7">
        <v>1.7655484487656907</v>
      </c>
      <c r="W123" s="7">
        <v>1.9029846399999999</v>
      </c>
      <c r="X123" s="7">
        <v>1.8220227299999998</v>
      </c>
      <c r="Y123" s="7">
        <v>0.61709245000000001</v>
      </c>
      <c r="Z123" s="7">
        <v>1.8220227299999998</v>
      </c>
      <c r="AA123" s="21">
        <v>0</v>
      </c>
      <c r="AB123" s="7">
        <v>1.37086335</v>
      </c>
      <c r="AC123" s="21">
        <v>3.0526560000000005E-2</v>
      </c>
      <c r="AD123" s="21">
        <v>1.1202699999999999E-2</v>
      </c>
      <c r="AE123" s="21">
        <v>6.3248999999999996E-3</v>
      </c>
    </row>
    <row r="124" spans="1:31" ht="15.75" customHeight="1" x14ac:dyDescent="0.2">
      <c r="A124" s="3">
        <v>36600</v>
      </c>
      <c r="B124">
        <f t="shared" si="2"/>
        <v>2000</v>
      </c>
      <c r="C124">
        <f t="shared" si="3"/>
        <v>3</v>
      </c>
      <c r="D124" s="7">
        <v>-1.14929211</v>
      </c>
      <c r="F124" s="7">
        <v>1140.3923339800001</v>
      </c>
      <c r="H124" s="7">
        <v>1007.4824218799999</v>
      </c>
      <c r="I124" s="7">
        <v>114.92366028000001</v>
      </c>
      <c r="J124" s="7">
        <v>1.1246807599999999</v>
      </c>
      <c r="K124" s="7">
        <v>0.27503591999999999</v>
      </c>
      <c r="L124" s="7">
        <v>3.7705202099999999</v>
      </c>
      <c r="M124" s="7">
        <v>0.14068607999999999</v>
      </c>
      <c r="N124" s="7">
        <v>6.4436292599999998</v>
      </c>
      <c r="O124" s="7">
        <v>6.10323715</v>
      </c>
      <c r="P124" s="7">
        <v>0.12848641999999999</v>
      </c>
      <c r="Q124" s="7">
        <v>0</v>
      </c>
      <c r="R124" s="7">
        <v>0</v>
      </c>
      <c r="S124" s="7">
        <v>0</v>
      </c>
      <c r="T124" s="7"/>
      <c r="U124" s="7">
        <v>7.417321020000001</v>
      </c>
      <c r="V124" s="7">
        <v>1.7025919429744976</v>
      </c>
      <c r="W124" s="7">
        <v>2.8226969399999997</v>
      </c>
      <c r="X124" s="7">
        <v>2.8849557900000002</v>
      </c>
      <c r="Y124" s="7">
        <v>0.60293512000000005</v>
      </c>
      <c r="Z124" s="7">
        <v>2.8849557900000002</v>
      </c>
      <c r="AA124" s="21">
        <v>2.0507374830777892E-4</v>
      </c>
      <c r="AB124" s="7">
        <v>2.0422403199999999</v>
      </c>
      <c r="AC124" s="21">
        <v>3.2631840000000009E-2</v>
      </c>
      <c r="AD124" s="21">
        <v>1.1975300000000001E-2</v>
      </c>
      <c r="AE124" s="21">
        <v>7.2177300000000003E-3</v>
      </c>
    </row>
    <row r="125" spans="1:31" ht="15.75" customHeight="1" x14ac:dyDescent="0.2">
      <c r="A125" s="3">
        <v>36631</v>
      </c>
      <c r="B125">
        <f t="shared" si="2"/>
        <v>2000</v>
      </c>
      <c r="C125">
        <f t="shared" si="3"/>
        <v>4</v>
      </c>
      <c r="D125" s="7">
        <v>3.8624672900000001</v>
      </c>
      <c r="F125" s="7">
        <v>1145.4041748</v>
      </c>
      <c r="H125" s="7">
        <v>1007.25372314</v>
      </c>
      <c r="I125" s="7">
        <v>115.30973053</v>
      </c>
      <c r="J125" s="7">
        <v>1.6703741599999999</v>
      </c>
      <c r="K125" s="7">
        <v>0.26670417000000002</v>
      </c>
      <c r="L125" s="7">
        <v>5.3409795799999999</v>
      </c>
      <c r="M125" s="7">
        <v>8.0897300000000005E-2</v>
      </c>
      <c r="N125" s="7">
        <v>7.5266780899999999</v>
      </c>
      <c r="O125" s="7">
        <v>7.4274106</v>
      </c>
      <c r="P125" s="7">
        <v>0.52763784000000002</v>
      </c>
      <c r="Q125" s="7">
        <v>0</v>
      </c>
      <c r="R125" s="7">
        <v>0</v>
      </c>
      <c r="S125" s="7">
        <v>0</v>
      </c>
      <c r="T125" s="7"/>
      <c r="U125" s="7">
        <v>17.807310900000001</v>
      </c>
      <c r="V125" s="7">
        <v>3.7208034878222001</v>
      </c>
      <c r="W125" s="7">
        <v>3.5530130999999998</v>
      </c>
      <c r="X125" s="7">
        <v>5.1200796000000004</v>
      </c>
      <c r="Y125" s="7">
        <v>0.8770266000000001</v>
      </c>
      <c r="Z125" s="7">
        <v>5.1200796000000004</v>
      </c>
      <c r="AA125" s="21">
        <v>4.8435108215767707E-3</v>
      </c>
      <c r="AB125" s="7">
        <v>0.40355940000000001</v>
      </c>
      <c r="AC125" s="21">
        <v>3.1579200000000002E-2</v>
      </c>
      <c r="AD125" s="21">
        <v>1.1589E-2</v>
      </c>
      <c r="AE125" s="21">
        <v>7.303500000000001E-3</v>
      </c>
    </row>
    <row r="126" spans="1:31" ht="15.75" customHeight="1" x14ac:dyDescent="0.2">
      <c r="A126" s="3">
        <v>36661</v>
      </c>
      <c r="B126">
        <f t="shared" si="2"/>
        <v>2000</v>
      </c>
      <c r="C126">
        <f t="shared" si="3"/>
        <v>5</v>
      </c>
      <c r="D126" s="7">
        <v>12.2498579</v>
      </c>
      <c r="F126" s="7">
        <v>1153.7915039100001</v>
      </c>
      <c r="H126" s="7">
        <v>1008.0633544900001</v>
      </c>
      <c r="I126" s="7">
        <v>115.57778931</v>
      </c>
      <c r="J126" s="7">
        <v>4.0571007699999999</v>
      </c>
      <c r="K126" s="7">
        <v>0.20680232000000001</v>
      </c>
      <c r="L126" s="7">
        <v>8.9181585299999995</v>
      </c>
      <c r="M126" s="7">
        <v>6.1154000000000004E-4</v>
      </c>
      <c r="N126" s="7">
        <v>5.6098766299999996</v>
      </c>
      <c r="O126" s="7">
        <v>9.9325857200000005</v>
      </c>
      <c r="P126" s="7">
        <v>1.42525148</v>
      </c>
      <c r="Q126" s="7">
        <v>0</v>
      </c>
      <c r="R126" s="7">
        <v>0</v>
      </c>
      <c r="S126" s="7">
        <v>0</v>
      </c>
      <c r="T126" s="7"/>
      <c r="U126" s="7">
        <v>25.009920839999999</v>
      </c>
      <c r="V126" s="7">
        <v>11.187825626441651</v>
      </c>
      <c r="W126" s="7">
        <v>4.7038392499999997</v>
      </c>
      <c r="X126" s="7">
        <v>11.96691109</v>
      </c>
      <c r="Y126" s="7">
        <v>2.21716216</v>
      </c>
      <c r="Z126" s="7">
        <v>11.96691109</v>
      </c>
      <c r="AA126" s="21">
        <v>5.5898200921362211E-2</v>
      </c>
      <c r="AB126" s="7">
        <v>2.36251E-3</v>
      </c>
      <c r="AC126" s="21">
        <v>3.2631840000000009E-2</v>
      </c>
      <c r="AD126" s="21">
        <v>1.1975300000000001E-2</v>
      </c>
      <c r="AE126" s="21">
        <v>7.8005299999999982E-3</v>
      </c>
    </row>
    <row r="127" spans="1:31" ht="15.75" customHeight="1" x14ac:dyDescent="0.2">
      <c r="A127" s="3">
        <v>36692</v>
      </c>
      <c r="B127">
        <f t="shared" si="2"/>
        <v>2000</v>
      </c>
      <c r="C127">
        <f t="shared" si="3"/>
        <v>6</v>
      </c>
      <c r="D127" s="7">
        <v>19.126478200000001</v>
      </c>
      <c r="F127" s="7">
        <v>1160.6682128899999</v>
      </c>
      <c r="H127" s="7">
        <v>1009.59393311</v>
      </c>
      <c r="I127" s="7">
        <v>115.29657745</v>
      </c>
      <c r="J127" s="7">
        <v>7.6541061399999997</v>
      </c>
      <c r="K127" s="7">
        <v>0.21694285999999999</v>
      </c>
      <c r="L127" s="7">
        <v>12.61435032</v>
      </c>
      <c r="M127" s="7">
        <v>0.14133212000000001</v>
      </c>
      <c r="N127" s="7">
        <v>1.77709663</v>
      </c>
      <c r="O127" s="7">
        <v>10.30276108</v>
      </c>
      <c r="P127" s="7">
        <v>3.0710806800000001</v>
      </c>
      <c r="Q127" s="7">
        <v>0</v>
      </c>
      <c r="R127" s="7">
        <v>0</v>
      </c>
      <c r="S127" s="7">
        <v>0</v>
      </c>
      <c r="T127" s="7"/>
      <c r="U127" s="7">
        <v>32.785860300000003</v>
      </c>
      <c r="V127" s="7">
        <v>23.006776285060432</v>
      </c>
      <c r="W127" s="7">
        <v>6.0099041999999994</v>
      </c>
      <c r="X127" s="7">
        <v>17.8718091</v>
      </c>
      <c r="Y127" s="7">
        <v>4.0302489000000001</v>
      </c>
      <c r="Z127" s="7">
        <v>17.8718091</v>
      </c>
      <c r="AA127" s="21">
        <v>0.76203963673348318</v>
      </c>
      <c r="AB127" s="7">
        <v>0.40348980000000001</v>
      </c>
      <c r="AC127" s="21">
        <v>3.1579200000000002E-2</v>
      </c>
      <c r="AD127" s="21">
        <v>1.1589E-2</v>
      </c>
      <c r="AE127" s="21">
        <v>7.7489999999999989E-3</v>
      </c>
    </row>
    <row r="128" spans="1:31" ht="15.75" customHeight="1" x14ac:dyDescent="0.2">
      <c r="A128" s="3">
        <v>36722</v>
      </c>
      <c r="B128">
        <f t="shared" si="2"/>
        <v>2000</v>
      </c>
      <c r="C128">
        <f t="shared" si="3"/>
        <v>7</v>
      </c>
      <c r="D128" s="7">
        <v>21.03154945</v>
      </c>
      <c r="F128" s="7">
        <v>1162.57324219</v>
      </c>
      <c r="H128" s="7">
        <v>1010.33850098</v>
      </c>
      <c r="I128" s="7">
        <v>114.36090088</v>
      </c>
      <c r="J128" s="7">
        <v>9.97574425</v>
      </c>
      <c r="K128" s="7">
        <v>0.13848216999999999</v>
      </c>
      <c r="L128" s="7">
        <v>14.433375359999999</v>
      </c>
      <c r="M128" s="7">
        <v>0.24386515</v>
      </c>
      <c r="N128" s="7">
        <v>0.41384168999999998</v>
      </c>
      <c r="O128" s="7">
        <v>10.004578589999999</v>
      </c>
      <c r="P128" s="7">
        <v>2.6639549699999998</v>
      </c>
      <c r="Q128" s="7">
        <v>0</v>
      </c>
      <c r="R128" s="7">
        <v>0</v>
      </c>
      <c r="S128" s="7">
        <v>0</v>
      </c>
      <c r="T128" s="7"/>
      <c r="U128" s="7">
        <v>31.23217636</v>
      </c>
      <c r="V128" s="7">
        <v>24.784008439289163</v>
      </c>
      <c r="W128" s="7">
        <v>6.9954773600000006</v>
      </c>
      <c r="X128" s="7">
        <v>19.731130480000001</v>
      </c>
      <c r="Y128" s="7">
        <v>5.4309231699999998</v>
      </c>
      <c r="Z128" s="7">
        <v>19.731130480000001</v>
      </c>
      <c r="AA128" s="21">
        <v>1.6133544107211184</v>
      </c>
      <c r="AB128" s="7">
        <v>0.85408161999999999</v>
      </c>
      <c r="AC128" s="21">
        <v>3.2631840000000009E-2</v>
      </c>
      <c r="AD128" s="21">
        <v>1.1975300000000001E-2</v>
      </c>
      <c r="AE128" s="21">
        <v>8.0627899999999985E-3</v>
      </c>
    </row>
    <row r="129" spans="1:31" ht="15.75" customHeight="1" x14ac:dyDescent="0.2">
      <c r="A129" s="3">
        <v>36753</v>
      </c>
      <c r="B129">
        <f t="shared" si="2"/>
        <v>2000</v>
      </c>
      <c r="C129">
        <f t="shared" si="3"/>
        <v>8</v>
      </c>
      <c r="D129" s="7">
        <v>22.545492169999999</v>
      </c>
      <c r="F129" s="7">
        <v>1164.0871582</v>
      </c>
      <c r="H129" s="7">
        <v>1011.19146729</v>
      </c>
      <c r="I129" s="7">
        <v>113.51703644</v>
      </c>
      <c r="J129" s="7">
        <v>11.089910509999999</v>
      </c>
      <c r="K129" s="7">
        <v>4.0552690000000002E-2</v>
      </c>
      <c r="L129" s="7">
        <v>15.252717970000001</v>
      </c>
      <c r="M129" s="7">
        <v>0.24388177999999999</v>
      </c>
      <c r="N129" s="7">
        <v>0.12645380000000001</v>
      </c>
      <c r="O129" s="7">
        <v>10.017525669999999</v>
      </c>
      <c r="P129" s="7">
        <v>2.6076202400000001</v>
      </c>
      <c r="Q129" s="7">
        <v>0</v>
      </c>
      <c r="R129" s="7">
        <v>0</v>
      </c>
      <c r="S129" s="7">
        <v>0</v>
      </c>
      <c r="T129" s="7"/>
      <c r="U129" s="7">
        <v>35.083976270000001</v>
      </c>
      <c r="V129" s="7">
        <v>28.274105452932716</v>
      </c>
      <c r="W129" s="7">
        <v>6.5986646499999999</v>
      </c>
      <c r="X129" s="7">
        <v>20.001178299999999</v>
      </c>
      <c r="Y129" s="7">
        <v>6.0396611800000004</v>
      </c>
      <c r="Z129" s="7">
        <v>20.001178299999999</v>
      </c>
      <c r="AA129" s="21">
        <v>1.5086824264474255</v>
      </c>
      <c r="AB129" s="7">
        <v>0.49160513000000006</v>
      </c>
      <c r="AC129" s="21">
        <v>3.2631840000000009E-2</v>
      </c>
      <c r="AD129" s="21">
        <v>1.1975300000000001E-2</v>
      </c>
      <c r="AE129" s="21">
        <v>8.0197000000000011E-3</v>
      </c>
    </row>
    <row r="130" spans="1:31" ht="15.75" customHeight="1" x14ac:dyDescent="0.2">
      <c r="A130" s="3">
        <v>36784</v>
      </c>
      <c r="B130">
        <f t="shared" si="2"/>
        <v>2000</v>
      </c>
      <c r="C130">
        <f t="shared" si="3"/>
        <v>9</v>
      </c>
      <c r="D130" s="7">
        <v>21.819965360000001</v>
      </c>
      <c r="F130" s="7">
        <v>1163.36169434</v>
      </c>
      <c r="H130" s="7">
        <v>1011.82458496</v>
      </c>
      <c r="I130" s="7">
        <v>113.42969513</v>
      </c>
      <c r="J130" s="7">
        <v>11.32769585</v>
      </c>
      <c r="K130" s="7">
        <v>6.8185990000000002E-2</v>
      </c>
      <c r="L130" s="7">
        <v>14.23544598</v>
      </c>
      <c r="M130" s="7">
        <v>0.24388177999999999</v>
      </c>
      <c r="N130" s="7">
        <v>7.9884339999999998E-2</v>
      </c>
      <c r="O130" s="7">
        <v>9.9208679199999992</v>
      </c>
      <c r="P130" s="7">
        <v>2.2314193200000001</v>
      </c>
      <c r="Q130" s="7">
        <v>0</v>
      </c>
      <c r="R130" s="7">
        <v>0</v>
      </c>
      <c r="S130" s="7">
        <v>0</v>
      </c>
      <c r="T130" s="7"/>
      <c r="U130" s="7">
        <v>25.140489899999999</v>
      </c>
      <c r="V130" s="7">
        <v>28.245365817114017</v>
      </c>
      <c r="W130" s="7">
        <v>5.4092694000000003</v>
      </c>
      <c r="X130" s="7">
        <v>16.915975199999998</v>
      </c>
      <c r="Y130" s="7">
        <v>5.9593493999999998</v>
      </c>
      <c r="Z130" s="7">
        <v>16.915975199999998</v>
      </c>
      <c r="AA130" s="21">
        <v>0.47127564183100612</v>
      </c>
      <c r="AB130" s="7">
        <v>0.96978120000000001</v>
      </c>
      <c r="AC130" s="21">
        <v>3.1579200000000002E-2</v>
      </c>
      <c r="AD130" s="21">
        <v>1.1589E-2</v>
      </c>
      <c r="AE130" s="21">
        <v>7.5701999999999992E-3</v>
      </c>
    </row>
    <row r="131" spans="1:31" ht="15.75" customHeight="1" x14ac:dyDescent="0.2">
      <c r="A131" s="3">
        <v>36814</v>
      </c>
      <c r="B131">
        <f t="shared" ref="B131:B194" si="4">YEAR(A131)</f>
        <v>2000</v>
      </c>
      <c r="C131">
        <f t="shared" ref="C131:C194" si="5">MONTH(A131)</f>
        <v>10</v>
      </c>
      <c r="D131" s="7">
        <v>9.2765521999999994</v>
      </c>
      <c r="F131" s="7">
        <v>1150.8182373</v>
      </c>
      <c r="H131" s="7">
        <v>1011.11566162</v>
      </c>
      <c r="I131" s="7">
        <v>113.60725403000001</v>
      </c>
      <c r="J131" s="7">
        <v>7.7326364500000002</v>
      </c>
      <c r="K131" s="7">
        <v>0.31079951</v>
      </c>
      <c r="L131" s="7">
        <v>7.96595955</v>
      </c>
      <c r="M131" s="7">
        <v>0.24388177999999999</v>
      </c>
      <c r="N131" s="7">
        <v>0.24601486</v>
      </c>
      <c r="O131" s="7">
        <v>9.2222928999999993</v>
      </c>
      <c r="P131" s="7">
        <v>0.37372810000000001</v>
      </c>
      <c r="Q131" s="7">
        <v>0</v>
      </c>
      <c r="R131" s="7">
        <v>0</v>
      </c>
      <c r="S131" s="7">
        <v>0</v>
      </c>
      <c r="T131" s="7"/>
      <c r="U131" s="7">
        <v>7.3475812500000002</v>
      </c>
      <c r="V131" s="7">
        <v>11.407638973727501</v>
      </c>
      <c r="W131" s="7">
        <v>4.3217416200000001</v>
      </c>
      <c r="X131" s="7">
        <v>7.8799011600000002</v>
      </c>
      <c r="Y131" s="7">
        <v>4.2028206599999995</v>
      </c>
      <c r="Z131" s="7">
        <v>7.8799011600000002</v>
      </c>
      <c r="AA131" s="21">
        <v>1.8624988816546142E-2</v>
      </c>
      <c r="AB131" s="7">
        <v>2.0223810999999996</v>
      </c>
      <c r="AC131" s="21">
        <v>3.2631840000000009E-2</v>
      </c>
      <c r="AD131" s="21">
        <v>1.1975300000000001E-2</v>
      </c>
      <c r="AE131" s="21">
        <v>7.6656800000000002E-3</v>
      </c>
    </row>
    <row r="132" spans="1:31" ht="15.75" customHeight="1" x14ac:dyDescent="0.2">
      <c r="A132" s="3">
        <v>36845</v>
      </c>
      <c r="B132">
        <f t="shared" si="4"/>
        <v>2000</v>
      </c>
      <c r="C132">
        <f t="shared" si="5"/>
        <v>11</v>
      </c>
      <c r="D132" s="7">
        <v>3.06015682</v>
      </c>
      <c r="F132" s="7">
        <v>1144.6018066399999</v>
      </c>
      <c r="H132" s="7">
        <v>1010.27264404</v>
      </c>
      <c r="I132" s="7">
        <v>113.75263214</v>
      </c>
      <c r="J132" s="7">
        <v>4.7917213399999996</v>
      </c>
      <c r="K132" s="7">
        <v>0.32438821000000001</v>
      </c>
      <c r="L132" s="7">
        <v>5.4998836500000001</v>
      </c>
      <c r="M132" s="7">
        <v>0.14133212000000001</v>
      </c>
      <c r="N132" s="7">
        <v>1.1826308999999999</v>
      </c>
      <c r="O132" s="7">
        <v>8.5982523000000004</v>
      </c>
      <c r="P132" s="7">
        <v>3.8346539999999998E-2</v>
      </c>
      <c r="Q132" s="7">
        <v>0</v>
      </c>
      <c r="R132" s="7">
        <v>0</v>
      </c>
      <c r="S132" s="7">
        <v>0</v>
      </c>
      <c r="T132" s="7"/>
      <c r="U132" s="7">
        <v>2.9139018000000001</v>
      </c>
      <c r="V132" s="7">
        <v>5.3715852777697055</v>
      </c>
      <c r="W132" s="7">
        <v>2.4923033999999999</v>
      </c>
      <c r="X132" s="7">
        <v>3.6723087000000003</v>
      </c>
      <c r="Y132" s="7">
        <v>2.5203158999999999</v>
      </c>
      <c r="Z132" s="7">
        <v>3.6723087000000003</v>
      </c>
      <c r="AA132" s="21">
        <v>6.3167529057682348E-5</v>
      </c>
      <c r="AB132" s="7">
        <v>1.1267208</v>
      </c>
      <c r="AC132" s="21">
        <v>3.1579200000000002E-2</v>
      </c>
      <c r="AD132" s="21">
        <v>1.1589E-2</v>
      </c>
      <c r="AE132" s="21">
        <v>6.9501000000000007E-3</v>
      </c>
    </row>
    <row r="133" spans="1:31" ht="15.75" customHeight="1" x14ac:dyDescent="0.2">
      <c r="A133" s="3">
        <v>36875</v>
      </c>
      <c r="B133">
        <f t="shared" si="4"/>
        <v>2000</v>
      </c>
      <c r="C133">
        <f t="shared" si="5"/>
        <v>12</v>
      </c>
      <c r="D133" s="7">
        <v>-0.93342738999999997</v>
      </c>
      <c r="F133" s="7">
        <v>1140.6082763700001</v>
      </c>
      <c r="H133" s="7">
        <v>1009.49841309</v>
      </c>
      <c r="I133" s="7">
        <v>113.81259154999999</v>
      </c>
      <c r="J133" s="7">
        <v>3.2537863300000001</v>
      </c>
      <c r="K133" s="7">
        <v>0.52356422000000002</v>
      </c>
      <c r="L133" s="7">
        <v>4.5776457800000001</v>
      </c>
      <c r="M133" s="7">
        <v>5.3882949999999999E-2</v>
      </c>
      <c r="N133" s="7">
        <v>2.05143261</v>
      </c>
      <c r="O133" s="7">
        <v>6.8286590599999997</v>
      </c>
      <c r="P133" s="7">
        <v>8.2588000000000002E-3</v>
      </c>
      <c r="Q133" s="7">
        <v>0</v>
      </c>
      <c r="R133" s="7">
        <v>0</v>
      </c>
      <c r="S133" s="7">
        <v>0</v>
      </c>
      <c r="T133" s="7"/>
      <c r="U133" s="7">
        <v>1.0720048</v>
      </c>
      <c r="V133" s="7">
        <v>3.4295303617495576</v>
      </c>
      <c r="W133" s="7">
        <v>1.8431558399999999</v>
      </c>
      <c r="X133" s="7">
        <v>2.41609133</v>
      </c>
      <c r="Y133" s="7">
        <v>1.7696033799999999</v>
      </c>
      <c r="Z133" s="7">
        <v>2.41609133</v>
      </c>
      <c r="AA133" s="21">
        <v>0</v>
      </c>
      <c r="AB133" s="7">
        <v>0.99320000999999991</v>
      </c>
      <c r="AC133" s="21">
        <v>3.2631840000000009E-2</v>
      </c>
      <c r="AD133" s="21">
        <v>1.1975300000000001E-2</v>
      </c>
      <c r="AE133" s="21">
        <v>6.7518000000000005E-3</v>
      </c>
    </row>
    <row r="134" spans="1:31" ht="15.75" customHeight="1" x14ac:dyDescent="0.2">
      <c r="A134" s="3">
        <v>36906</v>
      </c>
      <c r="B134">
        <f t="shared" si="4"/>
        <v>2001</v>
      </c>
      <c r="C134">
        <f t="shared" si="5"/>
        <v>1</v>
      </c>
      <c r="D134" s="7">
        <v>-4.0704779599999998</v>
      </c>
      <c r="F134" s="7">
        <v>1137.4711914100001</v>
      </c>
      <c r="H134" s="7">
        <v>1008.61340332</v>
      </c>
      <c r="I134" s="7">
        <v>113.93423462</v>
      </c>
      <c r="J134" s="7">
        <v>1.8418891399999999</v>
      </c>
      <c r="K134" s="7">
        <v>0.58575164999999996</v>
      </c>
      <c r="L134" s="7">
        <v>3.7242958499999999</v>
      </c>
      <c r="M134" s="7">
        <v>0.14009123000000001</v>
      </c>
      <c r="N134" s="7">
        <v>2.6981668499999998</v>
      </c>
      <c r="O134" s="7">
        <v>5.9240074199999997</v>
      </c>
      <c r="P134" s="7">
        <v>9.3346799999999997E-3</v>
      </c>
      <c r="Q134" s="7">
        <v>0</v>
      </c>
      <c r="R134" s="7">
        <v>0</v>
      </c>
      <c r="S134" s="7">
        <v>0</v>
      </c>
      <c r="T134" s="7"/>
      <c r="U134" s="7">
        <v>1.6177752999999999</v>
      </c>
      <c r="V134" s="7">
        <v>2.3193908250886572</v>
      </c>
      <c r="W134" s="7">
        <v>1.8669505100000001</v>
      </c>
      <c r="X134" s="7">
        <v>2.5702692100000002</v>
      </c>
      <c r="Y134" s="7">
        <v>0.99290551000000005</v>
      </c>
      <c r="Z134" s="7">
        <v>2.5702692100000002</v>
      </c>
      <c r="AA134" s="21">
        <v>0</v>
      </c>
      <c r="AB134" s="7">
        <v>2.6993436000000002</v>
      </c>
      <c r="AC134" s="21">
        <v>3.2799550000000004E-2</v>
      </c>
      <c r="AD134" s="21">
        <v>1.1906480000000001E-2</v>
      </c>
      <c r="AE134" s="21">
        <v>6.6553900000000006E-3</v>
      </c>
    </row>
    <row r="135" spans="1:31" ht="15.75" customHeight="1" x14ac:dyDescent="0.2">
      <c r="A135" s="3">
        <v>36937</v>
      </c>
      <c r="B135">
        <f t="shared" si="4"/>
        <v>2001</v>
      </c>
      <c r="C135">
        <f t="shared" si="5"/>
        <v>2</v>
      </c>
      <c r="D135" s="7">
        <v>-5.9143624299999997</v>
      </c>
      <c r="F135" s="7">
        <v>1135.62731934</v>
      </c>
      <c r="H135" s="7">
        <v>1008.09918213</v>
      </c>
      <c r="I135" s="7">
        <v>114.09883118</v>
      </c>
      <c r="J135" s="7">
        <v>1.1681485199999999</v>
      </c>
      <c r="K135" s="7">
        <v>0.36500567</v>
      </c>
      <c r="L135" s="7">
        <v>3.18820024</v>
      </c>
      <c r="M135" s="7">
        <v>0.14060934</v>
      </c>
      <c r="N135" s="7">
        <v>3.1776626100000001</v>
      </c>
      <c r="O135" s="7">
        <v>5.3732290300000001</v>
      </c>
      <c r="P135" s="7">
        <v>1.646914E-2</v>
      </c>
      <c r="Q135" s="7">
        <v>0</v>
      </c>
      <c r="R135" s="7">
        <v>0</v>
      </c>
      <c r="S135" s="7">
        <v>0</v>
      </c>
      <c r="T135" s="7"/>
      <c r="U135" s="7">
        <v>2.9805750799999995</v>
      </c>
      <c r="V135" s="7">
        <v>1.4048050351085306</v>
      </c>
      <c r="W135" s="7">
        <v>2.0102418000000002</v>
      </c>
      <c r="X135" s="7">
        <v>1.8647134799999998</v>
      </c>
      <c r="Y135" s="7">
        <v>0.56413195999999999</v>
      </c>
      <c r="Z135" s="7">
        <v>1.8647134799999998</v>
      </c>
      <c r="AA135" s="21">
        <v>4.935260942968245E-6</v>
      </c>
      <c r="AB135" s="7">
        <v>1.4693501200000001</v>
      </c>
      <c r="AC135" s="21">
        <v>2.96254E-2</v>
      </c>
      <c r="AD135" s="21">
        <v>1.0754240000000002E-2</v>
      </c>
      <c r="AE135" s="21">
        <v>6.34732E-3</v>
      </c>
    </row>
    <row r="136" spans="1:31" ht="15.75" customHeight="1" x14ac:dyDescent="0.2">
      <c r="A136" s="3">
        <v>36965</v>
      </c>
      <c r="B136">
        <f t="shared" si="4"/>
        <v>2001</v>
      </c>
      <c r="C136">
        <f t="shared" si="5"/>
        <v>3</v>
      </c>
      <c r="D136" s="7">
        <v>-5.7451281500000002</v>
      </c>
      <c r="F136" s="7">
        <v>1135.79650879</v>
      </c>
      <c r="H136" s="7">
        <v>1007.65081787</v>
      </c>
      <c r="I136" s="7">
        <v>114.3337326</v>
      </c>
      <c r="J136" s="7">
        <v>0.86288494000000004</v>
      </c>
      <c r="K136" s="7">
        <v>0.33775806000000003</v>
      </c>
      <c r="L136" s="7">
        <v>2.9376192099999998</v>
      </c>
      <c r="M136" s="7">
        <v>0.14060934</v>
      </c>
      <c r="N136" s="7">
        <v>4.1140241599999996</v>
      </c>
      <c r="O136" s="7">
        <v>5.3896636999999998</v>
      </c>
      <c r="P136" s="7">
        <v>2.942051E-2</v>
      </c>
      <c r="Q136" s="7">
        <v>0</v>
      </c>
      <c r="R136" s="7">
        <v>0</v>
      </c>
      <c r="S136" s="7">
        <v>0</v>
      </c>
      <c r="T136" s="7"/>
      <c r="U136" s="7">
        <v>4.4931229500000001</v>
      </c>
      <c r="V136" s="7">
        <v>1.1602368938395555</v>
      </c>
      <c r="W136" s="7">
        <v>2.6726011400000003</v>
      </c>
      <c r="X136" s="7">
        <v>2.10345819</v>
      </c>
      <c r="Y136" s="7">
        <v>0.45993056999999998</v>
      </c>
      <c r="Z136" s="7">
        <v>2.10345819</v>
      </c>
      <c r="AA136" s="21">
        <v>1.222763300039661E-4</v>
      </c>
      <c r="AB136" s="7">
        <v>2.1305807100000003</v>
      </c>
      <c r="AC136" s="21">
        <v>3.2799550000000004E-2</v>
      </c>
      <c r="AD136" s="21">
        <v>1.1906480000000001E-2</v>
      </c>
      <c r="AE136" s="21">
        <v>7.42357E-3</v>
      </c>
    </row>
    <row r="137" spans="1:31" ht="15.75" customHeight="1" x14ac:dyDescent="0.2">
      <c r="A137" s="3">
        <v>36996</v>
      </c>
      <c r="B137">
        <f t="shared" si="4"/>
        <v>2001</v>
      </c>
      <c r="C137">
        <f t="shared" si="5"/>
        <v>4</v>
      </c>
      <c r="D137" s="7">
        <v>-2.2000811100000002</v>
      </c>
      <c r="F137" s="7">
        <v>1139.3415527300001</v>
      </c>
      <c r="H137" s="7">
        <v>1007.2775878899999</v>
      </c>
      <c r="I137" s="7">
        <v>114.60792542</v>
      </c>
      <c r="J137" s="7">
        <v>1.0088976599999999</v>
      </c>
      <c r="K137" s="7">
        <v>0.24232176</v>
      </c>
      <c r="L137" s="7">
        <v>4.0149912800000003</v>
      </c>
      <c r="M137" s="7">
        <v>8.0833580000000002E-2</v>
      </c>
      <c r="N137" s="7">
        <v>5.1550545699999999</v>
      </c>
      <c r="O137" s="7">
        <v>6.7690553700000002</v>
      </c>
      <c r="P137" s="7">
        <v>0.18491042999999999</v>
      </c>
      <c r="Q137" s="7">
        <v>0</v>
      </c>
      <c r="R137" s="7">
        <v>0</v>
      </c>
      <c r="S137" s="7">
        <v>0</v>
      </c>
      <c r="T137" s="7"/>
      <c r="U137" s="7">
        <v>11.7603492</v>
      </c>
      <c r="V137" s="7">
        <v>1.6941449141650449</v>
      </c>
      <c r="W137" s="7">
        <v>3.5189469</v>
      </c>
      <c r="X137" s="7">
        <v>3.1790807999999999</v>
      </c>
      <c r="Y137" s="7">
        <v>0.5278986</v>
      </c>
      <c r="Z137" s="7">
        <v>3.1790807999999999</v>
      </c>
      <c r="AA137" s="21">
        <v>4.234939793136429E-3</v>
      </c>
      <c r="AB137" s="7">
        <v>0.91886580000000007</v>
      </c>
      <c r="AC137" s="21">
        <v>3.1741499999999999E-2</v>
      </c>
      <c r="AD137" s="21">
        <v>1.1522400000000002E-2</v>
      </c>
      <c r="AE137" s="21">
        <v>7.4541E-3</v>
      </c>
    </row>
    <row r="138" spans="1:31" ht="15.75" customHeight="1" x14ac:dyDescent="0.2">
      <c r="A138" s="3">
        <v>37026</v>
      </c>
      <c r="B138">
        <f t="shared" si="4"/>
        <v>2001</v>
      </c>
      <c r="C138">
        <f t="shared" si="5"/>
        <v>5</v>
      </c>
      <c r="D138" s="7">
        <v>4.6866703000000003</v>
      </c>
      <c r="F138" s="7">
        <v>1146.22839355</v>
      </c>
      <c r="H138" s="7">
        <v>1007.5745239300001</v>
      </c>
      <c r="I138" s="7">
        <v>114.84989929</v>
      </c>
      <c r="J138" s="7">
        <v>2.4859633400000001</v>
      </c>
      <c r="K138" s="7">
        <v>0.25459647000000002</v>
      </c>
      <c r="L138" s="7">
        <v>6.87484932</v>
      </c>
      <c r="M138" s="7">
        <v>3.5457000000000002E-4</v>
      </c>
      <c r="N138" s="7">
        <v>4.19541407</v>
      </c>
      <c r="O138" s="7">
        <v>9.5305471399999995</v>
      </c>
      <c r="P138" s="7">
        <v>0.46221774999999998</v>
      </c>
      <c r="Q138" s="7">
        <v>0</v>
      </c>
      <c r="R138" s="7">
        <v>0</v>
      </c>
      <c r="S138" s="7">
        <v>0</v>
      </c>
      <c r="T138" s="7"/>
      <c r="U138" s="7">
        <v>16.535882360000002</v>
      </c>
      <c r="V138" s="7">
        <v>6.9993373600962778</v>
      </c>
      <c r="W138" s="7">
        <v>4.5290993799999999</v>
      </c>
      <c r="X138" s="7">
        <v>7.4555415400000005</v>
      </c>
      <c r="Y138" s="7">
        <v>1.3581332500000001</v>
      </c>
      <c r="Z138" s="7">
        <v>7.4555415400000005</v>
      </c>
      <c r="AA138" s="21">
        <v>3.8502374729694915E-2</v>
      </c>
      <c r="AB138" s="7">
        <v>1.9024700000000001E-3</v>
      </c>
      <c r="AC138" s="21">
        <v>3.2799550000000004E-2</v>
      </c>
      <c r="AD138" s="21">
        <v>1.1906480000000001E-2</v>
      </c>
      <c r="AE138" s="21">
        <v>7.8485799999999991E-3</v>
      </c>
    </row>
    <row r="139" spans="1:31" ht="15.75" customHeight="1" x14ac:dyDescent="0.2">
      <c r="A139" s="3">
        <v>37057</v>
      </c>
      <c r="B139">
        <f t="shared" si="4"/>
        <v>2001</v>
      </c>
      <c r="C139">
        <f t="shared" si="5"/>
        <v>6</v>
      </c>
      <c r="D139" s="7">
        <v>10.163116459999999</v>
      </c>
      <c r="F139" s="7">
        <v>1151.7048339800001</v>
      </c>
      <c r="H139" s="7">
        <v>1008.55908203</v>
      </c>
      <c r="I139" s="7">
        <v>114.79164124</v>
      </c>
      <c r="J139" s="7">
        <v>4.9087233499999998</v>
      </c>
      <c r="K139" s="7">
        <v>0.17192483</v>
      </c>
      <c r="L139" s="7">
        <v>10.19952011</v>
      </c>
      <c r="M139" s="7">
        <v>0.14114647</v>
      </c>
      <c r="N139" s="7">
        <v>1.4602723099999999</v>
      </c>
      <c r="O139" s="7">
        <v>10.220684049999999</v>
      </c>
      <c r="P139" s="7">
        <v>1.2518228300000001</v>
      </c>
      <c r="Q139" s="7">
        <v>0</v>
      </c>
      <c r="R139" s="7">
        <v>0</v>
      </c>
      <c r="S139" s="7">
        <v>0</v>
      </c>
      <c r="T139" s="7"/>
      <c r="U139" s="7">
        <v>24.373743000000001</v>
      </c>
      <c r="V139" s="7">
        <v>13.514994885913501</v>
      </c>
      <c r="W139" s="7">
        <v>5.9833821</v>
      </c>
      <c r="X139" s="7">
        <v>12.103223999999999</v>
      </c>
      <c r="Y139" s="7">
        <v>2.5826517</v>
      </c>
      <c r="Z139" s="7">
        <v>12.103223999999999</v>
      </c>
      <c r="AA139" s="21">
        <v>0.43086571570245147</v>
      </c>
      <c r="AB139" s="7">
        <v>0.30663990000000002</v>
      </c>
      <c r="AC139" s="21">
        <v>3.1741499999999999E-2</v>
      </c>
      <c r="AD139" s="21">
        <v>1.1522400000000002E-2</v>
      </c>
      <c r="AE139" s="21">
        <v>7.8092999999999999E-3</v>
      </c>
    </row>
    <row r="140" spans="1:31" ht="15.75" customHeight="1" x14ac:dyDescent="0.2">
      <c r="A140" s="3">
        <v>37087</v>
      </c>
      <c r="B140">
        <f t="shared" si="4"/>
        <v>2001</v>
      </c>
      <c r="C140">
        <f t="shared" si="5"/>
        <v>7</v>
      </c>
      <c r="D140" s="7">
        <v>10.590727810000001</v>
      </c>
      <c r="F140" s="7">
        <v>1152.13244629</v>
      </c>
      <c r="H140" s="7">
        <v>1009.18432617</v>
      </c>
      <c r="I140" s="7">
        <v>113.77536010999999</v>
      </c>
      <c r="J140" s="7">
        <v>6.2091894099999996</v>
      </c>
      <c r="K140" s="7">
        <v>0.23707378000000001</v>
      </c>
      <c r="L140" s="7">
        <v>11.26755524</v>
      </c>
      <c r="M140" s="7">
        <v>0.23933612000000001</v>
      </c>
      <c r="N140" s="7">
        <v>0.20385855</v>
      </c>
      <c r="O140" s="7">
        <v>9.8782119799999997</v>
      </c>
      <c r="P140" s="7">
        <v>1.1375131599999999</v>
      </c>
      <c r="Q140" s="7">
        <v>0</v>
      </c>
      <c r="R140" s="7">
        <v>0</v>
      </c>
      <c r="S140" s="7">
        <v>0</v>
      </c>
      <c r="T140" s="7"/>
      <c r="U140" s="7">
        <v>26.048580179999998</v>
      </c>
      <c r="V140" s="7">
        <v>16.055551967565229</v>
      </c>
      <c r="W140" s="7">
        <v>7.13678466</v>
      </c>
      <c r="X140" s="7">
        <v>13.28376226</v>
      </c>
      <c r="Y140" s="7">
        <v>3.3747619900000001</v>
      </c>
      <c r="Z140" s="7">
        <v>13.28376226</v>
      </c>
      <c r="AA140" s="21">
        <v>1.5237005588823089</v>
      </c>
      <c r="AB140" s="7">
        <v>1.5231580299999998</v>
      </c>
      <c r="AC140" s="21">
        <v>3.2799550000000004E-2</v>
      </c>
      <c r="AD140" s="21">
        <v>1.1906480000000001E-2</v>
      </c>
      <c r="AE140" s="21">
        <v>8.1985700000000005E-3</v>
      </c>
    </row>
    <row r="141" spans="1:31" ht="15.75" customHeight="1" x14ac:dyDescent="0.2">
      <c r="A141" s="3">
        <v>37118</v>
      </c>
      <c r="B141">
        <f t="shared" si="4"/>
        <v>2001</v>
      </c>
      <c r="C141">
        <f t="shared" si="5"/>
        <v>8</v>
      </c>
      <c r="D141" s="7">
        <v>12.10678482</v>
      </c>
      <c r="F141" s="7">
        <v>1153.6484375</v>
      </c>
      <c r="H141" s="7">
        <v>1009.72949219</v>
      </c>
      <c r="I141" s="7">
        <v>112.89373016</v>
      </c>
      <c r="J141" s="7">
        <v>7.0786376000000004</v>
      </c>
      <c r="K141" s="7">
        <v>0.10743682</v>
      </c>
      <c r="L141" s="7">
        <v>12.54249287</v>
      </c>
      <c r="M141" s="7">
        <v>0.23935229999999999</v>
      </c>
      <c r="N141" s="7">
        <v>8.4698739999999995E-2</v>
      </c>
      <c r="O141" s="7">
        <v>9.9642333999999995</v>
      </c>
      <c r="P141" s="7">
        <v>1.0084092600000001</v>
      </c>
      <c r="Q141" s="7">
        <v>0</v>
      </c>
      <c r="R141" s="7">
        <v>0</v>
      </c>
      <c r="S141" s="7">
        <v>0</v>
      </c>
      <c r="T141" s="7"/>
      <c r="U141" s="7">
        <v>23.167782730000003</v>
      </c>
      <c r="V141" s="7">
        <v>19.33868153926861</v>
      </c>
      <c r="W141" s="7">
        <v>6.83453745</v>
      </c>
      <c r="X141" s="7">
        <v>13.32758138</v>
      </c>
      <c r="Y141" s="7">
        <v>3.84927186</v>
      </c>
      <c r="Z141" s="7">
        <v>13.32758138</v>
      </c>
      <c r="AA141" s="21">
        <v>1.4611036431704476</v>
      </c>
      <c r="AB141" s="7">
        <v>1.0966845199999999</v>
      </c>
      <c r="AC141" s="21">
        <v>3.2799550000000004E-2</v>
      </c>
      <c r="AD141" s="21">
        <v>1.1906480000000001E-2</v>
      </c>
      <c r="AE141" s="21">
        <v>8.1793500000000002E-3</v>
      </c>
    </row>
    <row r="142" spans="1:31" ht="15.75" customHeight="1" x14ac:dyDescent="0.2">
      <c r="A142" s="3">
        <v>37149</v>
      </c>
      <c r="B142">
        <f t="shared" si="4"/>
        <v>2001</v>
      </c>
      <c r="C142">
        <f t="shared" si="5"/>
        <v>9</v>
      </c>
      <c r="D142" s="7">
        <v>11.211833</v>
      </c>
      <c r="F142" s="7">
        <v>1152.75354004</v>
      </c>
      <c r="H142" s="7">
        <v>1010.19140625</v>
      </c>
      <c r="I142" s="7">
        <v>112.45506287000001</v>
      </c>
      <c r="J142" s="7">
        <v>7.4648852300000001</v>
      </c>
      <c r="K142" s="7">
        <v>8.2706749999999996E-2</v>
      </c>
      <c r="L142" s="7">
        <v>11.18227768</v>
      </c>
      <c r="M142" s="7">
        <v>0.23935229999999999</v>
      </c>
      <c r="N142" s="7">
        <v>7.2095329999999999E-2</v>
      </c>
      <c r="O142" s="7">
        <v>9.87806988</v>
      </c>
      <c r="P142" s="7">
        <v>1.1876558100000001</v>
      </c>
      <c r="Q142" s="7">
        <v>0</v>
      </c>
      <c r="R142" s="7">
        <v>0</v>
      </c>
      <c r="S142" s="7">
        <v>0</v>
      </c>
      <c r="T142" s="7"/>
      <c r="U142" s="7">
        <v>19.873959899999999</v>
      </c>
      <c r="V142" s="7">
        <v>19.428695674831683</v>
      </c>
      <c r="W142" s="7">
        <v>5.6161620000000001</v>
      </c>
      <c r="X142" s="7">
        <v>11.679134700000001</v>
      </c>
      <c r="Y142" s="7">
        <v>3.9223688999999999</v>
      </c>
      <c r="Z142" s="7">
        <v>11.679134700000001</v>
      </c>
      <c r="AA142" s="21">
        <v>0.82931948626318985</v>
      </c>
      <c r="AB142" s="7">
        <v>0.95595810000000003</v>
      </c>
      <c r="AC142" s="21">
        <v>3.1741499999999999E-2</v>
      </c>
      <c r="AD142" s="21">
        <v>1.1522400000000002E-2</v>
      </c>
      <c r="AE142" s="21">
        <v>7.7618999999999995E-3</v>
      </c>
    </row>
    <row r="143" spans="1:31" ht="15.75" customHeight="1" x14ac:dyDescent="0.2">
      <c r="A143" s="3">
        <v>37179</v>
      </c>
      <c r="B143">
        <f t="shared" si="4"/>
        <v>2001</v>
      </c>
      <c r="C143">
        <f t="shared" si="5"/>
        <v>10</v>
      </c>
      <c r="D143" s="7">
        <v>6.9069251999999999</v>
      </c>
      <c r="F143" s="7">
        <v>1148.4486084</v>
      </c>
      <c r="H143" s="7">
        <v>1010.24035645</v>
      </c>
      <c r="I143" s="7">
        <v>112.71112823</v>
      </c>
      <c r="J143" s="7">
        <v>6.3911032700000003</v>
      </c>
      <c r="K143" s="7">
        <v>0.17631651000000001</v>
      </c>
      <c r="L143" s="7">
        <v>8.3288087799999992</v>
      </c>
      <c r="M143" s="7">
        <v>0.23935229999999999</v>
      </c>
      <c r="N143" s="7">
        <v>0.16576335</v>
      </c>
      <c r="O143" s="7">
        <v>9.4820375400000003</v>
      </c>
      <c r="P143" s="7">
        <v>0.71370566000000002</v>
      </c>
      <c r="Q143" s="7">
        <v>0</v>
      </c>
      <c r="R143" s="7">
        <v>0</v>
      </c>
      <c r="S143" s="7">
        <v>0</v>
      </c>
      <c r="T143" s="7"/>
      <c r="U143" s="7">
        <v>11.463222470000002</v>
      </c>
      <c r="V143" s="7">
        <v>12.945097827375314</v>
      </c>
      <c r="W143" s="7">
        <v>4.2880805799999999</v>
      </c>
      <c r="X143" s="7">
        <v>8.6357456399999997</v>
      </c>
      <c r="Y143" s="7">
        <v>3.4710700000000001</v>
      </c>
      <c r="Z143" s="7">
        <v>8.6357456399999997</v>
      </c>
      <c r="AA143" s="21">
        <v>1.8257667570777385E-2</v>
      </c>
      <c r="AB143" s="7">
        <v>1.7532387900000002</v>
      </c>
      <c r="AC143" s="21">
        <v>3.2799550000000004E-2</v>
      </c>
      <c r="AD143" s="21">
        <v>1.1906480000000001E-2</v>
      </c>
      <c r="AE143" s="21">
        <v>7.7090799999999992E-3</v>
      </c>
    </row>
    <row r="144" spans="1:31" ht="15.75" customHeight="1" x14ac:dyDescent="0.2">
      <c r="A144" s="3">
        <v>37210</v>
      </c>
      <c r="B144">
        <f t="shared" si="4"/>
        <v>2001</v>
      </c>
      <c r="C144">
        <f t="shared" si="5"/>
        <v>11</v>
      </c>
      <c r="D144" s="7">
        <v>-1.4218163500000001</v>
      </c>
      <c r="F144" s="7">
        <v>1140.11987305</v>
      </c>
      <c r="H144" s="7">
        <v>1009.37664795</v>
      </c>
      <c r="I144" s="7">
        <v>112.80146027000001</v>
      </c>
      <c r="J144" s="7">
        <v>3.8668551400000002</v>
      </c>
      <c r="K144" s="7">
        <v>0.38324121</v>
      </c>
      <c r="L144" s="7">
        <v>4.8807601900000002</v>
      </c>
      <c r="M144" s="7">
        <v>0.14114647</v>
      </c>
      <c r="N144" s="7">
        <v>0.53664034999999999</v>
      </c>
      <c r="O144" s="7">
        <v>8.10403728</v>
      </c>
      <c r="P144" s="7">
        <v>2.9058690000000002E-2</v>
      </c>
      <c r="Q144" s="7">
        <v>0</v>
      </c>
      <c r="R144" s="7">
        <v>0</v>
      </c>
      <c r="S144" s="7">
        <v>0</v>
      </c>
      <c r="T144" s="7"/>
      <c r="U144" s="7">
        <v>1.7169984</v>
      </c>
      <c r="V144" s="7">
        <v>4.5472771865942372</v>
      </c>
      <c r="W144" s="7">
        <v>2.5237359000000001</v>
      </c>
      <c r="X144" s="7">
        <v>2.915988</v>
      </c>
      <c r="Y144" s="7">
        <v>2.0325951</v>
      </c>
      <c r="Z144" s="7">
        <v>2.915988</v>
      </c>
      <c r="AA144" s="21">
        <v>8.7748558464744258E-5</v>
      </c>
      <c r="AB144" s="7">
        <v>1.0381974</v>
      </c>
      <c r="AC144" s="21">
        <v>3.1741499999999999E-2</v>
      </c>
      <c r="AD144" s="21">
        <v>1.1522400000000002E-2</v>
      </c>
      <c r="AE144" s="21">
        <v>7.0788000000000005E-3</v>
      </c>
    </row>
    <row r="145" spans="1:31" ht="15.75" customHeight="1" x14ac:dyDescent="0.2">
      <c r="A145" s="3">
        <v>37240</v>
      </c>
      <c r="B145">
        <f t="shared" si="4"/>
        <v>2001</v>
      </c>
      <c r="C145">
        <f t="shared" si="5"/>
        <v>12</v>
      </c>
      <c r="D145" s="7">
        <v>-5.6162395500000004</v>
      </c>
      <c r="F145" s="7">
        <v>1135.92541504</v>
      </c>
      <c r="H145" s="7">
        <v>1008.6975708</v>
      </c>
      <c r="I145" s="7">
        <v>112.90142822</v>
      </c>
      <c r="J145" s="7">
        <v>2.6558070200000001</v>
      </c>
      <c r="K145" s="7">
        <v>0.55823111999999997</v>
      </c>
      <c r="L145" s="7">
        <v>3.9747412199999999</v>
      </c>
      <c r="M145" s="7">
        <v>5.2631049999999999E-2</v>
      </c>
      <c r="N145" s="7">
        <v>0.86522597000000001</v>
      </c>
      <c r="O145" s="7">
        <v>6.2131681399999996</v>
      </c>
      <c r="P145" s="7">
        <v>6.6073700000000004E-3</v>
      </c>
      <c r="Q145" s="7">
        <v>0</v>
      </c>
      <c r="R145" s="7">
        <v>0</v>
      </c>
      <c r="S145" s="7">
        <v>0</v>
      </c>
      <c r="T145" s="7"/>
      <c r="U145" s="7">
        <v>0.95459106000000005</v>
      </c>
      <c r="V145" s="7">
        <v>2.7860546652424683</v>
      </c>
      <c r="W145" s="7">
        <v>1.7859961800000002</v>
      </c>
      <c r="X145" s="7">
        <v>2.0876060299999999</v>
      </c>
      <c r="Y145" s="7">
        <v>1.4433228</v>
      </c>
      <c r="Z145" s="7">
        <v>2.0876060299999999</v>
      </c>
      <c r="AA145" s="21">
        <v>0</v>
      </c>
      <c r="AB145" s="7">
        <v>0.96327726000000002</v>
      </c>
      <c r="AC145" s="21">
        <v>3.2799550000000004E-2</v>
      </c>
      <c r="AD145" s="21">
        <v>1.1906480000000001E-2</v>
      </c>
      <c r="AE145" s="21">
        <v>6.8122499999999989E-3</v>
      </c>
    </row>
    <row r="146" spans="1:31" ht="15.75" customHeight="1" x14ac:dyDescent="0.2">
      <c r="A146" s="3">
        <v>37271</v>
      </c>
      <c r="B146">
        <f t="shared" si="4"/>
        <v>2002</v>
      </c>
      <c r="C146">
        <f t="shared" si="5"/>
        <v>1</v>
      </c>
      <c r="D146" s="7">
        <v>-8.3098173099999997</v>
      </c>
      <c r="F146" s="7">
        <v>1133.2318115200001</v>
      </c>
      <c r="H146" s="7">
        <v>1007.82012939</v>
      </c>
      <c r="I146" s="7">
        <v>113.01853943</v>
      </c>
      <c r="J146" s="7">
        <v>1.48690999</v>
      </c>
      <c r="K146" s="7">
        <v>0.59174287000000003</v>
      </c>
      <c r="L146" s="7">
        <v>3.26755738</v>
      </c>
      <c r="M146" s="7">
        <v>0.13774239999999999</v>
      </c>
      <c r="N146" s="7">
        <v>1.3691148799999999</v>
      </c>
      <c r="O146" s="7">
        <v>5.5238909700000001</v>
      </c>
      <c r="P146" s="7">
        <v>1.6234330000000002E-2</v>
      </c>
      <c r="Q146" s="7">
        <v>0</v>
      </c>
      <c r="R146" s="7">
        <v>0</v>
      </c>
      <c r="S146" s="7">
        <v>0</v>
      </c>
      <c r="T146" s="7"/>
      <c r="U146" s="7">
        <v>2.43988972</v>
      </c>
      <c r="V146" s="7">
        <v>2.009083646977349</v>
      </c>
      <c r="W146" s="7">
        <v>1.8909913199999999</v>
      </c>
      <c r="X146" s="7">
        <v>2.3989464699999998</v>
      </c>
      <c r="Y146" s="7">
        <v>0.79999653999999998</v>
      </c>
      <c r="Z146" s="7">
        <v>2.3989464699999998</v>
      </c>
      <c r="AA146" s="21">
        <v>0</v>
      </c>
      <c r="AB146" s="7">
        <v>2.4961816900000002</v>
      </c>
      <c r="AC146" s="21">
        <v>3.320472E-2</v>
      </c>
      <c r="AD146" s="21">
        <v>1.19598E-2</v>
      </c>
      <c r="AE146" s="21">
        <v>6.8131800000000011E-3</v>
      </c>
    </row>
    <row r="147" spans="1:31" ht="15.75" customHeight="1" x14ac:dyDescent="0.2">
      <c r="A147" s="3">
        <v>37302</v>
      </c>
      <c r="B147">
        <f t="shared" si="4"/>
        <v>2002</v>
      </c>
      <c r="C147">
        <f t="shared" si="5"/>
        <v>2</v>
      </c>
      <c r="D147" s="7">
        <v>-9.4737873100000005</v>
      </c>
      <c r="F147" s="7">
        <v>1132.0678710899999</v>
      </c>
      <c r="H147" s="7">
        <v>1007.35974121</v>
      </c>
      <c r="I147" s="7">
        <v>113.1503067</v>
      </c>
      <c r="J147" s="7">
        <v>0.97290111000000001</v>
      </c>
      <c r="K147" s="7">
        <v>0.35555965</v>
      </c>
      <c r="L147" s="7">
        <v>2.8084118400000002</v>
      </c>
      <c r="M147" s="7">
        <v>0.13825800999999999</v>
      </c>
      <c r="N147" s="7">
        <v>2.2055466199999998</v>
      </c>
      <c r="O147" s="7">
        <v>5.0645275099999996</v>
      </c>
      <c r="P147" s="7">
        <v>1.263833E-2</v>
      </c>
      <c r="Q147" s="7">
        <v>0</v>
      </c>
      <c r="R147" s="7">
        <v>0</v>
      </c>
      <c r="S147" s="7">
        <v>0</v>
      </c>
      <c r="T147" s="7"/>
      <c r="U147" s="7">
        <v>2.1714361200000001</v>
      </c>
      <c r="V147" s="7">
        <v>1.2274762308500884</v>
      </c>
      <c r="W147" s="7">
        <v>1.9224018799999998</v>
      </c>
      <c r="X147" s="7">
        <v>1.6183028399999999</v>
      </c>
      <c r="Y147" s="7">
        <v>0.46867967999999999</v>
      </c>
      <c r="Z147" s="7">
        <v>1.6183028399999999</v>
      </c>
      <c r="AA147" s="21">
        <v>3.1123267207907849E-7</v>
      </c>
      <c r="AB147" s="7">
        <v>1.5408164799999999</v>
      </c>
      <c r="AC147" s="21">
        <v>2.9991359999999998E-2</v>
      </c>
      <c r="AD147" s="21">
        <v>1.08024E-2</v>
      </c>
      <c r="AE147" s="21">
        <v>6.4624000000000001E-3</v>
      </c>
    </row>
    <row r="148" spans="1:31" ht="15.75" customHeight="1" x14ac:dyDescent="0.2">
      <c r="A148" s="3">
        <v>37330</v>
      </c>
      <c r="B148">
        <f t="shared" si="4"/>
        <v>2002</v>
      </c>
      <c r="C148">
        <f t="shared" si="5"/>
        <v>3</v>
      </c>
      <c r="D148" s="7">
        <v>-8.8959369699999993</v>
      </c>
      <c r="F148" s="7">
        <v>1132.64575195</v>
      </c>
      <c r="H148" s="7">
        <v>1006.96972656</v>
      </c>
      <c r="I148" s="7">
        <v>113.38404846</v>
      </c>
      <c r="J148" s="7">
        <v>0.75293553000000002</v>
      </c>
      <c r="K148" s="7">
        <v>0.35008368000000001</v>
      </c>
      <c r="L148" s="7">
        <v>2.6351389900000002</v>
      </c>
      <c r="M148" s="7">
        <v>0.13825800999999999</v>
      </c>
      <c r="N148" s="7">
        <v>3.2955601200000002</v>
      </c>
      <c r="O148" s="7">
        <v>5.0930366500000002</v>
      </c>
      <c r="P148" s="7">
        <v>2.691996E-2</v>
      </c>
      <c r="Q148" s="7">
        <v>0</v>
      </c>
      <c r="R148" s="7">
        <v>0</v>
      </c>
      <c r="S148" s="7">
        <v>0</v>
      </c>
      <c r="T148" s="7"/>
      <c r="U148" s="7">
        <v>5.6162470599999992</v>
      </c>
      <c r="V148" s="7">
        <v>1.0894623350190835</v>
      </c>
      <c r="W148" s="7">
        <v>2.6955073499999997</v>
      </c>
      <c r="X148" s="7">
        <v>2.0997617499999999</v>
      </c>
      <c r="Y148" s="7">
        <v>0.40064647999999997</v>
      </c>
      <c r="Z148" s="7">
        <v>2.0997617499999999</v>
      </c>
      <c r="AA148" s="21">
        <v>2.030554997046539E-4</v>
      </c>
      <c r="AB148" s="7">
        <v>1.8935925300000001</v>
      </c>
      <c r="AC148" s="21">
        <v>3.320472E-2</v>
      </c>
      <c r="AD148" s="21">
        <v>1.19598E-2</v>
      </c>
      <c r="AE148" s="21">
        <v>7.4973499999999998E-3</v>
      </c>
    </row>
    <row r="149" spans="1:31" ht="15.75" customHeight="1" x14ac:dyDescent="0.2">
      <c r="A149" s="3">
        <v>37361</v>
      </c>
      <c r="B149">
        <f t="shared" si="4"/>
        <v>2002</v>
      </c>
      <c r="C149">
        <f t="shared" si="5"/>
        <v>4</v>
      </c>
      <c r="D149" s="7">
        <v>-2.9603555199999998</v>
      </c>
      <c r="E149">
        <v>-3.2591000000000001</v>
      </c>
      <c r="F149" s="7">
        <v>1138.5812988299999</v>
      </c>
      <c r="H149" s="7">
        <v>1006.80297852</v>
      </c>
      <c r="I149" s="7">
        <v>113.66255950999999</v>
      </c>
      <c r="J149" s="7">
        <v>1.14546072</v>
      </c>
      <c r="K149" s="7">
        <v>0.14840544999999999</v>
      </c>
      <c r="L149" s="7">
        <v>4.2443122899999999</v>
      </c>
      <c r="M149" s="7">
        <v>8.4761089999999997E-2</v>
      </c>
      <c r="N149" s="7">
        <v>4.37360477</v>
      </c>
      <c r="O149" s="7">
        <v>7.83532619</v>
      </c>
      <c r="P149" s="7">
        <v>0.28388437999999999</v>
      </c>
      <c r="Q149" s="7">
        <v>0</v>
      </c>
      <c r="R149" s="7">
        <v>0</v>
      </c>
      <c r="S149" s="7">
        <v>0</v>
      </c>
      <c r="T149" s="7"/>
      <c r="U149" s="7">
        <v>15.278264999999999</v>
      </c>
      <c r="V149" s="7">
        <v>2.451359661849871</v>
      </c>
      <c r="W149" s="7">
        <v>3.6659634000000003</v>
      </c>
      <c r="X149" s="7">
        <v>3.9176039999999999</v>
      </c>
      <c r="Y149" s="7">
        <v>0.60066360000000008</v>
      </c>
      <c r="Z149" s="7">
        <v>3.9176039999999999</v>
      </c>
      <c r="AA149" s="21">
        <v>3.1810519761355932E-3</v>
      </c>
      <c r="AB149" s="7">
        <v>0.16214609999999999</v>
      </c>
      <c r="AC149" s="21">
        <v>3.2133599999999998E-2</v>
      </c>
      <c r="AD149" s="21">
        <v>1.1574000000000001E-2</v>
      </c>
      <c r="AE149" s="21">
        <v>7.3757999999999992E-3</v>
      </c>
    </row>
    <row r="150" spans="1:31" ht="15.75" customHeight="1" x14ac:dyDescent="0.2">
      <c r="A150" s="3">
        <v>37391</v>
      </c>
      <c r="B150">
        <f t="shared" si="4"/>
        <v>2002</v>
      </c>
      <c r="C150">
        <f t="shared" si="5"/>
        <v>5</v>
      </c>
      <c r="D150" s="7">
        <v>2.9431088000000001</v>
      </c>
      <c r="E150">
        <v>-0.38250000000000001</v>
      </c>
      <c r="F150" s="7">
        <v>1144.48474121</v>
      </c>
      <c r="H150" s="7">
        <v>1007.18743896</v>
      </c>
      <c r="I150" s="7">
        <v>113.92473602</v>
      </c>
      <c r="J150" s="7">
        <v>2.5809905500000001</v>
      </c>
      <c r="K150" s="7">
        <v>0.19118117000000001</v>
      </c>
      <c r="L150" s="7">
        <v>6.3895244599999996</v>
      </c>
      <c r="M150" s="7">
        <v>3.5457000000000002E-4</v>
      </c>
      <c r="N150" s="7">
        <v>4.0598559400000003</v>
      </c>
      <c r="O150" s="7">
        <v>9.65489292</v>
      </c>
      <c r="P150" s="7">
        <v>0.49579021000000001</v>
      </c>
      <c r="Q150" s="7">
        <v>0</v>
      </c>
      <c r="R150" s="7">
        <v>0</v>
      </c>
      <c r="S150" s="7">
        <v>0</v>
      </c>
      <c r="T150" s="7"/>
      <c r="U150" s="7">
        <v>14.724307769999999</v>
      </c>
      <c r="V150" s="7">
        <v>7.7297754448725025</v>
      </c>
      <c r="W150" s="7">
        <v>4.3083062199999995</v>
      </c>
      <c r="X150" s="7">
        <v>6.9793350400000005</v>
      </c>
      <c r="Y150" s="7">
        <v>1.4096533900000001</v>
      </c>
      <c r="Z150" s="7">
        <v>6.9793350400000005</v>
      </c>
      <c r="AA150" s="21">
        <v>2.3423350257688099E-2</v>
      </c>
      <c r="AB150" s="7">
        <v>5.20273E-3</v>
      </c>
      <c r="AC150" s="21">
        <v>3.320472E-2</v>
      </c>
      <c r="AD150" s="21">
        <v>1.19598E-2</v>
      </c>
      <c r="AE150" s="21">
        <v>7.8929099999999995E-3</v>
      </c>
    </row>
    <row r="151" spans="1:31" ht="15.75" customHeight="1" x14ac:dyDescent="0.2">
      <c r="A151" s="3">
        <v>37422</v>
      </c>
      <c r="B151">
        <f t="shared" si="4"/>
        <v>2002</v>
      </c>
      <c r="C151">
        <f t="shared" si="5"/>
        <v>6</v>
      </c>
      <c r="D151" s="7">
        <v>6.5004811299999998</v>
      </c>
      <c r="F151" s="7">
        <v>1148.0421142600001</v>
      </c>
      <c r="H151" s="7">
        <v>1008.10437012</v>
      </c>
      <c r="I151" s="7">
        <v>113.78931427000001</v>
      </c>
      <c r="J151" s="7">
        <v>4.3691797299999999</v>
      </c>
      <c r="K151" s="7">
        <v>0.18129081</v>
      </c>
      <c r="L151" s="7">
        <v>8.7534532499999997</v>
      </c>
      <c r="M151" s="7">
        <v>0.14879798999999999</v>
      </c>
      <c r="N151" s="7">
        <v>1.3029713599999999</v>
      </c>
      <c r="O151" s="7">
        <v>10.11195564</v>
      </c>
      <c r="P151" s="7">
        <v>1.2808392</v>
      </c>
      <c r="Q151" s="7">
        <v>0</v>
      </c>
      <c r="R151" s="7">
        <v>0</v>
      </c>
      <c r="S151" s="7">
        <v>0</v>
      </c>
      <c r="T151" s="7"/>
      <c r="U151" s="7">
        <v>24.931218600000001</v>
      </c>
      <c r="V151" s="7">
        <v>11.583646388954204</v>
      </c>
      <c r="W151" s="7">
        <v>5.7994826999999995</v>
      </c>
      <c r="X151" s="7">
        <v>10.8784773</v>
      </c>
      <c r="Y151" s="7">
        <v>2.2977216</v>
      </c>
      <c r="Z151" s="7">
        <v>10.8784773</v>
      </c>
      <c r="AA151" s="21">
        <v>0.50733610724647371</v>
      </c>
      <c r="AB151" s="7">
        <v>0.4803789</v>
      </c>
      <c r="AC151" s="21">
        <v>3.2133599999999998E-2</v>
      </c>
      <c r="AD151" s="21">
        <v>1.1574000000000001E-2</v>
      </c>
      <c r="AE151" s="21">
        <v>7.8753E-3</v>
      </c>
    </row>
    <row r="152" spans="1:31" ht="15.75" customHeight="1" x14ac:dyDescent="0.2">
      <c r="A152" s="3">
        <v>37452</v>
      </c>
      <c r="B152">
        <f t="shared" si="4"/>
        <v>2002</v>
      </c>
      <c r="C152">
        <f t="shared" si="5"/>
        <v>7</v>
      </c>
      <c r="D152" s="7">
        <v>15.17084026</v>
      </c>
      <c r="F152" s="7">
        <v>1156.71252441</v>
      </c>
      <c r="H152" s="7">
        <v>1009.66522217</v>
      </c>
      <c r="I152" s="7">
        <v>112.98633574999999</v>
      </c>
      <c r="J152" s="7">
        <v>7.8538332000000004</v>
      </c>
      <c r="K152" s="7">
        <v>8.0500530000000001E-2</v>
      </c>
      <c r="L152" s="7">
        <v>12.653507230000001</v>
      </c>
      <c r="M152" s="7">
        <v>0.23447925999999999</v>
      </c>
      <c r="N152" s="7">
        <v>0.17101780999999999</v>
      </c>
      <c r="O152" s="7">
        <v>10.042661669999999</v>
      </c>
      <c r="P152" s="7">
        <v>3.0249512200000002</v>
      </c>
      <c r="Q152" s="7">
        <v>0</v>
      </c>
      <c r="R152" s="7">
        <v>0</v>
      </c>
      <c r="S152" s="7">
        <v>0</v>
      </c>
      <c r="T152" s="7"/>
      <c r="U152" s="7">
        <v>37.506738179999999</v>
      </c>
      <c r="V152" s="7">
        <v>21.133634439025652</v>
      </c>
      <c r="W152" s="7">
        <v>6.8414281299999997</v>
      </c>
      <c r="X152" s="7">
        <v>18.18753074</v>
      </c>
      <c r="Y152" s="7">
        <v>4.275055</v>
      </c>
      <c r="Z152" s="7">
        <v>18.18753074</v>
      </c>
      <c r="AA152" s="21">
        <v>1.5016085143190483</v>
      </c>
      <c r="AB152" s="7">
        <v>0.53714165000000003</v>
      </c>
      <c r="AC152" s="21">
        <v>3.320472E-2</v>
      </c>
      <c r="AD152" s="21">
        <v>1.19598E-2</v>
      </c>
      <c r="AE152" s="21">
        <v>8.1908200000000014E-3</v>
      </c>
    </row>
    <row r="153" spans="1:31" ht="15.75" customHeight="1" x14ac:dyDescent="0.2">
      <c r="A153" s="3">
        <v>37483</v>
      </c>
      <c r="B153">
        <f t="shared" si="4"/>
        <v>2002</v>
      </c>
      <c r="C153">
        <f t="shared" si="5"/>
        <v>8</v>
      </c>
      <c r="D153" s="7">
        <v>16.779788969999998</v>
      </c>
      <c r="E153">
        <v>18.953900000000001</v>
      </c>
      <c r="F153" s="7">
        <v>1158.3214111299999</v>
      </c>
      <c r="H153" s="7">
        <v>1010.52044678</v>
      </c>
      <c r="I153" s="7">
        <v>112.21557617000001</v>
      </c>
      <c r="J153" s="7">
        <v>9.4838609700000003</v>
      </c>
      <c r="K153" s="7">
        <v>6.0960019999999997E-2</v>
      </c>
      <c r="L153" s="7">
        <v>13.18718338</v>
      </c>
      <c r="M153" s="7">
        <v>0.23447925999999999</v>
      </c>
      <c r="N153" s="7">
        <v>7.9466659999999995E-2</v>
      </c>
      <c r="O153" s="7">
        <v>10.056539539999999</v>
      </c>
      <c r="P153" s="7">
        <v>2.4829278000000001</v>
      </c>
      <c r="Q153" s="7">
        <v>0</v>
      </c>
      <c r="R153" s="7">
        <v>0</v>
      </c>
      <c r="S153" s="7">
        <v>0</v>
      </c>
      <c r="T153" s="7"/>
      <c r="U153" s="7">
        <v>26.7687697</v>
      </c>
      <c r="V153" s="7">
        <v>25.545428114755371</v>
      </c>
      <c r="W153" s="7">
        <v>6.5771977699999997</v>
      </c>
      <c r="X153" s="7">
        <v>17.563486480000002</v>
      </c>
      <c r="Y153" s="7">
        <v>5.1625679499999997</v>
      </c>
      <c r="Z153" s="7">
        <v>17.563486480000002</v>
      </c>
      <c r="AA153" s="21">
        <v>1.2656266669705281</v>
      </c>
      <c r="AB153" s="7">
        <v>0.73803125999999997</v>
      </c>
      <c r="AC153" s="21">
        <v>3.320472E-2</v>
      </c>
      <c r="AD153" s="21">
        <v>1.19598E-2</v>
      </c>
      <c r="AE153" s="21">
        <v>8.1753199999999998E-3</v>
      </c>
    </row>
    <row r="154" spans="1:31" ht="15.75" customHeight="1" x14ac:dyDescent="0.2">
      <c r="A154" s="3">
        <v>37514</v>
      </c>
      <c r="B154">
        <f t="shared" si="4"/>
        <v>2002</v>
      </c>
      <c r="C154">
        <f t="shared" si="5"/>
        <v>9</v>
      </c>
      <c r="D154" s="7">
        <v>8.8076295899999995</v>
      </c>
      <c r="E154">
        <v>13.450900000000001</v>
      </c>
      <c r="F154" s="7">
        <v>1150.3493652300001</v>
      </c>
      <c r="H154" s="7">
        <v>1010.3001709</v>
      </c>
      <c r="I154" s="7">
        <v>112.21369171000001</v>
      </c>
      <c r="J154" s="7">
        <v>7.4148273500000004</v>
      </c>
      <c r="K154" s="7">
        <v>0.22389655</v>
      </c>
      <c r="L154" s="7">
        <v>9.5052194599999993</v>
      </c>
      <c r="M154" s="7">
        <v>0.23447925999999999</v>
      </c>
      <c r="N154" s="7">
        <v>8.108493E-2</v>
      </c>
      <c r="O154" s="7">
        <v>9.75494576</v>
      </c>
      <c r="P154" s="7">
        <v>0.62099742999999996</v>
      </c>
      <c r="Q154" s="7">
        <v>0</v>
      </c>
      <c r="R154" s="7">
        <v>0</v>
      </c>
      <c r="S154" s="7">
        <v>0</v>
      </c>
      <c r="T154" s="7"/>
      <c r="U154" s="7">
        <v>17.000262599999999</v>
      </c>
      <c r="V154" s="7">
        <v>15.514643864429805</v>
      </c>
      <c r="W154" s="7">
        <v>5.5427834999999996</v>
      </c>
      <c r="X154" s="7">
        <v>9.7609842000000011</v>
      </c>
      <c r="Y154" s="7">
        <v>3.8958240000000002</v>
      </c>
      <c r="Z154" s="7">
        <v>9.7609842000000011</v>
      </c>
      <c r="AA154" s="21">
        <v>0.35100185588359945</v>
      </c>
      <c r="AB154" s="7">
        <v>1.4025734999999999</v>
      </c>
      <c r="AC154" s="21">
        <v>3.2133599999999998E-2</v>
      </c>
      <c r="AD154" s="21">
        <v>1.1574000000000001E-2</v>
      </c>
      <c r="AE154" s="21">
        <v>7.8140999999999992E-3</v>
      </c>
    </row>
    <row r="155" spans="1:31" ht="15.75" customHeight="1" x14ac:dyDescent="0.2">
      <c r="A155" s="3">
        <v>37544</v>
      </c>
      <c r="B155">
        <f t="shared" si="4"/>
        <v>2002</v>
      </c>
      <c r="C155">
        <f t="shared" si="5"/>
        <v>10</v>
      </c>
      <c r="D155" s="7">
        <v>4.7990927699999997</v>
      </c>
      <c r="E155">
        <v>9.0084999999999997</v>
      </c>
      <c r="F155" s="7">
        <v>1146.34082031</v>
      </c>
      <c r="H155" s="7">
        <v>1009.98590088</v>
      </c>
      <c r="I155" s="7">
        <v>112.39712523999999</v>
      </c>
      <c r="J155" s="7">
        <v>5.7928681400000004</v>
      </c>
      <c r="K155" s="7">
        <v>0.25712248999999998</v>
      </c>
      <c r="L155" s="7">
        <v>7.5050840399999998</v>
      </c>
      <c r="M155" s="7">
        <v>0.23447925999999999</v>
      </c>
      <c r="N155" s="7">
        <v>0.46729207</v>
      </c>
      <c r="O155" s="7">
        <v>9.3431777999999994</v>
      </c>
      <c r="P155" s="7">
        <v>0.35772732000000002</v>
      </c>
      <c r="Q155" s="7">
        <v>0</v>
      </c>
      <c r="R155" s="7">
        <v>0</v>
      </c>
      <c r="S155" s="7">
        <v>0</v>
      </c>
      <c r="T155" s="7"/>
      <c r="U155" s="7">
        <v>5.0074448800000004</v>
      </c>
      <c r="V155" s="7">
        <v>11.413961506232857</v>
      </c>
      <c r="W155" s="7">
        <v>4.13468576</v>
      </c>
      <c r="X155" s="7">
        <v>6.6111706700000008</v>
      </c>
      <c r="Y155" s="7">
        <v>3.14447601</v>
      </c>
      <c r="Z155" s="7">
        <v>6.6111706700000008</v>
      </c>
      <c r="AA155" s="21">
        <v>8.1426978276715207E-3</v>
      </c>
      <c r="AB155" s="7">
        <v>2.2277226199999998</v>
      </c>
      <c r="AC155" s="21">
        <v>3.320472E-2</v>
      </c>
      <c r="AD155" s="21">
        <v>1.19598E-2</v>
      </c>
      <c r="AE155" s="21">
        <v>7.7530999999999997E-3</v>
      </c>
    </row>
    <row r="156" spans="1:31" ht="15.75" customHeight="1" x14ac:dyDescent="0.2">
      <c r="A156" s="3">
        <v>37575</v>
      </c>
      <c r="B156">
        <f t="shared" si="4"/>
        <v>2002</v>
      </c>
      <c r="C156">
        <f t="shared" si="5"/>
        <v>11</v>
      </c>
      <c r="D156" s="7">
        <v>-1.85610545</v>
      </c>
      <c r="E156">
        <v>1.9301999999999999</v>
      </c>
      <c r="F156" s="7">
        <v>1139.6855468799999</v>
      </c>
      <c r="H156" s="7">
        <v>1009.24291992</v>
      </c>
      <c r="I156" s="7">
        <v>112.50789641999999</v>
      </c>
      <c r="J156" s="7">
        <v>3.5644707699999998</v>
      </c>
      <c r="K156" s="7">
        <v>0.40501943000000001</v>
      </c>
      <c r="L156" s="7">
        <v>4.6130976700000002</v>
      </c>
      <c r="M156" s="7">
        <v>0.14879798999999999</v>
      </c>
      <c r="N156" s="7">
        <v>1.0340665600000001</v>
      </c>
      <c r="O156" s="7">
        <v>8.15361023</v>
      </c>
      <c r="P156" s="7">
        <v>1.5702279999999999E-2</v>
      </c>
      <c r="Q156" s="7">
        <v>0</v>
      </c>
      <c r="R156" s="7">
        <v>0</v>
      </c>
      <c r="S156" s="7">
        <v>0</v>
      </c>
      <c r="T156" s="7"/>
      <c r="U156" s="7">
        <v>2.5416023999999999</v>
      </c>
      <c r="V156" s="7">
        <v>4.0803281715846795</v>
      </c>
      <c r="W156" s="7">
        <v>2.4582969000000001</v>
      </c>
      <c r="X156" s="7">
        <v>2.7905207999999999</v>
      </c>
      <c r="Y156" s="7">
        <v>1.8727116000000001</v>
      </c>
      <c r="Z156" s="7">
        <v>2.7905207999999999</v>
      </c>
      <c r="AA156" s="21">
        <v>9.2417048545930459E-6</v>
      </c>
      <c r="AB156" s="7">
        <v>1.0169559000000001</v>
      </c>
      <c r="AC156" s="21">
        <v>3.2133599999999998E-2</v>
      </c>
      <c r="AD156" s="21">
        <v>1.1574000000000001E-2</v>
      </c>
      <c r="AE156" s="21">
        <v>7.0863000000000002E-3</v>
      </c>
    </row>
    <row r="157" spans="1:31" ht="15.75" customHeight="1" x14ac:dyDescent="0.2">
      <c r="A157" s="3">
        <v>37605</v>
      </c>
      <c r="B157">
        <f t="shared" si="4"/>
        <v>2002</v>
      </c>
      <c r="C157">
        <f t="shared" si="5"/>
        <v>12</v>
      </c>
      <c r="D157" s="7">
        <v>-5.5494465799999997</v>
      </c>
      <c r="E157">
        <v>-4.5145</v>
      </c>
      <c r="F157" s="7">
        <v>1135.9921875</v>
      </c>
      <c r="H157" s="7">
        <v>1008.59503174</v>
      </c>
      <c r="I157" s="7">
        <v>112.59081268</v>
      </c>
      <c r="J157" s="7">
        <v>2.50707507</v>
      </c>
      <c r="K157" s="7">
        <v>0.56459283999999998</v>
      </c>
      <c r="L157" s="7">
        <v>3.8468155899999998</v>
      </c>
      <c r="M157" s="7">
        <v>4.6451760000000002E-2</v>
      </c>
      <c r="N157" s="7">
        <v>1.41808343</v>
      </c>
      <c r="O157" s="7">
        <v>6.41699076</v>
      </c>
      <c r="P157" s="7">
        <v>6.3752000000000001E-3</v>
      </c>
      <c r="Q157" s="7">
        <v>0</v>
      </c>
      <c r="R157" s="7">
        <v>0</v>
      </c>
      <c r="S157" s="7">
        <v>0</v>
      </c>
      <c r="T157" s="7"/>
      <c r="U157" s="7">
        <v>1.3032285299999999</v>
      </c>
      <c r="V157" s="7">
        <v>2.7072957185960171</v>
      </c>
      <c r="W157" s="7">
        <v>1.8838377599999998</v>
      </c>
      <c r="X157" s="7">
        <v>1.9759539500000001</v>
      </c>
      <c r="Y157" s="7">
        <v>1.3628471099999999</v>
      </c>
      <c r="Z157" s="7">
        <v>1.9759539500000001</v>
      </c>
      <c r="AA157" s="21">
        <v>0</v>
      </c>
      <c r="AB157" s="7">
        <v>0.82745696000000002</v>
      </c>
      <c r="AC157" s="21">
        <v>3.320472E-2</v>
      </c>
      <c r="AD157" s="21">
        <v>1.19598E-2</v>
      </c>
      <c r="AE157" s="21">
        <v>6.9322200000000011E-3</v>
      </c>
    </row>
    <row r="158" spans="1:31" ht="15.75" customHeight="1" x14ac:dyDescent="0.2">
      <c r="A158" s="3">
        <v>37636</v>
      </c>
      <c r="B158">
        <f t="shared" si="4"/>
        <v>2003</v>
      </c>
      <c r="C158">
        <f t="shared" si="5"/>
        <v>1</v>
      </c>
      <c r="D158" s="7">
        <v>-8.1416559199999998</v>
      </c>
      <c r="E158">
        <v>-6.4199000000000002</v>
      </c>
      <c r="F158" s="7">
        <v>1133.40002441</v>
      </c>
      <c r="H158" s="7">
        <v>1007.7510376</v>
      </c>
      <c r="I158" s="7">
        <v>112.73421478</v>
      </c>
      <c r="J158" s="7">
        <v>1.40188873</v>
      </c>
      <c r="K158" s="7">
        <v>0.57384413000000001</v>
      </c>
      <c r="L158" s="7">
        <v>3.1470556300000001</v>
      </c>
      <c r="M158" s="7">
        <v>0.13612527999999999</v>
      </c>
      <c r="N158" s="7">
        <v>1.9280326400000001</v>
      </c>
      <c r="O158" s="7">
        <v>5.7216105500000003</v>
      </c>
      <c r="P158" s="7">
        <v>6.22917E-3</v>
      </c>
      <c r="Q158" s="7">
        <v>0</v>
      </c>
      <c r="R158" s="7">
        <v>0</v>
      </c>
      <c r="S158" s="7">
        <v>0</v>
      </c>
      <c r="T158" s="7"/>
      <c r="U158" s="7">
        <v>1.50637091</v>
      </c>
      <c r="V158" s="7">
        <v>1.9639295217683914</v>
      </c>
      <c r="W158" s="7">
        <v>1.79691128</v>
      </c>
      <c r="X158" s="7">
        <v>2.2411059399999997</v>
      </c>
      <c r="Y158" s="7">
        <v>0.75343144000000006</v>
      </c>
      <c r="Z158" s="7">
        <v>2.2411059399999997</v>
      </c>
      <c r="AA158" s="21">
        <v>0</v>
      </c>
      <c r="AB158" s="7">
        <v>2.45635475</v>
      </c>
      <c r="AC158" s="21">
        <v>3.3574549999999995E-2</v>
      </c>
      <c r="AD158" s="21">
        <v>1.1993589999999998E-2</v>
      </c>
      <c r="AE158" s="21">
        <v>6.6736799999999995E-3</v>
      </c>
    </row>
    <row r="159" spans="1:31" ht="15.75" customHeight="1" x14ac:dyDescent="0.2">
      <c r="A159" s="3">
        <v>37667</v>
      </c>
      <c r="B159">
        <f t="shared" si="4"/>
        <v>2003</v>
      </c>
      <c r="C159">
        <f t="shared" si="5"/>
        <v>2</v>
      </c>
      <c r="D159" s="7">
        <v>-8.5767993899999997</v>
      </c>
      <c r="E159">
        <v>-10.125999999999999</v>
      </c>
      <c r="F159" s="7">
        <v>1132.96484375</v>
      </c>
      <c r="H159" s="7">
        <v>1007.32568359</v>
      </c>
      <c r="I159" s="7">
        <v>112.89704895</v>
      </c>
      <c r="J159" s="7">
        <v>0.93183762000000003</v>
      </c>
      <c r="K159" s="7">
        <v>0.27146112999999999</v>
      </c>
      <c r="L159" s="7">
        <v>2.7735645799999999</v>
      </c>
      <c r="M159" s="7">
        <v>0.13662431</v>
      </c>
      <c r="N159" s="7">
        <v>3.0711567400000002</v>
      </c>
      <c r="O159" s="7">
        <v>5.5429320300000002</v>
      </c>
      <c r="P159" s="7">
        <v>1.455245E-2</v>
      </c>
      <c r="Q159" s="7">
        <v>0</v>
      </c>
      <c r="R159" s="7">
        <v>0</v>
      </c>
      <c r="S159" s="7">
        <v>0</v>
      </c>
      <c r="T159" s="7"/>
      <c r="U159" s="7">
        <v>3.4017953200000002</v>
      </c>
      <c r="V159" s="7">
        <v>1.2912380193663502</v>
      </c>
      <c r="W159" s="7">
        <v>2.05446836</v>
      </c>
      <c r="X159" s="7">
        <v>1.54628572</v>
      </c>
      <c r="Y159" s="7">
        <v>0.44890607999999999</v>
      </c>
      <c r="Z159" s="7">
        <v>1.54628572</v>
      </c>
      <c r="AA159" s="21">
        <v>0</v>
      </c>
      <c r="AB159" s="7">
        <v>1.3664966000000001</v>
      </c>
      <c r="AC159" s="21">
        <v>3.0325399999999999E-2</v>
      </c>
      <c r="AD159" s="21">
        <v>1.0832919999999998E-2</v>
      </c>
      <c r="AE159" s="21">
        <v>6.4114399999999992E-3</v>
      </c>
    </row>
    <row r="160" spans="1:31" ht="15.75" customHeight="1" x14ac:dyDescent="0.2">
      <c r="A160" s="3">
        <v>37695</v>
      </c>
      <c r="B160">
        <f t="shared" si="4"/>
        <v>2003</v>
      </c>
      <c r="C160">
        <f t="shared" si="5"/>
        <v>3</v>
      </c>
      <c r="D160" s="7">
        <v>-7.6425628699999999</v>
      </c>
      <c r="E160">
        <v>-7.6605999999999996</v>
      </c>
      <c r="F160" s="7">
        <v>1133.8991699200001</v>
      </c>
      <c r="H160" s="7">
        <v>1006.97320557</v>
      </c>
      <c r="I160" s="7">
        <v>113.08405304</v>
      </c>
      <c r="J160" s="7">
        <v>0.75177950000000004</v>
      </c>
      <c r="K160" s="7">
        <v>0.22677489000000001</v>
      </c>
      <c r="L160" s="7">
        <v>2.7631826400000001</v>
      </c>
      <c r="M160" s="7">
        <v>0.13662431</v>
      </c>
      <c r="N160" s="7">
        <v>4.0800275800000003</v>
      </c>
      <c r="O160" s="7">
        <v>5.8574786200000002</v>
      </c>
      <c r="P160" s="7">
        <v>2.596855E-2</v>
      </c>
      <c r="Q160" s="7">
        <v>0</v>
      </c>
      <c r="R160" s="7">
        <v>0</v>
      </c>
      <c r="S160" s="7">
        <v>0</v>
      </c>
      <c r="T160" s="7"/>
      <c r="U160" s="7">
        <v>5.6570334500000001</v>
      </c>
      <c r="V160" s="7">
        <v>1.3976833333766001</v>
      </c>
      <c r="W160" s="7">
        <v>2.89379265</v>
      </c>
      <c r="X160" s="7">
        <v>1.9260154300000001</v>
      </c>
      <c r="Y160" s="7">
        <v>0.40089014000000001</v>
      </c>
      <c r="Z160" s="7">
        <v>1.9260154300000001</v>
      </c>
      <c r="AA160" s="21">
        <v>2.6040329537881681E-5</v>
      </c>
      <c r="AB160" s="7">
        <v>1.1792080700000001</v>
      </c>
      <c r="AC160" s="21">
        <v>3.3574549999999995E-2</v>
      </c>
      <c r="AD160" s="21">
        <v>1.1993589999999998E-2</v>
      </c>
      <c r="AE160" s="21">
        <v>7.3823399999999994E-3</v>
      </c>
    </row>
    <row r="161" spans="1:31" ht="15.75" customHeight="1" x14ac:dyDescent="0.2">
      <c r="A161" s="3">
        <v>37726</v>
      </c>
      <c r="B161">
        <f t="shared" si="4"/>
        <v>2003</v>
      </c>
      <c r="C161">
        <f t="shared" si="5"/>
        <v>4</v>
      </c>
      <c r="D161" s="7">
        <v>-4.3618221300000002</v>
      </c>
      <c r="E161">
        <v>-4.5084</v>
      </c>
      <c r="F161" s="7">
        <v>1137.1798095700001</v>
      </c>
      <c r="H161" s="7">
        <v>1006.73358154</v>
      </c>
      <c r="I161" s="7">
        <v>113.27661895999999</v>
      </c>
      <c r="J161" s="7">
        <v>0.95117134000000003</v>
      </c>
      <c r="K161" s="7">
        <v>0.13615907999999999</v>
      </c>
      <c r="L161" s="7">
        <v>3.7418162800000001</v>
      </c>
      <c r="M161" s="7">
        <v>8.5269209999999998E-2</v>
      </c>
      <c r="N161" s="7">
        <v>4.5048737499999998</v>
      </c>
      <c r="O161" s="7">
        <v>7.6171684300000004</v>
      </c>
      <c r="P161" s="7">
        <v>0.13320369000000001</v>
      </c>
      <c r="Q161" s="7">
        <v>0</v>
      </c>
      <c r="R161" s="7">
        <v>0</v>
      </c>
      <c r="S161" s="7">
        <v>0</v>
      </c>
      <c r="T161" s="7"/>
      <c r="U161" s="7">
        <v>11.1210384</v>
      </c>
      <c r="V161" s="7">
        <v>1.843100701963847</v>
      </c>
      <c r="W161" s="7">
        <v>3.8171217000000004</v>
      </c>
      <c r="X161" s="7">
        <v>3.1444115999999998</v>
      </c>
      <c r="Y161" s="7">
        <v>0.49783680000000002</v>
      </c>
      <c r="Z161" s="7">
        <v>3.1444115999999998</v>
      </c>
      <c r="AA161" s="21">
        <v>3.9767437090544987E-3</v>
      </c>
      <c r="AB161" s="7">
        <v>0.57189449999999997</v>
      </c>
      <c r="AC161" s="21">
        <v>3.24915E-2</v>
      </c>
      <c r="AD161" s="21">
        <v>1.1606699999999999E-2</v>
      </c>
      <c r="AE161" s="21">
        <v>7.5630000000000003E-3</v>
      </c>
    </row>
    <row r="162" spans="1:31" ht="15.75" customHeight="1" x14ac:dyDescent="0.2">
      <c r="A162" s="3">
        <v>37756</v>
      </c>
      <c r="B162">
        <f t="shared" si="4"/>
        <v>2003</v>
      </c>
      <c r="C162">
        <f t="shared" si="5"/>
        <v>5</v>
      </c>
      <c r="D162" s="7">
        <v>0.62025677999999995</v>
      </c>
      <c r="E162">
        <v>-1.9413</v>
      </c>
      <c r="F162" s="7">
        <v>1142.1619873</v>
      </c>
      <c r="H162" s="7">
        <v>1006.80224609</v>
      </c>
      <c r="I162" s="7">
        <v>113.62502289</v>
      </c>
      <c r="J162" s="7">
        <v>2.01880097</v>
      </c>
      <c r="K162" s="7">
        <v>0.18107991000000001</v>
      </c>
      <c r="L162" s="7">
        <v>5.7955570200000004</v>
      </c>
      <c r="M162" s="7">
        <v>3.4718999999999999E-4</v>
      </c>
      <c r="N162" s="7">
        <v>4.0384359400000003</v>
      </c>
      <c r="O162" s="7">
        <v>9.4091777800000003</v>
      </c>
      <c r="P162" s="7">
        <v>0.29125482000000003</v>
      </c>
      <c r="Q162" s="7">
        <v>0</v>
      </c>
      <c r="R162" s="7">
        <v>0</v>
      </c>
      <c r="S162" s="7">
        <v>0</v>
      </c>
      <c r="T162" s="7"/>
      <c r="U162" s="7">
        <v>12.888861630000001</v>
      </c>
      <c r="V162" s="7">
        <v>5.5456702756061853</v>
      </c>
      <c r="W162" s="7">
        <v>4.16325257</v>
      </c>
      <c r="X162" s="7">
        <v>5.2557747199999998</v>
      </c>
      <c r="Y162" s="7">
        <v>1.1026851900000001</v>
      </c>
      <c r="Z162" s="7">
        <v>5.2557747199999998</v>
      </c>
      <c r="AA162" s="21">
        <v>2.5912786071279309E-2</v>
      </c>
      <c r="AB162" s="7">
        <v>2.5376600000000002E-3</v>
      </c>
      <c r="AC162" s="21">
        <v>3.3574549999999995E-2</v>
      </c>
      <c r="AD162" s="21">
        <v>1.1993589999999998E-2</v>
      </c>
      <c r="AE162" s="21">
        <v>8.0197000000000011E-3</v>
      </c>
    </row>
    <row r="163" spans="1:31" ht="15.75" customHeight="1" x14ac:dyDescent="0.2">
      <c r="A163" s="3">
        <v>37787</v>
      </c>
      <c r="B163">
        <f t="shared" si="4"/>
        <v>2003</v>
      </c>
      <c r="C163">
        <f t="shared" si="5"/>
        <v>6</v>
      </c>
      <c r="D163" s="7">
        <v>6.4250578899999997</v>
      </c>
      <c r="F163" s="7">
        <v>1147.9666748</v>
      </c>
      <c r="H163" s="7">
        <v>1007.87127686</v>
      </c>
      <c r="I163" s="7">
        <v>113.66309357</v>
      </c>
      <c r="J163" s="7">
        <v>4.2554988900000001</v>
      </c>
      <c r="K163" s="7">
        <v>0.20569007</v>
      </c>
      <c r="L163" s="7">
        <v>8.9934778200000007</v>
      </c>
      <c r="M163" s="7">
        <v>0.1501372</v>
      </c>
      <c r="N163" s="7">
        <v>1.2502987400000001</v>
      </c>
      <c r="O163" s="7">
        <v>10.144826889999999</v>
      </c>
      <c r="P163" s="7">
        <v>1.43242037</v>
      </c>
      <c r="Q163" s="7">
        <v>0</v>
      </c>
      <c r="R163" s="7">
        <v>0</v>
      </c>
      <c r="S163" s="7">
        <v>0</v>
      </c>
      <c r="T163" s="7"/>
      <c r="U163" s="7">
        <v>30.3166473</v>
      </c>
      <c r="V163" s="7">
        <v>11.086205942920969</v>
      </c>
      <c r="W163" s="7">
        <v>5.7989694000000007</v>
      </c>
      <c r="X163" s="7">
        <v>12.172215899999999</v>
      </c>
      <c r="Y163" s="7">
        <v>2.2375983000000002</v>
      </c>
      <c r="Z163" s="7">
        <v>12.172215899999999</v>
      </c>
      <c r="AA163" s="21">
        <v>0.45326246340336485</v>
      </c>
      <c r="AB163" s="7">
        <v>0.4263786</v>
      </c>
      <c r="AC163" s="21">
        <v>3.24915E-2</v>
      </c>
      <c r="AD163" s="21">
        <v>1.1606699999999999E-2</v>
      </c>
      <c r="AE163" s="21">
        <v>7.9256999999999991E-3</v>
      </c>
    </row>
    <row r="164" spans="1:31" ht="15.75" customHeight="1" x14ac:dyDescent="0.2">
      <c r="A164" s="3">
        <v>37817</v>
      </c>
      <c r="B164">
        <f t="shared" si="4"/>
        <v>2003</v>
      </c>
      <c r="C164">
        <f t="shared" si="5"/>
        <v>7</v>
      </c>
      <c r="D164" s="7">
        <v>16.495426179999999</v>
      </c>
      <c r="E164">
        <v>20.296199999999999</v>
      </c>
      <c r="F164" s="7">
        <v>1158.0371093799999</v>
      </c>
      <c r="H164" s="7">
        <v>1009.43322754</v>
      </c>
      <c r="I164" s="7">
        <v>113.07234192</v>
      </c>
      <c r="J164" s="7">
        <v>8.2954416299999991</v>
      </c>
      <c r="K164" s="7">
        <v>9.8107609999999998E-2</v>
      </c>
      <c r="L164" s="7">
        <v>13.442950250000001</v>
      </c>
      <c r="M164" s="7">
        <v>0.23681885999999999</v>
      </c>
      <c r="N164" s="7">
        <v>0.25116441</v>
      </c>
      <c r="O164" s="7">
        <v>10.041318889999999</v>
      </c>
      <c r="P164" s="7">
        <v>3.1657154599999999</v>
      </c>
      <c r="Q164" s="7">
        <v>0</v>
      </c>
      <c r="R164" s="7">
        <v>0</v>
      </c>
      <c r="S164" s="7">
        <v>0</v>
      </c>
      <c r="T164" s="7"/>
      <c r="U164" s="7">
        <v>32.428494569999998</v>
      </c>
      <c r="V164" s="7">
        <v>24.25945237258404</v>
      </c>
      <c r="W164" s="7">
        <v>6.8384099699999998</v>
      </c>
      <c r="X164" s="7">
        <v>18.44780767</v>
      </c>
      <c r="Y164" s="7">
        <v>4.5147218899999997</v>
      </c>
      <c r="Z164" s="7">
        <v>18.44780767</v>
      </c>
      <c r="AA164" s="21">
        <v>1.2585216442783171</v>
      </c>
      <c r="AB164" s="7">
        <v>0.73659316999999991</v>
      </c>
      <c r="AC164" s="21">
        <v>3.3574549999999995E-2</v>
      </c>
      <c r="AD164" s="21">
        <v>1.1993589999999998E-2</v>
      </c>
      <c r="AE164" s="21">
        <v>8.3030400000000011E-3</v>
      </c>
    </row>
    <row r="165" spans="1:31" ht="15.75" customHeight="1" x14ac:dyDescent="0.2">
      <c r="A165" s="3">
        <v>37848</v>
      </c>
      <c r="B165">
        <f t="shared" si="4"/>
        <v>2003</v>
      </c>
      <c r="C165">
        <f t="shared" si="5"/>
        <v>8</v>
      </c>
      <c r="D165" s="7">
        <v>12.103691100000001</v>
      </c>
      <c r="E165">
        <v>17.623899999999999</v>
      </c>
      <c r="F165" s="7">
        <v>1153.6453857399999</v>
      </c>
      <c r="H165" s="7">
        <v>1009.7635498</v>
      </c>
      <c r="I165" s="7">
        <v>111.95447540000001</v>
      </c>
      <c r="J165" s="7">
        <v>8.0707979200000004</v>
      </c>
      <c r="K165" s="7">
        <v>0.13771395</v>
      </c>
      <c r="L165" s="7">
        <v>11.89945698</v>
      </c>
      <c r="M165" s="7">
        <v>0.23681885999999999</v>
      </c>
      <c r="N165" s="7">
        <v>8.8117529999999999E-2</v>
      </c>
      <c r="O165" s="7">
        <v>9.97403336</v>
      </c>
      <c r="P165" s="7">
        <v>1.52040303</v>
      </c>
      <c r="Q165" s="7">
        <v>0</v>
      </c>
      <c r="R165" s="7">
        <v>0</v>
      </c>
      <c r="S165" s="7">
        <v>0</v>
      </c>
      <c r="T165" s="7"/>
      <c r="U165" s="7">
        <v>23.13216559</v>
      </c>
      <c r="V165" s="7">
        <v>20.071761560509824</v>
      </c>
      <c r="W165" s="7">
        <v>6.9639023099999999</v>
      </c>
      <c r="X165" s="7">
        <v>14.432158190000001</v>
      </c>
      <c r="Y165" s="7">
        <v>4.3906019199999999</v>
      </c>
      <c r="Z165" s="7">
        <v>14.432158190000001</v>
      </c>
      <c r="AA165" s="21">
        <v>1.6472376051051687</v>
      </c>
      <c r="AB165" s="7">
        <v>1.4239484200000001</v>
      </c>
      <c r="AC165" s="21">
        <v>3.3574549999999995E-2</v>
      </c>
      <c r="AD165" s="21">
        <v>1.1993589999999998E-2</v>
      </c>
      <c r="AE165" s="21">
        <v>8.3755800000000005E-3</v>
      </c>
    </row>
    <row r="166" spans="1:31" ht="15.75" customHeight="1" x14ac:dyDescent="0.2">
      <c r="A166" s="3">
        <v>37879</v>
      </c>
      <c r="B166">
        <f t="shared" si="4"/>
        <v>2003</v>
      </c>
      <c r="C166">
        <f t="shared" si="5"/>
        <v>9</v>
      </c>
      <c r="D166" s="7">
        <v>11.50703144</v>
      </c>
      <c r="E166">
        <v>20.1799</v>
      </c>
      <c r="F166" s="7">
        <v>1153.04870605</v>
      </c>
      <c r="H166" s="7">
        <v>1010.0220336899999</v>
      </c>
      <c r="I166" s="7">
        <v>111.60121155</v>
      </c>
      <c r="J166" s="7">
        <v>7.9866542799999998</v>
      </c>
      <c r="K166" s="7">
        <v>0.12411601999999999</v>
      </c>
      <c r="L166" s="7">
        <v>12.17461205</v>
      </c>
      <c r="M166" s="7">
        <v>0.23681885999999999</v>
      </c>
      <c r="N166" s="7">
        <v>6.9840349999999995E-2</v>
      </c>
      <c r="O166" s="7">
        <v>10.001201630000001</v>
      </c>
      <c r="P166" s="7">
        <v>0.83219290000000001</v>
      </c>
      <c r="Q166" s="7">
        <v>0</v>
      </c>
      <c r="R166" s="7">
        <v>0</v>
      </c>
      <c r="S166" s="7">
        <v>0</v>
      </c>
      <c r="T166" s="7"/>
      <c r="U166" s="7">
        <v>20.451081900000002</v>
      </c>
      <c r="V166" s="7">
        <v>17.754260362228557</v>
      </c>
      <c r="W166" s="7">
        <v>5.7078689999999996</v>
      </c>
      <c r="X166" s="7">
        <v>12.448773900000001</v>
      </c>
      <c r="Y166" s="7">
        <v>4.1981384999999998</v>
      </c>
      <c r="Z166" s="7">
        <v>12.448773900000001</v>
      </c>
      <c r="AA166" s="21">
        <v>0.80096893694149363</v>
      </c>
      <c r="AB166" s="7">
        <v>0.90217349999999996</v>
      </c>
      <c r="AC166" s="21">
        <v>3.24915E-2</v>
      </c>
      <c r="AD166" s="21">
        <v>1.1606699999999999E-2</v>
      </c>
      <c r="AE166" s="21">
        <v>7.9340999999999995E-3</v>
      </c>
    </row>
    <row r="167" spans="1:31" ht="15.75" customHeight="1" x14ac:dyDescent="0.2">
      <c r="A167" s="3">
        <v>37909</v>
      </c>
      <c r="B167">
        <f t="shared" si="4"/>
        <v>2003</v>
      </c>
      <c r="C167">
        <f t="shared" si="5"/>
        <v>10</v>
      </c>
      <c r="D167" s="7">
        <v>5.8481578799999996</v>
      </c>
      <c r="E167">
        <v>12.9879</v>
      </c>
      <c r="F167" s="7">
        <v>1147.3898925799999</v>
      </c>
      <c r="H167" s="7">
        <v>1009.99884033</v>
      </c>
      <c r="I167" s="7">
        <v>111.87976073999999</v>
      </c>
      <c r="J167" s="7">
        <v>6.6202764500000004</v>
      </c>
      <c r="K167" s="7">
        <v>0.16502219000000001</v>
      </c>
      <c r="L167" s="7">
        <v>8.1969213500000002</v>
      </c>
      <c r="M167" s="7">
        <v>0.23681885999999999</v>
      </c>
      <c r="N167" s="7">
        <v>0.19559584999999999</v>
      </c>
      <c r="O167" s="7">
        <v>9.5138921700000001</v>
      </c>
      <c r="P167" s="7">
        <v>0.58269017999999995</v>
      </c>
      <c r="Q167" s="7">
        <v>0</v>
      </c>
      <c r="R167" s="7">
        <v>0</v>
      </c>
      <c r="S167" s="7">
        <v>0</v>
      </c>
      <c r="T167" s="7"/>
      <c r="U167" s="7">
        <v>11.461541030000003</v>
      </c>
      <c r="V167" s="7">
        <v>15.189276408301255</v>
      </c>
      <c r="W167" s="7">
        <v>4.2805420000000005</v>
      </c>
      <c r="X167" s="7">
        <v>8.3789010299999997</v>
      </c>
      <c r="Y167" s="7">
        <v>3.5970217600000001</v>
      </c>
      <c r="Z167" s="7">
        <v>8.3789010299999997</v>
      </c>
      <c r="AA167" s="21">
        <v>3.3699336858862797E-2</v>
      </c>
      <c r="AB167" s="7">
        <v>1.63443687</v>
      </c>
      <c r="AC167" s="21">
        <v>3.3574549999999995E-2</v>
      </c>
      <c r="AD167" s="21">
        <v>1.1993589999999998E-2</v>
      </c>
      <c r="AE167" s="21">
        <v>7.8677999999999994E-3</v>
      </c>
    </row>
    <row r="168" spans="1:31" ht="15.75" customHeight="1" x14ac:dyDescent="0.2">
      <c r="A168" s="3">
        <v>37940</v>
      </c>
      <c r="B168">
        <f t="shared" si="4"/>
        <v>2003</v>
      </c>
      <c r="C168">
        <f t="shared" si="5"/>
        <v>11</v>
      </c>
      <c r="D168" s="7">
        <v>-1.9219560600000001</v>
      </c>
      <c r="E168">
        <v>3.7810999999999999</v>
      </c>
      <c r="F168" s="7">
        <v>1139.6197509799999</v>
      </c>
      <c r="H168" s="7">
        <v>1009.23223877</v>
      </c>
      <c r="I168" s="7">
        <v>111.99946593999999</v>
      </c>
      <c r="J168" s="7">
        <v>4.1622033099999998</v>
      </c>
      <c r="K168" s="7">
        <v>0.35749607999999999</v>
      </c>
      <c r="L168" s="7">
        <v>4.92020035</v>
      </c>
      <c r="M168" s="7">
        <v>0.1501372</v>
      </c>
      <c r="N168" s="7">
        <v>0.66681904000000003</v>
      </c>
      <c r="O168" s="7">
        <v>8.1042795200000004</v>
      </c>
      <c r="P168" s="7">
        <v>2.687326E-2</v>
      </c>
      <c r="Q168" s="7">
        <v>0</v>
      </c>
      <c r="R168" s="7">
        <v>0</v>
      </c>
      <c r="S168" s="7">
        <v>0</v>
      </c>
      <c r="T168" s="7"/>
      <c r="U168" s="7">
        <v>1.2677571000000001</v>
      </c>
      <c r="V168" s="7">
        <v>4.7466831518913031</v>
      </c>
      <c r="W168" s="7">
        <v>2.4894023999999999</v>
      </c>
      <c r="X168" s="7">
        <v>3.0724884000000001</v>
      </c>
      <c r="Y168" s="7">
        <v>2.1877583999999999</v>
      </c>
      <c r="Z168" s="7">
        <v>3.0724884000000001</v>
      </c>
      <c r="AA168" s="21">
        <v>2.9068496403467396E-4</v>
      </c>
      <c r="AB168" s="7">
        <v>1.1264730000000001</v>
      </c>
      <c r="AC168" s="21">
        <v>3.24915E-2</v>
      </c>
      <c r="AD168" s="21">
        <v>1.1606699999999999E-2</v>
      </c>
      <c r="AE168" s="21">
        <v>7.1328000000000008E-3</v>
      </c>
    </row>
    <row r="169" spans="1:31" ht="15.75" customHeight="1" x14ac:dyDescent="0.2">
      <c r="A169" s="3">
        <v>37970</v>
      </c>
      <c r="B169">
        <f t="shared" si="4"/>
        <v>2003</v>
      </c>
      <c r="C169">
        <f t="shared" si="5"/>
        <v>12</v>
      </c>
      <c r="D169" s="7">
        <v>-6.3744607000000002</v>
      </c>
      <c r="E169">
        <v>-2.4581</v>
      </c>
      <c r="F169" s="7">
        <v>1135.1672363299999</v>
      </c>
      <c r="H169" s="7">
        <v>1008.55334473</v>
      </c>
      <c r="I169" s="7">
        <v>112.10523224000001</v>
      </c>
      <c r="J169" s="7">
        <v>2.84447217</v>
      </c>
      <c r="K169" s="7">
        <v>0.54088639999999999</v>
      </c>
      <c r="L169" s="7">
        <v>3.9219651199999999</v>
      </c>
      <c r="M169" s="7">
        <v>4.7068690000000003E-2</v>
      </c>
      <c r="N169" s="7">
        <v>1.05532241</v>
      </c>
      <c r="O169" s="7">
        <v>6.0931925800000002</v>
      </c>
      <c r="P169" s="7">
        <v>5.7359300000000002E-3</v>
      </c>
      <c r="Q169" s="7">
        <v>0</v>
      </c>
      <c r="R169" s="7">
        <v>0</v>
      </c>
      <c r="S169" s="7">
        <v>0</v>
      </c>
      <c r="T169" s="7"/>
      <c r="U169" s="7">
        <v>1.32437673</v>
      </c>
      <c r="V169" s="7">
        <v>2.8769142420700695</v>
      </c>
      <c r="W169" s="7">
        <v>1.8282901</v>
      </c>
      <c r="X169" s="7">
        <v>2.1177944499999999</v>
      </c>
      <c r="Y169" s="7">
        <v>1.5469244900000001</v>
      </c>
      <c r="Z169" s="7">
        <v>2.1177944499999999</v>
      </c>
      <c r="AA169" s="21">
        <v>0</v>
      </c>
      <c r="AB169" s="7">
        <v>0.83986718999999999</v>
      </c>
      <c r="AC169" s="21">
        <v>3.3574549999999995E-2</v>
      </c>
      <c r="AD169" s="21">
        <v>1.1993589999999998E-2</v>
      </c>
      <c r="AE169" s="21">
        <v>6.9991799999999998E-3</v>
      </c>
    </row>
    <row r="170" spans="1:31" ht="15.75" customHeight="1" x14ac:dyDescent="0.2">
      <c r="A170" s="3">
        <v>38001</v>
      </c>
      <c r="B170">
        <f t="shared" si="4"/>
        <v>2004</v>
      </c>
      <c r="C170">
        <f t="shared" si="5"/>
        <v>1</v>
      </c>
      <c r="D170" s="7">
        <v>-8.7581739400000007</v>
      </c>
      <c r="E170">
        <v>-5.2518000000000002</v>
      </c>
      <c r="F170" s="7">
        <v>1132.7834472699999</v>
      </c>
      <c r="H170" s="7">
        <v>1007.75213623</v>
      </c>
      <c r="I170" s="7">
        <v>112.19571686</v>
      </c>
      <c r="J170" s="7">
        <v>1.5819388599999999</v>
      </c>
      <c r="K170" s="7">
        <v>0.54292870000000004</v>
      </c>
      <c r="L170" s="7">
        <v>3.2100224499999999</v>
      </c>
      <c r="M170" s="7">
        <v>0.13463037</v>
      </c>
      <c r="N170" s="7">
        <v>1.76806569</v>
      </c>
      <c r="O170" s="7">
        <v>5.5913104999999996</v>
      </c>
      <c r="P170" s="7">
        <v>6.7589199999999999E-3</v>
      </c>
      <c r="Q170" s="7">
        <v>0</v>
      </c>
      <c r="R170" s="7">
        <v>0</v>
      </c>
      <c r="S170" s="7">
        <v>0</v>
      </c>
      <c r="T170" s="7"/>
      <c r="U170" s="7">
        <v>2.08176439</v>
      </c>
      <c r="V170" s="7">
        <v>2.0818104919949745</v>
      </c>
      <c r="W170" s="7">
        <v>1.8664461400000001</v>
      </c>
      <c r="X170" s="7">
        <v>2.31373367</v>
      </c>
      <c r="Y170" s="7">
        <v>0.85193363</v>
      </c>
      <c r="Z170" s="7">
        <v>2.31373367</v>
      </c>
      <c r="AA170" s="21">
        <v>0</v>
      </c>
      <c r="AB170" s="7">
        <v>2.4268142300000002</v>
      </c>
      <c r="AC170" s="21">
        <v>3.3916790000000002E-2</v>
      </c>
      <c r="AD170" s="21">
        <v>1.2009089999999998E-2</v>
      </c>
      <c r="AE170" s="21">
        <v>6.8494500000000009E-3</v>
      </c>
    </row>
    <row r="171" spans="1:31" ht="15.75" customHeight="1" x14ac:dyDescent="0.2">
      <c r="A171" s="3">
        <v>38032</v>
      </c>
      <c r="B171">
        <f t="shared" si="4"/>
        <v>2004</v>
      </c>
      <c r="C171">
        <f t="shared" si="5"/>
        <v>2</v>
      </c>
      <c r="D171" s="7">
        <v>-10.22698879</v>
      </c>
      <c r="E171">
        <v>-5.8498000000000001</v>
      </c>
      <c r="F171" s="7">
        <v>1131.3146972699999</v>
      </c>
      <c r="H171" s="7">
        <v>1007.3099975600001</v>
      </c>
      <c r="I171" s="7">
        <v>112.27749634</v>
      </c>
      <c r="J171" s="7">
        <v>0.99533360999999998</v>
      </c>
      <c r="K171" s="7">
        <v>0.33148104</v>
      </c>
      <c r="L171" s="7">
        <v>2.6632490199999999</v>
      </c>
      <c r="M171" s="7">
        <v>0.13480745</v>
      </c>
      <c r="N171" s="7">
        <v>2.51557589</v>
      </c>
      <c r="O171" s="7">
        <v>5.0746259699999996</v>
      </c>
      <c r="P171" s="7">
        <v>1.2142129999999999E-2</v>
      </c>
      <c r="Q171" s="7">
        <v>0</v>
      </c>
      <c r="R171" s="7">
        <v>0</v>
      </c>
      <c r="S171" s="7">
        <v>0</v>
      </c>
      <c r="T171" s="7"/>
      <c r="U171" s="7">
        <v>2.2336121900000001</v>
      </c>
      <c r="V171" s="7">
        <v>1.2343629836892278</v>
      </c>
      <c r="W171" s="7">
        <v>1.9751145999999999</v>
      </c>
      <c r="X171" s="7">
        <v>1.61942757</v>
      </c>
      <c r="Y171" s="7">
        <v>0.49724907999999995</v>
      </c>
      <c r="Z171" s="7">
        <v>1.61942757</v>
      </c>
      <c r="AA171" s="21">
        <v>0</v>
      </c>
      <c r="AB171" s="7">
        <v>1.6486357899999999</v>
      </c>
      <c r="AC171" s="21">
        <v>3.1728610000000004E-2</v>
      </c>
      <c r="AD171" s="21">
        <v>1.1234309999999997E-2</v>
      </c>
      <c r="AE171" s="21">
        <v>6.7248100000000003E-3</v>
      </c>
    </row>
    <row r="172" spans="1:31" ht="15.75" customHeight="1" x14ac:dyDescent="0.2">
      <c r="A172" s="3">
        <v>38061</v>
      </c>
      <c r="B172">
        <f t="shared" si="4"/>
        <v>2004</v>
      </c>
      <c r="C172">
        <f t="shared" si="5"/>
        <v>3</v>
      </c>
      <c r="D172" s="7">
        <v>-9.9355258899999992</v>
      </c>
      <c r="E172">
        <v>-7.7469999999999999</v>
      </c>
      <c r="F172" s="7">
        <v>1131.6062011700001</v>
      </c>
      <c r="H172" s="7">
        <v>1006.93615723</v>
      </c>
      <c r="I172" s="7">
        <v>112.56956482</v>
      </c>
      <c r="J172" s="7">
        <v>0.82556032999999995</v>
      </c>
      <c r="K172" s="7">
        <v>0.33933069999999999</v>
      </c>
      <c r="L172" s="7">
        <v>2.6702332499999999</v>
      </c>
      <c r="M172" s="7">
        <v>0.13480745</v>
      </c>
      <c r="N172" s="7">
        <v>2.75799561</v>
      </c>
      <c r="O172" s="7">
        <v>5.2892708800000001</v>
      </c>
      <c r="P172" s="7">
        <v>8.3232749999999994E-2</v>
      </c>
      <c r="Q172" s="7">
        <v>0</v>
      </c>
      <c r="R172" s="7">
        <v>0</v>
      </c>
      <c r="S172" s="7">
        <v>0</v>
      </c>
      <c r="T172" s="7"/>
      <c r="U172" s="7">
        <v>6.4367606400000001</v>
      </c>
      <c r="V172" s="7">
        <v>0.94254024616232168</v>
      </c>
      <c r="W172" s="7">
        <v>3.2424849899999999</v>
      </c>
      <c r="X172" s="7">
        <v>2.52095906</v>
      </c>
      <c r="Y172" s="7">
        <v>0.44033578000000001</v>
      </c>
      <c r="Z172" s="7">
        <v>2.52095906</v>
      </c>
      <c r="AA172" s="21">
        <v>1.1930802779010175E-3</v>
      </c>
      <c r="AB172" s="7">
        <v>2.16642074</v>
      </c>
      <c r="AC172" s="21">
        <v>3.3916790000000002E-2</v>
      </c>
      <c r="AD172" s="21">
        <v>1.2009089999999998E-2</v>
      </c>
      <c r="AE172" s="21">
        <v>7.7813100000000005E-3</v>
      </c>
    </row>
    <row r="173" spans="1:31" ht="15.75" customHeight="1" x14ac:dyDescent="0.2">
      <c r="A173" s="3">
        <v>38092</v>
      </c>
      <c r="B173">
        <f t="shared" si="4"/>
        <v>2004</v>
      </c>
      <c r="C173">
        <f t="shared" si="5"/>
        <v>4</v>
      </c>
      <c r="D173" s="7">
        <v>-2.0908522600000001</v>
      </c>
      <c r="E173">
        <v>-1.9728000000000001</v>
      </c>
      <c r="F173" s="7">
        <v>1139.45080566</v>
      </c>
      <c r="H173" s="7">
        <v>1006.93640137</v>
      </c>
      <c r="I173" s="7">
        <v>112.73182678000001</v>
      </c>
      <c r="J173" s="7">
        <v>1.6233164099999999</v>
      </c>
      <c r="K173" s="7">
        <v>0.18479714</v>
      </c>
      <c r="L173" s="7">
        <v>5.1461911200000001</v>
      </c>
      <c r="M173" s="7">
        <v>8.4470740000000002E-2</v>
      </c>
      <c r="N173" s="7">
        <v>3.6866054500000001</v>
      </c>
      <c r="O173" s="7">
        <v>8.5618696199999995</v>
      </c>
      <c r="P173" s="7">
        <v>0.49532347999999998</v>
      </c>
      <c r="Q173" s="7">
        <v>0</v>
      </c>
      <c r="R173" s="7">
        <v>0</v>
      </c>
      <c r="S173" s="7">
        <v>0</v>
      </c>
      <c r="T173" s="7"/>
      <c r="U173" s="7">
        <v>15.675773700000001</v>
      </c>
      <c r="V173" s="7">
        <v>4.6640161076643993</v>
      </c>
      <c r="W173" s="7">
        <v>3.8363966999999999</v>
      </c>
      <c r="X173" s="7">
        <v>5.2888910999999998</v>
      </c>
      <c r="Y173" s="7">
        <v>0.85253639999999997</v>
      </c>
      <c r="Z173" s="7">
        <v>5.2888910999999998</v>
      </c>
      <c r="AA173" s="21">
        <v>3.4024717914147096E-3</v>
      </c>
      <c r="AB173" s="7">
        <v>0.2245443</v>
      </c>
      <c r="AC173" s="21">
        <v>3.2822700000000003E-2</v>
      </c>
      <c r="AD173" s="21">
        <v>1.1621699999999999E-2</v>
      </c>
      <c r="AE173" s="21">
        <v>7.5372000000000008E-3</v>
      </c>
    </row>
    <row r="174" spans="1:31" ht="15.75" customHeight="1" x14ac:dyDescent="0.2">
      <c r="A174" s="3">
        <v>38122</v>
      </c>
      <c r="B174">
        <f t="shared" si="4"/>
        <v>2004</v>
      </c>
      <c r="C174">
        <f t="shared" si="5"/>
        <v>5</v>
      </c>
      <c r="D174" s="7">
        <v>2.7916483900000002</v>
      </c>
      <c r="E174">
        <v>1.5330999999999999</v>
      </c>
      <c r="F174" s="7">
        <v>1144.3333740200001</v>
      </c>
      <c r="H174" s="7">
        <v>1007.44659424</v>
      </c>
      <c r="I174" s="7">
        <v>113.05896758999999</v>
      </c>
      <c r="J174" s="7">
        <v>3.18533635</v>
      </c>
      <c r="K174" s="7">
        <v>0.18888129000000001</v>
      </c>
      <c r="L174" s="7">
        <v>6.8256554600000001</v>
      </c>
      <c r="M174" s="7">
        <v>3.5336999999999999E-4</v>
      </c>
      <c r="N174" s="7">
        <v>2.8649444599999998</v>
      </c>
      <c r="O174" s="7">
        <v>9.8187809000000001</v>
      </c>
      <c r="P174" s="7">
        <v>0.94383609000000002</v>
      </c>
      <c r="Q174" s="7">
        <v>0</v>
      </c>
      <c r="R174" s="7">
        <v>0</v>
      </c>
      <c r="S174" s="7">
        <v>0</v>
      </c>
      <c r="T174" s="7"/>
      <c r="U174" s="7">
        <v>18.942225119999996</v>
      </c>
      <c r="V174" s="7">
        <v>8.8965051916975515</v>
      </c>
      <c r="W174" s="7">
        <v>4.5306403900000003</v>
      </c>
      <c r="X174" s="7">
        <v>8.8057056199999995</v>
      </c>
      <c r="Y174" s="7">
        <v>1.7399537399999998</v>
      </c>
      <c r="Z174" s="7">
        <v>8.8057056199999995</v>
      </c>
      <c r="AA174" s="21">
        <v>6.1058764148401577E-2</v>
      </c>
      <c r="AB174" s="7">
        <v>8.7522299999999997E-3</v>
      </c>
      <c r="AC174" s="21">
        <v>3.3916790000000002E-2</v>
      </c>
      <c r="AD174" s="21">
        <v>1.2009089999999998E-2</v>
      </c>
      <c r="AE174" s="21">
        <v>8.2187199999999988E-3</v>
      </c>
    </row>
    <row r="175" spans="1:31" ht="15.75" customHeight="1" x14ac:dyDescent="0.2">
      <c r="A175" s="3">
        <v>38153</v>
      </c>
      <c r="B175">
        <f t="shared" si="4"/>
        <v>2004</v>
      </c>
      <c r="C175">
        <f t="shared" si="5"/>
        <v>6</v>
      </c>
      <c r="D175" s="7">
        <v>7.3502912499999997</v>
      </c>
      <c r="E175">
        <v>8.5725999999999996</v>
      </c>
      <c r="F175" s="7">
        <v>1148.8919677700001</v>
      </c>
      <c r="H175" s="7">
        <v>1008.31518555</v>
      </c>
      <c r="I175" s="7">
        <v>113.13228607000001</v>
      </c>
      <c r="J175" s="7">
        <v>5.2425398799999998</v>
      </c>
      <c r="K175" s="7">
        <v>0.12979947</v>
      </c>
      <c r="L175" s="7">
        <v>9.3119029999999992</v>
      </c>
      <c r="M175" s="7">
        <v>0.14783154000000001</v>
      </c>
      <c r="N175" s="7">
        <v>0.98586828000000004</v>
      </c>
      <c r="O175" s="7">
        <v>10.18169498</v>
      </c>
      <c r="P175" s="7">
        <v>1.4448523499999999</v>
      </c>
      <c r="Q175" s="7">
        <v>0</v>
      </c>
      <c r="R175" s="7">
        <v>0</v>
      </c>
      <c r="S175" s="7">
        <v>0</v>
      </c>
      <c r="T175" s="7"/>
      <c r="U175" s="7">
        <v>26.858755800000004</v>
      </c>
      <c r="V175" s="7">
        <v>13.300035704069934</v>
      </c>
      <c r="W175" s="7">
        <v>5.7598268999999993</v>
      </c>
      <c r="X175" s="7">
        <v>11.964729</v>
      </c>
      <c r="Y175" s="7">
        <v>2.7589061999999998</v>
      </c>
      <c r="Z175" s="7">
        <v>11.964729</v>
      </c>
      <c r="AA175" s="21">
        <v>0.44653312077725832</v>
      </c>
      <c r="AB175" s="7">
        <v>0.14841509999999999</v>
      </c>
      <c r="AC175" s="21">
        <v>3.2822700000000003E-2</v>
      </c>
      <c r="AD175" s="21">
        <v>1.1621699999999999E-2</v>
      </c>
      <c r="AE175" s="21">
        <v>8.0237999999999993E-3</v>
      </c>
    </row>
    <row r="176" spans="1:31" ht="15.75" customHeight="1" x14ac:dyDescent="0.2">
      <c r="A176" s="3">
        <v>38183</v>
      </c>
      <c r="B176">
        <f t="shared" si="4"/>
        <v>2004</v>
      </c>
      <c r="C176">
        <f t="shared" si="5"/>
        <v>7</v>
      </c>
      <c r="D176" s="7">
        <v>18.965435029999998</v>
      </c>
      <c r="E176">
        <v>24.925799999999999</v>
      </c>
      <c r="F176" s="7">
        <v>1160.5070800799999</v>
      </c>
      <c r="H176" s="7">
        <v>1010.26409912</v>
      </c>
      <c r="I176" s="7">
        <v>112.65669250000001</v>
      </c>
      <c r="J176" s="7">
        <v>9.5652122500000001</v>
      </c>
      <c r="K176" s="7">
        <v>8.5058049999999996E-2</v>
      </c>
      <c r="L176" s="7">
        <v>13.372812270000001</v>
      </c>
      <c r="M176" s="7">
        <v>0.23354269999999999</v>
      </c>
      <c r="N176" s="7">
        <v>0.23186277</v>
      </c>
      <c r="O176" s="7">
        <v>10.068516730000001</v>
      </c>
      <c r="P176" s="7">
        <v>4.0292997399999999</v>
      </c>
      <c r="Q176" s="7">
        <v>0</v>
      </c>
      <c r="R176" s="7">
        <v>0</v>
      </c>
      <c r="S176" s="7">
        <v>0</v>
      </c>
      <c r="T176" s="7"/>
      <c r="U176" s="7">
        <v>41.297092989999996</v>
      </c>
      <c r="V176" s="7">
        <v>25.501649844292011</v>
      </c>
      <c r="W176" s="7">
        <v>6.5263785400000005</v>
      </c>
      <c r="X176" s="7">
        <v>21.223453429999999</v>
      </c>
      <c r="Y176" s="7">
        <v>5.2084513600000006</v>
      </c>
      <c r="Z176" s="7">
        <v>21.223453429999999</v>
      </c>
      <c r="AA176" s="21">
        <v>1.1674562982822874</v>
      </c>
      <c r="AB176" s="7">
        <v>0.59154881999999998</v>
      </c>
      <c r="AC176" s="21">
        <v>3.3916790000000002E-2</v>
      </c>
      <c r="AD176" s="21">
        <v>1.2009089999999998E-2</v>
      </c>
      <c r="AE176" s="21">
        <v>8.2732800000000009E-3</v>
      </c>
    </row>
    <row r="177" spans="1:31" ht="15.75" customHeight="1" x14ac:dyDescent="0.2">
      <c r="A177" s="3">
        <v>38214</v>
      </c>
      <c r="B177">
        <f t="shared" si="4"/>
        <v>2004</v>
      </c>
      <c r="C177">
        <f t="shared" si="5"/>
        <v>8</v>
      </c>
      <c r="D177" s="7">
        <v>13.957320210000001</v>
      </c>
      <c r="E177">
        <v>22.399699999999999</v>
      </c>
      <c r="F177" s="7">
        <v>1155.49902344</v>
      </c>
      <c r="H177" s="7">
        <v>1010.5627441399999</v>
      </c>
      <c r="I177" s="7">
        <v>111.71061707</v>
      </c>
      <c r="J177" s="7">
        <v>9.2543678299999996</v>
      </c>
      <c r="K177" s="7">
        <v>0.11846284999999999</v>
      </c>
      <c r="L177" s="7">
        <v>11.97927952</v>
      </c>
      <c r="M177" s="7">
        <v>0.23356694</v>
      </c>
      <c r="N177" s="7">
        <v>8.5324150000000001E-2</v>
      </c>
      <c r="O177" s="7">
        <v>10.018198010000001</v>
      </c>
      <c r="P177" s="7">
        <v>1.5364542000000001</v>
      </c>
      <c r="Q177" s="7">
        <v>0</v>
      </c>
      <c r="R177" s="7">
        <v>0</v>
      </c>
      <c r="S177" s="7">
        <v>0</v>
      </c>
      <c r="T177" s="7"/>
      <c r="U177" s="7">
        <v>21.77296904</v>
      </c>
      <c r="V177" s="7">
        <v>23.73650352081431</v>
      </c>
      <c r="W177" s="7">
        <v>6.8303391200000005</v>
      </c>
      <c r="X177" s="7">
        <v>15.07641104</v>
      </c>
      <c r="Y177" s="7">
        <v>5.0369971800000002</v>
      </c>
      <c r="Z177" s="7">
        <v>15.07641104</v>
      </c>
      <c r="AA177" s="21">
        <v>1.4526203043590291</v>
      </c>
      <c r="AB177" s="7">
        <v>1.0885147799999999</v>
      </c>
      <c r="AC177" s="21">
        <v>3.3916790000000002E-2</v>
      </c>
      <c r="AD177" s="21">
        <v>1.2009089999999998E-2</v>
      </c>
      <c r="AE177" s="21">
        <v>8.4326199999999983E-3</v>
      </c>
    </row>
    <row r="178" spans="1:31" ht="15.75" customHeight="1" x14ac:dyDescent="0.2">
      <c r="A178" s="3">
        <v>38245</v>
      </c>
      <c r="B178">
        <f t="shared" si="4"/>
        <v>2004</v>
      </c>
      <c r="C178">
        <f t="shared" si="5"/>
        <v>9</v>
      </c>
      <c r="D178" s="7">
        <v>10.65729904</v>
      </c>
      <c r="E178">
        <v>19.0274</v>
      </c>
      <c r="F178" s="7">
        <v>1152.1989746100001</v>
      </c>
      <c r="H178" s="7">
        <v>1010.6998291</v>
      </c>
      <c r="I178" s="7">
        <v>111.34606934</v>
      </c>
      <c r="J178" s="7">
        <v>8.2637357700000003</v>
      </c>
      <c r="K178" s="7">
        <v>8.7325810000000004E-2</v>
      </c>
      <c r="L178" s="7">
        <v>10.51589489</v>
      </c>
      <c r="M178" s="7">
        <v>0.23356694</v>
      </c>
      <c r="N178" s="7">
        <v>6.8333290000000005E-2</v>
      </c>
      <c r="O178" s="7">
        <v>9.8873720200000008</v>
      </c>
      <c r="P178" s="7">
        <v>1.09686303</v>
      </c>
      <c r="Q178" s="7">
        <v>0</v>
      </c>
      <c r="R178" s="7">
        <v>0</v>
      </c>
      <c r="S178" s="7">
        <v>0</v>
      </c>
      <c r="T178" s="7"/>
      <c r="U178" s="7">
        <v>18.903175499999996</v>
      </c>
      <c r="V178" s="7">
        <v>19.232890163167454</v>
      </c>
      <c r="W178" s="7">
        <v>5.5656650999999995</v>
      </c>
      <c r="X178" s="7">
        <v>11.629552200000001</v>
      </c>
      <c r="Y178" s="7">
        <v>4.3445412000000001</v>
      </c>
      <c r="Z178" s="7">
        <v>11.629552200000001</v>
      </c>
      <c r="AA178" s="21">
        <v>0.70418222931722674</v>
      </c>
      <c r="AB178" s="7">
        <v>0.74593139999999991</v>
      </c>
      <c r="AC178" s="21">
        <v>3.2822700000000003E-2</v>
      </c>
      <c r="AD178" s="21">
        <v>1.1621699999999999E-2</v>
      </c>
      <c r="AE178" s="21">
        <v>7.9562999999999995E-3</v>
      </c>
    </row>
    <row r="179" spans="1:31" ht="15.75" customHeight="1" x14ac:dyDescent="0.2">
      <c r="A179" s="3">
        <v>38275</v>
      </c>
      <c r="B179">
        <f t="shared" si="4"/>
        <v>2004</v>
      </c>
      <c r="C179">
        <f t="shared" si="5"/>
        <v>10</v>
      </c>
      <c r="D179" s="7">
        <v>7.9513535500000003</v>
      </c>
      <c r="E179">
        <v>14.640700000000001</v>
      </c>
      <c r="F179" s="7">
        <v>1149.4930419899999</v>
      </c>
      <c r="H179" s="7">
        <v>1010.93914795</v>
      </c>
      <c r="I179" s="7">
        <v>111.61088562</v>
      </c>
      <c r="J179" s="7">
        <v>7.1867351499999996</v>
      </c>
      <c r="K179" s="7">
        <v>0.20491651</v>
      </c>
      <c r="L179" s="7">
        <v>8.2250080099999998</v>
      </c>
      <c r="M179" s="7">
        <v>0.23356694</v>
      </c>
      <c r="N179" s="7">
        <v>0.50757532999999999</v>
      </c>
      <c r="O179" s="7">
        <v>9.4761419300000007</v>
      </c>
      <c r="P179" s="7">
        <v>1.10906327</v>
      </c>
      <c r="Q179" s="7">
        <v>0</v>
      </c>
      <c r="R179" s="7">
        <v>0</v>
      </c>
      <c r="S179" s="7">
        <v>0</v>
      </c>
      <c r="T179" s="7"/>
      <c r="U179" s="7">
        <v>13.919882260000001</v>
      </c>
      <c r="V179" s="7">
        <v>14.915525124686427</v>
      </c>
      <c r="W179" s="7">
        <v>3.9711437099999998</v>
      </c>
      <c r="X179" s="7">
        <v>10.258567430000001</v>
      </c>
      <c r="Y179" s="7">
        <v>3.9056087800000001</v>
      </c>
      <c r="Z179" s="7">
        <v>10.258567430000001</v>
      </c>
      <c r="AA179" s="21">
        <v>7.4668306735030613E-3</v>
      </c>
      <c r="AB179" s="7">
        <v>1.9720281100000001</v>
      </c>
      <c r="AC179" s="21">
        <v>3.3916790000000002E-2</v>
      </c>
      <c r="AD179" s="21">
        <v>1.2009089999999998E-2</v>
      </c>
      <c r="AE179" s="21">
        <v>7.8315299999999997E-3</v>
      </c>
    </row>
    <row r="180" spans="1:31" ht="15.75" customHeight="1" x14ac:dyDescent="0.2">
      <c r="A180" s="3">
        <v>38306</v>
      </c>
      <c r="B180">
        <f t="shared" si="4"/>
        <v>2004</v>
      </c>
      <c r="C180">
        <f t="shared" si="5"/>
        <v>11</v>
      </c>
      <c r="D180" s="7">
        <v>-1.86169231</v>
      </c>
      <c r="E180">
        <v>4.8247999999999998</v>
      </c>
      <c r="F180" s="7">
        <v>1139.6799316399999</v>
      </c>
      <c r="H180" s="7">
        <v>1009.96832275</v>
      </c>
      <c r="I180" s="7">
        <v>111.67147826999999</v>
      </c>
      <c r="J180" s="7">
        <v>4.34606504</v>
      </c>
      <c r="K180" s="7">
        <v>0.42508781000000001</v>
      </c>
      <c r="L180" s="7">
        <v>4.4791603100000001</v>
      </c>
      <c r="M180" s="7">
        <v>0.14783154000000001</v>
      </c>
      <c r="N180" s="7">
        <v>1.03776753</v>
      </c>
      <c r="O180" s="7">
        <v>7.5597863199999997</v>
      </c>
      <c r="P180" s="7">
        <v>4.4472909999999997E-2</v>
      </c>
      <c r="Q180" s="7">
        <v>0</v>
      </c>
      <c r="R180" s="7">
        <v>0</v>
      </c>
      <c r="S180" s="7">
        <v>0</v>
      </c>
      <c r="T180" s="7"/>
      <c r="U180" s="7">
        <v>0.93922439999999996</v>
      </c>
      <c r="V180" s="7">
        <v>5.1179805282481556</v>
      </c>
      <c r="W180" s="7">
        <v>2.259582</v>
      </c>
      <c r="X180" s="7">
        <v>3.1787123999999998</v>
      </c>
      <c r="Y180" s="7">
        <v>2.2848755999999999</v>
      </c>
      <c r="Z180" s="7">
        <v>3.1787123999999998</v>
      </c>
      <c r="AA180" s="21">
        <v>2.0007814633655046E-6</v>
      </c>
      <c r="AB180" s="7">
        <v>1.1171664000000001</v>
      </c>
      <c r="AC180" s="21">
        <v>3.2822700000000003E-2</v>
      </c>
      <c r="AD180" s="21">
        <v>1.1621699999999999E-2</v>
      </c>
      <c r="AE180" s="21">
        <v>7.183199999999999E-3</v>
      </c>
    </row>
    <row r="181" spans="1:31" ht="15.75" customHeight="1" x14ac:dyDescent="0.2">
      <c r="A181" s="3">
        <v>38336</v>
      </c>
      <c r="B181">
        <f t="shared" si="4"/>
        <v>2004</v>
      </c>
      <c r="C181">
        <f t="shared" si="5"/>
        <v>12</v>
      </c>
      <c r="D181" s="7">
        <v>-6.1965003000000003</v>
      </c>
      <c r="E181">
        <v>-4.6136999999999997</v>
      </c>
      <c r="F181" s="7">
        <v>1135.3452148399999</v>
      </c>
      <c r="H181" s="7">
        <v>1009.21575928</v>
      </c>
      <c r="I181" s="7">
        <v>111.74280548</v>
      </c>
      <c r="J181" s="7">
        <v>2.9543640600000001</v>
      </c>
      <c r="K181" s="7">
        <v>0.57915348</v>
      </c>
      <c r="L181" s="7">
        <v>3.7323408100000002</v>
      </c>
      <c r="M181" s="7">
        <v>4.6645989999999998E-2</v>
      </c>
      <c r="N181" s="7">
        <v>1.40211248</v>
      </c>
      <c r="O181" s="7">
        <v>5.6659526800000002</v>
      </c>
      <c r="P181" s="7">
        <v>6.0243700000000002E-3</v>
      </c>
      <c r="Q181" s="7">
        <v>0</v>
      </c>
      <c r="R181" s="7">
        <v>0</v>
      </c>
      <c r="S181" s="7">
        <v>0</v>
      </c>
      <c r="T181" s="7"/>
      <c r="U181" s="7">
        <v>1.14398556</v>
      </c>
      <c r="V181" s="7">
        <v>2.7508337682665847</v>
      </c>
      <c r="W181" s="7">
        <v>1.7369207</v>
      </c>
      <c r="X181" s="7">
        <v>2.1959377</v>
      </c>
      <c r="Y181" s="7">
        <v>1.60690453</v>
      </c>
      <c r="Z181" s="7">
        <v>2.1959377</v>
      </c>
      <c r="AA181" s="21">
        <v>0</v>
      </c>
      <c r="AB181" s="7">
        <v>0.84699316000000002</v>
      </c>
      <c r="AC181" s="21">
        <v>3.3916790000000002E-2</v>
      </c>
      <c r="AD181" s="21">
        <v>1.2009089999999998E-2</v>
      </c>
      <c r="AE181" s="21">
        <v>7.0816400000000002E-3</v>
      </c>
    </row>
    <row r="182" spans="1:31" ht="15.75" customHeight="1" x14ac:dyDescent="0.2">
      <c r="A182" s="3">
        <v>38367</v>
      </c>
      <c r="B182">
        <f t="shared" si="4"/>
        <v>2005</v>
      </c>
      <c r="C182">
        <f t="shared" si="5"/>
        <v>1</v>
      </c>
      <c r="D182" s="7">
        <v>-8.4390878699999998</v>
      </c>
      <c r="E182">
        <v>-6.9429999999999996</v>
      </c>
      <c r="F182" s="7">
        <v>1133.10253906</v>
      </c>
      <c r="H182" s="7">
        <v>1008.26092529</v>
      </c>
      <c r="I182" s="7">
        <v>111.84425354</v>
      </c>
      <c r="J182" s="7">
        <v>1.6495853700000001</v>
      </c>
      <c r="K182" s="7">
        <v>0.59885942999999997</v>
      </c>
      <c r="L182" s="7">
        <v>3.1921253200000002</v>
      </c>
      <c r="M182" s="7">
        <v>0.13958174000000001</v>
      </c>
      <c r="N182" s="7">
        <v>2.1457402700000001</v>
      </c>
      <c r="O182" s="7">
        <v>5.2631773900000001</v>
      </c>
      <c r="P182" s="7">
        <v>8.3659800000000003E-3</v>
      </c>
      <c r="Q182" s="7">
        <v>0</v>
      </c>
      <c r="R182" s="7">
        <v>0</v>
      </c>
      <c r="S182" s="7">
        <v>0</v>
      </c>
      <c r="T182" s="7"/>
      <c r="U182" s="7">
        <v>2.6607988200000001</v>
      </c>
      <c r="V182" s="7">
        <v>2.2410788466386289</v>
      </c>
      <c r="W182" s="7">
        <v>1.83146853</v>
      </c>
      <c r="X182" s="7">
        <v>2.4861246699999997</v>
      </c>
      <c r="Y182" s="7">
        <v>0.88826004999999997</v>
      </c>
      <c r="Z182" s="7">
        <v>2.4861246699999997</v>
      </c>
      <c r="AA182" s="21">
        <v>0</v>
      </c>
      <c r="AB182" s="7">
        <v>2.53532818</v>
      </c>
      <c r="AC182" s="21">
        <v>3.6695320000000003E-2</v>
      </c>
      <c r="AD182" s="21">
        <v>1.2866549999999997E-2</v>
      </c>
      <c r="AE182" s="21">
        <v>6.9536100000000007E-3</v>
      </c>
    </row>
    <row r="183" spans="1:31" ht="15.75" customHeight="1" x14ac:dyDescent="0.2">
      <c r="A183" s="3">
        <v>38398</v>
      </c>
      <c r="B183">
        <f t="shared" si="4"/>
        <v>2005</v>
      </c>
      <c r="C183">
        <f t="shared" si="5"/>
        <v>2</v>
      </c>
      <c r="D183" s="7">
        <v>-8.0458908099999995</v>
      </c>
      <c r="E183">
        <v>-4.8521000000000001</v>
      </c>
      <c r="F183" s="7">
        <v>1133.49572754</v>
      </c>
      <c r="H183" s="7">
        <v>1007.78771973</v>
      </c>
      <c r="I183" s="7">
        <v>112.1058197</v>
      </c>
      <c r="J183" s="7">
        <v>1.1320374</v>
      </c>
      <c r="K183" s="7">
        <v>0.33323738000000003</v>
      </c>
      <c r="L183" s="7">
        <v>2.9712045200000001</v>
      </c>
      <c r="M183" s="7">
        <v>0.140095</v>
      </c>
      <c r="N183" s="7">
        <v>3.6256737700000001</v>
      </c>
      <c r="O183" s="7">
        <v>5.3446073500000004</v>
      </c>
      <c r="P183" s="7">
        <v>5.5374470000000002E-2</v>
      </c>
      <c r="Q183" s="7">
        <v>0</v>
      </c>
      <c r="R183" s="7">
        <v>0</v>
      </c>
      <c r="S183" s="7">
        <v>0</v>
      </c>
      <c r="T183" s="7"/>
      <c r="U183" s="7">
        <v>4.2702475199999999</v>
      </c>
      <c r="V183" s="7">
        <v>1.4125378326224403</v>
      </c>
      <c r="W183" s="7">
        <v>2.0431585999999999</v>
      </c>
      <c r="X183" s="7">
        <v>2.0428058</v>
      </c>
      <c r="Y183" s="7">
        <v>0.54635027999999997</v>
      </c>
      <c r="Z183" s="7">
        <v>2.0428058</v>
      </c>
      <c r="AA183" s="21">
        <v>8.6255911976201757E-6</v>
      </c>
      <c r="AB183" s="7">
        <v>1.5515094</v>
      </c>
      <c r="AC183" s="21">
        <v>3.3144159999999999E-2</v>
      </c>
      <c r="AD183" s="21">
        <v>1.1621399999999999E-2</v>
      </c>
      <c r="AE183" s="21">
        <v>6.6667999999999988E-3</v>
      </c>
    </row>
    <row r="184" spans="1:31" ht="15.75" customHeight="1" x14ac:dyDescent="0.2">
      <c r="A184" s="3">
        <v>38426</v>
      </c>
      <c r="B184">
        <f t="shared" si="4"/>
        <v>2005</v>
      </c>
      <c r="C184">
        <f t="shared" si="5"/>
        <v>3</v>
      </c>
      <c r="D184" s="7">
        <v>-5.3485541300000001</v>
      </c>
      <c r="E184">
        <v>-2.0678000000000001</v>
      </c>
      <c r="F184" s="7">
        <v>1136.1931152300001</v>
      </c>
      <c r="H184" s="7">
        <v>1007.47131348</v>
      </c>
      <c r="I184" s="7">
        <v>112.38053893999999</v>
      </c>
      <c r="J184" s="7">
        <v>1.1683164800000001</v>
      </c>
      <c r="K184" s="7">
        <v>0.28317657000000002</v>
      </c>
      <c r="L184" s="7">
        <v>3.7112650899999999</v>
      </c>
      <c r="M184" s="7">
        <v>0.140095</v>
      </c>
      <c r="N184" s="7">
        <v>4.7520947500000004</v>
      </c>
      <c r="O184" s="7">
        <v>6.12602329</v>
      </c>
      <c r="P184" s="7">
        <v>0.16026856</v>
      </c>
      <c r="Q184" s="7">
        <v>0</v>
      </c>
      <c r="R184" s="7">
        <v>0</v>
      </c>
      <c r="S184" s="7">
        <v>0</v>
      </c>
      <c r="T184" s="7"/>
      <c r="U184" s="7">
        <v>9.5047239999999995</v>
      </c>
      <c r="V184" s="7">
        <v>1.9237831140288359</v>
      </c>
      <c r="W184" s="7">
        <v>3.0566480499999997</v>
      </c>
      <c r="X184" s="7">
        <v>3.3574208999999997</v>
      </c>
      <c r="Y184" s="7">
        <v>0.62771714000000001</v>
      </c>
      <c r="Z184" s="7">
        <v>3.3574208999999997</v>
      </c>
      <c r="AA184" s="21">
        <v>8.2950017588439325E-4</v>
      </c>
      <c r="AB184" s="7">
        <v>1.67992751</v>
      </c>
      <c r="AC184" s="21">
        <v>3.6695320000000003E-2</v>
      </c>
      <c r="AD184" s="21">
        <v>1.2866549999999997E-2</v>
      </c>
      <c r="AE184" s="21">
        <v>7.7338799999999994E-3</v>
      </c>
    </row>
    <row r="185" spans="1:31" ht="15.75" customHeight="1" x14ac:dyDescent="0.2">
      <c r="A185" s="3">
        <v>38457</v>
      </c>
      <c r="B185">
        <f t="shared" si="4"/>
        <v>2005</v>
      </c>
      <c r="C185">
        <f t="shared" si="5"/>
        <v>4</v>
      </c>
      <c r="D185" s="7">
        <v>-1.5300862799999999</v>
      </c>
      <c r="E185">
        <v>0.8095</v>
      </c>
      <c r="F185" s="7">
        <v>1140.0115966799999</v>
      </c>
      <c r="H185" s="7">
        <v>1007.23791504</v>
      </c>
      <c r="I185" s="7">
        <v>112.66912842000001</v>
      </c>
      <c r="J185" s="7">
        <v>1.3378560500000001</v>
      </c>
      <c r="K185" s="7">
        <v>0.16208444999999999</v>
      </c>
      <c r="L185" s="7">
        <v>4.5941467300000003</v>
      </c>
      <c r="M185" s="7">
        <v>8.6189859999999993E-2</v>
      </c>
      <c r="N185" s="7">
        <v>5.78909159</v>
      </c>
      <c r="O185" s="7">
        <v>7.91991186</v>
      </c>
      <c r="P185" s="7">
        <v>0.21524772</v>
      </c>
      <c r="Q185" s="7">
        <v>0</v>
      </c>
      <c r="R185" s="7">
        <v>0</v>
      </c>
      <c r="S185" s="7">
        <v>0</v>
      </c>
      <c r="T185" s="7"/>
      <c r="U185" s="7">
        <v>11.522485499999998</v>
      </c>
      <c r="V185" s="7">
        <v>3.5502335451902365</v>
      </c>
      <c r="W185" s="7">
        <v>3.7093442999999997</v>
      </c>
      <c r="X185" s="7">
        <v>3.7647770999999999</v>
      </c>
      <c r="Y185" s="7">
        <v>0.70157550000000002</v>
      </c>
      <c r="Z185" s="7">
        <v>3.7647770999999999</v>
      </c>
      <c r="AA185" s="21">
        <v>3.6089333833724735E-3</v>
      </c>
      <c r="AB185" s="7">
        <v>0.65508089999999997</v>
      </c>
      <c r="AC185" s="21">
        <v>3.5511600000000004E-2</v>
      </c>
      <c r="AD185" s="21">
        <v>1.2451500000000001E-2</v>
      </c>
      <c r="AE185" s="21">
        <v>7.7291999999999994E-3</v>
      </c>
    </row>
    <row r="186" spans="1:31" ht="15.75" customHeight="1" x14ac:dyDescent="0.2">
      <c r="A186" s="3">
        <v>38487</v>
      </c>
      <c r="B186">
        <f t="shared" si="4"/>
        <v>2005</v>
      </c>
      <c r="C186">
        <f t="shared" si="5"/>
        <v>5</v>
      </c>
      <c r="D186" s="7">
        <v>2.1645109699999998</v>
      </c>
      <c r="E186">
        <v>4.3719999999999999</v>
      </c>
      <c r="F186" s="7">
        <v>1143.7061767600001</v>
      </c>
      <c r="H186" s="7">
        <v>1007.3317871100001</v>
      </c>
      <c r="I186" s="7">
        <v>112.84749603</v>
      </c>
      <c r="J186" s="7">
        <v>2.2773640199999998</v>
      </c>
      <c r="K186" s="7">
        <v>0.17056226999999999</v>
      </c>
      <c r="L186" s="7">
        <v>5.7137479799999999</v>
      </c>
      <c r="M186" s="7">
        <v>4.4334000000000002E-4</v>
      </c>
      <c r="N186" s="7">
        <v>5.6959362000000002</v>
      </c>
      <c r="O186" s="7">
        <v>9.3119125399999998</v>
      </c>
      <c r="P186" s="7">
        <v>0.35691577000000002</v>
      </c>
      <c r="Q186" s="7">
        <v>0</v>
      </c>
      <c r="R186" s="7">
        <v>0</v>
      </c>
      <c r="S186" s="7">
        <v>0</v>
      </c>
      <c r="T186" s="7"/>
      <c r="U186" s="7">
        <v>14.116380719999999</v>
      </c>
      <c r="V186" s="7">
        <v>6.3846143203657268</v>
      </c>
      <c r="W186" s="7">
        <v>4.0033719300000001</v>
      </c>
      <c r="X186" s="7">
        <v>6.0288226499999995</v>
      </c>
      <c r="Y186" s="7">
        <v>1.24434124</v>
      </c>
      <c r="Z186" s="7">
        <v>6.0288226499999995</v>
      </c>
      <c r="AA186" s="21">
        <v>1.8748003530185402E-2</v>
      </c>
      <c r="AB186" s="7">
        <v>3.3148299999999999E-3</v>
      </c>
      <c r="AC186" s="21">
        <v>3.6695320000000003E-2</v>
      </c>
      <c r="AD186" s="21">
        <v>1.2866549999999997E-2</v>
      </c>
      <c r="AE186" s="21">
        <v>8.0717800000000006E-3</v>
      </c>
    </row>
    <row r="187" spans="1:31" ht="15.75" customHeight="1" x14ac:dyDescent="0.2">
      <c r="A187" s="3">
        <v>38518</v>
      </c>
      <c r="B187">
        <f t="shared" si="4"/>
        <v>2005</v>
      </c>
      <c r="C187">
        <f t="shared" si="5"/>
        <v>6</v>
      </c>
      <c r="D187" s="7">
        <v>4.6001100499999996</v>
      </c>
      <c r="E187">
        <v>7.1806000000000001</v>
      </c>
      <c r="F187" s="7">
        <v>1146.1418457</v>
      </c>
      <c r="H187" s="7">
        <v>1007.98876953</v>
      </c>
      <c r="I187" s="7">
        <v>112.61407471</v>
      </c>
      <c r="J187" s="7">
        <v>3.9664719100000001</v>
      </c>
      <c r="K187" s="7">
        <v>0.27669336999999999</v>
      </c>
      <c r="L187" s="7">
        <v>8.4605197899999993</v>
      </c>
      <c r="M187" s="7">
        <v>0.1518978</v>
      </c>
      <c r="N187" s="7">
        <v>1.8521105099999999</v>
      </c>
      <c r="O187" s="7">
        <v>9.9608478500000004</v>
      </c>
      <c r="P187" s="7">
        <v>0.87040364999999997</v>
      </c>
      <c r="Q187" s="7">
        <v>0</v>
      </c>
      <c r="R187" s="7">
        <v>0</v>
      </c>
      <c r="S187" s="7">
        <v>0</v>
      </c>
      <c r="T187" s="7"/>
      <c r="U187" s="7">
        <v>18.7220622</v>
      </c>
      <c r="V187" s="7">
        <v>10.92114910559369</v>
      </c>
      <c r="W187" s="7">
        <v>5.9203691999999997</v>
      </c>
      <c r="X187" s="7">
        <v>9.9915246</v>
      </c>
      <c r="Y187" s="7">
        <v>2.0843136000000002</v>
      </c>
      <c r="Z187" s="7">
        <v>9.9915246</v>
      </c>
      <c r="AA187" s="21">
        <v>0.5650510304399462</v>
      </c>
      <c r="AB187" s="7">
        <v>0.9532830000000001</v>
      </c>
      <c r="AC187" s="21">
        <v>3.5511600000000004E-2</v>
      </c>
      <c r="AD187" s="21">
        <v>1.2451500000000001E-2</v>
      </c>
      <c r="AE187" s="21">
        <v>8.2392000000000003E-3</v>
      </c>
    </row>
    <row r="188" spans="1:31" ht="15.75" customHeight="1" x14ac:dyDescent="0.2">
      <c r="A188" s="3">
        <v>38548</v>
      </c>
      <c r="B188">
        <f t="shared" si="4"/>
        <v>2005</v>
      </c>
      <c r="C188">
        <f t="shared" si="5"/>
        <v>7</v>
      </c>
      <c r="D188" s="7">
        <v>8.4416980699999993</v>
      </c>
      <c r="E188">
        <v>12.704499999999999</v>
      </c>
      <c r="F188" s="7">
        <v>1149.98339844</v>
      </c>
      <c r="H188" s="7">
        <v>1009.08905029</v>
      </c>
      <c r="I188" s="7">
        <v>111.71426391999999</v>
      </c>
      <c r="J188" s="7">
        <v>6.2797703699999996</v>
      </c>
      <c r="K188" s="7">
        <v>0.12329635</v>
      </c>
      <c r="L188" s="7">
        <v>10.58338928</v>
      </c>
      <c r="M188" s="7">
        <v>0.23993859000000001</v>
      </c>
      <c r="N188" s="7">
        <v>0.24184865999999999</v>
      </c>
      <c r="O188" s="7">
        <v>9.9582605399999995</v>
      </c>
      <c r="P188" s="7">
        <v>1.7535631700000001</v>
      </c>
      <c r="Q188" s="7">
        <v>0</v>
      </c>
      <c r="R188" s="7">
        <v>0</v>
      </c>
      <c r="S188" s="7">
        <v>0</v>
      </c>
      <c r="T188" s="7"/>
      <c r="U188" s="7">
        <v>27.341854919999999</v>
      </c>
      <c r="V188" s="7">
        <v>17.514170160116581</v>
      </c>
      <c r="W188" s="7">
        <v>7.0083311999999998</v>
      </c>
      <c r="X188" s="7">
        <v>14.0634631</v>
      </c>
      <c r="Y188" s="7">
        <v>3.4133371500000003</v>
      </c>
      <c r="Z188" s="7">
        <v>14.0634631</v>
      </c>
      <c r="AA188" s="21">
        <v>1.4238163525509855</v>
      </c>
      <c r="AB188" s="7">
        <v>1.1469742699999999</v>
      </c>
      <c r="AC188" s="21">
        <v>3.6695320000000003E-2</v>
      </c>
      <c r="AD188" s="21">
        <v>1.2866549999999997E-2</v>
      </c>
      <c r="AE188" s="21">
        <v>8.4902799999999994E-3</v>
      </c>
    </row>
    <row r="189" spans="1:31" ht="15.75" customHeight="1" x14ac:dyDescent="0.2">
      <c r="A189" s="3">
        <v>38579</v>
      </c>
      <c r="B189">
        <f t="shared" si="4"/>
        <v>2005</v>
      </c>
      <c r="C189">
        <f t="shared" si="5"/>
        <v>8</v>
      </c>
      <c r="D189" s="7">
        <v>10.61913204</v>
      </c>
      <c r="E189">
        <v>17.823399999999999</v>
      </c>
      <c r="F189" s="7">
        <v>1152.1607666</v>
      </c>
      <c r="H189" s="7">
        <v>1010.02062988</v>
      </c>
      <c r="I189" s="7">
        <v>110.66490936</v>
      </c>
      <c r="J189" s="7">
        <v>7.5001659399999996</v>
      </c>
      <c r="K189" s="7">
        <v>6.176003E-2</v>
      </c>
      <c r="L189" s="7">
        <v>11.93693161</v>
      </c>
      <c r="M189" s="7">
        <v>0.23993859000000001</v>
      </c>
      <c r="N189" s="7">
        <v>8.7302900000000003E-2</v>
      </c>
      <c r="O189" s="7">
        <v>10.03130913</v>
      </c>
      <c r="P189" s="7">
        <v>1.6178334999999999</v>
      </c>
      <c r="Q189" s="7">
        <v>0</v>
      </c>
      <c r="R189" s="7">
        <v>0</v>
      </c>
      <c r="S189" s="7">
        <v>0</v>
      </c>
      <c r="T189" s="7"/>
      <c r="U189" s="7">
        <v>29.380653929999994</v>
      </c>
      <c r="V189" s="7">
        <v>19.284239040823625</v>
      </c>
      <c r="W189" s="7">
        <v>6.7594213500000002</v>
      </c>
      <c r="X189" s="7">
        <v>14.636715410000001</v>
      </c>
      <c r="Y189" s="7">
        <v>4.0805600700000006</v>
      </c>
      <c r="Z189" s="7">
        <v>14.636715410000001</v>
      </c>
      <c r="AA189" s="21">
        <v>1.677403333238989</v>
      </c>
      <c r="AB189" s="7">
        <v>0.38999735999999996</v>
      </c>
      <c r="AC189" s="21">
        <v>3.6695320000000003E-2</v>
      </c>
      <c r="AD189" s="21">
        <v>1.2866549999999997E-2</v>
      </c>
      <c r="AE189" s="21">
        <v>8.4927600000000002E-3</v>
      </c>
    </row>
    <row r="190" spans="1:31" ht="15.75" customHeight="1" x14ac:dyDescent="0.2">
      <c r="A190" s="3">
        <v>38610</v>
      </c>
      <c r="B190">
        <f t="shared" si="4"/>
        <v>2005</v>
      </c>
      <c r="C190">
        <f t="shared" si="5"/>
        <v>9</v>
      </c>
      <c r="D190" s="7">
        <v>5.4727621099999997</v>
      </c>
      <c r="E190">
        <v>13.5198</v>
      </c>
      <c r="F190" s="7">
        <v>1147.0144043</v>
      </c>
      <c r="H190" s="7">
        <v>1009.98138428</v>
      </c>
      <c r="I190" s="7">
        <v>110.22274016999999</v>
      </c>
      <c r="J190" s="7">
        <v>6.7887425400000003</v>
      </c>
      <c r="K190" s="7">
        <v>0.16882204000000001</v>
      </c>
      <c r="L190" s="7">
        <v>9.2503013599999999</v>
      </c>
      <c r="M190" s="7">
        <v>0.23993859000000001</v>
      </c>
      <c r="N190" s="7">
        <v>6.9088869999999997E-2</v>
      </c>
      <c r="O190" s="7">
        <v>9.6849622699999998</v>
      </c>
      <c r="P190" s="7">
        <v>0.60843771999999996</v>
      </c>
      <c r="Q190" s="7">
        <v>0</v>
      </c>
      <c r="R190" s="7">
        <v>0</v>
      </c>
      <c r="S190" s="7">
        <v>0</v>
      </c>
      <c r="T190" s="7"/>
      <c r="U190" s="7">
        <v>14.105286599999998</v>
      </c>
      <c r="V190" s="7">
        <v>18.22574638708187</v>
      </c>
      <c r="W190" s="7">
        <v>5.9330109000000002</v>
      </c>
      <c r="X190" s="7">
        <v>9.3390369</v>
      </c>
      <c r="Y190" s="7">
        <v>3.5654573999999997</v>
      </c>
      <c r="Z190" s="7">
        <v>9.3390369</v>
      </c>
      <c r="AA190" s="21">
        <v>0.70226571886359201</v>
      </c>
      <c r="AB190" s="7">
        <v>1.3284863999999998</v>
      </c>
      <c r="AC190" s="21">
        <v>3.5511600000000004E-2</v>
      </c>
      <c r="AD190" s="21">
        <v>1.2451500000000001E-2</v>
      </c>
      <c r="AE190" s="21">
        <v>8.1945000000000004E-3</v>
      </c>
    </row>
    <row r="191" spans="1:31" ht="15.75" customHeight="1" x14ac:dyDescent="0.2">
      <c r="A191" s="3">
        <v>38640</v>
      </c>
      <c r="B191">
        <f t="shared" si="4"/>
        <v>2005</v>
      </c>
      <c r="C191">
        <f t="shared" si="5"/>
        <v>10</v>
      </c>
      <c r="D191" s="7">
        <v>2.0106513499999998</v>
      </c>
      <c r="E191">
        <v>8.9497999999999998</v>
      </c>
      <c r="F191" s="7">
        <v>1143.55236816</v>
      </c>
      <c r="H191" s="7">
        <v>1010.00799561</v>
      </c>
      <c r="I191" s="7">
        <v>110.5218811</v>
      </c>
      <c r="J191" s="7">
        <v>5.3231744799999996</v>
      </c>
      <c r="K191" s="7">
        <v>0.22019532</v>
      </c>
      <c r="L191" s="7">
        <v>6.6664400099999996</v>
      </c>
      <c r="M191" s="7">
        <v>0.23993859000000001</v>
      </c>
      <c r="N191" s="7">
        <v>0.38250473000000001</v>
      </c>
      <c r="O191" s="7">
        <v>9.4588479999999997</v>
      </c>
      <c r="P191" s="7">
        <v>0.73134982999999998</v>
      </c>
      <c r="Q191" s="7">
        <v>0</v>
      </c>
      <c r="R191" s="7">
        <v>0</v>
      </c>
      <c r="S191" s="7">
        <v>0</v>
      </c>
      <c r="T191" s="7"/>
      <c r="U191" s="7">
        <v>12.653655639999998</v>
      </c>
      <c r="V191" s="7">
        <v>9.9410398391402257</v>
      </c>
      <c r="W191" s="7">
        <v>4.1917167700000002</v>
      </c>
      <c r="X191" s="7">
        <v>7.5638167899999997</v>
      </c>
      <c r="Y191" s="7">
        <v>2.8886512999999998</v>
      </c>
      <c r="Z191" s="7">
        <v>7.5638167899999997</v>
      </c>
      <c r="AA191" s="21">
        <v>1.8833508355151941E-2</v>
      </c>
      <c r="AB191" s="7">
        <v>1.8053249900000001</v>
      </c>
      <c r="AC191" s="21">
        <v>3.6695320000000003E-2</v>
      </c>
      <c r="AD191" s="21">
        <v>1.2866549999999997E-2</v>
      </c>
      <c r="AE191" s="21">
        <v>7.9886999999999996E-3</v>
      </c>
    </row>
    <row r="192" spans="1:31" ht="15.75" customHeight="1" x14ac:dyDescent="0.2">
      <c r="A192" s="3">
        <v>38671</v>
      </c>
      <c r="B192">
        <f t="shared" si="4"/>
        <v>2005</v>
      </c>
      <c r="C192">
        <f t="shared" si="5"/>
        <v>11</v>
      </c>
      <c r="D192" s="7">
        <v>-3.3933305699999998</v>
      </c>
      <c r="E192">
        <v>2.6781000000000001</v>
      </c>
      <c r="F192" s="7">
        <v>1138.1483154299999</v>
      </c>
      <c r="H192" s="7">
        <v>1009.36608887</v>
      </c>
      <c r="I192" s="7">
        <v>110.61853790000001</v>
      </c>
      <c r="J192" s="7">
        <v>3.4935605500000002</v>
      </c>
      <c r="K192" s="7">
        <v>0.36169484000000002</v>
      </c>
      <c r="L192" s="7">
        <v>4.6034588799999998</v>
      </c>
      <c r="M192" s="7">
        <v>0.1518978</v>
      </c>
      <c r="N192" s="7">
        <v>1.12790978</v>
      </c>
      <c r="O192" s="7">
        <v>8.2908496899999999</v>
      </c>
      <c r="P192" s="7">
        <v>0.13436152000000001</v>
      </c>
      <c r="Q192" s="7">
        <v>0</v>
      </c>
      <c r="R192" s="7">
        <v>0</v>
      </c>
      <c r="S192" s="7">
        <v>0</v>
      </c>
      <c r="T192" s="7"/>
      <c r="U192" s="7">
        <v>1.0656671999999998</v>
      </c>
      <c r="V192" s="7">
        <v>4.9944865883219984</v>
      </c>
      <c r="W192" s="7">
        <v>2.4717123000000001</v>
      </c>
      <c r="X192" s="7">
        <v>2.9502755999999999</v>
      </c>
      <c r="Y192" s="7">
        <v>1.8350393999999999</v>
      </c>
      <c r="Z192" s="7">
        <v>2.9502755999999999</v>
      </c>
      <c r="AA192" s="21">
        <v>3.7443195957268723E-5</v>
      </c>
      <c r="AB192" s="7">
        <v>1.1618982</v>
      </c>
      <c r="AC192" s="21">
        <v>3.5511600000000004E-2</v>
      </c>
      <c r="AD192" s="21">
        <v>1.2451500000000001E-2</v>
      </c>
      <c r="AE192" s="21">
        <v>7.2560999999999988E-3</v>
      </c>
    </row>
    <row r="193" spans="1:31" ht="15.75" customHeight="1" x14ac:dyDescent="0.2">
      <c r="A193" s="3">
        <v>38701</v>
      </c>
      <c r="B193">
        <f t="shared" si="4"/>
        <v>2005</v>
      </c>
      <c r="C193">
        <f t="shared" si="5"/>
        <v>12</v>
      </c>
      <c r="D193" s="7">
        <v>-8.14190769</v>
      </c>
      <c r="E193">
        <v>-3.1406000000000001</v>
      </c>
      <c r="F193" s="7">
        <v>1133.3997802700001</v>
      </c>
      <c r="H193" s="7">
        <v>1008.68395996</v>
      </c>
      <c r="I193" s="7">
        <v>110.68436432</v>
      </c>
      <c r="J193" s="7">
        <v>2.4179065199999998</v>
      </c>
      <c r="K193" s="7">
        <v>0.55434835000000005</v>
      </c>
      <c r="L193" s="7">
        <v>3.4334039700000001</v>
      </c>
      <c r="M193" s="7">
        <v>4.8106210000000003E-2</v>
      </c>
      <c r="N193" s="7">
        <v>1.38740957</v>
      </c>
      <c r="O193" s="7">
        <v>6.1839032200000004</v>
      </c>
      <c r="P193" s="7">
        <v>6.3453199999999998E-3</v>
      </c>
      <c r="Q193" s="7">
        <v>0</v>
      </c>
      <c r="R193" s="7">
        <v>0</v>
      </c>
      <c r="S193" s="7">
        <v>0</v>
      </c>
      <c r="T193" s="7"/>
      <c r="U193" s="7">
        <v>0.60813381999999994</v>
      </c>
      <c r="V193" s="7">
        <v>2.7035279932926843</v>
      </c>
      <c r="W193" s="7">
        <v>1.8704315</v>
      </c>
      <c r="X193" s="7">
        <v>1.90196129</v>
      </c>
      <c r="Y193" s="7">
        <v>1.31391733</v>
      </c>
      <c r="Z193" s="7">
        <v>1.90196129</v>
      </c>
      <c r="AA193" s="21">
        <v>0</v>
      </c>
      <c r="AB193" s="7">
        <v>0.89440146000000009</v>
      </c>
      <c r="AC193" s="21">
        <v>3.6695320000000003E-2</v>
      </c>
      <c r="AD193" s="21">
        <v>1.2866549999999997E-2</v>
      </c>
      <c r="AE193" s="21">
        <v>7.1501500000000009E-3</v>
      </c>
    </row>
    <row r="194" spans="1:31" ht="15.75" customHeight="1" x14ac:dyDescent="0.2">
      <c r="A194" s="3">
        <v>38732</v>
      </c>
      <c r="B194">
        <f t="shared" si="4"/>
        <v>2006</v>
      </c>
      <c r="C194">
        <f t="shared" si="5"/>
        <v>1</v>
      </c>
      <c r="D194" s="7">
        <v>-11.149462700000001</v>
      </c>
      <c r="E194">
        <v>-10.38</v>
      </c>
      <c r="F194" s="7">
        <v>1130.39221191</v>
      </c>
      <c r="H194" s="7">
        <v>1007.87896729</v>
      </c>
      <c r="I194" s="7">
        <v>110.82398224000001</v>
      </c>
      <c r="J194" s="7">
        <v>1.3358384400000001</v>
      </c>
      <c r="K194" s="7">
        <v>0.60394983999999996</v>
      </c>
      <c r="L194" s="7">
        <v>2.6525518899999998</v>
      </c>
      <c r="M194" s="7">
        <v>0.13527781999999999</v>
      </c>
      <c r="N194" s="7">
        <v>1.71730304</v>
      </c>
      <c r="O194" s="7">
        <v>5.2379608199999996</v>
      </c>
      <c r="P194" s="7">
        <v>6.3791899999999999E-3</v>
      </c>
      <c r="Q194" s="7">
        <v>0</v>
      </c>
      <c r="R194" s="7">
        <v>0</v>
      </c>
      <c r="S194" s="7">
        <v>0</v>
      </c>
      <c r="T194" s="7"/>
      <c r="U194" s="7">
        <v>0.9338753099999999</v>
      </c>
      <c r="V194" s="7">
        <v>1.840581067227187</v>
      </c>
      <c r="W194" s="7">
        <v>1.85486175</v>
      </c>
      <c r="X194" s="7">
        <v>2.2241814900000003</v>
      </c>
      <c r="Y194" s="7">
        <v>0.71722127000000002</v>
      </c>
      <c r="Z194" s="7">
        <v>2.2241814900000003</v>
      </c>
      <c r="AA194" s="21">
        <v>0</v>
      </c>
      <c r="AB194" s="7">
        <v>2.7009357600000001</v>
      </c>
      <c r="AC194" s="21">
        <v>3.701927E-2</v>
      </c>
      <c r="AD194" s="21">
        <v>1.2871509999999999E-2</v>
      </c>
      <c r="AE194" s="21">
        <v>7.0493999999999991E-3</v>
      </c>
    </row>
    <row r="195" spans="1:31" ht="15.75" customHeight="1" x14ac:dyDescent="0.2">
      <c r="A195" s="3">
        <v>38763</v>
      </c>
      <c r="B195">
        <f t="shared" ref="B195:B258" si="6">YEAR(A195)</f>
        <v>2006</v>
      </c>
      <c r="C195">
        <f t="shared" ref="C195:C258" si="7">MONTH(A195)</f>
        <v>2</v>
      </c>
      <c r="D195" s="7">
        <v>-12.07384777</v>
      </c>
      <c r="E195">
        <v>-11.178000000000001</v>
      </c>
      <c r="F195" s="7">
        <v>1129.46777344</v>
      </c>
      <c r="H195" s="7">
        <v>1007.44885254</v>
      </c>
      <c r="I195" s="7">
        <v>111.0144043</v>
      </c>
      <c r="J195" s="7">
        <v>0.87128198000000001</v>
      </c>
      <c r="K195" s="7">
        <v>0.38103455000000003</v>
      </c>
      <c r="L195" s="7">
        <v>2.2153413300000002</v>
      </c>
      <c r="M195" s="7">
        <v>0.13568601</v>
      </c>
      <c r="N195" s="7">
        <v>2.28402686</v>
      </c>
      <c r="O195" s="7">
        <v>5.0879201900000002</v>
      </c>
      <c r="P195" s="7">
        <v>2.9310699999999999E-2</v>
      </c>
      <c r="Q195" s="7">
        <v>0</v>
      </c>
      <c r="R195" s="7">
        <v>0</v>
      </c>
      <c r="S195" s="7">
        <v>0</v>
      </c>
      <c r="T195" s="7"/>
      <c r="U195" s="7">
        <v>4.0569961600000006</v>
      </c>
      <c r="V195" s="7">
        <v>1.0561653322005913</v>
      </c>
      <c r="W195" s="7">
        <v>2.2229219599999999</v>
      </c>
      <c r="X195" s="7">
        <v>1.78889144</v>
      </c>
      <c r="Y195" s="7">
        <v>0.41860364</v>
      </c>
      <c r="Z195" s="7">
        <v>1.78889144</v>
      </c>
      <c r="AA195" s="21">
        <v>2.8411096779790162E-5</v>
      </c>
      <c r="AB195" s="7">
        <v>1.5278365199999999</v>
      </c>
      <c r="AC195" s="21">
        <v>3.3436759999999996E-2</v>
      </c>
      <c r="AD195" s="21">
        <v>1.162588E-2</v>
      </c>
      <c r="AE195" s="21">
        <v>6.8686800000000003E-3</v>
      </c>
    </row>
    <row r="196" spans="1:31" ht="15.75" customHeight="1" x14ac:dyDescent="0.2">
      <c r="A196" s="3">
        <v>38791</v>
      </c>
      <c r="B196">
        <f t="shared" si="6"/>
        <v>2006</v>
      </c>
      <c r="C196">
        <f t="shared" si="7"/>
        <v>3</v>
      </c>
      <c r="D196" s="7">
        <v>-10.813937190000001</v>
      </c>
      <c r="E196">
        <v>-10.4833</v>
      </c>
      <c r="F196" s="7">
        <v>1130.7277832</v>
      </c>
      <c r="H196" s="7">
        <v>1007.06677246</v>
      </c>
      <c r="I196" s="7">
        <v>111.25766754</v>
      </c>
      <c r="J196" s="7">
        <v>0.74497813000000002</v>
      </c>
      <c r="K196" s="7">
        <v>0.36868807999999997</v>
      </c>
      <c r="L196" s="7">
        <v>2.4436180599999999</v>
      </c>
      <c r="M196" s="7">
        <v>0.13568601</v>
      </c>
      <c r="N196" s="7">
        <v>3.2832512899999999</v>
      </c>
      <c r="O196" s="7">
        <v>5.3878397900000001</v>
      </c>
      <c r="P196" s="7">
        <v>3.9242909999999999E-2</v>
      </c>
      <c r="Q196" s="7">
        <v>0</v>
      </c>
      <c r="R196" s="7">
        <v>0</v>
      </c>
      <c r="S196" s="7">
        <v>0</v>
      </c>
      <c r="T196" s="7"/>
      <c r="U196" s="7">
        <v>4.0568308099999992</v>
      </c>
      <c r="V196" s="7">
        <v>0.83404511580490959</v>
      </c>
      <c r="W196" s="7">
        <v>2.6848678399999999</v>
      </c>
      <c r="X196" s="7">
        <v>2.1362890500000002</v>
      </c>
      <c r="Y196" s="7">
        <v>0.39570446000000004</v>
      </c>
      <c r="Z196" s="7">
        <v>2.1362890500000002</v>
      </c>
      <c r="AA196" s="21">
        <v>2.4086074183148399E-4</v>
      </c>
      <c r="AB196" s="7">
        <v>2.4059016300000002</v>
      </c>
      <c r="AC196" s="21">
        <v>3.701927E-2</v>
      </c>
      <c r="AD196" s="21">
        <v>1.2871509999999999E-2</v>
      </c>
      <c r="AE196" s="21">
        <v>7.8829899999999994E-3</v>
      </c>
    </row>
    <row r="197" spans="1:31" ht="15.75" customHeight="1" x14ac:dyDescent="0.2">
      <c r="A197" s="3">
        <v>38822</v>
      </c>
      <c r="B197">
        <f t="shared" si="6"/>
        <v>2006</v>
      </c>
      <c r="C197">
        <f t="shared" si="7"/>
        <v>4</v>
      </c>
      <c r="D197" s="7">
        <v>-5.7997693999999997</v>
      </c>
      <c r="E197">
        <v>-7.4119999999999999</v>
      </c>
      <c r="F197" s="7">
        <v>1135.7419433600001</v>
      </c>
      <c r="H197" s="7">
        <v>1006.78845215</v>
      </c>
      <c r="I197" s="7">
        <v>111.54684448</v>
      </c>
      <c r="J197" s="7">
        <v>0.98696309000000004</v>
      </c>
      <c r="K197" s="7">
        <v>0.2508359</v>
      </c>
      <c r="L197" s="7">
        <v>3.5600383299999998</v>
      </c>
      <c r="M197" s="7">
        <v>8.423754E-2</v>
      </c>
      <c r="N197" s="7">
        <v>4.9092020999999999</v>
      </c>
      <c r="O197" s="7">
        <v>7.4290308999999999</v>
      </c>
      <c r="P197" s="7">
        <v>0.18629876000000001</v>
      </c>
      <c r="Q197" s="7">
        <v>0</v>
      </c>
      <c r="R197" s="7">
        <v>0</v>
      </c>
      <c r="S197" s="7">
        <v>0</v>
      </c>
      <c r="T197" s="7"/>
      <c r="U197" s="7">
        <v>12.386566500000001</v>
      </c>
      <c r="V197" s="7">
        <v>2.2927453403906104</v>
      </c>
      <c r="W197" s="7">
        <v>3.6424155000000003</v>
      </c>
      <c r="X197" s="7">
        <v>3.1252728000000003</v>
      </c>
      <c r="Y197" s="7">
        <v>0.51661470000000009</v>
      </c>
      <c r="Z197" s="7">
        <v>3.1252728000000003</v>
      </c>
      <c r="AA197" s="21">
        <v>3.0839664375084774E-3</v>
      </c>
      <c r="AB197" s="7">
        <v>0.31622909999999999</v>
      </c>
      <c r="AC197" s="21">
        <v>3.5825099999999999E-2</v>
      </c>
      <c r="AD197" s="21">
        <v>1.24563E-2</v>
      </c>
      <c r="AE197" s="21">
        <v>7.7799000000000002E-3</v>
      </c>
    </row>
    <row r="198" spans="1:31" ht="15.75" customHeight="1" x14ac:dyDescent="0.2">
      <c r="A198" s="3">
        <v>38852</v>
      </c>
      <c r="B198">
        <f t="shared" si="6"/>
        <v>2006</v>
      </c>
      <c r="C198">
        <f t="shared" si="7"/>
        <v>5</v>
      </c>
      <c r="D198" s="7">
        <v>-2.1871492899999998</v>
      </c>
      <c r="E198">
        <v>-5.4259000000000004</v>
      </c>
      <c r="F198" s="7">
        <v>1139.35449219</v>
      </c>
      <c r="H198" s="7">
        <v>1006.93304443</v>
      </c>
      <c r="I198" s="7">
        <v>111.80345154</v>
      </c>
      <c r="J198" s="7">
        <v>1.9308148599999999</v>
      </c>
      <c r="K198" s="7">
        <v>0.26125869000000002</v>
      </c>
      <c r="L198" s="7">
        <v>5.0510568600000001</v>
      </c>
      <c r="M198" s="7">
        <v>4.4424999999999998E-4</v>
      </c>
      <c r="N198" s="7">
        <v>3.9560434799999999</v>
      </c>
      <c r="O198" s="7">
        <v>9.1117448799999998</v>
      </c>
      <c r="P198" s="7">
        <v>0.30665898000000003</v>
      </c>
      <c r="Q198" s="7">
        <v>0</v>
      </c>
      <c r="R198" s="7">
        <v>0</v>
      </c>
      <c r="S198" s="7">
        <v>0</v>
      </c>
      <c r="T198" s="7"/>
      <c r="U198" s="7">
        <v>16.01675109</v>
      </c>
      <c r="V198" s="7">
        <v>4.808030981859166</v>
      </c>
      <c r="W198" s="7">
        <v>4.6489583999999997</v>
      </c>
      <c r="X198" s="7">
        <v>5.8951670800000002</v>
      </c>
      <c r="Y198" s="7">
        <v>1.0555320199999998</v>
      </c>
      <c r="Z198" s="7">
        <v>5.8951670800000002</v>
      </c>
      <c r="AA198" s="21">
        <v>3.7869038472919128E-2</v>
      </c>
      <c r="AB198" s="7">
        <v>3.2379500000000003E-3</v>
      </c>
      <c r="AC198" s="21">
        <v>3.701927E-2</v>
      </c>
      <c r="AD198" s="21">
        <v>1.2871509999999999E-2</v>
      </c>
      <c r="AE198" s="21">
        <v>8.3613200000000002E-3</v>
      </c>
    </row>
    <row r="199" spans="1:31" ht="15.75" customHeight="1" x14ac:dyDescent="0.2">
      <c r="A199" s="3">
        <v>38883</v>
      </c>
      <c r="B199">
        <f t="shared" si="6"/>
        <v>2006</v>
      </c>
      <c r="C199">
        <f t="shared" si="7"/>
        <v>6</v>
      </c>
      <c r="D199" s="7">
        <v>4.38128662</v>
      </c>
      <c r="E199">
        <v>6.0471000000000004</v>
      </c>
      <c r="F199" s="7">
        <v>1145.9229736299999</v>
      </c>
      <c r="H199" s="7">
        <v>1007.85644531</v>
      </c>
      <c r="I199" s="7">
        <v>111.52282715</v>
      </c>
      <c r="J199" s="7">
        <v>4.5689520799999999</v>
      </c>
      <c r="K199" s="7">
        <v>0.20167457</v>
      </c>
      <c r="L199" s="7">
        <v>9.3986063000000009</v>
      </c>
      <c r="M199" s="7">
        <v>0.14760998</v>
      </c>
      <c r="N199" s="7">
        <v>0.84775495999999995</v>
      </c>
      <c r="O199" s="7">
        <v>10.111722950000001</v>
      </c>
      <c r="P199" s="7">
        <v>1.2673571100000001</v>
      </c>
      <c r="Q199" s="7">
        <v>0</v>
      </c>
      <c r="R199" s="7">
        <v>0</v>
      </c>
      <c r="S199" s="7">
        <v>0</v>
      </c>
      <c r="T199" s="7"/>
      <c r="U199" s="7">
        <v>22.668058200000001</v>
      </c>
      <c r="V199" s="7">
        <v>14.290296696780587</v>
      </c>
      <c r="W199" s="7">
        <v>5.9903543999999993</v>
      </c>
      <c r="X199" s="7">
        <v>11.6942676</v>
      </c>
      <c r="Y199" s="7">
        <v>2.4033287999999997</v>
      </c>
      <c r="Z199" s="7">
        <v>11.6942676</v>
      </c>
      <c r="AA199" s="21">
        <v>0.65981313777390271</v>
      </c>
      <c r="AB199" s="7">
        <v>0.32491380000000003</v>
      </c>
      <c r="AC199" s="21">
        <v>3.5825099999999999E-2</v>
      </c>
      <c r="AD199" s="21">
        <v>1.24563E-2</v>
      </c>
      <c r="AE199" s="21">
        <v>8.2470000000000009E-3</v>
      </c>
    </row>
    <row r="200" spans="1:31" ht="15.75" customHeight="1" x14ac:dyDescent="0.2">
      <c r="A200" s="3">
        <v>38913</v>
      </c>
      <c r="B200">
        <f t="shared" si="6"/>
        <v>2006</v>
      </c>
      <c r="C200">
        <f t="shared" si="7"/>
        <v>7</v>
      </c>
      <c r="D200" s="7">
        <v>4.9002304099999998</v>
      </c>
      <c r="E200">
        <v>8.6892999999999994</v>
      </c>
      <c r="F200" s="7">
        <v>1146.4418945299999</v>
      </c>
      <c r="H200" s="7">
        <v>1008.59161377</v>
      </c>
      <c r="I200" s="7">
        <v>110.31295776</v>
      </c>
      <c r="J200" s="7">
        <v>6.0965304400000004</v>
      </c>
      <c r="K200" s="7">
        <v>0.19202684</v>
      </c>
      <c r="L200" s="7">
        <v>9.7194032700000008</v>
      </c>
      <c r="M200" s="7">
        <v>0.23485053</v>
      </c>
      <c r="N200" s="7">
        <v>0.13379431999999999</v>
      </c>
      <c r="O200" s="7">
        <v>9.9744691799999998</v>
      </c>
      <c r="P200" s="7">
        <v>1.1862428199999999</v>
      </c>
      <c r="Q200" s="7">
        <v>0</v>
      </c>
      <c r="R200" s="7">
        <v>0</v>
      </c>
      <c r="S200" s="7">
        <v>0</v>
      </c>
      <c r="T200" s="7"/>
      <c r="U200" s="7">
        <v>23.896773150000001</v>
      </c>
      <c r="V200" s="7">
        <v>16.397776514495817</v>
      </c>
      <c r="W200" s="7">
        <v>7.3614980799999996</v>
      </c>
      <c r="X200" s="7">
        <v>12.579279510000001</v>
      </c>
      <c r="Y200" s="7">
        <v>3.31293032</v>
      </c>
      <c r="Z200" s="7">
        <v>12.579279510000001</v>
      </c>
      <c r="AA200" s="21">
        <v>1.6793119072594862</v>
      </c>
      <c r="AB200" s="7">
        <v>1.33785274</v>
      </c>
      <c r="AC200" s="21">
        <v>3.701927E-2</v>
      </c>
      <c r="AD200" s="21">
        <v>1.2871509999999999E-2</v>
      </c>
      <c r="AE200" s="21">
        <v>8.6728699999999992E-3</v>
      </c>
    </row>
    <row r="201" spans="1:31" ht="15.75" customHeight="1" x14ac:dyDescent="0.2">
      <c r="A201" s="3">
        <v>38944</v>
      </c>
      <c r="B201">
        <f t="shared" si="6"/>
        <v>2006</v>
      </c>
      <c r="C201">
        <f t="shared" si="7"/>
        <v>8</v>
      </c>
      <c r="D201" s="7">
        <v>1.92649114</v>
      </c>
      <c r="E201">
        <v>5.1620999999999997</v>
      </c>
      <c r="F201" s="7">
        <v>1143.46813965</v>
      </c>
      <c r="H201" s="7">
        <v>1008.81451416</v>
      </c>
      <c r="I201" s="7">
        <v>109.32415770999999</v>
      </c>
      <c r="J201" s="7">
        <v>5.6986513099999998</v>
      </c>
      <c r="K201" s="7">
        <v>0.15560634000000001</v>
      </c>
      <c r="L201" s="7">
        <v>8.8624963799999996</v>
      </c>
      <c r="M201" s="7">
        <v>0.23485053</v>
      </c>
      <c r="N201" s="7">
        <v>7.2638839999999996E-2</v>
      </c>
      <c r="O201" s="7">
        <v>9.9038648600000005</v>
      </c>
      <c r="P201" s="7">
        <v>0.40136551999999998</v>
      </c>
      <c r="Q201" s="7">
        <v>0</v>
      </c>
      <c r="R201" s="7">
        <v>0</v>
      </c>
      <c r="S201" s="7">
        <v>0</v>
      </c>
      <c r="T201" s="7"/>
      <c r="U201" s="7">
        <v>17.583227900000001</v>
      </c>
      <c r="V201" s="7">
        <v>14.436371280074626</v>
      </c>
      <c r="W201" s="7">
        <v>6.96628311</v>
      </c>
      <c r="X201" s="7">
        <v>9.3911902200000004</v>
      </c>
      <c r="Y201" s="7">
        <v>3.0955251500000003</v>
      </c>
      <c r="Z201" s="7">
        <v>9.3911902200000004</v>
      </c>
      <c r="AA201" s="21">
        <v>1.3872529240219851</v>
      </c>
      <c r="AB201" s="7">
        <v>1.31901249</v>
      </c>
      <c r="AC201" s="21">
        <v>3.701927E-2</v>
      </c>
      <c r="AD201" s="21">
        <v>1.2871509999999999E-2</v>
      </c>
      <c r="AE201" s="21">
        <v>8.6505499999999999E-3</v>
      </c>
    </row>
    <row r="202" spans="1:31" ht="15.75" customHeight="1" x14ac:dyDescent="0.2">
      <c r="A202" s="3">
        <v>38975</v>
      </c>
      <c r="B202">
        <f t="shared" si="6"/>
        <v>2006</v>
      </c>
      <c r="C202">
        <f t="shared" si="7"/>
        <v>9</v>
      </c>
      <c r="D202" s="7">
        <v>3.0724332300000001</v>
      </c>
      <c r="E202">
        <v>6.9029999999999996</v>
      </c>
      <c r="F202" s="7">
        <v>1144.6141357399999</v>
      </c>
      <c r="H202" s="7">
        <v>1009.09185791</v>
      </c>
      <c r="I202" s="7">
        <v>109.12304688</v>
      </c>
      <c r="J202" s="7">
        <v>5.81121731</v>
      </c>
      <c r="K202" s="7">
        <v>0.13638806000000001</v>
      </c>
      <c r="L202" s="7">
        <v>9.5091838800000001</v>
      </c>
      <c r="M202" s="7">
        <v>0.23485053</v>
      </c>
      <c r="N202" s="7">
        <v>7.2384779999999996E-2</v>
      </c>
      <c r="O202" s="7">
        <v>9.8668918600000008</v>
      </c>
      <c r="P202" s="7">
        <v>0.76829826999999995</v>
      </c>
      <c r="Q202" s="7">
        <v>0</v>
      </c>
      <c r="R202" s="7">
        <v>0</v>
      </c>
      <c r="S202" s="7">
        <v>0</v>
      </c>
      <c r="T202" s="7"/>
      <c r="U202" s="7">
        <v>18.5898471</v>
      </c>
      <c r="V202" s="7">
        <v>13.812264305980932</v>
      </c>
      <c r="W202" s="7">
        <v>5.6710965</v>
      </c>
      <c r="X202" s="7">
        <v>9.9275307000000002</v>
      </c>
      <c r="Y202" s="7">
        <v>3.0504858000000001</v>
      </c>
      <c r="Z202" s="7">
        <v>9.9275307000000002</v>
      </c>
      <c r="AA202" s="21">
        <v>0.56147730128279816</v>
      </c>
      <c r="AB202" s="7">
        <v>1.0878186000000001</v>
      </c>
      <c r="AC202" s="21">
        <v>3.5825099999999999E-2</v>
      </c>
      <c r="AD202" s="21">
        <v>1.24563E-2</v>
      </c>
      <c r="AE202" s="21">
        <v>8.1665999999999996E-3</v>
      </c>
    </row>
    <row r="203" spans="1:31" ht="15.75" customHeight="1" x14ac:dyDescent="0.2">
      <c r="A203" s="3">
        <v>39005</v>
      </c>
      <c r="B203">
        <f t="shared" si="6"/>
        <v>2006</v>
      </c>
      <c r="C203">
        <f t="shared" si="7"/>
        <v>10</v>
      </c>
      <c r="D203" s="7">
        <v>-3.1925118000000001</v>
      </c>
      <c r="E203">
        <v>1.4858</v>
      </c>
      <c r="F203" s="7">
        <v>1138.3491210899999</v>
      </c>
      <c r="H203" s="7">
        <v>1008.75537109</v>
      </c>
      <c r="I203" s="7">
        <v>109.2942276</v>
      </c>
      <c r="J203" s="7">
        <v>4.4054474800000003</v>
      </c>
      <c r="K203" s="7">
        <v>0.23904774000000001</v>
      </c>
      <c r="L203" s="7">
        <v>5.6283617000000001</v>
      </c>
      <c r="M203" s="7">
        <v>0.23486112000000001</v>
      </c>
      <c r="N203" s="7">
        <v>0.36509395</v>
      </c>
      <c r="O203" s="7">
        <v>9.3204784400000005</v>
      </c>
      <c r="P203" s="7">
        <v>0.10624751</v>
      </c>
      <c r="Q203" s="7">
        <v>0</v>
      </c>
      <c r="R203" s="7">
        <v>0</v>
      </c>
      <c r="S203" s="7">
        <v>0</v>
      </c>
      <c r="T203" s="7"/>
      <c r="U203" s="7">
        <v>5.7770015899999994</v>
      </c>
      <c r="V203" s="7">
        <v>8.7188565006152849</v>
      </c>
      <c r="W203" s="7">
        <v>4.1904113599999997</v>
      </c>
      <c r="X203" s="7">
        <v>4.69272358</v>
      </c>
      <c r="Y203" s="7">
        <v>2.3874051700000001</v>
      </c>
      <c r="Z203" s="7">
        <v>4.69272358</v>
      </c>
      <c r="AA203" s="21">
        <v>1.2569209270081604E-2</v>
      </c>
      <c r="AB203" s="7">
        <v>2.1356058099999999</v>
      </c>
      <c r="AC203" s="21">
        <v>3.701927E-2</v>
      </c>
      <c r="AD203" s="21">
        <v>1.2871509999999999E-2</v>
      </c>
      <c r="AE203" s="21">
        <v>8.1464899999999993E-3</v>
      </c>
    </row>
    <row r="204" spans="1:31" ht="15.75" customHeight="1" x14ac:dyDescent="0.2">
      <c r="A204" s="3">
        <v>39036</v>
      </c>
      <c r="B204">
        <f t="shared" si="6"/>
        <v>2006</v>
      </c>
      <c r="C204">
        <f t="shared" si="7"/>
        <v>11</v>
      </c>
      <c r="D204" s="7">
        <v>-7.7890873000000003</v>
      </c>
      <c r="E204">
        <v>-3.7364999999999999</v>
      </c>
      <c r="F204" s="7">
        <v>1133.7525634799999</v>
      </c>
      <c r="H204" s="7">
        <v>1008.1782836899999</v>
      </c>
      <c r="I204" s="7">
        <v>109.42767334</v>
      </c>
      <c r="J204" s="7">
        <v>2.7951247700000001</v>
      </c>
      <c r="K204" s="7">
        <v>0.39018032000000002</v>
      </c>
      <c r="L204" s="7">
        <v>3.5417764200000001</v>
      </c>
      <c r="M204" s="7">
        <v>0.14760998</v>
      </c>
      <c r="N204" s="7">
        <v>1.1327468199999999</v>
      </c>
      <c r="O204" s="7">
        <v>8.1265993099999996</v>
      </c>
      <c r="P204" s="7">
        <v>1.260181E-2</v>
      </c>
      <c r="Q204" s="7">
        <v>0</v>
      </c>
      <c r="R204" s="7">
        <v>0</v>
      </c>
      <c r="S204" s="7">
        <v>0</v>
      </c>
      <c r="T204" s="7"/>
      <c r="U204" s="7">
        <v>2.6866550999999999</v>
      </c>
      <c r="V204" s="7">
        <v>3.047331442514972</v>
      </c>
      <c r="W204" s="7">
        <v>2.3966306999999998</v>
      </c>
      <c r="X204" s="7">
        <v>2.3552390999999999</v>
      </c>
      <c r="Y204" s="7">
        <v>1.4670810000000001</v>
      </c>
      <c r="Z204" s="7">
        <v>2.3552390999999999</v>
      </c>
      <c r="AA204" s="21">
        <v>7.626788387733743E-5</v>
      </c>
      <c r="AB204" s="7">
        <v>0.98594009999999999</v>
      </c>
      <c r="AC204" s="21">
        <v>3.5825099999999999E-2</v>
      </c>
      <c r="AD204" s="21">
        <v>1.24563E-2</v>
      </c>
      <c r="AE204" s="21">
        <v>7.3346999999999996E-3</v>
      </c>
    </row>
    <row r="205" spans="1:31" ht="15.75" customHeight="1" x14ac:dyDescent="0.2">
      <c r="A205" s="3">
        <v>39066</v>
      </c>
      <c r="B205">
        <f t="shared" si="6"/>
        <v>2006</v>
      </c>
      <c r="C205">
        <f t="shared" si="7"/>
        <v>12</v>
      </c>
      <c r="D205" s="7">
        <v>-10.23011303</v>
      </c>
      <c r="E205">
        <v>-8.1913</v>
      </c>
      <c r="F205" s="7">
        <v>1131.31152344</v>
      </c>
      <c r="H205" s="7">
        <v>1007.64697266</v>
      </c>
      <c r="I205" s="7">
        <v>109.51740264999999</v>
      </c>
      <c r="J205" s="7">
        <v>2.08782625</v>
      </c>
      <c r="K205" s="7">
        <v>0.55432022000000003</v>
      </c>
      <c r="L205" s="7">
        <v>3.18717074</v>
      </c>
      <c r="M205" s="7">
        <v>4.7348309999999998E-2</v>
      </c>
      <c r="N205" s="7">
        <v>1.70846236</v>
      </c>
      <c r="O205" s="7">
        <v>6.5539984699999998</v>
      </c>
      <c r="P205" s="7">
        <v>8.0368100000000001E-3</v>
      </c>
      <c r="Q205" s="7">
        <v>0</v>
      </c>
      <c r="R205" s="7">
        <v>0</v>
      </c>
      <c r="S205" s="7">
        <v>0</v>
      </c>
      <c r="T205" s="7"/>
      <c r="U205" s="7">
        <v>1.21158199</v>
      </c>
      <c r="V205" s="7">
        <v>2.1406271747939489</v>
      </c>
      <c r="W205" s="7">
        <v>1.8309344000000001</v>
      </c>
      <c r="X205" s="7">
        <v>1.7799976800000001</v>
      </c>
      <c r="Y205" s="7">
        <v>1.1338947500000001</v>
      </c>
      <c r="Z205" s="7">
        <v>1.7799976800000001</v>
      </c>
      <c r="AA205" s="21">
        <v>0</v>
      </c>
      <c r="AB205" s="7">
        <v>0.86653617999999999</v>
      </c>
      <c r="AC205" s="21">
        <v>3.701927E-2</v>
      </c>
      <c r="AD205" s="21">
        <v>1.2871509999999999E-2</v>
      </c>
      <c r="AE205" s="21">
        <v>7.2044000000000006E-3</v>
      </c>
    </row>
    <row r="206" spans="1:31" ht="15.75" customHeight="1" x14ac:dyDescent="0.2">
      <c r="A206" s="3">
        <v>39097</v>
      </c>
      <c r="B206">
        <f t="shared" si="6"/>
        <v>2007</v>
      </c>
      <c r="C206">
        <f t="shared" si="7"/>
        <v>1</v>
      </c>
      <c r="D206" s="7">
        <v>-12.788374900000001</v>
      </c>
      <c r="E206">
        <v>-12.1752</v>
      </c>
      <c r="F206" s="7">
        <v>1128.7532959</v>
      </c>
      <c r="H206" s="7">
        <v>1006.92053223</v>
      </c>
      <c r="I206" s="7">
        <v>109.56668091</v>
      </c>
      <c r="J206" s="7">
        <v>1.1693415599999999</v>
      </c>
      <c r="K206" s="7">
        <v>0.57996857000000002</v>
      </c>
      <c r="L206" s="7">
        <v>2.5136599500000001</v>
      </c>
      <c r="M206" s="7">
        <v>0.13076834000000001</v>
      </c>
      <c r="N206" s="7">
        <v>2.1309561700000001</v>
      </c>
      <c r="O206" s="7">
        <v>5.7344651200000003</v>
      </c>
      <c r="P206" s="7">
        <v>6.9535300000000003E-3</v>
      </c>
      <c r="Q206" s="7">
        <v>0</v>
      </c>
      <c r="R206" s="7">
        <v>0</v>
      </c>
      <c r="S206" s="7">
        <v>0</v>
      </c>
      <c r="T206" s="7"/>
      <c r="U206" s="7">
        <v>1.1057538800000002</v>
      </c>
      <c r="V206" s="7">
        <v>1.6117727311161774</v>
      </c>
      <c r="W206" s="7">
        <v>1.78454073</v>
      </c>
      <c r="X206" s="7">
        <v>2.1274645899999998</v>
      </c>
      <c r="Y206" s="7">
        <v>0.62662562999999993</v>
      </c>
      <c r="Z206" s="7">
        <v>2.1274645899999998</v>
      </c>
      <c r="AA206" s="21">
        <v>0</v>
      </c>
      <c r="AB206" s="7">
        <v>2.6037361900000002</v>
      </c>
      <c r="AC206" s="21">
        <v>3.7323999999999996E-2</v>
      </c>
      <c r="AD206" s="21">
        <v>1.2860970000000001E-2</v>
      </c>
      <c r="AE206" s="21">
        <v>7.02894E-3</v>
      </c>
    </row>
    <row r="207" spans="1:31" ht="15.75" customHeight="1" x14ac:dyDescent="0.2">
      <c r="A207" s="3">
        <v>39128</v>
      </c>
      <c r="B207">
        <f t="shared" si="6"/>
        <v>2007</v>
      </c>
      <c r="C207">
        <f t="shared" si="7"/>
        <v>2</v>
      </c>
      <c r="D207" s="7">
        <v>-12.809583659999999</v>
      </c>
      <c r="E207">
        <v>-10.5639</v>
      </c>
      <c r="F207" s="7">
        <v>1128.73205566</v>
      </c>
      <c r="H207" s="7">
        <v>1006.58752441</v>
      </c>
      <c r="I207" s="7">
        <v>109.68928528000001</v>
      </c>
      <c r="J207" s="7">
        <v>0.79912978000000001</v>
      </c>
      <c r="K207" s="7">
        <v>0.22811528</v>
      </c>
      <c r="L207" s="7">
        <v>2.2787728299999999</v>
      </c>
      <c r="M207" s="7">
        <v>0.1312796</v>
      </c>
      <c r="N207" s="7">
        <v>3.0765183</v>
      </c>
      <c r="O207" s="7">
        <v>5.9263391500000004</v>
      </c>
      <c r="P207" s="7">
        <v>1.5131179999999999E-2</v>
      </c>
      <c r="Q207" s="7">
        <v>0</v>
      </c>
      <c r="R207" s="7">
        <v>0</v>
      </c>
      <c r="S207" s="7">
        <v>0</v>
      </c>
      <c r="T207" s="7"/>
      <c r="U207" s="7">
        <v>4.51260656</v>
      </c>
      <c r="V207" s="7">
        <v>1.2264602785548213</v>
      </c>
      <c r="W207" s="7">
        <v>2.1490324799999998</v>
      </c>
      <c r="X207" s="7">
        <v>1.4526587599999998</v>
      </c>
      <c r="Y207" s="7">
        <v>0.38440192000000001</v>
      </c>
      <c r="Z207" s="7">
        <v>1.4526587599999998</v>
      </c>
      <c r="AA207" s="21">
        <v>0</v>
      </c>
      <c r="AB207" s="7">
        <v>1.0356256399999999</v>
      </c>
      <c r="AC207" s="21">
        <v>3.3711999999999999E-2</v>
      </c>
      <c r="AD207" s="21">
        <v>1.1616360000000003E-2</v>
      </c>
      <c r="AE207" s="21">
        <v>6.6169599999999999E-3</v>
      </c>
    </row>
    <row r="208" spans="1:31" ht="15.75" customHeight="1" x14ac:dyDescent="0.2">
      <c r="A208" s="3">
        <v>39156</v>
      </c>
      <c r="B208">
        <f t="shared" si="6"/>
        <v>2007</v>
      </c>
      <c r="C208">
        <f t="shared" si="7"/>
        <v>3</v>
      </c>
      <c r="D208" s="7">
        <v>-12.077061649999999</v>
      </c>
      <c r="E208">
        <v>-10.470499999999999</v>
      </c>
      <c r="F208" s="7">
        <v>1129.4645996100001</v>
      </c>
      <c r="H208" s="7">
        <v>1006.28363037</v>
      </c>
      <c r="I208" s="7">
        <v>109.87874603</v>
      </c>
      <c r="J208" s="7">
        <v>0.66437948000000002</v>
      </c>
      <c r="K208" s="7">
        <v>0.28142929</v>
      </c>
      <c r="L208" s="7">
        <v>2.1934590300000001</v>
      </c>
      <c r="M208" s="7">
        <v>0.1312796</v>
      </c>
      <c r="N208" s="7">
        <v>4.02333593</v>
      </c>
      <c r="O208" s="7">
        <v>5.9865708399999997</v>
      </c>
      <c r="P208" s="7">
        <v>2.179064E-2</v>
      </c>
      <c r="Q208" s="7">
        <v>0</v>
      </c>
      <c r="R208" s="7">
        <v>0</v>
      </c>
      <c r="S208" s="7">
        <v>0</v>
      </c>
      <c r="T208" s="7"/>
      <c r="U208" s="7">
        <v>3.5486688900000001</v>
      </c>
      <c r="V208" s="7">
        <v>1.02725597931199</v>
      </c>
      <c r="W208" s="7">
        <v>2.9730987099999999</v>
      </c>
      <c r="X208" s="7">
        <v>1.82098526</v>
      </c>
      <c r="Y208" s="7">
        <v>0.35207630000000001</v>
      </c>
      <c r="Z208" s="7">
        <v>1.82098526</v>
      </c>
      <c r="AA208" s="21">
        <v>1.8587577379024803E-4</v>
      </c>
      <c r="AB208" s="7">
        <v>2.1133679599999997</v>
      </c>
      <c r="AC208" s="21">
        <v>3.7323999999999996E-2</v>
      </c>
      <c r="AD208" s="21">
        <v>1.2860970000000001E-2</v>
      </c>
      <c r="AE208" s="21">
        <v>7.8191300000000005E-3</v>
      </c>
    </row>
    <row r="209" spans="1:31" ht="15.75" customHeight="1" x14ac:dyDescent="0.2">
      <c r="A209" s="3">
        <v>39187</v>
      </c>
      <c r="B209">
        <f t="shared" si="6"/>
        <v>2007</v>
      </c>
      <c r="C209">
        <f t="shared" si="7"/>
        <v>4</v>
      </c>
      <c r="D209" s="7">
        <v>-7.1002082800000004</v>
      </c>
      <c r="E209">
        <v>-10.646800000000001</v>
      </c>
      <c r="F209" s="7">
        <v>1134.44140625</v>
      </c>
      <c r="H209" s="7">
        <v>1006.07720947</v>
      </c>
      <c r="I209" s="7">
        <v>110.12554169000001</v>
      </c>
      <c r="J209" s="7">
        <v>1.1745019000000001</v>
      </c>
      <c r="K209" s="7">
        <v>0.29914903999999998</v>
      </c>
      <c r="L209" s="7">
        <v>3.8497169000000002</v>
      </c>
      <c r="M209" s="7">
        <v>7.9826999999999995E-2</v>
      </c>
      <c r="N209" s="7">
        <v>4.5114674600000004</v>
      </c>
      <c r="O209" s="7">
        <v>8.0526504499999998</v>
      </c>
      <c r="P209" s="7">
        <v>0.27140373000000001</v>
      </c>
      <c r="Q209" s="7">
        <v>0</v>
      </c>
      <c r="R209" s="7">
        <v>0</v>
      </c>
      <c r="S209" s="7">
        <v>0</v>
      </c>
      <c r="T209" s="7"/>
      <c r="U209" s="7">
        <v>14.046911099999999</v>
      </c>
      <c r="V209" s="7">
        <v>2.4230871925914448</v>
      </c>
      <c r="W209" s="7">
        <v>3.8167238999999995</v>
      </c>
      <c r="X209" s="7">
        <v>4.2693776999999997</v>
      </c>
      <c r="Y209" s="7">
        <v>0.61538039999999994</v>
      </c>
      <c r="Z209" s="7">
        <v>4.2693776999999997</v>
      </c>
      <c r="AA209" s="21">
        <v>4.2966305549235317E-3</v>
      </c>
      <c r="AB209" s="7">
        <v>0.57528059999999992</v>
      </c>
      <c r="AC209" s="21">
        <v>3.6119999999999999E-2</v>
      </c>
      <c r="AD209" s="21">
        <v>1.2446100000000002E-2</v>
      </c>
      <c r="AE209" s="21">
        <v>7.8963000000000002E-3</v>
      </c>
    </row>
    <row r="210" spans="1:31" ht="15.75" customHeight="1" x14ac:dyDescent="0.2">
      <c r="A210" s="3">
        <v>39217</v>
      </c>
      <c r="B210">
        <f t="shared" si="6"/>
        <v>2007</v>
      </c>
      <c r="C210">
        <f t="shared" si="7"/>
        <v>5</v>
      </c>
      <c r="D210" s="7">
        <v>-3.7436361300000001</v>
      </c>
      <c r="E210">
        <v>-5.8932000000000002</v>
      </c>
      <c r="F210" s="7">
        <v>1137.7980957</v>
      </c>
      <c r="H210" s="7">
        <v>1006.26818848</v>
      </c>
      <c r="I210" s="7">
        <v>110.29660034</v>
      </c>
      <c r="J210" s="7">
        <v>2.26518416</v>
      </c>
      <c r="K210" s="7">
        <v>0.24492393000000001</v>
      </c>
      <c r="L210" s="7">
        <v>5.7353777900000003</v>
      </c>
      <c r="M210" s="7">
        <v>7.3123999999999997E-4</v>
      </c>
      <c r="N210" s="7">
        <v>3.1767802199999999</v>
      </c>
      <c r="O210" s="7">
        <v>9.3852519999999995</v>
      </c>
      <c r="P210" s="7">
        <v>0.42501295</v>
      </c>
      <c r="Q210" s="7">
        <v>0</v>
      </c>
      <c r="R210" s="7">
        <v>0</v>
      </c>
      <c r="S210" s="7">
        <v>0</v>
      </c>
      <c r="T210" s="7"/>
      <c r="U210" s="7">
        <v>14.211403779999998</v>
      </c>
      <c r="V210" s="7">
        <v>6.2055818984462974</v>
      </c>
      <c r="W210" s="7">
        <v>4.7476419400000003</v>
      </c>
      <c r="X210" s="7">
        <v>6.4814734899999999</v>
      </c>
      <c r="Y210" s="7">
        <v>1.23750078</v>
      </c>
      <c r="Z210" s="7">
        <v>6.4814734899999999</v>
      </c>
      <c r="AA210" s="21">
        <v>7.3216349154597057E-2</v>
      </c>
      <c r="AB210" s="7">
        <v>5.1692499999999994E-3</v>
      </c>
      <c r="AC210" s="21">
        <v>3.7323999999999996E-2</v>
      </c>
      <c r="AD210" s="21">
        <v>1.2860970000000001E-2</v>
      </c>
      <c r="AE210" s="21">
        <v>8.6139700000000003E-3</v>
      </c>
    </row>
    <row r="211" spans="1:31" ht="15.75" customHeight="1" x14ac:dyDescent="0.2">
      <c r="A211" s="3">
        <v>39248</v>
      </c>
      <c r="B211">
        <f t="shared" si="6"/>
        <v>2007</v>
      </c>
      <c r="C211">
        <f t="shared" si="7"/>
        <v>6</v>
      </c>
      <c r="D211" s="7">
        <v>3.0433430700000002</v>
      </c>
      <c r="E211">
        <v>2.4377</v>
      </c>
      <c r="F211" s="7">
        <v>1144.58496094</v>
      </c>
      <c r="H211" s="7">
        <v>1007.637146</v>
      </c>
      <c r="I211" s="7">
        <v>110.21853638</v>
      </c>
      <c r="J211" s="7">
        <v>4.93563318</v>
      </c>
      <c r="K211" s="7">
        <v>0.24385138000000001</v>
      </c>
      <c r="L211" s="7">
        <v>8.5702962899999999</v>
      </c>
      <c r="M211" s="7">
        <v>0.13842581000000001</v>
      </c>
      <c r="N211" s="7">
        <v>0.76324307999999996</v>
      </c>
      <c r="O211" s="7">
        <v>10.172503470000001</v>
      </c>
      <c r="P211" s="7">
        <v>1.90536857</v>
      </c>
      <c r="Q211" s="7">
        <v>0</v>
      </c>
      <c r="R211" s="7">
        <v>0</v>
      </c>
      <c r="S211" s="7">
        <v>0</v>
      </c>
      <c r="T211" s="7"/>
      <c r="U211" s="7">
        <v>27.669006599999996</v>
      </c>
      <c r="V211" s="7">
        <v>15.340584940267426</v>
      </c>
      <c r="W211" s="7">
        <v>5.8203078000000001</v>
      </c>
      <c r="X211" s="7">
        <v>12.5097378</v>
      </c>
      <c r="Y211" s="7">
        <v>2.5966592999999998</v>
      </c>
      <c r="Z211" s="7">
        <v>12.5097378</v>
      </c>
      <c r="AA211" s="21">
        <v>0.49742385477572987</v>
      </c>
      <c r="AB211" s="7">
        <v>0.53407349999999998</v>
      </c>
      <c r="AC211" s="21">
        <v>3.6119999999999999E-2</v>
      </c>
      <c r="AD211" s="21">
        <v>1.2446100000000002E-2</v>
      </c>
      <c r="AE211" s="21">
        <v>8.2953000000000002E-3</v>
      </c>
    </row>
    <row r="212" spans="1:31" ht="15.75" customHeight="1" x14ac:dyDescent="0.2">
      <c r="A212" s="3">
        <v>39278</v>
      </c>
      <c r="B212">
        <f t="shared" si="6"/>
        <v>2007</v>
      </c>
      <c r="C212">
        <f t="shared" si="7"/>
        <v>7</v>
      </c>
      <c r="D212" s="7">
        <v>7.2580709499999996</v>
      </c>
      <c r="E212">
        <v>8.8290000000000006</v>
      </c>
      <c r="F212" s="7">
        <v>1148.79980469</v>
      </c>
      <c r="H212" s="7">
        <v>1008.93365479</v>
      </c>
      <c r="I212" s="7">
        <v>109.32353209999999</v>
      </c>
      <c r="J212" s="7">
        <v>7.2297439600000004</v>
      </c>
      <c r="K212" s="7">
        <v>0.13864329</v>
      </c>
      <c r="L212" s="7">
        <v>10.440179820000001</v>
      </c>
      <c r="M212" s="7">
        <v>0.22672485000000001</v>
      </c>
      <c r="N212" s="7">
        <v>0.15679309</v>
      </c>
      <c r="O212" s="7">
        <v>10.0137167</v>
      </c>
      <c r="P212" s="7">
        <v>2.3367862700000002</v>
      </c>
      <c r="Q212" s="7">
        <v>0</v>
      </c>
      <c r="R212" s="7">
        <v>0</v>
      </c>
      <c r="S212" s="7">
        <v>0</v>
      </c>
      <c r="T212" s="7"/>
      <c r="U212" s="7">
        <v>37.27086259</v>
      </c>
      <c r="V212" s="7">
        <v>18.538706426559369</v>
      </c>
      <c r="W212" s="7">
        <v>6.9161778099999998</v>
      </c>
      <c r="X212" s="7">
        <v>16.645407219999999</v>
      </c>
      <c r="Y212" s="7">
        <v>3.9350857500000003</v>
      </c>
      <c r="Z212" s="7">
        <v>16.645407219999999</v>
      </c>
      <c r="AA212" s="21">
        <v>1.5712871198002454</v>
      </c>
      <c r="AB212" s="7">
        <v>0.70588457000000004</v>
      </c>
      <c r="AC212" s="21">
        <v>3.7323999999999996E-2</v>
      </c>
      <c r="AD212" s="21">
        <v>1.2860970000000001E-2</v>
      </c>
      <c r="AE212" s="21">
        <v>8.6424900000000009E-3</v>
      </c>
    </row>
    <row r="213" spans="1:31" ht="15.75" customHeight="1" x14ac:dyDescent="0.2">
      <c r="A213" s="3">
        <v>39309</v>
      </c>
      <c r="B213">
        <f t="shared" si="6"/>
        <v>2007</v>
      </c>
      <c r="C213">
        <f t="shared" si="7"/>
        <v>8</v>
      </c>
      <c r="D213" s="7">
        <v>9.8869752900000005</v>
      </c>
      <c r="E213">
        <v>14.007099999999999</v>
      </c>
      <c r="F213" s="7">
        <v>1151.42871094</v>
      </c>
      <c r="H213" s="7">
        <v>1009.8605957</v>
      </c>
      <c r="I213" s="7">
        <v>108.17833709999999</v>
      </c>
      <c r="J213" s="7">
        <v>8.7744016600000005</v>
      </c>
      <c r="K213" s="7">
        <v>0.11089928</v>
      </c>
      <c r="L213" s="7">
        <v>12.18112183</v>
      </c>
      <c r="M213" s="7">
        <v>0.22677509000000001</v>
      </c>
      <c r="N213" s="7">
        <v>7.2889919999999997E-2</v>
      </c>
      <c r="O213" s="7">
        <v>10.012816430000001</v>
      </c>
      <c r="P213" s="7">
        <v>2.0107967900000001</v>
      </c>
      <c r="Q213" s="7">
        <v>0</v>
      </c>
      <c r="R213" s="7">
        <v>0</v>
      </c>
      <c r="S213" s="7">
        <v>0</v>
      </c>
      <c r="T213" s="7"/>
      <c r="U213" s="7">
        <v>22.85535698</v>
      </c>
      <c r="V213" s="7">
        <v>24.205240742073116</v>
      </c>
      <c r="W213" s="7">
        <v>6.9263427100000001</v>
      </c>
      <c r="X213" s="7">
        <v>16.223151569999999</v>
      </c>
      <c r="Y213" s="7">
        <v>4.7752080699999997</v>
      </c>
      <c r="Z213" s="7">
        <v>16.223151569999999</v>
      </c>
      <c r="AA213" s="21">
        <v>1.6486937468595353</v>
      </c>
      <c r="AB213" s="7">
        <v>1.07124716</v>
      </c>
      <c r="AC213" s="21">
        <v>3.7323999999999996E-2</v>
      </c>
      <c r="AD213" s="21">
        <v>1.2860970000000001E-2</v>
      </c>
      <c r="AE213" s="21">
        <v>8.7119299999999997E-3</v>
      </c>
    </row>
    <row r="214" spans="1:31" ht="15.75" customHeight="1" x14ac:dyDescent="0.2">
      <c r="A214" s="3">
        <v>39340</v>
      </c>
      <c r="B214">
        <f t="shared" si="6"/>
        <v>2007</v>
      </c>
      <c r="C214">
        <f t="shared" si="7"/>
        <v>9</v>
      </c>
      <c r="D214" s="7">
        <v>10.601701739999999</v>
      </c>
      <c r="E214">
        <v>14.753</v>
      </c>
      <c r="F214" s="7">
        <v>1152.1434326200001</v>
      </c>
      <c r="H214" s="7">
        <v>1010.75744629</v>
      </c>
      <c r="I214" s="7">
        <v>107.95515442</v>
      </c>
      <c r="J214" s="7">
        <v>9.5047206899999992</v>
      </c>
      <c r="K214" s="7">
        <v>0.12282593999999999</v>
      </c>
      <c r="L214" s="7">
        <v>11.559804919999999</v>
      </c>
      <c r="M214" s="7">
        <v>0.22677509000000001</v>
      </c>
      <c r="N214" s="7">
        <v>6.7739380000000002E-2</v>
      </c>
      <c r="O214" s="7">
        <v>9.7673912000000005</v>
      </c>
      <c r="P214" s="7">
        <v>2.1815140199999998</v>
      </c>
      <c r="Q214" s="7">
        <v>0</v>
      </c>
      <c r="R214" s="7">
        <v>0</v>
      </c>
      <c r="S214" s="7">
        <v>0</v>
      </c>
      <c r="T214" s="7"/>
      <c r="U214" s="7">
        <v>24.197553900000003</v>
      </c>
      <c r="V214" s="7">
        <v>23.374099728603689</v>
      </c>
      <c r="W214" s="7">
        <v>5.6336250000000003</v>
      </c>
      <c r="X214" s="7">
        <v>15.543437100000002</v>
      </c>
      <c r="Y214" s="7">
        <v>4.9985754</v>
      </c>
      <c r="Z214" s="7">
        <v>15.543437100000002</v>
      </c>
      <c r="AA214" s="21">
        <v>0.63929817267693845</v>
      </c>
      <c r="AB214" s="7">
        <v>1.1075304000000001</v>
      </c>
      <c r="AC214" s="21">
        <v>3.6119999999999999E-2</v>
      </c>
      <c r="AD214" s="21">
        <v>1.2446100000000002E-2</v>
      </c>
      <c r="AE214" s="21">
        <v>8.2487999999999988E-3</v>
      </c>
    </row>
    <row r="215" spans="1:31" ht="15.75" customHeight="1" x14ac:dyDescent="0.2">
      <c r="A215" s="3">
        <v>39370</v>
      </c>
      <c r="B215">
        <f t="shared" si="6"/>
        <v>2007</v>
      </c>
      <c r="C215">
        <f t="shared" si="7"/>
        <v>10</v>
      </c>
      <c r="D215" s="7">
        <v>-0.21687356999999999</v>
      </c>
      <c r="E215">
        <v>4.8371000000000004</v>
      </c>
      <c r="F215" s="7">
        <v>1141.3248291</v>
      </c>
      <c r="H215" s="7">
        <v>1010.1282959</v>
      </c>
      <c r="I215" s="7">
        <v>108.16523743</v>
      </c>
      <c r="J215" s="7">
        <v>6.6038417799999998</v>
      </c>
      <c r="K215" s="7">
        <v>0.24326913</v>
      </c>
      <c r="L215" s="7">
        <v>6.1122045500000004</v>
      </c>
      <c r="M215" s="7">
        <v>0.22678569000000001</v>
      </c>
      <c r="N215" s="7">
        <v>0.17980473</v>
      </c>
      <c r="O215" s="7">
        <v>9.3456468600000004</v>
      </c>
      <c r="P215" s="7">
        <v>0.31970415000000002</v>
      </c>
      <c r="Q215" s="7">
        <v>0</v>
      </c>
      <c r="R215" s="7">
        <v>0</v>
      </c>
      <c r="S215" s="7">
        <v>0</v>
      </c>
      <c r="T215" s="7"/>
      <c r="U215" s="7">
        <v>8.7554434600000004</v>
      </c>
      <c r="V215" s="7">
        <v>10.578464728301016</v>
      </c>
      <c r="W215" s="7">
        <v>4.3912364899999998</v>
      </c>
      <c r="X215" s="7">
        <v>7.2977475100000007</v>
      </c>
      <c r="Y215" s="7">
        <v>3.5877009900000001</v>
      </c>
      <c r="Z215" s="7">
        <v>7.2977475100000007</v>
      </c>
      <c r="AA215" s="21">
        <v>5.189207589531037E-2</v>
      </c>
      <c r="AB215" s="7">
        <v>1.9795229799999998</v>
      </c>
      <c r="AC215" s="21">
        <v>3.7323999999999996E-2</v>
      </c>
      <c r="AD215" s="21">
        <v>1.2860970000000001E-2</v>
      </c>
      <c r="AE215" s="21">
        <v>8.2670799999999996E-3</v>
      </c>
    </row>
    <row r="216" spans="1:31" ht="15.75" customHeight="1" x14ac:dyDescent="0.2">
      <c r="A216" s="3">
        <v>39401</v>
      </c>
      <c r="B216">
        <f t="shared" si="6"/>
        <v>2007</v>
      </c>
      <c r="C216">
        <f t="shared" si="7"/>
        <v>11</v>
      </c>
      <c r="D216" s="7">
        <v>-6.14111137</v>
      </c>
      <c r="E216">
        <v>-3.3961000000000001</v>
      </c>
      <c r="F216" s="7">
        <v>1135.4005127</v>
      </c>
      <c r="H216" s="7">
        <v>1009.3572998</v>
      </c>
      <c r="I216" s="7">
        <v>108.27972412</v>
      </c>
      <c r="J216" s="7">
        <v>4.13689661</v>
      </c>
      <c r="K216" s="7">
        <v>0.39338422000000001</v>
      </c>
      <c r="L216" s="7">
        <v>4.3166737599999996</v>
      </c>
      <c r="M216" s="7">
        <v>0.13842581000000001</v>
      </c>
      <c r="N216" s="7">
        <v>0.57080399999999998</v>
      </c>
      <c r="O216" s="7">
        <v>8.1958637200000002</v>
      </c>
      <c r="P216" s="7">
        <v>1.148451E-2</v>
      </c>
      <c r="Q216" s="7">
        <v>0</v>
      </c>
      <c r="R216" s="7">
        <v>0</v>
      </c>
      <c r="S216" s="7">
        <v>0</v>
      </c>
      <c r="T216" s="7"/>
      <c r="U216" s="7">
        <v>2.2498892999999995</v>
      </c>
      <c r="V216" s="7">
        <v>4.7636469192722624</v>
      </c>
      <c r="W216" s="7">
        <v>2.493042</v>
      </c>
      <c r="X216" s="7">
        <v>3.0364512000000001</v>
      </c>
      <c r="Y216" s="7">
        <v>2.1751038</v>
      </c>
      <c r="Z216" s="7">
        <v>3.0364512000000001</v>
      </c>
      <c r="AA216" s="21">
        <v>3.8919963227848026E-5</v>
      </c>
      <c r="AB216" s="7">
        <v>0.97372229999999993</v>
      </c>
      <c r="AC216" s="21">
        <v>3.6119999999999999E-2</v>
      </c>
      <c r="AD216" s="21">
        <v>1.2446100000000002E-2</v>
      </c>
      <c r="AE216" s="21">
        <v>7.486200000000001E-3</v>
      </c>
    </row>
    <row r="217" spans="1:31" ht="15.75" customHeight="1" x14ac:dyDescent="0.2">
      <c r="A217" s="3">
        <v>39431</v>
      </c>
      <c r="B217">
        <f t="shared" si="6"/>
        <v>2007</v>
      </c>
      <c r="C217">
        <f t="shared" si="7"/>
        <v>12</v>
      </c>
      <c r="D217" s="7">
        <v>-10.02649021</v>
      </c>
      <c r="E217">
        <v>-8.2195</v>
      </c>
      <c r="F217" s="7">
        <v>1131.5151367200001</v>
      </c>
      <c r="H217" s="7">
        <v>1008.67388916</v>
      </c>
      <c r="I217" s="7">
        <v>108.34076691</v>
      </c>
      <c r="J217" s="7">
        <v>2.8544330599999999</v>
      </c>
      <c r="K217" s="7">
        <v>0.53330593999999998</v>
      </c>
      <c r="L217" s="7">
        <v>3.4971463699999998</v>
      </c>
      <c r="M217" s="7">
        <v>4.8017079999999997E-2</v>
      </c>
      <c r="N217" s="7">
        <v>1.01786745</v>
      </c>
      <c r="O217" s="7">
        <v>6.5440487899999997</v>
      </c>
      <c r="P217" s="7">
        <v>5.7097900000000002E-3</v>
      </c>
      <c r="Q217" s="7">
        <v>0</v>
      </c>
      <c r="R217" s="7">
        <v>0</v>
      </c>
      <c r="S217" s="7">
        <v>0</v>
      </c>
      <c r="T217" s="7"/>
      <c r="U217" s="7">
        <v>0.78931207999999997</v>
      </c>
      <c r="V217" s="7">
        <v>2.7633562616022873</v>
      </c>
      <c r="W217" s="7">
        <v>1.81715955</v>
      </c>
      <c r="X217" s="7">
        <v>2.1374428699999997</v>
      </c>
      <c r="Y217" s="7">
        <v>1.55221433</v>
      </c>
      <c r="Z217" s="7">
        <v>2.1374428699999997</v>
      </c>
      <c r="AA217" s="21">
        <v>0</v>
      </c>
      <c r="AB217" s="7">
        <v>0.86654423999999997</v>
      </c>
      <c r="AC217" s="21">
        <v>3.7323999999999996E-2</v>
      </c>
      <c r="AD217" s="21">
        <v>1.2860970000000001E-2</v>
      </c>
      <c r="AE217" s="21">
        <v>7.2202099999999986E-3</v>
      </c>
    </row>
    <row r="218" spans="1:31" ht="15.75" customHeight="1" x14ac:dyDescent="0.2">
      <c r="A218" s="3">
        <v>39462</v>
      </c>
      <c r="B218">
        <f t="shared" si="6"/>
        <v>2008</v>
      </c>
      <c r="C218">
        <f t="shared" si="7"/>
        <v>1</v>
      </c>
      <c r="D218" s="7">
        <v>-12.639087679999999</v>
      </c>
      <c r="E218">
        <v>-12.8916</v>
      </c>
      <c r="F218" s="7">
        <v>1128.9025878899999</v>
      </c>
      <c r="H218" s="7">
        <v>1007.84161377</v>
      </c>
      <c r="I218" s="7">
        <v>108.41600037000001</v>
      </c>
      <c r="J218" s="7">
        <v>1.60119152</v>
      </c>
      <c r="K218" s="7">
        <v>0.53892541000000005</v>
      </c>
      <c r="L218" s="7">
        <v>2.9664425799999998</v>
      </c>
      <c r="M218" s="7">
        <v>0.12582046</v>
      </c>
      <c r="N218" s="7">
        <v>1.55135763</v>
      </c>
      <c r="O218" s="7">
        <v>5.8434472099999999</v>
      </c>
      <c r="P218" s="7">
        <v>1.78041E-2</v>
      </c>
      <c r="Q218" s="7">
        <v>0</v>
      </c>
      <c r="R218" s="7">
        <v>0</v>
      </c>
      <c r="S218" s="7">
        <v>0</v>
      </c>
      <c r="T218" s="7"/>
      <c r="U218" s="7">
        <v>3.9118630300000001</v>
      </c>
      <c r="V218" s="7">
        <v>1.9777372947966734</v>
      </c>
      <c r="W218" s="7">
        <v>1.9752018900000001</v>
      </c>
      <c r="X218" s="7">
        <v>2.43725689</v>
      </c>
      <c r="Y218" s="7">
        <v>0.86318352999999992</v>
      </c>
      <c r="Z218" s="7">
        <v>2.43725689</v>
      </c>
      <c r="AA218" s="21">
        <v>0</v>
      </c>
      <c r="AB218" s="7">
        <v>2.0827142300000001</v>
      </c>
      <c r="AC218" s="21">
        <v>3.7607340000000003E-2</v>
      </c>
      <c r="AD218" s="21">
        <v>1.2846399999999999E-2</v>
      </c>
      <c r="AE218" s="21">
        <v>7.19851E-3</v>
      </c>
    </row>
    <row r="219" spans="1:31" ht="15.75" customHeight="1" x14ac:dyDescent="0.2">
      <c r="A219" s="3">
        <v>39493</v>
      </c>
      <c r="B219">
        <f t="shared" si="6"/>
        <v>2008</v>
      </c>
      <c r="C219">
        <f t="shared" si="7"/>
        <v>2</v>
      </c>
      <c r="D219" s="7">
        <v>-12.660107610000001</v>
      </c>
      <c r="E219">
        <v>-12.4122</v>
      </c>
      <c r="F219" s="7">
        <v>1128.8815918</v>
      </c>
      <c r="H219" s="7">
        <v>1007.39111328</v>
      </c>
      <c r="I219" s="7">
        <v>108.53775023999999</v>
      </c>
      <c r="J219" s="7">
        <v>1.07456207</v>
      </c>
      <c r="K219" s="7">
        <v>0.23345056</v>
      </c>
      <c r="L219" s="7">
        <v>2.8373415500000001</v>
      </c>
      <c r="M219" s="7">
        <v>0.12630810000000001</v>
      </c>
      <c r="N219" s="7">
        <v>2.71394205</v>
      </c>
      <c r="O219" s="7">
        <v>5.9483070400000004</v>
      </c>
      <c r="P219" s="7">
        <v>1.8802909999999999E-2</v>
      </c>
      <c r="Q219" s="7">
        <v>0</v>
      </c>
      <c r="R219" s="7">
        <v>0</v>
      </c>
      <c r="S219" s="7">
        <v>0</v>
      </c>
      <c r="T219" s="7"/>
      <c r="U219" s="7">
        <v>2.12298067</v>
      </c>
      <c r="V219" s="7">
        <v>1.4105354316168486</v>
      </c>
      <c r="W219" s="7">
        <v>1.97048997</v>
      </c>
      <c r="X219" s="7">
        <v>1.5505575</v>
      </c>
      <c r="Y219" s="7">
        <v>0.53856711999999995</v>
      </c>
      <c r="Z219" s="7">
        <v>1.5505575</v>
      </c>
      <c r="AA219" s="21">
        <v>0</v>
      </c>
      <c r="AB219" s="7">
        <v>1.5021695500000001</v>
      </c>
      <c r="AC219" s="21">
        <v>3.518106E-2</v>
      </c>
      <c r="AD219" s="21">
        <v>1.2017599999999998E-2</v>
      </c>
      <c r="AE219" s="21">
        <v>6.8225400000000002E-3</v>
      </c>
    </row>
    <row r="220" spans="1:31" ht="15.75" customHeight="1" x14ac:dyDescent="0.2">
      <c r="A220" s="3">
        <v>39522</v>
      </c>
      <c r="B220">
        <f t="shared" si="6"/>
        <v>2008</v>
      </c>
      <c r="C220">
        <f t="shared" si="7"/>
        <v>3</v>
      </c>
      <c r="D220" s="7">
        <v>-12.05181217</v>
      </c>
      <c r="E220">
        <v>-11.288399999999999</v>
      </c>
      <c r="F220" s="7">
        <v>1129.48986816</v>
      </c>
      <c r="H220" s="7">
        <v>1007.04394531</v>
      </c>
      <c r="I220" s="7">
        <v>108.77372742</v>
      </c>
      <c r="J220" s="7">
        <v>0.87984127000000001</v>
      </c>
      <c r="K220" s="7">
        <v>0.26920708999999998</v>
      </c>
      <c r="L220" s="7">
        <v>2.8082427999999999</v>
      </c>
      <c r="M220" s="7">
        <v>0.12630810000000001</v>
      </c>
      <c r="N220" s="7">
        <v>3.4124007199999999</v>
      </c>
      <c r="O220" s="7">
        <v>6.1075968700000001</v>
      </c>
      <c r="P220" s="7">
        <v>6.8567240000000002E-2</v>
      </c>
      <c r="Q220" s="7">
        <v>0</v>
      </c>
      <c r="R220" s="7">
        <v>0</v>
      </c>
      <c r="S220" s="7">
        <v>0</v>
      </c>
      <c r="T220" s="7"/>
      <c r="U220" s="7">
        <v>7.0891674199999999</v>
      </c>
      <c r="V220" s="7">
        <v>1.1864396659713001</v>
      </c>
      <c r="W220" s="7">
        <v>3.0652369100000003</v>
      </c>
      <c r="X220" s="7">
        <v>2.4176174600000002</v>
      </c>
      <c r="Y220" s="7">
        <v>0.47071484999999996</v>
      </c>
      <c r="Z220" s="7">
        <v>2.4176174600000002</v>
      </c>
      <c r="AA220" s="21">
        <v>2.55628414537277E-4</v>
      </c>
      <c r="AB220" s="7">
        <v>1.7801433799999999</v>
      </c>
      <c r="AC220" s="21">
        <v>3.7607340000000003E-2</v>
      </c>
      <c r="AD220" s="21">
        <v>1.2846399999999999E-2</v>
      </c>
      <c r="AE220" s="21">
        <v>7.9524299999999999E-3</v>
      </c>
    </row>
    <row r="221" spans="1:31" ht="15.75" customHeight="1" x14ac:dyDescent="0.2">
      <c r="A221" s="3">
        <v>39553</v>
      </c>
      <c r="B221">
        <f t="shared" si="6"/>
        <v>2008</v>
      </c>
      <c r="C221">
        <f t="shared" si="7"/>
        <v>4</v>
      </c>
      <c r="D221" s="7">
        <v>-7.6847462699999998</v>
      </c>
      <c r="E221">
        <v>-7.5038999999999998</v>
      </c>
      <c r="F221" s="7">
        <v>1133.8569335899999</v>
      </c>
      <c r="H221" s="7">
        <v>1006.73284912</v>
      </c>
      <c r="I221" s="7">
        <v>109.04921722</v>
      </c>
      <c r="J221" s="7">
        <v>1.1839485199999999</v>
      </c>
      <c r="K221" s="7">
        <v>0.19766992</v>
      </c>
      <c r="L221" s="7">
        <v>4.1570243800000002</v>
      </c>
      <c r="M221" s="7">
        <v>7.3295299999999994E-2</v>
      </c>
      <c r="N221" s="7">
        <v>4.36375856</v>
      </c>
      <c r="O221" s="7">
        <v>7.9174184800000003</v>
      </c>
      <c r="P221" s="7">
        <v>0.18176982</v>
      </c>
      <c r="Q221" s="7">
        <v>0</v>
      </c>
      <c r="R221" s="7">
        <v>0</v>
      </c>
      <c r="S221" s="7">
        <v>0</v>
      </c>
      <c r="T221" s="7"/>
      <c r="U221" s="7">
        <v>10.310711100000001</v>
      </c>
      <c r="V221" s="7">
        <v>3.0199126399554133</v>
      </c>
      <c r="W221" s="7">
        <v>3.8070576000000003</v>
      </c>
      <c r="X221" s="7">
        <v>3.5054148000000001</v>
      </c>
      <c r="Y221" s="7">
        <v>0.62073959999999995</v>
      </c>
      <c r="Z221" s="7">
        <v>3.5054148000000001</v>
      </c>
      <c r="AA221" s="21">
        <v>4.6602487670632667E-3</v>
      </c>
      <c r="AB221" s="7">
        <v>0.75163170000000001</v>
      </c>
      <c r="AC221" s="21">
        <v>3.6394200000000002E-2</v>
      </c>
      <c r="AD221" s="21">
        <v>1.2431999999999999E-2</v>
      </c>
      <c r="AE221" s="21">
        <v>8.0838000000000004E-3</v>
      </c>
    </row>
    <row r="222" spans="1:31" ht="15.75" customHeight="1" x14ac:dyDescent="0.2">
      <c r="A222" s="3">
        <v>39583</v>
      </c>
      <c r="B222">
        <f t="shared" si="6"/>
        <v>2008</v>
      </c>
      <c r="C222">
        <f t="shared" si="7"/>
        <v>5</v>
      </c>
      <c r="D222" s="7">
        <v>-5.0330524399999996</v>
      </c>
      <c r="E222">
        <v>-5.3125999999999998</v>
      </c>
      <c r="F222" s="7">
        <v>1136.5086669899999</v>
      </c>
      <c r="H222" s="7">
        <v>1006.77435303</v>
      </c>
      <c r="I222" s="7">
        <v>109.22736359</v>
      </c>
      <c r="J222" s="7">
        <v>2.1178238399999998</v>
      </c>
      <c r="K222" s="7">
        <v>0.23180164</v>
      </c>
      <c r="L222" s="7">
        <v>5.45686626</v>
      </c>
      <c r="M222" s="7">
        <v>7.3315999999999995E-4</v>
      </c>
      <c r="N222" s="7">
        <v>3.1235580399999998</v>
      </c>
      <c r="O222" s="7">
        <v>9.2983112299999995</v>
      </c>
      <c r="P222" s="7">
        <v>0.27780043999999998</v>
      </c>
      <c r="Q222" s="7">
        <v>0</v>
      </c>
      <c r="R222" s="7">
        <v>0</v>
      </c>
      <c r="S222" s="7">
        <v>0</v>
      </c>
      <c r="T222" s="7"/>
      <c r="U222" s="7">
        <v>13.19572567</v>
      </c>
      <c r="V222" s="7">
        <v>5.7790201630169777</v>
      </c>
      <c r="W222" s="7">
        <v>4.6348509199999999</v>
      </c>
      <c r="X222" s="7">
        <v>5.8389541600000001</v>
      </c>
      <c r="Y222" s="7">
        <v>1.15685273</v>
      </c>
      <c r="Z222" s="7">
        <v>5.8389541600000001</v>
      </c>
      <c r="AA222" s="21">
        <v>5.9036429822494609E-2</v>
      </c>
      <c r="AB222" s="7">
        <v>4.81089E-3</v>
      </c>
      <c r="AC222" s="21">
        <v>3.7607340000000003E-2</v>
      </c>
      <c r="AD222" s="21">
        <v>1.2846399999999999E-2</v>
      </c>
      <c r="AE222" s="21">
        <v>8.5361599999999992E-3</v>
      </c>
    </row>
    <row r="223" spans="1:31" ht="15.75" customHeight="1" x14ac:dyDescent="0.2">
      <c r="A223" s="3">
        <v>39614</v>
      </c>
      <c r="B223">
        <f t="shared" si="6"/>
        <v>2008</v>
      </c>
      <c r="C223">
        <f t="shared" si="7"/>
        <v>6</v>
      </c>
      <c r="D223" s="7">
        <v>2.0375132599999999</v>
      </c>
      <c r="E223">
        <v>2.6829000000000001</v>
      </c>
      <c r="F223" s="7">
        <v>1143.5792236299999</v>
      </c>
      <c r="H223" s="7">
        <v>1007.86981201</v>
      </c>
      <c r="I223" s="7">
        <v>108.91639709</v>
      </c>
      <c r="J223" s="7">
        <v>4.7228298200000003</v>
      </c>
      <c r="K223" s="7">
        <v>0.15337949000000001</v>
      </c>
      <c r="L223" s="7">
        <v>9.5193252600000005</v>
      </c>
      <c r="M223" s="7">
        <v>0.12826436999999999</v>
      </c>
      <c r="N223" s="7">
        <v>0.65871155000000003</v>
      </c>
      <c r="O223" s="7">
        <v>10.21229076</v>
      </c>
      <c r="P223" s="7">
        <v>1.3981999199999999</v>
      </c>
      <c r="Q223" s="7">
        <v>0</v>
      </c>
      <c r="R223" s="7">
        <v>0</v>
      </c>
      <c r="S223" s="7">
        <v>0</v>
      </c>
      <c r="T223" s="7"/>
      <c r="U223" s="7">
        <v>28.246715099999999</v>
      </c>
      <c r="V223" s="7">
        <v>13.536575218014733</v>
      </c>
      <c r="W223" s="7">
        <v>6.0193289999999999</v>
      </c>
      <c r="X223" s="7">
        <v>12.744008399999998</v>
      </c>
      <c r="Y223" s="7">
        <v>2.4853779</v>
      </c>
      <c r="Z223" s="7">
        <v>12.744008399999998</v>
      </c>
      <c r="AA223" s="21">
        <v>0.76950812519734169</v>
      </c>
      <c r="AB223" s="7">
        <v>0.22488449999999999</v>
      </c>
      <c r="AC223" s="21">
        <v>3.6394200000000002E-2</v>
      </c>
      <c r="AD223" s="21">
        <v>1.2431999999999999E-2</v>
      </c>
      <c r="AE223" s="21">
        <v>8.3628000000000001E-3</v>
      </c>
    </row>
    <row r="224" spans="1:31" ht="15.75" customHeight="1" x14ac:dyDescent="0.2">
      <c r="A224" s="3">
        <v>39644</v>
      </c>
      <c r="B224">
        <f t="shared" si="6"/>
        <v>2008</v>
      </c>
      <c r="C224">
        <f t="shared" si="7"/>
        <v>7</v>
      </c>
      <c r="D224" s="7">
        <v>7.1044411700000003</v>
      </c>
      <c r="E224">
        <v>12.272600000000001</v>
      </c>
      <c r="F224" s="7">
        <v>1148.64611816</v>
      </c>
      <c r="H224" s="7">
        <v>1009.14105225</v>
      </c>
      <c r="I224" s="7">
        <v>107.95900726000001</v>
      </c>
      <c r="J224" s="7">
        <v>7.5446810700000002</v>
      </c>
      <c r="K224" s="7">
        <v>8.1186919999999996E-2</v>
      </c>
      <c r="L224" s="7">
        <v>11.46378326</v>
      </c>
      <c r="M224" s="7">
        <v>0.21974817999999999</v>
      </c>
      <c r="N224" s="7">
        <v>0.11238365</v>
      </c>
      <c r="O224" s="7">
        <v>10.02762699</v>
      </c>
      <c r="P224" s="7">
        <v>2.0966308100000002</v>
      </c>
      <c r="Q224" s="7">
        <v>0</v>
      </c>
      <c r="R224" s="7">
        <v>0</v>
      </c>
      <c r="S224" s="7">
        <v>0</v>
      </c>
      <c r="T224" s="7"/>
      <c r="U224" s="7">
        <v>32.39526102</v>
      </c>
      <c r="V224" s="7">
        <v>21.312971074981856</v>
      </c>
      <c r="W224" s="7">
        <v>6.9467825599999999</v>
      </c>
      <c r="X224" s="7">
        <v>16.342920379999999</v>
      </c>
      <c r="Y224" s="7">
        <v>4.1056090000000003</v>
      </c>
      <c r="Z224" s="7">
        <v>16.342920379999999</v>
      </c>
      <c r="AA224" s="21">
        <v>1.5340551095022783</v>
      </c>
      <c r="AB224" s="7">
        <v>0.65443231999999996</v>
      </c>
      <c r="AC224" s="21">
        <v>3.7607340000000003E-2</v>
      </c>
      <c r="AD224" s="21">
        <v>1.2846399999999999E-2</v>
      </c>
      <c r="AE224" s="21">
        <v>8.7336299999999992E-3</v>
      </c>
    </row>
    <row r="225" spans="1:31" ht="15.75" customHeight="1" x14ac:dyDescent="0.2">
      <c r="A225" s="3">
        <v>39675</v>
      </c>
      <c r="B225">
        <f t="shared" si="6"/>
        <v>2008</v>
      </c>
      <c r="C225">
        <f t="shared" si="7"/>
        <v>8</v>
      </c>
      <c r="D225" s="7">
        <v>9.5131225599999993</v>
      </c>
      <c r="E225">
        <v>15.258900000000001</v>
      </c>
      <c r="F225" s="7">
        <v>1151.0548095700001</v>
      </c>
      <c r="H225" s="7">
        <v>1010.20410156</v>
      </c>
      <c r="I225" s="7">
        <v>107.16287231</v>
      </c>
      <c r="J225" s="7">
        <v>8.8661298800000008</v>
      </c>
      <c r="K225" s="7">
        <v>5.0428889999999997E-2</v>
      </c>
      <c r="L225" s="7">
        <v>12.4279232</v>
      </c>
      <c r="M225" s="7">
        <v>0.21975198000000001</v>
      </c>
      <c r="N225" s="7">
        <v>7.1609590000000001E-2</v>
      </c>
      <c r="O225" s="7">
        <v>10.070732120000001</v>
      </c>
      <c r="P225" s="7">
        <v>1.98127162</v>
      </c>
      <c r="Q225" s="7">
        <v>0</v>
      </c>
      <c r="R225" s="7">
        <v>0</v>
      </c>
      <c r="S225" s="7">
        <v>0</v>
      </c>
      <c r="T225" s="7"/>
      <c r="U225" s="7">
        <v>31.888835100000005</v>
      </c>
      <c r="V225" s="7">
        <v>21.97791995063475</v>
      </c>
      <c r="W225" s="7">
        <v>6.5490361300000002</v>
      </c>
      <c r="X225" s="7">
        <v>16.68038142</v>
      </c>
      <c r="Y225" s="7">
        <v>4.8276275200000001</v>
      </c>
      <c r="Z225" s="7">
        <v>16.68038142</v>
      </c>
      <c r="AA225" s="21">
        <v>1.4931399431803354</v>
      </c>
      <c r="AB225" s="7">
        <v>0.30985646999999999</v>
      </c>
      <c r="AC225" s="21">
        <v>3.7607340000000003E-2</v>
      </c>
      <c r="AD225" s="21">
        <v>1.2846399999999999E-2</v>
      </c>
      <c r="AE225" s="21">
        <v>8.6874400000000011E-3</v>
      </c>
    </row>
    <row r="226" spans="1:31" ht="15.75" customHeight="1" x14ac:dyDescent="0.2">
      <c r="A226" s="3">
        <v>39706</v>
      </c>
      <c r="B226">
        <f t="shared" si="6"/>
        <v>2008</v>
      </c>
      <c r="C226">
        <f t="shared" si="7"/>
        <v>9</v>
      </c>
      <c r="D226" s="7">
        <v>5.2220544799999997</v>
      </c>
      <c r="E226">
        <v>14.4506</v>
      </c>
      <c r="F226" s="7">
        <v>1146.7636718799999</v>
      </c>
      <c r="H226" s="7">
        <v>1010.25744629</v>
      </c>
      <c r="I226" s="7">
        <v>106.93408203</v>
      </c>
      <c r="J226" s="7">
        <v>8.3157796899999994</v>
      </c>
      <c r="K226" s="7">
        <v>0.11349877999999999</v>
      </c>
      <c r="L226" s="7">
        <v>9.9199905400000006</v>
      </c>
      <c r="M226" s="7">
        <v>0.21975198000000001</v>
      </c>
      <c r="N226" s="7">
        <v>6.7876199999999998E-2</v>
      </c>
      <c r="O226" s="7">
        <v>9.8854932800000004</v>
      </c>
      <c r="P226" s="7">
        <v>1.0497832300000001</v>
      </c>
      <c r="Q226" s="7">
        <v>0</v>
      </c>
      <c r="R226" s="7">
        <v>0</v>
      </c>
      <c r="S226" s="7">
        <v>0</v>
      </c>
      <c r="T226" s="7"/>
      <c r="U226" s="7">
        <v>15.006860999999997</v>
      </c>
      <c r="V226" s="7">
        <v>20.777070324093852</v>
      </c>
      <c r="W226" s="7">
        <v>5.6562815999999998</v>
      </c>
      <c r="X226" s="7">
        <v>11.3816232</v>
      </c>
      <c r="Y226" s="7">
        <v>4.3721639999999997</v>
      </c>
      <c r="Z226" s="7">
        <v>11.3816232</v>
      </c>
      <c r="AA226" s="21">
        <v>0.58319526005343791</v>
      </c>
      <c r="AB226" s="7">
        <v>0.96849540000000001</v>
      </c>
      <c r="AC226" s="21">
        <v>3.6394200000000002E-2</v>
      </c>
      <c r="AD226" s="21">
        <v>1.2431999999999999E-2</v>
      </c>
      <c r="AE226" s="21">
        <v>8.3511000000000002E-3</v>
      </c>
    </row>
    <row r="227" spans="1:31" ht="15.75" customHeight="1" x14ac:dyDescent="0.2">
      <c r="A227" s="3">
        <v>39736</v>
      </c>
      <c r="B227">
        <f t="shared" si="6"/>
        <v>2008</v>
      </c>
      <c r="C227">
        <f t="shared" si="7"/>
        <v>10</v>
      </c>
      <c r="D227" s="7">
        <v>-1.6522762799999999</v>
      </c>
      <c r="E227">
        <v>6.1826999999999996</v>
      </c>
      <c r="F227" s="7">
        <v>1139.8894043</v>
      </c>
      <c r="H227" s="7">
        <v>1009.86865234</v>
      </c>
      <c r="I227" s="7">
        <v>107.23461914000001</v>
      </c>
      <c r="J227" s="7">
        <v>5.8854260399999996</v>
      </c>
      <c r="K227" s="7">
        <v>0.21446810999999999</v>
      </c>
      <c r="L227" s="7">
        <v>6.47349262</v>
      </c>
      <c r="M227" s="7">
        <v>0.21976258000000001</v>
      </c>
      <c r="N227" s="7">
        <v>0.35484019</v>
      </c>
      <c r="O227" s="7">
        <v>9.4104251899999998</v>
      </c>
      <c r="P227" s="7">
        <v>0.22771779</v>
      </c>
      <c r="Q227" s="7">
        <v>0</v>
      </c>
      <c r="R227" s="7">
        <v>0</v>
      </c>
      <c r="S227" s="7">
        <v>0</v>
      </c>
      <c r="T227" s="7"/>
      <c r="U227" s="7">
        <v>9.8262442199999995</v>
      </c>
      <c r="V227" s="7">
        <v>8.7535999095399255</v>
      </c>
      <c r="W227" s="7">
        <v>4.1676179900000001</v>
      </c>
      <c r="X227" s="7">
        <v>6.4959297200000004</v>
      </c>
      <c r="Y227" s="7">
        <v>3.19635544</v>
      </c>
      <c r="Z227" s="7">
        <v>6.4959297200000004</v>
      </c>
      <c r="AA227" s="21">
        <v>1.5823265950803092E-2</v>
      </c>
      <c r="AB227" s="7">
        <v>1.8934378399999998</v>
      </c>
      <c r="AC227" s="21">
        <v>3.7607340000000003E-2</v>
      </c>
      <c r="AD227" s="21">
        <v>1.2846399999999999E-2</v>
      </c>
      <c r="AE227" s="21">
        <v>8.2500300000000002E-3</v>
      </c>
    </row>
    <row r="228" spans="1:31" ht="15.75" customHeight="1" x14ac:dyDescent="0.2">
      <c r="A228" s="3">
        <v>39767</v>
      </c>
      <c r="B228">
        <f t="shared" si="6"/>
        <v>2008</v>
      </c>
      <c r="C228">
        <f t="shared" si="7"/>
        <v>11</v>
      </c>
      <c r="D228" s="7">
        <v>-6.3949990300000001</v>
      </c>
      <c r="E228">
        <v>-1.6245000000000001</v>
      </c>
      <c r="F228" s="7">
        <v>1135.1467285199999</v>
      </c>
      <c r="H228" s="7">
        <v>1009.15911865</v>
      </c>
      <c r="I228" s="7">
        <v>107.31111908</v>
      </c>
      <c r="J228" s="7">
        <v>3.8323366600000002</v>
      </c>
      <c r="K228" s="7">
        <v>0.35914415</v>
      </c>
      <c r="L228" s="7">
        <v>4.5270443</v>
      </c>
      <c r="M228" s="7">
        <v>0.12826436999999999</v>
      </c>
      <c r="N228" s="7">
        <v>1.3848378699999999</v>
      </c>
      <c r="O228" s="7">
        <v>8.4290514000000005</v>
      </c>
      <c r="P228" s="7">
        <v>1.5733069999999998E-2</v>
      </c>
      <c r="Q228" s="7">
        <v>0</v>
      </c>
      <c r="R228" s="7">
        <v>0</v>
      </c>
      <c r="S228" s="7">
        <v>0</v>
      </c>
      <c r="T228" s="7"/>
      <c r="U228" s="7">
        <v>0.87149489999999996</v>
      </c>
      <c r="V228" s="7">
        <v>5.2134959232201279</v>
      </c>
      <c r="W228" s="7">
        <v>2.4112598999999997</v>
      </c>
      <c r="X228" s="7">
        <v>2.8584305999999997</v>
      </c>
      <c r="Y228" s="7">
        <v>2.0150357999999997</v>
      </c>
      <c r="Z228" s="7">
        <v>2.8584305999999997</v>
      </c>
      <c r="AA228" s="21">
        <v>9.7657190473792477E-6</v>
      </c>
      <c r="AB228" s="7">
        <v>0.95181450000000012</v>
      </c>
      <c r="AC228" s="21">
        <v>3.6394200000000002E-2</v>
      </c>
      <c r="AD228" s="21">
        <v>1.2431999999999999E-2</v>
      </c>
      <c r="AE228" s="21">
        <v>7.4616000000000005E-3</v>
      </c>
    </row>
    <row r="229" spans="1:31" ht="15.75" customHeight="1" x14ac:dyDescent="0.2">
      <c r="A229" s="3">
        <v>39797</v>
      </c>
      <c r="B229">
        <f t="shared" si="6"/>
        <v>2008</v>
      </c>
      <c r="C229">
        <f t="shared" si="7"/>
        <v>12</v>
      </c>
      <c r="D229" s="7">
        <v>-11.29087734</v>
      </c>
      <c r="E229">
        <v>-7.5652999999999997</v>
      </c>
      <c r="F229" s="7">
        <v>1130.2508544899999</v>
      </c>
      <c r="H229" s="7">
        <v>1008.50518799</v>
      </c>
      <c r="I229" s="7">
        <v>107.36766815</v>
      </c>
      <c r="J229" s="7">
        <v>2.6305847199999999</v>
      </c>
      <c r="K229" s="7">
        <v>0.51958811000000005</v>
      </c>
      <c r="L229" s="7">
        <v>3.3160982099999998</v>
      </c>
      <c r="M229" s="7">
        <v>4.9703530000000003E-2</v>
      </c>
      <c r="N229" s="7">
        <v>1.60498691</v>
      </c>
      <c r="O229" s="7">
        <v>6.25077105</v>
      </c>
      <c r="P229" s="7">
        <v>6.1968300000000004E-3</v>
      </c>
      <c r="Q229" s="7">
        <v>0</v>
      </c>
      <c r="R229" s="7">
        <v>0</v>
      </c>
      <c r="S229" s="7">
        <v>0</v>
      </c>
      <c r="T229" s="7"/>
      <c r="U229" s="7">
        <v>0.81257912999999982</v>
      </c>
      <c r="V229" s="7">
        <v>2.4310329462827824</v>
      </c>
      <c r="W229" s="7">
        <v>2.0071238299999998</v>
      </c>
      <c r="X229" s="7">
        <v>2.0294965299999999</v>
      </c>
      <c r="Y229" s="7">
        <v>1.42988895</v>
      </c>
      <c r="Z229" s="7">
        <v>2.0294965299999999</v>
      </c>
      <c r="AA229" s="21">
        <v>0</v>
      </c>
      <c r="AB229" s="7">
        <v>0.9376911</v>
      </c>
      <c r="AC229" s="21">
        <v>3.7607340000000003E-2</v>
      </c>
      <c r="AD229" s="21">
        <v>1.2846399999999999E-2</v>
      </c>
      <c r="AE229" s="21">
        <v>7.4545700000000006E-3</v>
      </c>
    </row>
    <row r="230" spans="1:31" ht="15.75" customHeight="1" x14ac:dyDescent="0.2">
      <c r="A230" s="3">
        <v>39828</v>
      </c>
      <c r="B230">
        <f t="shared" si="6"/>
        <v>2009</v>
      </c>
      <c r="C230">
        <f t="shared" si="7"/>
        <v>1</v>
      </c>
      <c r="D230" s="7">
        <v>-13.70012951</v>
      </c>
      <c r="E230">
        <v>-12.1076</v>
      </c>
      <c r="F230" s="7">
        <v>1127.8415527300001</v>
      </c>
      <c r="H230" s="7">
        <v>1007.67956543</v>
      </c>
      <c r="I230" s="7">
        <v>107.615448</v>
      </c>
      <c r="J230" s="7">
        <v>1.47018921</v>
      </c>
      <c r="K230" s="7">
        <v>0.56056947000000001</v>
      </c>
      <c r="L230" s="7">
        <v>2.8244495399999998</v>
      </c>
      <c r="M230" s="7">
        <v>0.12623118</v>
      </c>
      <c r="N230" s="7">
        <v>2.1187477100000001</v>
      </c>
      <c r="O230" s="7">
        <v>5.4381580400000002</v>
      </c>
      <c r="P230" s="7">
        <v>8.1745800000000007E-3</v>
      </c>
      <c r="Q230" s="7">
        <v>0</v>
      </c>
      <c r="R230" s="7">
        <v>0</v>
      </c>
      <c r="S230" s="7">
        <v>0</v>
      </c>
      <c r="T230" s="7"/>
      <c r="U230" s="7">
        <v>1.4885518</v>
      </c>
      <c r="V230" s="7">
        <v>1.7398601315020616</v>
      </c>
      <c r="W230" s="7">
        <v>1.9803664899999998</v>
      </c>
      <c r="X230" s="7">
        <v>2.24698478</v>
      </c>
      <c r="Y230" s="7">
        <v>0.79126973</v>
      </c>
      <c r="Z230" s="7">
        <v>2.24698478</v>
      </c>
      <c r="AA230" s="21">
        <v>0</v>
      </c>
      <c r="AB230" s="7">
        <v>2.55441085</v>
      </c>
      <c r="AC230" s="21">
        <v>3.7877659999999994E-2</v>
      </c>
      <c r="AD230" s="21">
        <v>1.281912E-2</v>
      </c>
      <c r="AE230" s="21">
        <v>7.3640499999999996E-3</v>
      </c>
    </row>
    <row r="231" spans="1:31" ht="15.75" customHeight="1" x14ac:dyDescent="0.2">
      <c r="A231" s="3">
        <v>39859</v>
      </c>
      <c r="B231">
        <f t="shared" si="6"/>
        <v>2009</v>
      </c>
      <c r="C231">
        <f t="shared" si="7"/>
        <v>2</v>
      </c>
      <c r="D231" s="7">
        <v>-15.09769535</v>
      </c>
      <c r="E231">
        <v>-14.2781</v>
      </c>
      <c r="F231" s="7">
        <v>1126.4439697299999</v>
      </c>
      <c r="H231" s="7">
        <v>1007.25708008</v>
      </c>
      <c r="I231" s="7">
        <v>107.85885620000001</v>
      </c>
      <c r="J231" s="7">
        <v>0.95046507999999996</v>
      </c>
      <c r="K231" s="7">
        <v>0.36677235000000002</v>
      </c>
      <c r="L231" s="7">
        <v>2.4462769</v>
      </c>
      <c r="M231" s="7">
        <v>0.12683522999999999</v>
      </c>
      <c r="N231" s="7">
        <v>2.6105890299999999</v>
      </c>
      <c r="O231" s="7">
        <v>4.7963113799999997</v>
      </c>
      <c r="P231" s="7">
        <v>3.0820529999999999E-2</v>
      </c>
      <c r="Q231" s="7">
        <v>0</v>
      </c>
      <c r="R231" s="7">
        <v>0</v>
      </c>
      <c r="S231" s="7">
        <v>0</v>
      </c>
      <c r="T231" s="7"/>
      <c r="U231" s="7">
        <v>3.5919164400000003</v>
      </c>
      <c r="V231" s="7">
        <v>1.0634046036542188</v>
      </c>
      <c r="W231" s="7">
        <v>1.86038104</v>
      </c>
      <c r="X231" s="7">
        <v>1.7091947599999999</v>
      </c>
      <c r="Y231" s="7">
        <v>0.45799291999999997</v>
      </c>
      <c r="Z231" s="7">
        <v>1.7091947599999999</v>
      </c>
      <c r="AA231" s="21">
        <v>9.3369801623723546E-7</v>
      </c>
      <c r="AB231" s="7">
        <v>1.40281736</v>
      </c>
      <c r="AC231" s="21">
        <v>3.4212079999999992E-2</v>
      </c>
      <c r="AD231" s="21">
        <v>1.1578560000000002E-2</v>
      </c>
      <c r="AE231" s="21">
        <v>6.9473599999999996E-3</v>
      </c>
    </row>
    <row r="232" spans="1:31" ht="15.75" customHeight="1" x14ac:dyDescent="0.2">
      <c r="A232" s="3">
        <v>39887</v>
      </c>
      <c r="B232">
        <f t="shared" si="6"/>
        <v>2009</v>
      </c>
      <c r="C232">
        <f t="shared" si="7"/>
        <v>3</v>
      </c>
      <c r="D232" s="7">
        <v>-14.389349940000001</v>
      </c>
      <c r="E232">
        <v>-13.253500000000001</v>
      </c>
      <c r="F232" s="7">
        <v>1127.15234375</v>
      </c>
      <c r="H232" s="7">
        <v>1006.84936523</v>
      </c>
      <c r="I232" s="7">
        <v>108.03451538</v>
      </c>
      <c r="J232" s="7">
        <v>0.73660146999999998</v>
      </c>
      <c r="K232" s="7">
        <v>0.35290754000000002</v>
      </c>
      <c r="L232" s="7">
        <v>2.4576823700000001</v>
      </c>
      <c r="M232" s="7">
        <v>0.12683522999999999</v>
      </c>
      <c r="N232" s="7">
        <v>3.7330839600000001</v>
      </c>
      <c r="O232" s="7">
        <v>4.8354248999999996</v>
      </c>
      <c r="P232" s="7">
        <v>2.5885600000000002E-2</v>
      </c>
      <c r="Q232" s="7">
        <v>0</v>
      </c>
      <c r="R232" s="7">
        <v>0</v>
      </c>
      <c r="S232" s="7">
        <v>0</v>
      </c>
      <c r="T232" s="7"/>
      <c r="U232" s="7">
        <v>3.94693395</v>
      </c>
      <c r="V232" s="7">
        <v>0.84683785753250251</v>
      </c>
      <c r="W232" s="7">
        <v>2.5368003699999999</v>
      </c>
      <c r="X232" s="7">
        <v>1.93338754</v>
      </c>
      <c r="Y232" s="7">
        <v>0.39207776999999999</v>
      </c>
      <c r="Z232" s="7">
        <v>1.93338754</v>
      </c>
      <c r="AA232" s="21">
        <v>9.5743744709224688E-5</v>
      </c>
      <c r="AB232" s="7">
        <v>1.9470910900000002</v>
      </c>
      <c r="AC232" s="21">
        <v>3.7877659999999994E-2</v>
      </c>
      <c r="AD232" s="21">
        <v>1.281912E-2</v>
      </c>
      <c r="AE232" s="21">
        <v>8.0879000000000003E-3</v>
      </c>
    </row>
    <row r="233" spans="1:31" ht="15.75" customHeight="1" x14ac:dyDescent="0.2">
      <c r="A233" s="3">
        <v>39918</v>
      </c>
      <c r="B233">
        <f t="shared" si="6"/>
        <v>2009</v>
      </c>
      <c r="C233">
        <f t="shared" si="7"/>
        <v>4</v>
      </c>
      <c r="D233" s="7">
        <v>-11.055162429999999</v>
      </c>
      <c r="E233">
        <v>-10.351900000000001</v>
      </c>
      <c r="F233" s="7">
        <v>1130.4865722699999</v>
      </c>
      <c r="H233" s="7">
        <v>1006.5345459</v>
      </c>
      <c r="I233" s="7">
        <v>108.20427703999999</v>
      </c>
      <c r="J233" s="7">
        <v>0.86032224000000002</v>
      </c>
      <c r="K233" s="7">
        <v>0.24400707999999999</v>
      </c>
      <c r="L233" s="7">
        <v>3.4182720199999999</v>
      </c>
      <c r="M233" s="7">
        <v>7.4359659999999994E-2</v>
      </c>
      <c r="N233" s="7">
        <v>4.2898211499999999</v>
      </c>
      <c r="O233" s="7">
        <v>6.7663903200000002</v>
      </c>
      <c r="P233" s="7">
        <v>9.4511360000000003E-2</v>
      </c>
      <c r="Q233" s="7">
        <v>0</v>
      </c>
      <c r="R233" s="7">
        <v>0</v>
      </c>
      <c r="S233" s="7">
        <v>0</v>
      </c>
      <c r="T233" s="7"/>
      <c r="U233" s="7">
        <v>8.3004096000000001</v>
      </c>
      <c r="V233" s="7">
        <v>1.5818077120109206</v>
      </c>
      <c r="W233" s="7">
        <v>3.9697650000000002</v>
      </c>
      <c r="X233" s="7">
        <v>2.7177261000000001</v>
      </c>
      <c r="Y233" s="7">
        <v>0.44967689999999999</v>
      </c>
      <c r="Z233" s="7">
        <v>2.7177261000000001</v>
      </c>
      <c r="AA233" s="21">
        <v>3.9457315963723335E-3</v>
      </c>
      <c r="AB233" s="7">
        <v>0.97426859999999993</v>
      </c>
      <c r="AC233" s="21">
        <v>3.6655799999999995E-2</v>
      </c>
      <c r="AD233" s="21">
        <v>1.2405599999999999E-2</v>
      </c>
      <c r="AE233" s="21">
        <v>8.2238999999999993E-3</v>
      </c>
    </row>
    <row r="234" spans="1:31" ht="15.75" customHeight="1" x14ac:dyDescent="0.2">
      <c r="A234" s="3">
        <v>39948</v>
      </c>
      <c r="B234">
        <f t="shared" si="6"/>
        <v>2009</v>
      </c>
      <c r="C234">
        <f t="shared" si="7"/>
        <v>5</v>
      </c>
      <c r="D234" s="7">
        <v>-7.8628001200000002</v>
      </c>
      <c r="E234">
        <v>-11.3773</v>
      </c>
      <c r="F234" s="7">
        <v>1133.6788330100001</v>
      </c>
      <c r="H234" s="7">
        <v>1006.5826416</v>
      </c>
      <c r="I234" s="7">
        <v>108.49738311999999</v>
      </c>
      <c r="J234" s="7">
        <v>1.6912711899999999</v>
      </c>
      <c r="K234" s="7">
        <v>0.26862985</v>
      </c>
      <c r="L234" s="7">
        <v>4.8331356000000003</v>
      </c>
      <c r="M234" s="7">
        <v>9.0892000000000002E-4</v>
      </c>
      <c r="N234" s="7">
        <v>2.71611118</v>
      </c>
      <c r="O234" s="7">
        <v>8.8233060800000001</v>
      </c>
      <c r="P234" s="7">
        <v>0.26551086000000002</v>
      </c>
      <c r="Q234" s="7">
        <v>0</v>
      </c>
      <c r="R234" s="7">
        <v>0</v>
      </c>
      <c r="S234" s="7">
        <v>0</v>
      </c>
      <c r="T234" s="7"/>
      <c r="U234" s="7">
        <v>14.55675804</v>
      </c>
      <c r="V234" s="7">
        <v>4.4815807695699803</v>
      </c>
      <c r="W234" s="7">
        <v>4.5009647099999999</v>
      </c>
      <c r="X234" s="7">
        <v>5.1301447399999995</v>
      </c>
      <c r="Y234" s="7">
        <v>0.92411960999999998</v>
      </c>
      <c r="Z234" s="7">
        <v>5.1301447399999995</v>
      </c>
      <c r="AA234" s="21">
        <v>4.4739205943532465E-2</v>
      </c>
      <c r="AB234" s="7">
        <v>5.6801299999999994E-3</v>
      </c>
      <c r="AC234" s="21">
        <v>3.7877659999999994E-2</v>
      </c>
      <c r="AD234" s="21">
        <v>1.281912E-2</v>
      </c>
      <c r="AE234" s="21">
        <v>8.5814199999999993E-3</v>
      </c>
    </row>
    <row r="235" spans="1:31" ht="15.75" customHeight="1" x14ac:dyDescent="0.2">
      <c r="A235" s="3">
        <v>39979</v>
      </c>
      <c r="B235">
        <f t="shared" si="6"/>
        <v>2009</v>
      </c>
      <c r="C235">
        <f t="shared" si="7"/>
        <v>6</v>
      </c>
      <c r="D235" s="7">
        <v>-4.9087710400000004</v>
      </c>
      <c r="E235">
        <v>-4.3810000000000002</v>
      </c>
      <c r="F235" s="7">
        <v>1136.6329345700001</v>
      </c>
      <c r="H235" s="7">
        <v>1007.0826416</v>
      </c>
      <c r="I235" s="7">
        <v>108.1207428</v>
      </c>
      <c r="J235" s="7">
        <v>3.0302372000000002</v>
      </c>
      <c r="K235" s="7">
        <v>0.35086706000000001</v>
      </c>
      <c r="L235" s="7">
        <v>6.9399600000000001</v>
      </c>
      <c r="M235" s="7">
        <v>0.12928052000000001</v>
      </c>
      <c r="N235" s="7">
        <v>0.70097410999999998</v>
      </c>
      <c r="O235" s="7">
        <v>9.6085128799999993</v>
      </c>
      <c r="P235" s="7">
        <v>0.66968923999999996</v>
      </c>
      <c r="Q235" s="7">
        <v>0</v>
      </c>
      <c r="R235" s="7">
        <v>0</v>
      </c>
      <c r="S235" s="7">
        <v>0</v>
      </c>
      <c r="T235" s="7"/>
      <c r="U235" s="7">
        <v>20.260144499999999</v>
      </c>
      <c r="V235" s="7">
        <v>9.4620974263010336</v>
      </c>
      <c r="W235" s="7">
        <v>5.8807143000000002</v>
      </c>
      <c r="X235" s="7">
        <v>8.3627307000000002</v>
      </c>
      <c r="Y235" s="7">
        <v>1.5913850999999999</v>
      </c>
      <c r="Z235" s="7">
        <v>8.3627307000000002</v>
      </c>
      <c r="AA235" s="21">
        <v>0.7327783507447243</v>
      </c>
      <c r="AB235" s="7">
        <v>1.0386438</v>
      </c>
      <c r="AC235" s="21">
        <v>3.6655799999999995E-2</v>
      </c>
      <c r="AD235" s="21">
        <v>1.2405599999999999E-2</v>
      </c>
      <c r="AE235" s="21">
        <v>8.5976999999999998E-3</v>
      </c>
    </row>
    <row r="236" spans="1:31" ht="15.75" customHeight="1" x14ac:dyDescent="0.2">
      <c r="A236" s="3">
        <v>40009</v>
      </c>
      <c r="B236">
        <f t="shared" si="6"/>
        <v>2009</v>
      </c>
      <c r="C236">
        <f t="shared" si="7"/>
        <v>7</v>
      </c>
      <c r="D236" s="7">
        <v>-0.25123068999999998</v>
      </c>
      <c r="E236">
        <v>3.9317000000000002</v>
      </c>
      <c r="F236" s="7">
        <v>1141.2904052700001</v>
      </c>
      <c r="H236" s="7">
        <v>1008.01281738</v>
      </c>
      <c r="I236" s="7">
        <v>106.92370605000001</v>
      </c>
      <c r="J236" s="7">
        <v>5.3064265300000004</v>
      </c>
      <c r="K236" s="7">
        <v>0.24567913999999999</v>
      </c>
      <c r="L236" s="7">
        <v>9.2886219000000008</v>
      </c>
      <c r="M236" s="7">
        <v>0.21755107000000001</v>
      </c>
      <c r="N236" s="7">
        <v>0.10059867</v>
      </c>
      <c r="O236" s="7">
        <v>9.7357273099999997</v>
      </c>
      <c r="P236" s="7">
        <v>1.4592862099999999</v>
      </c>
      <c r="Q236" s="7">
        <v>0</v>
      </c>
      <c r="R236" s="7">
        <v>0</v>
      </c>
      <c r="S236" s="7">
        <v>0</v>
      </c>
      <c r="T236" s="7"/>
      <c r="U236" s="7">
        <v>26.178033079999995</v>
      </c>
      <c r="V236" s="7">
        <v>15.352220436428054</v>
      </c>
      <c r="W236" s="7">
        <v>7.2868432599999995</v>
      </c>
      <c r="X236" s="7">
        <v>12.74920446</v>
      </c>
      <c r="Y236" s="7">
        <v>2.8831091200000003</v>
      </c>
      <c r="Z236" s="7">
        <v>12.74920446</v>
      </c>
      <c r="AA236" s="21">
        <v>1.8055407556375815</v>
      </c>
      <c r="AB236" s="7">
        <v>1.5090961199999999</v>
      </c>
      <c r="AC236" s="21">
        <v>3.7877659999999994E-2</v>
      </c>
      <c r="AD236" s="21">
        <v>1.281912E-2</v>
      </c>
      <c r="AE236" s="21">
        <v>8.9428799999999985E-3</v>
      </c>
    </row>
    <row r="237" spans="1:31" ht="15.75" customHeight="1" x14ac:dyDescent="0.2">
      <c r="A237" s="3">
        <v>40040</v>
      </c>
      <c r="B237">
        <f t="shared" si="6"/>
        <v>2009</v>
      </c>
      <c r="C237">
        <f t="shared" si="7"/>
        <v>8</v>
      </c>
      <c r="D237" s="7">
        <v>6.2988572100000004</v>
      </c>
      <c r="E237">
        <v>10.119999999999999</v>
      </c>
      <c r="F237" s="7">
        <v>1147.8405761700001</v>
      </c>
      <c r="H237" s="7">
        <v>1009.4229126</v>
      </c>
      <c r="I237" s="7">
        <v>105.88832092</v>
      </c>
      <c r="J237" s="7">
        <v>7.9109292</v>
      </c>
      <c r="K237" s="7">
        <v>4.2911629999999999E-2</v>
      </c>
      <c r="L237" s="7">
        <v>11.65436077</v>
      </c>
      <c r="M237" s="7">
        <v>0.21755107000000001</v>
      </c>
      <c r="N237" s="7">
        <v>6.8122450000000001E-2</v>
      </c>
      <c r="O237" s="7">
        <v>10.02377701</v>
      </c>
      <c r="P237" s="7">
        <v>2.6116397400000002</v>
      </c>
      <c r="Q237" s="7">
        <v>0</v>
      </c>
      <c r="R237" s="7">
        <v>0</v>
      </c>
      <c r="S237" s="7">
        <v>0</v>
      </c>
      <c r="T237" s="7"/>
      <c r="U237" s="7">
        <v>32.558291259999997</v>
      </c>
      <c r="V237" s="7">
        <v>23.414158721254388</v>
      </c>
      <c r="W237" s="7">
        <v>6.7042503399999998</v>
      </c>
      <c r="X237" s="7">
        <v>16.839390959999999</v>
      </c>
      <c r="Y237" s="7">
        <v>4.3061799299999999</v>
      </c>
      <c r="Z237" s="7">
        <v>16.839390959999999</v>
      </c>
      <c r="AA237" s="21">
        <v>1.6145150021190671</v>
      </c>
      <c r="AB237" s="7">
        <v>0.21773097999999999</v>
      </c>
      <c r="AC237" s="21">
        <v>3.7877659999999994E-2</v>
      </c>
      <c r="AD237" s="21">
        <v>1.281912E-2</v>
      </c>
      <c r="AE237" s="21">
        <v>8.81206E-3</v>
      </c>
    </row>
    <row r="238" spans="1:31" ht="15.75" customHeight="1" x14ac:dyDescent="0.2">
      <c r="A238" s="3">
        <v>40071</v>
      </c>
      <c r="B238">
        <f t="shared" si="6"/>
        <v>2009</v>
      </c>
      <c r="C238">
        <f t="shared" si="7"/>
        <v>9</v>
      </c>
      <c r="D238" s="7">
        <v>0.47429705</v>
      </c>
      <c r="E238">
        <v>5.5384000000000002</v>
      </c>
      <c r="F238" s="7">
        <v>1142.01599121</v>
      </c>
      <c r="H238" s="7">
        <v>1009.48303223</v>
      </c>
      <c r="I238" s="7">
        <v>105.39751434</v>
      </c>
      <c r="J238" s="7">
        <v>7.1601262099999996</v>
      </c>
      <c r="K238" s="7">
        <v>0.12696260000000001</v>
      </c>
      <c r="L238" s="7">
        <v>8.8999805500000004</v>
      </c>
      <c r="M238" s="7">
        <v>0.21755107000000001</v>
      </c>
      <c r="N238" s="7">
        <v>6.4245079999999996E-2</v>
      </c>
      <c r="O238" s="7">
        <v>9.8128213899999999</v>
      </c>
      <c r="P238" s="7">
        <v>0.85374450999999996</v>
      </c>
      <c r="Q238" s="7">
        <v>0</v>
      </c>
      <c r="R238" s="7">
        <v>0</v>
      </c>
      <c r="S238" s="7">
        <v>0</v>
      </c>
      <c r="T238" s="7"/>
      <c r="U238" s="7">
        <v>13.282123800000001</v>
      </c>
      <c r="V238" s="7">
        <v>14.708249435388392</v>
      </c>
      <c r="W238" s="7">
        <v>5.8770069000000005</v>
      </c>
      <c r="X238" s="7">
        <v>9.8012049000000001</v>
      </c>
      <c r="Y238" s="7">
        <v>3.7622795999999998</v>
      </c>
      <c r="Z238" s="7">
        <v>9.8012049000000001</v>
      </c>
      <c r="AA238" s="21">
        <v>0.76130496883519683</v>
      </c>
      <c r="AB238" s="7">
        <v>1.4443488</v>
      </c>
      <c r="AC238" s="21">
        <v>3.6655799999999995E-2</v>
      </c>
      <c r="AD238" s="21">
        <v>1.2405599999999999E-2</v>
      </c>
      <c r="AE238" s="21">
        <v>8.5200000000000015E-3</v>
      </c>
    </row>
    <row r="239" spans="1:31" ht="15.75" customHeight="1" x14ac:dyDescent="0.2">
      <c r="A239" s="3">
        <v>40101</v>
      </c>
      <c r="B239">
        <f t="shared" si="6"/>
        <v>2009</v>
      </c>
      <c r="C239">
        <f t="shared" si="7"/>
        <v>10</v>
      </c>
      <c r="D239" s="7">
        <v>-3.9150338200000001</v>
      </c>
      <c r="E239">
        <v>-0.61639999999999995</v>
      </c>
      <c r="F239" s="7">
        <v>1137.62658691</v>
      </c>
      <c r="H239" s="7">
        <v>1009.3961792</v>
      </c>
      <c r="I239" s="7">
        <v>105.64524077999999</v>
      </c>
      <c r="J239" s="7">
        <v>5.5836529700000002</v>
      </c>
      <c r="K239" s="7">
        <v>0.26447636000000002</v>
      </c>
      <c r="L239" s="7">
        <v>6.6133346599999996</v>
      </c>
      <c r="M239" s="7">
        <v>0.21756421000000001</v>
      </c>
      <c r="N239" s="7">
        <v>0.14866319</v>
      </c>
      <c r="O239" s="7">
        <v>9.2883606000000007</v>
      </c>
      <c r="P239" s="7">
        <v>0.46918657000000002</v>
      </c>
      <c r="Q239" s="7">
        <v>0</v>
      </c>
      <c r="R239" s="7">
        <v>0</v>
      </c>
      <c r="S239" s="7">
        <v>0</v>
      </c>
      <c r="T239" s="7"/>
      <c r="U239" s="7">
        <v>10.142524509999999</v>
      </c>
      <c r="V239" s="7">
        <v>12.178854538080083</v>
      </c>
      <c r="W239" s="7">
        <v>4.4282876900000003</v>
      </c>
      <c r="X239" s="7">
        <v>7.5417429300000007</v>
      </c>
      <c r="Y239" s="7">
        <v>3.0313542200000003</v>
      </c>
      <c r="Z239" s="7">
        <v>7.5417429300000007</v>
      </c>
      <c r="AA239" s="21">
        <v>5.1043722323938258E-2</v>
      </c>
      <c r="AB239" s="7">
        <v>1.9655122199999999</v>
      </c>
      <c r="AC239" s="21">
        <v>3.7877659999999994E-2</v>
      </c>
      <c r="AD239" s="21">
        <v>1.281912E-2</v>
      </c>
      <c r="AE239" s="21">
        <v>8.4320000000000003E-3</v>
      </c>
    </row>
    <row r="240" spans="1:31" ht="15.75" customHeight="1" x14ac:dyDescent="0.2">
      <c r="A240" s="3">
        <v>40132</v>
      </c>
      <c r="B240">
        <f t="shared" si="6"/>
        <v>2009</v>
      </c>
      <c r="C240">
        <f t="shared" si="7"/>
        <v>11</v>
      </c>
      <c r="D240" s="7">
        <v>-11.026577</v>
      </c>
      <c r="E240">
        <v>-8.3832000000000004</v>
      </c>
      <c r="F240" s="7">
        <v>1130.5151367200001</v>
      </c>
      <c r="H240" s="7">
        <v>1008.67651367</v>
      </c>
      <c r="I240" s="7">
        <v>105.83667755</v>
      </c>
      <c r="J240" s="7">
        <v>3.5223021499999998</v>
      </c>
      <c r="K240" s="7">
        <v>0.43865266000000003</v>
      </c>
      <c r="L240" s="7">
        <v>3.8782589399999998</v>
      </c>
      <c r="M240" s="7">
        <v>0.12928052000000001</v>
      </c>
      <c r="N240" s="7">
        <v>0.51541488999999996</v>
      </c>
      <c r="O240" s="7">
        <v>7.4952893300000003</v>
      </c>
      <c r="P240" s="7">
        <v>2.2686830000000002E-2</v>
      </c>
      <c r="Q240" s="7">
        <v>0</v>
      </c>
      <c r="R240" s="7">
        <v>0</v>
      </c>
      <c r="S240" s="7">
        <v>0</v>
      </c>
      <c r="T240" s="7"/>
      <c r="U240" s="7">
        <v>1.9885101000000003</v>
      </c>
      <c r="V240" s="7">
        <v>3.1113888385324628</v>
      </c>
      <c r="W240" s="7">
        <v>2.3976198000000002</v>
      </c>
      <c r="X240" s="7">
        <v>2.7531680999999999</v>
      </c>
      <c r="Y240" s="7">
        <v>1.8514736999999999</v>
      </c>
      <c r="Z240" s="7">
        <v>2.7531680999999999</v>
      </c>
      <c r="AA240" s="21">
        <v>2.630551247786742E-4</v>
      </c>
      <c r="AB240" s="7">
        <v>0.96246209999999988</v>
      </c>
      <c r="AC240" s="21">
        <v>3.6655799999999995E-2</v>
      </c>
      <c r="AD240" s="21">
        <v>1.2405599999999999E-2</v>
      </c>
      <c r="AE240" s="21">
        <v>7.6251000000000001E-3</v>
      </c>
    </row>
    <row r="241" spans="1:31" ht="15.75" customHeight="1" x14ac:dyDescent="0.2">
      <c r="A241" s="3">
        <v>40162</v>
      </c>
      <c r="B241">
        <f t="shared" si="6"/>
        <v>2009</v>
      </c>
      <c r="C241">
        <f t="shared" si="7"/>
        <v>12</v>
      </c>
      <c r="D241" s="7">
        <v>-14.03143406</v>
      </c>
      <c r="E241">
        <v>-13.592499999999999</v>
      </c>
      <c r="F241" s="7">
        <v>1127.5102539100001</v>
      </c>
      <c r="H241" s="7">
        <v>1008.0670166</v>
      </c>
      <c r="I241" s="7">
        <v>105.96761322</v>
      </c>
      <c r="J241" s="7">
        <v>2.5329902199999998</v>
      </c>
      <c r="K241" s="7">
        <v>0.57054751999999997</v>
      </c>
      <c r="L241" s="7">
        <v>3.4113721799999999</v>
      </c>
      <c r="M241" s="7">
        <v>4.8195439999999999E-2</v>
      </c>
      <c r="N241" s="7">
        <v>0.99446774000000004</v>
      </c>
      <c r="O241" s="7">
        <v>5.9062094700000003</v>
      </c>
      <c r="P241" s="7">
        <v>1.180112E-2</v>
      </c>
      <c r="Q241" s="7">
        <v>0</v>
      </c>
      <c r="R241" s="7">
        <v>0</v>
      </c>
      <c r="S241" s="7">
        <v>0</v>
      </c>
      <c r="T241" s="7"/>
      <c r="U241" s="7">
        <v>1.63412439</v>
      </c>
      <c r="V241" s="7">
        <v>2.6636631558266473</v>
      </c>
      <c r="W241" s="7">
        <v>1.70026258</v>
      </c>
      <c r="X241" s="7">
        <v>2.1565723499999998</v>
      </c>
      <c r="Y241" s="7">
        <v>1.3767471999999998</v>
      </c>
      <c r="Z241" s="7">
        <v>2.1565723499999998</v>
      </c>
      <c r="AA241" s="21">
        <v>0</v>
      </c>
      <c r="AB241" s="7">
        <v>0.91645299999999996</v>
      </c>
      <c r="AC241" s="21">
        <v>3.7877659999999994E-2</v>
      </c>
      <c r="AD241" s="21">
        <v>1.281912E-2</v>
      </c>
      <c r="AE241" s="21">
        <v>7.3761399999999998E-3</v>
      </c>
    </row>
    <row r="242" spans="1:31" ht="15.75" customHeight="1" x14ac:dyDescent="0.2">
      <c r="A242" s="3">
        <v>40193</v>
      </c>
      <c r="B242">
        <f t="shared" si="6"/>
        <v>2010</v>
      </c>
      <c r="C242">
        <f t="shared" si="7"/>
        <v>1</v>
      </c>
      <c r="D242" s="7">
        <v>-16.779748919999999</v>
      </c>
      <c r="E242">
        <v>-17.6675</v>
      </c>
      <c r="F242" s="7">
        <v>1124.7619628899999</v>
      </c>
      <c r="H242" s="7">
        <v>1007.24871826</v>
      </c>
      <c r="I242" s="7">
        <v>106.01977539000001</v>
      </c>
      <c r="J242" s="7">
        <v>1.41613495</v>
      </c>
      <c r="K242" s="7">
        <v>0.57149017000000002</v>
      </c>
      <c r="L242" s="7">
        <v>2.6992056400000002</v>
      </c>
      <c r="M242" s="7">
        <v>0.12639270999999999</v>
      </c>
      <c r="N242" s="7">
        <v>1.47042549</v>
      </c>
      <c r="O242" s="7">
        <v>5.2038402599999998</v>
      </c>
      <c r="P242" s="7">
        <v>5.9153599999999997E-3</v>
      </c>
      <c r="Q242" s="7">
        <v>0</v>
      </c>
      <c r="R242" s="7">
        <v>0</v>
      </c>
      <c r="S242" s="7">
        <v>0</v>
      </c>
      <c r="T242" s="7"/>
      <c r="U242" s="7">
        <v>0.73927436000000002</v>
      </c>
      <c r="V242" s="7">
        <v>1.8240988688562081</v>
      </c>
      <c r="W242" s="7">
        <v>1.62380046</v>
      </c>
      <c r="X242" s="7">
        <v>2.1608140800000002</v>
      </c>
      <c r="Y242" s="7">
        <v>0.76166938000000006</v>
      </c>
      <c r="Z242" s="7">
        <v>2.1608140800000002</v>
      </c>
      <c r="AA242" s="21">
        <v>0</v>
      </c>
      <c r="AB242" s="7">
        <v>2.5110883500000001</v>
      </c>
      <c r="AC242" s="21">
        <v>4.092341E-2</v>
      </c>
      <c r="AD242" s="21">
        <v>1.371812E-2</v>
      </c>
      <c r="AE242" s="21">
        <v>7.236639999999999E-3</v>
      </c>
    </row>
    <row r="243" spans="1:31" ht="15.75" customHeight="1" x14ac:dyDescent="0.2">
      <c r="A243" s="3">
        <v>40224</v>
      </c>
      <c r="B243">
        <f t="shared" si="6"/>
        <v>2010</v>
      </c>
      <c r="C243">
        <f t="shared" si="7"/>
        <v>2</v>
      </c>
      <c r="D243" s="7">
        <v>-18.250946039999999</v>
      </c>
      <c r="E243">
        <v>-20.334499999999998</v>
      </c>
      <c r="F243" s="7">
        <v>1123.2907714800001</v>
      </c>
      <c r="H243" s="7">
        <v>1006.85302734</v>
      </c>
      <c r="I243" s="7">
        <v>106.1862793</v>
      </c>
      <c r="J243" s="7">
        <v>0.90215778000000002</v>
      </c>
      <c r="K243" s="7">
        <v>0.36618906000000001</v>
      </c>
      <c r="L243" s="7">
        <v>2.1920261399999998</v>
      </c>
      <c r="M243" s="7">
        <v>0.12689559</v>
      </c>
      <c r="N243" s="7">
        <v>2.1779875799999999</v>
      </c>
      <c r="O243" s="7">
        <v>4.4722185100000003</v>
      </c>
      <c r="P243" s="7">
        <v>1.391473E-2</v>
      </c>
      <c r="Q243" s="7">
        <v>0</v>
      </c>
      <c r="R243" s="7">
        <v>0</v>
      </c>
      <c r="S243" s="7">
        <v>0</v>
      </c>
      <c r="T243" s="7"/>
      <c r="U243" s="7">
        <v>2.11180368</v>
      </c>
      <c r="V243" s="7">
        <v>1.0535296362678375</v>
      </c>
      <c r="W243" s="7">
        <v>1.6796259200000001</v>
      </c>
      <c r="X243" s="7">
        <v>1.5930583199999999</v>
      </c>
      <c r="Y243" s="7">
        <v>0.43435084000000002</v>
      </c>
      <c r="Z243" s="7">
        <v>1.5930583199999999</v>
      </c>
      <c r="AA243" s="21">
        <v>0</v>
      </c>
      <c r="AB243" s="7">
        <v>1.3963028800000001</v>
      </c>
      <c r="AC243" s="21">
        <v>3.6963079999999995E-2</v>
      </c>
      <c r="AD243" s="21">
        <v>1.2390560000000002E-2</v>
      </c>
      <c r="AE243" s="21">
        <v>6.9428799999999994E-3</v>
      </c>
    </row>
    <row r="244" spans="1:31" ht="15.75" customHeight="1" x14ac:dyDescent="0.2">
      <c r="A244" s="3">
        <v>40252</v>
      </c>
      <c r="B244">
        <f t="shared" si="6"/>
        <v>2010</v>
      </c>
      <c r="C244">
        <f t="shared" si="7"/>
        <v>3</v>
      </c>
      <c r="D244" s="7">
        <v>-16.596651080000001</v>
      </c>
      <c r="E244">
        <v>-19.793199999999999</v>
      </c>
      <c r="F244" s="7">
        <v>1124.9450683600001</v>
      </c>
      <c r="H244" s="7">
        <v>1006.53607178</v>
      </c>
      <c r="I244" s="7">
        <v>106.50375366</v>
      </c>
      <c r="J244" s="7">
        <v>0.82618243000000002</v>
      </c>
      <c r="K244" s="7">
        <v>0.35890572999999998</v>
      </c>
      <c r="L244" s="7">
        <v>2.4287433599999999</v>
      </c>
      <c r="M244" s="7">
        <v>0.12689559</v>
      </c>
      <c r="N244" s="7">
        <v>2.9536876699999999</v>
      </c>
      <c r="O244" s="7">
        <v>5.1075711300000002</v>
      </c>
      <c r="P244" s="7">
        <v>0.10320472999999999</v>
      </c>
      <c r="Q244" s="7">
        <v>0</v>
      </c>
      <c r="R244" s="7">
        <v>0</v>
      </c>
      <c r="S244" s="7">
        <v>0</v>
      </c>
      <c r="T244" s="7"/>
      <c r="U244" s="7">
        <v>8.67788425</v>
      </c>
      <c r="V244" s="7">
        <v>0.82256965039188601</v>
      </c>
      <c r="W244" s="7">
        <v>2.9895696300000001</v>
      </c>
      <c r="X244" s="7">
        <v>2.73571776</v>
      </c>
      <c r="Y244" s="7">
        <v>0.44116254999999999</v>
      </c>
      <c r="Z244" s="7">
        <v>2.73571776</v>
      </c>
      <c r="AA244" s="21">
        <v>8.6041383741518676E-4</v>
      </c>
      <c r="AB244" s="7">
        <v>2.1731728499999998</v>
      </c>
      <c r="AC244" s="21">
        <v>4.092341E-2</v>
      </c>
      <c r="AD244" s="21">
        <v>1.371812E-2</v>
      </c>
      <c r="AE244" s="21">
        <v>8.3079999999999994E-3</v>
      </c>
    </row>
    <row r="245" spans="1:31" ht="15.75" customHeight="1" x14ac:dyDescent="0.2">
      <c r="A245" s="3">
        <v>40283</v>
      </c>
      <c r="B245">
        <f t="shared" si="6"/>
        <v>2010</v>
      </c>
      <c r="C245">
        <f t="shared" si="7"/>
        <v>4</v>
      </c>
      <c r="D245" s="7">
        <v>-7.2460837400000004</v>
      </c>
      <c r="E245">
        <v>-14.924899999999999</v>
      </c>
      <c r="F245" s="7">
        <v>1134.2955322299999</v>
      </c>
      <c r="H245" s="7">
        <v>1006.76501465</v>
      </c>
      <c r="I245" s="7">
        <v>106.79790497</v>
      </c>
      <c r="J245" s="7">
        <v>1.97647309</v>
      </c>
      <c r="K245" s="7">
        <v>0.28150046000000001</v>
      </c>
      <c r="L245" s="7">
        <v>5.3612241699999998</v>
      </c>
      <c r="M245" s="7">
        <v>7.5128609999999998E-2</v>
      </c>
      <c r="N245" s="7">
        <v>3.6394848799999999</v>
      </c>
      <c r="O245" s="7">
        <v>8.4319944400000004</v>
      </c>
      <c r="P245" s="7">
        <v>0.96684402000000003</v>
      </c>
      <c r="Q245" s="7">
        <v>0</v>
      </c>
      <c r="R245" s="7">
        <v>0</v>
      </c>
      <c r="S245" s="7">
        <v>0</v>
      </c>
      <c r="T245" s="7"/>
      <c r="U245" s="7">
        <v>19.8335571</v>
      </c>
      <c r="V245" s="7">
        <v>5.1756239909879946</v>
      </c>
      <c r="W245" s="7">
        <v>4.0430774999999999</v>
      </c>
      <c r="X245" s="7">
        <v>6.8660925000000006</v>
      </c>
      <c r="Y245" s="7">
        <v>1.0383288000000002</v>
      </c>
      <c r="Z245" s="7">
        <v>6.8660925000000006</v>
      </c>
      <c r="AA245" s="21">
        <v>6.5808560589324817E-3</v>
      </c>
      <c r="AB245" s="7">
        <v>0.69699869999999997</v>
      </c>
      <c r="AC245" s="21">
        <v>3.9603299999999994E-2</v>
      </c>
      <c r="AD245" s="21">
        <v>1.32756E-2</v>
      </c>
      <c r="AE245" s="21">
        <v>8.269799999999999E-3</v>
      </c>
    </row>
    <row r="246" spans="1:31" ht="15.75" customHeight="1" x14ac:dyDescent="0.2">
      <c r="A246" s="3">
        <v>40313</v>
      </c>
      <c r="B246">
        <f t="shared" si="6"/>
        <v>2010</v>
      </c>
      <c r="C246">
        <f t="shared" si="7"/>
        <v>5</v>
      </c>
      <c r="D246" s="7">
        <v>-0.17015927</v>
      </c>
      <c r="E246">
        <v>-6.7073999999999998</v>
      </c>
      <c r="F246" s="7">
        <v>1141.37145996</v>
      </c>
      <c r="H246" s="7">
        <v>1007.5970459</v>
      </c>
      <c r="I246" s="7">
        <v>107.20245361000001</v>
      </c>
      <c r="J246" s="7">
        <v>4.1529598200000004</v>
      </c>
      <c r="K246" s="7">
        <v>0.19533782999999999</v>
      </c>
      <c r="L246" s="7">
        <v>7.3827033000000002</v>
      </c>
      <c r="M246" s="7">
        <v>7.7222E-4</v>
      </c>
      <c r="N246" s="7">
        <v>3.34066486</v>
      </c>
      <c r="O246" s="7">
        <v>10.055641169999999</v>
      </c>
      <c r="P246" s="7">
        <v>1.44393218</v>
      </c>
      <c r="Q246" s="7">
        <v>0</v>
      </c>
      <c r="R246" s="7">
        <v>0</v>
      </c>
      <c r="S246" s="7">
        <v>0</v>
      </c>
      <c r="T246" s="7"/>
      <c r="U246" s="7">
        <v>21.458455129999997</v>
      </c>
      <c r="V246" s="7">
        <v>13.620791660948397</v>
      </c>
      <c r="W246" s="7">
        <v>4.6237848499999998</v>
      </c>
      <c r="X246" s="7">
        <v>10.8551956</v>
      </c>
      <c r="Y246" s="7">
        <v>2.2681646</v>
      </c>
      <c r="Z246" s="7">
        <v>10.8551956</v>
      </c>
      <c r="AA246" s="21">
        <v>8.2720478729015626E-2</v>
      </c>
      <c r="AB246" s="7">
        <v>3.5433000000000001E-3</v>
      </c>
      <c r="AC246" s="21">
        <v>4.092341E-2</v>
      </c>
      <c r="AD246" s="21">
        <v>1.371812E-2</v>
      </c>
      <c r="AE246" s="21">
        <v>8.6738000000000006E-3</v>
      </c>
    </row>
    <row r="247" spans="1:31" ht="15.75" customHeight="1" x14ac:dyDescent="0.2">
      <c r="A247" s="3">
        <v>40344</v>
      </c>
      <c r="B247">
        <f t="shared" si="6"/>
        <v>2010</v>
      </c>
      <c r="C247">
        <f t="shared" si="7"/>
        <v>6</v>
      </c>
      <c r="D247" s="7">
        <v>3.9001579300000002</v>
      </c>
      <c r="E247">
        <v>-1.3268</v>
      </c>
      <c r="F247" s="7">
        <v>1145.4418945299999</v>
      </c>
      <c r="H247" s="7">
        <v>1008.7764892599999</v>
      </c>
      <c r="I247" s="7">
        <v>107.10794067</v>
      </c>
      <c r="J247" s="7">
        <v>6.3321867000000003</v>
      </c>
      <c r="K247" s="7">
        <v>0.17218580999999999</v>
      </c>
      <c r="L247" s="7">
        <v>8.7210197399999991</v>
      </c>
      <c r="M247" s="7">
        <v>0.13086009000000001</v>
      </c>
      <c r="N247" s="7">
        <v>1.8649933299999999</v>
      </c>
      <c r="O247" s="7">
        <v>10.143308640000001</v>
      </c>
      <c r="P247" s="7">
        <v>2.19284678</v>
      </c>
      <c r="Q247" s="7">
        <v>0</v>
      </c>
      <c r="R247" s="7">
        <v>0</v>
      </c>
      <c r="S247" s="7">
        <v>0</v>
      </c>
      <c r="T247" s="7"/>
      <c r="U247" s="7">
        <v>29.176307999999999</v>
      </c>
      <c r="V247" s="7">
        <v>16.26924568697887</v>
      </c>
      <c r="W247" s="7">
        <v>5.6672676000000006</v>
      </c>
      <c r="X247" s="7">
        <v>13.7529033</v>
      </c>
      <c r="Y247" s="7">
        <v>3.3339827999999998</v>
      </c>
      <c r="Z247" s="7">
        <v>13.7529033</v>
      </c>
      <c r="AA247" s="21">
        <v>0.58923066497533383</v>
      </c>
      <c r="AB247" s="7">
        <v>0.36036299999999999</v>
      </c>
      <c r="AC247" s="21">
        <v>3.9603299999999994E-2</v>
      </c>
      <c r="AD247" s="21">
        <v>1.32756E-2</v>
      </c>
      <c r="AE247" s="21">
        <v>8.5415999999999999E-3</v>
      </c>
    </row>
    <row r="248" spans="1:31" ht="15.75" customHeight="1" x14ac:dyDescent="0.2">
      <c r="A248" s="3">
        <v>40374</v>
      </c>
      <c r="B248">
        <f t="shared" si="6"/>
        <v>2010</v>
      </c>
      <c r="C248">
        <f t="shared" si="7"/>
        <v>7</v>
      </c>
      <c r="D248" s="7">
        <v>6.0164909399999997</v>
      </c>
      <c r="E248">
        <v>5.2323000000000004</v>
      </c>
      <c r="F248" s="7">
        <v>1147.55822754</v>
      </c>
      <c r="H248" s="7">
        <v>1009.7121582</v>
      </c>
      <c r="I248" s="7">
        <v>106.08429717999999</v>
      </c>
      <c r="J248" s="7">
        <v>8.2688531899999997</v>
      </c>
      <c r="K248" s="7">
        <v>0.11473844</v>
      </c>
      <c r="L248" s="7">
        <v>10.019044879999999</v>
      </c>
      <c r="M248" s="7">
        <v>0.21982160000000001</v>
      </c>
      <c r="N248" s="7">
        <v>0.63395285999999995</v>
      </c>
      <c r="O248" s="7">
        <v>9.9753208200000003</v>
      </c>
      <c r="P248" s="7">
        <v>2.5299596800000002</v>
      </c>
      <c r="Q248" s="7">
        <v>0</v>
      </c>
      <c r="R248" s="7">
        <v>0</v>
      </c>
      <c r="S248" s="7">
        <v>0</v>
      </c>
      <c r="T248" s="7"/>
      <c r="U248" s="7">
        <v>29.735823410000002</v>
      </c>
      <c r="V248" s="7">
        <v>21.230823932194458</v>
      </c>
      <c r="W248" s="7">
        <v>7.0988518200000001</v>
      </c>
      <c r="X248" s="7">
        <v>16.846196080000002</v>
      </c>
      <c r="Y248" s="7">
        <v>4.5008469099999999</v>
      </c>
      <c r="Z248" s="7">
        <v>16.846196080000002</v>
      </c>
      <c r="AA248" s="21">
        <v>1.5760126766149476</v>
      </c>
      <c r="AB248" s="7">
        <v>0.94072940999999999</v>
      </c>
      <c r="AC248" s="21">
        <v>4.092341E-2</v>
      </c>
      <c r="AD248" s="21">
        <v>1.371812E-2</v>
      </c>
      <c r="AE248" s="21">
        <v>8.9850399999999997E-3</v>
      </c>
    </row>
    <row r="249" spans="1:31" ht="15.75" customHeight="1" x14ac:dyDescent="0.2">
      <c r="A249" s="3">
        <v>40405</v>
      </c>
      <c r="B249">
        <f t="shared" si="6"/>
        <v>2010</v>
      </c>
      <c r="C249">
        <f t="shared" si="7"/>
        <v>8</v>
      </c>
      <c r="D249" s="7">
        <v>6.4012651399999996</v>
      </c>
      <c r="E249">
        <v>5.9813999999999998</v>
      </c>
      <c r="F249" s="7">
        <v>1147.94299316</v>
      </c>
      <c r="H249" s="7">
        <v>1010.34564209</v>
      </c>
      <c r="I249" s="7">
        <v>104.91938019</v>
      </c>
      <c r="J249" s="7">
        <v>8.8049898100000004</v>
      </c>
      <c r="K249" s="7">
        <v>0.11034151</v>
      </c>
      <c r="L249" s="7">
        <v>11.60061741</v>
      </c>
      <c r="M249" s="7">
        <v>0.21982160000000001</v>
      </c>
      <c r="N249" s="7">
        <v>0.13754739999999999</v>
      </c>
      <c r="O249" s="7">
        <v>10.05834198</v>
      </c>
      <c r="P249" s="7">
        <v>1.7462374000000001</v>
      </c>
      <c r="Q249" s="7">
        <v>0</v>
      </c>
      <c r="R249" s="7">
        <v>0</v>
      </c>
      <c r="S249" s="7">
        <v>0</v>
      </c>
      <c r="T249" s="7"/>
      <c r="U249" s="7">
        <v>28.1597273</v>
      </c>
      <c r="V249" s="7">
        <v>22.140998856829629</v>
      </c>
      <c r="W249" s="7">
        <v>6.9668206499999998</v>
      </c>
      <c r="X249" s="7">
        <v>16.449343069999998</v>
      </c>
      <c r="Y249" s="7">
        <v>4.7930510499999999</v>
      </c>
      <c r="Z249" s="7">
        <v>16.449343069999998</v>
      </c>
      <c r="AA249" s="21">
        <v>1.8150759465502584</v>
      </c>
      <c r="AB249" s="7">
        <v>1.08323393</v>
      </c>
      <c r="AC249" s="21">
        <v>4.092341E-2</v>
      </c>
      <c r="AD249" s="21">
        <v>1.371812E-2</v>
      </c>
      <c r="AE249" s="21">
        <v>8.9838000000000001E-3</v>
      </c>
    </row>
    <row r="250" spans="1:31" ht="15.75" customHeight="1" x14ac:dyDescent="0.2">
      <c r="A250" s="3">
        <v>40436</v>
      </c>
      <c r="B250">
        <f t="shared" si="6"/>
        <v>2010</v>
      </c>
      <c r="C250">
        <f t="shared" si="7"/>
        <v>9</v>
      </c>
      <c r="D250" s="7">
        <v>8.4227743099999994</v>
      </c>
      <c r="E250">
        <v>9.7325999999999997</v>
      </c>
      <c r="F250" s="7">
        <v>1149.96447754</v>
      </c>
      <c r="H250" s="7">
        <v>1011.00390625</v>
      </c>
      <c r="I250" s="7">
        <v>104.59280396</v>
      </c>
      <c r="J250" s="7">
        <v>9.5274105099999993</v>
      </c>
      <c r="K250" s="7">
        <v>0.10547701</v>
      </c>
      <c r="L250" s="7">
        <v>12.7851572</v>
      </c>
      <c r="M250" s="7">
        <v>0.21982160000000001</v>
      </c>
      <c r="N250" s="7">
        <v>6.7905270000000004E-2</v>
      </c>
      <c r="O250" s="7">
        <v>10.00903606</v>
      </c>
      <c r="P250" s="7">
        <v>1.6529108299999999</v>
      </c>
      <c r="Q250" s="7">
        <v>0</v>
      </c>
      <c r="R250" s="7">
        <v>0</v>
      </c>
      <c r="S250" s="7">
        <v>0</v>
      </c>
      <c r="T250" s="7"/>
      <c r="U250" s="7">
        <v>23.612807399999998</v>
      </c>
      <c r="V250" s="7">
        <v>22.244733937863145</v>
      </c>
      <c r="W250" s="7">
        <v>5.7277541999999997</v>
      </c>
      <c r="X250" s="7">
        <v>15.2577531</v>
      </c>
      <c r="Y250" s="7">
        <v>5.0111658000000006</v>
      </c>
      <c r="Z250" s="7">
        <v>15.2577531</v>
      </c>
      <c r="AA250" s="21">
        <v>0.79625285684407165</v>
      </c>
      <c r="AB250" s="7">
        <v>0.97596450000000012</v>
      </c>
      <c r="AC250" s="21">
        <v>3.9603299999999994E-2</v>
      </c>
      <c r="AD250" s="21">
        <v>1.32756E-2</v>
      </c>
      <c r="AE250" s="21">
        <v>8.5182000000000001E-3</v>
      </c>
    </row>
    <row r="251" spans="1:31" ht="15.75" customHeight="1" x14ac:dyDescent="0.2">
      <c r="A251" s="3">
        <v>40466</v>
      </c>
      <c r="B251">
        <f t="shared" si="6"/>
        <v>2010</v>
      </c>
      <c r="C251">
        <f t="shared" si="7"/>
        <v>10</v>
      </c>
      <c r="D251" s="7">
        <v>-0.96037793000000005</v>
      </c>
      <c r="E251">
        <v>1.2765</v>
      </c>
      <c r="F251" s="7">
        <v>1140.5812988299999</v>
      </c>
      <c r="H251" s="7">
        <v>1010.54980469</v>
      </c>
      <c r="I251" s="7">
        <v>104.83245087</v>
      </c>
      <c r="J251" s="7">
        <v>7.0992240899999999</v>
      </c>
      <c r="K251" s="7">
        <v>0.23508113999999999</v>
      </c>
      <c r="L251" s="7">
        <v>7.59633541</v>
      </c>
      <c r="M251" s="7">
        <v>0.21983473000000001</v>
      </c>
      <c r="N251" s="7">
        <v>0.23286813000000001</v>
      </c>
      <c r="O251" s="7">
        <v>9.5020389600000001</v>
      </c>
      <c r="P251" s="7">
        <v>0.31368098</v>
      </c>
      <c r="Q251" s="7">
        <v>0</v>
      </c>
      <c r="R251" s="7">
        <v>0</v>
      </c>
      <c r="S251" s="7">
        <v>0</v>
      </c>
      <c r="T251" s="7"/>
      <c r="U251" s="7">
        <v>8.6263554299999985</v>
      </c>
      <c r="V251" s="7">
        <v>14.692729692231051</v>
      </c>
      <c r="W251" s="7">
        <v>4.4534460500000002</v>
      </c>
      <c r="X251" s="7">
        <v>7.7856679800000004</v>
      </c>
      <c r="Y251" s="7">
        <v>3.85858736</v>
      </c>
      <c r="Z251" s="7">
        <v>7.7856679800000004</v>
      </c>
      <c r="AA251" s="21">
        <v>3.1267987224581024E-2</v>
      </c>
      <c r="AB251" s="7">
        <v>1.865022</v>
      </c>
      <c r="AC251" s="21">
        <v>4.092341E-2</v>
      </c>
      <c r="AD251" s="21">
        <v>1.371812E-2</v>
      </c>
      <c r="AE251" s="21">
        <v>8.5243800000000015E-3</v>
      </c>
    </row>
    <row r="252" spans="1:31" ht="15.75" customHeight="1" x14ac:dyDescent="0.2">
      <c r="A252" s="3">
        <v>40497</v>
      </c>
      <c r="B252">
        <f t="shared" si="6"/>
        <v>2010</v>
      </c>
      <c r="C252">
        <f t="shared" si="7"/>
        <v>11</v>
      </c>
      <c r="D252" s="7">
        <v>-8.7145576499999997</v>
      </c>
      <c r="E252">
        <v>-6.8102</v>
      </c>
      <c r="F252" s="7">
        <v>1132.82714844</v>
      </c>
      <c r="H252" s="7">
        <v>1009.71258545</v>
      </c>
      <c r="I252" s="7">
        <v>104.97126007</v>
      </c>
      <c r="J252" s="7">
        <v>4.4053158799999999</v>
      </c>
      <c r="K252" s="7">
        <v>0.37730032000000002</v>
      </c>
      <c r="L252" s="7">
        <v>4.3317222600000003</v>
      </c>
      <c r="M252" s="7">
        <v>0.13086009000000001</v>
      </c>
      <c r="N252" s="7">
        <v>0.72390633999999998</v>
      </c>
      <c r="O252" s="7">
        <v>8.1579589800000001</v>
      </c>
      <c r="P252" s="7">
        <v>1.6195939999999999E-2</v>
      </c>
      <c r="Q252" s="7">
        <v>0</v>
      </c>
      <c r="R252" s="7">
        <v>0</v>
      </c>
      <c r="S252" s="7">
        <v>0</v>
      </c>
      <c r="T252" s="7"/>
      <c r="U252" s="7">
        <v>2.1428105999999998</v>
      </c>
      <c r="V252" s="7">
        <v>4.0985114628211639</v>
      </c>
      <c r="W252" s="7">
        <v>2.6068634999999998</v>
      </c>
      <c r="X252" s="7">
        <v>3.1803222</v>
      </c>
      <c r="Y252" s="7">
        <v>2.3171496</v>
      </c>
      <c r="Z252" s="7">
        <v>3.1803222</v>
      </c>
      <c r="AA252" s="21">
        <v>2.610067056614191E-4</v>
      </c>
      <c r="AB252" s="7">
        <v>0.9667926</v>
      </c>
      <c r="AC252" s="21">
        <v>3.9603299999999994E-2</v>
      </c>
      <c r="AD252" s="21">
        <v>1.32756E-2</v>
      </c>
      <c r="AE252" s="21">
        <v>7.7463000000000002E-3</v>
      </c>
    </row>
    <row r="253" spans="1:31" ht="15.75" customHeight="1" x14ac:dyDescent="0.2">
      <c r="A253" s="3">
        <v>40527</v>
      </c>
      <c r="B253">
        <f t="shared" si="6"/>
        <v>2010</v>
      </c>
      <c r="C253">
        <f t="shared" si="7"/>
        <v>12</v>
      </c>
      <c r="D253" s="7">
        <v>-12.640192989999999</v>
      </c>
      <c r="E253">
        <v>-12.336399999999999</v>
      </c>
      <c r="F253" s="7">
        <v>1128.9014892600001</v>
      </c>
      <c r="H253" s="7">
        <v>1009.00891113</v>
      </c>
      <c r="I253" s="7">
        <v>105.049263</v>
      </c>
      <c r="J253" s="7">
        <v>3.04433322</v>
      </c>
      <c r="K253" s="7">
        <v>0.52889918999999996</v>
      </c>
      <c r="L253" s="7">
        <v>3.7052576500000001</v>
      </c>
      <c r="M253" s="7">
        <v>4.8534250000000001E-2</v>
      </c>
      <c r="N253" s="7">
        <v>1.0653973800000001</v>
      </c>
      <c r="O253" s="7">
        <v>6.4434013400000003</v>
      </c>
      <c r="P253" s="7">
        <v>7.5008499999999999E-3</v>
      </c>
      <c r="Q253" s="7">
        <v>0</v>
      </c>
      <c r="R253" s="7">
        <v>0</v>
      </c>
      <c r="S253" s="7">
        <v>0</v>
      </c>
      <c r="T253" s="7"/>
      <c r="U253" s="7">
        <v>1.0293227599999999</v>
      </c>
      <c r="V253" s="7">
        <v>2.9112978120612438</v>
      </c>
      <c r="W253" s="7">
        <v>1.79839091</v>
      </c>
      <c r="X253" s="7">
        <v>2.2914558300000003</v>
      </c>
      <c r="Y253" s="7">
        <v>1.65581044</v>
      </c>
      <c r="Z253" s="7">
        <v>2.2914558300000003</v>
      </c>
      <c r="AA253" s="21">
        <v>0</v>
      </c>
      <c r="AB253" s="7">
        <v>0.88914633999999992</v>
      </c>
      <c r="AC253" s="21">
        <v>4.092341E-2</v>
      </c>
      <c r="AD253" s="21">
        <v>1.371812E-2</v>
      </c>
      <c r="AE253" s="21">
        <v>7.4207800000000001E-3</v>
      </c>
    </row>
    <row r="254" spans="1:31" ht="15.75" customHeight="1" x14ac:dyDescent="0.2">
      <c r="A254" s="3">
        <v>40558</v>
      </c>
      <c r="B254">
        <f t="shared" si="6"/>
        <v>2011</v>
      </c>
      <c r="C254">
        <f t="shared" si="7"/>
        <v>1</v>
      </c>
      <c r="D254" s="7">
        <v>-15.23152447</v>
      </c>
      <c r="F254" s="7">
        <v>1126.31018066</v>
      </c>
      <c r="H254" s="7">
        <v>1008.19793701</v>
      </c>
      <c r="I254" s="7">
        <v>105.09236908</v>
      </c>
      <c r="J254" s="7">
        <v>1.71555459</v>
      </c>
      <c r="K254" s="7">
        <v>0.50752841999999998</v>
      </c>
      <c r="L254" s="7">
        <v>3.12807083</v>
      </c>
      <c r="M254" s="7">
        <v>0.12995829</v>
      </c>
      <c r="N254" s="7">
        <v>1.72228062</v>
      </c>
      <c r="O254" s="7">
        <v>5.8069982500000004</v>
      </c>
      <c r="P254" s="7">
        <v>9.4328099999999998E-3</v>
      </c>
      <c r="Q254" s="7">
        <v>0</v>
      </c>
      <c r="R254" s="7">
        <v>0</v>
      </c>
      <c r="S254" s="7">
        <v>0</v>
      </c>
      <c r="T254" s="7"/>
      <c r="U254" s="7">
        <v>2.19040203</v>
      </c>
      <c r="V254" s="7">
        <v>1.9931109332796062</v>
      </c>
      <c r="W254" s="7">
        <v>1.74566084</v>
      </c>
      <c r="X254" s="7">
        <v>2.3634440300000001</v>
      </c>
      <c r="Y254" s="7">
        <v>0.92514229999999997</v>
      </c>
      <c r="Z254" s="7">
        <v>2.3634440300000001</v>
      </c>
      <c r="AA254" s="21">
        <v>0</v>
      </c>
      <c r="AB254" s="7">
        <v>2.3057117999999996</v>
      </c>
      <c r="AC254" s="21">
        <v>4.1441730000000003E-2</v>
      </c>
      <c r="AD254" s="21">
        <v>1.379004E-2</v>
      </c>
      <c r="AE254" s="21">
        <v>7.1690599999999997E-3</v>
      </c>
    </row>
    <row r="255" spans="1:31" ht="15.75" customHeight="1" x14ac:dyDescent="0.2">
      <c r="A255" s="3">
        <v>40589</v>
      </c>
      <c r="B255">
        <f t="shared" si="6"/>
        <v>2011</v>
      </c>
      <c r="C255">
        <f t="shared" si="7"/>
        <v>2</v>
      </c>
      <c r="D255" s="7">
        <v>-16.385383610000002</v>
      </c>
      <c r="E255">
        <v>-18.898199999999999</v>
      </c>
      <c r="F255" s="7">
        <v>1125.15625</v>
      </c>
      <c r="H255" s="7">
        <v>1007.73590088</v>
      </c>
      <c r="I255" s="7">
        <v>105.24001312</v>
      </c>
      <c r="J255" s="7">
        <v>1.1109678700000001</v>
      </c>
      <c r="K255" s="7">
        <v>0.32607993000000002</v>
      </c>
      <c r="L255" s="7">
        <v>2.7726907700000001</v>
      </c>
      <c r="M255" s="7">
        <v>0.13038722</v>
      </c>
      <c r="N255" s="7">
        <v>2.51458621</v>
      </c>
      <c r="O255" s="7">
        <v>5.3073639899999998</v>
      </c>
      <c r="P255" s="7">
        <v>1.8321790000000001E-2</v>
      </c>
      <c r="Q255" s="7">
        <v>0</v>
      </c>
      <c r="R255" s="7">
        <v>0</v>
      </c>
      <c r="S255" s="7">
        <v>0</v>
      </c>
      <c r="T255" s="7"/>
      <c r="U255" s="7">
        <v>2.4629928399999996</v>
      </c>
      <c r="V255" s="7">
        <v>1.197094588731844</v>
      </c>
      <c r="W255" s="7">
        <v>1.9448349199999999</v>
      </c>
      <c r="X255" s="7">
        <v>1.7030453999999999</v>
      </c>
      <c r="Y255" s="7">
        <v>0.53683419999999993</v>
      </c>
      <c r="Z255" s="7">
        <v>1.7030453999999999</v>
      </c>
      <c r="AA255" s="21">
        <v>0</v>
      </c>
      <c r="AB255" s="7">
        <v>1.40240604</v>
      </c>
      <c r="AC255" s="21">
        <v>3.7431239999999998E-2</v>
      </c>
      <c r="AD255" s="21">
        <v>1.2455520000000001E-2</v>
      </c>
      <c r="AE255" s="21">
        <v>6.9711600000000006E-3</v>
      </c>
    </row>
    <row r="256" spans="1:31" ht="15.75" customHeight="1" x14ac:dyDescent="0.2">
      <c r="A256" s="3">
        <v>40617</v>
      </c>
      <c r="B256">
        <f t="shared" si="6"/>
        <v>2011</v>
      </c>
      <c r="C256">
        <f t="shared" si="7"/>
        <v>3</v>
      </c>
      <c r="D256" s="7">
        <v>-14.859938619999999</v>
      </c>
      <c r="E256">
        <v>-17.875900000000001</v>
      </c>
      <c r="F256" s="7">
        <v>1126.6817627</v>
      </c>
      <c r="H256" s="7">
        <v>1007.37561035</v>
      </c>
      <c r="I256" s="7">
        <v>105.59005737</v>
      </c>
      <c r="J256" s="7">
        <v>0.94687509999999997</v>
      </c>
      <c r="K256" s="7">
        <v>0.31510644999999998</v>
      </c>
      <c r="L256" s="7">
        <v>2.9642896699999999</v>
      </c>
      <c r="M256" s="7">
        <v>0.13038722</v>
      </c>
      <c r="N256" s="7">
        <v>3.6489479500000002</v>
      </c>
      <c r="O256" s="7">
        <v>5.6114320800000002</v>
      </c>
      <c r="P256" s="7">
        <v>9.9058579999999993E-2</v>
      </c>
      <c r="Q256" s="7">
        <v>0</v>
      </c>
      <c r="R256" s="7">
        <v>0</v>
      </c>
      <c r="S256" s="7">
        <v>0</v>
      </c>
      <c r="T256" s="7"/>
      <c r="U256" s="7">
        <v>7.9393771400000004</v>
      </c>
      <c r="V256" s="7">
        <v>1.2062086558043053</v>
      </c>
      <c r="W256" s="7">
        <v>2.9222797900000002</v>
      </c>
      <c r="X256" s="7">
        <v>2.6528432900000003</v>
      </c>
      <c r="Y256" s="7">
        <v>0.50703383000000002</v>
      </c>
      <c r="Z256" s="7">
        <v>2.6528432900000003</v>
      </c>
      <c r="AA256" s="21">
        <v>3.8755295737569461E-4</v>
      </c>
      <c r="AB256" s="7">
        <v>1.76525997</v>
      </c>
      <c r="AC256" s="21">
        <v>4.1441730000000003E-2</v>
      </c>
      <c r="AD256" s="21">
        <v>1.379004E-2</v>
      </c>
      <c r="AE256" s="21">
        <v>8.2066300000000012E-3</v>
      </c>
    </row>
    <row r="257" spans="1:31" ht="15.75" customHeight="1" x14ac:dyDescent="0.2">
      <c r="A257" s="3">
        <v>40648</v>
      </c>
      <c r="B257">
        <f t="shared" si="6"/>
        <v>2011</v>
      </c>
      <c r="C257">
        <f t="shared" si="7"/>
        <v>4</v>
      </c>
      <c r="D257" s="7">
        <v>-11.35651112</v>
      </c>
      <c r="E257">
        <v>-14.273300000000001</v>
      </c>
      <c r="F257" s="7">
        <v>1130.18518066</v>
      </c>
      <c r="H257" s="7">
        <v>1006.99261475</v>
      </c>
      <c r="I257" s="7">
        <v>105.84809113</v>
      </c>
      <c r="J257" s="7">
        <v>1.04065824</v>
      </c>
      <c r="K257" s="7">
        <v>0.14043628999999999</v>
      </c>
      <c r="L257" s="7">
        <v>3.9688417899999999</v>
      </c>
      <c r="M257" s="7">
        <v>7.5935660000000002E-2</v>
      </c>
      <c r="N257" s="7">
        <v>4.8227081299999996</v>
      </c>
      <c r="O257" s="7">
        <v>7.1784014699999998</v>
      </c>
      <c r="P257" s="7">
        <v>0.11746174</v>
      </c>
      <c r="Q257" s="7">
        <v>0</v>
      </c>
      <c r="R257" s="7">
        <v>0</v>
      </c>
      <c r="S257" s="7">
        <v>0</v>
      </c>
      <c r="T257" s="7"/>
      <c r="U257" s="7">
        <v>8.3107442999999996</v>
      </c>
      <c r="V257" s="7">
        <v>2.9426424651657146</v>
      </c>
      <c r="W257" s="7">
        <v>3.6419811000000002</v>
      </c>
      <c r="X257" s="7">
        <v>2.5386363000000003</v>
      </c>
      <c r="Y257" s="7">
        <v>0.54565859999999999</v>
      </c>
      <c r="Z257" s="7">
        <v>2.5386363000000003</v>
      </c>
      <c r="AA257" s="21">
        <v>4.6280933506877495E-3</v>
      </c>
      <c r="AB257" s="7">
        <v>0.28558170000000005</v>
      </c>
      <c r="AC257" s="21">
        <v>4.0104899999999999E-2</v>
      </c>
      <c r="AD257" s="21">
        <v>1.3345200000000002E-2</v>
      </c>
      <c r="AE257" s="21">
        <v>8.1804000000000009E-3</v>
      </c>
    </row>
    <row r="258" spans="1:31" ht="15.75" customHeight="1" x14ac:dyDescent="0.2">
      <c r="A258" s="3">
        <v>40678</v>
      </c>
      <c r="B258">
        <f t="shared" si="6"/>
        <v>2011</v>
      </c>
      <c r="C258">
        <f t="shared" si="7"/>
        <v>5</v>
      </c>
      <c r="D258" s="7">
        <v>-7.9668741199999999</v>
      </c>
      <c r="E258">
        <v>-11.1753</v>
      </c>
      <c r="F258" s="7">
        <v>1133.5748291</v>
      </c>
      <c r="H258" s="7">
        <v>1007.08972168</v>
      </c>
      <c r="I258" s="7">
        <v>106.05949402</v>
      </c>
      <c r="J258" s="7">
        <v>1.9159057100000001</v>
      </c>
      <c r="K258" s="7">
        <v>0.17019852999999999</v>
      </c>
      <c r="L258" s="7">
        <v>5.1570453599999997</v>
      </c>
      <c r="M258" s="7">
        <v>7.8463000000000003E-4</v>
      </c>
      <c r="N258" s="7">
        <v>3.85787463</v>
      </c>
      <c r="O258" s="7">
        <v>9.0490961100000007</v>
      </c>
      <c r="P258" s="7">
        <v>0.27468151000000002</v>
      </c>
      <c r="Q258" s="7">
        <v>0</v>
      </c>
      <c r="R258" s="7">
        <v>0</v>
      </c>
      <c r="S258" s="7">
        <v>0</v>
      </c>
      <c r="T258" s="7"/>
      <c r="U258" s="7">
        <v>14.513800719999999</v>
      </c>
      <c r="V258" s="7">
        <v>5.2799457138095089</v>
      </c>
      <c r="W258" s="7">
        <v>4.6222488000000004</v>
      </c>
      <c r="X258" s="7">
        <v>5.6090305699999998</v>
      </c>
      <c r="Y258" s="7">
        <v>1.04675406</v>
      </c>
      <c r="Z258" s="7">
        <v>5.6090305699999998</v>
      </c>
      <c r="AA258" s="21">
        <v>3.946616227605064E-2</v>
      </c>
      <c r="AB258" s="7">
        <v>3.59166E-3</v>
      </c>
      <c r="AC258" s="21">
        <v>4.1441730000000003E-2</v>
      </c>
      <c r="AD258" s="21">
        <v>1.379004E-2</v>
      </c>
      <c r="AE258" s="21">
        <v>8.7054200000000002E-3</v>
      </c>
    </row>
    <row r="259" spans="1:31" ht="15.75" customHeight="1" x14ac:dyDescent="0.2">
      <c r="A259" s="3">
        <v>40709</v>
      </c>
      <c r="B259">
        <f t="shared" ref="B259:B322" si="8">YEAR(A259)</f>
        <v>2011</v>
      </c>
      <c r="C259">
        <f t="shared" ref="C259:C322" si="9">MONTH(A259)</f>
        <v>6</v>
      </c>
      <c r="D259" s="7">
        <v>-3.5992388700000002</v>
      </c>
      <c r="F259" s="7">
        <v>1137.94238281</v>
      </c>
      <c r="H259" s="7">
        <v>1007.83605957</v>
      </c>
      <c r="I259" s="7">
        <v>106.01413727000001</v>
      </c>
      <c r="J259" s="7">
        <v>3.6060617000000001</v>
      </c>
      <c r="K259" s="7">
        <v>0.2125216</v>
      </c>
      <c r="L259" s="7">
        <v>7.9611034399999996</v>
      </c>
      <c r="M259" s="7">
        <v>0.13485579</v>
      </c>
      <c r="N259" s="7">
        <v>1.30979979</v>
      </c>
      <c r="O259" s="7">
        <v>9.9892501800000009</v>
      </c>
      <c r="P259" s="7">
        <v>0.87864374999999995</v>
      </c>
      <c r="Q259" s="7">
        <v>0</v>
      </c>
      <c r="R259" s="7">
        <v>0</v>
      </c>
      <c r="S259" s="7">
        <v>0</v>
      </c>
      <c r="T259" s="7"/>
      <c r="U259" s="7">
        <v>23.834214900000003</v>
      </c>
      <c r="V259" s="7">
        <v>9.8938850913979657</v>
      </c>
      <c r="W259" s="7">
        <v>5.9049693000000003</v>
      </c>
      <c r="X259" s="7">
        <v>10.093893599999999</v>
      </c>
      <c r="Y259" s="7">
        <v>1.8955500000000001</v>
      </c>
      <c r="Z259" s="7">
        <v>10.093893599999999</v>
      </c>
      <c r="AA259" s="21">
        <v>0.4217701155323379</v>
      </c>
      <c r="AB259" s="7">
        <v>0.66114509999999993</v>
      </c>
      <c r="AC259" s="21">
        <v>4.0104899999999999E-2</v>
      </c>
      <c r="AD259" s="21">
        <v>1.3345200000000002E-2</v>
      </c>
      <c r="AE259" s="21">
        <v>8.6937000000000004E-3</v>
      </c>
    </row>
    <row r="260" spans="1:31" ht="15.75" customHeight="1" x14ac:dyDescent="0.2">
      <c r="A260" s="3">
        <v>40739</v>
      </c>
      <c r="B260">
        <f t="shared" si="8"/>
        <v>2011</v>
      </c>
      <c r="C260">
        <f t="shared" si="9"/>
        <v>7</v>
      </c>
      <c r="D260" s="7">
        <v>4.39720011</v>
      </c>
      <c r="E260">
        <v>6.6744000000000003</v>
      </c>
      <c r="F260" s="7">
        <v>1145.9388427700001</v>
      </c>
      <c r="H260" s="7">
        <v>1009.27923584</v>
      </c>
      <c r="I260" s="7">
        <v>105.34042358000001</v>
      </c>
      <c r="J260" s="7">
        <v>6.8224673300000003</v>
      </c>
      <c r="K260" s="7">
        <v>0.12277663</v>
      </c>
      <c r="L260" s="7">
        <v>11.587545390000001</v>
      </c>
      <c r="M260" s="7">
        <v>0.22720239</v>
      </c>
      <c r="N260" s="7">
        <v>0.38831472</v>
      </c>
      <c r="O260" s="7">
        <v>9.9963502900000005</v>
      </c>
      <c r="P260" s="7">
        <v>2.1745417100000002</v>
      </c>
      <c r="Q260" s="7">
        <v>0</v>
      </c>
      <c r="R260" s="7">
        <v>0</v>
      </c>
      <c r="S260" s="7">
        <v>0</v>
      </c>
      <c r="T260" s="7"/>
      <c r="U260" s="7">
        <v>31.694781299999999</v>
      </c>
      <c r="V260" s="7">
        <v>20.523671512135873</v>
      </c>
      <c r="W260" s="7">
        <v>6.9995113899999994</v>
      </c>
      <c r="X260" s="7">
        <v>16.56641054</v>
      </c>
      <c r="Y260" s="7">
        <v>3.71063118</v>
      </c>
      <c r="Z260" s="7">
        <v>16.56641054</v>
      </c>
      <c r="AA260" s="21">
        <v>1.3001960166540649</v>
      </c>
      <c r="AB260" s="7">
        <v>1.1349744799999999</v>
      </c>
      <c r="AC260" s="21">
        <v>4.1441730000000003E-2</v>
      </c>
      <c r="AD260" s="21">
        <v>1.379004E-2</v>
      </c>
      <c r="AE260" s="21">
        <v>9.0147999999999999E-3</v>
      </c>
    </row>
    <row r="261" spans="1:31" ht="15.75" customHeight="1" x14ac:dyDescent="0.2">
      <c r="A261" s="3">
        <v>40770</v>
      </c>
      <c r="B261">
        <f t="shared" si="8"/>
        <v>2011</v>
      </c>
      <c r="C261">
        <f t="shared" si="9"/>
        <v>8</v>
      </c>
      <c r="D261" s="7">
        <v>6.5088014599999999</v>
      </c>
      <c r="E261">
        <v>9.1613000000000007</v>
      </c>
      <c r="F261" s="7">
        <v>1148.0505371100001</v>
      </c>
      <c r="H261" s="7">
        <v>1010.34765625</v>
      </c>
      <c r="I261" s="7">
        <v>104.59072113000001</v>
      </c>
      <c r="J261" s="7">
        <v>8.5051288599999992</v>
      </c>
      <c r="K261" s="7">
        <v>9.5709849999999999E-2</v>
      </c>
      <c r="L261" s="7">
        <v>12.066987040000001</v>
      </c>
      <c r="M261" s="7">
        <v>0.22722653000000001</v>
      </c>
      <c r="N261" s="7">
        <v>0.15402372</v>
      </c>
      <c r="O261" s="7">
        <v>9.9631195100000003</v>
      </c>
      <c r="P261" s="7">
        <v>2.0998947600000002</v>
      </c>
      <c r="Q261" s="7">
        <v>0</v>
      </c>
      <c r="R261" s="7">
        <v>0</v>
      </c>
      <c r="S261" s="7">
        <v>0</v>
      </c>
      <c r="T261" s="7"/>
      <c r="U261" s="7">
        <v>26.691354949999997</v>
      </c>
      <c r="V261" s="7">
        <v>22.360894903076936</v>
      </c>
      <c r="W261" s="7">
        <v>6.6769080299999999</v>
      </c>
      <c r="X261" s="7">
        <v>15.457143429999999</v>
      </c>
      <c r="Y261" s="7">
        <v>4.6275538300000001</v>
      </c>
      <c r="Z261" s="7">
        <v>15.457143429999999</v>
      </c>
      <c r="AA261" s="21">
        <v>1.168069648955335</v>
      </c>
      <c r="AB261" s="7">
        <v>1.0053272099999999</v>
      </c>
      <c r="AC261" s="21">
        <v>4.1441730000000003E-2</v>
      </c>
      <c r="AD261" s="21">
        <v>1.379004E-2</v>
      </c>
      <c r="AE261" s="21">
        <v>8.9692300000000016E-3</v>
      </c>
    </row>
    <row r="262" spans="1:31" ht="15.75" customHeight="1" x14ac:dyDescent="0.2">
      <c r="A262" s="3">
        <v>40801</v>
      </c>
      <c r="B262">
        <f t="shared" si="8"/>
        <v>2011</v>
      </c>
      <c r="C262">
        <f t="shared" si="9"/>
        <v>9</v>
      </c>
      <c r="D262" s="7">
        <v>1.2820830299999999</v>
      </c>
      <c r="E262">
        <v>2.7730999999999999</v>
      </c>
      <c r="F262" s="7">
        <v>1142.8237304700001</v>
      </c>
      <c r="H262" s="7">
        <v>1010.5426635699999</v>
      </c>
      <c r="I262" s="7">
        <v>104.12571715999999</v>
      </c>
      <c r="J262" s="7">
        <v>7.3344845799999998</v>
      </c>
      <c r="K262" s="7">
        <v>0.19666</v>
      </c>
      <c r="L262" s="7">
        <v>9.4636764499999995</v>
      </c>
      <c r="M262" s="7">
        <v>0.22722653000000001</v>
      </c>
      <c r="N262" s="7">
        <v>8.0768590000000001E-2</v>
      </c>
      <c r="O262" s="7">
        <v>9.8726854300000007</v>
      </c>
      <c r="P262" s="7">
        <v>0.97988467999999995</v>
      </c>
      <c r="Q262" s="7">
        <v>0</v>
      </c>
      <c r="R262" s="7">
        <v>0</v>
      </c>
      <c r="S262" s="7">
        <v>0</v>
      </c>
      <c r="T262" s="7"/>
      <c r="U262" s="7">
        <v>19.6002084</v>
      </c>
      <c r="V262" s="7">
        <v>15.929872205799425</v>
      </c>
      <c r="W262" s="7">
        <v>5.8954391999999993</v>
      </c>
      <c r="X262" s="7">
        <v>11.4599946</v>
      </c>
      <c r="Y262" s="7">
        <v>3.8537424000000002</v>
      </c>
      <c r="Z262" s="7">
        <v>11.4599946</v>
      </c>
      <c r="AA262" s="21">
        <v>0.87465990956932405</v>
      </c>
      <c r="AB262" s="7">
        <v>1.1647014</v>
      </c>
      <c r="AC262" s="21">
        <v>4.0104899999999999E-2</v>
      </c>
      <c r="AD262" s="21">
        <v>1.3345200000000002E-2</v>
      </c>
      <c r="AE262" s="21">
        <v>8.6502000000000002E-3</v>
      </c>
    </row>
    <row r="263" spans="1:31" ht="15.75" customHeight="1" x14ac:dyDescent="0.2">
      <c r="A263" s="3">
        <v>40831</v>
      </c>
      <c r="B263">
        <f t="shared" si="8"/>
        <v>2011</v>
      </c>
      <c r="C263">
        <f t="shared" si="9"/>
        <v>10</v>
      </c>
      <c r="D263" s="7">
        <v>-5.92326307</v>
      </c>
      <c r="E263">
        <v>-3.4822000000000002</v>
      </c>
      <c r="F263" s="7">
        <v>1135.6184082</v>
      </c>
      <c r="H263" s="7">
        <v>1010.0214843799999</v>
      </c>
      <c r="I263" s="7">
        <v>104.33935547</v>
      </c>
      <c r="J263" s="7">
        <v>5.2433743499999999</v>
      </c>
      <c r="K263" s="7">
        <v>0.38246709000000001</v>
      </c>
      <c r="L263" s="7">
        <v>6.2310681299999997</v>
      </c>
      <c r="M263" s="7">
        <v>0.22723967</v>
      </c>
      <c r="N263" s="7">
        <v>0.20325399999999999</v>
      </c>
      <c r="O263" s="7">
        <v>8.8138599400000004</v>
      </c>
      <c r="P263" s="7">
        <v>0.15629265000000001</v>
      </c>
      <c r="Q263" s="7">
        <v>0</v>
      </c>
      <c r="R263" s="7">
        <v>0</v>
      </c>
      <c r="S263" s="7">
        <v>0</v>
      </c>
      <c r="T263" s="7"/>
      <c r="U263" s="7">
        <v>3.9901966199999999</v>
      </c>
      <c r="V263" s="7">
        <v>9.0583012794784672</v>
      </c>
      <c r="W263" s="7">
        <v>4.3533455000000005</v>
      </c>
      <c r="X263" s="7">
        <v>5.2858772699999994</v>
      </c>
      <c r="Y263" s="7">
        <v>2.8441777699999999</v>
      </c>
      <c r="Z263" s="7">
        <v>5.2858772699999994</v>
      </c>
      <c r="AA263" s="21">
        <v>1.7502448788603131E-2</v>
      </c>
      <c r="AB263" s="7">
        <v>2.55521778</v>
      </c>
      <c r="AC263" s="21">
        <v>4.1441730000000003E-2</v>
      </c>
      <c r="AD263" s="21">
        <v>1.379004E-2</v>
      </c>
      <c r="AE263" s="21">
        <v>8.6338100000000004E-3</v>
      </c>
    </row>
    <row r="264" spans="1:31" ht="15.75" customHeight="1" x14ac:dyDescent="0.2">
      <c r="A264" s="3">
        <v>40862</v>
      </c>
      <c r="B264">
        <f t="shared" si="8"/>
        <v>2011</v>
      </c>
      <c r="C264">
        <f t="shared" si="9"/>
        <v>11</v>
      </c>
      <c r="D264" s="7">
        <v>-11.687225339999999</v>
      </c>
      <c r="E264">
        <v>-7.5839999999999996</v>
      </c>
      <c r="F264" s="7">
        <v>1129.85449219</v>
      </c>
      <c r="H264" s="7">
        <v>1009.27026367</v>
      </c>
      <c r="I264" s="7">
        <v>104.40957641999999</v>
      </c>
      <c r="J264" s="7">
        <v>3.2689638099999998</v>
      </c>
      <c r="K264" s="7">
        <v>0.43264492999999998</v>
      </c>
      <c r="L264" s="7">
        <v>3.9565534599999999</v>
      </c>
      <c r="M264" s="7">
        <v>0.13485579</v>
      </c>
      <c r="N264" s="7">
        <v>0.85402834000000005</v>
      </c>
      <c r="O264" s="7">
        <v>7.5182595299999999</v>
      </c>
      <c r="P264" s="7">
        <v>9.2804900000000006E-3</v>
      </c>
      <c r="Q264" s="7">
        <v>0</v>
      </c>
      <c r="R264" s="7">
        <v>0</v>
      </c>
      <c r="S264" s="7">
        <v>0</v>
      </c>
      <c r="T264" s="7"/>
      <c r="U264" s="7">
        <v>1.1991987</v>
      </c>
      <c r="V264" s="7">
        <v>3.8096872454532473</v>
      </c>
      <c r="W264" s="7">
        <v>2.1283661999999999</v>
      </c>
      <c r="X264" s="7">
        <v>2.5065417000000001</v>
      </c>
      <c r="Y264" s="7">
        <v>1.7176317000000001</v>
      </c>
      <c r="Z264" s="7">
        <v>2.5065417000000001</v>
      </c>
      <c r="AA264" s="21">
        <v>3.0011721950482569E-6</v>
      </c>
      <c r="AB264" s="7">
        <v>0.96110490000000004</v>
      </c>
      <c r="AC264" s="21">
        <v>4.0104899999999999E-2</v>
      </c>
      <c r="AD264" s="21">
        <v>1.3345200000000002E-2</v>
      </c>
      <c r="AE264" s="21">
        <v>7.6401000000000004E-3</v>
      </c>
    </row>
    <row r="265" spans="1:31" ht="15.75" customHeight="1" x14ac:dyDescent="0.2">
      <c r="A265" s="3">
        <v>40892</v>
      </c>
      <c r="B265">
        <f t="shared" si="8"/>
        <v>2011</v>
      </c>
      <c r="C265">
        <f t="shared" si="9"/>
        <v>12</v>
      </c>
      <c r="D265" s="7">
        <v>-15.209685329999999</v>
      </c>
      <c r="E265">
        <v>-17.1219</v>
      </c>
      <c r="F265" s="7">
        <v>1126.33203125</v>
      </c>
      <c r="H265" s="7">
        <v>1008.6350708</v>
      </c>
      <c r="I265" s="7">
        <v>104.51244354000001</v>
      </c>
      <c r="J265" s="7">
        <v>2.34550977</v>
      </c>
      <c r="K265" s="7">
        <v>0.58232742999999998</v>
      </c>
      <c r="L265" s="7">
        <v>3.35899663</v>
      </c>
      <c r="M265" s="7">
        <v>5.1217060000000002E-2</v>
      </c>
      <c r="N265" s="7">
        <v>1.0811682899999999</v>
      </c>
      <c r="O265" s="7">
        <v>5.7579627000000002</v>
      </c>
      <c r="P265" s="7">
        <v>7.2914199999999998E-3</v>
      </c>
      <c r="Q265" s="7">
        <v>0</v>
      </c>
      <c r="R265" s="7">
        <v>0</v>
      </c>
      <c r="S265" s="7">
        <v>0</v>
      </c>
      <c r="T265" s="7"/>
      <c r="U265" s="7">
        <v>0.99908536000000026</v>
      </c>
      <c r="V265" s="7">
        <v>2.3896037201292626</v>
      </c>
      <c r="W265" s="7">
        <v>1.7072183599999999</v>
      </c>
      <c r="X265" s="7">
        <v>1.95723863</v>
      </c>
      <c r="Y265" s="7">
        <v>1.27416727</v>
      </c>
      <c r="Z265" s="7">
        <v>1.95723863</v>
      </c>
      <c r="AA265" s="21">
        <v>0</v>
      </c>
      <c r="AB265" s="7">
        <v>0.98334015000000008</v>
      </c>
      <c r="AC265" s="21">
        <v>4.1441730000000003E-2</v>
      </c>
      <c r="AD265" s="21">
        <v>1.379004E-2</v>
      </c>
      <c r="AE265" s="21">
        <v>7.4427900000000003E-3</v>
      </c>
    </row>
    <row r="266" spans="1:31" ht="15.75" customHeight="1" x14ac:dyDescent="0.2">
      <c r="A266" s="3">
        <v>40923</v>
      </c>
      <c r="B266">
        <f t="shared" si="8"/>
        <v>2012</v>
      </c>
      <c r="C266">
        <f t="shared" si="9"/>
        <v>1</v>
      </c>
      <c r="D266" s="7">
        <v>-16.749223709999999</v>
      </c>
      <c r="E266">
        <v>-17.460899999999999</v>
      </c>
      <c r="F266" s="7">
        <v>1124.7924804700001</v>
      </c>
      <c r="H266" s="7">
        <v>1007.90509033</v>
      </c>
      <c r="I266" s="7">
        <v>104.67210387999999</v>
      </c>
      <c r="J266" s="7">
        <v>1.3332449200000001</v>
      </c>
      <c r="K266" s="7">
        <v>0.53415310000000005</v>
      </c>
      <c r="L266" s="7">
        <v>2.9121887700000002</v>
      </c>
      <c r="M266" s="7">
        <v>0.13061412999999999</v>
      </c>
      <c r="N266" s="7">
        <v>1.88537157</v>
      </c>
      <c r="O266" s="7">
        <v>5.4071321499999998</v>
      </c>
      <c r="P266" s="7">
        <v>1.253524E-2</v>
      </c>
      <c r="Q266" s="7">
        <v>0</v>
      </c>
      <c r="R266" s="7">
        <v>0</v>
      </c>
      <c r="S266" s="7">
        <v>0</v>
      </c>
      <c r="T266" s="7"/>
      <c r="U266" s="7">
        <v>2.4991232800000001</v>
      </c>
      <c r="V266" s="7">
        <v>1.712476437891</v>
      </c>
      <c r="W266" s="7">
        <v>1.7411351499999999</v>
      </c>
      <c r="X266" s="7">
        <v>2.2330391199999999</v>
      </c>
      <c r="Y266" s="7">
        <v>0.71648036999999998</v>
      </c>
      <c r="Z266" s="7">
        <v>2.2330391199999999</v>
      </c>
      <c r="AA266" s="21">
        <v>0</v>
      </c>
      <c r="AB266" s="7">
        <v>2.2936270699999999</v>
      </c>
      <c r="AC266" s="21">
        <v>4.1922849999999998E-2</v>
      </c>
      <c r="AD266" s="21">
        <v>1.3847079999999999E-2</v>
      </c>
      <c r="AE266" s="21">
        <v>7.3085600000000004E-3</v>
      </c>
    </row>
    <row r="267" spans="1:31" ht="15.75" customHeight="1" x14ac:dyDescent="0.2">
      <c r="A267" s="3">
        <v>40954</v>
      </c>
      <c r="B267">
        <f t="shared" si="8"/>
        <v>2012</v>
      </c>
      <c r="C267">
        <f t="shared" si="9"/>
        <v>2</v>
      </c>
      <c r="D267" s="7">
        <v>-17.889398570000001</v>
      </c>
      <c r="E267">
        <v>-19.199000000000002</v>
      </c>
      <c r="F267" s="7">
        <v>1123.6522216799999</v>
      </c>
      <c r="H267" s="7">
        <v>1007.45983887</v>
      </c>
      <c r="I267" s="7">
        <v>104.85885620000001</v>
      </c>
      <c r="J267" s="7">
        <v>0.87596130000000005</v>
      </c>
      <c r="K267" s="7">
        <v>0.33473122</v>
      </c>
      <c r="L267" s="7">
        <v>2.4831512</v>
      </c>
      <c r="M267" s="7">
        <v>0.13122813</v>
      </c>
      <c r="N267" s="7">
        <v>2.71720695</v>
      </c>
      <c r="O267" s="7">
        <v>4.7742624300000003</v>
      </c>
      <c r="P267" s="7">
        <v>1.706131E-2</v>
      </c>
      <c r="Q267" s="7">
        <v>0</v>
      </c>
      <c r="R267" s="7">
        <v>0</v>
      </c>
      <c r="S267" s="7">
        <v>0</v>
      </c>
      <c r="T267" s="7"/>
      <c r="U267" s="7">
        <v>2.7824044199999998</v>
      </c>
      <c r="V267" s="7">
        <v>1.0911630626626017</v>
      </c>
      <c r="W267" s="7">
        <v>1.8267117399999999</v>
      </c>
      <c r="X267" s="7">
        <v>1.6312514500000002</v>
      </c>
      <c r="Y267" s="7">
        <v>0.43673796999999998</v>
      </c>
      <c r="Z267" s="7">
        <v>1.6312514500000002</v>
      </c>
      <c r="AA267" s="21">
        <v>0</v>
      </c>
      <c r="AB267" s="7">
        <v>1.5495425</v>
      </c>
      <c r="AC267" s="21">
        <v>3.9218149999999993E-2</v>
      </c>
      <c r="AD267" s="21">
        <v>1.2953719999999998E-2</v>
      </c>
      <c r="AE267" s="21">
        <v>7.2288300000000003E-3</v>
      </c>
    </row>
    <row r="268" spans="1:31" ht="15.75" customHeight="1" x14ac:dyDescent="0.2">
      <c r="A268" s="3">
        <v>40983</v>
      </c>
      <c r="B268">
        <f t="shared" si="8"/>
        <v>2012</v>
      </c>
      <c r="C268">
        <f t="shared" si="9"/>
        <v>3</v>
      </c>
      <c r="D268" s="7">
        <v>-17.444082259999998</v>
      </c>
      <c r="E268">
        <v>-19.328199999999999</v>
      </c>
      <c r="F268" s="7">
        <v>1124.0975341799999</v>
      </c>
      <c r="H268" s="7">
        <v>1007.05700684</v>
      </c>
      <c r="I268" s="7">
        <v>105.10958862</v>
      </c>
      <c r="J268" s="7">
        <v>0.69823241000000003</v>
      </c>
      <c r="K268" s="7">
        <v>0.34629777</v>
      </c>
      <c r="L268" s="7">
        <v>2.4471480799999998</v>
      </c>
      <c r="M268" s="7">
        <v>0.13122813</v>
      </c>
      <c r="N268" s="7">
        <v>3.6270875899999999</v>
      </c>
      <c r="O268" s="7">
        <v>4.64199114</v>
      </c>
      <c r="P268" s="7">
        <v>3.9015569999999999E-2</v>
      </c>
      <c r="Q268" s="7">
        <v>0</v>
      </c>
      <c r="R268" s="7">
        <v>0</v>
      </c>
      <c r="S268" s="7">
        <v>0</v>
      </c>
      <c r="T268" s="7"/>
      <c r="U268" s="7">
        <v>4.2213419200000004</v>
      </c>
      <c r="V268" s="7">
        <v>0.75616238434527927</v>
      </c>
      <c r="W268" s="7">
        <v>2.4922229899999997</v>
      </c>
      <c r="X268" s="7">
        <v>2.0191468699999997</v>
      </c>
      <c r="Y268" s="7">
        <v>0.37078511000000003</v>
      </c>
      <c r="Z268" s="7">
        <v>2.0191468699999997</v>
      </c>
      <c r="AA268" s="21">
        <v>1.1479404249969768E-4</v>
      </c>
      <c r="AB268" s="7">
        <v>2.0815015099999998</v>
      </c>
      <c r="AC268" s="21">
        <v>4.1922849999999998E-2</v>
      </c>
      <c r="AD268" s="21">
        <v>1.3847079999999999E-2</v>
      </c>
      <c r="AE268" s="21">
        <v>8.238249999999999E-3</v>
      </c>
    </row>
    <row r="269" spans="1:31" ht="15.75" customHeight="1" x14ac:dyDescent="0.2">
      <c r="A269" s="3">
        <v>41014</v>
      </c>
      <c r="B269">
        <f t="shared" si="8"/>
        <v>2012</v>
      </c>
      <c r="C269">
        <f t="shared" si="9"/>
        <v>4</v>
      </c>
      <c r="D269" s="7">
        <v>-11.476400379999999</v>
      </c>
      <c r="E269">
        <v>-18.066199999999998</v>
      </c>
      <c r="F269" s="7">
        <v>1130.0653076200001</v>
      </c>
      <c r="H269" s="7">
        <v>1006.85662842</v>
      </c>
      <c r="I269" s="7">
        <v>105.44756317</v>
      </c>
      <c r="J269" s="7">
        <v>1.05846643</v>
      </c>
      <c r="K269" s="7">
        <v>0.21195051000000001</v>
      </c>
      <c r="L269" s="7">
        <v>3.8296666099999999</v>
      </c>
      <c r="M269" s="7">
        <v>7.6276040000000003E-2</v>
      </c>
      <c r="N269" s="7">
        <v>4.9235091200000003</v>
      </c>
      <c r="O269" s="7">
        <v>7.4226121899999997</v>
      </c>
      <c r="P269" s="7">
        <v>0.23861106000000001</v>
      </c>
      <c r="Q269" s="7">
        <v>0</v>
      </c>
      <c r="R269" s="7">
        <v>0</v>
      </c>
      <c r="S269" s="7">
        <v>0</v>
      </c>
      <c r="T269" s="7"/>
      <c r="U269" s="7">
        <v>14.365445700000002</v>
      </c>
      <c r="V269" s="7">
        <v>2.4338104277429591</v>
      </c>
      <c r="W269" s="7">
        <v>3.6213302999999999</v>
      </c>
      <c r="X269" s="7">
        <v>3.6080408999999998</v>
      </c>
      <c r="Y269" s="7">
        <v>0.55487039999999999</v>
      </c>
      <c r="Z269" s="7">
        <v>3.6080408999999998</v>
      </c>
      <c r="AA269" s="21">
        <v>3.8024375334722517E-3</v>
      </c>
      <c r="AB269" s="7">
        <v>0.41403449999999997</v>
      </c>
      <c r="AC269" s="21">
        <v>4.0570499999999995E-2</v>
      </c>
      <c r="AD269" s="21">
        <v>1.34004E-2</v>
      </c>
      <c r="AE269" s="21">
        <v>8.2509000000000002E-3</v>
      </c>
    </row>
    <row r="270" spans="1:31" ht="15.75" customHeight="1" x14ac:dyDescent="0.2">
      <c r="A270" s="3">
        <v>41044</v>
      </c>
      <c r="B270">
        <f t="shared" si="8"/>
        <v>2012</v>
      </c>
      <c r="C270">
        <f t="shared" si="9"/>
        <v>5</v>
      </c>
      <c r="D270" s="7">
        <v>-8.1285982099999998</v>
      </c>
      <c r="F270" s="7">
        <v>1133.41308594</v>
      </c>
      <c r="H270" s="7">
        <v>1006.85620117</v>
      </c>
      <c r="I270" s="7">
        <v>105.62927246</v>
      </c>
      <c r="J270" s="7">
        <v>1.9375937000000001</v>
      </c>
      <c r="K270" s="7">
        <v>0.24377436999999999</v>
      </c>
      <c r="L270" s="7">
        <v>5.2182784099999999</v>
      </c>
      <c r="M270" s="7">
        <v>7.5228999999999997E-4</v>
      </c>
      <c r="N270" s="7">
        <v>4.3255829800000001</v>
      </c>
      <c r="O270" s="7">
        <v>8.9114236800000004</v>
      </c>
      <c r="P270" s="7">
        <v>0.29020532999999998</v>
      </c>
      <c r="Q270" s="7">
        <v>0</v>
      </c>
      <c r="R270" s="7">
        <v>0</v>
      </c>
      <c r="S270" s="7">
        <v>0</v>
      </c>
      <c r="T270" s="7"/>
      <c r="U270" s="7">
        <v>10.96339862</v>
      </c>
      <c r="V270" s="7">
        <v>5.4994696147302715</v>
      </c>
      <c r="W270" s="7">
        <v>4.3846319400000002</v>
      </c>
      <c r="X270" s="7">
        <v>5.2348754499999997</v>
      </c>
      <c r="Y270" s="7">
        <v>1.0585002700000001</v>
      </c>
      <c r="Z270" s="7">
        <v>5.2348754499999997</v>
      </c>
      <c r="AA270" s="21">
        <v>3.1604197906516245E-2</v>
      </c>
      <c r="AB270" s="7">
        <v>9.3288299999999998E-3</v>
      </c>
      <c r="AC270" s="21">
        <v>4.1922849999999998E-2</v>
      </c>
      <c r="AD270" s="21">
        <v>1.3847079999999999E-2</v>
      </c>
      <c r="AE270" s="21">
        <v>8.9810099999999993E-3</v>
      </c>
    </row>
    <row r="271" spans="1:31" ht="15.75" customHeight="1" x14ac:dyDescent="0.2">
      <c r="A271" s="3">
        <v>41075</v>
      </c>
      <c r="B271">
        <f t="shared" si="8"/>
        <v>2012</v>
      </c>
      <c r="C271">
        <f t="shared" si="9"/>
        <v>6</v>
      </c>
      <c r="D271" s="7">
        <v>-0.81392622000000003</v>
      </c>
      <c r="E271">
        <v>-4.8693999999999997</v>
      </c>
      <c r="F271" s="7">
        <v>1140.7277832</v>
      </c>
      <c r="H271" s="7">
        <v>1008.10040283</v>
      </c>
      <c r="I271" s="7">
        <v>105.37998962</v>
      </c>
      <c r="J271" s="7">
        <v>4.7082605400000004</v>
      </c>
      <c r="K271" s="7">
        <v>0.20941487</v>
      </c>
      <c r="L271" s="7">
        <v>9.0771388999999996</v>
      </c>
      <c r="M271" s="7">
        <v>0.13580866</v>
      </c>
      <c r="N271" s="7">
        <v>1.14868021</v>
      </c>
      <c r="O271" s="7">
        <v>10.011956209999999</v>
      </c>
      <c r="P271" s="7">
        <v>1.9560890200000001</v>
      </c>
      <c r="Q271" s="7">
        <v>0</v>
      </c>
      <c r="R271" s="7">
        <v>0</v>
      </c>
      <c r="S271" s="7">
        <v>0</v>
      </c>
      <c r="T271" s="7"/>
      <c r="U271" s="7">
        <v>31.389895800000001</v>
      </c>
      <c r="V271" s="7">
        <v>12.648034424267541</v>
      </c>
      <c r="W271" s="7">
        <v>5.841348</v>
      </c>
      <c r="X271" s="7">
        <v>12.877831800000001</v>
      </c>
      <c r="Y271" s="7">
        <v>2.4771231</v>
      </c>
      <c r="Z271" s="7">
        <v>12.877831800000001</v>
      </c>
      <c r="AA271" s="21">
        <v>0.64991260416601571</v>
      </c>
      <c r="AB271" s="7">
        <v>0.44730330000000001</v>
      </c>
      <c r="AC271" s="21">
        <v>4.0570499999999995E-2</v>
      </c>
      <c r="AD271" s="21">
        <v>1.34004E-2</v>
      </c>
      <c r="AE271" s="21">
        <v>8.8125000000000009E-3</v>
      </c>
    </row>
    <row r="272" spans="1:31" ht="15.75" customHeight="1" x14ac:dyDescent="0.2">
      <c r="A272" s="3">
        <v>41105</v>
      </c>
      <c r="B272">
        <f t="shared" si="8"/>
        <v>2012</v>
      </c>
      <c r="C272">
        <f t="shared" si="9"/>
        <v>7</v>
      </c>
      <c r="D272" s="7">
        <v>6.0850777599999999</v>
      </c>
      <c r="E272">
        <v>3.0154999999999998</v>
      </c>
      <c r="F272" s="7">
        <v>1147.6267089800001</v>
      </c>
      <c r="H272" s="7">
        <v>1009.56097412</v>
      </c>
      <c r="I272" s="7">
        <v>104.46418762</v>
      </c>
      <c r="J272" s="7">
        <v>8.1675663000000007</v>
      </c>
      <c r="K272" s="7">
        <v>0.10659823</v>
      </c>
      <c r="L272" s="7">
        <v>11.60267258</v>
      </c>
      <c r="M272" s="7">
        <v>0.2287807</v>
      </c>
      <c r="N272" s="7">
        <v>0.36308151</v>
      </c>
      <c r="O272" s="7">
        <v>10.05182171</v>
      </c>
      <c r="P272" s="7">
        <v>3.0810654199999998</v>
      </c>
      <c r="Q272" s="7">
        <v>0</v>
      </c>
      <c r="R272" s="7">
        <v>0</v>
      </c>
      <c r="S272" s="7">
        <v>0</v>
      </c>
      <c r="T272" s="7"/>
      <c r="U272" s="7">
        <v>33.71513779</v>
      </c>
      <c r="V272" s="7">
        <v>24.90594165862694</v>
      </c>
      <c r="W272" s="7">
        <v>7.1286226700000004</v>
      </c>
      <c r="X272" s="7">
        <v>18.342079690000002</v>
      </c>
      <c r="Y272" s="7">
        <v>4.4451634699999998</v>
      </c>
      <c r="Z272" s="7">
        <v>18.342079690000002</v>
      </c>
      <c r="AA272" s="21">
        <v>1.5250226593940828</v>
      </c>
      <c r="AB272" s="7">
        <v>0.77376186000000002</v>
      </c>
      <c r="AC272" s="21">
        <v>4.1922849999999998E-2</v>
      </c>
      <c r="AD272" s="21">
        <v>1.3847079999999999E-2</v>
      </c>
      <c r="AE272" s="21">
        <v>9.1263999999999998E-3</v>
      </c>
    </row>
    <row r="273" spans="1:31" ht="15.75" customHeight="1" x14ac:dyDescent="0.2">
      <c r="A273" s="3">
        <v>41136</v>
      </c>
      <c r="B273">
        <f t="shared" si="8"/>
        <v>2012</v>
      </c>
      <c r="C273">
        <f t="shared" si="9"/>
        <v>8</v>
      </c>
      <c r="D273" s="7">
        <v>4.0987734800000002</v>
      </c>
      <c r="E273">
        <v>5.1345000000000001</v>
      </c>
      <c r="F273" s="7">
        <v>1145.6405029299999</v>
      </c>
      <c r="H273" s="7">
        <v>1010.05487061</v>
      </c>
      <c r="I273" s="7">
        <v>103.40955353</v>
      </c>
      <c r="J273" s="7">
        <v>8.4509363200000003</v>
      </c>
      <c r="K273" s="7">
        <v>0.10661275000000001</v>
      </c>
      <c r="L273" s="7">
        <v>11.6519289</v>
      </c>
      <c r="M273" s="7">
        <v>0.22880476999999999</v>
      </c>
      <c r="N273" s="7">
        <v>0.12204534</v>
      </c>
      <c r="O273" s="7">
        <v>10.01951504</v>
      </c>
      <c r="P273" s="7">
        <v>1.5961860400000001</v>
      </c>
      <c r="Q273" s="7">
        <v>0</v>
      </c>
      <c r="R273" s="7">
        <v>0</v>
      </c>
      <c r="S273" s="7">
        <v>0</v>
      </c>
      <c r="T273" s="7"/>
      <c r="U273" s="7">
        <v>24.943357639999995</v>
      </c>
      <c r="V273" s="7">
        <v>20.136274134278857</v>
      </c>
      <c r="W273" s="7">
        <v>6.9772989599999997</v>
      </c>
      <c r="X273" s="7">
        <v>15.03129395</v>
      </c>
      <c r="Y273" s="7">
        <v>4.5991314800000005</v>
      </c>
      <c r="Z273" s="7">
        <v>15.03129395</v>
      </c>
      <c r="AA273" s="21">
        <v>1.5371939291103189</v>
      </c>
      <c r="AB273" s="7">
        <v>0.91186003999999998</v>
      </c>
      <c r="AC273" s="21">
        <v>4.1922849999999998E-2</v>
      </c>
      <c r="AD273" s="21">
        <v>1.3847079999999999E-2</v>
      </c>
      <c r="AE273" s="21">
        <v>9.1546100000000005E-3</v>
      </c>
    </row>
    <row r="274" spans="1:31" ht="15.75" customHeight="1" x14ac:dyDescent="0.2">
      <c r="A274" s="3">
        <v>41167</v>
      </c>
      <c r="B274">
        <f t="shared" si="8"/>
        <v>2012</v>
      </c>
      <c r="C274">
        <f t="shared" si="9"/>
        <v>9</v>
      </c>
      <c r="D274" s="7">
        <v>4.4138245600000001</v>
      </c>
      <c r="E274">
        <v>4.7732999999999999</v>
      </c>
      <c r="F274" s="7">
        <v>1145.95544434</v>
      </c>
      <c r="H274" s="7">
        <v>1010.58990479</v>
      </c>
      <c r="I274" s="7">
        <v>103.34734344</v>
      </c>
      <c r="J274" s="7">
        <v>8.6355867400000008</v>
      </c>
      <c r="K274" s="7">
        <v>0.10004617</v>
      </c>
      <c r="L274" s="7">
        <v>11.349284170000001</v>
      </c>
      <c r="M274" s="7">
        <v>0.22880476999999999</v>
      </c>
      <c r="N274" s="7">
        <v>8.6560319999999996E-2</v>
      </c>
      <c r="O274" s="7">
        <v>9.9483938199999997</v>
      </c>
      <c r="P274" s="7">
        <v>1.6696013199999999</v>
      </c>
      <c r="Q274" s="7">
        <v>0</v>
      </c>
      <c r="R274" s="7">
        <v>0</v>
      </c>
      <c r="S274" s="7">
        <v>0</v>
      </c>
      <c r="T274" s="7"/>
      <c r="U274" s="7">
        <v>24.7678881</v>
      </c>
      <c r="V274" s="7">
        <v>20.010485250534735</v>
      </c>
      <c r="W274" s="7">
        <v>5.6398545000000002</v>
      </c>
      <c r="X274" s="7">
        <v>14.158357799999999</v>
      </c>
      <c r="Y274" s="7">
        <v>4.5404879999999999</v>
      </c>
      <c r="Z274" s="7">
        <v>14.158357799999999</v>
      </c>
      <c r="AA274" s="21">
        <v>0.52286436273426895</v>
      </c>
      <c r="AB274" s="7">
        <v>0.91812119999999997</v>
      </c>
      <c r="AC274" s="21">
        <v>4.0570499999999995E-2</v>
      </c>
      <c r="AD274" s="21">
        <v>1.34004E-2</v>
      </c>
      <c r="AE274" s="21">
        <v>8.6651999999999996E-3</v>
      </c>
    </row>
    <row r="275" spans="1:31" ht="15.75" customHeight="1" x14ac:dyDescent="0.2">
      <c r="A275" s="3">
        <v>41197</v>
      </c>
      <c r="B275">
        <f t="shared" si="8"/>
        <v>2012</v>
      </c>
      <c r="C275">
        <f t="shared" si="9"/>
        <v>10</v>
      </c>
      <c r="D275" s="7">
        <v>-1.5101753499999999</v>
      </c>
      <c r="F275" s="7">
        <v>1140.0314941399999</v>
      </c>
      <c r="H275" s="7">
        <v>1010.39642334</v>
      </c>
      <c r="I275" s="7">
        <v>103.62249756</v>
      </c>
      <c r="J275" s="7">
        <v>7.4146690399999997</v>
      </c>
      <c r="K275" s="7">
        <v>0.21055029</v>
      </c>
      <c r="L275" s="7">
        <v>7.8199715599999999</v>
      </c>
      <c r="M275" s="7">
        <v>0.22881788</v>
      </c>
      <c r="N275" s="7">
        <v>0.25001001</v>
      </c>
      <c r="O275" s="7">
        <v>9.30470562</v>
      </c>
      <c r="P275" s="7">
        <v>0.78383415999999995</v>
      </c>
      <c r="Q275" s="7">
        <v>0</v>
      </c>
      <c r="R275" s="7">
        <v>0</v>
      </c>
      <c r="S275" s="7">
        <v>0</v>
      </c>
      <c r="T275" s="7"/>
      <c r="U275" s="7">
        <v>8.6955570399999988</v>
      </c>
      <c r="V275" s="7">
        <v>16.578076494901801</v>
      </c>
      <c r="W275" s="7">
        <v>4.0047740599999999</v>
      </c>
      <c r="X275" s="7">
        <v>9.1724985500000003</v>
      </c>
      <c r="Y275" s="7">
        <v>4.03004433</v>
      </c>
      <c r="Z275" s="7">
        <v>9.1724985500000003</v>
      </c>
      <c r="AA275" s="21">
        <v>1.2549125235201724E-2</v>
      </c>
      <c r="AB275" s="7">
        <v>1.90920103</v>
      </c>
      <c r="AC275" s="21">
        <v>4.1922849999999998E-2</v>
      </c>
      <c r="AD275" s="21">
        <v>1.3847079999999999E-2</v>
      </c>
      <c r="AE275" s="21">
        <v>8.5429800000000004E-3</v>
      </c>
    </row>
    <row r="276" spans="1:31" ht="15.75" customHeight="1" x14ac:dyDescent="0.2">
      <c r="A276" s="3">
        <v>41228</v>
      </c>
      <c r="B276">
        <f t="shared" si="8"/>
        <v>2012</v>
      </c>
      <c r="C276">
        <f t="shared" si="9"/>
        <v>11</v>
      </c>
      <c r="D276" s="7">
        <v>-10.92660618</v>
      </c>
      <c r="E276">
        <v>-12.7745</v>
      </c>
      <c r="F276" s="7">
        <v>1130.6151123</v>
      </c>
      <c r="H276" s="7">
        <v>1009.48419189</v>
      </c>
      <c r="I276" s="7">
        <v>103.73638916</v>
      </c>
      <c r="J276" s="7">
        <v>4.4389886900000004</v>
      </c>
      <c r="K276" s="7">
        <v>0.39706661999999998</v>
      </c>
      <c r="L276" s="7">
        <v>4.2253665900000001</v>
      </c>
      <c r="M276" s="7">
        <v>0.13580866</v>
      </c>
      <c r="N276" s="7">
        <v>0.67373764999999997</v>
      </c>
      <c r="O276" s="7">
        <v>7.5117416400000003</v>
      </c>
      <c r="P276" s="7">
        <v>1.1787799999999999E-2</v>
      </c>
      <c r="Q276" s="7">
        <v>0</v>
      </c>
      <c r="R276" s="7">
        <v>0</v>
      </c>
      <c r="S276" s="7">
        <v>0</v>
      </c>
      <c r="T276" s="7"/>
      <c r="U276" s="7">
        <v>1.1717259</v>
      </c>
      <c r="V276" s="7">
        <v>4.534889015554028</v>
      </c>
      <c r="W276" s="7">
        <v>2.2240803000000002</v>
      </c>
      <c r="X276" s="7">
        <v>3.049023</v>
      </c>
      <c r="Y276" s="7">
        <v>2.3348556</v>
      </c>
      <c r="Z276" s="7">
        <v>3.049023</v>
      </c>
      <c r="AA276" s="21">
        <v>6.240532659544788E-5</v>
      </c>
      <c r="AB276" s="7">
        <v>0.83326259999999996</v>
      </c>
      <c r="AC276" s="21">
        <v>4.0570499999999995E-2</v>
      </c>
      <c r="AD276" s="21">
        <v>1.34004E-2</v>
      </c>
      <c r="AE276" s="21">
        <v>7.6866E-3</v>
      </c>
    </row>
    <row r="277" spans="1:31" ht="15.75" customHeight="1" x14ac:dyDescent="0.2">
      <c r="A277" s="3">
        <v>41258</v>
      </c>
      <c r="B277">
        <f t="shared" si="8"/>
        <v>2012</v>
      </c>
      <c r="C277">
        <f t="shared" si="9"/>
        <v>12</v>
      </c>
      <c r="D277" s="7">
        <v>-14.84585476</v>
      </c>
      <c r="E277">
        <v>-18.412199999999999</v>
      </c>
      <c r="F277" s="7">
        <v>1126.6958007799999</v>
      </c>
      <c r="H277" s="7">
        <v>1008.79016113</v>
      </c>
      <c r="I277" s="7">
        <v>103.82408142</v>
      </c>
      <c r="J277" s="7">
        <v>3.0379042599999999</v>
      </c>
      <c r="K277" s="7">
        <v>0.55957699000000005</v>
      </c>
      <c r="L277" s="7">
        <v>3.6452882299999998</v>
      </c>
      <c r="M277" s="7">
        <v>5.1413830000000001E-2</v>
      </c>
      <c r="N277" s="7">
        <v>1.05342329</v>
      </c>
      <c r="O277" s="7">
        <v>5.72512197</v>
      </c>
      <c r="P277" s="7">
        <v>8.848E-3</v>
      </c>
      <c r="Q277" s="7">
        <v>0</v>
      </c>
      <c r="R277" s="7">
        <v>0</v>
      </c>
      <c r="S277" s="7">
        <v>0</v>
      </c>
      <c r="T277" s="7"/>
      <c r="U277" s="7">
        <v>1.1268019499999999</v>
      </c>
      <c r="V277" s="7">
        <v>3.0151007608676546</v>
      </c>
      <c r="W277" s="7">
        <v>1.6489303</v>
      </c>
      <c r="X277" s="7">
        <v>2.3375745299999999</v>
      </c>
      <c r="Y277" s="7">
        <v>1.65209819</v>
      </c>
      <c r="Z277" s="7">
        <v>2.3375745299999999</v>
      </c>
      <c r="AA277" s="21">
        <v>0</v>
      </c>
      <c r="AB277" s="7">
        <v>0.93763964</v>
      </c>
      <c r="AC277" s="21">
        <v>4.1922849999999998E-2</v>
      </c>
      <c r="AD277" s="21">
        <v>1.3847079999999999E-2</v>
      </c>
      <c r="AE277" s="21">
        <v>7.4372100000000005E-3</v>
      </c>
    </row>
    <row r="278" spans="1:31" ht="15.75" customHeight="1" x14ac:dyDescent="0.2">
      <c r="A278" s="3">
        <v>41289</v>
      </c>
      <c r="B278">
        <f t="shared" si="8"/>
        <v>2013</v>
      </c>
      <c r="C278">
        <f t="shared" si="9"/>
        <v>1</v>
      </c>
      <c r="D278" s="7">
        <v>-17.641819000000002</v>
      </c>
      <c r="E278">
        <v>-20.735900000000001</v>
      </c>
      <c r="F278" s="7">
        <v>1123.8999023399999</v>
      </c>
      <c r="H278" s="7">
        <v>1007.90270996</v>
      </c>
      <c r="I278" s="7">
        <v>103.97724915000001</v>
      </c>
      <c r="J278" s="7">
        <v>1.6962388799999999</v>
      </c>
      <c r="K278" s="7">
        <v>0.55727243000000004</v>
      </c>
      <c r="L278" s="7">
        <v>2.99095201</v>
      </c>
      <c r="M278" s="7">
        <v>0.13095235999999999</v>
      </c>
      <c r="N278" s="7">
        <v>1.57415175</v>
      </c>
      <c r="O278" s="7">
        <v>5.06309509</v>
      </c>
      <c r="P278" s="7">
        <v>7.2378700000000004E-3</v>
      </c>
      <c r="Q278" s="7">
        <v>0</v>
      </c>
      <c r="R278" s="7">
        <v>0</v>
      </c>
      <c r="S278" s="7">
        <v>0</v>
      </c>
      <c r="T278" s="7"/>
      <c r="U278" s="7">
        <v>1.2606097299999999</v>
      </c>
      <c r="V278" s="7">
        <v>1.9512435995326749</v>
      </c>
      <c r="W278" s="7">
        <v>1.57417597</v>
      </c>
      <c r="X278" s="7">
        <v>2.32667059</v>
      </c>
      <c r="Y278" s="7">
        <v>0.91441815999999998</v>
      </c>
      <c r="Z278" s="7">
        <v>2.32667059</v>
      </c>
      <c r="AA278" s="21">
        <v>0</v>
      </c>
      <c r="AB278" s="7">
        <v>2.4131472600000001</v>
      </c>
      <c r="AC278" s="21">
        <v>4.2369560000000007E-2</v>
      </c>
      <c r="AD278" s="21">
        <v>1.3894199999999999E-2</v>
      </c>
      <c r="AE278" s="21">
        <v>7.3014299999999994E-3</v>
      </c>
    </row>
    <row r="279" spans="1:31" ht="15.75" customHeight="1" x14ac:dyDescent="0.2">
      <c r="A279" s="3">
        <v>41320</v>
      </c>
      <c r="B279">
        <f t="shared" si="8"/>
        <v>2013</v>
      </c>
      <c r="C279">
        <f t="shared" si="9"/>
        <v>2</v>
      </c>
      <c r="D279" s="7">
        <v>-18.91504669</v>
      </c>
      <c r="E279">
        <v>-23.080200000000001</v>
      </c>
      <c r="F279" s="7">
        <v>1122.62658691</v>
      </c>
      <c r="H279" s="7">
        <v>1007.46618652</v>
      </c>
      <c r="I279" s="7">
        <v>104.13973236</v>
      </c>
      <c r="J279" s="7">
        <v>1.04861224</v>
      </c>
      <c r="K279" s="7">
        <v>0.32716571999999999</v>
      </c>
      <c r="L279" s="7">
        <v>2.4530889999999999</v>
      </c>
      <c r="M279" s="7">
        <v>0.13161286999999999</v>
      </c>
      <c r="N279" s="7">
        <v>2.6288547499999999</v>
      </c>
      <c r="O279" s="7">
        <v>4.4216017699999997</v>
      </c>
      <c r="P279" s="7">
        <v>9.7521799999999992E-3</v>
      </c>
      <c r="Q279" s="7">
        <v>0</v>
      </c>
      <c r="R279" s="7">
        <v>0</v>
      </c>
      <c r="S279" s="7">
        <v>0</v>
      </c>
      <c r="T279" s="7"/>
      <c r="U279" s="7">
        <v>2.4673143599999996</v>
      </c>
      <c r="V279" s="7">
        <v>1.168378041294464</v>
      </c>
      <c r="W279" s="7">
        <v>1.91776116</v>
      </c>
      <c r="X279" s="7">
        <v>1.52814004</v>
      </c>
      <c r="Y279" s="7">
        <v>0.50629767999999997</v>
      </c>
      <c r="Z279" s="7">
        <v>1.52814004</v>
      </c>
      <c r="AA279" s="21">
        <v>0</v>
      </c>
      <c r="AB279" s="7">
        <v>1.3361193999999998</v>
      </c>
      <c r="AC279" s="21">
        <v>3.8269280000000003E-2</v>
      </c>
      <c r="AD279" s="21">
        <v>1.2549600000000001E-2</v>
      </c>
      <c r="AE279" s="21">
        <v>7.1750000000000008E-3</v>
      </c>
    </row>
    <row r="280" spans="1:31" ht="15.75" customHeight="1" x14ac:dyDescent="0.2">
      <c r="A280" s="3">
        <v>41348</v>
      </c>
      <c r="B280">
        <f t="shared" si="8"/>
        <v>2013</v>
      </c>
      <c r="C280">
        <f t="shared" si="9"/>
        <v>3</v>
      </c>
      <c r="D280" s="7">
        <v>-19.09826279</v>
      </c>
      <c r="F280" s="7">
        <v>1122.4433593799999</v>
      </c>
      <c r="H280" s="7">
        <v>1007.097229</v>
      </c>
      <c r="I280" s="7">
        <v>104.28850555</v>
      </c>
      <c r="J280" s="7">
        <v>0.71842061999999995</v>
      </c>
      <c r="K280" s="7">
        <v>0.34613588000000001</v>
      </c>
      <c r="L280" s="7">
        <v>2.0400130700000001</v>
      </c>
      <c r="M280" s="7">
        <v>0.13161286999999999</v>
      </c>
      <c r="N280" s="7">
        <v>3.4447658099999998</v>
      </c>
      <c r="O280" s="7">
        <v>4.3592991799999998</v>
      </c>
      <c r="P280" s="7">
        <v>1.7455499999999999E-2</v>
      </c>
      <c r="Q280" s="7">
        <v>0</v>
      </c>
      <c r="R280" s="7">
        <v>0</v>
      </c>
      <c r="S280" s="7">
        <v>0</v>
      </c>
      <c r="T280" s="7"/>
      <c r="U280" s="7">
        <v>4.7132375199999998</v>
      </c>
      <c r="V280" s="7">
        <v>0.84510708641066867</v>
      </c>
      <c r="W280" s="7">
        <v>2.7109555800000003</v>
      </c>
      <c r="X280" s="7">
        <v>1.82873526</v>
      </c>
      <c r="Y280" s="7">
        <v>0.38176314</v>
      </c>
      <c r="Z280" s="7">
        <v>1.82873526</v>
      </c>
      <c r="AA280" s="21">
        <v>2.9948840247348232E-4</v>
      </c>
      <c r="AB280" s="7">
        <v>2.1057025899999999</v>
      </c>
      <c r="AC280" s="21">
        <v>4.2369560000000007E-2</v>
      </c>
      <c r="AD280" s="21">
        <v>1.3894199999999999E-2</v>
      </c>
      <c r="AE280" s="21">
        <v>8.4546300000000012E-3</v>
      </c>
    </row>
    <row r="281" spans="1:31" ht="15.75" customHeight="1" x14ac:dyDescent="0.2">
      <c r="A281" s="3">
        <v>41379</v>
      </c>
      <c r="B281">
        <f t="shared" si="8"/>
        <v>2013</v>
      </c>
      <c r="C281">
        <f t="shared" si="9"/>
        <v>4</v>
      </c>
      <c r="D281" s="7">
        <v>-15.17029572</v>
      </c>
      <c r="E281">
        <v>-20.786000000000001</v>
      </c>
      <c r="F281" s="7">
        <v>1126.3713378899999</v>
      </c>
      <c r="H281" s="7">
        <v>1006.7541503899999</v>
      </c>
      <c r="I281" s="7">
        <v>104.50241088999999</v>
      </c>
      <c r="J281" s="7">
        <v>0.81257533999999998</v>
      </c>
      <c r="K281" s="7">
        <v>0.28827259</v>
      </c>
      <c r="L281" s="7">
        <v>3.1474842999999999</v>
      </c>
      <c r="M281" s="7">
        <v>7.6733709999999997E-2</v>
      </c>
      <c r="N281" s="7">
        <v>4.3455996499999996</v>
      </c>
      <c r="O281" s="7">
        <v>6.3297672299999999</v>
      </c>
      <c r="P281" s="7">
        <v>0.11436008</v>
      </c>
      <c r="Q281" s="7">
        <v>0</v>
      </c>
      <c r="R281" s="7">
        <v>0</v>
      </c>
      <c r="S281" s="7">
        <v>0</v>
      </c>
      <c r="T281" s="7"/>
      <c r="U281" s="7">
        <v>9.6981998999999988</v>
      </c>
      <c r="V281" s="7">
        <v>1.3504206863557162</v>
      </c>
      <c r="W281" s="7">
        <v>3.4868763</v>
      </c>
      <c r="X281" s="7">
        <v>2.7988278000000002</v>
      </c>
      <c r="Y281" s="7">
        <v>0.42450690000000002</v>
      </c>
      <c r="Z281" s="7">
        <v>2.7988278000000002</v>
      </c>
      <c r="AA281" s="21">
        <v>3.4177158406593989E-3</v>
      </c>
      <c r="AB281" s="7">
        <v>0.71612970000000009</v>
      </c>
      <c r="AC281" s="21">
        <v>4.1002800000000006E-2</v>
      </c>
      <c r="AD281" s="21">
        <v>1.3446E-2</v>
      </c>
      <c r="AE281" s="21">
        <v>8.4072000000000001E-3</v>
      </c>
    </row>
    <row r="282" spans="1:31" ht="15.75" customHeight="1" x14ac:dyDescent="0.2">
      <c r="A282" s="3">
        <v>41409</v>
      </c>
      <c r="B282">
        <f t="shared" si="8"/>
        <v>2013</v>
      </c>
      <c r="C282">
        <f t="shared" si="9"/>
        <v>5</v>
      </c>
      <c r="D282" s="7">
        <v>-7.6007103899999997</v>
      </c>
      <c r="E282">
        <v>-14.2683</v>
      </c>
      <c r="F282" s="7">
        <v>1133.9409179700001</v>
      </c>
      <c r="H282" s="7">
        <v>1007.08270264</v>
      </c>
      <c r="I282" s="7">
        <v>104.78521729000001</v>
      </c>
      <c r="J282" s="7">
        <v>2.3166332199999999</v>
      </c>
      <c r="K282" s="7">
        <v>0.22151819</v>
      </c>
      <c r="L282" s="7">
        <v>6.0680151000000002</v>
      </c>
      <c r="M282" s="7">
        <v>6.1207999999999998E-4</v>
      </c>
      <c r="N282" s="7">
        <v>3.4520762</v>
      </c>
      <c r="O282" s="7">
        <v>9.4577598599999995</v>
      </c>
      <c r="P282" s="7">
        <v>0.55641794</v>
      </c>
      <c r="Q282" s="7">
        <v>0</v>
      </c>
      <c r="R282" s="7">
        <v>0</v>
      </c>
      <c r="S282" s="7">
        <v>0</v>
      </c>
      <c r="T282" s="7"/>
      <c r="U282" s="7">
        <v>18.034511639999998</v>
      </c>
      <c r="V282" s="7">
        <v>6.6188527293564157</v>
      </c>
      <c r="W282" s="7">
        <v>4.5153217400000001</v>
      </c>
      <c r="X282" s="7">
        <v>7.3107963399999996</v>
      </c>
      <c r="Y282" s="7">
        <v>1.26567389</v>
      </c>
      <c r="Z282" s="7">
        <v>7.3107963399999996</v>
      </c>
      <c r="AA282" s="21">
        <v>5.1049334039566442E-2</v>
      </c>
      <c r="AB282" s="7">
        <v>4.6980499999999996E-3</v>
      </c>
      <c r="AC282" s="21">
        <v>4.2369560000000007E-2</v>
      </c>
      <c r="AD282" s="21">
        <v>1.3894199999999999E-2</v>
      </c>
      <c r="AE282" s="21">
        <v>8.8622800000000002E-3</v>
      </c>
    </row>
    <row r="283" spans="1:31" ht="15.75" customHeight="1" x14ac:dyDescent="0.2">
      <c r="A283" s="3">
        <v>41440</v>
      </c>
      <c r="B283">
        <f t="shared" si="8"/>
        <v>2013</v>
      </c>
      <c r="C283">
        <f t="shared" si="9"/>
        <v>6</v>
      </c>
      <c r="D283" s="7">
        <v>-5.2357077600000004</v>
      </c>
      <c r="E283">
        <v>-7.7967000000000004</v>
      </c>
      <c r="F283" s="7">
        <v>1136.3059082</v>
      </c>
      <c r="H283" s="7">
        <v>1007.7792968799999</v>
      </c>
      <c r="I283" s="7">
        <v>104.42229462</v>
      </c>
      <c r="J283" s="7">
        <v>3.8406264800000001</v>
      </c>
      <c r="K283" s="7">
        <v>0.29914408999999997</v>
      </c>
      <c r="L283" s="7">
        <v>8.2025766400000002</v>
      </c>
      <c r="M283" s="7">
        <v>0.13756631</v>
      </c>
      <c r="N283" s="7">
        <v>0.70382917</v>
      </c>
      <c r="O283" s="7">
        <v>10.064580919999999</v>
      </c>
      <c r="P283" s="7">
        <v>0.85607529000000004</v>
      </c>
      <c r="Q283" s="7">
        <v>0</v>
      </c>
      <c r="R283" s="7">
        <v>0</v>
      </c>
      <c r="S283" s="7">
        <v>0</v>
      </c>
      <c r="T283" s="7"/>
      <c r="U283" s="7">
        <v>23.581025099999998</v>
      </c>
      <c r="V283" s="7">
        <v>10.507722420170005</v>
      </c>
      <c r="W283" s="7">
        <v>6.400137</v>
      </c>
      <c r="X283" s="7">
        <v>10.0949112</v>
      </c>
      <c r="Y283" s="7">
        <v>2.0186652</v>
      </c>
      <c r="Z283" s="7">
        <v>10.0949112</v>
      </c>
      <c r="AA283" s="21">
        <v>0.7449213792718129</v>
      </c>
      <c r="AB283" s="7">
        <v>0.90972150000000007</v>
      </c>
      <c r="AC283" s="21">
        <v>4.1002800000000006E-2</v>
      </c>
      <c r="AD283" s="21">
        <v>1.3446E-2</v>
      </c>
      <c r="AE283" s="21">
        <v>8.9897999999999992E-3</v>
      </c>
    </row>
    <row r="284" spans="1:31" ht="15.75" customHeight="1" x14ac:dyDescent="0.2">
      <c r="A284" s="3">
        <v>41470</v>
      </c>
      <c r="B284">
        <f t="shared" si="8"/>
        <v>2013</v>
      </c>
      <c r="C284">
        <f t="shared" si="9"/>
        <v>7</v>
      </c>
      <c r="D284" s="7">
        <v>1.33184791</v>
      </c>
      <c r="E284">
        <v>0.25559999999999999</v>
      </c>
      <c r="F284" s="7">
        <v>1142.8735351600001</v>
      </c>
      <c r="H284" s="7">
        <v>1008.87768555</v>
      </c>
      <c r="I284" s="7">
        <v>103.3035965</v>
      </c>
      <c r="J284" s="7">
        <v>6.58712053</v>
      </c>
      <c r="K284" s="7">
        <v>0.18540176999999999</v>
      </c>
      <c r="L284" s="7">
        <v>11.91098976</v>
      </c>
      <c r="M284" s="7">
        <v>0.23058091</v>
      </c>
      <c r="N284" s="7">
        <v>0.13821368000000001</v>
      </c>
      <c r="O284" s="7">
        <v>10.028158189999999</v>
      </c>
      <c r="P284" s="7">
        <v>1.6117813599999999</v>
      </c>
      <c r="Q284" s="7">
        <v>0</v>
      </c>
      <c r="R284" s="7">
        <v>0</v>
      </c>
      <c r="S284" s="7">
        <v>0</v>
      </c>
      <c r="T284" s="7"/>
      <c r="U284" s="7">
        <v>27.674253039999996</v>
      </c>
      <c r="V284" s="7">
        <v>19.019338022851414</v>
      </c>
      <c r="W284" s="7">
        <v>7.2238862900000003</v>
      </c>
      <c r="X284" s="7">
        <v>15.243906520000001</v>
      </c>
      <c r="Y284" s="7">
        <v>3.5813249100000002</v>
      </c>
      <c r="Z284" s="7">
        <v>15.243906520000001</v>
      </c>
      <c r="AA284" s="21">
        <v>1.7751915637831794</v>
      </c>
      <c r="AB284" s="7">
        <v>1.32231926</v>
      </c>
      <c r="AC284" s="21">
        <v>4.2369560000000007E-2</v>
      </c>
      <c r="AD284" s="21">
        <v>1.3894199999999999E-2</v>
      </c>
      <c r="AE284" s="21">
        <v>9.2373799999999999E-3</v>
      </c>
    </row>
    <row r="285" spans="1:31" ht="15.75" customHeight="1" x14ac:dyDescent="0.2">
      <c r="A285" s="3">
        <v>41501</v>
      </c>
      <c r="B285">
        <f t="shared" si="8"/>
        <v>2013</v>
      </c>
      <c r="C285">
        <f t="shared" si="9"/>
        <v>8</v>
      </c>
      <c r="D285" s="7">
        <v>-0.59095489999999995</v>
      </c>
      <c r="F285" s="7">
        <v>1140.9506835899999</v>
      </c>
      <c r="H285" s="7">
        <v>1009.38165283</v>
      </c>
      <c r="I285" s="7">
        <v>102.21977234000001</v>
      </c>
      <c r="J285" s="7">
        <v>7.1342391999999997</v>
      </c>
      <c r="K285" s="7">
        <v>7.7796879999999999E-2</v>
      </c>
      <c r="L285" s="7">
        <v>10.75686455</v>
      </c>
      <c r="M285" s="7">
        <v>0.23060420000000001</v>
      </c>
      <c r="N285" s="7">
        <v>7.3356900000000003E-2</v>
      </c>
      <c r="O285" s="7">
        <v>10.033800129999999</v>
      </c>
      <c r="P285" s="7">
        <v>1.04261732</v>
      </c>
      <c r="Q285" s="7">
        <v>0</v>
      </c>
      <c r="R285" s="7">
        <v>0</v>
      </c>
      <c r="S285" s="7">
        <v>0</v>
      </c>
      <c r="T285" s="7"/>
      <c r="U285" s="7">
        <v>23.390731629999998</v>
      </c>
      <c r="V285" s="7">
        <v>19.823772480154709</v>
      </c>
      <c r="W285" s="7">
        <v>6.8575558799999996</v>
      </c>
      <c r="X285" s="7">
        <v>12.55197626</v>
      </c>
      <c r="Y285" s="7">
        <v>3.8803986500000005</v>
      </c>
      <c r="Z285" s="7">
        <v>12.55197626</v>
      </c>
      <c r="AA285" s="21">
        <v>1.5440282111362569</v>
      </c>
      <c r="AB285" s="7">
        <v>0.74050970999999999</v>
      </c>
      <c r="AC285" s="21">
        <v>4.2369560000000007E-2</v>
      </c>
      <c r="AD285" s="21">
        <v>1.3894199999999999E-2</v>
      </c>
      <c r="AE285" s="21">
        <v>9.1747600000000006E-3</v>
      </c>
    </row>
    <row r="286" spans="1:31" ht="15.75" customHeight="1" x14ac:dyDescent="0.2">
      <c r="A286" s="3">
        <v>41532</v>
      </c>
      <c r="B286">
        <f t="shared" si="8"/>
        <v>2013</v>
      </c>
      <c r="C286">
        <f t="shared" si="9"/>
        <v>9</v>
      </c>
      <c r="D286" s="7">
        <v>-2.30045915</v>
      </c>
      <c r="F286" s="7">
        <v>1139.24121094</v>
      </c>
      <c r="H286" s="7">
        <v>1009.49487305</v>
      </c>
      <c r="I286" s="7">
        <v>102.09846496999999</v>
      </c>
      <c r="J286" s="7">
        <v>6.7508764299999999</v>
      </c>
      <c r="K286" s="7">
        <v>0.21220574</v>
      </c>
      <c r="L286" s="7">
        <v>9.9372148500000002</v>
      </c>
      <c r="M286" s="7">
        <v>0.23060420000000001</v>
      </c>
      <c r="N286" s="7">
        <v>7.3991989999999994E-2</v>
      </c>
      <c r="O286" s="7">
        <v>9.8431587199999999</v>
      </c>
      <c r="P286" s="7">
        <v>0.59981191</v>
      </c>
      <c r="Q286" s="7">
        <v>0</v>
      </c>
      <c r="R286" s="7">
        <v>0</v>
      </c>
      <c r="S286" s="7">
        <v>0</v>
      </c>
      <c r="T286" s="7"/>
      <c r="U286" s="7">
        <v>15.663828899999999</v>
      </c>
      <c r="V286" s="7">
        <v>15.719738241585789</v>
      </c>
      <c r="W286" s="7">
        <v>5.8330506</v>
      </c>
      <c r="X286" s="7">
        <v>9.8369532</v>
      </c>
      <c r="Y286" s="7">
        <v>3.5454297000000001</v>
      </c>
      <c r="Z286" s="7">
        <v>9.8369532</v>
      </c>
      <c r="AA286" s="21">
        <v>0.54579498562232376</v>
      </c>
      <c r="AB286" s="7">
        <v>1.5753737999999999</v>
      </c>
      <c r="AC286" s="21">
        <v>4.1002800000000006E-2</v>
      </c>
      <c r="AD286" s="21">
        <v>1.3446E-2</v>
      </c>
      <c r="AE286" s="21">
        <v>8.8112999999999993E-3</v>
      </c>
    </row>
    <row r="287" spans="1:31" ht="15.75" customHeight="1" x14ac:dyDescent="0.2">
      <c r="A287" s="3">
        <v>41562</v>
      </c>
      <c r="B287">
        <f t="shared" si="8"/>
        <v>2013</v>
      </c>
      <c r="C287">
        <f t="shared" si="9"/>
        <v>10</v>
      </c>
      <c r="D287" s="7">
        <v>-6.3797120999999999</v>
      </c>
      <c r="E287">
        <v>-5.2763999999999998</v>
      </c>
      <c r="F287" s="7">
        <v>1135.1619873</v>
      </c>
      <c r="H287" s="7">
        <v>1009.3746948199999</v>
      </c>
      <c r="I287" s="7">
        <v>102.37461853000001</v>
      </c>
      <c r="J287" s="7">
        <v>5.42160463</v>
      </c>
      <c r="K287" s="7">
        <v>0.23244649000000001</v>
      </c>
      <c r="L287" s="7">
        <v>7.3566627499999999</v>
      </c>
      <c r="M287" s="7">
        <v>0.23061730999999999</v>
      </c>
      <c r="N287" s="7">
        <v>0.25251803</v>
      </c>
      <c r="O287" s="7">
        <v>9.5668153799999995</v>
      </c>
      <c r="P287" s="7">
        <v>0.35200837000000001</v>
      </c>
      <c r="Q287" s="7">
        <v>0</v>
      </c>
      <c r="R287" s="7">
        <v>0</v>
      </c>
      <c r="S287" s="7">
        <v>0</v>
      </c>
      <c r="T287" s="7"/>
      <c r="U287" s="7">
        <v>11.679814200000001</v>
      </c>
      <c r="V287" s="7">
        <v>10.94454152628634</v>
      </c>
      <c r="W287" s="7">
        <v>4.35290964</v>
      </c>
      <c r="X287" s="7">
        <v>7.7046761400000001</v>
      </c>
      <c r="Y287" s="7">
        <v>2.9425420100000004</v>
      </c>
      <c r="Z287" s="7">
        <v>7.7046761400000001</v>
      </c>
      <c r="AA287" s="21">
        <v>1.5855016447120552E-2</v>
      </c>
      <c r="AB287" s="7">
        <v>1.89078517</v>
      </c>
      <c r="AC287" s="21">
        <v>4.2369560000000007E-2</v>
      </c>
      <c r="AD287" s="21">
        <v>1.3894199999999999E-2</v>
      </c>
      <c r="AE287" s="21">
        <v>8.6648100000000002E-3</v>
      </c>
    </row>
    <row r="288" spans="1:31" ht="15.75" customHeight="1" x14ac:dyDescent="0.2">
      <c r="A288" s="3">
        <v>41593</v>
      </c>
      <c r="B288">
        <f t="shared" si="8"/>
        <v>2013</v>
      </c>
      <c r="C288">
        <f t="shared" si="9"/>
        <v>11</v>
      </c>
      <c r="D288" s="7">
        <v>-13.0128355</v>
      </c>
      <c r="E288">
        <v>-11.2537</v>
      </c>
      <c r="F288" s="7">
        <v>1128.5288085899999</v>
      </c>
      <c r="H288" s="7">
        <v>1008.67150879</v>
      </c>
      <c r="I288" s="7">
        <v>102.42388153</v>
      </c>
      <c r="J288" s="7">
        <v>3.5410866699999999</v>
      </c>
      <c r="K288" s="7">
        <v>0.37501287</v>
      </c>
      <c r="L288" s="7">
        <v>4.5378933000000004</v>
      </c>
      <c r="M288" s="7">
        <v>0.13756631</v>
      </c>
      <c r="N288" s="7">
        <v>0.80684060000000002</v>
      </c>
      <c r="O288" s="7">
        <v>8.0173988299999994</v>
      </c>
      <c r="P288" s="7">
        <v>1.7656749999999999E-2</v>
      </c>
      <c r="Q288" s="7">
        <v>0</v>
      </c>
      <c r="R288" s="7">
        <v>0</v>
      </c>
      <c r="S288" s="7">
        <v>0</v>
      </c>
      <c r="T288" s="7"/>
      <c r="U288" s="7">
        <v>0.6743984999999999</v>
      </c>
      <c r="V288" s="7">
        <v>4.5662946130928423</v>
      </c>
      <c r="W288" s="7">
        <v>2.3483150999999998</v>
      </c>
      <c r="X288" s="7">
        <v>2.6420448000000003</v>
      </c>
      <c r="Y288" s="7">
        <v>1.8610445999999998</v>
      </c>
      <c r="Z288" s="7">
        <v>2.6420448000000003</v>
      </c>
      <c r="AA288" s="21">
        <v>1.2862166550206816E-6</v>
      </c>
      <c r="AB288" s="7">
        <v>0.98427749999999992</v>
      </c>
      <c r="AC288" s="21">
        <v>4.1002800000000006E-2</v>
      </c>
      <c r="AD288" s="21">
        <v>1.3446E-2</v>
      </c>
      <c r="AE288" s="21">
        <v>7.7552999999999997E-3</v>
      </c>
    </row>
    <row r="289" spans="1:31" ht="15.75" customHeight="1" x14ac:dyDescent="0.2">
      <c r="A289" s="3">
        <v>41623</v>
      </c>
      <c r="B289">
        <f t="shared" si="8"/>
        <v>2013</v>
      </c>
      <c r="C289">
        <f t="shared" si="9"/>
        <v>12</v>
      </c>
      <c r="D289" s="7">
        <v>-17.678304669999999</v>
      </c>
      <c r="E289">
        <v>-18.976700000000001</v>
      </c>
      <c r="F289" s="7">
        <v>1123.8634033200001</v>
      </c>
      <c r="H289" s="7">
        <v>1008.06658936</v>
      </c>
      <c r="I289" s="7">
        <v>102.48572540000001</v>
      </c>
      <c r="J289" s="7">
        <v>2.4714529500000002</v>
      </c>
      <c r="K289" s="7">
        <v>0.55341457999999999</v>
      </c>
      <c r="L289" s="7">
        <v>3.2473192200000001</v>
      </c>
      <c r="M289" s="7">
        <v>5.1426989999999999E-2</v>
      </c>
      <c r="N289" s="7">
        <v>1.0547692799999999</v>
      </c>
      <c r="O289" s="7">
        <v>5.9255647700000003</v>
      </c>
      <c r="P289" s="7">
        <v>7.1122299999999998E-3</v>
      </c>
      <c r="Q289" s="7">
        <v>0</v>
      </c>
      <c r="R289" s="7">
        <v>0</v>
      </c>
      <c r="S289" s="7">
        <v>0</v>
      </c>
      <c r="T289" s="7"/>
      <c r="U289" s="7">
        <v>0.90153890000000003</v>
      </c>
      <c r="V289" s="7">
        <v>2.3964239231705045</v>
      </c>
      <c r="W289" s="7">
        <v>1.7403564300000001</v>
      </c>
      <c r="X289" s="7">
        <v>1.9701151000000001</v>
      </c>
      <c r="Y289" s="7">
        <v>1.3429494499999999</v>
      </c>
      <c r="Z289" s="7">
        <v>1.9701151000000001</v>
      </c>
      <c r="AA289" s="21">
        <v>0</v>
      </c>
      <c r="AB289" s="7">
        <v>0.98360458000000006</v>
      </c>
      <c r="AC289" s="21">
        <v>4.2369560000000007E-2</v>
      </c>
      <c r="AD289" s="21">
        <v>1.3894199999999999E-2</v>
      </c>
      <c r="AE289" s="21">
        <v>7.5912799999999997E-3</v>
      </c>
    </row>
    <row r="290" spans="1:31" ht="15.75" customHeight="1" x14ac:dyDescent="0.2">
      <c r="A290" s="3">
        <v>41654</v>
      </c>
      <c r="B290">
        <f t="shared" si="8"/>
        <v>2014</v>
      </c>
      <c r="C290">
        <f t="shared" si="9"/>
        <v>1</v>
      </c>
      <c r="D290" s="7">
        <v>-20.07406044</v>
      </c>
      <c r="E290">
        <v>-21.2804</v>
      </c>
      <c r="F290" s="7">
        <v>1121.4676513700001</v>
      </c>
      <c r="H290" s="7">
        <v>1007.30651855</v>
      </c>
      <c r="I290" s="7">
        <v>102.55823517</v>
      </c>
      <c r="J290" s="7">
        <v>1.3806958199999999</v>
      </c>
      <c r="K290" s="7">
        <v>0.56347734000000005</v>
      </c>
      <c r="L290" s="7">
        <v>2.7602634400000001</v>
      </c>
      <c r="M290" s="7">
        <v>0.13073786000000001</v>
      </c>
      <c r="N290" s="7">
        <v>1.56129563</v>
      </c>
      <c r="O290" s="7">
        <v>5.1987390500000004</v>
      </c>
      <c r="P290" s="7">
        <v>7.6268999999999998E-3</v>
      </c>
      <c r="Q290" s="7">
        <v>0</v>
      </c>
      <c r="R290" s="7">
        <v>0</v>
      </c>
      <c r="S290" s="7">
        <v>0</v>
      </c>
      <c r="T290" s="7"/>
      <c r="U290" s="7">
        <v>1.2261572600000001</v>
      </c>
      <c r="V290" s="7">
        <v>1.5653032986155424</v>
      </c>
      <c r="W290" s="7">
        <v>1.7403415499999999</v>
      </c>
      <c r="X290" s="7">
        <v>2.1599631300000004</v>
      </c>
      <c r="Y290" s="7">
        <v>0.74215891</v>
      </c>
      <c r="Z290" s="7">
        <v>2.1599631300000004</v>
      </c>
      <c r="AA290" s="21">
        <v>0</v>
      </c>
      <c r="AB290" s="7">
        <v>2.4608401399999997</v>
      </c>
      <c r="AC290" s="21">
        <v>4.2787749999999999E-2</v>
      </c>
      <c r="AD290" s="21">
        <v>1.392644E-2</v>
      </c>
      <c r="AE290" s="21">
        <v>7.5085099999999995E-3</v>
      </c>
    </row>
    <row r="291" spans="1:31" ht="15.75" customHeight="1" x14ac:dyDescent="0.2">
      <c r="A291" s="3">
        <v>41685</v>
      </c>
      <c r="B291">
        <f t="shared" si="8"/>
        <v>2014</v>
      </c>
      <c r="C291">
        <f t="shared" si="9"/>
        <v>2</v>
      </c>
      <c r="D291" s="7">
        <v>-21.083034519999998</v>
      </c>
      <c r="F291" s="7">
        <v>1120.45861816</v>
      </c>
      <c r="H291" s="7">
        <v>1006.92340088</v>
      </c>
      <c r="I291" s="7">
        <v>102.74843597</v>
      </c>
      <c r="J291" s="7">
        <v>0.89512460999999999</v>
      </c>
      <c r="K291" s="7">
        <v>0.28474015000000003</v>
      </c>
      <c r="L291" s="7">
        <v>2.4521648900000002</v>
      </c>
      <c r="M291" s="7">
        <v>0.13160959</v>
      </c>
      <c r="N291" s="7">
        <v>2.2754201900000002</v>
      </c>
      <c r="O291" s="7">
        <v>4.7275033000000004</v>
      </c>
      <c r="P291" s="7">
        <v>2.0262869999999999E-2</v>
      </c>
      <c r="Q291" s="7">
        <v>0</v>
      </c>
      <c r="R291" s="7">
        <v>0</v>
      </c>
      <c r="S291" s="7">
        <v>0</v>
      </c>
      <c r="T291" s="7"/>
      <c r="U291" s="7">
        <v>3.25680908</v>
      </c>
      <c r="V291" s="7">
        <v>1.1218180813784595</v>
      </c>
      <c r="W291" s="7">
        <v>1.91151184</v>
      </c>
      <c r="X291" s="7">
        <v>1.49087148</v>
      </c>
      <c r="Y291" s="7">
        <v>0.43125040000000003</v>
      </c>
      <c r="Z291" s="7">
        <v>1.49087148</v>
      </c>
      <c r="AA291" s="21">
        <v>0</v>
      </c>
      <c r="AB291" s="7">
        <v>1.1681569200000002</v>
      </c>
      <c r="AC291" s="21">
        <v>3.8647000000000001E-2</v>
      </c>
      <c r="AD291" s="21">
        <v>1.257872E-2</v>
      </c>
      <c r="AE291" s="21">
        <v>7.0056000000000007E-3</v>
      </c>
    </row>
    <row r="292" spans="1:31" ht="15.75" customHeight="1" x14ac:dyDescent="0.2">
      <c r="A292" s="3">
        <v>41713</v>
      </c>
      <c r="B292">
        <f t="shared" si="8"/>
        <v>2014</v>
      </c>
      <c r="C292">
        <f t="shared" si="9"/>
        <v>3</v>
      </c>
      <c r="D292" s="7">
        <v>-20.938590999999999</v>
      </c>
      <c r="E292">
        <v>-24.1114</v>
      </c>
      <c r="F292" s="7">
        <v>1120.6030273399999</v>
      </c>
      <c r="H292" s="7">
        <v>1006.58721924</v>
      </c>
      <c r="I292" s="7">
        <v>102.92021179</v>
      </c>
      <c r="J292" s="7">
        <v>0.65909541000000005</v>
      </c>
      <c r="K292" s="7">
        <v>0.29821625000000002</v>
      </c>
      <c r="L292" s="7">
        <v>2.2504882799999999</v>
      </c>
      <c r="M292" s="7">
        <v>0.13160959</v>
      </c>
      <c r="N292" s="7">
        <v>3.1266612999999999</v>
      </c>
      <c r="O292" s="7">
        <v>4.6074481</v>
      </c>
      <c r="P292" s="7">
        <v>2.2129119999999999E-2</v>
      </c>
      <c r="Q292" s="7">
        <v>0</v>
      </c>
      <c r="R292" s="7">
        <v>0</v>
      </c>
      <c r="S292" s="7">
        <v>0</v>
      </c>
      <c r="T292" s="7"/>
      <c r="U292" s="7">
        <v>3.6257001699999996</v>
      </c>
      <c r="V292" s="7">
        <v>0.77589396274334144</v>
      </c>
      <c r="W292" s="7">
        <v>2.6248623799999997</v>
      </c>
      <c r="X292" s="7">
        <v>1.6842393</v>
      </c>
      <c r="Y292" s="7">
        <v>0.34933062999999998</v>
      </c>
      <c r="Z292" s="7">
        <v>1.6842393</v>
      </c>
      <c r="AA292" s="21">
        <v>2.4071306510442601E-4</v>
      </c>
      <c r="AB292" s="7">
        <v>2.0350390199999997</v>
      </c>
      <c r="AC292" s="21">
        <v>4.2787749999999999E-2</v>
      </c>
      <c r="AD292" s="21">
        <v>1.392644E-2</v>
      </c>
      <c r="AE292" s="21">
        <v>8.3768200000000001E-3</v>
      </c>
    </row>
    <row r="293" spans="1:31" ht="15.75" customHeight="1" x14ac:dyDescent="0.2">
      <c r="A293" s="3">
        <v>41744</v>
      </c>
      <c r="B293">
        <f t="shared" si="8"/>
        <v>2014</v>
      </c>
      <c r="C293">
        <f t="shared" si="9"/>
        <v>4</v>
      </c>
      <c r="D293" s="7">
        <v>-19.85666084</v>
      </c>
      <c r="E293">
        <v>-25.840299999999999</v>
      </c>
      <c r="F293" s="7">
        <v>1121.6850585899999</v>
      </c>
      <c r="H293" s="7">
        <v>1006.16705322</v>
      </c>
      <c r="I293" s="7">
        <v>103.13613891999999</v>
      </c>
      <c r="J293" s="7">
        <v>0.59565489999999999</v>
      </c>
      <c r="K293" s="7">
        <v>0.30018348</v>
      </c>
      <c r="L293" s="7">
        <v>2.5562982600000002</v>
      </c>
      <c r="M293" s="7">
        <v>7.6788990000000001E-2</v>
      </c>
      <c r="N293" s="7">
        <v>3.68080878</v>
      </c>
      <c r="O293" s="7">
        <v>5.1295094499999996</v>
      </c>
      <c r="P293" s="7">
        <v>4.2550209999999998E-2</v>
      </c>
      <c r="Q293" s="7">
        <v>0</v>
      </c>
      <c r="R293" s="7">
        <v>0</v>
      </c>
      <c r="S293" s="7">
        <v>0</v>
      </c>
      <c r="T293" s="7"/>
      <c r="U293" s="7">
        <v>5.7702308999999996</v>
      </c>
      <c r="V293" s="7">
        <v>0.90474759886001377</v>
      </c>
      <c r="W293" s="7">
        <v>3.2333262</v>
      </c>
      <c r="X293" s="7">
        <v>1.8352046999999998</v>
      </c>
      <c r="Y293" s="7">
        <v>0.31003050000000004</v>
      </c>
      <c r="Z293" s="7">
        <v>1.8352046999999998</v>
      </c>
      <c r="AA293" s="21">
        <v>3.4177634783132886E-3</v>
      </c>
      <c r="AB293" s="7">
        <v>0.94880039999999988</v>
      </c>
      <c r="AC293" s="21">
        <v>4.14075E-2</v>
      </c>
      <c r="AD293" s="21">
        <v>1.34772E-2</v>
      </c>
      <c r="AE293" s="21">
        <v>8.667600000000001E-3</v>
      </c>
    </row>
    <row r="294" spans="1:31" ht="15.75" customHeight="1" x14ac:dyDescent="0.2">
      <c r="A294" s="3">
        <v>41774</v>
      </c>
      <c r="B294">
        <f t="shared" si="8"/>
        <v>2014</v>
      </c>
      <c r="C294">
        <f t="shared" si="9"/>
        <v>5</v>
      </c>
      <c r="D294" s="7">
        <v>-12.28540039</v>
      </c>
      <c r="E294">
        <v>-18.983799999999999</v>
      </c>
      <c r="F294" s="7">
        <v>1129.25622559</v>
      </c>
      <c r="H294" s="7">
        <v>1006.28112793</v>
      </c>
      <c r="I294" s="7">
        <v>103.43592072</v>
      </c>
      <c r="J294" s="7">
        <v>1.7394739400000001</v>
      </c>
      <c r="K294" s="7">
        <v>0.30966109000000003</v>
      </c>
      <c r="L294" s="7">
        <v>5.1782770200000003</v>
      </c>
      <c r="M294" s="7">
        <v>6.2560999999999997E-4</v>
      </c>
      <c r="N294" s="7">
        <v>3.2541637400000001</v>
      </c>
      <c r="O294" s="7">
        <v>8.6131391500000003</v>
      </c>
      <c r="P294" s="7">
        <v>0.44386502999999999</v>
      </c>
      <c r="Q294" s="7">
        <v>0</v>
      </c>
      <c r="R294" s="7">
        <v>0</v>
      </c>
      <c r="S294" s="7">
        <v>0</v>
      </c>
      <c r="T294" s="7"/>
      <c r="U294" s="7">
        <v>17.858187049999998</v>
      </c>
      <c r="V294" s="7">
        <v>4.3772924566207569</v>
      </c>
      <c r="W294" s="7">
        <v>4.4008505199999997</v>
      </c>
      <c r="X294" s="7">
        <v>5.9454893799999997</v>
      </c>
      <c r="Y294" s="7">
        <v>0.95044791000000006</v>
      </c>
      <c r="Z294" s="7">
        <v>5.9454893799999997</v>
      </c>
      <c r="AA294" s="21">
        <v>5.0074962994438227E-2</v>
      </c>
      <c r="AB294" s="7">
        <v>2.0946700000000003E-3</v>
      </c>
      <c r="AC294" s="21">
        <v>4.2787749999999999E-2</v>
      </c>
      <c r="AD294" s="21">
        <v>1.392644E-2</v>
      </c>
      <c r="AE294" s="21">
        <v>9.0789699999999987E-3</v>
      </c>
    </row>
    <row r="295" spans="1:31" ht="15.75" customHeight="1" x14ac:dyDescent="0.2">
      <c r="A295" s="3">
        <v>41805</v>
      </c>
      <c r="B295">
        <f t="shared" si="8"/>
        <v>2014</v>
      </c>
      <c r="C295">
        <f t="shared" si="9"/>
        <v>6</v>
      </c>
      <c r="D295" s="7">
        <v>-7.9651002899999996</v>
      </c>
      <c r="E295">
        <v>-12.6356</v>
      </c>
      <c r="F295" s="7">
        <v>1133.57653809</v>
      </c>
      <c r="H295" s="7">
        <v>1007.15625</v>
      </c>
      <c r="I295" s="7">
        <v>103.00236511</v>
      </c>
      <c r="J295" s="7">
        <v>3.6141057000000001</v>
      </c>
      <c r="K295" s="7">
        <v>0.35230619000000002</v>
      </c>
      <c r="L295" s="7">
        <v>7.7131776800000003</v>
      </c>
      <c r="M295" s="7">
        <v>0.13816977999999999</v>
      </c>
      <c r="N295" s="7">
        <v>0.72042876</v>
      </c>
      <c r="O295" s="7">
        <v>9.6548118600000006</v>
      </c>
      <c r="P295" s="7">
        <v>1.22496176</v>
      </c>
      <c r="Q295" s="7">
        <v>0</v>
      </c>
      <c r="R295" s="7">
        <v>0</v>
      </c>
      <c r="S295" s="7">
        <v>0</v>
      </c>
      <c r="T295" s="7"/>
      <c r="U295" s="7">
        <v>24.339677100000003</v>
      </c>
      <c r="V295" s="7">
        <v>10.8419076848219</v>
      </c>
      <c r="W295" s="7">
        <v>6.0936453000000004</v>
      </c>
      <c r="X295" s="7">
        <v>10.2128613</v>
      </c>
      <c r="Y295" s="7">
        <v>1.8992309999999999</v>
      </c>
      <c r="Z295" s="7">
        <v>10.2128613</v>
      </c>
      <c r="AA295" s="21">
        <v>0.86817604377371094</v>
      </c>
      <c r="AB295" s="7">
        <v>0.74243999999999999</v>
      </c>
      <c r="AC295" s="21">
        <v>4.14075E-2</v>
      </c>
      <c r="AD295" s="21">
        <v>1.34772E-2</v>
      </c>
      <c r="AE295" s="21">
        <v>9.0270000000000003E-3</v>
      </c>
    </row>
    <row r="296" spans="1:31" ht="15.75" customHeight="1" x14ac:dyDescent="0.2">
      <c r="A296" s="3">
        <v>41835</v>
      </c>
      <c r="B296">
        <f t="shared" si="8"/>
        <v>2014</v>
      </c>
      <c r="C296">
        <f t="shared" si="9"/>
        <v>7</v>
      </c>
      <c r="D296" s="7">
        <v>-2.28162456</v>
      </c>
      <c r="F296" s="7">
        <v>1139.2600097699999</v>
      </c>
      <c r="H296" s="7">
        <v>1008.20605469</v>
      </c>
      <c r="I296" s="7">
        <v>101.90946959999999</v>
      </c>
      <c r="J296" s="7">
        <v>6.2952346800000001</v>
      </c>
      <c r="K296" s="7">
        <v>0.12733421</v>
      </c>
      <c r="L296" s="7">
        <v>10.834416389999999</v>
      </c>
      <c r="M296" s="7">
        <v>0.23116961</v>
      </c>
      <c r="N296" s="7">
        <v>0.11907937</v>
      </c>
      <c r="O296" s="7">
        <v>9.96266842</v>
      </c>
      <c r="P296" s="7">
        <v>1.5746175099999999</v>
      </c>
      <c r="Q296" s="7">
        <v>0</v>
      </c>
      <c r="R296" s="7">
        <v>0</v>
      </c>
      <c r="S296" s="7">
        <v>0</v>
      </c>
      <c r="T296" s="7"/>
      <c r="U296" s="7">
        <v>27.483661939999998</v>
      </c>
      <c r="V296" s="7">
        <v>19.089907803291148</v>
      </c>
      <c r="W296" s="7">
        <v>7.3031914200000001</v>
      </c>
      <c r="X296" s="7">
        <v>14.86271595</v>
      </c>
      <c r="Y296" s="7">
        <v>3.42258073</v>
      </c>
      <c r="Z296" s="7">
        <v>14.86271595</v>
      </c>
      <c r="AA296" s="21">
        <v>1.7562344007819044</v>
      </c>
      <c r="AB296" s="7">
        <v>0.89254765999999996</v>
      </c>
      <c r="AC296" s="21">
        <v>4.2787749999999999E-2</v>
      </c>
      <c r="AD296" s="21">
        <v>1.392644E-2</v>
      </c>
      <c r="AE296" s="21">
        <v>9.3598299999999995E-3</v>
      </c>
    </row>
    <row r="297" spans="1:31" ht="15.75" customHeight="1" x14ac:dyDescent="0.2">
      <c r="A297" s="3">
        <v>41866</v>
      </c>
      <c r="B297">
        <f t="shared" si="8"/>
        <v>2014</v>
      </c>
      <c r="C297">
        <f t="shared" si="9"/>
        <v>8</v>
      </c>
      <c r="D297" s="7">
        <v>0.62029493000000002</v>
      </c>
      <c r="E297">
        <v>3.9977</v>
      </c>
      <c r="F297" s="7">
        <v>1142.1619873</v>
      </c>
      <c r="H297" s="7">
        <v>1009.17175293</v>
      </c>
      <c r="I297" s="7">
        <v>101.03817749</v>
      </c>
      <c r="J297" s="7">
        <v>7.6743726700000003</v>
      </c>
      <c r="K297" s="7">
        <v>9.9482340000000002E-2</v>
      </c>
      <c r="L297" s="7">
        <v>12.10325718</v>
      </c>
      <c r="M297" s="7">
        <v>0.23117103999999999</v>
      </c>
      <c r="N297" s="7">
        <v>7.4754940000000006E-2</v>
      </c>
      <c r="O297" s="7">
        <v>10.017540929999999</v>
      </c>
      <c r="P297" s="7">
        <v>1.7514706900000001</v>
      </c>
      <c r="Q297" s="7">
        <v>0</v>
      </c>
      <c r="R297" s="7">
        <v>0</v>
      </c>
      <c r="S297" s="7">
        <v>0</v>
      </c>
      <c r="T297" s="7"/>
      <c r="U297" s="7">
        <v>30.7547435</v>
      </c>
      <c r="V297" s="7">
        <v>18.998640146469231</v>
      </c>
      <c r="W297" s="7">
        <v>6.7499139599999998</v>
      </c>
      <c r="X297" s="7">
        <v>15.23353051</v>
      </c>
      <c r="Y297" s="7">
        <v>4.1759359099999998</v>
      </c>
      <c r="Z297" s="7">
        <v>15.23353051</v>
      </c>
      <c r="AA297" s="21">
        <v>1.5443821430254394</v>
      </c>
      <c r="AB297" s="7">
        <v>0.69548500000000002</v>
      </c>
      <c r="AC297" s="21">
        <v>4.2787749999999999E-2</v>
      </c>
      <c r="AD297" s="21">
        <v>1.392644E-2</v>
      </c>
      <c r="AE297" s="21">
        <v>9.2296300000000008E-3</v>
      </c>
    </row>
    <row r="298" spans="1:31" ht="15.75" customHeight="1" x14ac:dyDescent="0.2">
      <c r="A298" s="3">
        <v>41897</v>
      </c>
      <c r="B298">
        <f t="shared" si="8"/>
        <v>2014</v>
      </c>
      <c r="C298">
        <f t="shared" si="9"/>
        <v>9</v>
      </c>
      <c r="D298" s="7">
        <v>-1.4058302600000001</v>
      </c>
      <c r="E298">
        <v>2.0183</v>
      </c>
      <c r="F298" s="7">
        <v>1140.1358642600001</v>
      </c>
      <c r="H298" s="7">
        <v>1009.70471191</v>
      </c>
      <c r="I298" s="7">
        <v>100.76669312</v>
      </c>
      <c r="J298" s="7">
        <v>7.9931697799999997</v>
      </c>
      <c r="K298" s="7">
        <v>0.11326757</v>
      </c>
      <c r="L298" s="7">
        <v>9.8475227400000005</v>
      </c>
      <c r="M298" s="7">
        <v>0.23117103999999999</v>
      </c>
      <c r="N298" s="7">
        <v>6.7840700000000004E-2</v>
      </c>
      <c r="O298" s="7">
        <v>9.9470558199999992</v>
      </c>
      <c r="P298" s="7">
        <v>1.46444142</v>
      </c>
      <c r="Q298" s="7">
        <v>0</v>
      </c>
      <c r="R298" s="7">
        <v>0</v>
      </c>
      <c r="S298" s="7">
        <v>0</v>
      </c>
      <c r="T298" s="7"/>
      <c r="U298" s="7">
        <v>21.9476832</v>
      </c>
      <c r="V298" s="7">
        <v>20.920281011229516</v>
      </c>
      <c r="W298" s="7">
        <v>5.7633701999999998</v>
      </c>
      <c r="X298" s="7">
        <v>12.865851300000001</v>
      </c>
      <c r="Y298" s="7">
        <v>4.2012977999999999</v>
      </c>
      <c r="Z298" s="7">
        <v>12.865851300000001</v>
      </c>
      <c r="AA298" s="21">
        <v>0.66763747951231689</v>
      </c>
      <c r="AB298" s="7">
        <v>1.1745474</v>
      </c>
      <c r="AC298" s="21">
        <v>4.14075E-2</v>
      </c>
      <c r="AD298" s="21">
        <v>1.34772E-2</v>
      </c>
      <c r="AE298" s="21">
        <v>8.8269000000000004E-3</v>
      </c>
    </row>
    <row r="299" spans="1:31" ht="15.75" customHeight="1" x14ac:dyDescent="0.2">
      <c r="A299" s="3">
        <v>41927</v>
      </c>
      <c r="B299">
        <f t="shared" si="8"/>
        <v>2014</v>
      </c>
      <c r="C299">
        <f t="shared" si="9"/>
        <v>10</v>
      </c>
      <c r="D299" s="7">
        <v>-9.2793273900000006</v>
      </c>
      <c r="E299">
        <v>-3.7273999999999998</v>
      </c>
      <c r="F299" s="7">
        <v>1132.2623291</v>
      </c>
      <c r="H299" s="7">
        <v>1009.36199951</v>
      </c>
      <c r="I299" s="7">
        <v>100.88731384</v>
      </c>
      <c r="J299" s="7">
        <v>5.9166460000000001</v>
      </c>
      <c r="K299" s="7">
        <v>0.33778805000000001</v>
      </c>
      <c r="L299" s="7">
        <v>6.0933332399999998</v>
      </c>
      <c r="M299" s="7">
        <v>0.23118414000000001</v>
      </c>
      <c r="N299" s="7">
        <v>0.31766450000000002</v>
      </c>
      <c r="O299" s="7">
        <v>8.8301496499999992</v>
      </c>
      <c r="P299" s="7">
        <v>0.28628796000000001</v>
      </c>
      <c r="Q299" s="7">
        <v>0</v>
      </c>
      <c r="R299" s="7">
        <v>0</v>
      </c>
      <c r="S299" s="7">
        <v>0</v>
      </c>
      <c r="T299" s="7"/>
      <c r="U299" s="7">
        <v>3.8966283900000001</v>
      </c>
      <c r="V299" s="7">
        <v>10.345909833882763</v>
      </c>
      <c r="W299" s="7">
        <v>4.2953798400000007</v>
      </c>
      <c r="X299" s="7">
        <v>6.2703018000000004</v>
      </c>
      <c r="Y299" s="7">
        <v>3.21179003</v>
      </c>
      <c r="Z299" s="7">
        <v>6.2703018000000004</v>
      </c>
      <c r="AA299" s="21">
        <v>2.2896045890939916E-2</v>
      </c>
      <c r="AB299" s="7">
        <v>2.34594887</v>
      </c>
      <c r="AC299" s="21">
        <v>4.2787749999999999E-2</v>
      </c>
      <c r="AD299" s="21">
        <v>1.392644E-2</v>
      </c>
      <c r="AE299" s="21">
        <v>8.8067900000000018E-3</v>
      </c>
    </row>
    <row r="300" spans="1:31" ht="15.75" customHeight="1" x14ac:dyDescent="0.2">
      <c r="A300" s="3">
        <v>41958</v>
      </c>
      <c r="B300">
        <f t="shared" si="8"/>
        <v>2014</v>
      </c>
      <c r="C300">
        <f t="shared" si="9"/>
        <v>11</v>
      </c>
      <c r="D300" s="7">
        <v>-15.604495050000001</v>
      </c>
      <c r="E300">
        <v>-13.388299999999999</v>
      </c>
      <c r="F300" s="7">
        <v>1125.93713379</v>
      </c>
      <c r="H300" s="7">
        <v>1008.64178467</v>
      </c>
      <c r="I300" s="7">
        <v>101.00022887999999</v>
      </c>
      <c r="J300" s="7">
        <v>3.6002147199999999</v>
      </c>
      <c r="K300" s="7">
        <v>0.40796887999999998</v>
      </c>
      <c r="L300" s="7">
        <v>3.8734235799999999</v>
      </c>
      <c r="M300" s="7">
        <v>0.13816977999999999</v>
      </c>
      <c r="N300" s="7">
        <v>0.79160357000000003</v>
      </c>
      <c r="O300" s="7">
        <v>7.4744119600000003</v>
      </c>
      <c r="P300" s="7">
        <v>9.3705200000000002E-3</v>
      </c>
      <c r="Q300" s="7">
        <v>0</v>
      </c>
      <c r="R300" s="7">
        <v>0</v>
      </c>
      <c r="S300" s="7">
        <v>0</v>
      </c>
      <c r="T300" s="7"/>
      <c r="U300" s="7">
        <v>1.1898033000000001</v>
      </c>
      <c r="V300" s="7">
        <v>3.7621310552293266</v>
      </c>
      <c r="W300" s="7">
        <v>2.3953097999999997</v>
      </c>
      <c r="X300" s="7">
        <v>2.6558313</v>
      </c>
      <c r="Y300" s="7">
        <v>1.8921878999999999</v>
      </c>
      <c r="Z300" s="7">
        <v>2.6558313</v>
      </c>
      <c r="AA300" s="21">
        <v>1.7168610461831618E-4</v>
      </c>
      <c r="AB300" s="7">
        <v>1.0110998999999998</v>
      </c>
      <c r="AC300" s="21">
        <v>4.14075E-2</v>
      </c>
      <c r="AD300" s="21">
        <v>1.34772E-2</v>
      </c>
      <c r="AE300" s="21">
        <v>7.9746000000000001E-3</v>
      </c>
    </row>
    <row r="301" spans="1:31" ht="15.75" customHeight="1" x14ac:dyDescent="0.2">
      <c r="A301" s="3">
        <v>41988</v>
      </c>
      <c r="B301">
        <f t="shared" si="8"/>
        <v>2014</v>
      </c>
      <c r="C301">
        <f t="shared" si="9"/>
        <v>12</v>
      </c>
      <c r="D301" s="7">
        <v>-19.06656456</v>
      </c>
      <c r="F301" s="7">
        <v>1122.4750976600001</v>
      </c>
      <c r="H301" s="7">
        <v>1008.02923584</v>
      </c>
      <c r="I301" s="7">
        <v>101.11260222999999</v>
      </c>
      <c r="J301" s="7">
        <v>2.55148625</v>
      </c>
      <c r="K301" s="7">
        <v>0.57677281000000002</v>
      </c>
      <c r="L301" s="7">
        <v>3.3827428799999999</v>
      </c>
      <c r="M301" s="7">
        <v>5.1442719999999997E-2</v>
      </c>
      <c r="N301" s="7">
        <v>1.18166006</v>
      </c>
      <c r="O301" s="7">
        <v>5.5810437200000003</v>
      </c>
      <c r="P301" s="7">
        <v>8.1505299999999996E-3</v>
      </c>
      <c r="Q301" s="7">
        <v>0</v>
      </c>
      <c r="R301" s="7">
        <v>0</v>
      </c>
      <c r="S301" s="7">
        <v>0</v>
      </c>
      <c r="T301" s="7"/>
      <c r="U301" s="7">
        <v>1.1321913000000001</v>
      </c>
      <c r="V301" s="7">
        <v>2.4695327586291262</v>
      </c>
      <c r="W301" s="7">
        <v>1.7569215899999999</v>
      </c>
      <c r="X301" s="7">
        <v>2.0710517199999998</v>
      </c>
      <c r="Y301" s="7">
        <v>1.38658536</v>
      </c>
      <c r="Z301" s="7">
        <v>2.0710517199999998</v>
      </c>
      <c r="AA301" s="21">
        <v>0</v>
      </c>
      <c r="AB301" s="7">
        <v>0.98705735999999988</v>
      </c>
      <c r="AC301" s="21">
        <v>4.2787749999999999E-2</v>
      </c>
      <c r="AD301" s="21">
        <v>1.392644E-2</v>
      </c>
      <c r="AE301" s="21">
        <v>7.6886200000000002E-3</v>
      </c>
    </row>
    <row r="302" spans="1:31" ht="15.75" customHeight="1" x14ac:dyDescent="0.2">
      <c r="A302" s="3">
        <v>42019</v>
      </c>
      <c r="B302">
        <f t="shared" si="8"/>
        <v>2015</v>
      </c>
      <c r="C302">
        <f t="shared" si="9"/>
        <v>1</v>
      </c>
      <c r="D302" s="7">
        <v>-21.306711199999999</v>
      </c>
      <c r="E302">
        <v>-23.6813</v>
      </c>
      <c r="F302" s="7">
        <v>1120.23498535</v>
      </c>
      <c r="H302" s="7">
        <v>1007.25891113</v>
      </c>
      <c r="I302" s="7">
        <v>101.18374634</v>
      </c>
      <c r="J302" s="7">
        <v>1.4064670800000001</v>
      </c>
      <c r="K302" s="7">
        <v>0.55180781999999995</v>
      </c>
      <c r="L302" s="7">
        <v>2.77765036</v>
      </c>
      <c r="M302" s="7">
        <v>0.13292725</v>
      </c>
      <c r="N302" s="7">
        <v>1.9130829600000001</v>
      </c>
      <c r="O302" s="7">
        <v>5.00324583</v>
      </c>
      <c r="P302" s="7">
        <v>7.1270200000000004E-3</v>
      </c>
      <c r="Q302" s="7">
        <v>0</v>
      </c>
      <c r="R302" s="7">
        <v>0</v>
      </c>
      <c r="S302" s="7">
        <v>0</v>
      </c>
      <c r="T302" s="7"/>
      <c r="U302" s="7">
        <v>1.87821901</v>
      </c>
      <c r="V302" s="7">
        <v>1.7035070463634303</v>
      </c>
      <c r="W302" s="7">
        <v>1.8198497300000001</v>
      </c>
      <c r="X302" s="7">
        <v>2.1714693999999999</v>
      </c>
      <c r="Y302" s="7">
        <v>0.75626639000000007</v>
      </c>
      <c r="Z302" s="7">
        <v>2.1714693999999999</v>
      </c>
      <c r="AA302" s="21">
        <v>0</v>
      </c>
      <c r="AB302" s="7">
        <v>2.3376569900000002</v>
      </c>
      <c r="AC302" s="21">
        <v>4.640793E-2</v>
      </c>
      <c r="AD302" s="21">
        <v>1.4981370000000001E-2</v>
      </c>
      <c r="AE302" s="21">
        <v>7.6445999999999988E-3</v>
      </c>
    </row>
    <row r="303" spans="1:31" ht="15.75" customHeight="1" x14ac:dyDescent="0.2">
      <c r="A303" s="3">
        <v>42050</v>
      </c>
      <c r="B303">
        <f t="shared" si="8"/>
        <v>2015</v>
      </c>
      <c r="C303">
        <f t="shared" si="9"/>
        <v>2</v>
      </c>
      <c r="D303" s="7">
        <v>-22.67899895</v>
      </c>
      <c r="E303">
        <v>-21.546099999999999</v>
      </c>
      <c r="F303" s="7">
        <v>1118.8626709</v>
      </c>
      <c r="H303" s="7">
        <v>1006.8729248</v>
      </c>
      <c r="I303" s="7">
        <v>101.27601624</v>
      </c>
      <c r="J303" s="7">
        <v>0.88546835999999995</v>
      </c>
      <c r="K303" s="7">
        <v>0.31278908</v>
      </c>
      <c r="L303" s="7">
        <v>2.29395938</v>
      </c>
      <c r="M303" s="7">
        <v>0.13360816</v>
      </c>
      <c r="N303" s="7">
        <v>2.6427771999999998</v>
      </c>
      <c r="O303" s="7">
        <v>4.4318389900000001</v>
      </c>
      <c r="P303" s="7">
        <v>1.3296580000000001E-2</v>
      </c>
      <c r="Q303" s="7">
        <v>0</v>
      </c>
      <c r="R303" s="7">
        <v>0</v>
      </c>
      <c r="S303" s="7">
        <v>0</v>
      </c>
      <c r="T303" s="7"/>
      <c r="U303" s="7">
        <v>2.3994709199999997</v>
      </c>
      <c r="V303" s="7">
        <v>1.0030930513792142</v>
      </c>
      <c r="W303" s="7">
        <v>1.8837489999999999</v>
      </c>
      <c r="X303" s="7">
        <v>1.4595403200000001</v>
      </c>
      <c r="Y303" s="7">
        <v>0.42612080000000002</v>
      </c>
      <c r="Z303" s="7">
        <v>1.4595403200000001</v>
      </c>
      <c r="AA303" s="21">
        <v>0</v>
      </c>
      <c r="AB303" s="7">
        <v>1.4125596800000002</v>
      </c>
      <c r="AC303" s="21">
        <v>4.1916840000000004E-2</v>
      </c>
      <c r="AD303" s="21">
        <v>1.3531559999999998E-2</v>
      </c>
      <c r="AE303" s="21">
        <v>7.2519999999999998E-3</v>
      </c>
    </row>
    <row r="304" spans="1:31" ht="15.75" customHeight="1" x14ac:dyDescent="0.2">
      <c r="A304" s="3">
        <v>42078</v>
      </c>
      <c r="B304">
        <f t="shared" si="8"/>
        <v>2015</v>
      </c>
      <c r="C304">
        <f t="shared" si="9"/>
        <v>3</v>
      </c>
      <c r="D304" s="7">
        <v>-22.24334717</v>
      </c>
      <c r="E304">
        <v>-28.780200000000001</v>
      </c>
      <c r="F304" s="7">
        <v>1119.2983398399999</v>
      </c>
      <c r="H304" s="7">
        <v>1006.5322876</v>
      </c>
      <c r="I304" s="7">
        <v>101.51805878</v>
      </c>
      <c r="J304" s="7">
        <v>0.69002878999999995</v>
      </c>
      <c r="K304" s="7">
        <v>0.31833270000000002</v>
      </c>
      <c r="L304" s="7">
        <v>2.1268103100000002</v>
      </c>
      <c r="M304" s="7">
        <v>0.13360816</v>
      </c>
      <c r="N304" s="7">
        <v>3.5557024500000001</v>
      </c>
      <c r="O304" s="7">
        <v>4.3867778800000004</v>
      </c>
      <c r="P304" s="7">
        <v>3.6715339999999999E-2</v>
      </c>
      <c r="Q304" s="7">
        <v>0</v>
      </c>
      <c r="R304" s="7">
        <v>0</v>
      </c>
      <c r="S304" s="7">
        <v>0</v>
      </c>
      <c r="T304" s="7"/>
      <c r="U304" s="7">
        <v>4.5772808200000004</v>
      </c>
      <c r="V304" s="7">
        <v>0.90437467545184957</v>
      </c>
      <c r="W304" s="7">
        <v>2.6288725400000001</v>
      </c>
      <c r="X304" s="7">
        <v>1.92107155</v>
      </c>
      <c r="Y304" s="7">
        <v>0.3665812</v>
      </c>
      <c r="Z304" s="7">
        <v>1.92107155</v>
      </c>
      <c r="AA304" s="21">
        <v>5.2538456929642928E-4</v>
      </c>
      <c r="AB304" s="7">
        <v>1.79309487</v>
      </c>
      <c r="AC304" s="21">
        <v>4.640793E-2</v>
      </c>
      <c r="AD304" s="21">
        <v>1.4981370000000001E-2</v>
      </c>
      <c r="AE304" s="21">
        <v>8.5308899999999993E-3</v>
      </c>
    </row>
    <row r="305" spans="1:31" ht="15.75" customHeight="1" x14ac:dyDescent="0.2">
      <c r="A305" s="3">
        <v>42109</v>
      </c>
      <c r="B305">
        <f t="shared" si="8"/>
        <v>2015</v>
      </c>
      <c r="C305">
        <f t="shared" si="9"/>
        <v>4</v>
      </c>
      <c r="D305" s="7">
        <v>-16.409147260000001</v>
      </c>
      <c r="E305">
        <v>-19.944800000000001</v>
      </c>
      <c r="F305" s="7">
        <v>1125.1325683600001</v>
      </c>
      <c r="H305" s="7">
        <v>1006.29241943</v>
      </c>
      <c r="I305" s="7">
        <v>101.83494568</v>
      </c>
      <c r="J305" s="7">
        <v>0.95857608000000005</v>
      </c>
      <c r="K305" s="7">
        <v>0.16468737999999999</v>
      </c>
      <c r="L305" s="7">
        <v>3.6030771700000002</v>
      </c>
      <c r="M305" s="7">
        <v>7.8502749999999996E-2</v>
      </c>
      <c r="N305" s="7">
        <v>4.8361811599999998</v>
      </c>
      <c r="O305" s="7">
        <v>7.19743347</v>
      </c>
      <c r="P305" s="7">
        <v>0.16670081</v>
      </c>
      <c r="Q305" s="7">
        <v>0</v>
      </c>
      <c r="R305" s="7">
        <v>0</v>
      </c>
      <c r="S305" s="7">
        <v>0</v>
      </c>
      <c r="T305" s="7"/>
      <c r="U305" s="7">
        <v>13.169091900000002</v>
      </c>
      <c r="V305" s="7">
        <v>2.0629303572054187</v>
      </c>
      <c r="W305" s="7">
        <v>3.6230574</v>
      </c>
      <c r="X305" s="7">
        <v>2.988051</v>
      </c>
      <c r="Y305" s="7">
        <v>0.50233830000000002</v>
      </c>
      <c r="Z305" s="7">
        <v>2.988051</v>
      </c>
      <c r="AA305" s="21">
        <v>5.1994593714402709E-3</v>
      </c>
      <c r="AB305" s="7">
        <v>0.1291341</v>
      </c>
      <c r="AC305" s="21">
        <v>4.4910899999999997E-2</v>
      </c>
      <c r="AD305" s="21">
        <v>1.44981E-2</v>
      </c>
      <c r="AE305" s="21">
        <v>8.3877000000000014E-3</v>
      </c>
    </row>
    <row r="306" spans="1:31" ht="15.75" customHeight="1" x14ac:dyDescent="0.2">
      <c r="A306" s="3">
        <v>42139</v>
      </c>
      <c r="B306">
        <f t="shared" si="8"/>
        <v>2015</v>
      </c>
      <c r="C306">
        <f t="shared" si="9"/>
        <v>5</v>
      </c>
      <c r="D306" s="7">
        <v>-10.77078247</v>
      </c>
      <c r="E306">
        <v>-19.534700000000001</v>
      </c>
      <c r="F306" s="7">
        <v>1130.7708740200001</v>
      </c>
      <c r="H306" s="7">
        <v>1006.59606934</v>
      </c>
      <c r="I306" s="7">
        <v>102.08912659000001</v>
      </c>
      <c r="J306" s="7">
        <v>2.2377915399999999</v>
      </c>
      <c r="K306" s="7">
        <v>0.20372543000000001</v>
      </c>
      <c r="L306" s="7">
        <v>5.7234768899999997</v>
      </c>
      <c r="M306" s="7">
        <v>4.6899000000000002E-4</v>
      </c>
      <c r="N306" s="7">
        <v>4.2326688800000003</v>
      </c>
      <c r="O306" s="7">
        <v>9.2031364399999998</v>
      </c>
      <c r="P306" s="7">
        <v>0.48442098</v>
      </c>
      <c r="Q306" s="7">
        <v>0</v>
      </c>
      <c r="R306" s="7">
        <v>0</v>
      </c>
      <c r="S306" s="7">
        <v>0</v>
      </c>
      <c r="T306" s="7"/>
      <c r="U306" s="7">
        <v>17.26339625</v>
      </c>
      <c r="V306" s="7">
        <v>6.1403388171844275</v>
      </c>
      <c r="W306" s="7">
        <v>4.4770550300000007</v>
      </c>
      <c r="X306" s="7">
        <v>6.8927396400000003</v>
      </c>
      <c r="Y306" s="7">
        <v>1.2229066</v>
      </c>
      <c r="Z306" s="7">
        <v>6.8927396400000003</v>
      </c>
      <c r="AA306" s="21">
        <v>4.6068985645113456E-2</v>
      </c>
      <c r="AB306" s="7">
        <v>2.43319E-3</v>
      </c>
      <c r="AC306" s="21">
        <v>4.640793E-2</v>
      </c>
      <c r="AD306" s="21">
        <v>1.4981370000000001E-2</v>
      </c>
      <c r="AE306" s="21">
        <v>9.0777300000000009E-3</v>
      </c>
    </row>
    <row r="307" spans="1:31" ht="15.75" customHeight="1" x14ac:dyDescent="0.2">
      <c r="A307" s="3">
        <v>42170</v>
      </c>
      <c r="B307">
        <f t="shared" si="8"/>
        <v>2015</v>
      </c>
      <c r="C307">
        <f t="shared" si="9"/>
        <v>6</v>
      </c>
      <c r="D307" s="7">
        <v>-2.53683448</v>
      </c>
      <c r="F307" s="7">
        <v>1139.00488281</v>
      </c>
      <c r="H307" s="7">
        <v>1008.1782836899999</v>
      </c>
      <c r="I307" s="7">
        <v>101.94185638</v>
      </c>
      <c r="J307" s="7">
        <v>5.3254823699999996</v>
      </c>
      <c r="K307" s="7">
        <v>0.29089432999999998</v>
      </c>
      <c r="L307" s="7">
        <v>9.3450431799999993</v>
      </c>
      <c r="M307" s="7">
        <v>0.14108409999999999</v>
      </c>
      <c r="N307" s="7">
        <v>1.35971606</v>
      </c>
      <c r="O307" s="7">
        <v>10.096538539999999</v>
      </c>
      <c r="P307" s="7">
        <v>2.32592154</v>
      </c>
      <c r="Q307" s="7">
        <v>0</v>
      </c>
      <c r="R307" s="7">
        <v>0</v>
      </c>
      <c r="S307" s="7">
        <v>0</v>
      </c>
      <c r="T307" s="7"/>
      <c r="U307" s="7">
        <v>28.395370199999999</v>
      </c>
      <c r="V307" s="7">
        <v>16.676640969459271</v>
      </c>
      <c r="W307" s="7">
        <v>5.8674938999999995</v>
      </c>
      <c r="X307" s="7">
        <v>14.133116399999999</v>
      </c>
      <c r="Y307" s="7">
        <v>2.8016358000000001</v>
      </c>
      <c r="Z307" s="7">
        <v>14.133116399999999</v>
      </c>
      <c r="AA307" s="21">
        <v>0.60975177532964997</v>
      </c>
      <c r="AB307" s="7">
        <v>0.92457389999999995</v>
      </c>
      <c r="AC307" s="21">
        <v>4.4910899999999997E-2</v>
      </c>
      <c r="AD307" s="21">
        <v>1.44981E-2</v>
      </c>
      <c r="AE307" s="21">
        <v>8.9889000000000011E-3</v>
      </c>
    </row>
    <row r="308" spans="1:31" ht="15.75" customHeight="1" x14ac:dyDescent="0.2">
      <c r="A308" s="3">
        <v>42200</v>
      </c>
      <c r="B308">
        <f t="shared" si="8"/>
        <v>2015</v>
      </c>
      <c r="C308">
        <f t="shared" si="9"/>
        <v>7</v>
      </c>
      <c r="D308" s="7">
        <v>-2.9998529</v>
      </c>
      <c r="E308">
        <v>-4.1397000000000004</v>
      </c>
      <c r="F308" s="7">
        <v>1138.5418701200001</v>
      </c>
      <c r="H308" s="7">
        <v>1008.92199707</v>
      </c>
      <c r="I308" s="7">
        <v>101.20355988</v>
      </c>
      <c r="J308" s="7">
        <v>6.7372674899999998</v>
      </c>
      <c r="K308" s="7">
        <v>0.18348787999999999</v>
      </c>
      <c r="L308" s="7">
        <v>9.5464868500000009</v>
      </c>
      <c r="M308" s="7">
        <v>0.23429477000000001</v>
      </c>
      <c r="N308" s="7">
        <v>0.18315223999999999</v>
      </c>
      <c r="O308" s="7">
        <v>9.8926010099999999</v>
      </c>
      <c r="P308" s="7">
        <v>1.6389700199999999</v>
      </c>
      <c r="Q308" s="7">
        <v>0</v>
      </c>
      <c r="R308" s="7">
        <v>0</v>
      </c>
      <c r="S308" s="7">
        <v>0</v>
      </c>
      <c r="T308" s="7"/>
      <c r="U308" s="7">
        <v>22.361978030000003</v>
      </c>
      <c r="V308" s="7">
        <v>18.140571474618003</v>
      </c>
      <c r="W308" s="7">
        <v>7.1302532700000008</v>
      </c>
      <c r="X308" s="7">
        <v>13.16050006</v>
      </c>
      <c r="Y308" s="7">
        <v>3.6623635599999997</v>
      </c>
      <c r="Z308" s="7">
        <v>13.16050006</v>
      </c>
      <c r="AA308" s="21">
        <v>1.13264756462419</v>
      </c>
      <c r="AB308" s="7">
        <v>1.2695110699999999</v>
      </c>
      <c r="AC308" s="21">
        <v>4.640793E-2</v>
      </c>
      <c r="AD308" s="21">
        <v>1.4981370000000001E-2</v>
      </c>
      <c r="AE308" s="21">
        <v>9.4057099999999994E-3</v>
      </c>
    </row>
    <row r="309" spans="1:31" ht="15.75" customHeight="1" x14ac:dyDescent="0.2">
      <c r="A309" s="3">
        <v>42231</v>
      </c>
      <c r="B309">
        <f t="shared" si="8"/>
        <v>2015</v>
      </c>
      <c r="C309">
        <f t="shared" si="9"/>
        <v>8</v>
      </c>
      <c r="D309" s="7">
        <v>-1.43768311</v>
      </c>
      <c r="E309">
        <v>-2.3151999999999999</v>
      </c>
      <c r="F309" s="7">
        <v>1140.1040039100001</v>
      </c>
      <c r="H309" s="7">
        <v>1009.71130371</v>
      </c>
      <c r="I309" s="7">
        <v>100.38861084</v>
      </c>
      <c r="J309" s="7">
        <v>7.3931393600000002</v>
      </c>
      <c r="K309" s="7">
        <v>7.3222179999999998E-2</v>
      </c>
      <c r="L309" s="7">
        <v>10.513136859999999</v>
      </c>
      <c r="M309" s="7">
        <v>0.23434483</v>
      </c>
      <c r="N309" s="7">
        <v>7.1192969999999994E-2</v>
      </c>
      <c r="O309" s="7">
        <v>10.03813267</v>
      </c>
      <c r="P309" s="7">
        <v>1.6809177399999999</v>
      </c>
      <c r="Q309" s="7">
        <v>0</v>
      </c>
      <c r="R309" s="7">
        <v>0</v>
      </c>
      <c r="S309" s="7">
        <v>0</v>
      </c>
      <c r="T309" s="7"/>
      <c r="U309" s="7">
        <v>33.26993873</v>
      </c>
      <c r="V309" s="7">
        <v>17.058746979395959</v>
      </c>
      <c r="W309" s="7">
        <v>6.7635716299999995</v>
      </c>
      <c r="X309" s="7">
        <v>14.644135259999999</v>
      </c>
      <c r="Y309" s="7">
        <v>4.0236952200000005</v>
      </c>
      <c r="Z309" s="7">
        <v>14.644135259999999</v>
      </c>
      <c r="AA309" s="21">
        <v>1.4542864916448477</v>
      </c>
      <c r="AB309" s="7">
        <v>0.36105917000000004</v>
      </c>
      <c r="AC309" s="21">
        <v>4.640793E-2</v>
      </c>
      <c r="AD309" s="21">
        <v>1.4981370000000001E-2</v>
      </c>
      <c r="AE309" s="21">
        <v>9.3223200000000003E-3</v>
      </c>
    </row>
    <row r="310" spans="1:31" ht="15.75" customHeight="1" x14ac:dyDescent="0.2">
      <c r="A310" s="3">
        <v>42262</v>
      </c>
      <c r="B310">
        <f t="shared" si="8"/>
        <v>2015</v>
      </c>
      <c r="C310">
        <f t="shared" si="9"/>
        <v>9</v>
      </c>
      <c r="D310" s="7">
        <v>-0.86595756000000002</v>
      </c>
      <c r="E310">
        <v>1.2032</v>
      </c>
      <c r="F310" s="7">
        <v>1140.6756591799999</v>
      </c>
      <c r="H310" s="7">
        <v>1010.2776489300001</v>
      </c>
      <c r="I310" s="7">
        <v>99.793388370000002</v>
      </c>
      <c r="J310" s="7">
        <v>8.1732158699999999</v>
      </c>
      <c r="K310" s="7">
        <v>0.14033706000000001</v>
      </c>
      <c r="L310" s="7">
        <v>10.30210114</v>
      </c>
      <c r="M310" s="7">
        <v>0.23434483</v>
      </c>
      <c r="N310" s="7">
        <v>6.2673090000000001E-2</v>
      </c>
      <c r="O310" s="7">
        <v>9.8424367900000007</v>
      </c>
      <c r="P310" s="7">
        <v>1.84959757</v>
      </c>
      <c r="Q310" s="7">
        <v>0</v>
      </c>
      <c r="R310" s="7">
        <v>0</v>
      </c>
      <c r="S310" s="7">
        <v>0</v>
      </c>
      <c r="T310" s="7"/>
      <c r="U310" s="7">
        <v>16.757183100000002</v>
      </c>
      <c r="V310" s="7">
        <v>21.401266459990268</v>
      </c>
      <c r="W310" s="7">
        <v>5.9558744999999993</v>
      </c>
      <c r="X310" s="7">
        <v>13.1198055</v>
      </c>
      <c r="Y310" s="7">
        <v>4.2953853000000004</v>
      </c>
      <c r="Z310" s="7">
        <v>13.1198055</v>
      </c>
      <c r="AA310" s="21">
        <v>0.93937289939449464</v>
      </c>
      <c r="AB310" s="7">
        <v>1.5979332000000002</v>
      </c>
      <c r="AC310" s="21">
        <v>4.4910899999999997E-2</v>
      </c>
      <c r="AD310" s="21">
        <v>1.44981E-2</v>
      </c>
      <c r="AE310" s="21">
        <v>9.0086999999999997E-3</v>
      </c>
    </row>
    <row r="311" spans="1:31" ht="15.75" customHeight="1" x14ac:dyDescent="0.2">
      <c r="A311" s="3">
        <v>42292</v>
      </c>
      <c r="B311">
        <f t="shared" si="8"/>
        <v>2015</v>
      </c>
      <c r="C311">
        <f t="shared" si="9"/>
        <v>10</v>
      </c>
      <c r="D311" s="7">
        <v>-10.840082170000001</v>
      </c>
      <c r="F311" s="7">
        <v>1130.70153809</v>
      </c>
      <c r="H311" s="7">
        <v>1009.65344238</v>
      </c>
      <c r="I311" s="7">
        <v>99.928009029999998</v>
      </c>
      <c r="J311" s="7">
        <v>5.4945888500000004</v>
      </c>
      <c r="K311" s="7">
        <v>0.38414797000000001</v>
      </c>
      <c r="L311" s="7">
        <v>5.59065104</v>
      </c>
      <c r="M311" s="7">
        <v>0.23435792</v>
      </c>
      <c r="N311" s="7">
        <v>0.26688223999999999</v>
      </c>
      <c r="O311" s="7">
        <v>8.9664602299999991</v>
      </c>
      <c r="P311" s="7">
        <v>0.18306645999999999</v>
      </c>
      <c r="Q311" s="7">
        <v>0</v>
      </c>
      <c r="R311" s="7">
        <v>0</v>
      </c>
      <c r="S311" s="7">
        <v>0</v>
      </c>
      <c r="T311" s="7"/>
      <c r="U311" s="7">
        <v>4.9670856699999995</v>
      </c>
      <c r="V311" s="7">
        <v>9.9182306779623826</v>
      </c>
      <c r="W311" s="7">
        <v>4.2682123699999996</v>
      </c>
      <c r="X311" s="7">
        <v>5.6943310999999994</v>
      </c>
      <c r="Y311" s="7">
        <v>2.98124799</v>
      </c>
      <c r="Z311" s="7">
        <v>5.6943310999999994</v>
      </c>
      <c r="AA311" s="21">
        <v>2.4622337604671432E-2</v>
      </c>
      <c r="AB311" s="7">
        <v>2.3459057799999998</v>
      </c>
      <c r="AC311" s="21">
        <v>4.640793E-2</v>
      </c>
      <c r="AD311" s="21">
        <v>1.4981370000000001E-2</v>
      </c>
      <c r="AE311" s="21">
        <v>8.926449999999999E-3</v>
      </c>
    </row>
    <row r="312" spans="1:31" ht="15.75" customHeight="1" x14ac:dyDescent="0.2">
      <c r="A312" s="3">
        <v>42323</v>
      </c>
      <c r="B312">
        <f t="shared" si="8"/>
        <v>2015</v>
      </c>
      <c r="C312">
        <f t="shared" si="9"/>
        <v>11</v>
      </c>
      <c r="D312" s="7">
        <v>-16.352783200000001</v>
      </c>
      <c r="F312" s="7">
        <v>1125.1888427700001</v>
      </c>
      <c r="H312" s="7">
        <v>1008.9329834</v>
      </c>
      <c r="I312" s="7">
        <v>100.0139389</v>
      </c>
      <c r="J312" s="7">
        <v>3.40070534</v>
      </c>
      <c r="K312" s="7">
        <v>0.42385035999999998</v>
      </c>
      <c r="L312" s="7">
        <v>3.64803028</v>
      </c>
      <c r="M312" s="7">
        <v>0.14108409999999999</v>
      </c>
      <c r="N312" s="7">
        <v>0.87368595999999998</v>
      </c>
      <c r="O312" s="7">
        <v>7.7427344299999996</v>
      </c>
      <c r="P312" s="7">
        <v>1.18776E-2</v>
      </c>
      <c r="Q312" s="7">
        <v>0</v>
      </c>
      <c r="R312" s="7">
        <v>0</v>
      </c>
      <c r="S312" s="7">
        <v>0</v>
      </c>
      <c r="T312" s="7"/>
      <c r="U312" s="7">
        <v>1.3967864999999999</v>
      </c>
      <c r="V312" s="7">
        <v>3.2898699658006429</v>
      </c>
      <c r="W312" s="7">
        <v>2.3538585000000003</v>
      </c>
      <c r="X312" s="7">
        <v>2.6187866999999998</v>
      </c>
      <c r="Y312" s="7">
        <v>1.7867853</v>
      </c>
      <c r="Z312" s="7">
        <v>2.6187866999999998</v>
      </c>
      <c r="AA312" s="21">
        <v>2.6372205193312938E-4</v>
      </c>
      <c r="AB312" s="7">
        <v>1.0710624</v>
      </c>
      <c r="AC312" s="21">
        <v>4.4910899999999997E-2</v>
      </c>
      <c r="AD312" s="21">
        <v>1.44981E-2</v>
      </c>
      <c r="AE312" s="21">
        <v>8.0432999999999998E-3</v>
      </c>
    </row>
    <row r="313" spans="1:31" ht="15.75" customHeight="1" x14ac:dyDescent="0.2">
      <c r="A313" s="3">
        <v>42353</v>
      </c>
      <c r="B313">
        <f t="shared" si="8"/>
        <v>2015</v>
      </c>
      <c r="C313">
        <f t="shared" si="9"/>
        <v>12</v>
      </c>
      <c r="D313" s="7">
        <v>-19.539627079999999</v>
      </c>
      <c r="E313">
        <v>-25.6568</v>
      </c>
      <c r="F313" s="7">
        <v>1122.0020752</v>
      </c>
      <c r="H313" s="7">
        <v>1008.30706787</v>
      </c>
      <c r="I313" s="7">
        <v>100.12657166</v>
      </c>
      <c r="J313" s="7">
        <v>2.4238908299999999</v>
      </c>
      <c r="K313" s="7">
        <v>0.57489376999999997</v>
      </c>
      <c r="L313" s="7">
        <v>3.1372191900000002</v>
      </c>
      <c r="M313" s="7">
        <v>5.1573029999999999E-2</v>
      </c>
      <c r="N313" s="7">
        <v>1.2603342500000001</v>
      </c>
      <c r="O313" s="7">
        <v>6.1110000600000003</v>
      </c>
      <c r="P313" s="7">
        <v>9.4878099999999993E-3</v>
      </c>
      <c r="Q313" s="7">
        <v>0</v>
      </c>
      <c r="R313" s="7">
        <v>0</v>
      </c>
      <c r="S313" s="7">
        <v>0</v>
      </c>
      <c r="T313" s="7"/>
      <c r="U313" s="7">
        <v>1.3964647499999998</v>
      </c>
      <c r="V313" s="7">
        <v>2.3429482149653578</v>
      </c>
      <c r="W313" s="7">
        <v>1.6907158199999999</v>
      </c>
      <c r="X313" s="7">
        <v>2.0047169899999999</v>
      </c>
      <c r="Y313" s="7">
        <v>1.3170089599999999</v>
      </c>
      <c r="Z313" s="7">
        <v>2.0047169899999999</v>
      </c>
      <c r="AA313" s="21">
        <v>0</v>
      </c>
      <c r="AB313" s="7">
        <v>0.96878751000000007</v>
      </c>
      <c r="AC313" s="21">
        <v>4.640793E-2</v>
      </c>
      <c r="AD313" s="21">
        <v>1.4981370000000001E-2</v>
      </c>
      <c r="AE313" s="21">
        <v>7.6963699999999993E-3</v>
      </c>
    </row>
    <row r="314" spans="1:31" ht="15.75" customHeight="1" x14ac:dyDescent="0.2">
      <c r="A314" s="3">
        <v>42384</v>
      </c>
      <c r="B314">
        <f t="shared" si="8"/>
        <v>2016</v>
      </c>
      <c r="C314">
        <f t="shared" si="9"/>
        <v>1</v>
      </c>
      <c r="D314" s="7">
        <v>-21.774829860000001</v>
      </c>
      <c r="E314">
        <v>-25.0427</v>
      </c>
      <c r="F314" s="7">
        <v>1119.7668457</v>
      </c>
      <c r="H314" s="7">
        <v>1007.53814697</v>
      </c>
      <c r="I314" s="7">
        <v>100.23505402000001</v>
      </c>
      <c r="J314" s="7">
        <v>1.36855912</v>
      </c>
      <c r="K314" s="7">
        <v>0.55227314999999999</v>
      </c>
      <c r="L314" s="7">
        <v>2.5546967999999999</v>
      </c>
      <c r="M314" s="7">
        <v>0.13335620000000001</v>
      </c>
      <c r="N314" s="7">
        <v>1.7849590799999999</v>
      </c>
      <c r="O314" s="7">
        <v>5.5920896500000001</v>
      </c>
      <c r="P314" s="7">
        <v>7.6851200000000001E-3</v>
      </c>
      <c r="Q314" s="7">
        <v>0</v>
      </c>
      <c r="R314" s="7">
        <v>0</v>
      </c>
      <c r="S314" s="7">
        <v>0</v>
      </c>
      <c r="T314" s="7"/>
      <c r="U314" s="7">
        <v>1.8711717800000001</v>
      </c>
      <c r="V314" s="7">
        <v>1.8745250528577824</v>
      </c>
      <c r="W314" s="7">
        <v>1.8134373799999999</v>
      </c>
      <c r="X314" s="7">
        <v>2.1819641399999998</v>
      </c>
      <c r="Y314" s="7">
        <v>0.73561294999999993</v>
      </c>
      <c r="Z314" s="7">
        <v>2.1819641399999998</v>
      </c>
      <c r="AA314" s="21">
        <v>0</v>
      </c>
      <c r="AB314" s="7">
        <v>2.2767463299999999</v>
      </c>
      <c r="AC314" s="21">
        <v>4.6806899999999999E-2</v>
      </c>
      <c r="AD314" s="21">
        <v>1.4999350000000002E-2</v>
      </c>
      <c r="AE314" s="21">
        <v>7.5875600000000001E-3</v>
      </c>
    </row>
    <row r="315" spans="1:31" ht="15.75" customHeight="1" x14ac:dyDescent="0.2">
      <c r="A315" s="3">
        <v>42415</v>
      </c>
      <c r="B315">
        <f t="shared" si="8"/>
        <v>2016</v>
      </c>
      <c r="C315">
        <f t="shared" si="9"/>
        <v>2</v>
      </c>
      <c r="D315" s="7">
        <v>-22.968194960000002</v>
      </c>
      <c r="E315">
        <v>-24.677800000000001</v>
      </c>
      <c r="F315" s="7">
        <v>1118.5734863299999</v>
      </c>
      <c r="H315" s="7">
        <v>1007.12567139</v>
      </c>
      <c r="I315" s="7">
        <v>100.40226746</v>
      </c>
      <c r="J315" s="7">
        <v>0.91675585999999998</v>
      </c>
      <c r="K315" s="7">
        <v>0.32317405999999999</v>
      </c>
      <c r="L315" s="7">
        <v>2.1909973599999999</v>
      </c>
      <c r="M315" s="7">
        <v>0.1340277</v>
      </c>
      <c r="N315" s="7">
        <v>2.1779291600000001</v>
      </c>
      <c r="O315" s="7">
        <v>5.2779765100000002</v>
      </c>
      <c r="P315" s="7">
        <v>2.4663689999999999E-2</v>
      </c>
      <c r="Q315" s="7">
        <v>0</v>
      </c>
      <c r="R315" s="7">
        <v>0</v>
      </c>
      <c r="S315" s="7">
        <v>0</v>
      </c>
      <c r="T315" s="7"/>
      <c r="U315" s="7">
        <v>2.67466362</v>
      </c>
      <c r="V315" s="7">
        <v>0.99244856126415304</v>
      </c>
      <c r="W315" s="7">
        <v>2.2428562300000001</v>
      </c>
      <c r="X315" s="7">
        <v>1.7374619199999999</v>
      </c>
      <c r="Y315" s="7">
        <v>0.45737813999999999</v>
      </c>
      <c r="Z315" s="7">
        <v>1.7374619199999999</v>
      </c>
      <c r="AA315" s="21">
        <v>2.3209064975039855E-5</v>
      </c>
      <c r="AB315" s="7">
        <v>1.58486653</v>
      </c>
      <c r="AC315" s="21">
        <v>4.3787100000000002E-2</v>
      </c>
      <c r="AD315" s="21">
        <v>1.403165E-2</v>
      </c>
      <c r="AE315" s="21">
        <v>7.6502000000000002E-3</v>
      </c>
    </row>
    <row r="316" spans="1:31" ht="15.75" customHeight="1" x14ac:dyDescent="0.2">
      <c r="A316" s="3">
        <v>42444</v>
      </c>
      <c r="B316">
        <f t="shared" si="8"/>
        <v>2016</v>
      </c>
      <c r="C316">
        <f t="shared" si="9"/>
        <v>3</v>
      </c>
      <c r="D316" s="7">
        <v>-22.612535479999998</v>
      </c>
      <c r="E316">
        <v>-30.1662</v>
      </c>
      <c r="F316" s="7">
        <v>1118.9291992200001</v>
      </c>
      <c r="H316" s="7">
        <v>1006.75787354</v>
      </c>
      <c r="I316" s="7">
        <v>100.60940552</v>
      </c>
      <c r="J316" s="7">
        <v>0.74527549999999998</v>
      </c>
      <c r="K316" s="7">
        <v>0.33279281999999999</v>
      </c>
      <c r="L316" s="7">
        <v>2.21387219</v>
      </c>
      <c r="M316" s="7">
        <v>0.1340277</v>
      </c>
      <c r="N316" s="7">
        <v>2.78766727</v>
      </c>
      <c r="O316" s="7">
        <v>5.3093433399999999</v>
      </c>
      <c r="P316" s="7">
        <v>3.886535E-2</v>
      </c>
      <c r="Q316" s="7">
        <v>0</v>
      </c>
      <c r="R316" s="7">
        <v>0</v>
      </c>
      <c r="S316" s="7">
        <v>0</v>
      </c>
      <c r="T316" s="7"/>
      <c r="U316" s="7">
        <v>5.8293649300000006</v>
      </c>
      <c r="V316" s="7">
        <v>1.0263147863697415</v>
      </c>
      <c r="W316" s="7">
        <v>2.89110464</v>
      </c>
      <c r="X316" s="7">
        <v>2.2218577300000004</v>
      </c>
      <c r="Y316" s="7">
        <v>0.39676961999999999</v>
      </c>
      <c r="Z316" s="7">
        <v>2.2218577300000004</v>
      </c>
      <c r="AA316" s="21">
        <v>2.1142384757126995E-4</v>
      </c>
      <c r="AB316" s="7">
        <v>1.8101523100000001</v>
      </c>
      <c r="AC316" s="21">
        <v>4.6806899999999999E-2</v>
      </c>
      <c r="AD316" s="21">
        <v>1.4999350000000002E-2</v>
      </c>
      <c r="AE316" s="21">
        <v>8.6567499999999995E-3</v>
      </c>
    </row>
    <row r="317" spans="1:31" ht="15.75" customHeight="1" x14ac:dyDescent="0.2">
      <c r="A317" s="3">
        <v>42475</v>
      </c>
      <c r="B317">
        <f t="shared" si="8"/>
        <v>2016</v>
      </c>
      <c r="C317">
        <f t="shared" si="9"/>
        <v>4</v>
      </c>
      <c r="D317" s="7">
        <v>-15.83169842</v>
      </c>
      <c r="F317" s="7">
        <v>1125.70996094</v>
      </c>
      <c r="H317" s="7">
        <v>1006.74847412</v>
      </c>
      <c r="I317" s="7">
        <v>100.89500427</v>
      </c>
      <c r="J317" s="7">
        <v>1.424474</v>
      </c>
      <c r="K317" s="7">
        <v>0.16582548999999999</v>
      </c>
      <c r="L317" s="7">
        <v>4.34036255</v>
      </c>
      <c r="M317" s="7">
        <v>7.8509079999999995E-2</v>
      </c>
      <c r="N317" s="7">
        <v>3.4690487399999999</v>
      </c>
      <c r="O317" s="7">
        <v>8.1133842499999993</v>
      </c>
      <c r="P317" s="7">
        <v>0.47489646000000002</v>
      </c>
      <c r="Q317" s="7">
        <v>0</v>
      </c>
      <c r="R317" s="7">
        <v>0</v>
      </c>
      <c r="S317" s="7">
        <v>0</v>
      </c>
      <c r="T317" s="7"/>
      <c r="U317" s="7">
        <v>16.3871313</v>
      </c>
      <c r="V317" s="7">
        <v>3.0398389928275882</v>
      </c>
      <c r="W317" s="7">
        <v>4.1117534999999998</v>
      </c>
      <c r="X317" s="7">
        <v>4.9365023999999993</v>
      </c>
      <c r="Y317" s="7">
        <v>0.74759219999999993</v>
      </c>
      <c r="Z317" s="7">
        <v>4.9365023999999993</v>
      </c>
      <c r="AA317" s="21">
        <v>6.1007161453786509E-3</v>
      </c>
      <c r="AB317" s="7">
        <v>0.85186830000000002</v>
      </c>
      <c r="AC317" s="21">
        <v>4.529699999999999E-2</v>
      </c>
      <c r="AD317" s="21">
        <v>1.4515500000000002E-2</v>
      </c>
      <c r="AE317" s="21">
        <v>8.7174000000000001E-3</v>
      </c>
    </row>
    <row r="318" spans="1:31" ht="15.75" customHeight="1" x14ac:dyDescent="0.2">
      <c r="A318" s="3">
        <v>42505</v>
      </c>
      <c r="B318">
        <f t="shared" si="8"/>
        <v>2016</v>
      </c>
      <c r="C318">
        <f t="shared" si="9"/>
        <v>5</v>
      </c>
      <c r="D318" s="7">
        <v>-9.7890873000000003</v>
      </c>
      <c r="E318">
        <v>-18.7668</v>
      </c>
      <c r="F318" s="7">
        <v>1131.7525634799999</v>
      </c>
      <c r="H318" s="7">
        <v>1007.20501709</v>
      </c>
      <c r="I318" s="7">
        <v>101.15094757</v>
      </c>
      <c r="J318" s="7">
        <v>2.9921491100000002</v>
      </c>
      <c r="K318" s="7">
        <v>0.22597744</v>
      </c>
      <c r="L318" s="7">
        <v>6.4043288199999999</v>
      </c>
      <c r="M318" s="7">
        <v>4.7301999999999999E-4</v>
      </c>
      <c r="N318" s="7">
        <v>3.2717022899999999</v>
      </c>
      <c r="O318" s="7">
        <v>9.7807045000000006</v>
      </c>
      <c r="P318" s="7">
        <v>0.72126221999999995</v>
      </c>
      <c r="Q318" s="7">
        <v>0</v>
      </c>
      <c r="R318" s="7">
        <v>0</v>
      </c>
      <c r="S318" s="7">
        <v>0</v>
      </c>
      <c r="T318" s="7"/>
      <c r="U318" s="7">
        <v>17.135355090000001</v>
      </c>
      <c r="V318" s="7">
        <v>9.3009582458427591</v>
      </c>
      <c r="W318" s="7">
        <v>4.5404447599999997</v>
      </c>
      <c r="X318" s="7">
        <v>8.2246754099999997</v>
      </c>
      <c r="Y318" s="7">
        <v>1.63428094</v>
      </c>
      <c r="Z318" s="7">
        <v>8.2246754099999997</v>
      </c>
      <c r="AA318" s="21">
        <v>4.2807052872282196E-2</v>
      </c>
      <c r="AB318" s="7">
        <v>2.8020899999999997E-3</v>
      </c>
      <c r="AC318" s="21">
        <v>4.6806899999999999E-2</v>
      </c>
      <c r="AD318" s="21">
        <v>1.4999350000000002E-2</v>
      </c>
      <c r="AE318" s="21">
        <v>9.0730800000000007E-3</v>
      </c>
    </row>
    <row r="319" spans="1:31" ht="15.75" customHeight="1" x14ac:dyDescent="0.2">
      <c r="A319" s="3">
        <v>42536</v>
      </c>
      <c r="B319">
        <f t="shared" si="8"/>
        <v>2016</v>
      </c>
      <c r="C319">
        <f t="shared" si="9"/>
        <v>6</v>
      </c>
      <c r="D319" s="7">
        <v>-6.9975943599999999</v>
      </c>
      <c r="E319">
        <v>-9.8232999999999997</v>
      </c>
      <c r="F319" s="7">
        <v>1134.5440673799999</v>
      </c>
      <c r="H319" s="7">
        <v>1007.9921875</v>
      </c>
      <c r="I319" s="7">
        <v>100.89598846</v>
      </c>
      <c r="J319" s="7">
        <v>4.5315923700000003</v>
      </c>
      <c r="K319" s="7">
        <v>0.31215519000000003</v>
      </c>
      <c r="L319" s="7">
        <v>8.3567237900000002</v>
      </c>
      <c r="M319" s="7">
        <v>0.14121732000000001</v>
      </c>
      <c r="N319" s="7">
        <v>1.1396512999999999</v>
      </c>
      <c r="O319" s="7">
        <v>10.149566650000001</v>
      </c>
      <c r="P319" s="7">
        <v>1.0249822099999999</v>
      </c>
      <c r="Q319" s="7">
        <v>0</v>
      </c>
      <c r="R319" s="7">
        <v>0</v>
      </c>
      <c r="S319" s="7">
        <v>0</v>
      </c>
      <c r="T319" s="7"/>
      <c r="U319" s="7">
        <v>25.1310699</v>
      </c>
      <c r="V319" s="7">
        <v>12.435646722803712</v>
      </c>
      <c r="W319" s="7">
        <v>6.2174022000000004</v>
      </c>
      <c r="X319" s="7">
        <v>11.5269192</v>
      </c>
      <c r="Y319" s="7">
        <v>2.3827320000000003</v>
      </c>
      <c r="Z319" s="7">
        <v>11.5269192</v>
      </c>
      <c r="AA319" s="21">
        <v>0.67157620837356735</v>
      </c>
      <c r="AB319" s="7">
        <v>0.86651129999999998</v>
      </c>
      <c r="AC319" s="21">
        <v>4.529699999999999E-2</v>
      </c>
      <c r="AD319" s="21">
        <v>1.4515500000000002E-2</v>
      </c>
      <c r="AE319" s="21">
        <v>9.1818000000000004E-3</v>
      </c>
    </row>
    <row r="320" spans="1:31" ht="15.75" customHeight="1" x14ac:dyDescent="0.2">
      <c r="A320" s="3">
        <v>42566</v>
      </c>
      <c r="B320">
        <f t="shared" si="8"/>
        <v>2016</v>
      </c>
      <c r="C320">
        <f t="shared" si="9"/>
        <v>7</v>
      </c>
      <c r="D320" s="7">
        <v>0.89423478000000001</v>
      </c>
      <c r="E320">
        <v>2.9634999999999998</v>
      </c>
      <c r="F320" s="7">
        <v>1142.43591309</v>
      </c>
      <c r="H320" s="7">
        <v>1009.3596191399999</v>
      </c>
      <c r="I320" s="7">
        <v>99.993278500000002</v>
      </c>
      <c r="J320" s="7">
        <v>7.9069905299999999</v>
      </c>
      <c r="K320" s="7">
        <v>7.3012729999999998E-2</v>
      </c>
      <c r="L320" s="7">
        <v>12.239052770000001</v>
      </c>
      <c r="M320" s="7">
        <v>0.23518317999999999</v>
      </c>
      <c r="N320" s="7">
        <v>0.17783183999999999</v>
      </c>
      <c r="O320" s="7">
        <v>10.06802559</v>
      </c>
      <c r="P320" s="7">
        <v>2.38293314</v>
      </c>
      <c r="Q320" s="7">
        <v>0</v>
      </c>
      <c r="R320" s="7">
        <v>0</v>
      </c>
      <c r="S320" s="7">
        <v>0</v>
      </c>
      <c r="T320" s="7"/>
      <c r="U320" s="7">
        <v>35.519433890000002</v>
      </c>
      <c r="V320" s="7">
        <v>22.500528161444223</v>
      </c>
      <c r="W320" s="7">
        <v>6.9985612399999999</v>
      </c>
      <c r="X320" s="7">
        <v>17.684598830000002</v>
      </c>
      <c r="Y320" s="7">
        <v>4.3036382400000006</v>
      </c>
      <c r="Z320" s="7">
        <v>17.684598830000002</v>
      </c>
      <c r="AA320" s="21">
        <v>1.5562428978102485</v>
      </c>
      <c r="AB320" s="7">
        <v>0.42623604999999998</v>
      </c>
      <c r="AC320" s="21">
        <v>4.6806899999999999E-2</v>
      </c>
      <c r="AD320" s="21">
        <v>1.4999350000000002E-2</v>
      </c>
      <c r="AE320" s="21">
        <v>9.4057099999999994E-3</v>
      </c>
    </row>
    <row r="321" spans="1:31" ht="15.75" customHeight="1" x14ac:dyDescent="0.2">
      <c r="A321" s="3">
        <v>42597</v>
      </c>
      <c r="B321">
        <f t="shared" si="8"/>
        <v>2016</v>
      </c>
      <c r="C321">
        <f t="shared" si="9"/>
        <v>8</v>
      </c>
      <c r="D321" s="7">
        <v>-3.16442633</v>
      </c>
      <c r="E321">
        <v>-4.2328000000000001</v>
      </c>
      <c r="F321" s="7">
        <v>1138.3771972699999</v>
      </c>
      <c r="H321" s="7">
        <v>1009.66131592</v>
      </c>
      <c r="I321" s="7">
        <v>98.766098020000001</v>
      </c>
      <c r="J321" s="7">
        <v>7.8850612599999996</v>
      </c>
      <c r="K321" s="7">
        <v>0.15450335000000001</v>
      </c>
      <c r="L321" s="7">
        <v>10.653711319999999</v>
      </c>
      <c r="M321" s="7">
        <v>0.23523277000000001</v>
      </c>
      <c r="N321" s="7">
        <v>6.9229250000000006E-2</v>
      </c>
      <c r="O321" s="7">
        <v>9.9361686700000007</v>
      </c>
      <c r="P321" s="7">
        <v>1.0159389999999999</v>
      </c>
      <c r="Q321" s="7">
        <v>0</v>
      </c>
      <c r="R321" s="7">
        <v>0</v>
      </c>
      <c r="S321" s="7">
        <v>0</v>
      </c>
      <c r="T321" s="7"/>
      <c r="U321" s="7">
        <v>16.78712372</v>
      </c>
      <c r="V321" s="7">
        <v>19.70485826516569</v>
      </c>
      <c r="W321" s="7">
        <v>7.3237171399999994</v>
      </c>
      <c r="X321" s="7">
        <v>12.00007458</v>
      </c>
      <c r="Y321" s="7">
        <v>4.2880387300000002</v>
      </c>
      <c r="Z321" s="7">
        <v>12.00007458</v>
      </c>
      <c r="AA321" s="21">
        <v>1.5708202152148638</v>
      </c>
      <c r="AB321" s="7">
        <v>1.50063963</v>
      </c>
      <c r="AC321" s="21">
        <v>4.6806899999999999E-2</v>
      </c>
      <c r="AD321" s="21">
        <v>1.4999350000000002E-2</v>
      </c>
      <c r="AE321" s="21">
        <v>9.5991500000000007E-3</v>
      </c>
    </row>
    <row r="322" spans="1:31" ht="15.75" customHeight="1" x14ac:dyDescent="0.2">
      <c r="A322" s="3">
        <v>42628</v>
      </c>
      <c r="B322">
        <f t="shared" si="8"/>
        <v>2016</v>
      </c>
      <c r="C322">
        <f t="shared" si="9"/>
        <v>9</v>
      </c>
      <c r="D322" s="7">
        <v>-4.6293516199999996</v>
      </c>
      <c r="F322" s="7">
        <v>1136.9123535199999</v>
      </c>
      <c r="H322" s="7">
        <v>1010.00628662</v>
      </c>
      <c r="I322" s="7">
        <v>98.561515810000003</v>
      </c>
      <c r="J322" s="7">
        <v>7.3004550899999998</v>
      </c>
      <c r="K322" s="7">
        <v>7.0214960000000007E-2</v>
      </c>
      <c r="L322" s="7">
        <v>9.6626405700000007</v>
      </c>
      <c r="M322" s="7">
        <v>0.23523277000000001</v>
      </c>
      <c r="N322" s="7">
        <v>6.8002679999999996E-2</v>
      </c>
      <c r="O322" s="7">
        <v>10.01119709</v>
      </c>
      <c r="P322" s="7">
        <v>0.99677992000000004</v>
      </c>
      <c r="Q322" s="7">
        <v>0</v>
      </c>
      <c r="R322" s="7">
        <v>0</v>
      </c>
      <c r="S322" s="7">
        <v>0</v>
      </c>
      <c r="T322" s="7"/>
      <c r="U322" s="7">
        <v>23.103227099999998</v>
      </c>
      <c r="V322" s="7">
        <v>15.444263046670816</v>
      </c>
      <c r="W322" s="7">
        <v>5.8538826000000004</v>
      </c>
      <c r="X322" s="7">
        <v>11.9673576</v>
      </c>
      <c r="Y322" s="7">
        <v>3.8365124999999995</v>
      </c>
      <c r="Z322" s="7">
        <v>11.9673576</v>
      </c>
      <c r="AA322" s="21">
        <v>0.76723190281918607</v>
      </c>
      <c r="AB322" s="7">
        <v>0.55558799999999997</v>
      </c>
      <c r="AC322" s="21">
        <v>4.529699999999999E-2</v>
      </c>
      <c r="AD322" s="21">
        <v>1.4515500000000002E-2</v>
      </c>
      <c r="AE322" s="21">
        <v>9.0467999999999989E-3</v>
      </c>
    </row>
    <row r="323" spans="1:31" ht="15.75" customHeight="1" x14ac:dyDescent="0.2">
      <c r="A323" s="3">
        <v>42658</v>
      </c>
      <c r="B323">
        <f t="shared" ref="B323:B349" si="10">YEAR(A323)</f>
        <v>2016</v>
      </c>
      <c r="C323">
        <f t="shared" ref="C323:C349" si="11">MONTH(A323)</f>
        <v>10</v>
      </c>
      <c r="D323" s="7">
        <v>-10.03052044</v>
      </c>
      <c r="F323" s="7">
        <v>1131.5111084</v>
      </c>
      <c r="H323" s="7">
        <v>1009.7547607400001</v>
      </c>
      <c r="I323" s="7">
        <v>98.794403079999995</v>
      </c>
      <c r="J323" s="7">
        <v>5.9303507800000004</v>
      </c>
      <c r="K323" s="7">
        <v>0.21995692999999999</v>
      </c>
      <c r="L323" s="7">
        <v>6.6120624499999998</v>
      </c>
      <c r="M323" s="7">
        <v>0.23524629</v>
      </c>
      <c r="N323" s="7">
        <v>0.12971094</v>
      </c>
      <c r="O323" s="7">
        <v>9.4189777400000008</v>
      </c>
      <c r="P323" s="7">
        <v>0.41566858000000001</v>
      </c>
      <c r="Q323" s="7">
        <v>0</v>
      </c>
      <c r="R323" s="7">
        <v>0</v>
      </c>
      <c r="S323" s="7">
        <v>0</v>
      </c>
      <c r="T323" s="7"/>
      <c r="U323" s="7">
        <v>7.9304330199999997</v>
      </c>
      <c r="V323" s="7">
        <v>12.462602550916241</v>
      </c>
      <c r="W323" s="7">
        <v>4.6558137400000001</v>
      </c>
      <c r="X323" s="7">
        <v>7.0947616800000004</v>
      </c>
      <c r="Y323" s="7">
        <v>3.2194665600000003</v>
      </c>
      <c r="Z323" s="7">
        <v>7.0947616800000004</v>
      </c>
      <c r="AA323" s="21">
        <v>4.7719420746712864E-2</v>
      </c>
      <c r="AB323" s="7">
        <v>2.1243537400000001</v>
      </c>
      <c r="AC323" s="21">
        <v>4.6806899999999999E-2</v>
      </c>
      <c r="AD323" s="21">
        <v>1.4999350000000002E-2</v>
      </c>
      <c r="AE323" s="21">
        <v>9.088269999999999E-3</v>
      </c>
    </row>
    <row r="324" spans="1:31" ht="15.75" customHeight="1" x14ac:dyDescent="0.2">
      <c r="A324" s="3">
        <v>42689</v>
      </c>
      <c r="B324">
        <f t="shared" si="10"/>
        <v>2016</v>
      </c>
      <c r="C324">
        <f t="shared" si="11"/>
        <v>11</v>
      </c>
      <c r="D324" s="7">
        <v>-17.592298509999999</v>
      </c>
      <c r="E324">
        <v>-17.859000000000002</v>
      </c>
      <c r="F324" s="7">
        <v>1123.9493408200001</v>
      </c>
      <c r="H324" s="7">
        <v>1009.03173828</v>
      </c>
      <c r="I324" s="7">
        <v>98.864631650000007</v>
      </c>
      <c r="J324" s="7">
        <v>3.6608817600000001</v>
      </c>
      <c r="K324" s="7">
        <v>0.43044132000000002</v>
      </c>
      <c r="L324" s="7">
        <v>3.8340497</v>
      </c>
      <c r="M324" s="7">
        <v>0.14121732000000001</v>
      </c>
      <c r="N324" s="7">
        <v>0.36987671</v>
      </c>
      <c r="O324" s="7">
        <v>7.6018333399999998</v>
      </c>
      <c r="P324" s="7">
        <v>1.469957E-2</v>
      </c>
      <c r="Q324" s="7">
        <v>0</v>
      </c>
      <c r="R324" s="7">
        <v>0</v>
      </c>
      <c r="S324" s="7">
        <v>0</v>
      </c>
      <c r="T324" s="7"/>
      <c r="U324" s="7">
        <v>0.96542760000000005</v>
      </c>
      <c r="V324" s="7">
        <v>3.7588302424188056</v>
      </c>
      <c r="W324" s="7">
        <v>2.5728561000000001</v>
      </c>
      <c r="X324" s="7">
        <v>2.7160428000000003</v>
      </c>
      <c r="Y324" s="7">
        <v>1.9240302</v>
      </c>
      <c r="Z324" s="7">
        <v>2.7160428000000003</v>
      </c>
      <c r="AA324" s="21">
        <v>9.6999790850115246E-4</v>
      </c>
      <c r="AB324" s="7">
        <v>1.0262235</v>
      </c>
      <c r="AC324" s="21">
        <v>4.529699999999999E-2</v>
      </c>
      <c r="AD324" s="21">
        <v>1.4515500000000002E-2</v>
      </c>
      <c r="AE324" s="21">
        <v>8.1690000000000009E-3</v>
      </c>
    </row>
    <row r="325" spans="1:31" ht="15.75" customHeight="1" x14ac:dyDescent="0.2">
      <c r="A325" s="3">
        <v>42719</v>
      </c>
      <c r="B325">
        <f t="shared" si="10"/>
        <v>2016</v>
      </c>
      <c r="C325">
        <f t="shared" si="11"/>
        <v>12</v>
      </c>
      <c r="D325" s="7">
        <v>-21.71988297</v>
      </c>
      <c r="E325">
        <v>-25.3035</v>
      </c>
      <c r="F325" s="7">
        <v>1119.8217773399999</v>
      </c>
      <c r="H325" s="7">
        <v>1008.40545654</v>
      </c>
      <c r="I325" s="7">
        <v>98.941787719999994</v>
      </c>
      <c r="J325" s="7">
        <v>2.56322479</v>
      </c>
      <c r="K325" s="7">
        <v>0.59724896999999999</v>
      </c>
      <c r="L325" s="7">
        <v>3.30420494</v>
      </c>
      <c r="M325" s="7">
        <v>5.1960760000000002E-2</v>
      </c>
      <c r="N325" s="7">
        <v>0.52508938000000005</v>
      </c>
      <c r="O325" s="7">
        <v>5.4261007299999999</v>
      </c>
      <c r="P325" s="7">
        <v>6.6969300000000002E-3</v>
      </c>
      <c r="Q325" s="7">
        <v>0</v>
      </c>
      <c r="R325" s="7">
        <v>0</v>
      </c>
      <c r="S325" s="7">
        <v>0</v>
      </c>
      <c r="T325" s="7"/>
      <c r="U325" s="7">
        <v>0.79408205000000009</v>
      </c>
      <c r="V325" s="7">
        <v>2.3390229678306866</v>
      </c>
      <c r="W325" s="7">
        <v>1.89564132</v>
      </c>
      <c r="X325" s="7">
        <v>2.0391269900000002</v>
      </c>
      <c r="Y325" s="7">
        <v>1.39293695</v>
      </c>
      <c r="Z325" s="7">
        <v>2.0391269900000002</v>
      </c>
      <c r="AA325" s="21">
        <v>6.271338342393432E-5</v>
      </c>
      <c r="AB325" s="7">
        <v>0.98632978999999998</v>
      </c>
      <c r="AC325" s="21">
        <v>4.6806899999999999E-2</v>
      </c>
      <c r="AD325" s="21">
        <v>1.4999350000000002E-2</v>
      </c>
      <c r="AE325" s="21">
        <v>7.9766100000000003E-3</v>
      </c>
    </row>
    <row r="326" spans="1:31" ht="15.75" customHeight="1" x14ac:dyDescent="0.2">
      <c r="A326" s="3">
        <v>42750</v>
      </c>
      <c r="B326">
        <f t="shared" si="10"/>
        <v>2017</v>
      </c>
      <c r="C326">
        <f t="shared" si="11"/>
        <v>1</v>
      </c>
      <c r="D326" s="7">
        <v>-24.35433197</v>
      </c>
      <c r="E326">
        <v>-25.0914</v>
      </c>
      <c r="F326" s="7">
        <v>1117.1873779299999</v>
      </c>
      <c r="H326" s="7">
        <v>1007.6118774399999</v>
      </c>
      <c r="I326" s="7">
        <v>99.000404360000005</v>
      </c>
      <c r="J326" s="7">
        <v>1.4215536099999999</v>
      </c>
      <c r="K326" s="7">
        <v>0.59137415999999998</v>
      </c>
      <c r="L326" s="7">
        <v>2.7126960800000002</v>
      </c>
      <c r="M326" s="7">
        <v>0.13374080999999999</v>
      </c>
      <c r="N326" s="7">
        <v>1.0076544300000001</v>
      </c>
      <c r="O326" s="7">
        <v>4.70125628</v>
      </c>
      <c r="P326" s="7">
        <v>6.8113799999999997E-3</v>
      </c>
      <c r="Q326" s="7">
        <v>0</v>
      </c>
      <c r="R326" s="7">
        <v>0</v>
      </c>
      <c r="S326" s="7">
        <v>0</v>
      </c>
      <c r="T326" s="7"/>
      <c r="U326" s="7">
        <v>1.2534440800000002</v>
      </c>
      <c r="V326" s="7">
        <v>1.6609328333983675</v>
      </c>
      <c r="W326" s="7">
        <v>1.7145697</v>
      </c>
      <c r="X326" s="7">
        <v>2.2101121400000001</v>
      </c>
      <c r="Y326" s="7">
        <v>0.76419681000000006</v>
      </c>
      <c r="Z326" s="7">
        <v>2.2101121400000001</v>
      </c>
      <c r="AA326" s="21">
        <v>0</v>
      </c>
      <c r="AB326" s="7">
        <v>2.5108223699999996</v>
      </c>
      <c r="AC326" s="21">
        <v>4.7184169999999998E-2</v>
      </c>
      <c r="AD326" s="21">
        <v>1.5015159999999998E-2</v>
      </c>
      <c r="AE326" s="21">
        <v>7.7983599999999998E-3</v>
      </c>
    </row>
    <row r="327" spans="1:31" ht="15.75" customHeight="1" x14ac:dyDescent="0.2">
      <c r="A327" s="3">
        <v>42781</v>
      </c>
      <c r="B327">
        <f t="shared" si="10"/>
        <v>2017</v>
      </c>
      <c r="C327">
        <f t="shared" si="11"/>
        <v>2</v>
      </c>
      <c r="D327" s="7">
        <v>-25.60145378</v>
      </c>
      <c r="F327" s="7">
        <v>1115.94018555</v>
      </c>
      <c r="H327" s="7">
        <v>1007.20654297</v>
      </c>
      <c r="I327" s="7">
        <v>99.141067500000005</v>
      </c>
      <c r="J327" s="7">
        <v>0.90072547999999997</v>
      </c>
      <c r="K327" s="7">
        <v>0.36785242000000001</v>
      </c>
      <c r="L327" s="7">
        <v>2.2531561899999999</v>
      </c>
      <c r="M327" s="7">
        <v>0.13444574000000001</v>
      </c>
      <c r="N327" s="7">
        <v>1.5781546799999999</v>
      </c>
      <c r="O327" s="7">
        <v>4.3434896500000004</v>
      </c>
      <c r="P327" s="7">
        <v>1.4773680000000001E-2</v>
      </c>
      <c r="Q327" s="7">
        <v>0</v>
      </c>
      <c r="R327" s="7">
        <v>0</v>
      </c>
      <c r="S327" s="7">
        <v>0</v>
      </c>
      <c r="T327" s="7"/>
      <c r="U327" s="7">
        <v>2.5844453600000001</v>
      </c>
      <c r="V327" s="7">
        <v>0.96544145916035196</v>
      </c>
      <c r="W327" s="7">
        <v>1.9446492800000001</v>
      </c>
      <c r="X327" s="7">
        <v>1.6035983600000001</v>
      </c>
      <c r="Y327" s="7">
        <v>0.43337868000000002</v>
      </c>
      <c r="Z327" s="7">
        <v>1.6035983600000001</v>
      </c>
      <c r="AA327" s="21">
        <v>2.5787849972266502E-6</v>
      </c>
      <c r="AB327" s="7">
        <v>1.4150155600000001</v>
      </c>
      <c r="AC327" s="21">
        <v>4.2617959999999996E-2</v>
      </c>
      <c r="AD327" s="21">
        <v>1.3562079999999997E-2</v>
      </c>
      <c r="AE327" s="21">
        <v>7.4222400000000001E-3</v>
      </c>
    </row>
    <row r="328" spans="1:31" ht="15.75" customHeight="1" x14ac:dyDescent="0.2">
      <c r="A328" s="3">
        <v>42809</v>
      </c>
      <c r="B328">
        <f t="shared" si="10"/>
        <v>2017</v>
      </c>
      <c r="C328">
        <f t="shared" si="11"/>
        <v>3</v>
      </c>
      <c r="D328" s="7">
        <v>-23.548616410000001</v>
      </c>
      <c r="E328">
        <v>-27.539000000000001</v>
      </c>
      <c r="F328" s="7">
        <v>1117.9930419899999</v>
      </c>
      <c r="H328" s="7">
        <v>1006.90423584</v>
      </c>
      <c r="I328" s="7">
        <v>99.421783450000007</v>
      </c>
      <c r="J328" s="7">
        <v>0.76702172000000002</v>
      </c>
      <c r="K328" s="7">
        <v>0.2228734</v>
      </c>
      <c r="L328" s="7">
        <v>2.5614931599999999</v>
      </c>
      <c r="M328" s="7">
        <v>0.13444574000000001</v>
      </c>
      <c r="N328" s="7">
        <v>2.6732726100000002</v>
      </c>
      <c r="O328" s="7">
        <v>5.2556676900000001</v>
      </c>
      <c r="P328" s="7">
        <v>5.2238380000000001E-2</v>
      </c>
      <c r="Q328" s="7">
        <v>0</v>
      </c>
      <c r="R328" s="7">
        <v>0</v>
      </c>
      <c r="S328" s="7">
        <v>0</v>
      </c>
      <c r="T328" s="7"/>
      <c r="U328" s="7">
        <v>7.390406819999999</v>
      </c>
      <c r="V328" s="7">
        <v>1.0119778384393066</v>
      </c>
      <c r="W328" s="7">
        <v>3.0193624899999998</v>
      </c>
      <c r="X328" s="7">
        <v>2.0945463099999997</v>
      </c>
      <c r="Y328" s="7">
        <v>0.40929950999999998</v>
      </c>
      <c r="Z328" s="7">
        <v>2.0945463099999997</v>
      </c>
      <c r="AA328" s="21">
        <v>4.5297374746235749E-4</v>
      </c>
      <c r="AB328" s="7">
        <v>1.39617955</v>
      </c>
      <c r="AC328" s="21">
        <v>4.7184169999999998E-2</v>
      </c>
      <c r="AD328" s="21">
        <v>1.5015159999999998E-2</v>
      </c>
      <c r="AE328" s="21">
        <v>8.4574200000000002E-3</v>
      </c>
    </row>
    <row r="329" spans="1:31" ht="15.75" customHeight="1" x14ac:dyDescent="0.2">
      <c r="A329" s="3">
        <v>42840</v>
      </c>
      <c r="B329">
        <f t="shared" si="10"/>
        <v>2017</v>
      </c>
      <c r="C329">
        <f t="shared" si="11"/>
        <v>4</v>
      </c>
      <c r="D329" s="7">
        <v>-16.98175049</v>
      </c>
      <c r="E329">
        <v>-22.895700000000001</v>
      </c>
      <c r="F329" s="7">
        <v>1124.5599365200001</v>
      </c>
      <c r="H329" s="7">
        <v>1006.8792114300001</v>
      </c>
      <c r="I329" s="7">
        <v>99.728088380000003</v>
      </c>
      <c r="J329" s="7">
        <v>1.3330407099999999</v>
      </c>
      <c r="K329" s="7">
        <v>0.14424345</v>
      </c>
      <c r="L329" s="7">
        <v>4.3397498099999998</v>
      </c>
      <c r="M329" s="7">
        <v>7.8514979999999998E-2</v>
      </c>
      <c r="N329" s="7">
        <v>3.27430749</v>
      </c>
      <c r="O329" s="7">
        <v>8.4770355199999994</v>
      </c>
      <c r="P329" s="7">
        <v>0.30572373000000003</v>
      </c>
      <c r="Q329" s="7">
        <v>0</v>
      </c>
      <c r="R329" s="7">
        <v>0</v>
      </c>
      <c r="S329" s="7">
        <v>0</v>
      </c>
      <c r="T329" s="7"/>
      <c r="U329" s="7">
        <v>14.017594500000001</v>
      </c>
      <c r="V329" s="7">
        <v>3.5779958152106679</v>
      </c>
      <c r="W329" s="7">
        <v>3.9345122999999997</v>
      </c>
      <c r="X329" s="7">
        <v>4.2079464</v>
      </c>
      <c r="Y329" s="7">
        <v>0.69960209999999989</v>
      </c>
      <c r="Z329" s="7">
        <v>4.2079464</v>
      </c>
      <c r="AA329" s="21">
        <v>7.1202095762711538E-3</v>
      </c>
      <c r="AB329" s="7">
        <v>0.30011789999999999</v>
      </c>
      <c r="AC329" s="21">
        <v>4.5662099999999997E-2</v>
      </c>
      <c r="AD329" s="21">
        <v>1.4530799999999998E-2</v>
      </c>
      <c r="AE329" s="21">
        <v>8.6417999999999998E-3</v>
      </c>
    </row>
    <row r="330" spans="1:31" ht="15.75" customHeight="1" x14ac:dyDescent="0.2">
      <c r="A330" s="3">
        <v>42870</v>
      </c>
      <c r="B330">
        <f t="shared" si="10"/>
        <v>2017</v>
      </c>
      <c r="C330">
        <f t="shared" si="11"/>
        <v>5</v>
      </c>
      <c r="D330" s="7">
        <v>-12.7741518</v>
      </c>
      <c r="E330">
        <v>-17.6113</v>
      </c>
      <c r="F330" s="7">
        <v>1128.7675781200001</v>
      </c>
      <c r="H330" s="7">
        <v>1007.1827392599999</v>
      </c>
      <c r="I330" s="7">
        <v>99.968521120000005</v>
      </c>
      <c r="J330" s="7">
        <v>2.5494453899999998</v>
      </c>
      <c r="K330" s="7">
        <v>0.17904224999999999</v>
      </c>
      <c r="L330" s="7">
        <v>5.9220051800000002</v>
      </c>
      <c r="M330" s="7">
        <v>4.7705000000000002E-4</v>
      </c>
      <c r="N330" s="7">
        <v>2.7614324099999998</v>
      </c>
      <c r="O330" s="7">
        <v>9.7587356599999993</v>
      </c>
      <c r="P330" s="7">
        <v>0.44513290999999999</v>
      </c>
      <c r="Q330" s="7">
        <v>0</v>
      </c>
      <c r="R330" s="7">
        <v>0</v>
      </c>
      <c r="S330" s="7">
        <v>0</v>
      </c>
      <c r="T330" s="7"/>
      <c r="U330" s="7">
        <v>16.320987880000001</v>
      </c>
      <c r="V330" s="7">
        <v>7.3150573821369616</v>
      </c>
      <c r="W330" s="7">
        <v>4.63614455</v>
      </c>
      <c r="X330" s="7">
        <v>6.9132486200000001</v>
      </c>
      <c r="Y330" s="7">
        <v>1.3927707899999999</v>
      </c>
      <c r="Z330" s="7">
        <v>6.9132486200000001</v>
      </c>
      <c r="AA330" s="21">
        <v>4.9183389367613808E-2</v>
      </c>
      <c r="AB330" s="7">
        <v>2.4855799999999998E-3</v>
      </c>
      <c r="AC330" s="21">
        <v>4.7184169999999998E-2</v>
      </c>
      <c r="AD330" s="21">
        <v>1.5015159999999998E-2</v>
      </c>
      <c r="AE330" s="21">
        <v>9.2429599999999997E-3</v>
      </c>
    </row>
    <row r="331" spans="1:31" ht="15.75" customHeight="1" x14ac:dyDescent="0.2">
      <c r="A331" s="3">
        <v>42901</v>
      </c>
      <c r="B331">
        <f t="shared" si="10"/>
        <v>2017</v>
      </c>
      <c r="C331">
        <f t="shared" si="11"/>
        <v>6</v>
      </c>
      <c r="D331" s="7">
        <v>-8.4757099199999999</v>
      </c>
      <c r="E331">
        <v>-12.790699999999999</v>
      </c>
      <c r="F331" s="7">
        <v>1133.0659179700001</v>
      </c>
      <c r="H331" s="7">
        <v>1008.05145264</v>
      </c>
      <c r="I331" s="7">
        <v>99.764427190000006</v>
      </c>
      <c r="J331" s="7">
        <v>4.5310091999999997</v>
      </c>
      <c r="K331" s="7">
        <v>0.1502887</v>
      </c>
      <c r="L331" s="7">
        <v>8.3077058800000003</v>
      </c>
      <c r="M331" s="7">
        <v>0.14134906</v>
      </c>
      <c r="N331" s="7">
        <v>0.81200503999999996</v>
      </c>
      <c r="O331" s="7">
        <v>10.10270405</v>
      </c>
      <c r="P331" s="7">
        <v>1.20500791</v>
      </c>
      <c r="Q331" s="7">
        <v>0</v>
      </c>
      <c r="R331" s="7">
        <v>0</v>
      </c>
      <c r="S331" s="7">
        <v>0</v>
      </c>
      <c r="T331" s="7"/>
      <c r="U331" s="7">
        <v>25.5772215</v>
      </c>
      <c r="V331" s="7">
        <v>13.194548796073018</v>
      </c>
      <c r="W331" s="7">
        <v>5.9785233</v>
      </c>
      <c r="X331" s="7">
        <v>11.3419221</v>
      </c>
      <c r="Y331" s="7">
        <v>2.3833352999999997</v>
      </c>
      <c r="Z331" s="7">
        <v>11.3419221</v>
      </c>
      <c r="AA331" s="21">
        <v>0.65745731287609765</v>
      </c>
      <c r="AB331" s="7">
        <v>0.53717939999999997</v>
      </c>
      <c r="AC331" s="21">
        <v>4.5662099999999997E-2</v>
      </c>
      <c r="AD331" s="21">
        <v>1.4530799999999998E-2</v>
      </c>
      <c r="AE331" s="21">
        <v>9.2325000000000011E-3</v>
      </c>
    </row>
    <row r="332" spans="1:31" ht="15.75" customHeight="1" x14ac:dyDescent="0.2">
      <c r="A332" s="3">
        <v>42931</v>
      </c>
      <c r="B332">
        <f t="shared" si="10"/>
        <v>2017</v>
      </c>
      <c r="C332">
        <f t="shared" si="11"/>
        <v>7</v>
      </c>
      <c r="D332" s="7">
        <v>-0.60300171000000002</v>
      </c>
      <c r="F332" s="7">
        <v>1140.9387207</v>
      </c>
      <c r="H332" s="7">
        <v>1009.46368408</v>
      </c>
      <c r="I332" s="7">
        <v>98.789176940000004</v>
      </c>
      <c r="J332" s="7">
        <v>7.8910298299999999</v>
      </c>
      <c r="K332" s="7">
        <v>8.3047640000000006E-2</v>
      </c>
      <c r="L332" s="7">
        <v>11.85876846</v>
      </c>
      <c r="M332" s="7">
        <v>0.23608831</v>
      </c>
      <c r="N332" s="7">
        <v>0.13240181000000001</v>
      </c>
      <c r="O332" s="7">
        <v>10.01179314</v>
      </c>
      <c r="P332" s="7">
        <v>2.4726748500000002</v>
      </c>
      <c r="Q332" s="7">
        <v>0</v>
      </c>
      <c r="R332" s="7">
        <v>0</v>
      </c>
      <c r="S332" s="7">
        <v>0</v>
      </c>
      <c r="T332" s="7"/>
      <c r="U332" s="7">
        <v>31.754260070000001</v>
      </c>
      <c r="V332" s="7">
        <v>22.559176000530222</v>
      </c>
      <c r="W332" s="7">
        <v>7.1973412999999997</v>
      </c>
      <c r="X332" s="7">
        <v>17.454829929999999</v>
      </c>
      <c r="Y332" s="7">
        <v>4.2934581500000002</v>
      </c>
      <c r="Z332" s="7">
        <v>17.454829929999999</v>
      </c>
      <c r="AA332" s="21">
        <v>1.5503162369488082</v>
      </c>
      <c r="AB332" s="7">
        <v>0.60385489000000003</v>
      </c>
      <c r="AC332" s="21">
        <v>4.7184169999999998E-2</v>
      </c>
      <c r="AD332" s="21">
        <v>1.5015159999999998E-2</v>
      </c>
      <c r="AE332" s="21">
        <v>9.5687700000000007E-3</v>
      </c>
    </row>
    <row r="333" spans="1:31" ht="15.75" customHeight="1" x14ac:dyDescent="0.2">
      <c r="A333" s="3">
        <v>42962</v>
      </c>
      <c r="B333">
        <f t="shared" si="10"/>
        <v>2017</v>
      </c>
      <c r="C333">
        <f t="shared" si="11"/>
        <v>8</v>
      </c>
      <c r="D333" s="7">
        <v>-0.70254326</v>
      </c>
      <c r="F333" s="7">
        <v>1140.8391113299999</v>
      </c>
      <c r="H333" s="7">
        <v>1010.42401123</v>
      </c>
      <c r="I333" s="7">
        <v>97.521209720000002</v>
      </c>
      <c r="J333" s="7">
        <v>8.8330364199999991</v>
      </c>
      <c r="K333" s="7">
        <v>7.2092959999999998E-2</v>
      </c>
      <c r="L333" s="7">
        <v>11.53424454</v>
      </c>
      <c r="M333" s="7">
        <v>0.23613762999999999</v>
      </c>
      <c r="N333" s="7">
        <v>6.468865E-2</v>
      </c>
      <c r="O333" s="7">
        <v>10.016877170000001</v>
      </c>
      <c r="P333" s="7">
        <v>2.1368458299999999</v>
      </c>
      <c r="Q333" s="7">
        <v>0</v>
      </c>
      <c r="R333" s="7">
        <v>0</v>
      </c>
      <c r="S333" s="7">
        <v>0</v>
      </c>
      <c r="T333" s="7"/>
      <c r="U333" s="7">
        <v>30.036479079999999</v>
      </c>
      <c r="V333" s="7">
        <v>23.161693067354921</v>
      </c>
      <c r="W333" s="7">
        <v>7.10121278</v>
      </c>
      <c r="X333" s="7">
        <v>16.18456711</v>
      </c>
      <c r="Y333" s="7">
        <v>4.8071566699999995</v>
      </c>
      <c r="Z333" s="7">
        <v>16.18456711</v>
      </c>
      <c r="AA333" s="21">
        <v>1.8546650250887968</v>
      </c>
      <c r="AB333" s="7">
        <v>0.77285851999999999</v>
      </c>
      <c r="AC333" s="21">
        <v>4.7184169999999998E-2</v>
      </c>
      <c r="AD333" s="21">
        <v>1.5015159999999998E-2</v>
      </c>
      <c r="AE333" s="21">
        <v>9.5988400000000008E-3</v>
      </c>
    </row>
    <row r="334" spans="1:31" ht="15.75" customHeight="1" x14ac:dyDescent="0.2">
      <c r="A334" s="3">
        <v>42993</v>
      </c>
      <c r="B334">
        <f t="shared" si="10"/>
        <v>2017</v>
      </c>
      <c r="C334">
        <f t="shared" si="11"/>
        <v>9</v>
      </c>
      <c r="D334" s="7">
        <v>-5.60437107</v>
      </c>
      <c r="F334" s="7">
        <v>1135.9372558600001</v>
      </c>
      <c r="H334" s="7">
        <v>1010.44451904</v>
      </c>
      <c r="I334" s="7">
        <v>96.739791870000005</v>
      </c>
      <c r="J334" s="7">
        <v>7.7640795699999998</v>
      </c>
      <c r="K334" s="7">
        <v>8.7868760000000004E-2</v>
      </c>
      <c r="L334" s="7">
        <v>9.7525625199999997</v>
      </c>
      <c r="M334" s="7">
        <v>0.23613762999999999</v>
      </c>
      <c r="N334" s="7">
        <v>6.1163599999999999E-2</v>
      </c>
      <c r="O334" s="7">
        <v>9.8789024399999992</v>
      </c>
      <c r="P334" s="7">
        <v>0.97226935999999997</v>
      </c>
      <c r="Q334" s="7">
        <v>0</v>
      </c>
      <c r="R334" s="7">
        <v>0</v>
      </c>
      <c r="S334" s="7">
        <v>0</v>
      </c>
      <c r="T334" s="7"/>
      <c r="U334" s="7">
        <v>18.178219200000001</v>
      </c>
      <c r="V334" s="7">
        <v>16.75407597052007</v>
      </c>
      <c r="W334" s="7">
        <v>5.9809340999999998</v>
      </c>
      <c r="X334" s="7">
        <v>10.719763799999999</v>
      </c>
      <c r="Y334" s="7">
        <v>4.0805442000000003</v>
      </c>
      <c r="Z334" s="7">
        <v>10.719763799999999</v>
      </c>
      <c r="AA334" s="21">
        <v>1.1855752513566253</v>
      </c>
      <c r="AB334" s="7">
        <v>0.87869459999999999</v>
      </c>
      <c r="AC334" s="21">
        <v>4.5662099999999997E-2</v>
      </c>
      <c r="AD334" s="21">
        <v>1.4530799999999998E-2</v>
      </c>
      <c r="AE334" s="21">
        <v>9.2052000000000002E-3</v>
      </c>
    </row>
    <row r="335" spans="1:31" ht="15.75" customHeight="1" x14ac:dyDescent="0.2">
      <c r="A335" s="3">
        <v>43023</v>
      </c>
      <c r="B335">
        <f t="shared" si="10"/>
        <v>2017</v>
      </c>
      <c r="C335">
        <f t="shared" si="11"/>
        <v>10</v>
      </c>
      <c r="D335" s="7">
        <v>-10.65279007</v>
      </c>
      <c r="F335" s="7">
        <v>1130.8889160199999</v>
      </c>
      <c r="H335" s="7">
        <v>1010.35247803</v>
      </c>
      <c r="I335" s="7">
        <v>96.959846499999998</v>
      </c>
      <c r="J335" s="7">
        <v>6.1489658399999998</v>
      </c>
      <c r="K335" s="7">
        <v>0.17904328999999999</v>
      </c>
      <c r="L335" s="7">
        <v>6.7710714300000001</v>
      </c>
      <c r="M335" s="7">
        <v>0.23615158999999999</v>
      </c>
      <c r="N335" s="7">
        <v>0.10145588</v>
      </c>
      <c r="O335" s="7">
        <v>9.5702180899999991</v>
      </c>
      <c r="P335" s="7">
        <v>0.56965321000000002</v>
      </c>
      <c r="Q335" s="7">
        <v>0</v>
      </c>
      <c r="R335" s="7">
        <v>0</v>
      </c>
      <c r="S335" s="7">
        <v>0</v>
      </c>
      <c r="T335" s="7"/>
      <c r="U335" s="7">
        <v>11.30278755</v>
      </c>
      <c r="V335" s="7">
        <v>12.313962489586444</v>
      </c>
      <c r="W335" s="7">
        <v>4.5410610399999998</v>
      </c>
      <c r="X335" s="7">
        <v>8.3032089500000001</v>
      </c>
      <c r="Y335" s="7">
        <v>3.33948461</v>
      </c>
      <c r="Z335" s="7">
        <v>8.3032089500000001</v>
      </c>
      <c r="AA335" s="21">
        <v>7.9647769069121271E-2</v>
      </c>
      <c r="AB335" s="7">
        <v>1.7622508000000001</v>
      </c>
      <c r="AC335" s="21">
        <v>4.7184169999999998E-2</v>
      </c>
      <c r="AD335" s="21">
        <v>1.5015159999999998E-2</v>
      </c>
      <c r="AE335" s="21">
        <v>9.1601899999999986E-3</v>
      </c>
    </row>
    <row r="336" spans="1:31" ht="15.75" customHeight="1" x14ac:dyDescent="0.2">
      <c r="A336" s="3">
        <v>43054</v>
      </c>
      <c r="B336">
        <f t="shared" si="10"/>
        <v>2017</v>
      </c>
      <c r="C336">
        <f t="shared" si="11"/>
        <v>11</v>
      </c>
      <c r="D336" s="7">
        <v>-17.293601989999999</v>
      </c>
      <c r="F336" s="7">
        <v>1124.2480468799999</v>
      </c>
      <c r="H336" s="7">
        <v>1009.68017578</v>
      </c>
      <c r="I336" s="7">
        <v>97.038597109999998</v>
      </c>
      <c r="J336" s="7">
        <v>4.0273833300000002</v>
      </c>
      <c r="K336" s="7">
        <v>0.3364993</v>
      </c>
      <c r="L336" s="7">
        <v>4.1853690099999996</v>
      </c>
      <c r="M336" s="7">
        <v>0.14134906</v>
      </c>
      <c r="N336" s="7">
        <v>0.44160645999999998</v>
      </c>
      <c r="O336" s="7">
        <v>8.3597278599999996</v>
      </c>
      <c r="P336" s="7">
        <v>3.7387579999999997E-2</v>
      </c>
      <c r="Q336" s="7">
        <v>0</v>
      </c>
      <c r="R336" s="7">
        <v>0</v>
      </c>
      <c r="S336" s="7">
        <v>0</v>
      </c>
      <c r="T336" s="7"/>
      <c r="U336" s="7">
        <v>0.92541780000000007</v>
      </c>
      <c r="V336" s="7">
        <v>5.8770745812494063</v>
      </c>
      <c r="W336" s="7">
        <v>2.5563531000000004</v>
      </c>
      <c r="X336" s="7">
        <v>3.0401129999999998</v>
      </c>
      <c r="Y336" s="7">
        <v>2.1173739</v>
      </c>
      <c r="Z336" s="7">
        <v>3.0401129999999998</v>
      </c>
      <c r="AA336" s="21">
        <v>1.1175793602513032E-4</v>
      </c>
      <c r="AB336" s="7">
        <v>1.0213607999999998</v>
      </c>
      <c r="AC336" s="21">
        <v>4.5662099999999997E-2</v>
      </c>
      <c r="AD336" s="21">
        <v>1.4530799999999998E-2</v>
      </c>
      <c r="AE336" s="21">
        <v>8.2032000000000008E-3</v>
      </c>
    </row>
    <row r="337" spans="1:31" ht="15.75" customHeight="1" x14ac:dyDescent="0.2">
      <c r="A337" s="3">
        <v>43084</v>
      </c>
      <c r="B337">
        <f t="shared" si="10"/>
        <v>2017</v>
      </c>
      <c r="C337">
        <f t="shared" si="11"/>
        <v>12</v>
      </c>
      <c r="D337" s="7">
        <v>-22.04112434</v>
      </c>
      <c r="F337" s="7">
        <v>1119.50061035</v>
      </c>
      <c r="H337" s="7">
        <v>1008.97729492</v>
      </c>
      <c r="I337" s="7">
        <v>97.089538570000002</v>
      </c>
      <c r="J337" s="7">
        <v>2.7689511800000002</v>
      </c>
      <c r="K337" s="7">
        <v>0.51841813000000003</v>
      </c>
      <c r="L337" s="7">
        <v>3.2814254799999998</v>
      </c>
      <c r="M337" s="7">
        <v>5.2350720000000003E-2</v>
      </c>
      <c r="N337" s="7">
        <v>0.63986706999999998</v>
      </c>
      <c r="O337" s="7">
        <v>6.1661324500000001</v>
      </c>
      <c r="P337" s="7">
        <v>6.5799500000000002E-3</v>
      </c>
      <c r="Q337" s="7">
        <v>0</v>
      </c>
      <c r="R337" s="7">
        <v>0</v>
      </c>
      <c r="S337" s="7">
        <v>0</v>
      </c>
      <c r="T337" s="7"/>
      <c r="U337" s="7">
        <v>0.64295115999999997</v>
      </c>
      <c r="V337" s="7">
        <v>2.657601026598722</v>
      </c>
      <c r="W337" s="7">
        <v>2.1127953900000001</v>
      </c>
      <c r="X337" s="7">
        <v>2.0943389200000002</v>
      </c>
      <c r="Y337" s="7">
        <v>1.5052174</v>
      </c>
      <c r="Z337" s="7">
        <v>2.0943389200000002</v>
      </c>
      <c r="AA337" s="21">
        <v>2.8403157170808556E-5</v>
      </c>
      <c r="AB337" s="7">
        <v>0.99676438999999994</v>
      </c>
      <c r="AC337" s="21">
        <v>4.7184169999999998E-2</v>
      </c>
      <c r="AD337" s="21">
        <v>1.5015159999999998E-2</v>
      </c>
      <c r="AE337" s="21">
        <v>8.0798400000000013E-3</v>
      </c>
    </row>
    <row r="338" spans="1:31" ht="15.75" customHeight="1" x14ac:dyDescent="0.2">
      <c r="A338" s="3">
        <v>43115</v>
      </c>
      <c r="B338">
        <f t="shared" si="10"/>
        <v>2018</v>
      </c>
      <c r="C338">
        <f t="shared" si="11"/>
        <v>1</v>
      </c>
      <c r="D338" s="7">
        <v>-24.992324830000001</v>
      </c>
      <c r="F338" s="7">
        <v>1116.5493164100001</v>
      </c>
      <c r="H338" s="7">
        <v>1008.21539307</v>
      </c>
      <c r="I338" s="7">
        <v>97.164474490000003</v>
      </c>
      <c r="J338" s="7">
        <v>1.5332179100000001</v>
      </c>
      <c r="K338" s="7">
        <v>0.53629601000000005</v>
      </c>
      <c r="L338" s="7">
        <v>2.7085223200000001</v>
      </c>
      <c r="M338" s="7">
        <v>0.13416320000000001</v>
      </c>
      <c r="N338" s="7">
        <v>0.95008444999999997</v>
      </c>
      <c r="O338" s="7">
        <v>5.3001604100000002</v>
      </c>
      <c r="P338" s="7">
        <v>7.0048599999999999E-3</v>
      </c>
      <c r="Q338" s="7">
        <v>0</v>
      </c>
      <c r="R338" s="7">
        <v>0</v>
      </c>
      <c r="S338" s="7">
        <v>0</v>
      </c>
      <c r="T338" s="7"/>
      <c r="U338" s="7">
        <v>1.1794969900000001</v>
      </c>
      <c r="V338" s="7">
        <v>1.7771544095829424</v>
      </c>
      <c r="W338" s="7">
        <v>1.8534388499999999</v>
      </c>
      <c r="X338" s="7">
        <v>2.2182431299999998</v>
      </c>
      <c r="Y338" s="7">
        <v>0.82523488</v>
      </c>
      <c r="Z338" s="7">
        <v>2.2182431299999998</v>
      </c>
      <c r="AA338" s="21">
        <v>0</v>
      </c>
      <c r="AB338" s="7">
        <v>2.3996808600000001</v>
      </c>
      <c r="AC338" s="21">
        <v>4.7549659999999994E-2</v>
      </c>
      <c r="AD338" s="21">
        <v>1.5021980000000001E-2</v>
      </c>
      <c r="AE338" s="21">
        <v>7.6907900000000012E-3</v>
      </c>
    </row>
    <row r="339" spans="1:31" ht="15.75" customHeight="1" x14ac:dyDescent="0.2">
      <c r="A339" s="3">
        <v>43146</v>
      </c>
      <c r="B339">
        <f t="shared" si="10"/>
        <v>2018</v>
      </c>
      <c r="C339">
        <f t="shared" si="11"/>
        <v>2</v>
      </c>
      <c r="D339" s="7">
        <v>-26.39361572</v>
      </c>
      <c r="F339" s="7">
        <v>1115.14807129</v>
      </c>
      <c r="H339" s="7">
        <v>1007.76037598</v>
      </c>
      <c r="I339" s="7">
        <v>97.359191890000005</v>
      </c>
      <c r="J339" s="7">
        <v>0.97731018000000003</v>
      </c>
      <c r="K339" s="7">
        <v>0.33739424000000001</v>
      </c>
      <c r="L339" s="7">
        <v>2.3006925599999999</v>
      </c>
      <c r="M339" s="7">
        <v>0.13485897999999999</v>
      </c>
      <c r="N339" s="7">
        <v>1.54908621</v>
      </c>
      <c r="O339" s="7">
        <v>4.7148466100000004</v>
      </c>
      <c r="P339" s="7">
        <v>1.4313680000000001E-2</v>
      </c>
      <c r="Q339" s="7">
        <v>0</v>
      </c>
      <c r="R339" s="7">
        <v>0</v>
      </c>
      <c r="S339" s="7">
        <v>0</v>
      </c>
      <c r="T339" s="7"/>
      <c r="U339" s="7">
        <v>2.5255283200000003</v>
      </c>
      <c r="V339" s="7">
        <v>1.0285034188307707</v>
      </c>
      <c r="W339" s="7">
        <v>1.9429379200000001</v>
      </c>
      <c r="X339" s="7">
        <v>1.59596136</v>
      </c>
      <c r="Y339" s="7">
        <v>0.47107004000000002</v>
      </c>
      <c r="Z339" s="7">
        <v>1.59596136</v>
      </c>
      <c r="AA339" s="21">
        <v>1.2893924986133253E-5</v>
      </c>
      <c r="AB339" s="7">
        <v>1.40557676</v>
      </c>
      <c r="AC339" s="21">
        <v>4.294808E-2</v>
      </c>
      <c r="AD339" s="21">
        <v>1.3568239999999999E-2</v>
      </c>
      <c r="AE339" s="21">
        <v>7.4454800000000008E-3</v>
      </c>
    </row>
    <row r="340" spans="1:31" ht="15.75" customHeight="1" x14ac:dyDescent="0.2">
      <c r="A340" s="3">
        <v>43174</v>
      </c>
      <c r="B340">
        <f t="shared" si="10"/>
        <v>2018</v>
      </c>
      <c r="C340">
        <f t="shared" si="11"/>
        <v>3</v>
      </c>
      <c r="D340" s="7">
        <v>-25.117965699999999</v>
      </c>
      <c r="F340" s="7">
        <v>1116.42370605</v>
      </c>
      <c r="H340" s="7">
        <v>1007.37731934</v>
      </c>
      <c r="I340" s="7">
        <v>97.555496219999995</v>
      </c>
      <c r="J340" s="7">
        <v>0.78238260999999998</v>
      </c>
      <c r="K340" s="7">
        <v>0.31942573000000002</v>
      </c>
      <c r="L340" s="7">
        <v>2.3820457500000001</v>
      </c>
      <c r="M340" s="7">
        <v>0.13485897999999999</v>
      </c>
      <c r="N340" s="7">
        <v>2.5351069000000002</v>
      </c>
      <c r="O340" s="7">
        <v>5.3024215699999999</v>
      </c>
      <c r="P340" s="7">
        <v>3.4662520000000002E-2</v>
      </c>
      <c r="Q340" s="7">
        <v>0</v>
      </c>
      <c r="R340" s="7">
        <v>0</v>
      </c>
      <c r="S340" s="7">
        <v>0</v>
      </c>
      <c r="T340" s="7"/>
      <c r="U340" s="7">
        <v>6.0650340599999994</v>
      </c>
      <c r="V340" s="7">
        <v>1.1221185796784849</v>
      </c>
      <c r="W340" s="7">
        <v>2.8829752000000002</v>
      </c>
      <c r="X340" s="7">
        <v>2.1245862400000002</v>
      </c>
      <c r="Y340" s="7">
        <v>0.41680275</v>
      </c>
      <c r="Z340" s="7">
        <v>2.1245862400000002</v>
      </c>
      <c r="AA340" s="21">
        <v>1.3916070246425613E-4</v>
      </c>
      <c r="AB340" s="7">
        <v>1.8268994399999998</v>
      </c>
      <c r="AC340" s="21">
        <v>4.7549659999999994E-2</v>
      </c>
      <c r="AD340" s="21">
        <v>1.5021980000000001E-2</v>
      </c>
      <c r="AE340" s="21">
        <v>8.7308400000000001E-3</v>
      </c>
    </row>
    <row r="341" spans="1:31" ht="15.75" customHeight="1" x14ac:dyDescent="0.2">
      <c r="A341" s="3">
        <v>43205</v>
      </c>
      <c r="B341">
        <f t="shared" si="10"/>
        <v>2018</v>
      </c>
      <c r="C341">
        <f t="shared" si="11"/>
        <v>4</v>
      </c>
      <c r="D341" s="7">
        <v>-22.177890779999998</v>
      </c>
      <c r="F341" s="7">
        <v>1119.3637695299999</v>
      </c>
      <c r="H341" s="7">
        <v>1007.0387573199999</v>
      </c>
      <c r="I341" s="7">
        <v>97.721389770000002</v>
      </c>
      <c r="J341" s="7">
        <v>0.78100913999999999</v>
      </c>
      <c r="K341" s="7">
        <v>0.15293399999999999</v>
      </c>
      <c r="L341" s="7">
        <v>3.0664491699999998</v>
      </c>
      <c r="M341" s="7">
        <v>7.8514319999999999E-2</v>
      </c>
      <c r="N341" s="7">
        <v>3.3508851499999999</v>
      </c>
      <c r="O341" s="7">
        <v>7.1038255699999997</v>
      </c>
      <c r="P341" s="7">
        <v>7.0008890000000004E-2</v>
      </c>
      <c r="Q341" s="7">
        <v>0</v>
      </c>
      <c r="R341" s="7">
        <v>0</v>
      </c>
      <c r="S341" s="7">
        <v>0</v>
      </c>
      <c r="T341" s="7"/>
      <c r="U341" s="7">
        <v>9.5709585000000015</v>
      </c>
      <c r="V341" s="7">
        <v>1.9463024318611708</v>
      </c>
      <c r="W341" s="7">
        <v>3.7602510000000002</v>
      </c>
      <c r="X341" s="7">
        <v>2.2953695999999999</v>
      </c>
      <c r="Y341" s="7">
        <v>0.40856969999999998</v>
      </c>
      <c r="Z341" s="7">
        <v>2.2953695999999999</v>
      </c>
      <c r="AA341" s="21">
        <v>2.9208074729364089E-3</v>
      </c>
      <c r="AB341" s="7">
        <v>0.3003267</v>
      </c>
      <c r="AC341" s="21">
        <v>4.6015799999999996E-2</v>
      </c>
      <c r="AD341" s="21">
        <v>1.4537400000000001E-2</v>
      </c>
      <c r="AE341" s="21">
        <v>8.6937000000000004E-3</v>
      </c>
    </row>
    <row r="342" spans="1:31" ht="15.75" customHeight="1" x14ac:dyDescent="0.2">
      <c r="A342" s="3">
        <v>43235</v>
      </c>
      <c r="B342">
        <f t="shared" si="10"/>
        <v>2018</v>
      </c>
      <c r="C342">
        <f t="shared" si="11"/>
        <v>5</v>
      </c>
      <c r="D342" s="7">
        <v>-17.710714339999999</v>
      </c>
      <c r="F342" s="7">
        <v>1123.8309326200001</v>
      </c>
      <c r="H342" s="7">
        <v>1007.19415283</v>
      </c>
      <c r="I342" s="7">
        <v>97.955581670000001</v>
      </c>
      <c r="J342" s="7">
        <v>1.77423453</v>
      </c>
      <c r="K342" s="7">
        <v>0.17974230999999999</v>
      </c>
      <c r="L342" s="7">
        <v>4.8045177499999996</v>
      </c>
      <c r="M342" s="7">
        <v>4.8108E-4</v>
      </c>
      <c r="N342" s="7">
        <v>2.5958290100000001</v>
      </c>
      <c r="O342" s="7">
        <v>9.0298442800000007</v>
      </c>
      <c r="P342" s="7">
        <v>0.29658276</v>
      </c>
      <c r="Q342" s="7">
        <v>0</v>
      </c>
      <c r="R342" s="7">
        <v>0</v>
      </c>
      <c r="S342" s="7">
        <v>0</v>
      </c>
      <c r="T342" s="7"/>
      <c r="U342" s="7">
        <v>14.352611880000001</v>
      </c>
      <c r="V342" s="7">
        <v>4.8617666010860212</v>
      </c>
      <c r="W342" s="7">
        <v>4.4623173200000004</v>
      </c>
      <c r="X342" s="7">
        <v>5.6474674700000005</v>
      </c>
      <c r="Y342" s="7">
        <v>0.96949926999999991</v>
      </c>
      <c r="Z342" s="7">
        <v>5.6474674700000005</v>
      </c>
      <c r="AA342" s="21">
        <v>5.3292051267819544E-2</v>
      </c>
      <c r="AB342" s="7">
        <v>3.1892800000000001E-3</v>
      </c>
      <c r="AC342" s="21">
        <v>4.7549659999999994E-2</v>
      </c>
      <c r="AD342" s="21">
        <v>1.5021980000000001E-2</v>
      </c>
      <c r="AE342" s="21">
        <v>9.234280000000001E-3</v>
      </c>
    </row>
    <row r="343" spans="1:31" ht="15.75" customHeight="1" x14ac:dyDescent="0.2">
      <c r="A343" s="3">
        <v>43266</v>
      </c>
      <c r="B343">
        <f t="shared" si="10"/>
        <v>2018</v>
      </c>
      <c r="C343">
        <f t="shared" si="11"/>
        <v>6</v>
      </c>
      <c r="D343" s="7">
        <v>-13.9869194</v>
      </c>
      <c r="E343">
        <v>-13.711399999999999</v>
      </c>
      <c r="F343" s="7">
        <v>1127.5548095700001</v>
      </c>
      <c r="H343" s="7">
        <v>1007.83190918</v>
      </c>
      <c r="I343" s="7">
        <v>97.491500849999994</v>
      </c>
      <c r="J343" s="7">
        <v>3.44933033</v>
      </c>
      <c r="K343" s="7">
        <v>0.19116014000000001</v>
      </c>
      <c r="L343" s="7">
        <v>7.3563866600000001</v>
      </c>
      <c r="M343" s="7">
        <v>0.14145693000000001</v>
      </c>
      <c r="N343" s="7">
        <v>0.38509241</v>
      </c>
      <c r="O343" s="7">
        <v>9.8006811099999993</v>
      </c>
      <c r="P343" s="7">
        <v>0.90720975000000004</v>
      </c>
      <c r="Q343" s="7">
        <v>0</v>
      </c>
      <c r="R343" s="7">
        <v>0</v>
      </c>
      <c r="S343" s="7">
        <v>0</v>
      </c>
      <c r="T343" s="7"/>
      <c r="U343" s="7">
        <v>21.655420799999998</v>
      </c>
      <c r="V343" s="7">
        <v>10.984363791571953</v>
      </c>
      <c r="W343" s="7">
        <v>6.1612089000000001</v>
      </c>
      <c r="X343" s="7">
        <v>9.0300554999999996</v>
      </c>
      <c r="Y343" s="7">
        <v>1.8126063000000001</v>
      </c>
      <c r="Z343" s="7">
        <v>9.0300554999999996</v>
      </c>
      <c r="AA343" s="21">
        <v>0.84813097649471403</v>
      </c>
      <c r="AB343" s="7">
        <v>0.66943710000000001</v>
      </c>
      <c r="AC343" s="21">
        <v>4.6015799999999996E-2</v>
      </c>
      <c r="AD343" s="21">
        <v>1.4537400000000001E-2</v>
      </c>
      <c r="AE343" s="21">
        <v>9.3776999999999992E-3</v>
      </c>
    </row>
    <row r="344" spans="1:31" ht="15.75" customHeight="1" x14ac:dyDescent="0.2">
      <c r="A344" s="3">
        <v>43296</v>
      </c>
      <c r="B344">
        <f t="shared" si="10"/>
        <v>2018</v>
      </c>
      <c r="C344">
        <f t="shared" si="11"/>
        <v>7</v>
      </c>
      <c r="D344" s="7">
        <v>-8.0680255899999995</v>
      </c>
      <c r="E344">
        <v>-5.407</v>
      </c>
      <c r="F344" s="7">
        <v>1133.47363281</v>
      </c>
      <c r="H344" s="7">
        <v>1008.8671875</v>
      </c>
      <c r="I344" s="7">
        <v>96.189506530000003</v>
      </c>
      <c r="J344" s="7">
        <v>5.9079413399999998</v>
      </c>
      <c r="K344" s="7">
        <v>0.18074746</v>
      </c>
      <c r="L344" s="7">
        <v>10.62665367</v>
      </c>
      <c r="M344" s="7">
        <v>0.23698190999999999</v>
      </c>
      <c r="N344" s="7">
        <v>7.7206250000000004E-2</v>
      </c>
      <c r="O344" s="7">
        <v>9.9857797599999998</v>
      </c>
      <c r="P344" s="7">
        <v>1.4016268300000001</v>
      </c>
      <c r="Q344" s="7">
        <v>0</v>
      </c>
      <c r="R344" s="7">
        <v>0</v>
      </c>
      <c r="S344" s="7">
        <v>0</v>
      </c>
      <c r="T344" s="7"/>
      <c r="U344" s="7">
        <v>29.833112570000001</v>
      </c>
      <c r="V344" s="7">
        <v>16.997007282114204</v>
      </c>
      <c r="W344" s="7">
        <v>7.3728199000000005</v>
      </c>
      <c r="X344" s="7">
        <v>14.535069199999999</v>
      </c>
      <c r="Y344" s="7">
        <v>3.2109449699999999</v>
      </c>
      <c r="Z344" s="7">
        <v>14.535069199999999</v>
      </c>
      <c r="AA344" s="21">
        <v>2.0388714119308067</v>
      </c>
      <c r="AB344" s="7">
        <v>1.1554533899999999</v>
      </c>
      <c r="AC344" s="21">
        <v>4.7549659999999994E-2</v>
      </c>
      <c r="AD344" s="21">
        <v>1.5021980000000001E-2</v>
      </c>
      <c r="AE344" s="21">
        <v>9.7219100000000003E-3</v>
      </c>
    </row>
    <row r="345" spans="1:31" ht="15.75" customHeight="1" x14ac:dyDescent="0.2">
      <c r="A345" s="3">
        <v>43327</v>
      </c>
      <c r="B345">
        <f t="shared" si="10"/>
        <v>2018</v>
      </c>
      <c r="C345">
        <f t="shared" si="11"/>
        <v>8</v>
      </c>
      <c r="D345" s="7">
        <v>-5.4949755700000003</v>
      </c>
      <c r="F345" s="7">
        <v>1136.0467529299999</v>
      </c>
      <c r="H345" s="7">
        <v>1009.79138184</v>
      </c>
      <c r="I345" s="7">
        <v>94.812400819999993</v>
      </c>
      <c r="J345" s="7">
        <v>7.4386353500000002</v>
      </c>
      <c r="K345" s="7">
        <v>8.9034520000000006E-2</v>
      </c>
      <c r="L345" s="7">
        <v>12.36058521</v>
      </c>
      <c r="M345" s="7">
        <v>0.23703113000000001</v>
      </c>
      <c r="N345" s="7">
        <v>6.3056500000000001E-2</v>
      </c>
      <c r="O345" s="7">
        <v>10.04538631</v>
      </c>
      <c r="P345" s="7">
        <v>1.20919204</v>
      </c>
      <c r="Q345" s="7">
        <v>0</v>
      </c>
      <c r="R345" s="7">
        <v>0</v>
      </c>
      <c r="S345" s="7">
        <v>0</v>
      </c>
      <c r="T345" s="7"/>
      <c r="U345" s="7">
        <v>26.786528359999998</v>
      </c>
      <c r="V345" s="7">
        <v>19.522396789880307</v>
      </c>
      <c r="W345" s="7">
        <v>7.1791557699999995</v>
      </c>
      <c r="X345" s="7">
        <v>14.742029539999999</v>
      </c>
      <c r="Y345" s="7">
        <v>4.0460229700000001</v>
      </c>
      <c r="Z345" s="7">
        <v>14.742029539999999</v>
      </c>
      <c r="AA345" s="21">
        <v>1.9898464304657502</v>
      </c>
      <c r="AB345" s="7">
        <v>0.97045220999999993</v>
      </c>
      <c r="AC345" s="21">
        <v>4.7549659999999994E-2</v>
      </c>
      <c r="AD345" s="21">
        <v>1.5021980000000001E-2</v>
      </c>
      <c r="AE345" s="21">
        <v>9.7420600000000003E-3</v>
      </c>
    </row>
    <row r="346" spans="1:31" ht="15.75" customHeight="1" x14ac:dyDescent="0.2">
      <c r="A346" s="3">
        <v>43358</v>
      </c>
      <c r="B346">
        <f t="shared" si="10"/>
        <v>2018</v>
      </c>
      <c r="C346">
        <f t="shared" si="11"/>
        <v>9</v>
      </c>
      <c r="D346" s="7">
        <v>-8.4465532299999992</v>
      </c>
      <c r="F346" s="7">
        <v>1133.0950927700001</v>
      </c>
      <c r="H346" s="7">
        <v>1010.05395508</v>
      </c>
      <c r="I346" s="7">
        <v>94.144493100000005</v>
      </c>
      <c r="J346" s="7">
        <v>7.2864470499999996</v>
      </c>
      <c r="K346" s="7">
        <v>0.15275367000000001</v>
      </c>
      <c r="L346" s="7">
        <v>10.434994700000001</v>
      </c>
      <c r="M346" s="7">
        <v>0.23703113000000001</v>
      </c>
      <c r="N346" s="7">
        <v>6.0848010000000001E-2</v>
      </c>
      <c r="O346" s="7">
        <v>9.8694610600000008</v>
      </c>
      <c r="P346" s="7">
        <v>0.85516446999999995</v>
      </c>
      <c r="Q346" s="7">
        <v>0</v>
      </c>
      <c r="R346" s="7">
        <v>0</v>
      </c>
      <c r="S346" s="7">
        <v>0</v>
      </c>
      <c r="T346" s="7"/>
      <c r="U346" s="7">
        <v>17.784867900000002</v>
      </c>
      <c r="V346" s="7">
        <v>18.8606891005786</v>
      </c>
      <c r="W346" s="7">
        <v>5.9852240999999999</v>
      </c>
      <c r="X346" s="7">
        <v>10.788461699999999</v>
      </c>
      <c r="Y346" s="7">
        <v>3.8277023999999997</v>
      </c>
      <c r="Z346" s="7">
        <v>10.788461699999999</v>
      </c>
      <c r="AA346" s="21">
        <v>1.0751957108467924</v>
      </c>
      <c r="AB346" s="7">
        <v>1.4668728000000002</v>
      </c>
      <c r="AC346" s="21">
        <v>4.6015799999999996E-2</v>
      </c>
      <c r="AD346" s="21">
        <v>1.4537400000000001E-2</v>
      </c>
      <c r="AE346" s="21">
        <v>9.2733000000000017E-3</v>
      </c>
    </row>
    <row r="347" spans="1:31" ht="15.75" customHeight="1" x14ac:dyDescent="0.2">
      <c r="A347" s="3">
        <v>43388</v>
      </c>
      <c r="B347">
        <f t="shared" si="10"/>
        <v>2018</v>
      </c>
      <c r="C347">
        <f t="shared" si="11"/>
        <v>10</v>
      </c>
      <c r="D347" s="7">
        <v>-16.244718550000002</v>
      </c>
      <c r="E347">
        <v>-11.8855</v>
      </c>
      <c r="F347" s="7">
        <v>1125.2969970700001</v>
      </c>
      <c r="H347" s="7">
        <v>1009.5036621100001</v>
      </c>
      <c r="I347" s="7">
        <v>94.427604680000002</v>
      </c>
      <c r="J347" s="7">
        <v>5.1964869499999997</v>
      </c>
      <c r="K347" s="7">
        <v>0.38166835999999998</v>
      </c>
      <c r="L347" s="7">
        <v>5.9340929999999998</v>
      </c>
      <c r="M347" s="7">
        <v>0.23704550999999999</v>
      </c>
      <c r="N347" s="7">
        <v>0.33298095999999999</v>
      </c>
      <c r="O347" s="7">
        <v>9.1528911599999994</v>
      </c>
      <c r="P347" s="7">
        <v>0.13053901000000001</v>
      </c>
      <c r="Q347" s="7">
        <v>0</v>
      </c>
      <c r="R347" s="7">
        <v>0</v>
      </c>
      <c r="S347" s="7">
        <v>0</v>
      </c>
      <c r="T347" s="7"/>
      <c r="U347" s="7">
        <v>4.8804322999999998</v>
      </c>
      <c r="V347" s="7">
        <v>8.5918717530487694</v>
      </c>
      <c r="W347" s="7">
        <v>3.9379278300000005</v>
      </c>
      <c r="X347" s="7">
        <v>5.4729734300000006</v>
      </c>
      <c r="Y347" s="7">
        <v>2.8180038499999998</v>
      </c>
      <c r="Z347" s="7">
        <v>5.4729734300000006</v>
      </c>
      <c r="AA347" s="21">
        <v>7.4551149864897992E-3</v>
      </c>
      <c r="AB347" s="7">
        <v>2.5261196299999997</v>
      </c>
      <c r="AC347" s="21">
        <v>4.7549659999999994E-2</v>
      </c>
      <c r="AD347" s="21">
        <v>1.5021980000000001E-2</v>
      </c>
      <c r="AE347" s="21">
        <v>9.0147999999999999E-3</v>
      </c>
    </row>
    <row r="348" spans="1:31" ht="15.75" customHeight="1" x14ac:dyDescent="0.2">
      <c r="A348" s="3">
        <v>43419</v>
      </c>
      <c r="B348">
        <f t="shared" si="10"/>
        <v>2018</v>
      </c>
      <c r="C348">
        <f t="shared" si="11"/>
        <v>11</v>
      </c>
      <c r="D348" s="7">
        <v>-21.3979435</v>
      </c>
      <c r="E348">
        <v>-14.135</v>
      </c>
      <c r="F348" s="7">
        <v>1120.1436767600001</v>
      </c>
      <c r="H348" s="7">
        <v>1008.84295654</v>
      </c>
      <c r="I348" s="7">
        <v>94.609741209999996</v>
      </c>
      <c r="J348" s="7">
        <v>3.3078069700000001</v>
      </c>
      <c r="K348" s="7">
        <v>0.47524333000000002</v>
      </c>
      <c r="L348" s="7">
        <v>3.9544210400000002</v>
      </c>
      <c r="M348" s="7">
        <v>0.14145693000000001</v>
      </c>
      <c r="N348" s="7">
        <v>0.91192788000000002</v>
      </c>
      <c r="O348" s="7">
        <v>7.8733754200000003</v>
      </c>
      <c r="P348" s="7">
        <v>2.683255E-2</v>
      </c>
      <c r="Q348" s="7">
        <v>0</v>
      </c>
      <c r="R348" s="7">
        <v>0</v>
      </c>
      <c r="S348" s="7">
        <v>0</v>
      </c>
      <c r="T348" s="7"/>
      <c r="U348" s="7">
        <v>2.3406485999999997</v>
      </c>
      <c r="V348" s="7">
        <v>3.2479616954326231</v>
      </c>
      <c r="W348" s="7">
        <v>2.2441925999999999</v>
      </c>
      <c r="X348" s="7">
        <v>2.8177760999999997</v>
      </c>
      <c r="Y348" s="7">
        <v>1.7378127000000001</v>
      </c>
      <c r="Z348" s="7">
        <v>2.8177760999999997</v>
      </c>
      <c r="AA348" s="21">
        <v>4.0015629267310093E-6</v>
      </c>
      <c r="AB348" s="7">
        <v>1.0372418999999999</v>
      </c>
      <c r="AC348" s="21">
        <v>4.6015799999999996E-2</v>
      </c>
      <c r="AD348" s="21">
        <v>1.4537400000000001E-2</v>
      </c>
      <c r="AE348" s="21">
        <v>8.1707999999999989E-3</v>
      </c>
    </row>
    <row r="349" spans="1:31" ht="15.75" customHeight="1" x14ac:dyDescent="0.2">
      <c r="A349" s="3">
        <v>43449</v>
      </c>
      <c r="B349">
        <f t="shared" si="10"/>
        <v>2018</v>
      </c>
      <c r="C349">
        <f t="shared" si="11"/>
        <v>12</v>
      </c>
      <c r="D349" s="7">
        <v>-24.216722489999999</v>
      </c>
      <c r="E349">
        <v>-21.2806</v>
      </c>
      <c r="F349" s="7">
        <v>1117.3249511700001</v>
      </c>
      <c r="H349" s="7">
        <v>1008.25488281</v>
      </c>
      <c r="I349" s="7">
        <v>94.753211980000003</v>
      </c>
      <c r="J349" s="7">
        <v>2.4094753299999998</v>
      </c>
      <c r="K349" s="7">
        <v>0.60356069000000001</v>
      </c>
      <c r="L349" s="7">
        <v>3.4550888500000001</v>
      </c>
      <c r="M349" s="7">
        <v>5.2742190000000001E-2</v>
      </c>
      <c r="N349" s="7">
        <v>1.5281596200000001</v>
      </c>
      <c r="O349" s="7">
        <v>6.2609486600000004</v>
      </c>
      <c r="P349" s="7">
        <v>6.8552700000000001E-3</v>
      </c>
      <c r="Q349" s="7">
        <v>0</v>
      </c>
      <c r="R349" s="7">
        <v>0</v>
      </c>
      <c r="S349" s="7">
        <v>0</v>
      </c>
      <c r="T349" s="7"/>
      <c r="U349" s="7">
        <v>1.9028826100000003</v>
      </c>
      <c r="V349" s="7">
        <v>2.4764755333453792</v>
      </c>
      <c r="W349" s="7">
        <v>1.79012755</v>
      </c>
      <c r="X349" s="7">
        <v>1.9952973300000001</v>
      </c>
      <c r="Y349" s="7">
        <v>1.3090624200000001</v>
      </c>
      <c r="Z349" s="7">
        <v>1.9952973300000001</v>
      </c>
      <c r="AA349" s="21">
        <v>0</v>
      </c>
      <c r="AB349" s="7">
        <v>0.92649730999999991</v>
      </c>
      <c r="AC349" s="21">
        <v>4.7549659999999994E-2</v>
      </c>
      <c r="AD349" s="21">
        <v>1.5021980000000001E-2</v>
      </c>
      <c r="AE349" s="21">
        <v>7.9570800000000018E-3</v>
      </c>
    </row>
    <row r="351" spans="1:31" ht="15.75" customHeight="1" x14ac:dyDescent="0.2">
      <c r="C351" s="22" cm="1">
        <f t="array" ref="C351">SQRT(SUMSQ(E149-D149,E150-D150,E153:E162-D153:D162,E164:E253-D164:D253,E255:E258-D255:D258,E260:E269-D260:D269,E271:E274-D271:D274,E276:E279-D276:D279,E281:E284-D281:D284,E287:E290-D287:D290,E292:E295-D292:D295,E297:E300-D297:D300,E302:E306-D302:D306,E308:E310-D308:D310,E313:E316-D313:D316,E318:E321-D318:D321,E324:E326-D324:D326,E328:E331-D328:D331,E343:E344-D343:D344,E347:E349-D347:D349) / COUNTA(D149,D150,D153:D162,D164:D253,D255:D258,D260:D269,D271:D274,D276:D279,D281:D284,D287:D290,D292:D295,D297:D300,D302:D306,D308:D310,D313:D316,D318:D321,D324:D326,D328:D331,D343:D344,D347:D349))</f>
        <v>3.9219404984328352</v>
      </c>
      <c r="D351" s="7" t="str">
        <f>_xlfn.CONCAT("RMSE = ",ROUND(C351,2)," cm")</f>
        <v>RMSE = 3.92 cm</v>
      </c>
    </row>
    <row r="352" spans="1:31" ht="15.75" customHeight="1" x14ac:dyDescent="0.2">
      <c r="C352" s="1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6D2F7-20EE-4071-903A-91A5453075B4}">
  <dimension ref="A1:AK708"/>
  <sheetViews>
    <sheetView tabSelected="1" topLeftCell="A311" workbookViewId="0">
      <selection activeCell="A358" sqref="A358"/>
    </sheetView>
  </sheetViews>
  <sheetFormatPr defaultRowHeight="12.75" x14ac:dyDescent="0.2"/>
  <cols>
    <col min="1" max="1" width="11" customWidth="1"/>
    <col min="3" max="3" width="17.140625" customWidth="1"/>
    <col min="4" max="14" width="12.7109375" customWidth="1"/>
    <col min="15" max="15" width="13.28515625" customWidth="1"/>
    <col min="16" max="34" width="12.7109375" customWidth="1"/>
  </cols>
  <sheetData>
    <row r="1" spans="1:37" x14ac:dyDescent="0.2">
      <c r="A1" s="29" t="s">
        <v>11</v>
      </c>
      <c r="B1" s="30" t="s">
        <v>0</v>
      </c>
      <c r="C1" s="30" t="s">
        <v>1</v>
      </c>
      <c r="D1" s="31" t="s">
        <v>23</v>
      </c>
      <c r="E1" s="31" t="s">
        <v>77</v>
      </c>
      <c r="F1" s="30" t="s">
        <v>74</v>
      </c>
      <c r="G1" s="31" t="s">
        <v>2</v>
      </c>
      <c r="H1" s="36" t="s">
        <v>13</v>
      </c>
      <c r="I1" s="31" t="s">
        <v>78</v>
      </c>
      <c r="J1" s="31" t="s">
        <v>75</v>
      </c>
      <c r="K1" s="36" t="s">
        <v>14</v>
      </c>
      <c r="L1" s="31" t="s">
        <v>79</v>
      </c>
      <c r="M1" s="31" t="s">
        <v>76</v>
      </c>
      <c r="N1" s="37" t="s">
        <v>15</v>
      </c>
      <c r="O1" s="32" t="s">
        <v>80</v>
      </c>
      <c r="P1" s="32" t="s">
        <v>81</v>
      </c>
      <c r="Q1" s="37" t="s">
        <v>16</v>
      </c>
      <c r="R1" s="32" t="s">
        <v>84</v>
      </c>
      <c r="S1" s="32" t="s">
        <v>85</v>
      </c>
      <c r="T1" s="37" t="s">
        <v>17</v>
      </c>
      <c r="U1" s="32" t="s">
        <v>82</v>
      </c>
      <c r="V1" s="32" t="s">
        <v>83</v>
      </c>
      <c r="W1" s="37" t="s">
        <v>18</v>
      </c>
      <c r="X1" s="32" t="s">
        <v>86</v>
      </c>
      <c r="Y1" s="32" t="s">
        <v>87</v>
      </c>
      <c r="Z1" s="37" t="s">
        <v>19</v>
      </c>
      <c r="AA1" s="32" t="s">
        <v>88</v>
      </c>
      <c r="AB1" s="32" t="s">
        <v>89</v>
      </c>
      <c r="AC1" s="37" t="s">
        <v>20</v>
      </c>
      <c r="AD1" s="32" t="s">
        <v>90</v>
      </c>
      <c r="AE1" s="32" t="s">
        <v>91</v>
      </c>
      <c r="AF1" s="37" t="s">
        <v>21</v>
      </c>
      <c r="AG1" s="32" t="s">
        <v>92</v>
      </c>
      <c r="AH1" s="32" t="s">
        <v>93</v>
      </c>
      <c r="AI1" s="33" t="s">
        <v>22</v>
      </c>
      <c r="AJ1" s="32" t="s">
        <v>36</v>
      </c>
      <c r="AK1" s="32" t="s">
        <v>37</v>
      </c>
    </row>
    <row r="2" spans="1:37" x14ac:dyDescent="0.2">
      <c r="A2" s="3">
        <v>32888</v>
      </c>
      <c r="B2">
        <f>YEAR(A2)</f>
        <v>1990</v>
      </c>
      <c r="C2">
        <f>MONTH(A2)</f>
        <v>1</v>
      </c>
    </row>
    <row r="3" spans="1:37" x14ac:dyDescent="0.2">
      <c r="A3" s="3">
        <v>32919</v>
      </c>
      <c r="B3">
        <f t="shared" ref="B3:B66" si="0">YEAR(A3)</f>
        <v>1990</v>
      </c>
      <c r="C3">
        <f t="shared" ref="C3:C66" si="1">MONTH(A3)</f>
        <v>2</v>
      </c>
    </row>
    <row r="4" spans="1:37" x14ac:dyDescent="0.2">
      <c r="A4" s="3">
        <v>32947</v>
      </c>
      <c r="B4">
        <f t="shared" si="0"/>
        <v>1990</v>
      </c>
      <c r="C4">
        <f t="shared" si="1"/>
        <v>3</v>
      </c>
    </row>
    <row r="5" spans="1:37" x14ac:dyDescent="0.2">
      <c r="A5" s="3">
        <v>32978</v>
      </c>
      <c r="B5">
        <f t="shared" si="0"/>
        <v>1990</v>
      </c>
      <c r="C5">
        <f t="shared" si="1"/>
        <v>4</v>
      </c>
    </row>
    <row r="6" spans="1:37" x14ac:dyDescent="0.2">
      <c r="A6" s="3">
        <v>33008</v>
      </c>
      <c r="B6">
        <f t="shared" si="0"/>
        <v>1990</v>
      </c>
      <c r="C6">
        <f t="shared" si="1"/>
        <v>5</v>
      </c>
      <c r="G6" s="21"/>
    </row>
    <row r="7" spans="1:37" x14ac:dyDescent="0.2">
      <c r="A7" s="3">
        <v>33039</v>
      </c>
      <c r="B7">
        <f t="shared" si="0"/>
        <v>1990</v>
      </c>
      <c r="C7">
        <f t="shared" si="1"/>
        <v>6</v>
      </c>
    </row>
    <row r="8" spans="1:37" x14ac:dyDescent="0.2">
      <c r="A8" s="3">
        <v>33069</v>
      </c>
      <c r="B8">
        <f t="shared" si="0"/>
        <v>1990</v>
      </c>
      <c r="C8">
        <f t="shared" si="1"/>
        <v>7</v>
      </c>
      <c r="D8" s="7">
        <f>AVERAGE(Brahmaputra!D2:D13)</f>
        <v>13.313946649166665</v>
      </c>
      <c r="E8" s="7">
        <f t="shared" ref="E8:E13" si="2">E20</f>
        <v>11.902680418601191</v>
      </c>
      <c r="F8" s="7">
        <f>Brahmaputra!D8-D8-E8</f>
        <v>1.5073795822321436</v>
      </c>
      <c r="G8" s="7"/>
      <c r="H8" s="7">
        <f>AVERAGE(Brahmaputra!H2:H13)-AVERAGE(Brahmaputra!$H$2:$H$349)</f>
        <v>0.27652714241378362</v>
      </c>
      <c r="I8" s="7">
        <f t="shared" ref="I8:I13" si="3">I20</f>
        <v>0.85920642654741641</v>
      </c>
      <c r="J8" s="7">
        <f>Brahmaputra!H8-H8-I8-AVERAGE(Brahmaputra!$H$2:$H$349)</f>
        <v>0.35386221678584207</v>
      </c>
      <c r="K8" s="7">
        <f>AVERAGE(Brahmaputra!I2:I13)-AVERAGE(Brahmaputra!$I$2:$I$349)</f>
        <v>9.2435812886206321</v>
      </c>
      <c r="L8" s="7">
        <f t="shared" ref="L8:L13" si="4">L20</f>
        <v>8.4406965357146646E-2</v>
      </c>
      <c r="M8" s="7">
        <f>Brahmaputra!I8-K8-L8-AVERAGE(Brahmaputra!$I$2:$I$349)</f>
        <v>-9.6799012857132993E-2</v>
      </c>
      <c r="N8" s="7">
        <f>AVERAGE(Brahmaputra!J2:J13)-AVERAGE(Brahmaputra!$J$2:$J$349)</f>
        <v>1.1615406710632161</v>
      </c>
      <c r="O8" s="7">
        <f t="shared" ref="O8:O13" si="5">O20</f>
        <v>3.7229272643154747</v>
      </c>
      <c r="P8" s="7">
        <f>Brahmaputra!J8-N8-O8-AVERAGE(Brahmaputra!$J$2:$J$349)</f>
        <v>0.89368376318452647</v>
      </c>
      <c r="Q8" s="7">
        <f>AVERAGE(Brahmaputra!K2:K13)-AVERAGE(Brahmaputra!$K$2:$K$349)</f>
        <v>-2.2352283879310486E-2</v>
      </c>
      <c r="R8" s="7">
        <f t="shared" ref="R8:R13" si="6">R20</f>
        <v>-0.16249005544642856</v>
      </c>
      <c r="S8" s="7">
        <f>Brahmaputra!K8-Q8-R8-AVERAGE(Brahmaputra!$K$2:$K$349)</f>
        <v>-3.2387642053571475E-2</v>
      </c>
      <c r="T8" s="7">
        <f>AVERAGE(Brahmaputra!L2:L13)-AVERAGE(Brahmaputra!$L$2:$L$349)</f>
        <v>1.3642889330747163</v>
      </c>
      <c r="U8" s="7">
        <f t="shared" ref="U8:U13" si="7">U20</f>
        <v>5.2761234117559557</v>
      </c>
      <c r="V8" s="7">
        <f>Brahmaputra!L8-T8-U8-AVERAGE(Brahmaputra!$L$2:$L$349)</f>
        <v>0.4330578782440444</v>
      </c>
      <c r="W8" s="7">
        <f>AVERAGE(Brahmaputra!M2:M13)-AVERAGE(Brahmaputra!$M$2:$M$349)</f>
        <v>9.6583590517241302E-3</v>
      </c>
      <c r="X8" s="7">
        <f t="shared" ref="X8:X13" si="8">X20</f>
        <v>8.9854504851190509E-2</v>
      </c>
      <c r="Y8" s="7">
        <f>Brahmaputra!M8-W8-X8-AVERAGE(Brahmaputra!$M$2:$M$349)</f>
        <v>9.1232984821428553E-3</v>
      </c>
      <c r="Z8" s="7">
        <f>AVERAGE(Brahmaputra!N2:N13)-AVERAGE(Brahmaputra!$N$2:$N$349)</f>
        <v>0.71768751942528741</v>
      </c>
      <c r="AA8" s="7">
        <f t="shared" ref="AA8:AA13" si="9">AA20</f>
        <v>-1.6842659136904763</v>
      </c>
      <c r="AB8" s="7">
        <f>Brahmaputra!N8-Z8-AA8-AVERAGE(Brahmaputra!$N$2:$N$349)</f>
        <v>-0.30344939297619011</v>
      </c>
      <c r="AC8" s="7">
        <f>AVERAGE(Brahmaputra!O2:O13)-AVERAGE(Brahmaputra!$O$2:$O$349)</f>
        <v>0.18490100301724688</v>
      </c>
      <c r="AD8" s="7">
        <f t="shared" ref="AD8:AD13" si="10">AD20</f>
        <v>1.8777756315773804</v>
      </c>
      <c r="AE8" s="7">
        <f>Brahmaputra!O8-AC8-AD8-AVERAGE(Brahmaputra!$O$2:$O$349)</f>
        <v>-0.18247480991071541</v>
      </c>
      <c r="AF8" s="7">
        <f>AVERAGE(Brahmaputra!P2:P13)-AVERAGE(Brahmaputra!$P$2:$P$349)</f>
        <v>0.37811321824712674</v>
      </c>
      <c r="AG8" s="7">
        <f t="shared" ref="AG8:AG13" si="11">AG20</f>
        <v>1.8391404206845241</v>
      </c>
      <c r="AH8" s="7">
        <f>Brahmaputra!P8-AF8-AG8-AVERAGE(Brahmaputra!$P$2:$P$349)</f>
        <v>0.43278985431547579</v>
      </c>
    </row>
    <row r="9" spans="1:37" x14ac:dyDescent="0.2">
      <c r="A9" s="3">
        <v>33100</v>
      </c>
      <c r="B9">
        <f t="shared" si="0"/>
        <v>1990</v>
      </c>
      <c r="C9">
        <f t="shared" si="1"/>
        <v>8</v>
      </c>
      <c r="D9" s="7">
        <f>AVERAGE(Brahmaputra!D3:D14)</f>
        <v>13.619321083333334</v>
      </c>
      <c r="E9" s="7">
        <f t="shared" si="2"/>
        <v>11.76650009080357</v>
      </c>
      <c r="F9" s="7">
        <f>Brahmaputra!D9-D9-E9</f>
        <v>-0.92674906413690294</v>
      </c>
      <c r="G9" s="7"/>
      <c r="H9" s="7">
        <f>AVERAGE(Brahmaputra!H3:H14)-AVERAGE(Brahmaputra!$H$2:$H$349)</f>
        <v>0.35405704908021107</v>
      </c>
      <c r="I9" s="7">
        <f t="shared" si="3"/>
        <v>1.5773398983329798</v>
      </c>
      <c r="J9" s="7">
        <f>Brahmaputra!H9-H9-I9-AVERAGE(Brahmaputra!$H$2:$H$349)</f>
        <v>5.3499128333783119E-2</v>
      </c>
      <c r="K9" s="7">
        <f>AVERAGE(Brahmaputra!I3:I14)-AVERAGE(Brahmaputra!$I$2:$I$349)</f>
        <v>9.2433466844539538</v>
      </c>
      <c r="L9" s="7">
        <f t="shared" si="4"/>
        <v>-0.7963218462797812</v>
      </c>
      <c r="M9" s="7">
        <f>Brahmaputra!I9-K9-L9-AVERAGE(Brahmaputra!$I$2:$I$349)</f>
        <v>-6.2980677053531053E-2</v>
      </c>
      <c r="N9" s="7">
        <f>AVERAGE(Brahmaputra!J3:J14)-AVERAGE(Brahmaputra!$J$2:$J$349)</f>
        <v>1.2230663035632166</v>
      </c>
      <c r="O9" s="7">
        <f t="shared" si="5"/>
        <v>4.498384583601192</v>
      </c>
      <c r="P9" s="7">
        <f>Brahmaputra!J9-N9-O9-AVERAGE(Brahmaputra!$J$2:$J$349)</f>
        <v>0.29075060139880904</v>
      </c>
      <c r="Q9" s="7">
        <f>AVERAGE(Brahmaputra!K3:K14)-AVERAGE(Brahmaputra!$K$2:$K$349)</f>
        <v>-2.7610029712643813E-2</v>
      </c>
      <c r="R9" s="7">
        <f t="shared" si="6"/>
        <v>-0.19940513428571427</v>
      </c>
      <c r="S9" s="7">
        <f>Brahmaputra!K9-Q9-R9-AVERAGE(Brahmaputra!$K$2:$K$349)</f>
        <v>3.5736332619047573E-2</v>
      </c>
      <c r="T9" s="7">
        <f>AVERAGE(Brahmaputra!L3:L14)-AVERAGE(Brahmaputra!$L$2:$L$349)</f>
        <v>1.4287596414080479</v>
      </c>
      <c r="U9" s="7">
        <f t="shared" si="7"/>
        <v>5.5353023097916658</v>
      </c>
      <c r="V9" s="7">
        <f>Brahmaputra!L9-T9-U9-AVERAGE(Brahmaputra!$L$2:$L$349)</f>
        <v>-9.116183812499834E-2</v>
      </c>
      <c r="W9" s="7">
        <f>AVERAGE(Brahmaputra!M3:M14)-AVERAGE(Brahmaputra!$M$2:$M$349)</f>
        <v>9.610991551724124E-3</v>
      </c>
      <c r="X9" s="7">
        <f t="shared" si="8"/>
        <v>9.0235917232142832E-2</v>
      </c>
      <c r="Y9" s="7">
        <f>Brahmaputra!M9-W9-X9-AVERAGE(Brahmaputra!$M$2:$M$349)</f>
        <v>8.8084436011905409E-3</v>
      </c>
      <c r="Z9" s="7">
        <f>AVERAGE(Brahmaputra!N3:N14)-AVERAGE(Brahmaputra!$N$2:$N$349)</f>
        <v>0.81905439692528814</v>
      </c>
      <c r="AA9" s="7">
        <f t="shared" si="9"/>
        <v>-1.9590079183928573</v>
      </c>
      <c r="AB9" s="7">
        <f>Brahmaputra!N9-Z9-AA9-AVERAGE(Brahmaputra!$N$2:$N$349)</f>
        <v>-0.70055030577380983</v>
      </c>
      <c r="AC9" s="7">
        <f>AVERAGE(Brahmaputra!O3:O14)-AVERAGE(Brahmaputra!$O$2:$O$349)</f>
        <v>0.19130091218391065</v>
      </c>
      <c r="AD9" s="7">
        <f t="shared" si="10"/>
        <v>1.8896907220535706</v>
      </c>
      <c r="AE9" s="7">
        <f>Brahmaputra!O9-AC9-AD9-AVERAGE(Brahmaputra!$O$2:$O$349)</f>
        <v>-0.23106610955356999</v>
      </c>
      <c r="AF9" s="7">
        <f>AVERAGE(Brahmaputra!P3:P14)-AVERAGE(Brahmaputra!$P$2:$P$349)</f>
        <v>0.37773845158045982</v>
      </c>
      <c r="AG9" s="7">
        <f t="shared" si="11"/>
        <v>1.1302839557142861</v>
      </c>
      <c r="AH9" s="7">
        <f>Brahmaputra!P9-AF9-AG9-AVERAGE(Brahmaputra!$P$2:$P$349)</f>
        <v>-0.22981223404761941</v>
      </c>
    </row>
    <row r="10" spans="1:37" x14ac:dyDescent="0.2">
      <c r="A10" s="3">
        <v>33131</v>
      </c>
      <c r="B10">
        <f t="shared" si="0"/>
        <v>1990</v>
      </c>
      <c r="C10">
        <f t="shared" si="1"/>
        <v>9</v>
      </c>
      <c r="D10" s="7">
        <f>AVERAGE(Brahmaputra!D4:D15)</f>
        <v>13.728173137500001</v>
      </c>
      <c r="E10" s="7">
        <f t="shared" si="2"/>
        <v>9.5500981902678568</v>
      </c>
      <c r="F10" s="7">
        <f>Brahmaputra!D10-D10-E10</f>
        <v>0.97490631223214308</v>
      </c>
      <c r="G10" s="7"/>
      <c r="H10" s="7">
        <f>AVERAGE(Brahmaputra!H4:H15)-AVERAGE(Brahmaputra!$H$2:$H$349)</f>
        <v>0.4235913507470741</v>
      </c>
      <c r="I10" s="7">
        <f t="shared" si="3"/>
        <v>1.8639302937797311</v>
      </c>
      <c r="J10" s="7">
        <f>Brahmaputra!H10-H10-I10-AVERAGE(Brahmaputra!$H$2:$H$349)</f>
        <v>0.1801625212201543</v>
      </c>
      <c r="K10" s="7">
        <f>AVERAGE(Brahmaputra!I4:I15)-AVERAGE(Brahmaputra!$I$2:$I$349)</f>
        <v>9.2434477744539976</v>
      </c>
      <c r="L10" s="7">
        <f t="shared" si="4"/>
        <v>-0.99622113336312168</v>
      </c>
      <c r="M10" s="7">
        <f>Brahmaputra!I10-K10-L10-AVERAGE(Brahmaputra!$I$2:$I$349)</f>
        <v>0.26229055002977475</v>
      </c>
      <c r="N10" s="7">
        <f>AVERAGE(Brahmaputra!J4:J15)-AVERAGE(Brahmaputra!$J$2:$J$349)</f>
        <v>1.2458276577298824</v>
      </c>
      <c r="O10" s="7">
        <f t="shared" si="5"/>
        <v>4.1451948143452384</v>
      </c>
      <c r="P10" s="7">
        <f>Brahmaputra!J10-N10-O10-AVERAGE(Brahmaputra!$J$2:$J$349)</f>
        <v>0.3470434264880975</v>
      </c>
      <c r="Q10" s="7">
        <f>AVERAGE(Brahmaputra!K4:K15)-AVERAGE(Brahmaputra!$K$2:$K$349)</f>
        <v>-2.2307913045977179E-2</v>
      </c>
      <c r="R10" s="7">
        <f t="shared" si="6"/>
        <v>-0.1654841590773809</v>
      </c>
      <c r="S10" s="7">
        <f>Brahmaputra!K10-Q10-R10-AVERAGE(Brahmaputra!$K$2:$K$349)</f>
        <v>-3.0748409255952402E-2</v>
      </c>
      <c r="T10" s="7">
        <f>AVERAGE(Brahmaputra!L4:L15)-AVERAGE(Brahmaputra!$L$2:$L$349)</f>
        <v>1.4222411380747157</v>
      </c>
      <c r="U10" s="7">
        <f t="shared" si="7"/>
        <v>4.2957818960714302</v>
      </c>
      <c r="V10" s="7">
        <f>Brahmaputra!L10-T10-U10-AVERAGE(Brahmaputra!$L$2:$L$349)</f>
        <v>0.84913672892857051</v>
      </c>
      <c r="W10" s="7">
        <f>AVERAGE(Brahmaputra!M4:M15)-AVERAGE(Brahmaputra!$M$2:$M$349)</f>
        <v>9.5316973850574915E-3</v>
      </c>
      <c r="X10" s="7">
        <f t="shared" si="8"/>
        <v>9.0269482291666647E-2</v>
      </c>
      <c r="Y10" s="7">
        <f>Brahmaputra!M10-W10-X10-AVERAGE(Brahmaputra!$M$2:$M$349)</f>
        <v>8.8541727083333577E-3</v>
      </c>
      <c r="Z10" s="7">
        <f>AVERAGE(Brahmaputra!N4:N15)-AVERAGE(Brahmaputra!$N$2:$N$349)</f>
        <v>0.86710480109195442</v>
      </c>
      <c r="AA10" s="7">
        <f t="shared" si="9"/>
        <v>-1.9931098811904762</v>
      </c>
      <c r="AB10" s="7">
        <f>Brahmaputra!N10-Z10-AA10-AVERAGE(Brahmaputra!$N$2:$N$349)</f>
        <v>-0.76981243714285719</v>
      </c>
      <c r="AC10" s="7">
        <f>AVERAGE(Brahmaputra!O4:O15)-AVERAGE(Brahmaputra!$O$2:$O$349)</f>
        <v>0.16259233468391265</v>
      </c>
      <c r="AD10" s="7">
        <f t="shared" si="10"/>
        <v>1.7862872265773841</v>
      </c>
      <c r="AE10" s="7">
        <f>Brahmaputra!O10-AC10-AD10-AVERAGE(Brahmaputra!$O$2:$O$349)</f>
        <v>-8.6821396577384746E-2</v>
      </c>
      <c r="AF10" s="7">
        <f>AVERAGE(Brahmaputra!P4:P15)-AVERAGE(Brahmaputra!$P$2:$P$349)</f>
        <v>0.37614798324712639</v>
      </c>
      <c r="AG10" s="7">
        <f t="shared" si="11"/>
        <v>0.52345403125000023</v>
      </c>
      <c r="AH10" s="7">
        <f>Brahmaputra!P10-AF10-AG10-AVERAGE(Brahmaputra!$P$2:$P$349)</f>
        <v>0.21479992874999998</v>
      </c>
    </row>
    <row r="11" spans="1:37" x14ac:dyDescent="0.2">
      <c r="A11" s="3">
        <v>33161</v>
      </c>
      <c r="B11">
        <f t="shared" si="0"/>
        <v>1990</v>
      </c>
      <c r="C11">
        <f t="shared" si="1"/>
        <v>10</v>
      </c>
      <c r="D11" s="7">
        <f>AVERAGE(Brahmaputra!D5:D16)</f>
        <v>13.851644794166665</v>
      </c>
      <c r="E11" s="7">
        <f t="shared" si="2"/>
        <v>3.1015316704166667</v>
      </c>
      <c r="F11" s="7">
        <f>Brahmaputra!D11-D11-E11</f>
        <v>3.8238849954166669</v>
      </c>
      <c r="G11" s="7"/>
      <c r="H11" s="7">
        <f>AVERAGE(Brahmaputra!H5:H16)-AVERAGE(Brahmaputra!$H$2:$H$349)</f>
        <v>0.4843721932469407</v>
      </c>
      <c r="I11" s="7">
        <f t="shared" si="3"/>
        <v>1.5615270709822653</v>
      </c>
      <c r="J11" s="7">
        <f>Brahmaputra!H11-H11-I11-AVERAGE(Brahmaputra!$H$2:$H$349)</f>
        <v>0.38803246151780968</v>
      </c>
      <c r="K11" s="7">
        <f>AVERAGE(Brahmaputra!I5:I16)-AVERAGE(Brahmaputra!$I$2:$I$349)</f>
        <v>9.2466139736206401</v>
      </c>
      <c r="L11" s="7">
        <f t="shared" si="4"/>
        <v>-0.68984669729167081</v>
      </c>
      <c r="M11" s="7">
        <f>Brahmaputra!I11-K11-L11-AVERAGE(Brahmaputra!$I$2:$I$349)</f>
        <v>0.26548642479167484</v>
      </c>
      <c r="N11" s="7">
        <f>AVERAGE(Brahmaputra!J5:J16)-AVERAGE(Brahmaputra!$J$2:$J$349)</f>
        <v>1.2670737227298838</v>
      </c>
      <c r="O11" s="7">
        <f t="shared" si="5"/>
        <v>2.2050390265773805</v>
      </c>
      <c r="P11" s="7">
        <f>Brahmaputra!J11-N11-O11-AVERAGE(Brahmaputra!$J$2:$J$349)</f>
        <v>1.4267884192559528</v>
      </c>
      <c r="Q11" s="7">
        <f>AVERAGE(Brahmaputra!K5:K16)-AVERAGE(Brahmaputra!$K$2:$K$349)</f>
        <v>-1.3339056379310543E-2</v>
      </c>
      <c r="R11" s="7">
        <f t="shared" si="6"/>
        <v>-3.8391004761904712E-2</v>
      </c>
      <c r="S11" s="7">
        <f>Brahmaputra!K11-Q11-R11-AVERAGE(Brahmaputra!$K$2:$K$349)</f>
        <v>-2.9250360238095241E-2</v>
      </c>
      <c r="T11" s="7">
        <f>AVERAGE(Brahmaputra!L5:L16)-AVERAGE(Brahmaputra!$L$2:$L$349)</f>
        <v>1.4550182289080471</v>
      </c>
      <c r="U11" s="7">
        <f t="shared" si="7"/>
        <v>0.73292811175595229</v>
      </c>
      <c r="V11" s="7">
        <f>Brahmaputra!L11-T11-U11-AVERAGE(Brahmaputra!$L$2:$L$349)</f>
        <v>1.6229182124107169</v>
      </c>
      <c r="W11" s="7">
        <f>AVERAGE(Brahmaputra!M5:M16)-AVERAGE(Brahmaputra!$M$2:$M$349)</f>
        <v>9.4524032183908036E-3</v>
      </c>
      <c r="X11" s="7">
        <f t="shared" si="8"/>
        <v>9.0308443422619095E-2</v>
      </c>
      <c r="Y11" s="7">
        <f>Brahmaputra!M11-W11-X11-AVERAGE(Brahmaputra!$M$2:$M$349)</f>
        <v>8.8945057440475983E-3</v>
      </c>
      <c r="Z11" s="7">
        <f>AVERAGE(Brahmaputra!N5:N16)-AVERAGE(Brahmaputra!$N$2:$N$349)</f>
        <v>0.88717960609195456</v>
      </c>
      <c r="AA11" s="7">
        <f t="shared" si="9"/>
        <v>-1.748290648452381</v>
      </c>
      <c r="AB11" s="7">
        <f>Brahmaputra!N11-Z11-AA11-AVERAGE(Brahmaputra!$N$2:$N$349)</f>
        <v>-0.53259805488095235</v>
      </c>
      <c r="AC11" s="7">
        <f>AVERAGE(Brahmaputra!O5:O16)-AVERAGE(Brahmaputra!$O$2:$O$349)</f>
        <v>0.13564769718391112</v>
      </c>
      <c r="AD11" s="7">
        <f t="shared" si="10"/>
        <v>1.2664617161309533</v>
      </c>
      <c r="AE11" s="7">
        <f>Brahmaputra!O11-AC11-AD11-AVERAGE(Brahmaputra!$O$2:$O$349)</f>
        <v>1.602671136904732E-2</v>
      </c>
      <c r="AF11" s="7">
        <f>AVERAGE(Brahmaputra!P5:P16)-AVERAGE(Brahmaputra!$P$2:$P$349)</f>
        <v>0.37962809241379314</v>
      </c>
      <c r="AG11" s="7">
        <f t="shared" si="11"/>
        <v>-0.27820306464285721</v>
      </c>
      <c r="AH11" s="7">
        <f>Brahmaputra!P11-AF11-AG11-AVERAGE(Brahmaputra!$P$2:$P$349)</f>
        <v>0.65757409547619083</v>
      </c>
    </row>
    <row r="12" spans="1:37" x14ac:dyDescent="0.2">
      <c r="A12" s="3">
        <v>33192</v>
      </c>
      <c r="B12">
        <f t="shared" si="0"/>
        <v>1990</v>
      </c>
      <c r="C12">
        <f t="shared" si="1"/>
        <v>11</v>
      </c>
      <c r="D12" s="7">
        <f>AVERAGE(Brahmaputra!D6:D17)</f>
        <v>13.756113489166667</v>
      </c>
      <c r="E12" s="7">
        <f t="shared" si="2"/>
        <v>-3.8334403570833331</v>
      </c>
      <c r="F12" s="7">
        <f>Brahmaputra!D12-D12-E12</f>
        <v>-1.405584242083334</v>
      </c>
      <c r="G12" s="7"/>
      <c r="H12" s="7">
        <f>AVERAGE(Brahmaputra!H6:H17)-AVERAGE(Brahmaputra!$H$2:$H$349)</f>
        <v>0.51413191824701698</v>
      </c>
      <c r="I12" s="7">
        <f t="shared" si="3"/>
        <v>0.78955750136890401</v>
      </c>
      <c r="J12" s="7">
        <f>Brahmaputra!H12-H12-I12-AVERAGE(Brahmaputra!$H$2:$H$349)</f>
        <v>0.12560363613113168</v>
      </c>
      <c r="K12" s="7">
        <f>AVERAGE(Brahmaputra!I6:I17)-AVERAGE(Brahmaputra!$I$2:$I$349)</f>
        <v>9.2527988694539829</v>
      </c>
      <c r="L12" s="7">
        <f t="shared" si="4"/>
        <v>-0.51615917145832668</v>
      </c>
      <c r="M12" s="7">
        <f>Brahmaputra!I12-K12-L12-AVERAGE(Brahmaputra!$I$2:$I$349)</f>
        <v>0.16324309312498997</v>
      </c>
      <c r="N12" s="7">
        <f>AVERAGE(Brahmaputra!J6:J17)-AVERAGE(Brahmaputra!$J$2:$J$349)</f>
        <v>1.2531020260632166</v>
      </c>
      <c r="O12" s="7">
        <f t="shared" si="5"/>
        <v>-0.23055486505952505</v>
      </c>
      <c r="P12" s="7">
        <f>Brahmaputra!J12-N12-O12-AVERAGE(Brahmaputra!$J$2:$J$349)</f>
        <v>0.19413592755952536</v>
      </c>
      <c r="Q12" s="7">
        <f>AVERAGE(Brahmaputra!K6:K17)-AVERAGE(Brahmaputra!$K$2:$K$349)</f>
        <v>-5.8791605459772023E-3</v>
      </c>
      <c r="R12" s="7">
        <f t="shared" si="6"/>
        <v>0.116870997797619</v>
      </c>
      <c r="S12" s="7">
        <f>Brahmaputra!K12-Q12-R12-AVERAGE(Brahmaputra!$K$2:$K$349)</f>
        <v>6.2320751369047689E-2</v>
      </c>
      <c r="T12" s="7">
        <f>AVERAGE(Brahmaputra!L6:L17)-AVERAGE(Brahmaputra!$L$2:$L$349)</f>
        <v>1.431036975574715</v>
      </c>
      <c r="U12" s="7">
        <f t="shared" si="7"/>
        <v>-2.1226351544047617</v>
      </c>
      <c r="V12" s="7">
        <f>Brahmaputra!L12-T12-U12-AVERAGE(Brahmaputra!$L$2:$L$349)</f>
        <v>-0.67206252809523725</v>
      </c>
      <c r="W12" s="7">
        <f>AVERAGE(Brahmaputra!M6:M17)-AVERAGE(Brahmaputra!$M$2:$M$349)</f>
        <v>9.4515140517241469E-3</v>
      </c>
      <c r="X12" s="7">
        <f t="shared" si="8"/>
        <v>-6.7878083333333394E-3</v>
      </c>
      <c r="Y12" s="7">
        <f>Brahmaputra!M12-W12-X12-AVERAGE(Brahmaputra!$M$2:$M$349)</f>
        <v>-5.1179233333333296E-3</v>
      </c>
      <c r="Z12" s="7">
        <f>AVERAGE(Brahmaputra!N6:N17)-AVERAGE(Brahmaputra!$N$2:$N$349)</f>
        <v>0.85761077525862106</v>
      </c>
      <c r="AA12" s="7">
        <f t="shared" si="9"/>
        <v>-1.0832380851488095</v>
      </c>
      <c r="AB12" s="7">
        <f>Brahmaputra!N12-Z12-AA12-AVERAGE(Brahmaputra!$N$2:$N$349)</f>
        <v>-0.5566933973511905</v>
      </c>
      <c r="AC12" s="7">
        <f>AVERAGE(Brahmaputra!O6:O17)-AVERAGE(Brahmaputra!$O$2:$O$349)</f>
        <v>8.8261528017245183E-2</v>
      </c>
      <c r="AD12" s="7">
        <f t="shared" si="10"/>
        <v>-3.2371246011905441E-2</v>
      </c>
      <c r="AE12" s="7">
        <f>Brahmaputra!O12-AC12-AD12-AVERAGE(Brahmaputra!$O$2:$O$349)</f>
        <v>-0.37352390732142826</v>
      </c>
      <c r="AF12" s="7">
        <f>AVERAGE(Brahmaputra!P6:P17)-AVERAGE(Brahmaputra!$P$2:$P$349)</f>
        <v>0.35559886241379313</v>
      </c>
      <c r="AG12" s="7">
        <f t="shared" si="11"/>
        <v>-0.74812064749999996</v>
      </c>
      <c r="AH12" s="7">
        <f>Brahmaputra!P12-AF12-AG12-AVERAGE(Brahmaputra!$P$2:$P$349)</f>
        <v>-0.34350123166666646</v>
      </c>
    </row>
    <row r="13" spans="1:37" x14ac:dyDescent="0.2">
      <c r="A13" s="3">
        <v>33222</v>
      </c>
      <c r="B13">
        <f t="shared" si="0"/>
        <v>1990</v>
      </c>
      <c r="C13">
        <f t="shared" si="1"/>
        <v>12</v>
      </c>
      <c r="D13" s="7">
        <f>AVERAGE(Brahmaputra!D7:D18)</f>
        <v>14.044363935</v>
      </c>
      <c r="E13" s="7">
        <f t="shared" si="2"/>
        <v>-7.6711023341964264</v>
      </c>
      <c r="F13" s="7">
        <f>Brahmaputra!D13-D13-E13</f>
        <v>-2.4744073408035732</v>
      </c>
      <c r="G13" s="22" t="str">
        <f>$D$350</f>
        <v>TWS</v>
      </c>
      <c r="H13" s="7">
        <f>AVERAGE(Brahmaputra!H7:H18)-AVERAGE(Brahmaputra!$H$2:$H$349)</f>
        <v>0.56845829324697661</v>
      </c>
      <c r="I13" s="7">
        <f t="shared" si="3"/>
        <v>0.11721601964302408</v>
      </c>
      <c r="J13" s="7">
        <f>Brahmaputra!H13-H13-I13-AVERAGE(Brahmaputra!$H$2:$H$349)</f>
        <v>-1.2728917143022045E-2</v>
      </c>
      <c r="K13" s="7">
        <f>AVERAGE(Brahmaputra!I7:I18)-AVERAGE(Brahmaputra!$I$2:$I$349)</f>
        <v>9.2664682011206594</v>
      </c>
      <c r="L13" s="7">
        <f t="shared" si="4"/>
        <v>-0.36286529005954549</v>
      </c>
      <c r="M13" s="7">
        <f>Brahmaputra!I13-K13-L13-AVERAGE(Brahmaputra!$I$2:$I$349)</f>
        <v>7.6472440059532687E-2</v>
      </c>
      <c r="N13" s="7">
        <f>AVERAGE(Brahmaputra!J7:J18)-AVERAGE(Brahmaputra!$J$2:$J$349)</f>
        <v>1.297502816896551</v>
      </c>
      <c r="O13" s="7">
        <f t="shared" si="5"/>
        <v>-1.4915722126785718</v>
      </c>
      <c r="P13" s="7">
        <f>Brahmaputra!J13-N13-O13-AVERAGE(Brahmaputra!$J$2:$J$349)</f>
        <v>-0.46343617565476247</v>
      </c>
      <c r="Q13" s="7">
        <f>AVERAGE(Brahmaputra!K7:K18)-AVERAGE(Brahmaputra!$K$2:$K$349)</f>
        <v>1.8819402873561653E-3</v>
      </c>
      <c r="R13" s="7">
        <f t="shared" si="6"/>
        <v>0.28360994648809518</v>
      </c>
      <c r="S13" s="7">
        <f>Brahmaputra!K13-Q13-R13-AVERAGE(Brahmaputra!$K$2:$K$349)</f>
        <v>6.6004851845238077E-2</v>
      </c>
      <c r="T13" s="7">
        <f>AVERAGE(Brahmaputra!L7:L18)-AVERAGE(Brahmaputra!$L$2:$L$349)</f>
        <v>1.4781561164080497</v>
      </c>
      <c r="U13" s="7">
        <f t="shared" si="7"/>
        <v>-2.9537349427678565</v>
      </c>
      <c r="V13" s="7">
        <f>Brahmaputra!L13-T13-U13-AVERAGE(Brahmaputra!$L$2:$L$349)</f>
        <v>-0.81204733056547695</v>
      </c>
      <c r="W13" s="7">
        <f>AVERAGE(Brahmaputra!M7:M18)-AVERAGE(Brahmaputra!$M$2:$M$349)</f>
        <v>9.450728218390797E-3</v>
      </c>
      <c r="X13" s="7">
        <f t="shared" si="8"/>
        <v>-9.6227267172619049E-2</v>
      </c>
      <c r="Y13" s="7">
        <f>Brahmaputra!M13-W13-X13-AVERAGE(Brahmaputra!$M$2:$M$349)</f>
        <v>-4.0522886607142483E-3</v>
      </c>
      <c r="Z13" s="7">
        <f>AVERAGE(Brahmaputra!N7:N18)-AVERAGE(Brahmaputra!$N$2:$N$349)</f>
        <v>0.89520914609195401</v>
      </c>
      <c r="AA13" s="7">
        <f t="shared" si="9"/>
        <v>-0.56486741089285708</v>
      </c>
      <c r="AB13" s="7">
        <f>Brahmaputra!N13-Z13-AA13-AVERAGE(Brahmaputra!$N$2:$N$349)</f>
        <v>-0.49096013244047598</v>
      </c>
      <c r="AC13" s="7">
        <f>AVERAGE(Brahmaputra!O7:O18)-AVERAGE(Brahmaputra!$O$2:$O$349)</f>
        <v>7.6020562183911622E-2</v>
      </c>
      <c r="AD13" s="7">
        <f t="shared" si="10"/>
        <v>-1.8336483524702381</v>
      </c>
      <c r="AE13" s="7">
        <f>Brahmaputra!O13-AC13-AD13-AVERAGE(Brahmaputra!$O$2:$O$349)</f>
        <v>-0.38993566502976229</v>
      </c>
      <c r="AF13" s="7">
        <f>AVERAGE(Brahmaputra!P7:P18)-AVERAGE(Brahmaputra!$P$2:$P$349)</f>
        <v>0.4512190224137933</v>
      </c>
      <c r="AG13" s="7">
        <f t="shared" si="11"/>
        <v>-0.76901577732142856</v>
      </c>
      <c r="AH13" s="7">
        <f>Brahmaputra!P13-AF13-AG13-AVERAGE(Brahmaputra!$P$2:$P$349)</f>
        <v>-0.44371740184523806</v>
      </c>
    </row>
    <row r="14" spans="1:37" x14ac:dyDescent="0.2">
      <c r="A14" s="3">
        <v>33253</v>
      </c>
      <c r="B14">
        <f t="shared" si="0"/>
        <v>1991</v>
      </c>
      <c r="C14">
        <f t="shared" si="1"/>
        <v>1</v>
      </c>
      <c r="D14" s="7">
        <f>AVERAGE(Brahmaputra!D8:D19)</f>
        <v>14.125789124999997</v>
      </c>
      <c r="E14" s="7">
        <f>-AVERAGE(D14-Brahmaputra!D14,D26-Brahmaputra!D26,D38-Brahmaputra!D38,D50-Brahmaputra!D50,D62-Brahmaputra!D62,D74-Brahmaputra!D74,D86-Brahmaputra!D86,D98-Brahmaputra!D98,D110-Brahmaputra!D110,D122-Brahmaputra!D122,D134-Brahmaputra!D134,D146-Brahmaputra!D146,D158-Brahmaputra!D158,D170-Brahmaputra!D170,D182-Brahmaputra!D182,D194-Brahmaputra!D194,D206-Brahmaputra!D206,D218-Brahmaputra!D218,D230-Brahmaputra!D230,D242-Brahmaputra!D242,D254-Brahmaputra!D254,D266-Brahmaputra!D266,D278-Brahmaputra!D278,D290-Brahmaputra!D290,D302-Brahmaputra!D302,D314-Brahmaputra!D314,D326-Brahmaputra!D326,D338-Brahmaputra!D338)</f>
        <v>-9.8310118021726201</v>
      </c>
      <c r="F14" s="7">
        <f>Brahmaputra!D14-D14-E14</f>
        <v>-1.8102523528273782</v>
      </c>
      <c r="G14" s="7">
        <f>$P$351*SIN(PI()/6*(C14+$P$352))</f>
        <v>-10.839764602271172</v>
      </c>
      <c r="H14" s="7">
        <f>AVERAGE(Brahmaputra!H8:H19)-AVERAGE(Brahmaputra!$H$2:$H$349)</f>
        <v>0.60041528408032718</v>
      </c>
      <c r="I14" s="7">
        <f>-AVERAGE(Brahmaputra!$H$2:$H$349)-AVERAGE(H14-Brahmaputra!H14,H26-Brahmaputra!H26,H38-Brahmaputra!H38,H50-Brahmaputra!H50,H62-Brahmaputra!H62,H74-Brahmaputra!H74,H86-Brahmaputra!H86,H98-Brahmaputra!H98,H110-Brahmaputra!H110,H122-Brahmaputra!H122,H134-Brahmaputra!H134,H146-Brahmaputra!H146,H158-Brahmaputra!H158,H170-Brahmaputra!H170,H182-Brahmaputra!H182,H194-Brahmaputra!H194,H206-Brahmaputra!H206,H218-Brahmaputra!H218,H230-Brahmaputra!H230,H242-Brahmaputra!H242,H254-Brahmaputra!H254,H266-Brahmaputra!H266,H278-Brahmaputra!H278,H290-Brahmaputra!H290,H302-Brahmaputra!H302,H314-Brahmaputra!H314,H326-Brahmaputra!H326,H338-Brahmaputra!H338)</f>
        <v>-0.70243490354141613</v>
      </c>
      <c r="J14" s="7">
        <f>Brahmaputra!H14-H14-I14-AVERAGE(Brahmaputra!$H$2:$H$349)</f>
        <v>-0.11358479479190464</v>
      </c>
      <c r="K14" s="7">
        <f>AVERAGE(Brahmaputra!I8:I19)-AVERAGE(Brahmaputra!$I$2:$I$349)</f>
        <v>9.292525762787335</v>
      </c>
      <c r="L14" s="7">
        <f>-AVERAGE(Brahmaputra!$I$2:$I$349)-AVERAGE(K14-Brahmaputra!I14,K26-Brahmaputra!I26,K38-Brahmaputra!I38,K50-Brahmaputra!I50,K62-Brahmaputra!I62,K74-Brahmaputra!I74,K86-Brahmaputra!I86,K98-Brahmaputra!I98,K110-Brahmaputra!I110,K122-Brahmaputra!I122,K134-Brahmaputra!I134,K146-Brahmaputra!I146,K158-Brahmaputra!I158,K170-Brahmaputra!I170,K182-Brahmaputra!I182,K194-Brahmaputra!I194,K206-Brahmaputra!I206,K218-Brahmaputra!I218,K230-Brahmaputra!I230,K242-Brahmaputra!I242,K254-Brahmaputra!I254,K266-Brahmaputra!I266,K278-Brahmaputra!I278,K290-Brahmaputra!I290,K302-Brahmaputra!I302,K314-Brahmaputra!I314,K326-Brahmaputra!I326,K338-Brahmaputra!I338)</f>
        <v>-0.18310013217261201</v>
      </c>
      <c r="M14" s="7">
        <f>Brahmaputra!I14-K14-L14-AVERAGE(Brahmaputra!$I$2:$I$349)</f>
        <v>1.669310505917565E-3</v>
      </c>
      <c r="N14" s="7">
        <f>AVERAGE(Brahmaputra!J8:J19)-AVERAGE(Brahmaputra!$J$2:$J$349)</f>
        <v>1.2790927302298849</v>
      </c>
      <c r="O14" s="7">
        <f>-AVERAGE(Brahmaputra!$J$2:$J$349)-AVERAGE(N14-Brahmaputra!J14,N26-Brahmaputra!J26,N38-Brahmaputra!J38,N50-Brahmaputra!J50,N62-Brahmaputra!J62,N74-Brahmaputra!J74,N86-Brahmaputra!J86,N98-Brahmaputra!J98,N110-Brahmaputra!J110,N122-Brahmaputra!J122,N134-Brahmaputra!J134,N146-Brahmaputra!J146,N158-Brahmaputra!J158,N170-Brahmaputra!J170,N182-Brahmaputra!J182,N194-Brahmaputra!J194,N206-Brahmaputra!J206,N218-Brahmaputra!J218,N230-Brahmaputra!J230,N242-Brahmaputra!J242,N254-Brahmaputra!J254,N266-Brahmaputra!J266,N278-Brahmaputra!J278,N290-Brahmaputra!J290,N302-Brahmaputra!J302,N314-Brahmaputra!J314,N326-Brahmaputra!J326,N338-Brahmaputra!J338)</f>
        <v>-2.6937458217857149</v>
      </c>
      <c r="P14" s="7">
        <f>Brahmaputra!J14-N14-O14-AVERAGE(Brahmaputra!$J$2:$J$349)</f>
        <v>-0.76053717988095304</v>
      </c>
      <c r="Q14" s="7">
        <f>AVERAGE(Brahmaputra!K8:K19)-AVERAGE(Brahmaputra!$K$2:$K$349)</f>
        <v>9.8631744540228494E-3</v>
      </c>
      <c r="R14" s="7">
        <f>-AVERAGE(Brahmaputra!$K$2:$K$349)-AVERAGE(Q14-Brahmaputra!K14,Q26-Brahmaputra!K26,Q38-Brahmaputra!K38,Q50-Brahmaputra!K50,Q62-Brahmaputra!K62,Q74-Brahmaputra!K74,Q86-Brahmaputra!K86,Q98-Brahmaputra!K98,Q110-Brahmaputra!K110,Q122-Brahmaputra!K122,Q134-Brahmaputra!K134,Q146-Brahmaputra!K146,Q158-Brahmaputra!K158,Q170-Brahmaputra!K170,Q182-Brahmaputra!K182,Q194-Brahmaputra!K194,Q206-Brahmaputra!K206,Q218-Brahmaputra!K218,Q230-Brahmaputra!K230,Q242-Brahmaputra!K242,Q254-Brahmaputra!K254,Q266-Brahmaputra!K266,Q278-Brahmaputra!K278,Q290-Brahmaputra!K290,Q302-Brahmaputra!K302,Q314-Brahmaputra!K314,Q326-Brahmaputra!K326,Q338-Brahmaputra!K338)</f>
        <v>0.284020681547619</v>
      </c>
      <c r="S14" s="7">
        <f>Brahmaputra!K14-Q14-R14-AVERAGE(Brahmaputra!$K$2:$K$349)</f>
        <v>-4.0427380952334779E-5</v>
      </c>
      <c r="T14" s="7">
        <f>AVERAGE(Brahmaputra!L8:L19)-AVERAGE(Brahmaputra!$L$2:$L$349)</f>
        <v>1.4463407464080476</v>
      </c>
      <c r="U14" s="7">
        <f>-AVERAGE(Brahmaputra!$L$2:$L$349)-AVERAGE(T14-Brahmaputra!L14,T26-Brahmaputra!L26,T38-Brahmaputra!L38,T50-Brahmaputra!L50,T62-Brahmaputra!L62,T74-Brahmaputra!L74,T86-Brahmaputra!L86,T98-Brahmaputra!L98,T110-Brahmaputra!L110,T122-Brahmaputra!L122,T134-Brahmaputra!L134,T146-Brahmaputra!L146,T158-Brahmaputra!L158,T170-Brahmaputra!L170,T182-Brahmaputra!L182,T194-Brahmaputra!L194,T206-Brahmaputra!L206,T218-Brahmaputra!L218,T230-Brahmaputra!L230,T242-Brahmaputra!L242,T254-Brahmaputra!L254,T266-Brahmaputra!L266,T278-Brahmaputra!L278,T290-Brahmaputra!L290,T302-Brahmaputra!L302,T314-Brahmaputra!L314,T326-Brahmaputra!L326,T338-Brahmaputra!L338)</f>
        <v>-3.5539900079464291</v>
      </c>
      <c r="V14" s="7">
        <f>Brahmaputra!L14-T14-U14-AVERAGE(Brahmaputra!$L$2:$L$349)</f>
        <v>-0.73014565538690235</v>
      </c>
      <c r="W14" s="7">
        <f>AVERAGE(Brahmaputra!M8:M19)-AVERAGE(Brahmaputra!$M$2:$M$349)</f>
        <v>9.4190398850574619E-3</v>
      </c>
      <c r="X14" s="7">
        <f>-AVERAGE(Brahmaputra!$M$2:$M$349)-AVERAGE(W14-Brahmaputra!M14,W26-Brahmaputra!M26,W38-Brahmaputra!M38,W50-Brahmaputra!M50,W62-Brahmaputra!M62,W74-Brahmaputra!M74,W86-Brahmaputra!M86,W98-Brahmaputra!M98,W110-Brahmaputra!M110,W122-Brahmaputra!M122,W134-Brahmaputra!M134,W146-Brahmaputra!M146,W158-Brahmaputra!M158,W170-Brahmaputra!M170,W182-Brahmaputra!M182,W194-Brahmaputra!M194,W206-Brahmaputra!M206,W218-Brahmaputra!M218,W230-Brahmaputra!M230,W242-Brahmaputra!M242,W254-Brahmaputra!M254,W266-Brahmaputra!M266,W278-Brahmaputra!M278,W290-Brahmaputra!M290,W302-Brahmaputra!M302,W314-Brahmaputra!M314,W326-Brahmaputra!M326,W338-Brahmaputra!M338)</f>
        <v>-1.2000330327380931E-2</v>
      </c>
      <c r="Y14" s="7">
        <f>Brahmaputra!M14-W14-X14-AVERAGE(Brahmaputra!$M$2:$M$349)</f>
        <v>-9.1657717261903193E-4</v>
      </c>
      <c r="Z14" s="7">
        <f>AVERAGE(Brahmaputra!N8:N19)-AVERAGE(Brahmaputra!$N$2:$N$349)</f>
        <v>0.98651597192528717</v>
      </c>
      <c r="AA14" s="7">
        <f>-AVERAGE(Brahmaputra!$N$2:$N$349)-AVERAGE(Z14-Brahmaputra!N14,Z26-Brahmaputra!N26,Z38-Brahmaputra!N38,Z50-Brahmaputra!N50,Z62-Brahmaputra!N62,Z74-Brahmaputra!N74,Z86-Brahmaputra!N86,Z98-Brahmaputra!N98,Z110-Brahmaputra!N110,Z122-Brahmaputra!N122,Z134-Brahmaputra!N134,Z146-Brahmaputra!N146,Z158-Brahmaputra!N158,Z170-Brahmaputra!N170,Z182-Brahmaputra!N182,Z194-Brahmaputra!N194,Z206-Brahmaputra!N206,Z218-Brahmaputra!N218,Z230-Brahmaputra!N230,Z242-Brahmaputra!N242,Z254-Brahmaputra!N254,Z266-Brahmaputra!N266,Z278-Brahmaputra!N278,Z290-Brahmaputra!N290,Z302-Brahmaputra!N302,Z314-Brahmaputra!N314,Z326-Brahmaputra!N326,Z338-Brahmaputra!N338)</f>
        <v>0.22313553074404791</v>
      </c>
      <c r="AB14" s="7">
        <f>Brahmaputra!N14-Z14-AA14-AVERAGE(Brahmaputra!$N$2:$N$349)</f>
        <v>0.16477453008928578</v>
      </c>
      <c r="AC14" s="7">
        <f>AVERAGE(Brahmaputra!O8:O19)-AVERAGE(Brahmaputra!$O$2:$O$349)</f>
        <v>7.897258218391201E-2</v>
      </c>
      <c r="AD14" s="7">
        <f>-AVERAGE(Brahmaputra!$O$2:$O$349)-AVERAGE(AC14-Brahmaputra!O14,AC26-Brahmaputra!O26,AC38-Brahmaputra!O38,AC50-Brahmaputra!O50,AC62-Brahmaputra!O62,AC74-Brahmaputra!O74,AC86-Brahmaputra!O86,AC98-Brahmaputra!O98,AC110-Brahmaputra!O110,AC122-Brahmaputra!O122,AC134-Brahmaputra!O134,AC146-Brahmaputra!O146,AC158-Brahmaputra!O158,AC170-Brahmaputra!O170,AC182-Brahmaputra!O182,AC194-Brahmaputra!O194,AC206-Brahmaputra!O206,AC218-Brahmaputra!O218,AC230-Brahmaputra!O230,AC242-Brahmaputra!O242,AC254-Brahmaputra!O254,AC266-Brahmaputra!O266,AC278-Brahmaputra!O278,AC290-Brahmaputra!O290,AC302-Brahmaputra!O302,AC314-Brahmaputra!O314,AC326-Brahmaputra!O326,AC338-Brahmaputra!O338)</f>
        <v>-2.4335143675297619</v>
      </c>
      <c r="AE14" s="7">
        <f>Brahmaputra!O14-AC14-AD14-AVERAGE(Brahmaputra!$O$2:$O$349)</f>
        <v>4.3643960029761786E-2</v>
      </c>
      <c r="AF14" s="7">
        <f>AVERAGE(Brahmaputra!P8:P19)-AVERAGE(Brahmaputra!$P$2:$P$349)</f>
        <v>0.4226462640804598</v>
      </c>
      <c r="AG14" s="7">
        <f>-AVERAGE(Brahmaputra!$P$2:$P$349)-AVERAGE(AF14-Brahmaputra!P14,AF26-Brahmaputra!P26,AF38-Brahmaputra!P38,AF50-Brahmaputra!P50,AF62-Brahmaputra!P62,AF74-Brahmaputra!P74,AF86-Brahmaputra!P86,AF98-Brahmaputra!P98,AF110-Brahmaputra!P110,AF122-Brahmaputra!P122,AF134-Brahmaputra!P134,AF146-Brahmaputra!P146,AF158-Brahmaputra!P158,AF170-Brahmaputra!P170,AF182-Brahmaputra!P182,AF194-Brahmaputra!P194,AF206-Brahmaputra!P206,AF218-Brahmaputra!P218,AF230-Brahmaputra!P230,AF242-Brahmaputra!P242,AF254-Brahmaputra!P254,AF266-Brahmaputra!P266,AF278-Brahmaputra!P278,AF290-Brahmaputra!P290,AF302-Brahmaputra!P302,AF314-Brahmaputra!P314,AF326-Brahmaputra!P326,AF338-Brahmaputra!P338)</f>
        <v>-0.75938111583333334</v>
      </c>
      <c r="AH14" s="7">
        <f>Brahmaputra!P14-AF14-AG14-AVERAGE(Brahmaputra!$P$2:$P$349)</f>
        <v>-0.41509893499999978</v>
      </c>
    </row>
    <row r="15" spans="1:37" x14ac:dyDescent="0.2">
      <c r="A15" s="3">
        <v>33284</v>
      </c>
      <c r="B15">
        <f t="shared" si="0"/>
        <v>1991</v>
      </c>
      <c r="C15">
        <f t="shared" si="1"/>
        <v>2</v>
      </c>
      <c r="D15" s="7">
        <f>AVERAGE(Brahmaputra!D9:D20)</f>
        <v>14.302536606666663</v>
      </c>
      <c r="E15" s="7">
        <f>-AVERAGE(D15-Brahmaputra!D15,D27-Brahmaputra!D27,D39-Brahmaputra!D39,D51-Brahmaputra!D51,D63-Brahmaputra!D63,D75-Brahmaputra!D75,D87-Brahmaputra!D87,D99-Brahmaputra!D99,D111-Brahmaputra!D111,D123-Brahmaputra!D123,D135-Brahmaputra!D135,D147-Brahmaputra!D147,D159-Brahmaputra!D159,D171-Brahmaputra!D171,D183-Brahmaputra!D183,D195-Brahmaputra!D195,D207-Brahmaputra!D207,D219-Brahmaputra!D219,D231-Brahmaputra!D231,D243-Brahmaputra!D243,D255-Brahmaputra!D255,D267-Brahmaputra!D267,D279-Brahmaputra!D279,D291-Brahmaputra!D291,D303-Brahmaputra!D303,D315-Brahmaputra!D315,D327-Brahmaputra!D327,D339-Brahmaputra!D339)</f>
        <v>-10.399447832172621</v>
      </c>
      <c r="F15" s="7">
        <f>Brahmaputra!D15-D15-E15</f>
        <v>-2.0124435044940423</v>
      </c>
      <c r="G15" s="7">
        <f t="shared" ref="G15:G25" si="12">$P$351*SIN(PI()/6*(C15+$P$352))</f>
        <v>-11.287597782313767</v>
      </c>
      <c r="H15" s="7">
        <f>AVERAGE(Brahmaputra!H9:H20)-AVERAGE(Brahmaputra!$H$2:$H$349)</f>
        <v>0.61721521074707653</v>
      </c>
      <c r="I15" s="7">
        <f>-AVERAGE(Brahmaputra!$H$2:$H$349)-AVERAGE(H15-Brahmaputra!H15,H27-Brahmaputra!H27,H39-Brahmaputra!H39,H51-Brahmaputra!H51,H63-Brahmaputra!H63,H75-Brahmaputra!H75,H87-Brahmaputra!H87,H99-Brahmaputra!H99,H111-Brahmaputra!H111,H123-Brahmaputra!H123,H135-Brahmaputra!H135,H147-Brahmaputra!H147,H159-Brahmaputra!H159,H171-Brahmaputra!H171,H183-Brahmaputra!H183,H195-Brahmaputra!H195,H207-Brahmaputra!H207,H219-Brahmaputra!H219,H231-Brahmaputra!H231,H243-Brahmaputra!H243,H255-Brahmaputra!H255,H267-Brahmaputra!H267,H279-Brahmaputra!H279,H291-Brahmaputra!H291,H303-Brahmaputra!H303,H315-Brahmaputra!H315,H327-Brahmaputra!H327,H339-Brahmaputra!H339)</f>
        <v>-1.1313571025597184</v>
      </c>
      <c r="J15" s="7">
        <f>Brahmaputra!H15-H15-I15-AVERAGE(Brahmaputra!$H$2:$H$349)</f>
        <v>-0.17820812244031004</v>
      </c>
      <c r="K15" s="7">
        <f>AVERAGE(Brahmaputra!I9:I20)-AVERAGE(Brahmaputra!$I$2:$I$349)</f>
        <v>9.3121485661206691</v>
      </c>
      <c r="L15" s="7">
        <f>-AVERAGE(Brahmaputra!$I$2:$I$349)-AVERAGE(K15-Brahmaputra!I15,K27-Brahmaputra!I27,K39-Brahmaputra!I39,K51-Brahmaputra!I51,K63-Brahmaputra!I63,K75-Brahmaputra!I75,K87-Brahmaputra!I87,K99-Brahmaputra!I99,K111-Brahmaputra!I111,K123-Brahmaputra!I123,K135-Brahmaputra!I135,K147-Brahmaputra!I147,K159-Brahmaputra!I159,K171-Brahmaputra!I171,K183-Brahmaputra!I183,K195-Brahmaputra!I195,K207-Brahmaputra!I207,K219-Brahmaputra!I219,K231-Brahmaputra!I231,K243-Brahmaputra!I243,K255-Brahmaputra!I255,K267-Brahmaputra!I267,K279-Brahmaputra!I279,K291-Brahmaputra!I291,K303-Brahmaputra!I303,K315-Brahmaputra!I315,K327-Brahmaputra!I327,K339-Brahmaputra!I339)</f>
        <v>5.4967789672630829E-2</v>
      </c>
      <c r="M15" s="7">
        <f>Brahmaputra!I15-K15-L15-AVERAGE(Brahmaputra!$I$2:$I$349)</f>
        <v>-3.6531354672661109E-2</v>
      </c>
      <c r="N15" s="7">
        <f>AVERAGE(Brahmaputra!J9:J20)-AVERAGE(Brahmaputra!$J$2:$J$349)</f>
        <v>1.299323817729884</v>
      </c>
      <c r="O15" s="7">
        <f>-AVERAGE(Brahmaputra!$J$2:$J$349)-AVERAGE(N15-Brahmaputra!J15,N27-Brahmaputra!J27,N39-Brahmaputra!J39,N51-Brahmaputra!J51,N63-Brahmaputra!J63,N75-Brahmaputra!J75,N87-Brahmaputra!J87,N99-Brahmaputra!J99,N111-Brahmaputra!J111,N123-Brahmaputra!J123,N135-Brahmaputra!J135,N147-Brahmaputra!J147,N159-Brahmaputra!J159,N171-Brahmaputra!J171,N183-Brahmaputra!J183,N195-Brahmaputra!J195,N207-Brahmaputra!J207,N219-Brahmaputra!J219,N231-Brahmaputra!J231,N243-Brahmaputra!J243,N255-Brahmaputra!J255,N267-Brahmaputra!J267,N279-Brahmaputra!J279,N291-Brahmaputra!J291,N303-Brahmaputra!J303,N315-Brahmaputra!J315,N327-Brahmaputra!J327,N339-Brahmaputra!J339)</f>
        <v>-3.2128204064583334</v>
      </c>
      <c r="P15" s="7">
        <f>Brahmaputra!J15-N15-O15-AVERAGE(Brahmaputra!$J$2:$J$349)</f>
        <v>-0.94262620270833386</v>
      </c>
      <c r="Q15" s="7">
        <f>AVERAGE(Brahmaputra!K9:K20)-AVERAGE(Brahmaputra!$K$2:$K$349)</f>
        <v>1.3480036954022834E-2</v>
      </c>
      <c r="R15" s="7">
        <f>-AVERAGE(Brahmaputra!$K$2:$K$349)-AVERAGE(Q15-Brahmaputra!K15,Q27-Brahmaputra!K27,Q39-Brahmaputra!K39,Q51-Brahmaputra!K51,Q63-Brahmaputra!K63,Q75-Brahmaputra!K75,Q87-Brahmaputra!K87,Q99-Brahmaputra!K99,Q111-Brahmaputra!K111,Q123-Brahmaputra!K123,Q135-Brahmaputra!K135,Q147-Brahmaputra!K147,Q159-Brahmaputra!K159,Q171-Brahmaputra!K171,Q183-Brahmaputra!K183,Q195-Brahmaputra!K195,Q207-Brahmaputra!K207,Q219-Brahmaputra!K219,Q231-Brahmaputra!K231,Q243-Brahmaputra!K243,Q255-Brahmaputra!K255,Q267-Brahmaputra!K267,Q279-Brahmaputra!K279,Q291-Brahmaputra!K291,Q303-Brahmaputra!K303,Q315-Brahmaputra!K315,Q327-Brahmaputra!K327,Q339-Brahmaputra!K339)</f>
        <v>3.4406856696428567E-2</v>
      </c>
      <c r="S15" s="7">
        <f>Brahmaputra!K15-Q15-R15-AVERAGE(Brahmaputra!$K$2:$K$349)</f>
        <v>3.9152084970238088E-2</v>
      </c>
      <c r="T15" s="7">
        <f>AVERAGE(Brahmaputra!L9:L20)-AVERAGE(Brahmaputra!$L$2:$L$349)</f>
        <v>1.4827203222413825</v>
      </c>
      <c r="U15" s="7">
        <f>-AVERAGE(Brahmaputra!$L$2:$L$349)-AVERAGE(T15-Brahmaputra!L15,T27-Brahmaputra!L27,T39-Brahmaputra!L39,T51-Brahmaputra!L51,T63-Brahmaputra!L63,T75-Brahmaputra!L75,T87-Brahmaputra!L87,T99-Brahmaputra!L99,T111-Brahmaputra!L111,T123-Brahmaputra!L123,T135-Brahmaputra!L135,T147-Brahmaputra!L147,T159-Brahmaputra!L159,T171-Brahmaputra!L171,T183-Brahmaputra!L183,T195-Brahmaputra!L195,T207-Brahmaputra!L207,T219-Brahmaputra!L219,T231-Brahmaputra!L231,T243-Brahmaputra!L243,T255-Brahmaputra!L255,T267-Brahmaputra!L267,T279-Brahmaputra!L279,T291-Brahmaputra!L291,T303-Brahmaputra!L303,T315-Brahmaputra!L315,T327-Brahmaputra!L327,T339-Brahmaputra!L339)</f>
        <v>-3.8932249065476183</v>
      </c>
      <c r="V15" s="7">
        <f>Brahmaputra!L15-T15-U15-AVERAGE(Brahmaputra!$L$2:$L$349)</f>
        <v>-0.81510294261904814</v>
      </c>
      <c r="W15" s="7">
        <f>AVERAGE(Brahmaputra!M9:M20)-AVERAGE(Brahmaputra!$M$2:$M$349)</f>
        <v>9.3228182183908159E-3</v>
      </c>
      <c r="X15" s="7">
        <f>-AVERAGE(Brahmaputra!$M$2:$M$349)-AVERAGE(W15-Brahmaputra!M15,W27-Brahmaputra!M27,W39-Brahmaputra!M39,W51-Brahmaputra!M51,W63-Brahmaputra!M63,W75-Brahmaputra!M75,W87-Brahmaputra!M87,W99-Brahmaputra!M99,W111-Brahmaputra!M111,W123-Brahmaputra!M123,W135-Brahmaputra!M135,W147-Brahmaputra!M147,W159-Brahmaputra!M159,W171-Brahmaputra!M171,W183-Brahmaputra!M183,W195-Brahmaputra!M195,W207-Brahmaputra!M207,W219-Brahmaputra!M219,W231-Brahmaputra!M231,W243-Brahmaputra!M243,W255-Brahmaputra!M255,W267-Brahmaputra!M267,W279-Brahmaputra!M279,W291-Brahmaputra!M291,W303-Brahmaputra!M303,W315-Brahmaputra!M315,W327-Brahmaputra!M327,W339-Brahmaputra!M339)</f>
        <v>-1.1441993244047627E-2</v>
      </c>
      <c r="Y15" s="7">
        <f>Brahmaputra!M15-W15-X15-AVERAGE(Brahmaputra!$M$2:$M$349)</f>
        <v>-1.2104825892856885E-3</v>
      </c>
      <c r="Z15" s="7">
        <f>AVERAGE(Brahmaputra!N9:N20)-AVERAGE(Brahmaputra!$N$2:$N$349)</f>
        <v>1.0478222844252878</v>
      </c>
      <c r="AA15" s="7">
        <f>-AVERAGE(Brahmaputra!$N$2:$N$349)-AVERAGE(Z15-Brahmaputra!N15,Z27-Brahmaputra!N27,Z39-Brahmaputra!N39,Z51-Brahmaputra!N51,Z63-Brahmaputra!N63,Z75-Brahmaputra!N75,Z87-Brahmaputra!N87,Z99-Brahmaputra!N99,Z111-Brahmaputra!N111,Z123-Brahmaputra!N123,Z135-Brahmaputra!N135,Z147-Brahmaputra!N147,Z159-Brahmaputra!N159,Z171-Brahmaputra!N171,Z183-Brahmaputra!N183,Z195-Brahmaputra!N195,Z207-Brahmaputra!N207,Z219-Brahmaputra!N219,Z231-Brahmaputra!N231,Z243-Brahmaputra!N243,Z255-Brahmaputra!N255,Z267-Brahmaputra!N267,Z279-Brahmaputra!N279,Z291-Brahmaputra!N291,Z303-Brahmaputra!N303,Z315-Brahmaputra!N315,Z327-Brahmaputra!N327,Z339-Brahmaputra!N339)</f>
        <v>1.2550268405654763</v>
      </c>
      <c r="AB15" s="7">
        <f>Brahmaputra!N15-Z15-AA15-AVERAGE(Brahmaputra!$N$2:$N$349)</f>
        <v>0.26633413776785719</v>
      </c>
      <c r="AC15" s="7">
        <f>AVERAGE(Brahmaputra!O9:O20)-AVERAGE(Brahmaputra!$O$2:$O$349)</f>
        <v>7.4179733017244232E-2</v>
      </c>
      <c r="AD15" s="7">
        <f>-AVERAGE(Brahmaputra!$O$2:$O$349)-AVERAGE(AC15-Brahmaputra!O15,AC27-Brahmaputra!O27,AC39-Brahmaputra!O39,AC51-Brahmaputra!O51,AC63-Brahmaputra!O63,AC75-Brahmaputra!O75,AC87-Brahmaputra!O87,AC99-Brahmaputra!O99,AC111-Brahmaputra!O111,AC123-Brahmaputra!O123,AC135-Brahmaputra!O135,AC147-Brahmaputra!O147,AC159-Brahmaputra!O159,AC171-Brahmaputra!O171,AC183-Brahmaputra!O183,AC195-Brahmaputra!O195,AC207-Brahmaputra!O207,AC219-Brahmaputra!O219,AC231-Brahmaputra!O231,AC243-Brahmaputra!O243,AC255-Brahmaputra!O255,AC267-Brahmaputra!O267,AC279-Brahmaputra!O279,AC291-Brahmaputra!O291,AC303-Brahmaputra!O303,AC315-Brahmaputra!O315,AC327-Brahmaputra!O327,AC339-Brahmaputra!O339)</f>
        <v>-2.758445452797619</v>
      </c>
      <c r="AE15" s="7">
        <f>Brahmaputra!O15-AC15-AD15-AVERAGE(Brahmaputra!$O$2:$O$349)</f>
        <v>7.9197514464286911E-2</v>
      </c>
      <c r="AF15" s="7">
        <f>AVERAGE(Brahmaputra!P9:P20)-AVERAGE(Brahmaputra!$P$2:$P$349)</f>
        <v>0.44632369324712662</v>
      </c>
      <c r="AG15" s="7">
        <f>-AVERAGE(Brahmaputra!$P$2:$P$349)-AVERAGE(AF15-Brahmaputra!P15,AF27-Brahmaputra!P27,AF39-Brahmaputra!P39,AF51-Brahmaputra!P51,AF63-Brahmaputra!P63,AF75-Brahmaputra!P75,AF87-Brahmaputra!P87,AF99-Brahmaputra!P99,AF111-Brahmaputra!P111,AF123-Brahmaputra!P123,AF135-Brahmaputra!P135,AF147-Brahmaputra!P147,AF159-Brahmaputra!P159,AF171-Brahmaputra!P171,AF183-Brahmaputra!P183,AF195-Brahmaputra!P195,AF207-Brahmaputra!P207,AF219-Brahmaputra!P219,AF231-Brahmaputra!P231,AF243-Brahmaputra!P243,AF255-Brahmaputra!P255,AF267-Brahmaputra!P267,AF279-Brahmaputra!P279,AF291-Brahmaputra!P291,AF303-Brahmaputra!P303,AF315-Brahmaputra!P315,AF327-Brahmaputra!P327,AF339-Brahmaputra!P339)</f>
        <v>-0.73655440919642856</v>
      </c>
      <c r="AH15" s="7">
        <f>Brahmaputra!P15-AF15-AG15-AVERAGE(Brahmaputra!$P$2:$P$349)</f>
        <v>-0.42343701080357138</v>
      </c>
    </row>
    <row r="16" spans="1:37" x14ac:dyDescent="0.2">
      <c r="A16" s="3">
        <v>33312</v>
      </c>
      <c r="B16">
        <f t="shared" si="0"/>
        <v>1991</v>
      </c>
      <c r="C16">
        <f t="shared" si="1"/>
        <v>3</v>
      </c>
      <c r="D16" s="7">
        <f>AVERAGE(Brahmaputra!D10:D21)</f>
        <v>14.531294147499999</v>
      </c>
      <c r="E16" s="7">
        <f>-AVERAGE(D16-Brahmaputra!D16,D28-Brahmaputra!D28,D40-Brahmaputra!D40,D52-Brahmaputra!D52,D64-Brahmaputra!D64,D76-Brahmaputra!D76,D88-Brahmaputra!D88,D100-Brahmaputra!D100,D112-Brahmaputra!D112,D124-Brahmaputra!D124,D136-Brahmaputra!D136,D148-Brahmaputra!D148,D160-Brahmaputra!D160,D172-Brahmaputra!D172,D184-Brahmaputra!D184,D196-Brahmaputra!D196,D208-Brahmaputra!D208,D220-Brahmaputra!D220,D232-Brahmaputra!D232,D244-Brahmaputra!D244,D256-Brahmaputra!D256,D268-Brahmaputra!D268,D280-Brahmaputra!D280,D292-Brahmaputra!D292,D304-Brahmaputra!D304,D316-Brahmaputra!D316,D328-Brahmaputra!D328,D340-Brahmaputra!D340)</f>
        <v>-8.9591136421726176</v>
      </c>
      <c r="F16" s="7">
        <f>Brahmaputra!D16-D16-E16</f>
        <v>-1.4346663953273815</v>
      </c>
      <c r="G16" s="7">
        <f t="shared" si="12"/>
        <v>-8.7109282520980571</v>
      </c>
      <c r="H16" s="7">
        <f>AVERAGE(Brahmaputra!H10:H21)-AVERAGE(Brahmaputra!$H$2:$H$349)</f>
        <v>0.6356173107470795</v>
      </c>
      <c r="I16" s="7">
        <f>-AVERAGE(Brahmaputra!$H$2:$H$349)-AVERAGE(H16-Brahmaputra!H16,H28-Brahmaputra!H28,H40-Brahmaputra!H40,H52-Brahmaputra!H52,H64-Brahmaputra!H64,H76-Brahmaputra!H76,H88-Brahmaputra!H88,H100-Brahmaputra!H100,H112-Brahmaputra!H112,H124-Brahmaputra!H124,H136-Brahmaputra!H136,H148-Brahmaputra!H148,H160-Brahmaputra!H160,H172-Brahmaputra!H172,H184-Brahmaputra!H184,H196-Brahmaputra!H196,H208-Brahmaputra!H208,H220-Brahmaputra!H220,H232-Brahmaputra!H232,H244-Brahmaputra!H244,H256-Brahmaputra!H256,H268-Brahmaputra!H268,H280-Brahmaputra!H280,H292-Brahmaputra!H292,H304-Brahmaputra!H304,H316-Brahmaputra!H316,H328-Brahmaputra!H328,H340-Brahmaputra!H340)</f>
        <v>-1.4790100816072709</v>
      </c>
      <c r="J16" s="7">
        <f>Brahmaputra!H16-H16-I16-AVERAGE(Brahmaputra!$H$2:$H$349)</f>
        <v>-0.24769992339281544</v>
      </c>
      <c r="K16" s="7">
        <f>AVERAGE(Brahmaputra!I10:I21)-AVERAGE(Brahmaputra!$I$2:$I$349)</f>
        <v>9.3385666169539832</v>
      </c>
      <c r="L16" s="7">
        <f>-AVERAGE(Brahmaputra!$I$2:$I$349)-AVERAGE(K16-Brahmaputra!I16,K28-Brahmaputra!I28,K40-Brahmaputra!I40,K52-Brahmaputra!I52,K64-Brahmaputra!I64,K76-Brahmaputra!I76,K88-Brahmaputra!I88,K100-Brahmaputra!I100,K112-Brahmaputra!I112,K124-Brahmaputra!I124,K136-Brahmaputra!I136,K148-Brahmaputra!I148,K160-Brahmaputra!I160,K172-Brahmaputra!I172,K184-Brahmaputra!I184,K196-Brahmaputra!I196,K208-Brahmaputra!I208,K220-Brahmaputra!I220,K232-Brahmaputra!I232,K244-Brahmaputra!I244,K256-Brahmaputra!I256,K268-Brahmaputra!I268,K280-Brahmaputra!I280,K292-Brahmaputra!I292,K304-Brahmaputra!I304,K316-Brahmaputra!I316,K328-Brahmaputra!I328,K340-Brahmaputra!I340)</f>
        <v>0.38689349922620409</v>
      </c>
      <c r="M16" s="7">
        <f>Brahmaputra!I16-K16-L16-AVERAGE(Brahmaputra!$I$2:$I$349)</f>
        <v>-0.11833245505954437</v>
      </c>
      <c r="N16" s="7">
        <f>AVERAGE(Brahmaputra!J10:J21)-AVERAGE(Brahmaputra!$J$2:$J$349)</f>
        <v>1.3390553202298836</v>
      </c>
      <c r="O16" s="7">
        <f>-AVERAGE(Brahmaputra!$J$2:$J$349)-AVERAGE(N16-Brahmaputra!J16,N28-Brahmaputra!J28,N40-Brahmaputra!J40,N52-Brahmaputra!J52,N64-Brahmaputra!J64,N76-Brahmaputra!J76,N88-Brahmaputra!J88,N100-Brahmaputra!J100,N112-Brahmaputra!J112,N124-Brahmaputra!J124,N136-Brahmaputra!J136,N148-Brahmaputra!J148,N160-Brahmaputra!J160,N172-Brahmaputra!J172,N184-Brahmaputra!J184,N196-Brahmaputra!J196,N208-Brahmaputra!J208,N220-Brahmaputra!J220,N232-Brahmaputra!J232,N244-Brahmaputra!J244,N256-Brahmaputra!J256,N268-Brahmaputra!J268,N280-Brahmaputra!J280,N292-Brahmaputra!J292,N304-Brahmaputra!J304,N316-Brahmaputra!J316,N328-Brahmaputra!J328,N340-Brahmaputra!J340)</f>
        <v>-3.3254686616666671</v>
      </c>
      <c r="P16" s="7">
        <f>Brahmaputra!J16-N16-O16-AVERAGE(Brahmaputra!$J$2:$J$349)</f>
        <v>-0.9336057499999999</v>
      </c>
      <c r="Q16" s="7">
        <f>AVERAGE(Brahmaputra!K10:K21)-AVERAGE(Brahmaputra!$K$2:$K$349)</f>
        <v>1.1797766120689501E-2</v>
      </c>
      <c r="R16" s="7">
        <f>-AVERAGE(Brahmaputra!$K$2:$K$349)-AVERAGE(Q16-Brahmaputra!K16,Q28-Brahmaputra!K28,Q40-Brahmaputra!K40,Q52-Brahmaputra!K52,Q64-Brahmaputra!K64,Q76-Brahmaputra!K76,Q88-Brahmaputra!K88,Q100-Brahmaputra!K100,Q112-Brahmaputra!K112,Q124-Brahmaputra!K124,Q136-Brahmaputra!K136,Q148-Brahmaputra!K148,Q160-Brahmaputra!K160,Q172-Brahmaputra!K172,Q184-Brahmaputra!K184,Q196-Brahmaputra!K196,Q208-Brahmaputra!K208,Q220-Brahmaputra!K220,Q232-Brahmaputra!K232,Q244-Brahmaputra!K244,Q256-Brahmaputra!K256,Q268-Brahmaputra!K268,Q280-Brahmaputra!K280,Q292-Brahmaputra!K292,Q304-Brahmaputra!K304,Q316-Brahmaputra!K316,Q328-Brahmaputra!K328,Q340-Brahmaputra!K340)</f>
        <v>3.16305175892857E-2</v>
      </c>
      <c r="S16" s="7">
        <f>Brahmaputra!K16-Q16-R16-AVERAGE(Brahmaputra!$K$2:$K$349)</f>
        <v>-2.5320915089285689E-2</v>
      </c>
      <c r="T16" s="7">
        <f>AVERAGE(Brahmaputra!L10:L21)-AVERAGE(Brahmaputra!$L$2:$L$349)</f>
        <v>1.550798124741382</v>
      </c>
      <c r="U16" s="7">
        <f>-AVERAGE(Brahmaputra!$L$2:$L$349)-AVERAGE(T16-Brahmaputra!L16,T28-Brahmaputra!L28,T40-Brahmaputra!L40,T52-Brahmaputra!L52,T64-Brahmaputra!L64,T76-Brahmaputra!L76,T88-Brahmaputra!L88,T100-Brahmaputra!L100,T112-Brahmaputra!L112,T124-Brahmaputra!L124,T136-Brahmaputra!L136,T148-Brahmaputra!L148,T160-Brahmaputra!L160,T172-Brahmaputra!L172,T184-Brahmaputra!L184,T196-Brahmaputra!L196,T208-Brahmaputra!L208,T220-Brahmaputra!L220,T232-Brahmaputra!L232,T244-Brahmaputra!L244,T256-Brahmaputra!L256,T268-Brahmaputra!L268,T280-Brahmaputra!L280,T292-Brahmaputra!L292,T304-Brahmaputra!L304,T316-Brahmaputra!L316,T328-Brahmaputra!L328,T340-Brahmaputra!L340)</f>
        <v>-3.7069207016071424</v>
      </c>
      <c r="V16" s="7">
        <f>Brahmaputra!L16-T16-U16-AVERAGE(Brahmaputra!$L$2:$L$349)</f>
        <v>-0.43268347005952368</v>
      </c>
      <c r="W16" s="7">
        <f>AVERAGE(Brahmaputra!M10:M21)-AVERAGE(Brahmaputra!$M$2:$M$349)</f>
        <v>9.2265740517241401E-3</v>
      </c>
      <c r="X16" s="7">
        <f>-AVERAGE(Brahmaputra!$M$2:$M$349)-AVERAGE(W16-Brahmaputra!M16,W28-Brahmaputra!M28,W40-Brahmaputra!M40,W52-Brahmaputra!M52,W64-Brahmaputra!M64,W76-Brahmaputra!M76,W88-Brahmaputra!M88,W100-Brahmaputra!M100,W112-Brahmaputra!M112,W124-Brahmaputra!M124,W136-Brahmaputra!M136,W148-Brahmaputra!M148,W160-Brahmaputra!M160,W172-Brahmaputra!M172,W184-Brahmaputra!M184,W196-Brahmaputra!M196,W208-Brahmaputra!M208,W220-Brahmaputra!M220,W232-Brahmaputra!M232,W244-Brahmaputra!M244,W256-Brahmaputra!M256,W268-Brahmaputra!M268,W280-Brahmaputra!M280,W292-Brahmaputra!M292,W304-Brahmaputra!M304,W316-Brahmaputra!M316,W328-Brahmaputra!M328,W340-Brahmaputra!M340)</f>
        <v>-1.138205517857141E-2</v>
      </c>
      <c r="Y16" s="7">
        <f>Brahmaputra!M16-W16-X16-AVERAGE(Brahmaputra!$M$2:$M$349)</f>
        <v>-1.1741764880952299E-3</v>
      </c>
      <c r="Z16" s="7">
        <f>AVERAGE(Brahmaputra!N10:N21)-AVERAGE(Brahmaputra!$N$2:$N$349)</f>
        <v>1.075266601091954</v>
      </c>
      <c r="AA16" s="7">
        <f>-AVERAGE(Brahmaputra!$N$2:$N$349)-AVERAGE(Z16-Brahmaputra!N16,Z28-Brahmaputra!N28,Z40-Brahmaputra!N40,Z52-Brahmaputra!N52,Z64-Brahmaputra!N64,Z76-Brahmaputra!N76,Z88-Brahmaputra!N88,Z100-Brahmaputra!N100,Z112-Brahmaputra!N112,Z124-Brahmaputra!N124,Z136-Brahmaputra!N136,Z148-Brahmaputra!N148,Z160-Brahmaputra!N160,Z172-Brahmaputra!N172,Z184-Brahmaputra!N184,Z196-Brahmaputra!N196,Z208-Brahmaputra!N208,Z220-Brahmaputra!N220,Z232-Brahmaputra!N232,Z244-Brahmaputra!N244,Z256-Brahmaputra!N256,Z268-Brahmaputra!N268,Z280-Brahmaputra!N280,Z292-Brahmaputra!N292,Z304-Brahmaputra!N304,Z316-Brahmaputra!N316,Z328-Brahmaputra!N328,Z340-Brahmaputra!N340)</f>
        <v>2.3465298505952386</v>
      </c>
      <c r="AB16" s="7">
        <f>Brahmaputra!N16-Z16-AA16-AVERAGE(Brahmaputra!$N$2:$N$349)</f>
        <v>0.55156209107142828</v>
      </c>
      <c r="AC16" s="7">
        <f>AVERAGE(Brahmaputra!O10:O21)-AVERAGE(Brahmaputra!$O$2:$O$349)</f>
        <v>7.4404561350577936E-2</v>
      </c>
      <c r="AD16" s="7">
        <f>-AVERAGE(Brahmaputra!$O$2:$O$349)-AVERAGE(AC16-Brahmaputra!O16,AC28-Brahmaputra!O28,AC40-Brahmaputra!O40,AC52-Brahmaputra!O52,AC64-Brahmaputra!O64,AC76-Brahmaputra!O76,AC88-Brahmaputra!O88,AC100-Brahmaputra!O100,AC112-Brahmaputra!O112,AC124-Brahmaputra!O124,AC136-Brahmaputra!O136,AC148-Brahmaputra!O148,AC160-Brahmaputra!O160,AC172-Brahmaputra!O172,AC184-Brahmaputra!O184,AC196-Brahmaputra!O196,AC208-Brahmaputra!O208,AC220-Brahmaputra!O220,AC232-Brahmaputra!O232,AC244-Brahmaputra!O244,AC256-Brahmaputra!O256,AC268-Brahmaputra!O268,AC280-Brahmaputra!O280,AC292-Brahmaputra!O292,AC304-Brahmaputra!O304,AC316-Brahmaputra!O316,AC328-Brahmaputra!O328,AC340-Brahmaputra!O340)</f>
        <v>-2.5350125833333319</v>
      </c>
      <c r="AE16" s="7">
        <f>Brahmaputra!O16-AC16-AD16-AVERAGE(Brahmaputra!$O$2:$O$349)</f>
        <v>0.23057414666666531</v>
      </c>
      <c r="AF16" s="7">
        <f>AVERAGE(Brahmaputra!P10:P21)-AVERAGE(Brahmaputra!$P$2:$P$349)</f>
        <v>0.49656059408046005</v>
      </c>
      <c r="AG16" s="7">
        <f>-AVERAGE(Brahmaputra!$P$2:$P$349)-AVERAGE(AF16-Brahmaputra!P16,AF28-Brahmaputra!P28,AF40-Brahmaputra!P40,AF52-Brahmaputra!P52,AF64-Brahmaputra!P64,AF76-Brahmaputra!P76,AF88-Brahmaputra!P88,AF100-Brahmaputra!P100,AF112-Brahmaputra!P112,AF124-Brahmaputra!P124,AF136-Brahmaputra!P136,AF148-Brahmaputra!P148,AF160-Brahmaputra!P160,AF172-Brahmaputra!P172,AF184-Brahmaputra!P184,AF196-Brahmaputra!P196,AF208-Brahmaputra!P208,AF220-Brahmaputra!P220,AF232-Brahmaputra!P232,AF244-Brahmaputra!P244,AF256-Brahmaputra!P256,AF268-Brahmaputra!P268,AF280-Brahmaputra!P280,AF292-Brahmaputra!P292,AF304-Brahmaputra!P304,AF316-Brahmaputra!P316,AF328-Brahmaputra!P328,AF340-Brahmaputra!P340)</f>
        <v>-0.6663830883035714</v>
      </c>
      <c r="AH16" s="7">
        <f>Brahmaputra!P16-AF16-AG16-AVERAGE(Brahmaputra!$P$2:$P$349)</f>
        <v>-0.45800342252976195</v>
      </c>
    </row>
    <row r="17" spans="1:34" x14ac:dyDescent="0.2">
      <c r="A17" s="3">
        <v>33343</v>
      </c>
      <c r="B17">
        <f t="shared" si="0"/>
        <v>1991</v>
      </c>
      <c r="C17">
        <f t="shared" si="1"/>
        <v>4</v>
      </c>
      <c r="D17" s="7">
        <f>AVERAGE(Brahmaputra!D11:D22)</f>
        <v>14.614788969999999</v>
      </c>
      <c r="E17" s="7">
        <f>-AVERAGE(D17-Brahmaputra!D17,D29-Brahmaputra!D29,D41-Brahmaputra!D41,D53-Brahmaputra!D53,D65-Brahmaputra!D65,D77-Brahmaputra!D77,D89-Brahmaputra!D89,D101-Brahmaputra!D101,D113-Brahmaputra!D113,D125-Brahmaputra!D125,D137-Brahmaputra!D137,D149-Brahmaputra!D149,D161-Brahmaputra!D161,D173-Brahmaputra!D173,D185-Brahmaputra!D185,D197-Brahmaputra!D197,D209-Brahmaputra!D209,D221-Brahmaputra!D221,D233-Brahmaputra!D233,D245-Brahmaputra!D245,D257-Brahmaputra!D257,D269-Brahmaputra!D269,D281-Brahmaputra!D281,D293-Brahmaputra!D293,D305-Brahmaputra!D305,D317-Brahmaputra!D317,D329-Brahmaputra!D329,D341-Brahmaputra!D341)</f>
        <v>-4.1105988170833339</v>
      </c>
      <c r="F17" s="7">
        <f>Brahmaputra!D17-D17-E17</f>
        <v>-1.2548357929166656</v>
      </c>
      <c r="G17" s="7">
        <f t="shared" si="12"/>
        <v>-3.8001725314072221</v>
      </c>
      <c r="H17" s="7">
        <f>AVERAGE(Brahmaputra!H11:H22)-AVERAGE(Brahmaputra!$H$2:$H$349)</f>
        <v>0.65138472574710704</v>
      </c>
      <c r="I17" s="7">
        <f>-AVERAGE(Brahmaputra!$H$2:$H$349)-AVERAGE(H17-Brahmaputra!H17,H29-Brahmaputra!H29,H41-Brahmaputra!H41,H53-Brahmaputra!H53,H65-Brahmaputra!H65,H77-Brahmaputra!H77,H89-Brahmaputra!H89,H101-Brahmaputra!H101,H113-Brahmaputra!H113,H125-Brahmaputra!H125,H137-Brahmaputra!H137,H149-Brahmaputra!H149,H161-Brahmaputra!H161,H173-Brahmaputra!H173,H185-Brahmaputra!H185,H197-Brahmaputra!H197,H209-Brahmaputra!H209,H221-Brahmaputra!H221,H233-Brahmaputra!H233,H245-Brahmaputra!H245,H257-Brahmaputra!H257,H269-Brahmaputra!H269,H281-Brahmaputra!H281,H293-Brahmaputra!H293,H305-Brahmaputra!H305,H317-Brahmaputra!H317,H329-Brahmaputra!H329,H341-Brahmaputra!H341)</f>
        <v>-1.7137204121727336</v>
      </c>
      <c r="J17" s="7">
        <f>Brahmaputra!H17-H17-I17-AVERAGE(Brahmaputra!$H$2:$H$349)</f>
        <v>-0.35688200782738022</v>
      </c>
      <c r="K17" s="7">
        <f>AVERAGE(Brahmaputra!I11:I22)-AVERAGE(Brahmaputra!$I$2:$I$349)</f>
        <v>9.3480696636206346</v>
      </c>
      <c r="L17" s="7">
        <f>-AVERAGE(Brahmaputra!$I$2:$I$349)-AVERAGE(K17-Brahmaputra!I17,K29-Brahmaputra!I29,K41-Brahmaputra!I41,K53-Brahmaputra!I53,K65-Brahmaputra!I65,K77-Brahmaputra!I77,K89-Brahmaputra!I89,K101-Brahmaputra!I101,K113-Brahmaputra!I113,K125-Brahmaputra!I125,K137-Brahmaputra!I137,K149-Brahmaputra!I149,K161-Brahmaputra!I161,K173-Brahmaputra!I173,K185-Brahmaputra!I185,K197-Brahmaputra!I197,K209-Brahmaputra!I209,K221-Brahmaputra!I221,K233-Brahmaputra!I233,K245-Brahmaputra!I245,K257-Brahmaputra!I257,K269-Brahmaputra!I269,K281-Brahmaputra!I281,K293-Brahmaputra!I293,K305-Brahmaputra!I305,K317-Brahmaputra!I317,K329-Brahmaputra!I329,K341-Brahmaputra!I341)</f>
        <v>0.71717339565478255</v>
      </c>
      <c r="M17" s="7">
        <f>Brahmaputra!I17-K17-L17-AVERAGE(Brahmaputra!$I$2:$I$349)</f>
        <v>-8.0315408154774559E-2</v>
      </c>
      <c r="N17" s="7">
        <f>AVERAGE(Brahmaputra!J11:J22)-AVERAGE(Brahmaputra!$J$2:$J$349)</f>
        <v>1.3822146460632165</v>
      </c>
      <c r="O17" s="7">
        <f>-AVERAGE(Brahmaputra!$J$2:$J$349)-AVERAGE(N17-Brahmaputra!J17,N29-Brahmaputra!J29,N41-Brahmaputra!J41,N53-Brahmaputra!J53,N65-Brahmaputra!J65,N77-Brahmaputra!J77,N89-Brahmaputra!J89,N101-Brahmaputra!J101,N113-Brahmaputra!J113,N125-Brahmaputra!J125,N137-Brahmaputra!J137,N149-Brahmaputra!J149,N161-Brahmaputra!J161,N173-Brahmaputra!J173,N185-Brahmaputra!J185,N197-Brahmaputra!J197,N209-Brahmaputra!J209,N221-Brahmaputra!J221,N233-Brahmaputra!J233,N245-Brahmaputra!J245,N257-Brahmaputra!J257,N269-Brahmaputra!J269,N281-Brahmaputra!J281,N293-Brahmaputra!J293,N305-Brahmaputra!J305,N317-Brahmaputra!J317,N329-Brahmaputra!J329,N341-Brahmaputra!J341)</f>
        <v>-2.9575804788095241</v>
      </c>
      <c r="P17" s="7">
        <f>Brahmaputra!J17-N17-O17-AVERAGE(Brahmaputra!$J$2:$J$349)</f>
        <v>-0.95630848869047558</v>
      </c>
      <c r="Q17" s="7">
        <f>AVERAGE(Brahmaputra!K11:K22)-AVERAGE(Brahmaputra!$K$2:$K$349)</f>
        <v>1.0547459454022801E-2</v>
      </c>
      <c r="R17" s="7">
        <f>-AVERAGE(Brahmaputra!$K$2:$K$349)-AVERAGE(Q17-Brahmaputra!K17,Q29-Brahmaputra!K29,Q41-Brahmaputra!K41,Q53-Brahmaputra!K53,Q65-Brahmaputra!K65,Q77-Brahmaputra!K77,Q89-Brahmaputra!K89,Q101-Brahmaputra!K101,Q113-Brahmaputra!K113,Q125-Brahmaputra!K125,Q137-Brahmaputra!K137,Q149-Brahmaputra!K149,Q161-Brahmaputra!K161,Q173-Brahmaputra!K173,Q185-Brahmaputra!K185,Q197-Brahmaputra!K197,Q209-Brahmaputra!K209,Q221-Brahmaputra!K221,Q233-Brahmaputra!K233,Q245-Brahmaputra!K245,Q257-Brahmaputra!K257,Q269-Brahmaputra!K269,Q281-Brahmaputra!K281,Q293-Brahmaputra!K293,Q305-Brahmaputra!K305,Q317-Brahmaputra!K317,Q329-Brahmaputra!K329,Q341-Brahmaputra!K341)</f>
        <v>-6.7919355922619051E-2</v>
      </c>
      <c r="S17" s="7">
        <f>Brahmaputra!K17-Q17-R17-AVERAGE(Brahmaputra!$K$2:$K$349)</f>
        <v>3.5370950892857356E-3</v>
      </c>
      <c r="T17" s="7">
        <f>AVERAGE(Brahmaputra!L11:L22)-AVERAGE(Brahmaputra!$L$2:$L$349)</f>
        <v>1.5570380947413831</v>
      </c>
      <c r="U17" s="7">
        <f>-AVERAGE(Brahmaputra!$L$2:$L$349)-AVERAGE(T17-Brahmaputra!L17,T29-Brahmaputra!L29,T41-Brahmaputra!L41,T53-Brahmaputra!L53,T65-Brahmaputra!L65,T77-Brahmaputra!L77,T89-Brahmaputra!L89,T101-Brahmaputra!L101,T113-Brahmaputra!L113,T125-Brahmaputra!L125,T137-Brahmaputra!L137,T149-Brahmaputra!L149,T161-Brahmaputra!L161,T173-Brahmaputra!L173,T185-Brahmaputra!L185,T197-Brahmaputra!L197,T209-Brahmaputra!L209,T221-Brahmaputra!L221,T233-Brahmaputra!L233,T245-Brahmaputra!L245,T257-Brahmaputra!L257,T269-Brahmaputra!L269,T281-Brahmaputra!L281,T293-Brahmaputra!L293,T305-Brahmaputra!L305,T317-Brahmaputra!L317,T329-Brahmaputra!L329,T341-Brahmaputra!L341)</f>
        <v>-2.2841316058333341</v>
      </c>
      <c r="V17" s="7">
        <f>Brahmaputra!L17-T17-U17-AVERAGE(Brahmaputra!$L$2:$L$349)</f>
        <v>-0.58802278583333312</v>
      </c>
      <c r="W17" s="7">
        <f>AVERAGE(Brahmaputra!M11:M22)-AVERAGE(Brahmaputra!$M$2:$M$349)</f>
        <v>9.1303298850574921E-3</v>
      </c>
      <c r="X17" s="7">
        <f>-AVERAGE(Brahmaputra!$M$2:$M$349)-AVERAGE(W17-Brahmaputra!M17,W29-Brahmaputra!M29,W41-Brahmaputra!M41,W53-Brahmaputra!M53,W65-Brahmaputra!M65,W77-Brahmaputra!M77,W89-Brahmaputra!M89,W101-Brahmaputra!M101,W113-Brahmaputra!M113,W125-Brahmaputra!M125,W137-Brahmaputra!M137,W149-Brahmaputra!M149,W161-Brahmaputra!M161,W173-Brahmaputra!M173,W185-Brahmaputra!M185,W197-Brahmaputra!M197,W209-Brahmaputra!M209,W221-Brahmaputra!M221,W233-Brahmaputra!M233,W245-Brahmaputra!M245,W257-Brahmaputra!M257,W269-Brahmaputra!M269,W281-Brahmaputra!M281,W293-Brahmaputra!M293,W305-Brahmaputra!M305,W317-Brahmaputra!M317,W329-Brahmaputra!M329,W341-Brahmaputra!M341)</f>
        <v>-6.833581175595238E-2</v>
      </c>
      <c r="Y17" s="7">
        <f>Brahmaputra!M17-W17-X17-AVERAGE(Brahmaputra!$M$2:$M$349)</f>
        <v>-8.2739457440476338E-3</v>
      </c>
      <c r="Z17" s="7">
        <f>AVERAGE(Brahmaputra!N11:N22)-AVERAGE(Brahmaputra!$N$2:$N$349)</f>
        <v>1.0805913435919541</v>
      </c>
      <c r="AA17" s="7">
        <f>-AVERAGE(Brahmaputra!$N$2:$N$349)-AVERAGE(Z17-Brahmaputra!N17,Z29-Brahmaputra!N29,Z41-Brahmaputra!N41,Z53-Brahmaputra!N53,Z65-Brahmaputra!N65,Z77-Brahmaputra!N77,Z89-Brahmaputra!N89,Z101-Brahmaputra!N101,Z113-Brahmaputra!N113,Z125-Brahmaputra!N125,Z137-Brahmaputra!N137,Z149-Brahmaputra!N149,Z161-Brahmaputra!N161,Z173-Brahmaputra!N173,Z185-Brahmaputra!N185,Z197-Brahmaputra!N197,Z209-Brahmaputra!N209,Z221-Brahmaputra!N221,Z233-Brahmaputra!N233,Z245-Brahmaputra!N245,Z257-Brahmaputra!N257,Z269-Brahmaputra!N269,Z281-Brahmaputra!N281,Z293-Brahmaputra!N293,Z305-Brahmaputra!N305,Z317-Brahmaputra!N317,Z329-Brahmaputra!N329,Z341-Brahmaputra!N341)</f>
        <v>3.3466519697916675</v>
      </c>
      <c r="AB17" s="7">
        <f>Brahmaputra!N17-Z17-AA17-AVERAGE(Brahmaputra!$N$2:$N$349)</f>
        <v>0.92774135937499924</v>
      </c>
      <c r="AC17" s="7">
        <f>AVERAGE(Brahmaputra!O11:O22)-AVERAGE(Brahmaputra!$O$2:$O$349)</f>
        <v>7.1818673850577497E-2</v>
      </c>
      <c r="AD17" s="7">
        <f>-AVERAGE(Brahmaputra!$O$2:$O$349)-AVERAGE(AC17-Brahmaputra!O17,AC29-Brahmaputra!O29,AC41-Brahmaputra!O41,AC53-Brahmaputra!O53,AC65-Brahmaputra!O65,AC77-Brahmaputra!O77,AC89-Brahmaputra!O89,AC101-Brahmaputra!O101,AC113-Brahmaputra!O113,AC125-Brahmaputra!O125,AC137-Brahmaputra!O137,AC149-Brahmaputra!O149,AC161-Brahmaputra!O161,AC173-Brahmaputra!O173,AC185-Brahmaputra!O185,AC197-Brahmaputra!O197,AC209-Brahmaputra!O209,AC221-Brahmaputra!O221,AC233-Brahmaputra!O233,AC245-Brahmaputra!O245,AC257-Brahmaputra!O257,AC269-Brahmaputra!O269,AC281-Brahmaputra!O281,AC293-Brahmaputra!O293,AC305-Brahmaputra!O305,AC317-Brahmaputra!O317,AC329-Brahmaputra!O329,AC341-Brahmaputra!O341)</f>
        <v>-0.60610946633928542</v>
      </c>
      <c r="AE17" s="7">
        <f>Brahmaputra!O17-AC17-AD17-AVERAGE(Brahmaputra!$O$2:$O$349)</f>
        <v>0.24239540717261931</v>
      </c>
      <c r="AF17" s="7">
        <f>AVERAGE(Brahmaputra!P11:P22)-AVERAGE(Brahmaputra!$P$2:$P$349)</f>
        <v>0.50399101824712678</v>
      </c>
      <c r="AG17" s="7">
        <f>-AVERAGE(Brahmaputra!$P$2:$P$349)-AVERAGE(AF17-Brahmaputra!P17,AF29-Brahmaputra!P29,AF41-Brahmaputra!P41,AF53-Brahmaputra!P53,AF65-Brahmaputra!P65,AF77-Brahmaputra!P77,AF89-Brahmaputra!P89,AF101-Brahmaputra!P101,AF113-Brahmaputra!P113,AF125-Brahmaputra!P125,AF137-Brahmaputra!P137,AF149-Brahmaputra!P149,AF161-Brahmaputra!P161,AF173-Brahmaputra!P173,AF185-Brahmaputra!P185,AF197-Brahmaputra!P197,AF209-Brahmaputra!P209,AF221-Brahmaputra!P221,AF233-Brahmaputra!P233,AF245-Brahmaputra!P245,AF257-Brahmaputra!P257,AF269-Brahmaputra!P269,AF281-Brahmaputra!P281,AF293-Brahmaputra!P293,AF305-Brahmaputra!P305,AF317-Brahmaputra!P317,AF329-Brahmaputra!P329,AF341-Brahmaputra!P341)</f>
        <v>-0.47663300770833333</v>
      </c>
      <c r="AH17" s="7">
        <f>Brahmaputra!P17-AF17-AG17-AVERAGE(Brahmaputra!$P$2:$P$349)</f>
        <v>-0.43870252729166676</v>
      </c>
    </row>
    <row r="18" spans="1:34" x14ac:dyDescent="0.2">
      <c r="A18" s="3">
        <v>33373</v>
      </c>
      <c r="B18">
        <f t="shared" si="0"/>
        <v>1991</v>
      </c>
      <c r="C18">
        <f t="shared" si="1"/>
        <v>5</v>
      </c>
      <c r="D18" s="7">
        <f>AVERAGE(Brahmaputra!D12:D23)</f>
        <v>14.331682960833334</v>
      </c>
      <c r="E18" s="7">
        <f>-AVERAGE(D18-Brahmaputra!D18,D30-Brahmaputra!D30,D42-Brahmaputra!D42,D54-Brahmaputra!D54,D66-Brahmaputra!D66,D78-Brahmaputra!D78,D90-Brahmaputra!D90,D102-Brahmaputra!D102,D114-Brahmaputra!D114,D126-Brahmaputra!D126,D138-Brahmaputra!D138,D150-Brahmaputra!D150,D162-Brahmaputra!D162,D174-Brahmaputra!D174,D186-Brahmaputra!D186,D198-Brahmaputra!D198,D210-Brahmaputra!D210,D222-Brahmaputra!D222,D234-Brahmaputra!D234,D246-Brahmaputra!D246,D258-Brahmaputra!D258,D270-Brahmaputra!D270,D282-Brahmaputra!D282,D294-Brahmaputra!D294,D306-Brahmaputra!D306,D318-Brahmaputra!D318,D330-Brahmaputra!D330,D342-Brahmaputra!D342)</f>
        <v>1.2718823487797624</v>
      </c>
      <c r="F18" s="7">
        <f>Brahmaputra!D18-D18-E18</f>
        <v>3.406490230386904</v>
      </c>
      <c r="G18" s="7">
        <f t="shared" si="12"/>
        <v>2.1288363501731138</v>
      </c>
      <c r="H18" s="7">
        <f>AVERAGE(Brahmaputra!H12:H23)-AVERAGE(Brahmaputra!$H$2:$H$349)</f>
        <v>0.64560164491365413</v>
      </c>
      <c r="I18" s="7">
        <f>-AVERAGE(Brahmaputra!$H$2:$H$349)-AVERAGE(H18-Brahmaputra!H18,H30-Brahmaputra!H30,H42-Brahmaputra!H42,H54-Brahmaputra!H54,H66-Brahmaputra!H66,H78-Brahmaputra!H78,H90-Brahmaputra!H90,H102-Brahmaputra!H102,H114-Brahmaputra!H114,H126-Brahmaputra!H126,H138-Brahmaputra!H138,H150-Brahmaputra!H150,H162-Brahmaputra!H162,H174-Brahmaputra!H174,H186-Brahmaputra!H186,H198-Brahmaputra!H198,H210-Brahmaputra!H210,H222-Brahmaputra!H222,H234-Brahmaputra!H234,H246-Brahmaputra!H246,H258-Brahmaputra!H258,H270-Brahmaputra!H270,H282-Brahmaputra!H282,H294-Brahmaputra!H294,H306-Brahmaputra!H306,H318-Brahmaputra!H318,H330-Brahmaputra!H330,H342-Brahmaputra!H342)</f>
        <v>-1.3916413443748752</v>
      </c>
      <c r="J18" s="7">
        <f>Brahmaputra!H18-H18-I18-AVERAGE(Brahmaputra!$H$2:$H$349)</f>
        <v>0.18320628520825721</v>
      </c>
      <c r="K18" s="7">
        <f>AVERAGE(Brahmaputra!I12:I23)-AVERAGE(Brahmaputra!$I$2:$I$349)</f>
        <v>9.3547479269539622</v>
      </c>
      <c r="L18" s="7">
        <f>-AVERAGE(Brahmaputra!$I$2:$I$349)-AVERAGE(K18-Brahmaputra!I18,K30-Brahmaputra!I30,K42-Brahmaputra!I42,K54-Brahmaputra!I54,K66-Brahmaputra!I66,K78-Brahmaputra!I78,K90-Brahmaputra!I90,K102-Brahmaputra!I102,K114-Brahmaputra!I114,K126-Brahmaputra!I126,K138-Brahmaputra!I138,K150-Brahmaputra!I150,K162-Brahmaputra!I162,K174-Brahmaputra!I174,K186-Brahmaputra!I186,K198-Brahmaputra!I198,K210-Brahmaputra!I210,K222-Brahmaputra!I222,K234-Brahmaputra!I234,K246-Brahmaputra!I246,K258-Brahmaputra!I258,K270-Brahmaputra!I270,K282-Brahmaputra!I282,K294-Brahmaputra!I294,K306-Brahmaputra!I306,K318-Brahmaputra!I318,K330-Brahmaputra!I330,K342-Brahmaputra!I342)</f>
        <v>1.0434534668750075</v>
      </c>
      <c r="M18" s="7">
        <f>Brahmaputra!I18-K18-L18-AVERAGE(Brahmaputra!$I$2:$I$349)</f>
        <v>-9.3296942708320785E-2</v>
      </c>
      <c r="N18" s="7">
        <f>AVERAGE(Brahmaputra!J12:J23)-AVERAGE(Brahmaputra!$J$2:$J$349)</f>
        <v>1.3032971427298836</v>
      </c>
      <c r="O18" s="7">
        <f>-AVERAGE(Brahmaputra!$J$2:$J$349)-AVERAGE(N18-Brahmaputra!J18,N30-Brahmaputra!J30,N42-Brahmaputra!J42,N54-Brahmaputra!J54,N66-Brahmaputra!J66,N78-Brahmaputra!J78,N90-Brahmaputra!J90,N102-Brahmaputra!J102,N114-Brahmaputra!J114,N126-Brahmaputra!J126,N138-Brahmaputra!J138,N150-Brahmaputra!J150,N162-Brahmaputra!J162,N174-Brahmaputra!J174,N186-Brahmaputra!J186,N198-Brahmaputra!J198,N210-Brahmaputra!J210,N222-Brahmaputra!J222,N234-Brahmaputra!J234,N246-Brahmaputra!J246,N258-Brahmaputra!J258,N270-Brahmaputra!J270,N282-Brahmaputra!J282,N294-Brahmaputra!J294,N306-Brahmaputra!J306,N318-Brahmaputra!J318,N330-Brahmaputra!J330,N342-Brahmaputra!J342)</f>
        <v>-1.5444974760416668</v>
      </c>
      <c r="P18" s="7">
        <f>Brahmaputra!J18-N18-O18-AVERAGE(Brahmaputra!$J$2:$J$349)</f>
        <v>0.25703532187499967</v>
      </c>
      <c r="Q18" s="7">
        <f>AVERAGE(Brahmaputra!K12:K23)-AVERAGE(Brahmaputra!$K$2:$K$349)</f>
        <v>1.3865330287356148E-2</v>
      </c>
      <c r="R18" s="7">
        <f>-AVERAGE(Brahmaputra!$K$2:$K$349)-AVERAGE(Q18-Brahmaputra!K18,Q30-Brahmaputra!K30,Q42-Brahmaputra!K42,Q54-Brahmaputra!K54,Q66-Brahmaputra!K66,Q78-Brahmaputra!K78,Q90-Brahmaputra!K90,Q102-Brahmaputra!K102,Q114-Brahmaputra!K114,Q126-Brahmaputra!K126,Q138-Brahmaputra!K138,Q150-Brahmaputra!K150,Q162-Brahmaputra!K162,Q174-Brahmaputra!K174,Q186-Brahmaputra!K186,Q198-Brahmaputra!K198,Q210-Brahmaputra!K210,Q222-Brahmaputra!K222,Q234-Brahmaputra!K234,Q246-Brahmaputra!K246,Q258-Brahmaputra!K258,Q270-Brahmaputra!K270,Q282-Brahmaputra!K282,Q294-Brahmaputra!K294,Q306-Brahmaputra!K306,Q318-Brahmaputra!K318,Q330-Brahmaputra!K330,Q342-Brahmaputra!K342)</f>
        <v>-6.0785711785714319E-2</v>
      </c>
      <c r="S18" s="7">
        <f>Brahmaputra!K18-Q18-R18-AVERAGE(Brahmaputra!$K$2:$K$349)</f>
        <v>3.6032290119047683E-2</v>
      </c>
      <c r="T18" s="7">
        <f>AVERAGE(Brahmaputra!L12:L23)-AVERAGE(Brahmaputra!$L$2:$L$349)</f>
        <v>1.4303528730747157</v>
      </c>
      <c r="U18" s="7">
        <f>-AVERAGE(Brahmaputra!$L$2:$L$349)-AVERAGE(T18-Brahmaputra!L18,T30-Brahmaputra!L30,T42-Brahmaputra!L42,T54-Brahmaputra!L54,T66-Brahmaputra!L66,T78-Brahmaputra!L78,T90-Brahmaputra!L90,T102-Brahmaputra!L102,T114-Brahmaputra!L114,T126-Brahmaputra!L126,T138-Brahmaputra!L138,T150-Brahmaputra!L150,T162-Brahmaputra!L162,T174-Brahmaputra!L174,T186-Brahmaputra!L186,T198-Brahmaputra!L198,T210-Brahmaputra!L210,T222-Brahmaputra!L222,T234-Brahmaputra!L234,T246-Brahmaputra!L246,T258-Brahmaputra!L258,T270-Brahmaputra!L270,T282-Brahmaputra!L282,T294-Brahmaputra!L294,T306-Brahmaputra!L306,T318-Brahmaputra!L318,T330-Brahmaputra!L330,T342-Brahmaputra!L342)</f>
        <v>-0.1956460049107136</v>
      </c>
      <c r="V18" s="7">
        <f>Brahmaputra!L18-T18-U18-AVERAGE(Brahmaputra!$L$2:$L$349)</f>
        <v>0.70752632491071488</v>
      </c>
      <c r="W18" s="7">
        <f>AVERAGE(Brahmaputra!M12:M23)-AVERAGE(Brahmaputra!$M$2:$M$349)</f>
        <v>9.0340857183908163E-3</v>
      </c>
      <c r="X18" s="7">
        <f>-AVERAGE(Brahmaputra!$M$2:$M$349)-AVERAGE(W18-Brahmaputra!M18,W30-Brahmaputra!M30,W42-Brahmaputra!M42,W54-Brahmaputra!M54,W66-Brahmaputra!M66,W78-Brahmaputra!M78,W90-Brahmaputra!M90,W102-Brahmaputra!M102,W114-Brahmaputra!M114,W126-Brahmaputra!M126,W138-Brahmaputra!M138,W150-Brahmaputra!M150,W162-Brahmaputra!M162,W174-Brahmaputra!M174,W186-Brahmaputra!M186,W198-Brahmaputra!M198,W210-Brahmaputra!M210,W222-Brahmaputra!M222,W234-Brahmaputra!M234,W246-Brahmaputra!M246,W258-Brahmaputra!M258,W270-Brahmaputra!M270,W282-Brahmaputra!M282,W294-Brahmaputra!M294,W306-Brahmaputra!M306,W318-Brahmaputra!M318,W330-Brahmaputra!M330,W342-Brahmaputra!M342)</f>
        <v>-0.14760211184523811</v>
      </c>
      <c r="Y18" s="7">
        <f>Brahmaputra!M18-W18-X18-AVERAGE(Brahmaputra!$M$2:$M$349)</f>
        <v>-9.2515814880952119E-3</v>
      </c>
      <c r="Z18" s="7">
        <f>AVERAGE(Brahmaputra!N12:N23)-AVERAGE(Brahmaputra!$N$2:$N$349)</f>
        <v>1.0596934085919538</v>
      </c>
      <c r="AA18" s="7">
        <f>-AVERAGE(Brahmaputra!$N$2:$N$349)-AVERAGE(Z18-Brahmaputra!N18,Z30-Brahmaputra!N30,Z42-Brahmaputra!N42,Z54-Brahmaputra!N54,Z66-Brahmaputra!N66,Z78-Brahmaputra!N78,Z90-Brahmaputra!N90,Z102-Brahmaputra!N102,Z114-Brahmaputra!N114,Z126-Brahmaputra!N126,Z138-Brahmaputra!N138,Z150-Brahmaputra!N150,Z162-Brahmaputra!N162,Z174-Brahmaputra!N174,Z186-Brahmaputra!N186,Z198-Brahmaputra!N198,Z210-Brahmaputra!N210,Z222-Brahmaputra!N222,Z234-Brahmaputra!N234,Z246-Brahmaputra!N246,Z258-Brahmaputra!N258,Z270-Brahmaputra!N270,Z282-Brahmaputra!N282,Z294-Brahmaputra!N294,Z306-Brahmaputra!N306,Z318-Brahmaputra!N318,Z330-Brahmaputra!N330,Z342-Brahmaputra!N342)</f>
        <v>2.2934716319345241</v>
      </c>
      <c r="AB18" s="7">
        <f>Brahmaputra!N18-Z18-AA18-AVERAGE(Brahmaputra!$N$2:$N$349)</f>
        <v>1.1610655922321431</v>
      </c>
      <c r="AC18" s="7">
        <f>AVERAGE(Brahmaputra!O12:O23)-AVERAGE(Brahmaputra!$O$2:$O$349)</f>
        <v>6.2403683017244305E-2</v>
      </c>
      <c r="AD18" s="7">
        <f>-AVERAGE(Brahmaputra!$O$2:$O$349)-AVERAGE(AC18-Brahmaputra!O18,AC30-Brahmaputra!O30,AC42-Brahmaputra!O42,AC54-Brahmaputra!O54,AC66-Brahmaputra!O66,AC78-Brahmaputra!O78,AC90-Brahmaputra!O90,AC102-Brahmaputra!O102,AC114-Brahmaputra!O114,AC126-Brahmaputra!O126,AC138-Brahmaputra!O138,AC150-Brahmaputra!O150,AC162-Brahmaputra!O162,AC174-Brahmaputra!O174,AC186-Brahmaputra!O186,AC198-Brahmaputra!O198,AC210-Brahmaputra!O210,AC222-Brahmaputra!O222,AC234-Brahmaputra!O234,AC246-Brahmaputra!O246,AC258-Brahmaputra!O258,AC270-Brahmaputra!O270,AC282-Brahmaputra!O282,AC294-Brahmaputra!O294,AC306-Brahmaputra!O306,AC318-Brahmaputra!O318,AC330-Brahmaputra!O330,AC342-Brahmaputra!O342)</f>
        <v>1.3440184679761895</v>
      </c>
      <c r="AE18" s="7">
        <f>Brahmaputra!O18-AC18-AD18-AVERAGE(Brahmaputra!$O$2:$O$349)</f>
        <v>0.28884696369047802</v>
      </c>
      <c r="AF18" s="7">
        <f>AVERAGE(Brahmaputra!P12:P23)-AVERAGE(Brahmaputra!$P$2:$P$349)</f>
        <v>0.45268570908046013</v>
      </c>
      <c r="AG18" s="7">
        <f>-AVERAGE(Brahmaputra!$P$2:$P$349)-AVERAGE(AF18-Brahmaputra!P18,AF30-Brahmaputra!P30,AF42-Brahmaputra!P42,AF54-Brahmaputra!P54,AF66-Brahmaputra!P66,AF78-Brahmaputra!P78,AF90-Brahmaputra!P90,AF102-Brahmaputra!P102,AF114-Brahmaputra!P114,AF126-Brahmaputra!P126,AF138-Brahmaputra!P138,AF150-Brahmaputra!P150,AF162-Brahmaputra!P162,AF174-Brahmaputra!P174,AF186-Brahmaputra!P186,AF198-Brahmaputra!P198,AF210-Brahmaputra!P210,AF222-Brahmaputra!P222,AF234-Brahmaputra!P234,AF246-Brahmaputra!P246,AF258-Brahmaputra!P258,AF270-Brahmaputra!P270,AF282-Brahmaputra!P282,AF294-Brahmaputra!P294,AF306-Brahmaputra!P306,AF318-Brahmaputra!P318,AF330-Brahmaputra!P330,AF342-Brahmaputra!P342)</f>
        <v>-6.8888486279761851E-2</v>
      </c>
      <c r="AH18" s="7">
        <f>Brahmaputra!P18-AF18-AG18-AVERAGE(Brahmaputra!$P$2:$P$349)</f>
        <v>0.8753499504464286</v>
      </c>
    </row>
    <row r="19" spans="1:34" x14ac:dyDescent="0.2">
      <c r="A19" s="3">
        <v>33404</v>
      </c>
      <c r="B19">
        <f t="shared" si="0"/>
        <v>1991</v>
      </c>
      <c r="C19">
        <f t="shared" si="1"/>
        <v>6</v>
      </c>
      <c r="D19" s="7">
        <f>AVERAGE(Brahmaputra!D13:D24)</f>
        <v>14.349010349166669</v>
      </c>
      <c r="E19" s="7">
        <f>-AVERAGE(D19-Brahmaputra!D19,D31-Brahmaputra!D31,D43-Brahmaputra!D43,D55-Brahmaputra!D55,D67-Brahmaputra!D67,D79-Brahmaputra!D79,D91-Brahmaputra!D91,D103-Brahmaputra!D103,D115-Brahmaputra!D115,D127-Brahmaputra!D127,D139-Brahmaputra!D139,D151-Brahmaputra!D151,D163-Brahmaputra!D163,D175-Brahmaputra!D175,D187-Brahmaputra!D187,D199-Brahmaputra!D199,D211-Brahmaputra!D211,D223-Brahmaputra!D223,D235-Brahmaputra!D235,D247-Brahmaputra!D247,D259-Brahmaputra!D259,D271-Brahmaputra!D271,D283-Brahmaputra!D283,D295-Brahmaputra!D295,D307-Brahmaputra!D307,D319-Brahmaputra!D319,D331-Brahmaputra!D331,D343-Brahmaputra!D343)</f>
        <v>6.5332860436309508</v>
      </c>
      <c r="F19" s="7">
        <f>Brahmaputra!D19-D19-E19</f>
        <v>3.2258178472023795</v>
      </c>
      <c r="G19" s="7">
        <f t="shared" si="12"/>
        <v>7.4874252509065444</v>
      </c>
      <c r="H19" s="7">
        <f>AVERAGE(Brahmaputra!H13:H24)-AVERAGE(Brahmaputra!$H$2:$H$349)</f>
        <v>0.6537803557469033</v>
      </c>
      <c r="I19" s="7">
        <f>-AVERAGE(Brahmaputra!$H$2:$H$349)-AVERAGE(H19-Brahmaputra!H19,H31-Brahmaputra!H31,H43-Brahmaputra!H43,H55-Brahmaputra!H55,H67-Brahmaputra!H67,H79-Brahmaputra!H79,H91-Brahmaputra!H91,H103-Brahmaputra!H103,H115-Brahmaputra!H115,H127-Brahmaputra!H127,H139-Brahmaputra!H139,H151-Brahmaputra!H151,H163-Brahmaputra!H163,H175-Brahmaputra!H175,H187-Brahmaputra!H187,H199-Brahmaputra!H199,H211-Brahmaputra!H211,H223-Brahmaputra!H223,H235-Brahmaputra!H235,H247-Brahmaputra!H247,H259-Brahmaputra!H259,H271-Brahmaputra!H271,H283-Brahmaputra!H283,H295-Brahmaputra!H295,H307-Brahmaputra!H307,H319-Brahmaputra!H319,H331-Brahmaputra!H331,H343-Brahmaputra!H343)</f>
        <v>-0.33502070056533739</v>
      </c>
      <c r="J19" s="7">
        <f>Brahmaputra!H19-H19-I19-AVERAGE(Brahmaputra!$H$2:$H$349)</f>
        <v>0.38897578056548809</v>
      </c>
      <c r="K19" s="7">
        <f>AVERAGE(Brahmaputra!I13:I24)-AVERAGE(Brahmaputra!$I$2:$I$349)</f>
        <v>9.3655702227872979</v>
      </c>
      <c r="L19" s="7">
        <f>-AVERAGE(Brahmaputra!$I$2:$I$349)-AVERAGE(K19-Brahmaputra!I19,K31-Brahmaputra!I31,K43-Brahmaputra!I43,K55-Brahmaputra!I55,K67-Brahmaputra!I67,K79-Brahmaputra!I79,K91-Brahmaputra!I91,K103-Brahmaputra!I103,K115-Brahmaputra!I115,K127-Brahmaputra!I127,K139-Brahmaputra!I139,K151-Brahmaputra!I151,K163-Brahmaputra!I163,K175-Brahmaputra!I175,K187-Brahmaputra!I187,K199-Brahmaputra!I199,K211-Brahmaputra!I211,K223-Brahmaputra!I223,K235-Brahmaputra!I235,K247-Brahmaputra!I247,K259-Brahmaputra!I259,K271-Brahmaputra!I271,K283-Brahmaputra!I283,K295-Brahmaputra!I295,K307-Brahmaputra!I307,K319-Brahmaputra!I319,K331-Brahmaputra!I331,K343-Brahmaputra!I343)</f>
        <v>0.9158503669047775</v>
      </c>
      <c r="M19" s="7">
        <f>Brahmaputra!I19-K19-L19-AVERAGE(Brahmaputra!$I$2:$I$349)</f>
        <v>6.3286421428571771E-2</v>
      </c>
      <c r="N19" s="7">
        <f>AVERAGE(Brahmaputra!J13:J24)-AVERAGE(Brahmaputra!$J$2:$J$349)</f>
        <v>1.2752049968965498</v>
      </c>
      <c r="O19" s="7">
        <f>-AVERAGE(Brahmaputra!$J$2:$J$349)-AVERAGE(N19-Brahmaputra!J19,N31-Brahmaputra!J31,N43-Brahmaputra!J43,N55-Brahmaputra!J55,N67-Brahmaputra!J67,N79-Brahmaputra!J79,N91-Brahmaputra!J91,N103-Brahmaputra!J103,N115-Brahmaputra!J115,N127-Brahmaputra!J127,N139-Brahmaputra!J139,N151-Brahmaputra!J151,N163-Brahmaputra!J163,N175-Brahmaputra!J175,N187-Brahmaputra!J187,N199-Brahmaputra!J199,N211-Brahmaputra!J211,N223-Brahmaputra!J223,N235-Brahmaputra!J235,N247-Brahmaputra!J247,N259-Brahmaputra!J259,N271-Brahmaputra!J271,N283-Brahmaputra!J283,N295-Brahmaputra!J295,N307-Brahmaputra!J307,N319-Brahmaputra!J319,N331-Brahmaputra!J331,N343-Brahmaputra!J343)</f>
        <v>0.84369749714285636</v>
      </c>
      <c r="P19" s="7">
        <f>Brahmaputra!J19-N19-O19-AVERAGE(Brahmaputra!$J$2:$J$349)</f>
        <v>0.71088398452381085</v>
      </c>
      <c r="Q19" s="7">
        <f>AVERAGE(Brahmaputra!K13:K24)-AVERAGE(Brahmaputra!$K$2:$K$349)</f>
        <v>1.4624755287356184E-2</v>
      </c>
      <c r="R19" s="7">
        <f>-AVERAGE(Brahmaputra!$K$2:$K$349)-AVERAGE(Q19-Brahmaputra!K19,Q31-Brahmaputra!K31,Q43-Brahmaputra!K43,Q55-Brahmaputra!K55,Q67-Brahmaputra!K67,Q79-Brahmaputra!K79,Q91-Brahmaputra!K91,Q103-Brahmaputra!K103,Q115-Brahmaputra!K115,Q127-Brahmaputra!K127,Q139-Brahmaputra!K139,Q151-Brahmaputra!K151,Q163-Brahmaputra!K163,Q175-Brahmaputra!K175,Q187-Brahmaputra!K187,Q199-Brahmaputra!K199,Q211-Brahmaputra!K211,Q223-Brahmaputra!K223,Q235-Brahmaputra!K235,Q247-Brahmaputra!K247,Q259-Brahmaputra!K259,Q271-Brahmaputra!K271,Q283-Brahmaputra!K283,Q295-Brahmaputra!K295,Q307-Brahmaputra!K307,Q319-Brahmaputra!K319,Q331-Brahmaputra!K331,Q343-Brahmaputra!K343)</f>
        <v>-5.5129099434523848E-2</v>
      </c>
      <c r="S19" s="7">
        <f>Brahmaputra!K19-Q19-R19-AVERAGE(Brahmaputra!$K$2:$K$349)</f>
        <v>7.8159427678571869E-3</v>
      </c>
      <c r="T19" s="7">
        <f>AVERAGE(Brahmaputra!L13:L24)-AVERAGE(Brahmaputra!$L$2:$L$349)</f>
        <v>1.4225936197413827</v>
      </c>
      <c r="U19" s="7">
        <f>-AVERAGE(Brahmaputra!$L$2:$L$349)-AVERAGE(T19-Brahmaputra!L19,T31-Brahmaputra!L31,T43-Brahmaputra!L43,T55-Brahmaputra!L55,T67-Brahmaputra!L67,T79-Brahmaputra!L79,T91-Brahmaputra!L91,T103-Brahmaputra!L103,T115-Brahmaputra!L115,T127-Brahmaputra!L127,T139-Brahmaputra!L139,T151-Brahmaputra!L151,T163-Brahmaputra!L163,T175-Brahmaputra!L175,T187-Brahmaputra!L187,T199-Brahmaputra!L199,T211-Brahmaputra!L211,T223-Brahmaputra!L223,T235-Brahmaputra!L235,T247-Brahmaputra!L247,T259-Brahmaputra!L259,T271-Brahmaputra!L271,T283-Brahmaputra!L283,T295-Brahmaputra!L295,T307-Brahmaputra!L307,T319-Brahmaputra!L319,T331-Brahmaputra!L331,T343-Brahmaputra!L343)</f>
        <v>2.7778064690476203</v>
      </c>
      <c r="V19" s="7">
        <f>Brahmaputra!L19-T19-U19-AVERAGE(Brahmaputra!$L$2:$L$349)</f>
        <v>0.50767267428571294</v>
      </c>
      <c r="W19" s="7">
        <f>AVERAGE(Brahmaputra!M13:M24)-AVERAGE(Brahmaputra!$M$2:$M$349)</f>
        <v>9.0023973850574812E-3</v>
      </c>
      <c r="X19" s="7">
        <f>-AVERAGE(Brahmaputra!$M$2:$M$349)-AVERAGE(W19-Brahmaputra!M19,W31-Brahmaputra!M31,W43-Brahmaputra!M43,W55-Brahmaputra!M55,W67-Brahmaputra!M67,W79-Brahmaputra!M79,W91-Brahmaputra!M91,W103-Brahmaputra!M103,W115-Brahmaputra!M115,W127-Brahmaputra!M127,W139-Brahmaputra!M139,W151-Brahmaputra!M151,W163-Brahmaputra!M163,W175-Brahmaputra!M175,W187-Brahmaputra!M187,W199-Brahmaputra!M199,W211-Brahmaputra!M211,W223-Brahmaputra!M223,W235-Brahmaputra!M235,W247-Brahmaputra!M247,W259-Brahmaputra!M259,W271-Brahmaputra!M271,W283-Brahmaputra!M283,W295-Brahmaputra!M295,W307-Brahmaputra!M307,W319-Brahmaputra!M319,W331-Brahmaputra!M331,W343-Brahmaputra!M343)</f>
        <v>-6.6843621428571698E-3</v>
      </c>
      <c r="Y19" s="7">
        <f>Brahmaputra!M19-W19-X19-AVERAGE(Brahmaputra!$M$2:$M$349)</f>
        <v>-5.1525128571428269E-3</v>
      </c>
      <c r="Z19" s="7">
        <f>AVERAGE(Brahmaputra!N13:N24)-AVERAGE(Brahmaputra!$N$2:$N$349)</f>
        <v>1.0634340769252866</v>
      </c>
      <c r="AA19" s="7">
        <f>-AVERAGE(Brahmaputra!$N$2:$N$349)-AVERAGE(Z19-Brahmaputra!N19,Z31-Brahmaputra!N31,Z43-Brahmaputra!N43,Z55-Brahmaputra!N55,Z67-Brahmaputra!N67,Z79-Brahmaputra!N79,Z91-Brahmaputra!N91,Z103-Brahmaputra!N103,Z115-Brahmaputra!N115,Z127-Brahmaputra!N127,Z139-Brahmaputra!N139,Z151-Brahmaputra!N151,Z163-Brahmaputra!N163,Z175-Brahmaputra!N175,Z187-Brahmaputra!N187,Z199-Brahmaputra!N199,Z211-Brahmaputra!N211,Z223-Brahmaputra!N223,Z235-Brahmaputra!N235,Z247-Brahmaputra!N247,Z259-Brahmaputra!N259,Z271-Brahmaputra!N271,Z283-Brahmaputra!N283,Z295-Brahmaputra!N295,Z307-Brahmaputra!N307,Z319-Brahmaputra!N319,Z331-Brahmaputra!N331,Z343-Brahmaputra!N343)</f>
        <v>-0.57267241250000045</v>
      </c>
      <c r="AB19" s="7">
        <f>Brahmaputra!N19-Z19-AA19-AVERAGE(Brahmaputra!$N$2:$N$349)</f>
        <v>0.90424418833333453</v>
      </c>
      <c r="AC19" s="7">
        <f>AVERAGE(Brahmaputra!O13:O24)-AVERAGE(Brahmaputra!$O$2:$O$349)</f>
        <v>9.0030078017244719E-2</v>
      </c>
      <c r="AD19" s="7">
        <f>-AVERAGE(Brahmaputra!$O$2:$O$349)-AVERAGE(AC19-Brahmaputra!O19,AC31-Brahmaputra!O31,AC43-Brahmaputra!O43,AC55-Brahmaputra!O55,AC67-Brahmaputra!O67,AC79-Brahmaputra!O79,AC91-Brahmaputra!O91,AC103-Brahmaputra!O103,AC115-Brahmaputra!O115,AC127-Brahmaputra!O127,AC139-Brahmaputra!O139,AC151-Brahmaputra!O151,AC163-Brahmaputra!O163,AC175-Brahmaputra!O175,AC187-Brahmaputra!O187,AC199-Brahmaputra!O199,AC211-Brahmaputra!O211,AC223-Brahmaputra!O223,AC235-Brahmaputra!O235,AC247-Brahmaputra!O247,AC259-Brahmaputra!O259,AC271-Brahmaputra!O271,AC283-Brahmaputra!O283,AC295-Brahmaputra!O295,AC307-Brahmaputra!O307,AC319-Brahmaputra!O319,AC331-Brahmaputra!O331,AC343-Brahmaputra!O343)</f>
        <v>1.9995909377380947</v>
      </c>
      <c r="AE19" s="7">
        <f>Brahmaputra!O19-AC19-AD19-AVERAGE(Brahmaputra!$O$2:$O$349)</f>
        <v>5.5551588928571149E-2</v>
      </c>
      <c r="AF19" s="7">
        <f>AVERAGE(Brahmaputra!P13:P24)-AVERAGE(Brahmaputra!$P$2:$P$349)</f>
        <v>0.45476964241379347</v>
      </c>
      <c r="AG19" s="7">
        <f>-AVERAGE(Brahmaputra!$P$2:$P$349)-AVERAGE(AF19-Brahmaputra!P19,AF31-Brahmaputra!P31,AF43-Brahmaputra!P43,AF55-Brahmaputra!P55,AF67-Brahmaputra!P67,AF79-Brahmaputra!P79,AF91-Brahmaputra!P91,AF103-Brahmaputra!P103,AF115-Brahmaputra!P115,AF127-Brahmaputra!P127,AF139-Brahmaputra!P139,AF151-Brahmaputra!P151,AF163-Brahmaputra!P163,AF175-Brahmaputra!P175,AF187-Brahmaputra!P187,AF199-Brahmaputra!P199,AF211-Brahmaputra!P211,AF223-Brahmaputra!P223,AF235-Brahmaputra!P235,AF247-Brahmaputra!P247,AF259-Brahmaputra!P259,AF271-Brahmaputra!P271,AF283-Brahmaputra!P283,AF295-Brahmaputra!P295,AF307-Brahmaputra!P307,AF319-Brahmaputra!P319,AF331-Brahmaputra!P331,AF343-Brahmaputra!P343)</f>
        <v>0.96584900181547617</v>
      </c>
      <c r="AH19" s="7">
        <f>Brahmaputra!P19-AF19-AG19-AVERAGE(Brahmaputra!$P$2:$P$349)</f>
        <v>0.59254373901785717</v>
      </c>
    </row>
    <row r="20" spans="1:34" x14ac:dyDescent="0.2">
      <c r="A20" s="3">
        <v>33434</v>
      </c>
      <c r="B20">
        <f t="shared" si="0"/>
        <v>1991</v>
      </c>
      <c r="C20">
        <f t="shared" si="1"/>
        <v>7</v>
      </c>
      <c r="D20" s="7">
        <f>AVERAGE(Brahmaputra!D14:D25)</f>
        <v>14.426967979166667</v>
      </c>
      <c r="E20" s="7">
        <f>-AVERAGE(D20-Brahmaputra!D20,D32-Brahmaputra!D32,D44-Brahmaputra!D44,D56-Brahmaputra!D56,D68-Brahmaputra!D68,D80-Brahmaputra!D80,D92-Brahmaputra!D92,D104-Brahmaputra!D104,D116-Brahmaputra!D116,D128-Brahmaputra!D128,D140-Brahmaputra!D140,D152-Brahmaputra!D152,D164-Brahmaputra!D164,D176-Brahmaputra!D176,D188-Brahmaputra!D188,D200-Brahmaputra!D200,D212-Brahmaputra!D212,D224-Brahmaputra!D224,D236-Brahmaputra!D236,D248-Brahmaputra!D248,D260-Brahmaputra!D260,D272-Brahmaputra!D272,D284-Brahmaputra!D284,D296-Brahmaputra!D296,D308-Brahmaputra!D308,D320-Brahmaputra!D320,D332-Brahmaputra!D332,D344-Brahmaputra!D344)</f>
        <v>11.902680418601191</v>
      </c>
      <c r="F20" s="7">
        <f>Brahmaputra!D20-D20-E20</f>
        <v>2.5153280322321407</v>
      </c>
      <c r="G20" s="7">
        <f t="shared" si="12"/>
        <v>10.839764602271172</v>
      </c>
      <c r="H20" s="7">
        <f>AVERAGE(Brahmaputra!H14:H25)-AVERAGE(Brahmaputra!$H$2:$H$349)</f>
        <v>0.66256941824701698</v>
      </c>
      <c r="I20" s="7">
        <f>-AVERAGE(Brahmaputra!$H$2:$H$349)-AVERAGE(H20-Brahmaputra!H20,H32-Brahmaputra!H32,H44-Brahmaputra!H44,H56-Brahmaputra!H56,H68-Brahmaputra!H68,H80-Brahmaputra!H80,H92-Brahmaputra!H92,H104-Brahmaputra!H104,H116-Brahmaputra!H116,H128-Brahmaputra!H128,H140-Brahmaputra!H140,H152-Brahmaputra!H152,H164-Brahmaputra!H164,H176-Brahmaputra!H176,H188-Brahmaputra!H188,H200-Brahmaputra!H200,H212-Brahmaputra!H212,H224-Brahmaputra!H224,H236-Brahmaputra!H236,H248-Brahmaputra!H248,H260-Brahmaputra!H260,H272-Brahmaputra!H272,H284-Brahmaputra!H284,H296-Brahmaputra!H296,H308-Brahmaputra!H308,H320-Brahmaputra!H320,H332-Brahmaputra!H332,H344-Brahmaputra!H344)</f>
        <v>0.85920642654741641</v>
      </c>
      <c r="J20" s="7">
        <f>Brahmaputra!H20-H20-I20-AVERAGE(Brahmaputra!$H$2:$H$349)</f>
        <v>0.16941906095257764</v>
      </c>
      <c r="K20" s="7">
        <f>AVERAGE(Brahmaputra!I14:I25)-AVERAGE(Brahmaputra!$I$2:$I$349)</f>
        <v>9.3808194752872964</v>
      </c>
      <c r="L20" s="7">
        <f>-AVERAGE(Brahmaputra!$I$2:$I$349)-AVERAGE(K20-Brahmaputra!I20,K32-Brahmaputra!I32,K44-Brahmaputra!I44,K56-Brahmaputra!I56,K68-Brahmaputra!I68,K80-Brahmaputra!I80,K92-Brahmaputra!I92,K104-Brahmaputra!I104,K116-Brahmaputra!I116,K128-Brahmaputra!I128,K140-Brahmaputra!I140,K152-Brahmaputra!I152,K164-Brahmaputra!I164,K176-Brahmaputra!I176,K188-Brahmaputra!I188,K200-Brahmaputra!I200,K212-Brahmaputra!I212,K224-Brahmaputra!I224,K236-Brahmaputra!I236,K248-Brahmaputra!I248,K260-Brahmaputra!I260,K272-Brahmaputra!I272,K284-Brahmaputra!I284,K296-Brahmaputra!I296,K308-Brahmaputra!I308,K320-Brahmaputra!I320,K332-Brahmaputra!I332,K344-Brahmaputra!I344)</f>
        <v>8.4406965357146646E-2</v>
      </c>
      <c r="M20" s="7">
        <f>Brahmaputra!I20-K20-L20-AVERAGE(Brahmaputra!$I$2:$I$349)</f>
        <v>1.4364404761977312E-3</v>
      </c>
      <c r="N20" s="7">
        <f>AVERAGE(Brahmaputra!J14:J25)-AVERAGE(Brahmaputra!$J$2:$J$349)</f>
        <v>1.2622039918965502</v>
      </c>
      <c r="O20" s="7">
        <f>-AVERAGE(Brahmaputra!$J$2:$J$349)-AVERAGE(N20-Brahmaputra!J20,N32-Brahmaputra!J32,N44-Brahmaputra!J44,N56-Brahmaputra!J56,N68-Brahmaputra!J68,N80-Brahmaputra!J80,N92-Brahmaputra!J92,N104-Brahmaputra!J104,N116-Brahmaputra!J116,N128-Brahmaputra!J128,N140-Brahmaputra!J140,N152-Brahmaputra!J152,N164-Brahmaputra!J164,N176-Brahmaputra!J176,N188-Brahmaputra!J188,N200-Brahmaputra!J200,N212-Brahmaputra!J212,N224-Brahmaputra!J224,N236-Brahmaputra!J236,N248-Brahmaputra!J248,N260-Brahmaputra!J260,N272-Brahmaputra!J272,N284-Brahmaputra!J284,N296-Brahmaputra!J296,N308-Brahmaputra!J308,N320-Brahmaputra!J320,N332-Brahmaputra!J332,N344-Brahmaputra!J344)</f>
        <v>3.7229272643154747</v>
      </c>
      <c r="P20" s="7">
        <f>Brahmaputra!J20-N20-O20-AVERAGE(Brahmaputra!$J$2:$J$349)</f>
        <v>1.0357934923511927</v>
      </c>
      <c r="Q20" s="7">
        <f>AVERAGE(Brahmaputra!K14:K25)-AVERAGE(Brahmaputra!$K$2:$K$349)</f>
        <v>1.2946745287356176E-2</v>
      </c>
      <c r="R20" s="7">
        <f>-AVERAGE(Brahmaputra!$K$2:$K$349)-AVERAGE(Q20-Brahmaputra!K20,Q32-Brahmaputra!K32,Q44-Brahmaputra!K44,Q56-Brahmaputra!K56,Q68-Brahmaputra!K68,Q80-Brahmaputra!K80,Q92-Brahmaputra!K92,Q104-Brahmaputra!K104,Q116-Brahmaputra!K116,Q128-Brahmaputra!K128,Q140-Brahmaputra!K140,Q152-Brahmaputra!K152,Q164-Brahmaputra!K164,Q176-Brahmaputra!K176,Q188-Brahmaputra!K188,Q200-Brahmaputra!K200,Q212-Brahmaputra!K212,Q224-Brahmaputra!K224,Q236-Brahmaputra!K236,Q248-Brahmaputra!K248,Q260-Brahmaputra!K260,Q272-Brahmaputra!K272,Q284-Brahmaputra!K284,Q296-Brahmaputra!K296,Q308-Brahmaputra!K308,Q320-Brahmaputra!K320,Q332-Brahmaputra!K332,Q344-Brahmaputra!K344)</f>
        <v>-0.16249005544642856</v>
      </c>
      <c r="S20" s="7">
        <f>Brahmaputra!K20-Q20-R20-AVERAGE(Brahmaputra!$K$2:$K$349)</f>
        <v>-2.4284321220238103E-2</v>
      </c>
      <c r="T20" s="7">
        <f>AVERAGE(Brahmaputra!L14:L25)-AVERAGE(Brahmaputra!$L$2:$L$349)</f>
        <v>1.4173445164080505</v>
      </c>
      <c r="U20" s="7">
        <f>-AVERAGE(Brahmaputra!$L$2:$L$349)-AVERAGE(T20-Brahmaputra!L20,T32-Brahmaputra!L32,T44-Brahmaputra!L44,T56-Brahmaputra!L56,T68-Brahmaputra!L68,T80-Brahmaputra!L80,T92-Brahmaputra!L92,T104-Brahmaputra!L104,T116-Brahmaputra!L116,T128-Brahmaputra!L128,T140-Brahmaputra!L140,T152-Brahmaputra!L152,T164-Brahmaputra!L164,T176-Brahmaputra!L176,T188-Brahmaputra!L188,T200-Brahmaputra!L200,T212-Brahmaputra!L212,T224-Brahmaputra!L224,T236-Brahmaputra!L236,T248-Brahmaputra!L248,T260-Brahmaputra!L260,T272-Brahmaputra!L272,T284-Brahmaputra!L284,T296-Brahmaputra!L296,T308-Brahmaputra!L308,T320-Brahmaputra!L320,T332-Brahmaputra!L332,T344-Brahmaputra!L344)</f>
        <v>5.2761234117559557</v>
      </c>
      <c r="V20" s="7">
        <f>Brahmaputra!L20-T20-U20-AVERAGE(Brahmaputra!$L$2:$L$349)</f>
        <v>0.81655720491071015</v>
      </c>
      <c r="W20" s="7">
        <f>AVERAGE(Brahmaputra!M14:M25)-AVERAGE(Brahmaputra!$M$2:$M$349)</f>
        <v>8.9897807183907941E-3</v>
      </c>
      <c r="X20" s="7">
        <f>-AVERAGE(Brahmaputra!$M$2:$M$349)-AVERAGE(W20-Brahmaputra!M20,W32-Brahmaputra!M32,W44-Brahmaputra!M44,W56-Brahmaputra!M56,W68-Brahmaputra!M68,W80-Brahmaputra!M80,W92-Brahmaputra!M92,W104-Brahmaputra!M104,W116-Brahmaputra!M116,W128-Brahmaputra!M128,W140-Brahmaputra!M140,W152-Brahmaputra!M152,W164-Brahmaputra!M164,W176-Brahmaputra!M176,W188-Brahmaputra!M188,W200-Brahmaputra!M200,W212-Brahmaputra!M212,W224-Brahmaputra!M224,W236-Brahmaputra!M236,W248-Brahmaputra!M248,W260-Brahmaputra!M260,W272-Brahmaputra!M272,W284-Brahmaputra!M284,W296-Brahmaputra!M296,W308-Brahmaputra!M308,W320-Brahmaputra!M320,W332-Brahmaputra!M332,W344-Brahmaputra!M344)</f>
        <v>8.9854504851190509E-2</v>
      </c>
      <c r="Y20" s="7">
        <f>Brahmaputra!M20-W20-X20-AVERAGE(Brahmaputra!$M$2:$M$349)</f>
        <v>8.6372168154761619E-3</v>
      </c>
      <c r="Z20" s="7">
        <f>AVERAGE(Brahmaputra!N14:N25)-AVERAGE(Brahmaputra!$N$2:$N$349)</f>
        <v>1.0807052185919543</v>
      </c>
      <c r="AA20" s="7">
        <f>-AVERAGE(Brahmaputra!$N$2:$N$349)-AVERAGE(Z20-Brahmaputra!N20,Z32-Brahmaputra!N32,Z44-Brahmaputra!N44,Z56-Brahmaputra!N56,Z68-Brahmaputra!N68,Z80-Brahmaputra!N80,Z92-Brahmaputra!N92,Z104-Brahmaputra!N104,Z116-Brahmaputra!N116,Z128-Brahmaputra!N128,Z140-Brahmaputra!N140,Z152-Brahmaputra!N152,Z164-Brahmaputra!N164,Z176-Brahmaputra!N176,Z188-Brahmaputra!N188,Z200-Brahmaputra!N200,Z212-Brahmaputra!N212,Z224-Brahmaputra!N224,Z236-Brahmaputra!N236,Z248-Brahmaputra!N248,Z260-Brahmaputra!N260,Z272-Brahmaputra!N272,Z284-Brahmaputra!N284,Z296-Brahmaputra!N296,Z308-Brahmaputra!N308,Z320-Brahmaputra!N320,Z332-Brahmaputra!N332,Z344-Brahmaputra!N344)</f>
        <v>-1.6842659136904763</v>
      </c>
      <c r="AB20" s="7">
        <f>Brahmaputra!N20-Z20-AA20-AVERAGE(Brahmaputra!$N$2:$N$349)</f>
        <v>6.9208657857143141E-2</v>
      </c>
      <c r="AC20" s="7">
        <f>AVERAGE(Brahmaputra!O14:O25)-AVERAGE(Brahmaputra!$O$2:$O$349)</f>
        <v>0.1456661263505783</v>
      </c>
      <c r="AD20" s="7">
        <f>-AVERAGE(Brahmaputra!$O$2:$O$349)-AVERAGE(AC20-Brahmaputra!O20,AC32-Brahmaputra!O32,AC44-Brahmaputra!O44,AC56-Brahmaputra!O56,AC68-Brahmaputra!O68,AC80-Brahmaputra!O80,AC92-Brahmaputra!O92,AC104-Brahmaputra!O104,AC116-Brahmaputra!O116,AC128-Brahmaputra!O128,AC140-Brahmaputra!O140,AC152-Brahmaputra!O152,AC164-Brahmaputra!O164,AC176-Brahmaputra!O176,AC188-Brahmaputra!O188,AC200-Brahmaputra!O200,AC212-Brahmaputra!O212,AC224-Brahmaputra!O224,AC236-Brahmaputra!O236,AC248-Brahmaputra!O248,AC260-Brahmaputra!O260,AC272-Brahmaputra!O272,AC284-Brahmaputra!O284,AC296-Brahmaputra!O296,AC308-Brahmaputra!O308,AC320-Brahmaputra!O320,AC332-Brahmaputra!O332,AC344-Brahmaputra!O344)</f>
        <v>1.8777756315773804</v>
      </c>
      <c r="AE20" s="7">
        <f>Brahmaputra!O20-AC20-AD20-AVERAGE(Brahmaputra!$O$2:$O$349)</f>
        <v>-0.20075412324404773</v>
      </c>
      <c r="AF20" s="7">
        <f>AVERAGE(Brahmaputra!P14:P25)-AVERAGE(Brahmaputra!$P$2:$P$349)</f>
        <v>0.45572355158046007</v>
      </c>
      <c r="AG20" s="7">
        <f>-AVERAGE(Brahmaputra!$P$2:$P$349)-AVERAGE(AF20-Brahmaputra!P20,AF32-Brahmaputra!P32,AF44-Brahmaputra!P44,AF56-Brahmaputra!P56,AF68-Brahmaputra!P68,AF80-Brahmaputra!P80,AF92-Brahmaputra!P92,AF104-Brahmaputra!P104,AF116-Brahmaputra!P116,AF128-Brahmaputra!P128,AF140-Brahmaputra!P140,AF152-Brahmaputra!P152,AF164-Brahmaputra!P164,AF176-Brahmaputra!P176,AF188-Brahmaputra!P188,AF200-Brahmaputra!P200,AF212-Brahmaputra!P212,AF224-Brahmaputra!P224,AF236-Brahmaputra!P236,AF248-Brahmaputra!P248,AF260-Brahmaputra!P260,AF272-Brahmaputra!P272,AF284-Brahmaputra!P284,AF296-Brahmaputra!P296,AF308-Brahmaputra!P308,AF320-Brahmaputra!P320,AF332-Brahmaputra!P332,AF344-Brahmaputra!P344)</f>
        <v>1.8391404206845241</v>
      </c>
      <c r="AH20" s="7">
        <f>Brahmaputra!P20-AF20-AG20-AVERAGE(Brahmaputra!$P$2:$P$349)</f>
        <v>0.6393086709821425</v>
      </c>
    </row>
    <row r="21" spans="1:34" x14ac:dyDescent="0.2">
      <c r="A21" s="3">
        <v>33465</v>
      </c>
      <c r="B21">
        <f t="shared" si="0"/>
        <v>1991</v>
      </c>
      <c r="C21">
        <f t="shared" si="1"/>
        <v>8</v>
      </c>
      <c r="D21" s="7">
        <f>AVERAGE(Brahmaputra!D15:D26)</f>
        <v>14.524081071666666</v>
      </c>
      <c r="E21" s="7">
        <f>-AVERAGE(D9-Brahmaputra!D9,D21-Brahmaputra!D21,D33-Brahmaputra!D33,D45-Brahmaputra!D45,D57-Brahmaputra!D57,D69-Brahmaputra!D69,D81-Brahmaputra!D81,D93-Brahmaputra!D93,D105-Brahmaputra!D105,D117-Brahmaputra!D117,D129-Brahmaputra!D129,D141-Brahmaputra!D141,D153-Brahmaputra!D153,D165-Brahmaputra!D165,D177-Brahmaputra!D177,D189-Brahmaputra!D189,D201-Brahmaputra!D201,D213-Brahmaputra!D213,D225-Brahmaputra!D225,D237-Brahmaputra!D237,D249-Brahmaputra!D249,D261-Brahmaputra!D261,D273-Brahmaputra!D273,D285-Brahmaputra!D285,D297-Brahmaputra!D297,D309-Brahmaputra!D309,D321-Brahmaputra!D321,D333-Brahmaputra!D333)</f>
        <v>11.76650009080357</v>
      </c>
      <c r="F21" s="7">
        <f>Brahmaputra!D21-D21-E21</f>
        <v>0.91358143752976417</v>
      </c>
      <c r="G21" s="7">
        <f t="shared" si="12"/>
        <v>11.287597782313769</v>
      </c>
      <c r="H21" s="7">
        <f>AVERAGE(Brahmaputra!H15:H26)-AVERAGE(Brahmaputra!$H$2:$H$349)</f>
        <v>0.68959273408040644</v>
      </c>
      <c r="I21" s="7">
        <f>-AVERAGE(Brahmaputra!$H$2:$H$349)-AVERAGE(H9-Brahmaputra!H9,H21-Brahmaputra!H21,H33-Brahmaputra!H33,H45-Brahmaputra!H45,H57-Brahmaputra!H57,H69-Brahmaputra!H69,H81-Brahmaputra!H81,H93-Brahmaputra!H93,H105-Brahmaputra!H105,H117-Brahmaputra!H117,H129-Brahmaputra!H129,H141-Brahmaputra!H141,H153-Brahmaputra!H153,H165-Brahmaputra!H165,H177-Brahmaputra!H177,H189-Brahmaputra!H189,H201-Brahmaputra!H201,H213-Brahmaputra!H213,H225-Brahmaputra!H225,H237-Brahmaputra!H237,H249-Brahmaputra!H249,H261-Brahmaputra!H261,H273-Brahmaputra!H273,H285-Brahmaputra!H285,H297-Brahmaputra!H297,H309-Brahmaputra!H309,H321-Brahmaputra!H321,H333-Brahmaputra!H333)</f>
        <v>1.5773398983329798</v>
      </c>
      <c r="J21" s="7">
        <f>Brahmaputra!H21-H21-I21-AVERAGE(Brahmaputra!$H$2:$H$349)</f>
        <v>-6.121135666637656E-2</v>
      </c>
      <c r="K21" s="7">
        <f>AVERAGE(Brahmaputra!I15:I26)-AVERAGE(Brahmaputra!$I$2:$I$349)</f>
        <v>9.3975055969539767</v>
      </c>
      <c r="L21" s="7">
        <f>-AVERAGE(Brahmaputra!$I$2:$I$349)-AVERAGE(K9-Brahmaputra!I9,K21-Brahmaputra!I21,K33-Brahmaputra!I33,K45-Brahmaputra!I45,K57-Brahmaputra!I57,K69-Brahmaputra!I69,K81-Brahmaputra!I81,K93-Brahmaputra!I93,K105-Brahmaputra!I105,K117-Brahmaputra!I117,K129-Brahmaputra!I129,K141-Brahmaputra!I141,K153-Brahmaputra!I153,K165-Brahmaputra!I165,K177-Brahmaputra!I177,K189-Brahmaputra!I189,K201-Brahmaputra!I201,K213-Brahmaputra!I213,K225-Brahmaputra!I225,K237-Brahmaputra!I237,K249-Brahmaputra!I249,K261-Brahmaputra!I261,K273-Brahmaputra!I273,K285-Brahmaputra!I285,K297-Brahmaputra!I297,K309-Brahmaputra!I309,K321-Brahmaputra!I321,K333-Brahmaputra!I333)</f>
        <v>-0.7963218462797812</v>
      </c>
      <c r="M21" s="7">
        <f>Brahmaputra!I21-K21-L21-AVERAGE(Brahmaputra!$I$2:$I$349)</f>
        <v>9.9877020446442089E-2</v>
      </c>
      <c r="N21" s="7">
        <f>AVERAGE(Brahmaputra!J15:J26)-AVERAGE(Brahmaputra!$J$2:$J$349)</f>
        <v>1.2571215443965489</v>
      </c>
      <c r="O21" s="7">
        <f>-AVERAGE(Brahmaputra!$J$2:$J$349)-AVERAGE(N9-Brahmaputra!J9,N21-Brahmaputra!J21,N33-Brahmaputra!J33,N45-Brahmaputra!J45,N57-Brahmaputra!J57,N69-Brahmaputra!J69,N81-Brahmaputra!J81,N93-Brahmaputra!J93,N105-Brahmaputra!J105,N117-Brahmaputra!J117,N129-Brahmaputra!J129,N141-Brahmaputra!J141,N153-Brahmaputra!J153,N165-Brahmaputra!J165,N177-Brahmaputra!J177,N189-Brahmaputra!J189,N201-Brahmaputra!J201,N213-Brahmaputra!J213,N225-Brahmaputra!J225,N237-Brahmaputra!J237,N249-Brahmaputra!J249,N261-Brahmaputra!J261,N273-Brahmaputra!J273,N285-Brahmaputra!J285,N297-Brahmaputra!J297,N309-Brahmaputra!J309,N321-Brahmaputra!J321,N333-Brahmaputra!J333)</f>
        <v>4.498384583601192</v>
      </c>
      <c r="P21" s="7">
        <f>Brahmaputra!J21-N21-O21-AVERAGE(Brahmaputra!$J$2:$J$349)</f>
        <v>0.73347339056547511</v>
      </c>
      <c r="Q21" s="7">
        <f>AVERAGE(Brahmaputra!K15:K26)-AVERAGE(Brahmaputra!$K$2:$K$349)</f>
        <v>7.9800294540227634E-3</v>
      </c>
      <c r="R21" s="7">
        <f>-AVERAGE(Brahmaputra!$K$2:$K$349)-AVERAGE(Q9-Brahmaputra!K9,Q21-Brahmaputra!K21,Q33-Brahmaputra!K33,Q45-Brahmaputra!K45,Q57-Brahmaputra!K57,Q69-Brahmaputra!K69,Q81-Brahmaputra!K81,Q93-Brahmaputra!K93,Q105-Brahmaputra!K105,Q117-Brahmaputra!K117,Q129-Brahmaputra!K129,Q141-Brahmaputra!K141,Q153-Brahmaputra!K153,Q165-Brahmaputra!K165,Q177-Brahmaputra!K177,Q189-Brahmaputra!K189,Q201-Brahmaputra!K201,Q213-Brahmaputra!K213,Q225-Brahmaputra!K225,Q237-Brahmaputra!K237,Q249-Brahmaputra!K249,Q261-Brahmaputra!K261,Q273-Brahmaputra!K273,Q285-Brahmaputra!K285,Q297-Brahmaputra!K297,Q309-Brahmaputra!K309,Q321-Brahmaputra!K321,Q333-Brahmaputra!K333)</f>
        <v>-0.19940513428571427</v>
      </c>
      <c r="S21" s="7">
        <f>Brahmaputra!K21-Q21-R21-AVERAGE(Brahmaputra!$K$2:$K$349)</f>
        <v>-2.0040976547618994E-2</v>
      </c>
      <c r="T21" s="7">
        <f>AVERAGE(Brahmaputra!L15:L26)-AVERAGE(Brahmaputra!$L$2:$L$349)</f>
        <v>1.4168021939080511</v>
      </c>
      <c r="U21" s="7">
        <f>-AVERAGE(Brahmaputra!$L$2:$L$349)-AVERAGE(T9-Brahmaputra!L9,T21-Brahmaputra!L21,T33-Brahmaputra!L33,T45-Brahmaputra!L45,T57-Brahmaputra!L57,T69-Brahmaputra!L69,T81-Brahmaputra!L81,T93-Brahmaputra!L93,T105-Brahmaputra!L105,T117-Brahmaputra!L117,T129-Brahmaputra!L129,T141-Brahmaputra!L141,T153-Brahmaputra!L153,T165-Brahmaputra!L165,T177-Brahmaputra!L177,T189-Brahmaputra!L189,T201-Brahmaputra!L201,T213-Brahmaputra!L213,T225-Brahmaputra!L225,T237-Brahmaputra!L237,T249-Brahmaputra!L249,T261-Brahmaputra!L261,T273-Brahmaputra!L273,T285-Brahmaputra!L285,T297-Brahmaputra!L297,T309-Brahmaputra!L309,T321-Brahmaputra!L321,T333-Brahmaputra!L333)</f>
        <v>5.5353023097916658</v>
      </c>
      <c r="V21" s="7">
        <f>Brahmaputra!L21-T21-U21-AVERAGE(Brahmaputra!$L$2:$L$349)</f>
        <v>0.73772923937499968</v>
      </c>
      <c r="W21" s="7">
        <f>AVERAGE(Brahmaputra!M15:M26)-AVERAGE(Brahmaputra!$M$2:$M$349)</f>
        <v>8.9830157183908022E-3</v>
      </c>
      <c r="X21" s="7">
        <f>-AVERAGE(Brahmaputra!$M$2:$M$349)-AVERAGE(W9-Brahmaputra!M9,W21-Brahmaputra!M21,W33-Brahmaputra!M33,W45-Brahmaputra!M45,W57-Brahmaputra!M57,W69-Brahmaputra!M69,W81-Brahmaputra!M81,W93-Brahmaputra!M93,W105-Brahmaputra!M105,W117-Brahmaputra!M117,W129-Brahmaputra!M129,W141-Brahmaputra!M141,W153-Brahmaputra!M153,W165-Brahmaputra!M165,W177-Brahmaputra!M177,W189-Brahmaputra!M189,W201-Brahmaputra!M201,W213-Brahmaputra!M213,W225-Brahmaputra!M225,W237-Brahmaputra!M237,W249-Brahmaputra!M249,W261-Brahmaputra!M261,W273-Brahmaputra!M273,W285-Brahmaputra!M285,W297-Brahmaputra!M297,W309-Brahmaputra!M309,W321-Brahmaputra!M321,W333-Brahmaputra!M333)</f>
        <v>9.0235917232142832E-2</v>
      </c>
      <c r="Y21" s="7">
        <f>Brahmaputra!M21-W21-X21-AVERAGE(Brahmaputra!$M$2:$M$349)</f>
        <v>8.2814894345238643E-3</v>
      </c>
      <c r="Z21" s="7">
        <f>AVERAGE(Brahmaputra!N15:N26)-AVERAGE(Brahmaputra!$N$2:$N$349)</f>
        <v>1.0751303769252871</v>
      </c>
      <c r="AA21" s="7">
        <f>-AVERAGE(Brahmaputra!$N$2:$N$349)-AVERAGE(Z9-Brahmaputra!N9,Z21-Brahmaputra!N21,Z33-Brahmaputra!N33,Z45-Brahmaputra!N45,Z57-Brahmaputra!N57,Z69-Brahmaputra!N69,Z81-Brahmaputra!N81,Z93-Brahmaputra!N93,Z105-Brahmaputra!N105,Z117-Brahmaputra!N117,Z129-Brahmaputra!N129,Z141-Brahmaputra!N141,Z153-Brahmaputra!N153,Z165-Brahmaputra!N165,Z177-Brahmaputra!N177,Z189-Brahmaputra!N189,Z201-Brahmaputra!N201,Z213-Brahmaputra!N213,Z225-Brahmaputra!N225,Z237-Brahmaputra!N237,Z249-Brahmaputra!N249,Z261-Brahmaputra!N261,Z273-Brahmaputra!N273,Z285-Brahmaputra!N285,Z297-Brahmaputra!N297,Z309-Brahmaputra!N309,Z321-Brahmaputra!N321,Z333-Brahmaputra!N333)</f>
        <v>-1.9590079183928573</v>
      </c>
      <c r="AB21" s="7">
        <f>Brahmaputra!N21-Z21-AA21-AVERAGE(Brahmaputra!$N$2:$N$349)</f>
        <v>-0.62729448577380875</v>
      </c>
      <c r="AC21" s="7">
        <f>AVERAGE(Brahmaputra!O15:O26)-AVERAGE(Brahmaputra!$O$2:$O$349)</f>
        <v>0.21590678301724431</v>
      </c>
      <c r="AD21" s="7">
        <f>-AVERAGE(Brahmaputra!$O$2:$O$349)-AVERAGE(AC9-Brahmaputra!O9,AC21-Brahmaputra!O21,AC33-Brahmaputra!O33,AC45-Brahmaputra!O45,AC57-Brahmaputra!O57,AC69-Brahmaputra!O69,AC81-Brahmaputra!O81,AC93-Brahmaputra!O93,AC105-Brahmaputra!O105,AC117-Brahmaputra!O117,AC129-Brahmaputra!O129,AC141-Brahmaputra!O141,AC153-Brahmaputra!O153,AC165-Brahmaputra!O165,AC177-Brahmaputra!O177,AC189-Brahmaputra!O189,AC201-Brahmaputra!O201,AC213-Brahmaputra!O213,AC225-Brahmaputra!O225,AC237-Brahmaputra!O237,AC249-Brahmaputra!O249,AC261-Brahmaputra!O261,AC273-Brahmaputra!O273,AC285-Brahmaputra!O285,AC297-Brahmaputra!O297,AC309-Brahmaputra!O309,AC321-Brahmaputra!O321,AC333-Brahmaputra!O333)</f>
        <v>1.8896907220535706</v>
      </c>
      <c r="AE21" s="7">
        <f>Brahmaputra!O21-AC21-AD21-AVERAGE(Brahmaputra!$O$2:$O$349)</f>
        <v>-0.25297404038690452</v>
      </c>
      <c r="AF21" s="7">
        <f>AVERAGE(Brahmaputra!P15:P26)-AVERAGE(Brahmaputra!$P$2:$P$349)</f>
        <v>0.45505995241379327</v>
      </c>
      <c r="AG21" s="7">
        <f>-AVERAGE(Brahmaputra!$P$2:$P$349)-AVERAGE(AF9-Brahmaputra!P9,AF21-Brahmaputra!P21,AF33-Brahmaputra!P33,AF45-Brahmaputra!P45,AF57-Brahmaputra!P57,AF69-Brahmaputra!P69,AF81-Brahmaputra!P81,AF93-Brahmaputra!P93,AF105-Brahmaputra!P105,AF117-Brahmaputra!P117,AF129-Brahmaputra!P129,AF141-Brahmaputra!P141,AF153-Brahmaputra!P153,AF165-Brahmaputra!P165,AF177-Brahmaputra!P177,AF189-Brahmaputra!P189,AF201-Brahmaputra!P201,AF213-Brahmaputra!P213,AF225-Brahmaputra!P225,AF237-Brahmaputra!P237,AF249-Brahmaputra!P249,AF261-Brahmaputra!P261,AF273-Brahmaputra!P273,AF285-Brahmaputra!P285,AF297-Brahmaputra!P297,AF309-Brahmaputra!P309,AF321-Brahmaputra!P321,AF333-Brahmaputra!P333)</f>
        <v>1.1302839557142861</v>
      </c>
      <c r="AH21" s="7">
        <f>Brahmaputra!P21-AF21-AG21-AVERAGE(Brahmaputra!$P$2:$P$349)</f>
        <v>0.2957090751190472</v>
      </c>
    </row>
    <row r="22" spans="1:34" x14ac:dyDescent="0.2">
      <c r="A22" s="3">
        <v>33496</v>
      </c>
      <c r="B22">
        <f t="shared" si="0"/>
        <v>1991</v>
      </c>
      <c r="C22">
        <f t="shared" si="1"/>
        <v>9</v>
      </c>
      <c r="D22" s="7">
        <f>AVERAGE(Brahmaputra!D16:D27)</f>
        <v>14.718373596666668</v>
      </c>
      <c r="E22" s="7">
        <f>-AVERAGE(D10-Brahmaputra!D10,D22-Brahmaputra!D22,D34-Brahmaputra!D34,D46-Brahmaputra!D46,D58-Brahmaputra!D58,D70-Brahmaputra!D70,D82-Brahmaputra!D82,D94-Brahmaputra!D94,D106-Brahmaputra!D106,D118-Brahmaputra!D118,D130-Brahmaputra!D130,D142-Brahmaputra!D142,D154-Brahmaputra!D154,D166-Brahmaputra!D166,D178-Brahmaputra!D178,D190-Brahmaputra!D190,D202-Brahmaputra!D202,D214-Brahmaputra!D214,D226-Brahmaputra!D226,D238-Brahmaputra!D238,D250-Brahmaputra!D250,D262-Brahmaputra!D262,D274-Brahmaputra!D274,D286-Brahmaputra!D286,D298-Brahmaputra!D298,D310-Brahmaputra!D310,D322-Brahmaputra!D322,D334-Brahmaputra!D334)</f>
        <v>9.5500981902678568</v>
      </c>
      <c r="F22" s="7">
        <f>Brahmaputra!D22-D22-E22</f>
        <v>0.98664372306547499</v>
      </c>
      <c r="G22" s="7">
        <f t="shared" si="12"/>
        <v>8.7109282520980624</v>
      </c>
      <c r="H22" s="7">
        <f>AVERAGE(Brahmaputra!H16:H27)-AVERAGE(Brahmaputra!$H$2:$H$349)</f>
        <v>0.7183911549137747</v>
      </c>
      <c r="I22" s="7">
        <f>-AVERAGE(Brahmaputra!$H$2:$H$349)-AVERAGE(H10-Brahmaputra!H10,H22-Brahmaputra!H22,H34-Brahmaputra!H34,H46-Brahmaputra!H46,H58-Brahmaputra!H58,H70-Brahmaputra!H70,H82-Brahmaputra!H82,H94-Brahmaputra!H94,H106-Brahmaputra!H106,H118-Brahmaputra!H118,H130-Brahmaputra!H130,H142-Brahmaputra!H142,H154-Brahmaputra!H154,H166-Brahmaputra!H166,H178-Brahmaputra!H178,H190-Brahmaputra!H190,H202-Brahmaputra!H202,H214-Brahmaputra!H214,H226-Brahmaputra!H226,H238-Brahmaputra!H238,H250-Brahmaputra!H250,H262-Brahmaputra!H262,H274-Brahmaputra!H274,H286-Brahmaputra!H286,H298-Brahmaputra!H298,H310-Brahmaputra!H310,H322-Brahmaputra!H322,H334-Brahmaputra!H334)</f>
        <v>1.8639302937797311</v>
      </c>
      <c r="J22" s="7">
        <f>Brahmaputra!H22-H22-I22-AVERAGE(Brahmaputra!$H$2:$H$349)</f>
        <v>7.4571697053443131E-2</v>
      </c>
      <c r="K22" s="7">
        <f>AVERAGE(Brahmaputra!I16:I27)-AVERAGE(Brahmaputra!$I$2:$I$349)</f>
        <v>9.4106713886206279</v>
      </c>
      <c r="L22" s="7">
        <f>-AVERAGE(Brahmaputra!$I$2:$I$349)-AVERAGE(K10-Brahmaputra!I10,K22-Brahmaputra!I22,K34-Brahmaputra!I34,K46-Brahmaputra!I46,K58-Brahmaputra!I58,K70-Brahmaputra!I70,K82-Brahmaputra!I82,K94-Brahmaputra!I94,K106-Brahmaputra!I106,K118-Brahmaputra!I118,K130-Brahmaputra!I130,K142-Brahmaputra!I142,K154-Brahmaputra!I154,K166-Brahmaputra!I166,K178-Brahmaputra!I178,K190-Brahmaputra!I190,K202-Brahmaputra!I202,K214-Brahmaputra!I214,K226-Brahmaputra!I226,K238-Brahmaputra!I238,K250-Brahmaputra!I250,K262-Brahmaputra!I262,K274-Brahmaputra!I274,K286-Brahmaputra!I286,K298-Brahmaputra!I298,K310-Brahmaputra!I310,K322-Brahmaputra!I322,K334-Brahmaputra!I334)</f>
        <v>-0.99622113336312168</v>
      </c>
      <c r="M22" s="7">
        <f>Brahmaputra!I22-K22-L22-AVERAGE(Brahmaputra!$I$2:$I$349)</f>
        <v>0.20910349586313259</v>
      </c>
      <c r="N22" s="7">
        <f>AVERAGE(Brahmaputra!J16:J27)-AVERAGE(Brahmaputra!$J$2:$J$349)</f>
        <v>1.2614316560632153</v>
      </c>
      <c r="O22" s="7">
        <f>-AVERAGE(Brahmaputra!$J$2:$J$349)-AVERAGE(N10-Brahmaputra!J10,N22-Brahmaputra!J22,N34-Brahmaputra!J34,N46-Brahmaputra!J46,N58-Brahmaputra!J58,N70-Brahmaputra!J70,N82-Brahmaputra!J82,N94-Brahmaputra!J94,N106-Brahmaputra!J106,N118-Brahmaputra!J118,N130-Brahmaputra!J130,N142-Brahmaputra!J142,N154-Brahmaputra!J154,N166-Brahmaputra!J166,N178-Brahmaputra!J178,N190-Brahmaputra!J190,N202-Brahmaputra!J202,N214-Brahmaputra!J214,N226-Brahmaputra!J226,N238-Brahmaputra!J238,N250-Brahmaputra!J250,N262-Brahmaputra!J262,N274-Brahmaputra!J274,N286-Brahmaputra!J286,N298-Brahmaputra!J298,N310-Brahmaputra!J310,N322-Brahmaputra!J322,N334-Brahmaputra!J334)</f>
        <v>4.1451948143452384</v>
      </c>
      <c r="P22" s="7">
        <f>Brahmaputra!J22-N22-O22-AVERAGE(Brahmaputra!$J$2:$J$349)</f>
        <v>0.84935133815476327</v>
      </c>
      <c r="Q22" s="7">
        <f>AVERAGE(Brahmaputra!K16:K27)-AVERAGE(Brahmaputra!$K$2:$K$349)</f>
        <v>-1.1680572126439026E-3</v>
      </c>
      <c r="R22" s="7">
        <f>-AVERAGE(Brahmaputra!$K$2:$K$349)-AVERAGE(Q10-Brahmaputra!K10,Q22-Brahmaputra!K22,Q34-Brahmaputra!K34,Q46-Brahmaputra!K46,Q58-Brahmaputra!K58,Q70-Brahmaputra!K70,Q82-Brahmaputra!K82,Q94-Brahmaputra!K94,Q106-Brahmaputra!K106,Q118-Brahmaputra!K118,Q130-Brahmaputra!K130,Q142-Brahmaputra!K142,Q154-Brahmaputra!K154,Q166-Brahmaputra!K166,Q178-Brahmaputra!K178,Q190-Brahmaputra!K190,Q202-Brahmaputra!K202,Q214-Brahmaputra!K214,Q226-Brahmaputra!K226,Q238-Brahmaputra!K238,Q250-Brahmaputra!K250,Q262-Brahmaputra!K262,Q274-Brahmaputra!K274,Q286-Brahmaputra!K286,Q298-Brahmaputra!K298,Q310-Brahmaputra!K310,Q322-Brahmaputra!K322,Q334-Brahmaputra!K334)</f>
        <v>-0.1654841590773809</v>
      </c>
      <c r="S22" s="7">
        <f>Brahmaputra!K22-Q22-R22-AVERAGE(Brahmaputra!$K$2:$K$349)</f>
        <v>-6.6891945089285698E-2</v>
      </c>
      <c r="T22" s="7">
        <f>AVERAGE(Brahmaputra!L16:L27)-AVERAGE(Brahmaputra!$L$2:$L$349)</f>
        <v>1.4419106105747179</v>
      </c>
      <c r="U22" s="7">
        <f>-AVERAGE(Brahmaputra!$L$2:$L$349)-AVERAGE(T10-Brahmaputra!L10,T22-Brahmaputra!L22,T34-Brahmaputra!L34,T46-Brahmaputra!L46,T58-Brahmaputra!L58,T70-Brahmaputra!L70,T82-Brahmaputra!L82,T94-Brahmaputra!L94,T106-Brahmaputra!L106,T118-Brahmaputra!L118,T130-Brahmaputra!L130,T142-Brahmaputra!L142,T154-Brahmaputra!L154,T166-Brahmaputra!L166,T178-Brahmaputra!L178,T190-Brahmaputra!L190,T202-Brahmaputra!L202,T214-Brahmaputra!L214,T226-Brahmaputra!L226,T238-Brahmaputra!L238,T250-Brahmaputra!L250,T262-Brahmaputra!L262,T274-Brahmaputra!L274,T286-Brahmaputra!L286,T298-Brahmaputra!L298,T310-Brahmaputra!L310,T322-Brahmaputra!L322,T334-Brahmaputra!L334)</f>
        <v>4.2957818960714302</v>
      </c>
      <c r="V22" s="7">
        <f>Brahmaputra!L22-T22-U22-AVERAGE(Brahmaputra!$L$2:$L$349)</f>
        <v>0.90434689642856725</v>
      </c>
      <c r="W22" s="7">
        <f>AVERAGE(Brahmaputra!M16:M27)-AVERAGE(Brahmaputra!$M$2:$M$349)</f>
        <v>8.9653590517241311E-3</v>
      </c>
      <c r="X22" s="7">
        <f>-AVERAGE(Brahmaputra!$M$2:$M$349)-AVERAGE(W10-Brahmaputra!M10,W22-Brahmaputra!M22,W34-Brahmaputra!M34,W46-Brahmaputra!M46,W58-Brahmaputra!M58,W70-Brahmaputra!M70,W82-Brahmaputra!M82,W94-Brahmaputra!M94,W106-Brahmaputra!M106,W118-Brahmaputra!M118,W130-Brahmaputra!M130,W142-Brahmaputra!M142,W154-Brahmaputra!M154,W166-Brahmaputra!M166,W178-Brahmaputra!M178,W190-Brahmaputra!M190,W202-Brahmaputra!M202,W214-Brahmaputra!M214,W226-Brahmaputra!M226,W238-Brahmaputra!M238,W250-Brahmaputra!M250,W262-Brahmaputra!M262,W274-Brahmaputra!M274,W286-Brahmaputra!M286,W298-Brahmaputra!M298,W310-Brahmaputra!M310,W322-Brahmaputra!M322,W334-Brahmaputra!M334)</f>
        <v>9.0269482291666647E-2</v>
      </c>
      <c r="Y22" s="7">
        <f>Brahmaputra!M22-W22-X22-AVERAGE(Brahmaputra!$M$2:$M$349)</f>
        <v>8.2655810416667197E-3</v>
      </c>
      <c r="Z22" s="7">
        <f>AVERAGE(Brahmaputra!N16:N27)-AVERAGE(Brahmaputra!$N$2:$N$349)</f>
        <v>1.1085990202586209</v>
      </c>
      <c r="AA22" s="7">
        <f>-AVERAGE(Brahmaputra!$N$2:$N$349)-AVERAGE(Z10-Brahmaputra!N10,Z22-Brahmaputra!N22,Z34-Brahmaputra!N34,Z46-Brahmaputra!N46,Z58-Brahmaputra!N58,Z70-Brahmaputra!N70,Z82-Brahmaputra!N82,Z94-Brahmaputra!N94,Z106-Brahmaputra!N106,Z118-Brahmaputra!N118,Z130-Brahmaputra!N130,Z142-Brahmaputra!N142,Z154-Brahmaputra!N154,Z166-Brahmaputra!N166,Z178-Brahmaputra!N178,Z190-Brahmaputra!N190,Z202-Brahmaputra!N202,Z214-Brahmaputra!N214,Z226-Brahmaputra!N226,Z238-Brahmaputra!N238,Z250-Brahmaputra!N250,Z262-Brahmaputra!N262,Z274-Brahmaputra!N274,Z286-Brahmaputra!N286,Z298-Brahmaputra!N298,Z310-Brahmaputra!N310,Z322-Brahmaputra!N322,Z334-Brahmaputra!N334)</f>
        <v>-1.9931098811904762</v>
      </c>
      <c r="AB22" s="7">
        <f>Brahmaputra!N22-Z22-AA22-AVERAGE(Brahmaputra!$N$2:$N$349)</f>
        <v>-0.94740974630952368</v>
      </c>
      <c r="AC22" s="7">
        <f>AVERAGE(Brahmaputra!O16:O27)-AVERAGE(Brahmaputra!$O$2:$O$349)</f>
        <v>0.31489785968391182</v>
      </c>
      <c r="AD22" s="7">
        <f>-AVERAGE(Brahmaputra!$O$2:$O$349)-AVERAGE(AC10-Brahmaputra!O10,AC22-Brahmaputra!O22,AC34-Brahmaputra!O34,AC46-Brahmaputra!O46,AC58-Brahmaputra!O58,AC70-Brahmaputra!O70,AC82-Brahmaputra!O82,AC94-Brahmaputra!O94,AC106-Brahmaputra!O106,AC118-Brahmaputra!O118,AC130-Brahmaputra!O130,AC142-Brahmaputra!O142,AC154-Brahmaputra!O154,AC166-Brahmaputra!O166,AC178-Brahmaputra!O178,AC190-Brahmaputra!O190,AC202-Brahmaputra!O202,AC214-Brahmaputra!O214,AC226-Brahmaputra!O226,AC238-Brahmaputra!O238,AC250-Brahmaputra!O250,AC262-Brahmaputra!O262,AC274-Brahmaputra!O274,AC286-Brahmaputra!O286,AC298-Brahmaputra!O298,AC310-Brahmaputra!O310,AC322-Brahmaputra!O322,AC334-Brahmaputra!O334)</f>
        <v>1.7862872265773841</v>
      </c>
      <c r="AE22" s="7">
        <f>Brahmaputra!O22-AC22-AD22-AVERAGE(Brahmaputra!$O$2:$O$349)</f>
        <v>-0.27015757157738385</v>
      </c>
      <c r="AF22" s="7">
        <f>AVERAGE(Brahmaputra!P16:P27)-AVERAGE(Brahmaputra!$P$2:$P$349)</f>
        <v>0.45467290991379339</v>
      </c>
      <c r="AG22" s="7">
        <f>-AVERAGE(Brahmaputra!$P$2:$P$349)-AVERAGE(AF10-Brahmaputra!P10,AF22-Brahmaputra!P22,AF34-Brahmaputra!P34,AF46-Brahmaputra!P46,AF58-Brahmaputra!P58,AF70-Brahmaputra!P70,AF82-Brahmaputra!P82,AF94-Brahmaputra!P94,AF106-Brahmaputra!P106,AF118-Brahmaputra!P118,AF130-Brahmaputra!P130,AF142-Brahmaputra!P142,AF154-Brahmaputra!P154,AF166-Brahmaputra!P166,AF178-Brahmaputra!P178,AF190-Brahmaputra!P190,AF202-Brahmaputra!P202,AF214-Brahmaputra!P214,AF226-Brahmaputra!P226,AF238-Brahmaputra!P238,AF250-Brahmaputra!P250,AF262-Brahmaputra!P262,AF274-Brahmaputra!P274,AF286-Brahmaputra!P286,AF298-Brahmaputra!P298,AF310-Brahmaputra!P310,AF322-Brahmaputra!P322,AF334-Brahmaputra!P334)</f>
        <v>0.52345403125000023</v>
      </c>
      <c r="AH22" s="7">
        <f>Brahmaputra!P22-AF22-AG22-AVERAGE(Brahmaputra!$P$2:$P$349)</f>
        <v>0.22544009208333304</v>
      </c>
    </row>
    <row r="23" spans="1:34" x14ac:dyDescent="0.2">
      <c r="A23" s="3">
        <v>33526</v>
      </c>
      <c r="B23">
        <f t="shared" si="0"/>
        <v>1991</v>
      </c>
      <c r="C23">
        <f t="shared" si="1"/>
        <v>10</v>
      </c>
      <c r="D23" s="7">
        <f>AVERAGE(Brahmaputra!D17:D28)</f>
        <v>14.888227641666669</v>
      </c>
      <c r="E23" s="7">
        <f>-AVERAGE(D11-Brahmaputra!D11,D23-Brahmaputra!D23,D35-Brahmaputra!D35,D47-Brahmaputra!D47,D59-Brahmaputra!D59,D71-Brahmaputra!D71,D83-Brahmaputra!D83,D95-Brahmaputra!D95,D107-Brahmaputra!D107,D119-Brahmaputra!D119,D131-Brahmaputra!D131,D143-Brahmaputra!D143,D155-Brahmaputra!D155,D167-Brahmaputra!D167,D179-Brahmaputra!D179,D191-Brahmaputra!D191,D203-Brahmaputra!D203,D215-Brahmaputra!D215,D227-Brahmaputra!D227,D239-Brahmaputra!D239,D251-Brahmaputra!D251,D263-Brahmaputra!D263,D275-Brahmaputra!D275,D287-Brahmaputra!D287,D299-Brahmaputra!D299,D311-Brahmaputra!D311,D323-Brahmaputra!D323,D335-Brahmaputra!D335)</f>
        <v>3.1015316704166667</v>
      </c>
      <c r="F23" s="7">
        <f>Brahmaputra!D23-D23-E23</f>
        <v>-0.60996996208333609</v>
      </c>
      <c r="G23" s="7">
        <f t="shared" si="12"/>
        <v>3.8001725314072243</v>
      </c>
      <c r="H23" s="7">
        <f>AVERAGE(Brahmaputra!H17:H28)-AVERAGE(Brahmaputra!$H$2:$H$349)</f>
        <v>0.75283024241377916</v>
      </c>
      <c r="I23" s="7">
        <f>-AVERAGE(Brahmaputra!$H$2:$H$349)-AVERAGE(H11-Brahmaputra!H11,H23-Brahmaputra!H23,H35-Brahmaputra!H35,H47-Brahmaputra!H47,H59-Brahmaputra!H59,H71-Brahmaputra!H71,H83-Brahmaputra!H83,H95-Brahmaputra!H95,H107-Brahmaputra!H107,H119-Brahmaputra!H119,H131-Brahmaputra!H131,H143-Brahmaputra!H143,H155-Brahmaputra!H155,H167-Brahmaputra!H167,H179-Brahmaputra!H179,H191-Brahmaputra!H191,H203-Brahmaputra!H203,H215-Brahmaputra!H215,H227-Brahmaputra!H227,H239-Brahmaputra!H239,H251-Brahmaputra!H251,H263-Brahmaputra!H263,H275-Brahmaputra!H275,H287-Brahmaputra!H287,H299-Brahmaputra!H299,H311-Brahmaputra!H311,H323-Brahmaputra!H323,H335-Brahmaputra!H335)</f>
        <v>1.5615270709822653</v>
      </c>
      <c r="J23" s="7">
        <f>Brahmaputra!H23-H23-I23-AVERAGE(Brahmaputra!$H$2:$H$349)</f>
        <v>5.0177442350900492E-2</v>
      </c>
      <c r="K23" s="7">
        <f>AVERAGE(Brahmaputra!I17:I28)-AVERAGE(Brahmaputra!$I$2:$I$349)</f>
        <v>9.4334991727873074</v>
      </c>
      <c r="L23" s="7">
        <f>-AVERAGE(Brahmaputra!$I$2:$I$349)-AVERAGE(K11-Brahmaputra!I11,K23-Brahmaputra!I23,K35-Brahmaputra!I35,K47-Brahmaputra!I47,K59-Brahmaputra!I59,K71-Brahmaputra!I71,K83-Brahmaputra!I83,K95-Brahmaputra!I95,K107-Brahmaputra!I107,K119-Brahmaputra!I119,K131-Brahmaputra!I131,K143-Brahmaputra!I143,K155-Brahmaputra!I155,K167-Brahmaputra!I167,K179-Brahmaputra!I179,K191-Brahmaputra!I191,K203-Brahmaputra!I203,K215-Brahmaputra!I215,K227-Brahmaputra!I227,K239-Brahmaputra!I239,K251-Brahmaputra!I251,K263-Brahmaputra!I263,K275-Brahmaputra!I275,K287-Brahmaputra!I287,K299-Brahmaputra!I299,K311-Brahmaputra!I311,K323-Brahmaputra!I323,K335-Brahmaputra!I335)</f>
        <v>-0.68984669729167081</v>
      </c>
      <c r="M23" s="7">
        <f>Brahmaputra!I23-K23-L23-AVERAGE(Brahmaputra!$I$2:$I$349)</f>
        <v>0.15874038562500914</v>
      </c>
      <c r="N23" s="7">
        <f>AVERAGE(Brahmaputra!J17:J28)-AVERAGE(Brahmaputra!$J$2:$J$349)</f>
        <v>1.2702358185632168</v>
      </c>
      <c r="O23" s="7">
        <f>-AVERAGE(Brahmaputra!$J$2:$J$349)-AVERAGE(N11-Brahmaputra!J11,N23-Brahmaputra!J23,N35-Brahmaputra!J35,N47-Brahmaputra!J47,N59-Brahmaputra!J59,N71-Brahmaputra!J71,N83-Brahmaputra!J83,N95-Brahmaputra!J95,N107-Brahmaputra!J107,N119-Brahmaputra!J119,N131-Brahmaputra!J131,N143-Brahmaputra!J143,N155-Brahmaputra!J155,N167-Brahmaputra!J167,N179-Brahmaputra!J179,N191-Brahmaputra!J191,N203-Brahmaputra!J203,N215-Brahmaputra!J215,N227-Brahmaputra!J227,N239-Brahmaputra!J239,N251-Brahmaputra!J251,N263-Brahmaputra!J263,N275-Brahmaputra!J275,N287-Brahmaputra!J287,N299-Brahmaputra!J299,N311-Brahmaputra!J311,N323-Brahmaputra!J323,N335-Brahmaputra!J335)</f>
        <v>2.2050390265773805</v>
      </c>
      <c r="P23" s="7">
        <f>Brahmaputra!J23-N23-O23-AVERAGE(Brahmaputra!$J$2:$J$349)</f>
        <v>0.47661628342261952</v>
      </c>
      <c r="Q23" s="7">
        <f>AVERAGE(Brahmaputra!K17:K28)-AVERAGE(Brahmaputra!$K$2:$K$349)</f>
        <v>-5.649304597721283E-5</v>
      </c>
      <c r="R23" s="7">
        <f>-AVERAGE(Brahmaputra!$K$2:$K$349)-AVERAGE(Q11-Brahmaputra!K11,Q23-Brahmaputra!K23,Q35-Brahmaputra!K35,Q47-Brahmaputra!K47,Q59-Brahmaputra!K59,Q71-Brahmaputra!K71,Q83-Brahmaputra!K83,Q95-Brahmaputra!K95,Q107-Brahmaputra!K107,Q119-Brahmaputra!K119,Q131-Brahmaputra!K131,Q143-Brahmaputra!K143,Q155-Brahmaputra!K155,Q167-Brahmaputra!K167,Q179-Brahmaputra!K179,Q191-Brahmaputra!K191,Q203-Brahmaputra!K203,Q215-Brahmaputra!K215,Q227-Brahmaputra!K227,Q239-Brahmaputra!K239,Q251-Brahmaputra!K251,Q263-Brahmaputra!K263,Q275-Brahmaputra!K275,Q287-Brahmaputra!K287,Q299-Brahmaputra!K299,Q311-Brahmaputra!K311,Q323-Brahmaputra!K323,Q335-Brahmaputra!K335)</f>
        <v>-3.8391004761904712E-2</v>
      </c>
      <c r="S23" s="7">
        <f>Brahmaputra!K23-Q23-R23-AVERAGE(Brahmaputra!$K$2:$K$349)</f>
        <v>-2.7184735714285702E-3</v>
      </c>
      <c r="T23" s="7">
        <f>AVERAGE(Brahmaputra!L17:L28)-AVERAGE(Brahmaputra!$L$2:$L$349)</f>
        <v>1.4491805889080513</v>
      </c>
      <c r="U23" s="7">
        <f>-AVERAGE(Brahmaputra!$L$2:$L$349)-AVERAGE(T11-Brahmaputra!L11,T23-Brahmaputra!L23,T35-Brahmaputra!L35,T47-Brahmaputra!L47,T59-Brahmaputra!L59,T71-Brahmaputra!L71,T83-Brahmaputra!L83,T95-Brahmaputra!L95,T107-Brahmaputra!L107,T119-Brahmaputra!L119,T131-Brahmaputra!L131,T143-Brahmaputra!L143,T155-Brahmaputra!L155,T167-Brahmaputra!L167,T179-Brahmaputra!L179,T191-Brahmaputra!L191,T203-Brahmaputra!L203,T215-Brahmaputra!L215,T227-Brahmaputra!L227,T239-Brahmaputra!L239,T251-Brahmaputra!L251,T263-Brahmaputra!L263,T275-Brahmaputra!L275,T287-Brahmaputra!L287,T299-Brahmaputra!L299,T311-Brahmaputra!L311,T323-Brahmaputra!L323,T335-Brahmaputra!L335)</f>
        <v>0.73292811175595229</v>
      </c>
      <c r="V23" s="7">
        <f>Brahmaputra!L23-T23-U23-AVERAGE(Brahmaputra!$L$2:$L$349)</f>
        <v>0.1085331924107118</v>
      </c>
      <c r="W23" s="7">
        <f>AVERAGE(Brahmaputra!M17:M28)-AVERAGE(Brahmaputra!$M$2:$M$349)</f>
        <v>8.9477023850574877E-3</v>
      </c>
      <c r="X23" s="7">
        <f>-AVERAGE(Brahmaputra!$M$2:$M$349)-AVERAGE(W11-Brahmaputra!M11,W23-Brahmaputra!M23,W35-Brahmaputra!M35,W47-Brahmaputra!M47,W59-Brahmaputra!M59,W71-Brahmaputra!M71,W83-Brahmaputra!M83,W95-Brahmaputra!M95,W107-Brahmaputra!M107,W119-Brahmaputra!M119,W131-Brahmaputra!M131,W143-Brahmaputra!M143,W155-Brahmaputra!M155,W167-Brahmaputra!M167,W179-Brahmaputra!M179,W191-Brahmaputra!M191,W203-Brahmaputra!M203,W215-Brahmaputra!M215,W227-Brahmaputra!M227,W239-Brahmaputra!M239,W251-Brahmaputra!M251,W263-Brahmaputra!M263,W275-Brahmaputra!M275,W287-Brahmaputra!M287,W299-Brahmaputra!M299,W311-Brahmaputra!M311,W323-Brahmaputra!M323,W335-Brahmaputra!M335)</f>
        <v>9.0308443422619095E-2</v>
      </c>
      <c r="Y23" s="7">
        <f>Brahmaputra!M23-W23-X23-AVERAGE(Brahmaputra!$M$2:$M$349)</f>
        <v>8.2442765773809157E-3</v>
      </c>
      <c r="Z23" s="7">
        <f>AVERAGE(Brahmaputra!N17:N28)-AVERAGE(Brahmaputra!$N$2:$N$349)</f>
        <v>1.1358883710919545</v>
      </c>
      <c r="AA23" s="7">
        <f>-AVERAGE(Brahmaputra!$N$2:$N$349)-AVERAGE(Z11-Brahmaputra!N11,Z23-Brahmaputra!N23,Z35-Brahmaputra!N35,Z47-Brahmaputra!N47,Z59-Brahmaputra!N59,Z71-Brahmaputra!N71,Z83-Brahmaputra!N83,Z95-Brahmaputra!N95,Z107-Brahmaputra!N107,Z119-Brahmaputra!N119,Z131-Brahmaputra!N131,Z143-Brahmaputra!N143,Z155-Brahmaputra!N155,Z167-Brahmaputra!N167,Z179-Brahmaputra!N179,Z191-Brahmaputra!N191,Z203-Brahmaputra!N203,Z215-Brahmaputra!N215,Z227-Brahmaputra!N227,Z239-Brahmaputra!N239,Z251-Brahmaputra!N251,Z263-Brahmaputra!N263,Z275-Brahmaputra!N275,Z287-Brahmaputra!N287,Z299-Brahmaputra!N299,Z311-Brahmaputra!N311,Z323-Brahmaputra!N323,Z335-Brahmaputra!N335)</f>
        <v>-1.748290648452381</v>
      </c>
      <c r="AB23" s="7">
        <f>Brahmaputra!N23-Z23-AA23-AVERAGE(Brahmaputra!$N$2:$N$349)</f>
        <v>-1.0320820398809525</v>
      </c>
      <c r="AC23" s="7">
        <f>AVERAGE(Brahmaputra!O17:O28)-AVERAGE(Brahmaputra!$O$2:$O$349)</f>
        <v>0.37414392301724497</v>
      </c>
      <c r="AD23" s="7">
        <f>-AVERAGE(Brahmaputra!$O$2:$O$349)-AVERAGE(AC11-Brahmaputra!O11,AC23-Brahmaputra!O23,AC35-Brahmaputra!O35,AC47-Brahmaputra!O47,AC59-Brahmaputra!O59,AC71-Brahmaputra!O71,AC83-Brahmaputra!O83,AC95-Brahmaputra!O95,AC107-Brahmaputra!O107,AC119-Brahmaputra!O119,AC131-Brahmaputra!O131,AC143-Brahmaputra!O143,AC155-Brahmaputra!O155,AC167-Brahmaputra!O167,AC179-Brahmaputra!O179,AC191-Brahmaputra!O191,AC203-Brahmaputra!O203,AC215-Brahmaputra!O215,AC227-Brahmaputra!O227,AC239-Brahmaputra!O239,AC251-Brahmaputra!O251,AC263-Brahmaputra!O263,AC275-Brahmaputra!O275,AC287-Brahmaputra!O287,AC299-Brahmaputra!O299,AC311-Brahmaputra!O311,AC323-Brahmaputra!O323,AC335-Brahmaputra!O335)</f>
        <v>1.2664617161309533</v>
      </c>
      <c r="AE23" s="7">
        <f>Brahmaputra!O23-AC23-AD23-AVERAGE(Brahmaputra!$O$2:$O$349)</f>
        <v>-0.33544940446428662</v>
      </c>
      <c r="AF23" s="7">
        <f>AVERAGE(Brahmaputra!P17:P28)-AVERAGE(Brahmaputra!$P$2:$P$349)</f>
        <v>0.46355607408046007</v>
      </c>
      <c r="AG23" s="7">
        <f>-AVERAGE(Brahmaputra!$P$2:$P$349)-AVERAGE(AF11-Brahmaputra!P11,AF23-Brahmaputra!P23,AF35-Brahmaputra!P35,AF47-Brahmaputra!P47,AF59-Brahmaputra!P59,AF71-Brahmaputra!P71,AF83-Brahmaputra!P83,AF95-Brahmaputra!P95,AF107-Brahmaputra!P107,AF119-Brahmaputra!P119,AF131-Brahmaputra!P131,AF143-Brahmaputra!P143,AF155-Brahmaputra!P155,AF167-Brahmaputra!P167,AF179-Brahmaputra!P179,AF191-Brahmaputra!P191,AF203-Brahmaputra!P203,AF215-Brahmaputra!P215,AF227-Brahmaputra!P227,AF239-Brahmaputra!P239,AF251-Brahmaputra!P251,AF263-Brahmaputra!P263,AF275-Brahmaputra!P275,AF287-Brahmaputra!P287,AF299-Brahmaputra!P299,AF311-Brahmaputra!P311,AF323-Brahmaputra!P323,AF335-Brahmaputra!P335)</f>
        <v>-0.27820306464285721</v>
      </c>
      <c r="AH23" s="7">
        <f>Brahmaputra!P23-AF23-AG23-AVERAGE(Brahmaputra!$P$2:$P$349)</f>
        <v>-4.201759619047607E-2</v>
      </c>
    </row>
    <row r="24" spans="1:34" x14ac:dyDescent="0.2">
      <c r="A24" s="3">
        <v>33557</v>
      </c>
      <c r="B24">
        <f t="shared" si="0"/>
        <v>1991</v>
      </c>
      <c r="C24">
        <f t="shared" si="1"/>
        <v>11</v>
      </c>
      <c r="D24" s="7">
        <f>AVERAGE(Brahmaputra!D18:D29)</f>
        <v>14.889028490000001</v>
      </c>
      <c r="E24" s="7">
        <f>-AVERAGE(D12-Brahmaputra!D12,D24-Brahmaputra!D24,D36-Brahmaputra!D36,D48-Brahmaputra!D48,D60-Brahmaputra!D60,D72-Brahmaputra!D72,D84-Brahmaputra!D84,D96-Brahmaputra!D96,D108-Brahmaputra!D108,D120-Brahmaputra!D120,D132-Brahmaputra!D132,D144-Brahmaputra!D144,D156-Brahmaputra!D156,D168-Brahmaputra!D168,D180-Brahmaputra!D180,D192-Brahmaputra!D192,D204-Brahmaputra!D204,D216-Brahmaputra!D216,D228-Brahmaputra!D228,D240-Brahmaputra!D240,D252-Brahmaputra!D252,D264-Brahmaputra!D264,D276-Brahmaputra!D276,D288-Brahmaputra!D288,D300-Brahmaputra!D300,D312-Brahmaputra!D312,D324-Brahmaputra!D324,D336-Brahmaputra!D336)</f>
        <v>-3.8334403570833331</v>
      </c>
      <c r="F24" s="7">
        <f>Brahmaputra!D24-D24-E24</f>
        <v>-2.3305705829166676</v>
      </c>
      <c r="G24" s="7">
        <f t="shared" si="12"/>
        <v>-2.1288363501731102</v>
      </c>
      <c r="H24" s="7">
        <f>AVERAGE(Brahmaputra!H18:H29)-AVERAGE(Brahmaputra!$H$2:$H$349)</f>
        <v>0.7842379165803095</v>
      </c>
      <c r="I24" s="7">
        <f>-AVERAGE(Brahmaputra!$H$2:$H$349)-AVERAGE(H12-Brahmaputra!H12,H24-Brahmaputra!H24,H36-Brahmaputra!H36,H48-Brahmaputra!H48,H60-Brahmaputra!H60,H72-Brahmaputra!H72,H84-Brahmaputra!H84,H96-Brahmaputra!H96,H108-Brahmaputra!H108,H120-Brahmaputra!H120,H132-Brahmaputra!H132,H144-Brahmaputra!H144,H156-Brahmaputra!H156,H168-Brahmaputra!H168,H180-Brahmaputra!H180,H192-Brahmaputra!H192,H204-Brahmaputra!H204,H216-Brahmaputra!H216,H228-Brahmaputra!H228,H240-Brahmaputra!H240,H252-Brahmaputra!H252,H264-Brahmaputra!H264,H276-Brahmaputra!H276,H288-Brahmaputra!H288,H300-Brahmaputra!H300,H312-Brahmaputra!H312,H324-Brahmaputra!H324,H336-Brahmaputra!H336)</f>
        <v>0.78955750136890401</v>
      </c>
      <c r="J24" s="7">
        <f>Brahmaputra!H24-H24-I24-AVERAGE(Brahmaputra!$H$2:$H$349)</f>
        <v>-4.6357832202261307E-2</v>
      </c>
      <c r="K24" s="7">
        <f>AVERAGE(Brahmaputra!I18:I29)-AVERAGE(Brahmaputra!$I$2:$I$349)</f>
        <v>9.4422024044539512</v>
      </c>
      <c r="L24" s="7">
        <f>-AVERAGE(Brahmaputra!$I$2:$I$349)-AVERAGE(K12-Brahmaputra!I12,K24-Brahmaputra!I24,K36-Brahmaputra!I36,K48-Brahmaputra!I48,K60-Brahmaputra!I60,K72-Brahmaputra!I72,K84-Brahmaputra!I84,K96-Brahmaputra!I96,K108-Brahmaputra!I108,K120-Brahmaputra!I120,K132-Brahmaputra!I132,K144-Brahmaputra!I144,K156-Brahmaputra!I156,K168-Brahmaputra!I168,K180-Brahmaputra!I180,K192-Brahmaputra!I192,K204-Brahmaputra!I204,K216-Brahmaputra!I216,K228-Brahmaputra!I228,K240-Brahmaputra!I240,K252-Brahmaputra!I252,K264-Brahmaputra!I264,K276-Brahmaputra!I276,K288-Brahmaputra!I288,K300-Brahmaputra!I300,K312-Brahmaputra!I312,K324-Brahmaputra!I324,K336-Brahmaputra!I336)</f>
        <v>-0.51615917145832668</v>
      </c>
      <c r="M24" s="7">
        <f>Brahmaputra!I24-K24-L24-AVERAGE(Brahmaputra!$I$2:$I$349)</f>
        <v>0.10370710812502182</v>
      </c>
      <c r="N24" s="7">
        <f>AVERAGE(Brahmaputra!J18:J29)-AVERAGE(Brahmaputra!$J$2:$J$349)</f>
        <v>1.2834170877298829</v>
      </c>
      <c r="O24" s="7">
        <f>-AVERAGE(Brahmaputra!$J$2:$J$349)-AVERAGE(N12-Brahmaputra!J12,N24-Brahmaputra!J24,N36-Brahmaputra!J36,N48-Brahmaputra!J48,N60-Brahmaputra!J60,N72-Brahmaputra!J72,N84-Brahmaputra!J84,N96-Brahmaputra!J96,N108-Brahmaputra!J108,N120-Brahmaputra!J120,N132-Brahmaputra!J132,N144-Brahmaputra!J144,N156-Brahmaputra!J156,N168-Brahmaputra!J168,N180-Brahmaputra!J180,N192-Brahmaputra!J192,N204-Brahmaputra!J204,N216-Brahmaputra!J216,N228-Brahmaputra!J228,N240-Brahmaputra!J240,N252-Brahmaputra!J252,N264-Brahmaputra!J264,N276-Brahmaputra!J276,N288-Brahmaputra!J288,N300-Brahmaputra!J300,N312-Brahmaputra!J312,N324-Brahmaputra!J324,N336-Brahmaputra!J336)</f>
        <v>-0.23055486505952505</v>
      </c>
      <c r="P24" s="7">
        <f>Brahmaputra!J24-N24-O24-AVERAGE(Brahmaputra!$J$2:$J$349)</f>
        <v>-0.17328488410714105</v>
      </c>
      <c r="Q24" s="7">
        <f>AVERAGE(Brahmaputra!K18:K29)-AVERAGE(Brahmaputra!$K$2:$K$349)</f>
        <v>8.7173886206894924E-3</v>
      </c>
      <c r="R24" s="7">
        <f>-AVERAGE(Brahmaputra!$K$2:$K$349)-AVERAGE(Q12-Brahmaputra!K12,Q24-Brahmaputra!K24,Q36-Brahmaputra!K36,Q48-Brahmaputra!K48,Q60-Brahmaputra!K60,Q72-Brahmaputra!K72,Q84-Brahmaputra!K84,Q96-Brahmaputra!K96,Q108-Brahmaputra!K108,Q120-Brahmaputra!K120,Q132-Brahmaputra!K132,Q144-Brahmaputra!K144,Q156-Brahmaputra!K156,Q168-Brahmaputra!K168,Q180-Brahmaputra!K180,Q192-Brahmaputra!K192,Q204-Brahmaputra!K204,Q216-Brahmaputra!K216,Q228-Brahmaputra!K228,Q240-Brahmaputra!K240,Q252-Brahmaputra!K252,Q264-Brahmaputra!K264,Q276-Brahmaputra!K276,Q288-Brahmaputra!K288,Q300-Brahmaputra!K300,Q312-Brahmaputra!K312,Q324-Brahmaputra!K324,Q336-Brahmaputra!K336)</f>
        <v>0.116870997797619</v>
      </c>
      <c r="S24" s="7">
        <f>Brahmaputra!K24-Q24-R24-AVERAGE(Brahmaputra!$K$2:$K$349)</f>
        <v>5.6837302202380979E-2</v>
      </c>
      <c r="T24" s="7">
        <f>AVERAGE(Brahmaputra!L18:L29)-AVERAGE(Brahmaputra!$L$2:$L$349)</f>
        <v>1.4853384347413847</v>
      </c>
      <c r="U24" s="7">
        <f>-AVERAGE(Brahmaputra!$L$2:$L$349)-AVERAGE(T12-Brahmaputra!L12,T24-Brahmaputra!L24,T36-Brahmaputra!L36,T48-Brahmaputra!L48,T60-Brahmaputra!L60,T72-Brahmaputra!L72,T84-Brahmaputra!L84,T96-Brahmaputra!L96,T108-Brahmaputra!L108,T120-Brahmaputra!L120,T132-Brahmaputra!L132,T144-Brahmaputra!L144,T156-Brahmaputra!L156,T168-Brahmaputra!L168,T180-Brahmaputra!L180,T192-Brahmaputra!L192,T204-Brahmaputra!L204,T216-Brahmaputra!L216,T228-Brahmaputra!L228,T240-Brahmaputra!L240,T252-Brahmaputra!L252,T264-Brahmaputra!L264,T276-Brahmaputra!L276,T288-Brahmaputra!L288,T300-Brahmaputra!L300,T312-Brahmaputra!L312,T324-Brahmaputra!L324,T336-Brahmaputra!L336)</f>
        <v>-2.1226351544047617</v>
      </c>
      <c r="V24" s="7">
        <f>Brahmaputra!L24-T24-U24-AVERAGE(Brahmaputra!$L$2:$L$349)</f>
        <v>-0.81947502726190713</v>
      </c>
      <c r="W24" s="7">
        <f>AVERAGE(Brahmaputra!M18:M29)-AVERAGE(Brahmaputra!$M$2:$M$349)</f>
        <v>8.9462857183908173E-3</v>
      </c>
      <c r="X24" s="7">
        <f>-AVERAGE(Brahmaputra!$M$2:$M$349)-AVERAGE(W12-Brahmaputra!M12,W24-Brahmaputra!M24,W36-Brahmaputra!M36,W48-Brahmaputra!M48,W60-Brahmaputra!M60,W72-Brahmaputra!M72,W84-Brahmaputra!M84,W96-Brahmaputra!M96,W108-Brahmaputra!M108,W120-Brahmaputra!M120,W132-Brahmaputra!M132,W144-Brahmaputra!M144,W156-Brahmaputra!M156,W168-Brahmaputra!M168,W180-Brahmaputra!M180,W192-Brahmaputra!M192,W204-Brahmaputra!M204,W216-Brahmaputra!M216,W228-Brahmaputra!M228,W240-Brahmaputra!M240,W252-Brahmaputra!M252,W264-Brahmaputra!M264,W276-Brahmaputra!M276,W288-Brahmaputra!M288,W300-Brahmaputra!M300,W312-Brahmaputra!M312,W324-Brahmaputra!M324,W336-Brahmaputra!M336)</f>
        <v>-6.7878083333333394E-3</v>
      </c>
      <c r="Y24" s="7">
        <f>Brahmaputra!M24-W24-X24-AVERAGE(Brahmaputra!$M$2:$M$349)</f>
        <v>-4.9929549999999934E-3</v>
      </c>
      <c r="Z24" s="7">
        <f>AVERAGE(Brahmaputra!N18:N29)-AVERAGE(Brahmaputra!$N$2:$N$349)</f>
        <v>1.0769393377586205</v>
      </c>
      <c r="AA24" s="7">
        <f>-AVERAGE(Brahmaputra!$N$2:$N$349)-AVERAGE(Z12-Brahmaputra!N12,Z24-Brahmaputra!N24,Z36-Brahmaputra!N36,Z48-Brahmaputra!N48,Z60-Brahmaputra!N60,Z72-Brahmaputra!N72,Z84-Brahmaputra!N84,Z96-Brahmaputra!N96,Z108-Brahmaputra!N108,Z120-Brahmaputra!N120,Z132-Brahmaputra!N132,Z144-Brahmaputra!N144,Z156-Brahmaputra!N156,Z168-Brahmaputra!N168,Z180-Brahmaputra!N180,Z192-Brahmaputra!N192,Z204-Brahmaputra!N204,Z216-Brahmaputra!N216,Z228-Brahmaputra!N228,Z240-Brahmaputra!N240,Z252-Brahmaputra!N252,Z264-Brahmaputra!N264,Z276-Brahmaputra!N276,Z288-Brahmaputra!N288,Z300-Brahmaputra!N300,Z312-Brahmaputra!N312,Z324-Brahmaputra!N324,Z336-Brahmaputra!N336)</f>
        <v>-1.0832380851488095</v>
      </c>
      <c r="AB24" s="7">
        <f>Brahmaputra!N24-Z24-AA24-AVERAGE(Brahmaputra!$N$2:$N$349)</f>
        <v>-0.73113393985119002</v>
      </c>
      <c r="AC24" s="7">
        <f>AVERAGE(Brahmaputra!O18:O29)-AVERAGE(Brahmaputra!$O$2:$O$349)</f>
        <v>0.32786647968391058</v>
      </c>
      <c r="AD24" s="7">
        <f>-AVERAGE(Brahmaputra!$O$2:$O$349)-AVERAGE(AC12-Brahmaputra!O12,AC24-Brahmaputra!O24,AC36-Brahmaputra!O36,AC48-Brahmaputra!O48,AC60-Brahmaputra!O60,AC72-Brahmaputra!O72,AC84-Brahmaputra!O84,AC96-Brahmaputra!O96,AC108-Brahmaputra!O108,AC120-Brahmaputra!O120,AC132-Brahmaputra!O132,AC144-Brahmaputra!O144,AC156-Brahmaputra!O156,AC168-Brahmaputra!O168,AC180-Brahmaputra!O180,AC192-Brahmaputra!O192,AC204-Brahmaputra!O204,AC216-Brahmaputra!O216,AC228-Brahmaputra!O228,AC240-Brahmaputra!O240,AC252-Brahmaputra!O252,AC264-Brahmaputra!O264,AC276-Brahmaputra!O276,AC288-Brahmaputra!O288,AC300-Brahmaputra!O300,AC312-Brahmaputra!O312,AC324-Brahmaputra!O324,AC336-Brahmaputra!O336)</f>
        <v>-3.2371246011905441E-2</v>
      </c>
      <c r="AE24" s="7">
        <f>Brahmaputra!O24-AC24-AD24-AVERAGE(Brahmaputra!$O$2:$O$349)</f>
        <v>-0.28161211898809313</v>
      </c>
      <c r="AF24" s="7">
        <f>AVERAGE(Brahmaputra!P18:P29)-AVERAGE(Brahmaputra!$P$2:$P$349)</f>
        <v>0.47135911658046026</v>
      </c>
      <c r="AG24" s="7">
        <f>-AVERAGE(Brahmaputra!$P$2:$P$349)-AVERAGE(AF12-Brahmaputra!P12,AF24-Brahmaputra!P24,AF36-Brahmaputra!P36,AF48-Brahmaputra!P48,AF60-Brahmaputra!P60,AF72-Brahmaputra!P72,AF84-Brahmaputra!P84,AF96-Brahmaputra!P96,AF108-Brahmaputra!P108,AF120-Brahmaputra!P120,AF132-Brahmaputra!P132,AF144-Brahmaputra!P144,AF156-Brahmaputra!P156,AF168-Brahmaputra!P168,AF180-Brahmaputra!P180,AF192-Brahmaputra!P192,AF204-Brahmaputra!P204,AF216-Brahmaputra!P216,AF228-Brahmaputra!P228,AF240-Brahmaputra!P240,AF252-Brahmaputra!P252,AF264-Brahmaputra!P264,AF276-Brahmaputra!P276,AF288-Brahmaputra!P288,AF300-Brahmaputra!P300,AF312-Brahmaputra!P312,AF324-Brahmaputra!P324,AF336-Brahmaputra!P336)</f>
        <v>-0.74812064749999996</v>
      </c>
      <c r="AH24" s="7">
        <f>Brahmaputra!P24-AF24-AG24-AVERAGE(Brahmaputra!$P$2:$P$349)</f>
        <v>-0.43425428583333359</v>
      </c>
    </row>
    <row r="25" spans="1:34" x14ac:dyDescent="0.2">
      <c r="A25" s="3">
        <v>33587</v>
      </c>
      <c r="B25">
        <f t="shared" si="0"/>
        <v>1991</v>
      </c>
      <c r="C25">
        <f t="shared" si="1"/>
        <v>12</v>
      </c>
      <c r="D25" s="7">
        <f>AVERAGE(Brahmaputra!D19:D30)</f>
        <v>14.474581500833333</v>
      </c>
      <c r="E25" s="7">
        <f>-AVERAGE(D13-Brahmaputra!D13,D25-Brahmaputra!D25,D37-Brahmaputra!D37,D49-Brahmaputra!D49,D61-Brahmaputra!D61,D73-Brahmaputra!D73,D85-Brahmaputra!D85,D97-Brahmaputra!D97,D109-Brahmaputra!D109,D121-Brahmaputra!D121,D133-Brahmaputra!D133,D145-Brahmaputra!D145,D157-Brahmaputra!D157,D169-Brahmaputra!D169,D181-Brahmaputra!D181,D193-Brahmaputra!D193,D205-Brahmaputra!D205,D217-Brahmaputra!D217,D229-Brahmaputra!D229,D241-Brahmaputra!D241,D253-Brahmaputra!D253,D265-Brahmaputra!D265,D277-Brahmaputra!D277,D289-Brahmaputra!D289,D301-Brahmaputra!D301,D313-Brahmaputra!D313,D325-Brahmaputra!D325,D337-Brahmaputra!D337)</f>
        <v>-7.6711023341964264</v>
      </c>
      <c r="F25" s="7">
        <f>Brahmaputra!D25-D25-E25</f>
        <v>-1.9691333466369052</v>
      </c>
      <c r="G25" s="7">
        <f t="shared" si="12"/>
        <v>-7.4874252509065409</v>
      </c>
      <c r="H25" s="7">
        <f>AVERAGE(Brahmaputra!H19:H30)-AVERAGE(Brahmaputra!$H$2:$H$349)</f>
        <v>0.75877099741353504</v>
      </c>
      <c r="I25" s="7">
        <f>-AVERAGE(Brahmaputra!$H$2:$H$349)-AVERAGE(H13-Brahmaputra!H13,H25-Brahmaputra!H25,H37-Brahmaputra!H37,H49-Brahmaputra!H49,H61-Brahmaputra!H61,H73-Brahmaputra!H73,H85-Brahmaputra!H85,H97-Brahmaputra!H97,H109-Brahmaputra!H109,H121-Brahmaputra!H121,H133-Brahmaputra!H133,H145-Brahmaputra!H145,H157-Brahmaputra!H157,H169-Brahmaputra!H169,H181-Brahmaputra!H181,H193-Brahmaputra!H193,H205-Brahmaputra!H205,H217-Brahmaputra!H217,H229-Brahmaputra!H229,H241-Brahmaputra!H241,H253-Brahmaputra!H253,H265-Brahmaputra!H265,H277-Brahmaputra!H277,H289-Brahmaputra!H289,H301-Brahmaputra!H301,H313-Brahmaputra!H313,H325-Brahmaputra!H325,H337-Brahmaputra!H337)</f>
        <v>0.11721601964302408</v>
      </c>
      <c r="J25" s="7">
        <f>Brahmaputra!H25-H25-I25-AVERAGE(Brahmaputra!$H$2:$H$349)</f>
        <v>-9.7572871309580478E-2</v>
      </c>
      <c r="K25" s="7">
        <f>AVERAGE(Brahmaputra!I19:I30)-AVERAGE(Brahmaputra!$I$2:$I$349)</f>
        <v>9.4462218244539571</v>
      </c>
      <c r="L25" s="7">
        <f>-AVERAGE(Brahmaputra!$I$2:$I$349)-AVERAGE(K13-Brahmaputra!I13,K25-Brahmaputra!I25,K37-Brahmaputra!I37,K49-Brahmaputra!I49,K61-Brahmaputra!I61,K73-Brahmaputra!I73,K85-Brahmaputra!I85,K97-Brahmaputra!I97,K109-Brahmaputra!I109,K121-Brahmaputra!I121,K133-Brahmaputra!I133,K145-Brahmaputra!I145,K157-Brahmaputra!I157,K169-Brahmaputra!I169,K181-Brahmaputra!I181,K193-Brahmaputra!I193,K205-Brahmaputra!I205,K217-Brahmaputra!I217,K229-Brahmaputra!I229,K241-Brahmaputra!I241,K253-Brahmaputra!I253,K265-Brahmaputra!I265,K277-Brahmaputra!I277,K289-Brahmaputra!I289,K301-Brahmaputra!I301,K313-Brahmaputra!I313,K325-Brahmaputra!I325,K337-Brahmaputra!I337)</f>
        <v>-0.36286529005954549</v>
      </c>
      <c r="M25" s="7">
        <f>Brahmaputra!I25-K25-L25-AVERAGE(Brahmaputra!$I$2:$I$349)</f>
        <v>7.9709846726231603E-2</v>
      </c>
      <c r="N25" s="7">
        <f>AVERAGE(Brahmaputra!J19:J30)-AVERAGE(Brahmaputra!$J$2:$J$349)</f>
        <v>1.1834218127298834</v>
      </c>
      <c r="O25" s="7">
        <f>-AVERAGE(Brahmaputra!$J$2:$J$349)-AVERAGE(N13-Brahmaputra!J13,N25-Brahmaputra!J25,N37-Brahmaputra!J37,N49-Brahmaputra!J49,N61-Brahmaputra!J61,N73-Brahmaputra!J73,N85-Brahmaputra!J85,N97-Brahmaputra!J97,N109-Brahmaputra!J109,N121-Brahmaputra!J121,N133-Brahmaputra!J133,N145-Brahmaputra!J145,N157-Brahmaputra!J157,N169-Brahmaputra!J169,N181-Brahmaputra!J181,N193-Brahmaputra!J193,N205-Brahmaputra!J205,N217-Brahmaputra!J217,N229-Brahmaputra!J229,N241-Brahmaputra!J241,N253-Brahmaputra!J253,N265-Brahmaputra!J265,N277-Brahmaputra!J277,N289-Brahmaputra!J289,N301-Brahmaputra!J301,N313-Brahmaputra!J313,N325-Brahmaputra!J325,N337-Brahmaputra!J337)</f>
        <v>-1.4915722126785718</v>
      </c>
      <c r="P25" s="7">
        <f>Brahmaputra!J25-N25-O25-AVERAGE(Brahmaputra!$J$2:$J$349)</f>
        <v>-0.50536723148809504</v>
      </c>
      <c r="Q25" s="7">
        <f>AVERAGE(Brahmaputra!K19:K30)-AVERAGE(Brahmaputra!$K$2:$K$349)</f>
        <v>7.4009336206894982E-3</v>
      </c>
      <c r="R25" s="7">
        <f>-AVERAGE(Brahmaputra!$K$2:$K$349)-AVERAGE(Q13-Brahmaputra!K13,Q25-Brahmaputra!K25,Q37-Brahmaputra!K37,Q49-Brahmaputra!K49,Q61-Brahmaputra!K61,Q73-Brahmaputra!K73,Q85-Brahmaputra!K85,Q97-Brahmaputra!K97,Q109-Brahmaputra!K109,Q121-Brahmaputra!K121,Q133-Brahmaputra!K133,Q145-Brahmaputra!K145,Q157-Brahmaputra!K157,Q169-Brahmaputra!K169,Q181-Brahmaputra!K181,Q193-Brahmaputra!K193,Q205-Brahmaputra!K205,Q217-Brahmaputra!K217,Q229-Brahmaputra!K229,Q241-Brahmaputra!K241,Q253-Brahmaputra!K253,Q265-Brahmaputra!K265,Q277-Brahmaputra!K277,Q289-Brahmaputra!K289,Q301-Brahmaputra!K301,Q313-Brahmaputra!K313,Q325-Brahmaputra!K325,Q337-Brahmaputra!K337)</f>
        <v>0.28360994648809518</v>
      </c>
      <c r="S25" s="7">
        <f>Brahmaputra!K25-Q25-R25-AVERAGE(Brahmaputra!$K$2:$K$349)</f>
        <v>4.034973851190482E-2</v>
      </c>
      <c r="T25" s="7">
        <f>AVERAGE(Brahmaputra!L19:L30)-AVERAGE(Brahmaputra!$L$2:$L$349)</f>
        <v>1.3577320822413821</v>
      </c>
      <c r="U25" s="7">
        <f>-AVERAGE(Brahmaputra!$L$2:$L$349)-AVERAGE(T13-Brahmaputra!L13,T25-Brahmaputra!L25,T37-Brahmaputra!L37,T49-Brahmaputra!L49,T61-Brahmaputra!L61,T73-Brahmaputra!L73,T85-Brahmaputra!L85,T97-Brahmaputra!L97,T109-Brahmaputra!L109,T121-Brahmaputra!L121,T133-Brahmaputra!L133,T145-Brahmaputra!L145,T157-Brahmaputra!L157,T169-Brahmaputra!L169,T181-Brahmaputra!L181,T193-Brahmaputra!L193,T205-Brahmaputra!L205,T217-Brahmaputra!L217,T229-Brahmaputra!L229,T241-Brahmaputra!L241,T253-Brahmaputra!L253,T265-Brahmaputra!L265,T277-Brahmaputra!L277,T289-Brahmaputra!L289,T301-Brahmaputra!L301,T313-Brahmaputra!L313,T325-Brahmaputra!L325,T337-Brahmaputra!L337)</f>
        <v>-2.9537349427678565</v>
      </c>
      <c r="V25" s="7">
        <f>Brahmaputra!L25-T25-U25-AVERAGE(Brahmaputra!$L$2:$L$349)</f>
        <v>-0.75461253639880965</v>
      </c>
      <c r="W25" s="7">
        <f>AVERAGE(Brahmaputra!M19:M30)-AVERAGE(Brahmaputra!$M$2:$M$349)</f>
        <v>8.945914051724152E-3</v>
      </c>
      <c r="X25" s="7">
        <f>-AVERAGE(Brahmaputra!$M$2:$M$349)-AVERAGE(W13-Brahmaputra!M13,W25-Brahmaputra!M25,W37-Brahmaputra!M37,W49-Brahmaputra!M49,W61-Brahmaputra!M61,W73-Brahmaputra!M73,W85-Brahmaputra!M85,W97-Brahmaputra!M97,W109-Brahmaputra!M109,W121-Brahmaputra!M121,W133-Brahmaputra!M133,W145-Brahmaputra!M145,W157-Brahmaputra!M157,W169-Brahmaputra!M169,W181-Brahmaputra!M181,W193-Brahmaputra!M193,W205-Brahmaputra!M205,W217-Brahmaputra!M217,W229-Brahmaputra!M229,W241-Brahmaputra!M241,W253-Brahmaputra!M253,W265-Brahmaputra!M265,W277-Brahmaputra!M277,W289-Brahmaputra!M289,W301-Brahmaputra!M301,W313-Brahmaputra!M313,W325-Brahmaputra!M325,W337-Brahmaputra!M337)</f>
        <v>-9.6227267172619049E-2</v>
      </c>
      <c r="Y25" s="7">
        <f>Brahmaputra!M25-W25-X25-AVERAGE(Brahmaputra!$M$2:$M$349)</f>
        <v>-3.698874494047627E-3</v>
      </c>
      <c r="Z25" s="7">
        <f>AVERAGE(Brahmaputra!N19:N30)-AVERAGE(Brahmaputra!$N$2:$N$349)</f>
        <v>1.0516269544252874</v>
      </c>
      <c r="AA25" s="7">
        <f>-AVERAGE(Brahmaputra!$N$2:$N$349)-AVERAGE(Z13-Brahmaputra!N13,Z25-Brahmaputra!N25,Z37-Brahmaputra!N37,Z49-Brahmaputra!N49,Z61-Brahmaputra!N61,Z73-Brahmaputra!N73,Z85-Brahmaputra!N85,Z97-Brahmaputra!N97,Z109-Brahmaputra!N109,Z121-Brahmaputra!N121,Z133-Brahmaputra!N133,Z145-Brahmaputra!N145,Z157-Brahmaputra!N157,Z169-Brahmaputra!N169,Z181-Brahmaputra!N181,Z193-Brahmaputra!N193,Z205-Brahmaputra!N205,Z217-Brahmaputra!N217,Z229-Brahmaputra!N229,Z241-Brahmaputra!N241,Z253-Brahmaputra!N253,Z265-Brahmaputra!N265,Z277-Brahmaputra!N277,Z289-Brahmaputra!N289,Z301-Brahmaputra!N301,Z313-Brahmaputra!N313,Z325-Brahmaputra!N325,Z337-Brahmaputra!N337)</f>
        <v>-0.56486741089285708</v>
      </c>
      <c r="AB25" s="7">
        <f>Brahmaputra!N25-Z25-AA25-AVERAGE(Brahmaputra!$N$2:$N$349)</f>
        <v>-0.44012424077380929</v>
      </c>
      <c r="AC25" s="7">
        <f>AVERAGE(Brahmaputra!O19:O30)-AVERAGE(Brahmaputra!$O$2:$O$349)</f>
        <v>0.30224593968391034</v>
      </c>
      <c r="AD25" s="7">
        <f>-AVERAGE(Brahmaputra!$O$2:$O$349)-AVERAGE(AC13-Brahmaputra!O13,AC25-Brahmaputra!O25,AC37-Brahmaputra!O37,AC49-Brahmaputra!O49,AC61-Brahmaputra!O61,AC73-Brahmaputra!O73,AC85-Brahmaputra!O85,AC97-Brahmaputra!O97,AC109-Brahmaputra!O109,AC121-Brahmaputra!O121,AC133-Brahmaputra!O133,AC145-Brahmaputra!O145,AC157-Brahmaputra!O157,AC169-Brahmaputra!O169,AC181-Brahmaputra!O181,AC193-Brahmaputra!O193,AC205-Brahmaputra!O205,AC217-Brahmaputra!O217,AC229-Brahmaputra!O229,AC241-Brahmaputra!O241,AC253-Brahmaputra!O253,AC265-Brahmaputra!O265,AC277-Brahmaputra!O277,AC289-Brahmaputra!O289,AC301-Brahmaputra!O301,AC313-Brahmaputra!O313,AC325-Brahmaputra!O325,AC337-Brahmaputra!O337)</f>
        <v>-1.8336483524702381</v>
      </c>
      <c r="AE25" s="7">
        <f>Brahmaputra!O25-AC25-AD25-AVERAGE(Brahmaputra!$O$2:$O$349)</f>
        <v>5.147153747023836E-2</v>
      </c>
      <c r="AF25" s="7">
        <f>AVERAGE(Brahmaputra!P19:P30)-AVERAGE(Brahmaputra!$P$2:$P$349)</f>
        <v>0.35820665241379346</v>
      </c>
      <c r="AG25" s="7">
        <f>-AVERAGE(Brahmaputra!$P$2:$P$349)-AVERAGE(AF13-Brahmaputra!P13,AF25-Brahmaputra!P25,AF37-Brahmaputra!P37,AF49-Brahmaputra!P49,AF61-Brahmaputra!P61,AF73-Brahmaputra!P73,AF85-Brahmaputra!P85,AF97-Brahmaputra!P97,AF109-Brahmaputra!P109,AF121-Brahmaputra!P121,AF133-Brahmaputra!P133,AF145-Brahmaputra!P145,AF157-Brahmaputra!P157,AF169-Brahmaputra!P169,AF181-Brahmaputra!P181,AF193-Brahmaputra!P193,AF205-Brahmaputra!P205,AF217-Brahmaputra!P217,AF229-Brahmaputra!P229,AF241-Brahmaputra!P241,AF253-Brahmaputra!P253,AF265-Brahmaputra!P265,AF277-Brahmaputra!P277,AF289-Brahmaputra!P289,AF301-Brahmaputra!P301,AF313-Brahmaputra!P313,AF325-Brahmaputra!P325,AF337-Brahmaputra!P337)</f>
        <v>-0.76901577732142856</v>
      </c>
      <c r="AH25" s="7">
        <f>Brahmaputra!P25-AF25-AG25-AVERAGE(Brahmaputra!$P$2:$P$349)</f>
        <v>-0.33925812184523818</v>
      </c>
    </row>
    <row r="26" spans="1:34" x14ac:dyDescent="0.2">
      <c r="A26" s="3">
        <v>33618</v>
      </c>
      <c r="B26">
        <f t="shared" si="0"/>
        <v>1992</v>
      </c>
      <c r="C26">
        <f t="shared" si="1"/>
        <v>1</v>
      </c>
      <c r="D26" s="7">
        <f>AVERAGE(Brahmaputra!D20:D31)</f>
        <v>13.865551254166668</v>
      </c>
      <c r="E26" s="7">
        <f>E14</f>
        <v>-9.8310118021726201</v>
      </c>
      <c r="F26" s="7">
        <f>Brahmaputra!D26-D26-E26</f>
        <v>-0.3846573719940487</v>
      </c>
      <c r="G26" s="7"/>
      <c r="H26" s="7">
        <f>AVERAGE(Brahmaputra!H20:H31)-AVERAGE(Brahmaputra!$H$2:$H$349)</f>
        <v>0.68294498824684524</v>
      </c>
      <c r="I26" s="7">
        <f>I14</f>
        <v>-0.70243490354141613</v>
      </c>
      <c r="J26" s="7">
        <f>Brahmaputra!H26-H26-I26-AVERAGE(Brahmaputra!$H$2:$H$349)</f>
        <v>0.12816529104156871</v>
      </c>
      <c r="K26" s="7">
        <f>AVERAGE(Brahmaputra!I20:I31)-AVERAGE(Brahmaputra!$I$2:$I$349)</f>
        <v>9.4479842144539674</v>
      </c>
      <c r="L26" s="7">
        <f>L14</f>
        <v>-0.18310013217261201</v>
      </c>
      <c r="M26" s="7">
        <f>Brahmaputra!I26-K26-L26-AVERAGE(Brahmaputra!$I$2:$I$349)</f>
        <v>4.6444318839292009E-2</v>
      </c>
      <c r="N26" s="7">
        <f>AVERAGE(Brahmaputra!J20:J31)-AVERAGE(Brahmaputra!$J$2:$J$349)</f>
        <v>0.98992363856321663</v>
      </c>
      <c r="O26" s="7">
        <f>O14</f>
        <v>-2.6937458217857149</v>
      </c>
      <c r="P26" s="7">
        <f>Brahmaputra!J26-N26-O26-AVERAGE(Brahmaputra!$J$2:$J$349)</f>
        <v>-0.53235745821428493</v>
      </c>
      <c r="Q26" s="7">
        <f>AVERAGE(Brahmaputra!K20:K31)-AVERAGE(Brahmaputra!$K$2:$K$349)</f>
        <v>1.2393438620689479E-2</v>
      </c>
      <c r="R26" s="7">
        <f>R14</f>
        <v>0.284020681547619</v>
      </c>
      <c r="S26" s="7">
        <f>Brahmaputra!K26-Q26-R26-AVERAGE(Brahmaputra!$K$2:$K$349)</f>
        <v>-6.2171281547619084E-2</v>
      </c>
      <c r="T26" s="7">
        <f>AVERAGE(Brahmaputra!L20:L31)-AVERAGE(Brahmaputra!$L$2:$L$349)</f>
        <v>1.19436671890805</v>
      </c>
      <c r="U26" s="7">
        <f>U14</f>
        <v>-3.5539900079464291</v>
      </c>
      <c r="V26" s="7">
        <f>Brahmaputra!L26-T26-U26-AVERAGE(Brahmaputra!$L$2:$L$349)</f>
        <v>-0.4846794978869049</v>
      </c>
      <c r="W26" s="7">
        <f>AVERAGE(Brahmaputra!M20:M31)-AVERAGE(Brahmaputra!$M$2:$M$349)</f>
        <v>8.9096790517241564E-3</v>
      </c>
      <c r="X26" s="7">
        <f>X14</f>
        <v>-1.2000330327380931E-2</v>
      </c>
      <c r="Y26" s="7">
        <f>Brahmaputra!M26-W26-X26-AVERAGE(Brahmaputra!$M$2:$M$349)</f>
        <v>-4.8839633928574044E-4</v>
      </c>
      <c r="Z26" s="7">
        <f>AVERAGE(Brahmaputra!N20:N31)-AVERAGE(Brahmaputra!$N$2:$N$349)</f>
        <v>1.0082270044252875</v>
      </c>
      <c r="AA26" s="7">
        <f>AA14</f>
        <v>0.22313553074404791</v>
      </c>
      <c r="AB26" s="7">
        <f>Brahmaputra!N26-Z26-AA26-AVERAGE(Brahmaputra!$N$2:$N$349)</f>
        <v>7.6165397589285533E-2</v>
      </c>
      <c r="AC26" s="7">
        <f>AVERAGE(Brahmaputra!O20:O31)-AVERAGE(Brahmaputra!$O$2:$O$349)</f>
        <v>0.28120939385057575</v>
      </c>
      <c r="AD26" s="7">
        <f>AD14</f>
        <v>-2.4335143675297619</v>
      </c>
      <c r="AE26" s="7">
        <f>Brahmaputra!O26-AC26-AD26-AVERAGE(Brahmaputra!$O$2:$O$349)</f>
        <v>0.6842950283630973</v>
      </c>
      <c r="AF26" s="7">
        <f>AVERAGE(Brahmaputra!P20:P31)-AVERAGE(Brahmaputra!$P$2:$P$349)</f>
        <v>0.23958194574712688</v>
      </c>
      <c r="AG26" s="7">
        <f>AG14</f>
        <v>-0.75938111583333334</v>
      </c>
      <c r="AH26" s="7">
        <f>Brahmaputra!P26-AF26-AG26-AVERAGE(Brahmaputra!$P$2:$P$349)</f>
        <v>-0.23999780666666681</v>
      </c>
    </row>
    <row r="27" spans="1:34" x14ac:dyDescent="0.2">
      <c r="A27" s="3">
        <v>33649</v>
      </c>
      <c r="B27">
        <f t="shared" si="0"/>
        <v>1992</v>
      </c>
      <c r="C27">
        <f t="shared" si="1"/>
        <v>2</v>
      </c>
      <c r="D27" s="7">
        <f>AVERAGE(Brahmaputra!D21:D32)</f>
        <v>13.278967798333332</v>
      </c>
      <c r="E27" s="7">
        <f>E15</f>
        <v>-10.399447832172621</v>
      </c>
      <c r="F27" s="7">
        <f>Brahmaputra!D27-D27-E27</f>
        <v>1.3426356038392893</v>
      </c>
      <c r="G27" s="7"/>
      <c r="H27" s="7">
        <f>AVERAGE(Brahmaputra!H21:H32)-AVERAGE(Brahmaputra!$H$2:$H$349)</f>
        <v>0.6205161957469727</v>
      </c>
      <c r="I27" s="7">
        <f>I15</f>
        <v>-1.1313571025597184</v>
      </c>
      <c r="J27" s="7">
        <f>Brahmaputra!H27-H27-I27-AVERAGE(Brahmaputra!$H$2:$H$349)</f>
        <v>0.1640719425597581</v>
      </c>
      <c r="K27" s="7">
        <f>AVERAGE(Brahmaputra!I21:I32)-AVERAGE(Brahmaputra!$I$2:$I$349)</f>
        <v>9.4776676452873119</v>
      </c>
      <c r="L27" s="7">
        <f>L15</f>
        <v>5.4967789672630829E-2</v>
      </c>
      <c r="M27" s="7">
        <f>Brahmaputra!I27-K27-L27-AVERAGE(Brahmaputra!$I$2:$I$349)</f>
        <v>-4.4060933839304539E-2</v>
      </c>
      <c r="N27" s="7">
        <f>AVERAGE(Brahmaputra!J21:J32)-AVERAGE(Brahmaputra!$J$2:$J$349)</f>
        <v>0.79584499439654888</v>
      </c>
      <c r="O27" s="7">
        <f>O15</f>
        <v>-3.2128204064583334</v>
      </c>
      <c r="P27" s="7">
        <f>Brahmaputra!J27-N27-O27-AVERAGE(Brahmaputra!$J$2:$J$349)</f>
        <v>-0.38742603937499887</v>
      </c>
      <c r="Q27" s="7">
        <f>AVERAGE(Brahmaputra!K21:K32)-AVERAGE(Brahmaputra!$K$2:$K$349)</f>
        <v>9.8277186206894851E-3</v>
      </c>
      <c r="R27" s="7">
        <f>R15</f>
        <v>3.4406856696428567E-2</v>
      </c>
      <c r="S27" s="7">
        <f>Brahmaputra!K27-Q27-R27-AVERAGE(Brahmaputra!$K$2:$K$349)</f>
        <v>-6.6972636696428556E-2</v>
      </c>
      <c r="T27" s="7">
        <f>AVERAGE(Brahmaputra!L21:L32)-AVERAGE(Brahmaputra!$L$2:$L$349)</f>
        <v>0.97715189557471671</v>
      </c>
      <c r="U27" s="7">
        <f>U15</f>
        <v>-3.8932249065476183</v>
      </c>
      <c r="V27" s="7">
        <f>Brahmaputra!L27-T27-U27-AVERAGE(Brahmaputra!$L$2:$L$349)</f>
        <v>-8.2335159523818646E-3</v>
      </c>
      <c r="W27" s="7">
        <f>AVERAGE(Brahmaputra!M21:M32)-AVERAGE(Brahmaputra!$M$2:$M$349)</f>
        <v>8.8089815517241599E-3</v>
      </c>
      <c r="X27" s="7">
        <f>X15</f>
        <v>-1.1441993244047627E-2</v>
      </c>
      <c r="Y27" s="7">
        <f>Brahmaputra!M27-W27-X27-AVERAGE(Brahmaputra!$M$2:$M$349)</f>
        <v>-9.0852592261905785E-4</v>
      </c>
      <c r="Z27" s="7">
        <f>AVERAGE(Brahmaputra!N21:N32)-AVERAGE(Brahmaputra!$N$2:$N$349)</f>
        <v>0.95364945525862055</v>
      </c>
      <c r="AA27" s="7">
        <f>AA15</f>
        <v>1.2550268405654763</v>
      </c>
      <c r="AB27" s="7">
        <f>Brahmaputra!N27-Z27-AA27-AVERAGE(Brahmaputra!$N$2:$N$349)</f>
        <v>0.76213068693452435</v>
      </c>
      <c r="AC27" s="7">
        <f>AVERAGE(Brahmaputra!O21:O32)-AVERAGE(Brahmaputra!$O$2:$O$349)</f>
        <v>0.27604508801724492</v>
      </c>
      <c r="AD27" s="7">
        <f>AD15</f>
        <v>-2.758445452797619</v>
      </c>
      <c r="AE27" s="7">
        <f>Brahmaputra!O27-AC27-AD27-AVERAGE(Brahmaputra!$O$2:$O$349)</f>
        <v>1.0652250794642857</v>
      </c>
      <c r="AF27" s="7">
        <f>AVERAGE(Brahmaputra!P21:P32)-AVERAGE(Brahmaputra!$P$2:$P$349)</f>
        <v>0.15944642158045996</v>
      </c>
      <c r="AG27" s="7">
        <f>AG15</f>
        <v>-0.73655440919642856</v>
      </c>
      <c r="AH27" s="7">
        <f>Brahmaputra!P27-AF27-AG27-AVERAGE(Brahmaputra!$P$2:$P$349)</f>
        <v>-0.14120424913690477</v>
      </c>
    </row>
    <row r="28" spans="1:34" x14ac:dyDescent="0.2">
      <c r="A28" s="3">
        <v>33678</v>
      </c>
      <c r="B28">
        <f t="shared" si="0"/>
        <v>1992</v>
      </c>
      <c r="C28">
        <f t="shared" si="1"/>
        <v>3</v>
      </c>
      <c r="D28" s="7">
        <f>AVERAGE(Brahmaputra!D22:D33)</f>
        <v>12.638184964999999</v>
      </c>
      <c r="E28" s="7">
        <f t="shared" ref="E28:E91" si="13">E16</f>
        <v>-8.9591136421726176</v>
      </c>
      <c r="F28" s="7">
        <f>Brahmaputra!D28-D28-E28</f>
        <v>2.496691327172619</v>
      </c>
      <c r="G28" s="7"/>
      <c r="H28" s="7">
        <f>AVERAGE(Brahmaputra!H22:H33)-AVERAGE(Brahmaputra!$H$2:$H$349)</f>
        <v>0.55105818741378698</v>
      </c>
      <c r="I28" s="7">
        <f t="shared" ref="I28:I91" si="14">I16</f>
        <v>-1.4790100816072709</v>
      </c>
      <c r="J28" s="7">
        <f>Brahmaputra!H28-H28-I28-AVERAGE(Brahmaputra!$H$2:$H$349)</f>
        <v>0.25012824994053062</v>
      </c>
      <c r="K28" s="7">
        <f>AVERAGE(Brahmaputra!I22:I33)-AVERAGE(Brahmaputra!$I$2:$I$349)</f>
        <v>9.5032401036206409</v>
      </c>
      <c r="L28" s="7">
        <f t="shared" ref="L28:L91" si="15">L16</f>
        <v>0.38689349922620409</v>
      </c>
      <c r="M28" s="7">
        <f>Brahmaputra!I28-K28-L28-AVERAGE(Brahmaputra!$I$2:$I$349)</f>
        <v>-9.0725317262041472E-3</v>
      </c>
      <c r="N28" s="7">
        <f>AVERAGE(Brahmaputra!J22:J33)-AVERAGE(Brahmaputra!$J$2:$J$349)</f>
        <v>0.56420564939654927</v>
      </c>
      <c r="O28" s="7">
        <f t="shared" ref="O28:O91" si="16">O16</f>
        <v>-3.3254686616666671</v>
      </c>
      <c r="P28" s="7">
        <f>Brahmaputra!J28-N28-O28-AVERAGE(Brahmaputra!$J$2:$J$349)</f>
        <v>-5.3106129166665461E-2</v>
      </c>
      <c r="Q28" s="7">
        <f>AVERAGE(Brahmaputra!K22:K33)-AVERAGE(Brahmaputra!$K$2:$K$349)</f>
        <v>1.4390922787356153E-2</v>
      </c>
      <c r="R28" s="7">
        <f t="shared" ref="R28:R91" si="17">R16</f>
        <v>3.16305175892857E-2</v>
      </c>
      <c r="S28" s="7">
        <f>Brahmaputra!K28-Q28-R28-AVERAGE(Brahmaputra!$K$2:$K$349)</f>
        <v>-1.4575301755952341E-2</v>
      </c>
      <c r="T28" s="7">
        <f>AVERAGE(Brahmaputra!L22:L33)-AVERAGE(Brahmaputra!$L$2:$L$349)</f>
        <v>0.74896187140804926</v>
      </c>
      <c r="U28" s="7">
        <f t="shared" ref="U28:U91" si="18">U16</f>
        <v>-3.7069207016071424</v>
      </c>
      <c r="V28" s="7">
        <f>Brahmaputra!L28-T28-U28-AVERAGE(Brahmaputra!$L$2:$L$349)</f>
        <v>0.4563925232738093</v>
      </c>
      <c r="W28" s="7">
        <f>AVERAGE(Brahmaputra!M22:M33)-AVERAGE(Brahmaputra!$M$2:$M$349)</f>
        <v>8.7082648850574929E-3</v>
      </c>
      <c r="X28" s="7">
        <f t="shared" ref="X28:X91" si="19">X16</f>
        <v>-1.138205517857141E-2</v>
      </c>
      <c r="Y28" s="7">
        <f>Brahmaputra!M28-W28-X28-AVERAGE(Brahmaputra!$M$2:$M$349)</f>
        <v>-8.67747321428608E-4</v>
      </c>
      <c r="Z28" s="7">
        <f>AVERAGE(Brahmaputra!N22:N33)-AVERAGE(Brahmaputra!$N$2:$N$349)</f>
        <v>0.93251733609195409</v>
      </c>
      <c r="AA28" s="7">
        <f t="shared" ref="AA28:AA91" si="20">AA16</f>
        <v>2.3465298505952386</v>
      </c>
      <c r="AB28" s="7">
        <f>Brahmaputra!N28-Z28-AA28-AVERAGE(Brahmaputra!$N$2:$N$349)</f>
        <v>1.0217835660714281</v>
      </c>
      <c r="AC28" s="7">
        <f>AVERAGE(Brahmaputra!O22:O33)-AVERAGE(Brahmaputra!$O$2:$O$349)</f>
        <v>0.2735478921839114</v>
      </c>
      <c r="AD28" s="7">
        <f t="shared" ref="AD28:AD91" si="21">AD16</f>
        <v>-2.5350125833333319</v>
      </c>
      <c r="AE28" s="7">
        <f>Brahmaputra!O28-AC28-AD28-AVERAGE(Brahmaputra!$O$2:$O$349)</f>
        <v>0.74238357583333148</v>
      </c>
      <c r="AF28" s="7">
        <f>AVERAGE(Brahmaputra!P22:P33)-AVERAGE(Brahmaputra!$P$2:$P$349)</f>
        <v>4.1548503247126667E-2</v>
      </c>
      <c r="AG28" s="7">
        <f t="shared" ref="AG28:AG91" si="22">AG16</f>
        <v>-0.6663830883035714</v>
      </c>
      <c r="AH28" s="7">
        <f>Brahmaputra!P28-AF28-AG28-AVERAGE(Brahmaputra!$P$2:$P$349)</f>
        <v>0.10360663830357142</v>
      </c>
    </row>
    <row r="29" spans="1:34" x14ac:dyDescent="0.2">
      <c r="A29" s="3">
        <v>33709</v>
      </c>
      <c r="B29">
        <f t="shared" si="0"/>
        <v>1992</v>
      </c>
      <c r="C29">
        <f t="shared" si="1"/>
        <v>4</v>
      </c>
      <c r="D29" s="7">
        <f>AVERAGE(Brahmaputra!D23:D34)</f>
        <v>11.895664791666666</v>
      </c>
      <c r="E29" s="7">
        <f t="shared" si="13"/>
        <v>-4.1105988170833339</v>
      </c>
      <c r="F29" s="7">
        <f>Brahmaputra!D29-D29-E29</f>
        <v>1.4738985654166665</v>
      </c>
      <c r="G29" s="7"/>
      <c r="H29" s="7">
        <f>AVERAGE(Brahmaputra!H23:H34)-AVERAGE(Brahmaputra!$H$2:$H$349)</f>
        <v>0.44229353908019675</v>
      </c>
      <c r="I29" s="7">
        <f t="shared" si="14"/>
        <v>-1.7137204121727336</v>
      </c>
      <c r="J29" s="7">
        <f>Brahmaputra!H29-H29-I29-AVERAGE(Brahmaputra!$H$2:$H$349)</f>
        <v>0.22910126883948578</v>
      </c>
      <c r="K29" s="7">
        <f>AVERAGE(Brahmaputra!I23:I34)-AVERAGE(Brahmaputra!$I$2:$I$349)</f>
        <v>9.5071514394539918</v>
      </c>
      <c r="L29" s="7">
        <f t="shared" si="15"/>
        <v>0.71717339565478255</v>
      </c>
      <c r="M29" s="7">
        <f>Brahmaputra!I29-K29-L29-AVERAGE(Brahmaputra!$I$2:$I$349)</f>
        <v>-0.13495840398813641</v>
      </c>
      <c r="N29" s="7">
        <f>AVERAGE(Brahmaputra!J23:J34)-AVERAGE(Brahmaputra!$J$2:$J$349)</f>
        <v>0.29343915272988408</v>
      </c>
      <c r="O29" s="7">
        <f t="shared" si="16"/>
        <v>-2.9575804788095241</v>
      </c>
      <c r="P29" s="7">
        <f>Brahmaputra!J29-N29-O29-AVERAGE(Brahmaputra!$J$2:$J$349)</f>
        <v>0.29064223464285632</v>
      </c>
      <c r="Q29" s="7">
        <f>AVERAGE(Brahmaputra!K23:K34)-AVERAGE(Brahmaputra!$K$2:$K$349)</f>
        <v>2.8069518620689515E-2</v>
      </c>
      <c r="R29" s="7">
        <f t="shared" si="17"/>
        <v>-6.7919355922619051E-2</v>
      </c>
      <c r="S29" s="7">
        <f>Brahmaputra!K29-Q29-R29-AVERAGE(Brahmaputra!$K$2:$K$349)</f>
        <v>9.1301615922619039E-2</v>
      </c>
      <c r="T29" s="7">
        <f>AVERAGE(Brahmaputra!L23:L34)-AVERAGE(Brahmaputra!$L$2:$L$349)</f>
        <v>0.50320786807471496</v>
      </c>
      <c r="U29" s="7">
        <f t="shared" si="18"/>
        <v>-2.2841316058333341</v>
      </c>
      <c r="V29" s="7">
        <f>Brahmaputra!L29-T29-U29-AVERAGE(Brahmaputra!$L$2:$L$349)</f>
        <v>0.89970159083333545</v>
      </c>
      <c r="W29" s="7">
        <f>AVERAGE(Brahmaputra!M23:M34)-AVERAGE(Brahmaputra!$M$2:$M$349)</f>
        <v>8.6075482183908258E-3</v>
      </c>
      <c r="X29" s="7">
        <f t="shared" si="19"/>
        <v>-6.833581175595238E-2</v>
      </c>
      <c r="Y29" s="7">
        <f>Brahmaputra!M29-W29-X29-AVERAGE(Brahmaputra!$M$2:$M$349)</f>
        <v>-7.7681640773809568E-3</v>
      </c>
      <c r="Z29" s="7">
        <f>AVERAGE(Brahmaputra!N23:N34)-AVERAGE(Brahmaputra!$N$2:$N$349)</f>
        <v>0.92488671442528725</v>
      </c>
      <c r="AA29" s="7">
        <f t="shared" si="20"/>
        <v>3.3466519697916675</v>
      </c>
      <c r="AB29" s="7">
        <f>Brahmaputra!N29-Z29-AA29-AVERAGE(Brahmaputra!$N$2:$N$349)</f>
        <v>0.37605758854166549</v>
      </c>
      <c r="AC29" s="7">
        <f>AVERAGE(Brahmaputra!O23:O34)-AVERAGE(Brahmaputra!$O$2:$O$349)</f>
        <v>0.2609274430172448</v>
      </c>
      <c r="AD29" s="7">
        <f t="shared" si="21"/>
        <v>-0.60610946633928542</v>
      </c>
      <c r="AE29" s="7">
        <f>Brahmaputra!O29-AC29-AD29-AVERAGE(Brahmaputra!$O$2:$O$349)</f>
        <v>-0.50204268199404822</v>
      </c>
      <c r="AF29" s="7">
        <f>AVERAGE(Brahmaputra!P23:P34)-AVERAGE(Brahmaputra!$P$2:$P$349)</f>
        <v>-7.2920711752873291E-2</v>
      </c>
      <c r="AG29" s="7">
        <f t="shared" si="22"/>
        <v>-0.47663300770833333</v>
      </c>
      <c r="AH29" s="7">
        <f>Brahmaputra!P29-AF29-AG29-AVERAGE(Brahmaputra!$P$2:$P$349)</f>
        <v>0.23184571270833332</v>
      </c>
    </row>
    <row r="30" spans="1:34" x14ac:dyDescent="0.2">
      <c r="A30" s="3">
        <v>33739</v>
      </c>
      <c r="B30">
        <f t="shared" si="0"/>
        <v>1992</v>
      </c>
      <c r="C30">
        <f t="shared" si="1"/>
        <v>5</v>
      </c>
      <c r="D30" s="7">
        <f>AVERAGE(Brahmaputra!D24:D35)</f>
        <v>11.431065341666665</v>
      </c>
      <c r="E30" s="7">
        <f t="shared" si="13"/>
        <v>1.2718823487797624</v>
      </c>
      <c r="F30" s="7">
        <f>Brahmaputra!D30-D30-E30</f>
        <v>1.3337439795535724</v>
      </c>
      <c r="G30" s="7"/>
      <c r="H30" s="7">
        <f>AVERAGE(Brahmaputra!H24:H35)-AVERAGE(Brahmaputra!$H$2:$H$349)</f>
        <v>0.33754195158030598</v>
      </c>
      <c r="I30" s="7">
        <f t="shared" si="14"/>
        <v>-1.3916413443748752</v>
      </c>
      <c r="J30" s="7">
        <f>Brahmaputra!H30-H30-I30-AVERAGE(Brahmaputra!$H$2:$H$349)</f>
        <v>0.1856629485415624</v>
      </c>
      <c r="K30" s="7">
        <f>AVERAGE(Brahmaputra!I24:I35)-AVERAGE(Brahmaputra!$I$2:$I$349)</f>
        <v>9.5093696861206354</v>
      </c>
      <c r="L30" s="7">
        <f t="shared" si="15"/>
        <v>1.0434534668750075</v>
      </c>
      <c r="M30" s="7">
        <f>Brahmaputra!I30-K30-L30-AVERAGE(Brahmaputra!$I$2:$I$349)</f>
        <v>-0.19968566187499448</v>
      </c>
      <c r="N30" s="7">
        <f>AVERAGE(Brahmaputra!J24:J35)-AVERAGE(Brahmaputra!$J$2:$J$349)</f>
        <v>8.0397211063217178E-2</v>
      </c>
      <c r="O30" s="7">
        <f t="shared" si="16"/>
        <v>-1.5444974760416668</v>
      </c>
      <c r="P30" s="7">
        <f>Brahmaputra!J30-N30-O30-AVERAGE(Brahmaputra!$J$2:$J$349)</f>
        <v>0.27999195354166595</v>
      </c>
      <c r="Q30" s="7">
        <f>AVERAGE(Brahmaputra!K24:K35)-AVERAGE(Brahmaputra!$K$2:$K$349)</f>
        <v>2.7549174454022829E-2</v>
      </c>
      <c r="R30" s="7">
        <f t="shared" si="17"/>
        <v>-6.0785711785714319E-2</v>
      </c>
      <c r="S30" s="7">
        <f>Brahmaputra!K30-Q30-R30-AVERAGE(Brahmaputra!$K$2:$K$349)</f>
        <v>6.550985952380961E-3</v>
      </c>
      <c r="T30" s="7">
        <f>AVERAGE(Brahmaputra!L24:L35)-AVERAGE(Brahmaputra!$L$2:$L$349)</f>
        <v>0.38665805807471632</v>
      </c>
      <c r="U30" s="7">
        <f t="shared" si="18"/>
        <v>-0.1956460049107136</v>
      </c>
      <c r="V30" s="7">
        <f>Brahmaputra!L30-T30-U30-AVERAGE(Brahmaputra!$L$2:$L$349)</f>
        <v>0.2199449099107138</v>
      </c>
      <c r="W30" s="7">
        <f>AVERAGE(Brahmaputra!M24:M35)-AVERAGE(Brahmaputra!$M$2:$M$349)</f>
        <v>8.5068315517241311E-3</v>
      </c>
      <c r="X30" s="7">
        <f t="shared" si="19"/>
        <v>-0.14760211184523811</v>
      </c>
      <c r="Y30" s="7">
        <f>Brahmaputra!M30-W30-X30-AVERAGE(Brahmaputra!$M$2:$M$349)</f>
        <v>-8.7287873214285383E-3</v>
      </c>
      <c r="Z30" s="7">
        <f>AVERAGE(Brahmaputra!N24:N35)-AVERAGE(Brahmaputra!$N$2:$N$349)</f>
        <v>0.92921283025862023</v>
      </c>
      <c r="AA30" s="7">
        <f t="shared" si="20"/>
        <v>2.2934716319345241</v>
      </c>
      <c r="AB30" s="7">
        <f>Brahmaputra!N30-Z30-AA30-AVERAGE(Brahmaputra!$N$2:$N$349)</f>
        <v>0.98779757056547624</v>
      </c>
      <c r="AC30" s="7">
        <f>AVERAGE(Brahmaputra!O24:O35)-AVERAGE(Brahmaputra!$O$2:$O$349)</f>
        <v>0.27793376051724472</v>
      </c>
      <c r="AD30" s="7">
        <f t="shared" si="21"/>
        <v>1.3440184679761895</v>
      </c>
      <c r="AE30" s="7">
        <f>Brahmaputra!O30-AC30-AD30-AVERAGE(Brahmaputra!$O$2:$O$349)</f>
        <v>-0.23412959380952358</v>
      </c>
      <c r="AF30" s="7">
        <f>AVERAGE(Brahmaputra!P24:P35)-AVERAGE(Brahmaputra!$P$2:$P$349)</f>
        <v>-0.12610689008620668</v>
      </c>
      <c r="AG30" s="7">
        <f t="shared" si="22"/>
        <v>-6.8888486279761851E-2</v>
      </c>
      <c r="AH30" s="7">
        <f>Brahmaputra!P30-AF30-AG30-AVERAGE(Brahmaputra!$P$2:$P$349)</f>
        <v>9.6312979613095262E-2</v>
      </c>
    </row>
    <row r="31" spans="1:34" x14ac:dyDescent="0.2">
      <c r="A31" s="3">
        <v>33770</v>
      </c>
      <c r="B31">
        <f t="shared" si="0"/>
        <v>1992</v>
      </c>
      <c r="C31">
        <f t="shared" si="1"/>
        <v>6</v>
      </c>
      <c r="D31" s="7">
        <f>AVERAGE(Brahmaputra!D25:D36)</f>
        <v>11.147338331666665</v>
      </c>
      <c r="E31" s="7">
        <f t="shared" si="13"/>
        <v>6.5332860436309508</v>
      </c>
      <c r="F31" s="7">
        <f>Brahmaputra!D31-D31-E31</f>
        <v>-0.88087309529761715</v>
      </c>
      <c r="G31" s="7"/>
      <c r="H31" s="7">
        <f>AVERAGE(Brahmaputra!H25:H36)-AVERAGE(Brahmaputra!$H$2:$H$349)</f>
        <v>0.24159977158035417</v>
      </c>
      <c r="I31" s="7">
        <f t="shared" si="14"/>
        <v>-0.33502070056533739</v>
      </c>
      <c r="J31" s="7">
        <f>Brahmaputra!H31-H31-I31-AVERAGE(Brahmaputra!$H$2:$H$349)</f>
        <v>-0.10875574526801302</v>
      </c>
      <c r="K31" s="7">
        <f>AVERAGE(Brahmaputra!I25:I36)-AVERAGE(Brahmaputra!$I$2:$I$349)</f>
        <v>9.5068589794539662</v>
      </c>
      <c r="L31" s="7">
        <f t="shared" si="15"/>
        <v>0.9158503669047775</v>
      </c>
      <c r="M31" s="7">
        <f>Brahmaputra!I31-K31-L31-AVERAGE(Brahmaputra!$I$2:$I$349)</f>
        <v>-5.6853655238100487E-2</v>
      </c>
      <c r="N31" s="7">
        <f>AVERAGE(Brahmaputra!J25:J36)-AVERAGE(Brahmaputra!$J$2:$J$349)</f>
        <v>-4.7944721436783411E-2</v>
      </c>
      <c r="O31" s="7">
        <f t="shared" si="16"/>
        <v>0.84369749714285636</v>
      </c>
      <c r="P31" s="7">
        <f>Brahmaputra!J31-N31-O31-AVERAGE(Brahmaputra!$J$2:$J$349)</f>
        <v>-0.28794438714285597</v>
      </c>
      <c r="Q31" s="7">
        <f>AVERAGE(Brahmaputra!K25:K36)-AVERAGE(Brahmaputra!$K$2:$K$349)</f>
        <v>2.4846926120689505E-2</v>
      </c>
      <c r="R31" s="7">
        <f t="shared" si="17"/>
        <v>-5.5129099434523848E-2</v>
      </c>
      <c r="S31" s="7">
        <f>Brahmaputra!K31-Q31-R31-AVERAGE(Brahmaputra!$K$2:$K$349)</f>
        <v>5.7503831934523852E-2</v>
      </c>
      <c r="T31" s="7">
        <f>AVERAGE(Brahmaputra!L25:L36)-AVERAGE(Brahmaputra!$L$2:$L$349)</f>
        <v>0.33966519974138354</v>
      </c>
      <c r="U31" s="7">
        <f t="shared" si="18"/>
        <v>2.7778064690476203</v>
      </c>
      <c r="V31" s="7">
        <f>Brahmaputra!L31-T31-U31-AVERAGE(Brahmaputra!$L$2:$L$349)</f>
        <v>-0.36978326571428788</v>
      </c>
      <c r="W31" s="7">
        <f>AVERAGE(Brahmaputra!M25:M36)-AVERAGE(Brahmaputra!$M$2:$M$349)</f>
        <v>8.4705965517241355E-3</v>
      </c>
      <c r="X31" s="7">
        <f t="shared" si="19"/>
        <v>-6.6843621428571698E-3</v>
      </c>
      <c r="Y31" s="7">
        <f>Brahmaputra!M31-W31-X31-AVERAGE(Brahmaputra!$M$2:$M$349)</f>
        <v>-5.0555320238094836E-3</v>
      </c>
      <c r="Z31" s="7">
        <f>AVERAGE(Brahmaputra!N25:N36)-AVERAGE(Brahmaputra!$N$2:$N$349)</f>
        <v>0.91677437359195357</v>
      </c>
      <c r="AA31" s="7">
        <f t="shared" si="20"/>
        <v>-0.57267241250000045</v>
      </c>
      <c r="AB31" s="7">
        <f>Brahmaputra!N31-Z31-AA31-AVERAGE(Brahmaputra!$N$2:$N$349)</f>
        <v>0.53010449166666751</v>
      </c>
      <c r="AC31" s="7">
        <f>AVERAGE(Brahmaputra!O25:O36)-AVERAGE(Brahmaputra!$O$2:$O$349)</f>
        <v>0.28725584801724402</v>
      </c>
      <c r="AD31" s="7">
        <f t="shared" si="21"/>
        <v>1.9995909377380947</v>
      </c>
      <c r="AE31" s="7">
        <f>Brahmaputra!O31-AC31-AD31-AVERAGE(Brahmaputra!$O$2:$O$349)</f>
        <v>-0.39411273107142719</v>
      </c>
      <c r="AF31" s="7">
        <f>AVERAGE(Brahmaputra!P25:P36)-AVERAGE(Brahmaputra!$P$2:$P$349)</f>
        <v>-0.13019019258620668</v>
      </c>
      <c r="AG31" s="7">
        <f t="shared" si="22"/>
        <v>0.96584900181547617</v>
      </c>
      <c r="AH31" s="7">
        <f>Brahmaputra!P31-AF31-AG31-AVERAGE(Brahmaputra!$P$2:$P$349)</f>
        <v>-0.24599290598214285</v>
      </c>
    </row>
    <row r="32" spans="1:34" x14ac:dyDescent="0.2">
      <c r="A32" s="3">
        <v>33800</v>
      </c>
      <c r="B32">
        <f t="shared" si="0"/>
        <v>1992</v>
      </c>
      <c r="C32">
        <f t="shared" si="1"/>
        <v>7</v>
      </c>
      <c r="D32" s="7">
        <f>AVERAGE(Brahmaputra!D26:D37)</f>
        <v>10.901049634166663</v>
      </c>
      <c r="E32" s="7">
        <f t="shared" si="13"/>
        <v>11.902680418601191</v>
      </c>
      <c r="F32" s="7">
        <f>Brahmaputra!D32-D32-E32</f>
        <v>-0.99775509276785357</v>
      </c>
      <c r="G32" s="7"/>
      <c r="H32" s="7">
        <f>AVERAGE(Brahmaputra!H26:H37)-AVERAGE(Brahmaputra!$H$2:$H$349)</f>
        <v>0.15789514074697308</v>
      </c>
      <c r="I32" s="7">
        <f t="shared" si="14"/>
        <v>0.85920642654741641</v>
      </c>
      <c r="J32" s="7">
        <f>Brahmaputra!H32-H32-I32-AVERAGE(Brahmaputra!$H$2:$H$349)</f>
        <v>-7.5052171547440594E-2</v>
      </c>
      <c r="K32" s="7">
        <f>AVERAGE(Brahmaputra!I26:I37)-AVERAGE(Brahmaputra!$I$2:$I$349)</f>
        <v>9.4972821819539774</v>
      </c>
      <c r="L32" s="7">
        <f t="shared" si="15"/>
        <v>8.4406965357146646E-2</v>
      </c>
      <c r="M32" s="7">
        <f>Brahmaputra!I32-K32-L32-AVERAGE(Brahmaputra!$I$2:$I$349)</f>
        <v>0.24117490380952233</v>
      </c>
      <c r="N32" s="7">
        <f>AVERAGE(Brahmaputra!J26:J37)-AVERAGE(Brahmaputra!$J$2:$J$349)</f>
        <v>-0.12791710727011729</v>
      </c>
      <c r="O32" s="7">
        <f t="shared" si="16"/>
        <v>3.7229272643154747</v>
      </c>
      <c r="P32" s="7">
        <f>Brahmaputra!J32-N32-O32-AVERAGE(Brahmaputra!$J$2:$J$349)</f>
        <v>9.6970861517860385E-2</v>
      </c>
      <c r="Q32" s="7">
        <f>AVERAGE(Brahmaputra!K26:K37)-AVERAGE(Brahmaputra!$K$2:$K$349)</f>
        <v>2.2546762787356123E-2</v>
      </c>
      <c r="R32" s="7">
        <f t="shared" si="17"/>
        <v>-0.16249005544642856</v>
      </c>
      <c r="S32" s="7">
        <f>Brahmaputra!K32-Q32-R32-AVERAGE(Brahmaputra!$K$2:$K$349)</f>
        <v>-6.4672978720238083E-2</v>
      </c>
      <c r="T32" s="7">
        <f>AVERAGE(Brahmaputra!L26:L37)-AVERAGE(Brahmaputra!$L$2:$L$349)</f>
        <v>0.28293588307471751</v>
      </c>
      <c r="U32" s="7">
        <f t="shared" si="18"/>
        <v>5.2761234117559557</v>
      </c>
      <c r="V32" s="7">
        <f>Brahmaputra!L32-T32-U32-AVERAGE(Brahmaputra!$L$2:$L$349)</f>
        <v>-0.65561204175595655</v>
      </c>
      <c r="W32" s="7">
        <f>AVERAGE(Brahmaputra!M26:M37)-AVERAGE(Brahmaputra!$M$2:$M$349)</f>
        <v>8.4547907183908089E-3</v>
      </c>
      <c r="X32" s="7">
        <f t="shared" si="19"/>
        <v>8.9854504851190509E-2</v>
      </c>
      <c r="Y32" s="7">
        <f>Brahmaputra!M32-W32-X32-AVERAGE(Brahmaputra!$M$2:$M$349)</f>
        <v>7.9638368154761885E-3</v>
      </c>
      <c r="Z32" s="7">
        <f>AVERAGE(Brahmaputra!N26:N37)-AVERAGE(Brahmaputra!$N$2:$N$349)</f>
        <v>0.89858795275862091</v>
      </c>
      <c r="AA32" s="7">
        <f t="shared" si="20"/>
        <v>-1.6842659136904763</v>
      </c>
      <c r="AB32" s="7">
        <f>Brahmaputra!N32-Z32-AA32-AVERAGE(Brahmaputra!$N$2:$N$349)</f>
        <v>-0.40360466630952363</v>
      </c>
      <c r="AC32" s="7">
        <f>AVERAGE(Brahmaputra!O26:O37)-AVERAGE(Brahmaputra!$O$2:$O$349)</f>
        <v>0.29258680801724424</v>
      </c>
      <c r="AD32" s="7">
        <f t="shared" si="21"/>
        <v>1.8777756315773804</v>
      </c>
      <c r="AE32" s="7">
        <f>Brahmaputra!O32-AC32-AD32-AVERAGE(Brahmaputra!$O$2:$O$349)</f>
        <v>-0.40964647491071382</v>
      </c>
      <c r="AF32" s="7">
        <f>AVERAGE(Brahmaputra!P26:P37)-AVERAGE(Brahmaputra!$P$2:$P$349)</f>
        <v>-0.13132735175287324</v>
      </c>
      <c r="AG32" s="7">
        <f t="shared" si="22"/>
        <v>1.8391404206845241</v>
      </c>
      <c r="AH32" s="7">
        <f>Brahmaputra!P32-AF32-AG32-AVERAGE(Brahmaputra!$P$2:$P$349)</f>
        <v>0.26473328431547571</v>
      </c>
    </row>
    <row r="33" spans="1:34" x14ac:dyDescent="0.2">
      <c r="A33" s="3">
        <v>33831</v>
      </c>
      <c r="B33">
        <f t="shared" si="0"/>
        <v>1992</v>
      </c>
      <c r="C33">
        <f t="shared" si="1"/>
        <v>8</v>
      </c>
      <c r="D33" s="7">
        <f>AVERAGE(Brahmaputra!D27:D38)</f>
        <v>10.733171899999997</v>
      </c>
      <c r="E33" s="7">
        <f t="shared" si="13"/>
        <v>11.76650009080357</v>
      </c>
      <c r="F33" s="7">
        <f>Brahmaputra!D33-D33-E33</f>
        <v>-2.9849033908035665</v>
      </c>
      <c r="G33" s="7"/>
      <c r="H33" s="7">
        <f>AVERAGE(Brahmaputra!H27:H38)-AVERAGE(Brahmaputra!$H$2:$H$349)</f>
        <v>6.33415115802336E-2</v>
      </c>
      <c r="I33" s="7">
        <f t="shared" si="14"/>
        <v>1.5773398983329798</v>
      </c>
      <c r="J33" s="7">
        <f>Brahmaputra!H33-H33-I33-AVERAGE(Brahmaputra!$H$2:$H$349)</f>
        <v>-0.26845623416625131</v>
      </c>
      <c r="K33" s="7">
        <f>AVERAGE(Brahmaputra!I27:I38)-AVERAGE(Brahmaputra!$I$2:$I$349)</f>
        <v>9.4802311211206387</v>
      </c>
      <c r="L33" s="7">
        <f t="shared" si="15"/>
        <v>-0.7963218462797812</v>
      </c>
      <c r="M33" s="7">
        <f>Brahmaputra!I33-K33-L33-AVERAGE(Brahmaputra!$I$2:$I$349)</f>
        <v>0.32402099627978487</v>
      </c>
      <c r="N33" s="7">
        <f>AVERAGE(Brahmaputra!J27:J38)-AVERAGE(Brahmaputra!$J$2:$J$349)</f>
        <v>-0.16954735560345036</v>
      </c>
      <c r="O33" s="7">
        <f t="shared" si="16"/>
        <v>4.498384583601192</v>
      </c>
      <c r="P33" s="7">
        <f>Brahmaputra!J33-N33-O33-AVERAGE(Brahmaputra!$J$2:$J$349)</f>
        <v>-0.61952984943452449</v>
      </c>
      <c r="Q33" s="7">
        <f>AVERAGE(Brahmaputra!K27:K38)-AVERAGE(Brahmaputra!$K$2:$K$349)</f>
        <v>2.4143626120689432E-2</v>
      </c>
      <c r="R33" s="7">
        <f t="shared" si="17"/>
        <v>-0.19940513428571427</v>
      </c>
      <c r="S33" s="7">
        <f>Brahmaputra!K33-Q33-R33-AVERAGE(Brahmaputra!$K$2:$K$349)</f>
        <v>1.8553876785714352E-2</v>
      </c>
      <c r="T33" s="7">
        <f>AVERAGE(Brahmaputra!L27:L38)-AVERAGE(Brahmaputra!$L$2:$L$349)</f>
        <v>0.24830389557471744</v>
      </c>
      <c r="U33" s="7">
        <f t="shared" si="18"/>
        <v>5.5353023097916658</v>
      </c>
      <c r="V33" s="7">
        <f>Brahmaputra!L33-T33-U33-AVERAGE(Brahmaputra!$L$2:$L$349)</f>
        <v>-0.83205275229166809</v>
      </c>
      <c r="W33" s="7">
        <f>AVERAGE(Brahmaputra!M27:M38)-AVERAGE(Brahmaputra!$M$2:$M$349)</f>
        <v>8.3871098850574755E-3</v>
      </c>
      <c r="X33" s="7">
        <f t="shared" si="19"/>
        <v>9.0235917232142832E-2</v>
      </c>
      <c r="Y33" s="7">
        <f>Brahmaputra!M33-W33-X33-AVERAGE(Brahmaputra!$M$2:$M$349)</f>
        <v>7.6687952678571869E-3</v>
      </c>
      <c r="Z33" s="7">
        <f>AVERAGE(Brahmaputra!N27:N38)-AVERAGE(Brahmaputra!$N$2:$N$349)</f>
        <v>0.90283247859195503</v>
      </c>
      <c r="AA33" s="7">
        <f t="shared" si="20"/>
        <v>-1.9590079183928573</v>
      </c>
      <c r="AB33" s="7">
        <f>Brahmaputra!N33-Z33-AA33-AVERAGE(Brahmaputra!$N$2:$N$349)</f>
        <v>-0.70858201744047666</v>
      </c>
      <c r="AC33" s="7">
        <f>AVERAGE(Brahmaputra!O27:O38)-AVERAGE(Brahmaputra!$O$2:$O$349)</f>
        <v>0.30430412718391153</v>
      </c>
      <c r="AD33" s="7">
        <f t="shared" si="21"/>
        <v>1.8896907220535706</v>
      </c>
      <c r="AE33" s="7">
        <f>Brahmaputra!O33-AC33-AD33-AVERAGE(Brahmaputra!$O$2:$O$349)</f>
        <v>-0.37133773455357044</v>
      </c>
      <c r="AF33" s="7">
        <f>AVERAGE(Brahmaputra!P27:P38)-AVERAGE(Brahmaputra!$P$2:$P$349)</f>
        <v>-0.12883281508620648</v>
      </c>
      <c r="AG33" s="7">
        <f t="shared" si="22"/>
        <v>1.1302839557142861</v>
      </c>
      <c r="AH33" s="7">
        <f>Brahmaputra!P33-AF33-AG33-AVERAGE(Brahmaputra!$P$2:$P$349)</f>
        <v>-0.53517317738095271</v>
      </c>
    </row>
    <row r="34" spans="1:34" x14ac:dyDescent="0.2">
      <c r="A34" s="3">
        <v>33862</v>
      </c>
      <c r="B34">
        <f t="shared" si="0"/>
        <v>1992</v>
      </c>
      <c r="C34">
        <f t="shared" si="1"/>
        <v>9</v>
      </c>
      <c r="D34" s="7">
        <f>AVERAGE(Brahmaputra!D28:D39)</f>
        <v>10.513604104166665</v>
      </c>
      <c r="E34" s="7">
        <f t="shared" si="13"/>
        <v>9.5500981902678568</v>
      </c>
      <c r="F34" s="7">
        <f>Brahmaputra!D34-D34-E34</f>
        <v>-3.7188288644345224</v>
      </c>
      <c r="G34" s="7"/>
      <c r="H34" s="7">
        <f>AVERAGE(Brahmaputra!H28:H39)-AVERAGE(Brahmaputra!$H$2:$H$349)</f>
        <v>-2.4696615086327256E-2</v>
      </c>
      <c r="I34" s="7">
        <f t="shared" si="14"/>
        <v>1.8639302937797311</v>
      </c>
      <c r="J34" s="7">
        <f>Brahmaputra!H34-H34-I34-AVERAGE(Brahmaputra!$H$2:$H$349)</f>
        <v>-0.48751631294635445</v>
      </c>
      <c r="K34" s="7">
        <f>AVERAGE(Brahmaputra!I28:I39)-AVERAGE(Brahmaputra!$I$2:$I$349)</f>
        <v>9.4603648136206573</v>
      </c>
      <c r="L34" s="7">
        <f t="shared" si="15"/>
        <v>-0.99622113336312168</v>
      </c>
      <c r="M34" s="7">
        <f>Brahmaputra!I34-K34-L34-AVERAGE(Brahmaputra!$I$2:$I$349)</f>
        <v>0.20634610086311511</v>
      </c>
      <c r="N34" s="7">
        <f>AVERAGE(Brahmaputra!J28:J39)-AVERAGE(Brahmaputra!$J$2:$J$349)</f>
        <v>-0.19638687060345017</v>
      </c>
      <c r="O34" s="7">
        <f t="shared" si="16"/>
        <v>4.1451948143452384</v>
      </c>
      <c r="P34" s="7">
        <f>Brahmaputra!J34-N34-O34-AVERAGE(Brahmaputra!$J$2:$J$349)</f>
        <v>-0.94202809517857133</v>
      </c>
      <c r="Q34" s="7">
        <f>AVERAGE(Brahmaputra!K28:K39)-AVERAGE(Brahmaputra!$K$2:$K$349)</f>
        <v>2.9514521120689419E-2</v>
      </c>
      <c r="R34" s="7">
        <f t="shared" si="17"/>
        <v>-0.1654841590773809</v>
      </c>
      <c r="S34" s="7">
        <f>Brahmaputra!K34-Q34-R34-AVERAGE(Brahmaputra!$K$2:$K$349)</f>
        <v>6.6568626577380996E-2</v>
      </c>
      <c r="T34" s="7">
        <f>AVERAGE(Brahmaputra!L28:L39)-AVERAGE(Brahmaputra!$L$2:$L$349)</f>
        <v>0.20590170807471697</v>
      </c>
      <c r="U34" s="7">
        <f t="shared" si="18"/>
        <v>4.2957818960714302</v>
      </c>
      <c r="V34" s="7">
        <f>Brahmaputra!L34-T34-U34-AVERAGE(Brahmaputra!$L$2:$L$349)</f>
        <v>-0.80869224107143189</v>
      </c>
      <c r="W34" s="7">
        <f>AVERAGE(Brahmaputra!M28:M39)-AVERAGE(Brahmaputra!$M$2:$M$349)</f>
        <v>8.3659040517241323E-3</v>
      </c>
      <c r="X34" s="7">
        <f t="shared" si="19"/>
        <v>9.0269482291666647E-2</v>
      </c>
      <c r="Y34" s="7">
        <f>Brahmaputra!M34-W34-X34-AVERAGE(Brahmaputra!$M$2:$M$349)</f>
        <v>7.6564360416667143E-3</v>
      </c>
      <c r="Z34" s="7">
        <f>AVERAGE(Brahmaputra!N28:N39)-AVERAGE(Brahmaputra!$N$2:$N$349)</f>
        <v>0.84852446192528808</v>
      </c>
      <c r="AA34" s="7">
        <f t="shared" si="20"/>
        <v>-1.9931098811904762</v>
      </c>
      <c r="AB34" s="7">
        <f>Brahmaputra!N34-Z34-AA34-AVERAGE(Brahmaputra!$N$2:$N$349)</f>
        <v>-0.77890264797619091</v>
      </c>
      <c r="AC34" s="7">
        <f>AVERAGE(Brahmaputra!O28:O39)-AVERAGE(Brahmaputra!$O$2:$O$349)</f>
        <v>0.30946986301724522</v>
      </c>
      <c r="AD34" s="7">
        <f t="shared" si="21"/>
        <v>1.7862872265773841</v>
      </c>
      <c r="AE34" s="7">
        <f>Brahmaputra!O34-AC34-AD34-AVERAGE(Brahmaputra!$O$2:$O$349)</f>
        <v>-0.41617496491071826</v>
      </c>
      <c r="AF34" s="7">
        <f>AVERAGE(Brahmaputra!P28:P39)-AVERAGE(Brahmaputra!$P$2:$P$349)</f>
        <v>-0.12745957175287326</v>
      </c>
      <c r="AG34" s="7">
        <f t="shared" si="22"/>
        <v>0.52345403125000023</v>
      </c>
      <c r="AH34" s="7">
        <f>Brahmaputra!P34-AF34-AG34-AVERAGE(Brahmaputra!$P$2:$P$349)</f>
        <v>-0.56605800625000025</v>
      </c>
    </row>
    <row r="35" spans="1:34" x14ac:dyDescent="0.2">
      <c r="A35" s="3">
        <v>33892</v>
      </c>
      <c r="B35">
        <f t="shared" si="0"/>
        <v>1992</v>
      </c>
      <c r="C35">
        <f t="shared" si="1"/>
        <v>10</v>
      </c>
      <c r="D35" s="7">
        <f>AVERAGE(Brahmaputra!D29:D40)</f>
        <v>10.276315390833334</v>
      </c>
      <c r="E35" s="7">
        <f t="shared" si="13"/>
        <v>3.1015316704166667</v>
      </c>
      <c r="F35" s="7">
        <f>Brahmaputra!D35-D35-E35</f>
        <v>-1.5732511112500012</v>
      </c>
      <c r="G35" s="7"/>
      <c r="H35" s="7">
        <f>AVERAGE(Brahmaputra!H29:H40)-AVERAGE(Brahmaputra!$H$2:$H$349)</f>
        <v>-0.11121394925305594</v>
      </c>
      <c r="I35" s="7">
        <f t="shared" si="14"/>
        <v>1.5615270709822653</v>
      </c>
      <c r="J35" s="7">
        <f>Brahmaputra!H35-H35-I35-AVERAGE(Brahmaputra!$H$2:$H$349)</f>
        <v>-0.34279741598220426</v>
      </c>
      <c r="K35" s="7">
        <f>AVERAGE(Brahmaputra!I29:I40)-AVERAGE(Brahmaputra!$I$2:$I$349)</f>
        <v>9.4279735836206555</v>
      </c>
      <c r="L35" s="7">
        <f t="shared" si="15"/>
        <v>-0.68984669729167081</v>
      </c>
      <c r="M35" s="7">
        <f>Brahmaputra!I35-K35-L35-AVERAGE(Brahmaputra!$I$2:$I$349)</f>
        <v>0.19088493479165436</v>
      </c>
      <c r="N35" s="7">
        <f>AVERAGE(Brahmaputra!J29:J40)-AVERAGE(Brahmaputra!$J$2:$J$349)</f>
        <v>-0.22695046310345024</v>
      </c>
      <c r="O35" s="7">
        <f t="shared" si="16"/>
        <v>2.2050390265773805</v>
      </c>
      <c r="P35" s="7">
        <f>Brahmaputra!J35-N35-O35-AVERAGE(Brahmaputra!$J$2:$J$349)</f>
        <v>-0.58270073491071361</v>
      </c>
      <c r="Q35" s="7">
        <f>AVERAGE(Brahmaputra!K29:K40)-AVERAGE(Brahmaputra!$K$2:$K$349)</f>
        <v>2.9025718620689478E-2</v>
      </c>
      <c r="R35" s="7">
        <f t="shared" si="17"/>
        <v>-3.8391004761904712E-2</v>
      </c>
      <c r="S35" s="7">
        <f>Brahmaputra!K35-Q35-R35-AVERAGE(Brahmaputra!$K$2:$K$349)</f>
        <v>-3.8044815238095275E-2</v>
      </c>
      <c r="T35" s="7">
        <f>AVERAGE(Brahmaputra!L29:L40)-AVERAGE(Brahmaputra!$L$2:$L$349)</f>
        <v>0.14794839057471521</v>
      </c>
      <c r="U35" s="7">
        <f t="shared" si="18"/>
        <v>0.73292811175595229</v>
      </c>
      <c r="V35" s="7">
        <f>Brahmaputra!L35-T35-U35-AVERAGE(Brahmaputra!$L$2:$L$349)</f>
        <v>1.1167670744049119E-2</v>
      </c>
      <c r="W35" s="7">
        <f>AVERAGE(Brahmaputra!M29:M40)-AVERAGE(Brahmaputra!$M$2:$M$349)</f>
        <v>8.3446982183908169E-3</v>
      </c>
      <c r="X35" s="7">
        <f t="shared" si="19"/>
        <v>9.0308443422619095E-2</v>
      </c>
      <c r="Y35" s="7">
        <f>Brahmaputra!M35-W35-X35-AVERAGE(Brahmaputra!$M$2:$M$349)</f>
        <v>7.6386807440475823E-3</v>
      </c>
      <c r="Z35" s="7">
        <f>AVERAGE(Brahmaputra!N29:N40)-AVERAGE(Brahmaputra!$N$2:$N$349)</f>
        <v>0.80194883609195422</v>
      </c>
      <c r="AA35" s="7">
        <f t="shared" si="20"/>
        <v>-1.748290648452381</v>
      </c>
      <c r="AB35" s="7">
        <f>Brahmaputra!N35-Z35-AA35-AVERAGE(Brahmaputra!$N$2:$N$349)</f>
        <v>-0.64622911488095225</v>
      </c>
      <c r="AC35" s="7">
        <f>AVERAGE(Brahmaputra!O29:O40)-AVERAGE(Brahmaputra!$O$2:$O$349)</f>
        <v>0.33878326885057852</v>
      </c>
      <c r="AD35" s="7">
        <f t="shared" si="21"/>
        <v>1.2664617161309533</v>
      </c>
      <c r="AE35" s="7">
        <f>Brahmaputra!O35-AC35-AD35-AVERAGE(Brahmaputra!$O$2:$O$349)</f>
        <v>-9.6012940297621086E-2</v>
      </c>
      <c r="AF35" s="7">
        <f>AVERAGE(Brahmaputra!P29:P40)-AVERAGE(Brahmaputra!$P$2:$P$349)</f>
        <v>-0.1395494800862066</v>
      </c>
      <c r="AG35" s="7">
        <f t="shared" si="22"/>
        <v>-0.27820306464285721</v>
      </c>
      <c r="AH35" s="7">
        <f>Brahmaputra!P35-AF35-AG35-AVERAGE(Brahmaputra!$P$2:$P$349)</f>
        <v>-7.7146182023809518E-2</v>
      </c>
    </row>
    <row r="36" spans="1:34" x14ac:dyDescent="0.2">
      <c r="A36" s="3">
        <v>33923</v>
      </c>
      <c r="B36">
        <f t="shared" si="0"/>
        <v>1992</v>
      </c>
      <c r="C36">
        <f t="shared" si="1"/>
        <v>11</v>
      </c>
      <c r="D36" s="7">
        <f>AVERAGE(Brahmaputra!D30:D41)</f>
        <v>10.131099680833334</v>
      </c>
      <c r="E36" s="7">
        <f t="shared" si="13"/>
        <v>-3.8334403570833331</v>
      </c>
      <c r="F36" s="7">
        <f>Brahmaputra!D36-D36-E36</f>
        <v>-0.97736589375000005</v>
      </c>
      <c r="G36" s="7"/>
      <c r="H36" s="7">
        <f>AVERAGE(Brahmaputra!H30:H41)-AVERAGE(Brahmaputra!$H$2:$H$349)</f>
        <v>-0.18740108258623422</v>
      </c>
      <c r="I36" s="7">
        <f t="shared" si="14"/>
        <v>0.78955750136890401</v>
      </c>
      <c r="J36" s="7">
        <f>Brahmaputra!H36-H36-I36-AVERAGE(Brahmaputra!$H$2:$H$349)</f>
        <v>-0.22602499303570767</v>
      </c>
      <c r="K36" s="7">
        <f>AVERAGE(Brahmaputra!I30:I41)-AVERAGE(Brahmaputra!$I$2:$I$349)</f>
        <v>9.3945333119540066</v>
      </c>
      <c r="L36" s="7">
        <f t="shared" si="15"/>
        <v>-0.51615917145832668</v>
      </c>
      <c r="M36" s="7">
        <f>Brahmaputra!I36-K36-L36-AVERAGE(Brahmaputra!$I$2:$I$349)</f>
        <v>0.12124772062496447</v>
      </c>
      <c r="N36" s="7">
        <f>AVERAGE(Brahmaputra!J30:J41)-AVERAGE(Brahmaputra!$J$2:$J$349)</f>
        <v>-0.26843006060344976</v>
      </c>
      <c r="O36" s="7">
        <f t="shared" si="16"/>
        <v>-0.23055486505952505</v>
      </c>
      <c r="P36" s="7">
        <f>Brahmaputra!J36-N36-O36-AVERAGE(Brahmaputra!$J$2:$J$349)</f>
        <v>-0.1615409257738083</v>
      </c>
      <c r="Q36" s="7">
        <f>AVERAGE(Brahmaputra!K30:K41)-AVERAGE(Brahmaputra!$K$2:$K$349)</f>
        <v>1.6433887787356105E-2</v>
      </c>
      <c r="R36" s="7">
        <f t="shared" si="17"/>
        <v>0.116870997797619</v>
      </c>
      <c r="S36" s="7">
        <f>Brahmaputra!K36-Q36-R36-AVERAGE(Brahmaputra!$K$2:$K$349)</f>
        <v>1.6693823035714372E-2</v>
      </c>
      <c r="T36" s="7">
        <f>AVERAGE(Brahmaputra!L30:L41)-AVERAGE(Brahmaputra!$L$2:$L$349)</f>
        <v>6.2174723908050566E-2</v>
      </c>
      <c r="U36" s="7">
        <f t="shared" si="18"/>
        <v>-2.1226351544047617</v>
      </c>
      <c r="V36" s="7">
        <f>Brahmaputra!L36-T36-U36-AVERAGE(Brahmaputra!$L$2:$L$349)</f>
        <v>3.9774383571427485E-2</v>
      </c>
      <c r="W36" s="7">
        <f>AVERAGE(Brahmaputra!M30:M41)-AVERAGE(Brahmaputra!$M$2:$M$349)</f>
        <v>8.3433832183908152E-3</v>
      </c>
      <c r="X36" s="7">
        <f t="shared" si="19"/>
        <v>-6.7878083333333394E-3</v>
      </c>
      <c r="Y36" s="7">
        <f>Brahmaputra!M36-W36-X36-AVERAGE(Brahmaputra!$M$2:$M$349)</f>
        <v>-4.8248724999999937E-3</v>
      </c>
      <c r="Z36" s="7">
        <f>AVERAGE(Brahmaputra!N30:N41)-AVERAGE(Brahmaputra!$N$2:$N$349)</f>
        <v>0.84879216609195396</v>
      </c>
      <c r="AA36" s="7">
        <f t="shared" si="20"/>
        <v>-1.0832380851488095</v>
      </c>
      <c r="AB36" s="7">
        <f>Brahmaputra!N36-Z36-AA36-AVERAGE(Brahmaputra!$N$2:$N$349)</f>
        <v>-0.65224824818452354</v>
      </c>
      <c r="AC36" s="7">
        <f>AVERAGE(Brahmaputra!O30:O41)-AVERAGE(Brahmaputra!$O$2:$O$349)</f>
        <v>0.41759380135057889</v>
      </c>
      <c r="AD36" s="7">
        <f t="shared" si="21"/>
        <v>-3.2371246011905441E-2</v>
      </c>
      <c r="AE36" s="7">
        <f>Brahmaputra!O36-AC36-AD36-AVERAGE(Brahmaputra!$O$2:$O$349)</f>
        <v>-0.25947439065476274</v>
      </c>
      <c r="AF36" s="7">
        <f>AVERAGE(Brahmaputra!P30:P41)-AVERAGE(Brahmaputra!$P$2:$P$349)</f>
        <v>-0.16094159091953997</v>
      </c>
      <c r="AG36" s="7">
        <f t="shared" si="22"/>
        <v>-0.74812064749999996</v>
      </c>
      <c r="AH36" s="7">
        <f>Brahmaputra!P36-AF36-AG36-AVERAGE(Brahmaputra!$P$2:$P$349)</f>
        <v>0.14904679166666668</v>
      </c>
    </row>
    <row r="37" spans="1:34" x14ac:dyDescent="0.2">
      <c r="A37" s="3">
        <v>33953</v>
      </c>
      <c r="B37">
        <f t="shared" si="0"/>
        <v>1992</v>
      </c>
      <c r="C37">
        <f t="shared" si="1"/>
        <v>12</v>
      </c>
      <c r="D37" s="7">
        <f>AVERAGE(Brahmaputra!D31:D42)</f>
        <v>10.1590046675</v>
      </c>
      <c r="E37" s="7">
        <f t="shared" si="13"/>
        <v>-7.6711023341964264</v>
      </c>
      <c r="F37" s="7">
        <f>Brahmaputra!D37-D37-E37</f>
        <v>-0.60902088330357351</v>
      </c>
      <c r="G37" s="22" t="str">
        <f>$E$350</f>
        <v>Aquifers</v>
      </c>
      <c r="H37" s="7">
        <f>AVERAGE(Brahmaputra!H31:H42)-AVERAGE(Brahmaputra!$H$2:$H$349)</f>
        <v>-0.20366695175312088</v>
      </c>
      <c r="I37" s="7">
        <f t="shared" si="14"/>
        <v>0.11721601964302408</v>
      </c>
      <c r="J37" s="7">
        <f>Brahmaputra!H37-H37-I37-AVERAGE(Brahmaputra!$H$2:$H$349)</f>
        <v>-0.13959049214292918</v>
      </c>
      <c r="K37" s="7">
        <f>AVERAGE(Brahmaputra!I31:I42)-AVERAGE(Brahmaputra!$I$2:$I$349)</f>
        <v>9.3552266711206471</v>
      </c>
      <c r="L37" s="7">
        <f t="shared" si="15"/>
        <v>-0.36286529005954549</v>
      </c>
      <c r="M37" s="7">
        <f>Brahmaputra!I37-K37-L37-AVERAGE(Brahmaputra!$I$2:$I$349)</f>
        <v>5.5783430059548778E-2</v>
      </c>
      <c r="N37" s="7">
        <f>AVERAGE(Brahmaputra!J31:J42)-AVERAGE(Brahmaputra!$J$2:$J$349)</f>
        <v>-0.22805099310344978</v>
      </c>
      <c r="O37" s="7">
        <f t="shared" si="16"/>
        <v>-1.4915722126785718</v>
      </c>
      <c r="P37" s="7">
        <f>Brahmaputra!J37-N37-O37-AVERAGE(Brahmaputra!$J$2:$J$349)</f>
        <v>-5.3563055654761271E-2</v>
      </c>
      <c r="Q37" s="7">
        <f>AVERAGE(Brahmaputra!K31:K42)-AVERAGE(Brahmaputra!$K$2:$K$349)</f>
        <v>1.1696064454022825E-2</v>
      </c>
      <c r="R37" s="7">
        <f t="shared" si="17"/>
        <v>0.28360994648809518</v>
      </c>
      <c r="S37" s="7">
        <f>Brahmaputra!K37-Q37-R37-AVERAGE(Brahmaputra!$K$2:$K$349)</f>
        <v>8.4526476785714566E-3</v>
      </c>
      <c r="T37" s="7">
        <f>AVERAGE(Brahmaputra!L31:L42)-AVERAGE(Brahmaputra!$L$2:$L$349)</f>
        <v>0.11518419474138408</v>
      </c>
      <c r="U37" s="7">
        <f t="shared" si="18"/>
        <v>-2.9537349427678565</v>
      </c>
      <c r="V37" s="7">
        <f>Brahmaputra!L37-T37-U37-AVERAGE(Brahmaputra!$L$2:$L$349)</f>
        <v>-0.192816448898812</v>
      </c>
      <c r="W37" s="7">
        <f>AVERAGE(Brahmaputra!M31:M42)-AVERAGE(Brahmaputra!$M$2:$M$349)</f>
        <v>8.3429665517241458E-3</v>
      </c>
      <c r="X37" s="7">
        <f t="shared" si="19"/>
        <v>-9.6227267172619049E-2</v>
      </c>
      <c r="Y37" s="7">
        <f>Brahmaputra!M37-W37-X37-AVERAGE(Brahmaputra!$M$2:$M$349)</f>
        <v>-3.285596994047596E-3</v>
      </c>
      <c r="Z37" s="7">
        <f>AVERAGE(Brahmaputra!N31:N42)-AVERAGE(Brahmaputra!$N$2:$N$349)</f>
        <v>0.75700411192528794</v>
      </c>
      <c r="AA37" s="7">
        <f t="shared" si="20"/>
        <v>-0.56486741089285708</v>
      </c>
      <c r="AB37" s="7">
        <f>Brahmaputra!N37-Z37-AA37-AVERAGE(Brahmaputra!$N$2:$N$349)</f>
        <v>-0.36373844827380974</v>
      </c>
      <c r="AC37" s="7">
        <f>AVERAGE(Brahmaputra!O31:O42)-AVERAGE(Brahmaputra!$O$2:$O$349)</f>
        <v>0.46506468885057828</v>
      </c>
      <c r="AD37" s="7">
        <f t="shared" si="21"/>
        <v>-1.8336483524702381</v>
      </c>
      <c r="AE37" s="7">
        <f>Brahmaputra!O37-AC37-AD37-AVERAGE(Brahmaputra!$O$2:$O$349)</f>
        <v>-4.7375691696428746E-2</v>
      </c>
      <c r="AF37" s="7">
        <f>AVERAGE(Brahmaputra!P31:P42)-AVERAGE(Brahmaputra!$P$2:$P$349)</f>
        <v>-0.12179476008620649</v>
      </c>
      <c r="AG37" s="7">
        <f t="shared" si="22"/>
        <v>-0.76901577732142856</v>
      </c>
      <c r="AH37" s="7">
        <f>Brahmaputra!P37-AF37-AG37-AVERAGE(Brahmaputra!$P$2:$P$349)</f>
        <v>0.12709738065476173</v>
      </c>
    </row>
    <row r="38" spans="1:34" x14ac:dyDescent="0.2">
      <c r="A38" s="3">
        <v>33984</v>
      </c>
      <c r="B38">
        <f t="shared" si="0"/>
        <v>1993</v>
      </c>
      <c r="C38">
        <f t="shared" si="1"/>
        <v>1</v>
      </c>
      <c r="D38" s="7">
        <f>AVERAGE(Brahmaputra!D32:D43)</f>
        <v>10.478405295833333</v>
      </c>
      <c r="E38" s="7">
        <f t="shared" si="13"/>
        <v>-9.8310118021726201</v>
      </c>
      <c r="F38" s="7">
        <f>Brahmaputra!D38-D38-E38</f>
        <v>0.98795577633928744</v>
      </c>
      <c r="G38" s="7">
        <f>$Q$351*SIN(PI()/6*(C38+$Q$352))</f>
        <v>-0.68277686345670974</v>
      </c>
      <c r="H38" s="7">
        <f>AVERAGE(Brahmaputra!H32:H43)-AVERAGE(Brahmaputra!$H$2:$H$349)</f>
        <v>-0.14599381508628539</v>
      </c>
      <c r="I38" s="7">
        <f t="shared" si="14"/>
        <v>-0.70243490354141613</v>
      </c>
      <c r="J38" s="7">
        <f>Brahmaputra!H38-H38-I38-AVERAGE(Brahmaputra!$H$2:$H$349)</f>
        <v>-0.17753945562526496</v>
      </c>
      <c r="K38" s="7">
        <f>AVERAGE(Brahmaputra!I32:I43)-AVERAGE(Brahmaputra!$I$2:$I$349)</f>
        <v>9.3156027744539927</v>
      </c>
      <c r="L38" s="7">
        <f t="shared" si="15"/>
        <v>-0.18310013217261201</v>
      </c>
      <c r="M38" s="7">
        <f>Brahmaputra!I38-K38-L38-AVERAGE(Brahmaputra!$I$2:$I$349)</f>
        <v>-2.5786971160741246E-2</v>
      </c>
      <c r="N38" s="7">
        <f>AVERAGE(Brahmaputra!J32:J43)-AVERAGE(Brahmaputra!$J$2:$J$349)</f>
        <v>-7.666854643678267E-2</v>
      </c>
      <c r="O38" s="7">
        <f t="shared" si="16"/>
        <v>-2.6937458217857149</v>
      </c>
      <c r="P38" s="7">
        <f>Brahmaputra!J38-N38-O38-AVERAGE(Brahmaputra!$J$2:$J$349)</f>
        <v>3.4671746785714497E-2</v>
      </c>
      <c r="Q38" s="7">
        <f>AVERAGE(Brahmaputra!K32:K43)-AVERAGE(Brahmaputra!$K$2:$K$349)</f>
        <v>3.2827177873561153E-3</v>
      </c>
      <c r="R38" s="7">
        <f t="shared" si="17"/>
        <v>0.284020681547619</v>
      </c>
      <c r="S38" s="7">
        <f>Brahmaputra!K38-Q38-R38-AVERAGE(Brahmaputra!$K$2:$K$349)</f>
        <v>-3.389820071428562E-2</v>
      </c>
      <c r="T38" s="7">
        <f>AVERAGE(Brahmaputra!L32:L43)-AVERAGE(Brahmaputra!$L$2:$L$349)</f>
        <v>0.21129000807471687</v>
      </c>
      <c r="U38" s="7">
        <f t="shared" si="18"/>
        <v>-3.5539900079464291</v>
      </c>
      <c r="V38" s="7">
        <f>Brahmaputra!L38-T38-U38-AVERAGE(Brahmaputra!$L$2:$L$349)</f>
        <v>8.2813362946428271E-2</v>
      </c>
      <c r="W38" s="7">
        <f>AVERAGE(Brahmaputra!M32:M43)-AVERAGE(Brahmaputra!$M$2:$M$349)</f>
        <v>8.3059382183908181E-3</v>
      </c>
      <c r="X38" s="7">
        <f t="shared" si="19"/>
        <v>-1.2000330327380931E-2</v>
      </c>
      <c r="Y38" s="7">
        <f>Brahmaputra!M38-W38-X38-AVERAGE(Brahmaputra!$M$2:$M$349)</f>
        <v>-6.9682550595240311E-4</v>
      </c>
      <c r="Z38" s="7">
        <f>AVERAGE(Brahmaputra!N32:N43)-AVERAGE(Brahmaputra!$N$2:$N$349)</f>
        <v>0.68832553442528788</v>
      </c>
      <c r="AA38" s="7">
        <f t="shared" si="20"/>
        <v>0.22313553074404791</v>
      </c>
      <c r="AB38" s="7">
        <f>Brahmaputra!N38-Z38-AA38-AVERAGE(Brahmaputra!$N$2:$N$349)</f>
        <v>0.44700117758928526</v>
      </c>
      <c r="AC38" s="7">
        <f>AVERAGE(Brahmaputra!O32:O43)-AVERAGE(Brahmaputra!$O$2:$O$349)</f>
        <v>0.48609050551724486</v>
      </c>
      <c r="AD38" s="7">
        <f t="shared" si="21"/>
        <v>-2.4335143675297619</v>
      </c>
      <c r="AE38" s="7">
        <f>Brahmaputra!O38-AC38-AD38-AVERAGE(Brahmaputra!$O$2:$O$349)</f>
        <v>0.62002174669642862</v>
      </c>
      <c r="AF38" s="7">
        <f>AVERAGE(Brahmaputra!P32:P43)-AVERAGE(Brahmaputra!$P$2:$P$349)</f>
        <v>-1.1824488419539869E-2</v>
      </c>
      <c r="AG38" s="7">
        <f t="shared" si="22"/>
        <v>-0.75938111583333334</v>
      </c>
      <c r="AH38" s="7">
        <f>Brahmaputra!P38-AF38-AG38-AVERAGE(Brahmaputra!$P$2:$P$349)</f>
        <v>4.1343067499999941E-2</v>
      </c>
    </row>
    <row r="39" spans="1:34" x14ac:dyDescent="0.2">
      <c r="A39" s="3">
        <v>34015</v>
      </c>
      <c r="B39">
        <f t="shared" si="0"/>
        <v>1993</v>
      </c>
      <c r="C39">
        <f t="shared" si="1"/>
        <v>2</v>
      </c>
      <c r="D39" s="7">
        <f>AVERAGE(Brahmaputra!D33:D44)</f>
        <v>10.632239956666666</v>
      </c>
      <c r="E39" s="7">
        <f t="shared" si="13"/>
        <v>-10.399447832172621</v>
      </c>
      <c r="F39" s="7">
        <f>Brahmaputra!D39-D39-E39</f>
        <v>1.3545498955059543</v>
      </c>
      <c r="G39" s="7">
        <f t="shared" ref="G39:G49" si="23">$Q$351*SIN(PI()/6*(C39+$Q$352))</f>
        <v>-1.3946160658073068</v>
      </c>
      <c r="H39" s="7">
        <f>AVERAGE(Brahmaputra!H33:H44)-AVERAGE(Brahmaputra!$H$2:$H$349)</f>
        <v>-8.9500691752846251E-2</v>
      </c>
      <c r="I39" s="7">
        <f t="shared" si="14"/>
        <v>-1.1313571025597184</v>
      </c>
      <c r="J39" s="7">
        <f>Brahmaputra!H39-H39-I39-AVERAGE(Brahmaputra!$H$2:$H$349)</f>
        <v>-0.18236868994040378</v>
      </c>
      <c r="K39" s="7">
        <f>AVERAGE(Brahmaputra!I33:I44)-AVERAGE(Brahmaputra!$I$2:$I$349)</f>
        <v>9.2486376711206333</v>
      </c>
      <c r="L39" s="7">
        <f t="shared" si="15"/>
        <v>5.4967789672630829E-2</v>
      </c>
      <c r="M39" s="7">
        <f>Brahmaputra!I39-K39-L39-AVERAGE(Brahmaputra!$I$2:$I$349)</f>
        <v>-5.3426649672616122E-2</v>
      </c>
      <c r="N39" s="7">
        <f>AVERAGE(Brahmaputra!J33:J44)-AVERAGE(Brahmaputra!$J$2:$J$349)</f>
        <v>3.1148905229883006E-2</v>
      </c>
      <c r="O39" s="7">
        <f t="shared" si="16"/>
        <v>-3.2128204064583334</v>
      </c>
      <c r="P39" s="7">
        <f>Brahmaputra!J39-N39-O39-AVERAGE(Brahmaputra!$J$2:$J$349)</f>
        <v>5.5195869791667462E-2</v>
      </c>
      <c r="Q39" s="7">
        <f>AVERAGE(Brahmaputra!K33:K44)-AVERAGE(Brahmaputra!$K$2:$K$349)</f>
        <v>4.8997002873560902E-3</v>
      </c>
      <c r="R39" s="7">
        <f t="shared" si="17"/>
        <v>3.4406856696428567E-2</v>
      </c>
      <c r="S39" s="7">
        <f>Brahmaputra!K39-Q39-R39-AVERAGE(Brahmaputra!$K$2:$K$349)</f>
        <v>2.4061216369048455E-3</v>
      </c>
      <c r="T39" s="7">
        <f>AVERAGE(Brahmaputra!L33:L44)-AVERAGE(Brahmaputra!$L$2:$L$349)</f>
        <v>0.23309283140805004</v>
      </c>
      <c r="U39" s="7">
        <f t="shared" si="18"/>
        <v>-3.8932249065476183</v>
      </c>
      <c r="V39" s="7">
        <f>Brahmaputra!L39-T39-U39-AVERAGE(Brahmaputra!$L$2:$L$349)</f>
        <v>0.22699929821428455</v>
      </c>
      <c r="W39" s="7">
        <f>AVERAGE(Brahmaputra!M33:M44)-AVERAGE(Brahmaputra!$M$2:$M$349)</f>
        <v>8.2045232183908245E-3</v>
      </c>
      <c r="X39" s="7">
        <f t="shared" si="19"/>
        <v>-1.1441993244047627E-2</v>
      </c>
      <c r="Y39" s="7">
        <f>Brahmaputra!M39-W39-X39-AVERAGE(Brahmaputra!$M$2:$M$349)</f>
        <v>-5.5853758928570141E-4</v>
      </c>
      <c r="Z39" s="7">
        <f>AVERAGE(Brahmaputra!N33:N44)-AVERAGE(Brahmaputra!$N$2:$N$349)</f>
        <v>0.65673708192528757</v>
      </c>
      <c r="AA39" s="7">
        <f t="shared" si="20"/>
        <v>1.2550268405654763</v>
      </c>
      <c r="AB39" s="7">
        <f>Brahmaputra!N39-Z39-AA39-AVERAGE(Brahmaputra!$N$2:$N$349)</f>
        <v>0.40734686026785738</v>
      </c>
      <c r="AC39" s="7">
        <f>AVERAGE(Brahmaputra!O33:O44)-AVERAGE(Brahmaputra!$O$2:$O$349)</f>
        <v>0.48894421718391179</v>
      </c>
      <c r="AD39" s="7">
        <f t="shared" si="21"/>
        <v>-2.758445452797619</v>
      </c>
      <c r="AE39" s="7">
        <f>Brahmaputra!O39-AC39-AD39-AVERAGE(Brahmaputra!$O$2:$O$349)</f>
        <v>0.91431478029761948</v>
      </c>
      <c r="AF39" s="7">
        <f>AVERAGE(Brahmaputra!P33:P44)-AVERAGE(Brahmaputra!$P$2:$P$349)</f>
        <v>5.0082663247126624E-2</v>
      </c>
      <c r="AG39" s="7">
        <f t="shared" si="22"/>
        <v>-0.73655440919642856</v>
      </c>
      <c r="AH39" s="7">
        <f>Brahmaputra!P39-AF39-AG39-AVERAGE(Brahmaputra!$P$2:$P$349)</f>
        <v>-1.5361570803571367E-2</v>
      </c>
    </row>
    <row r="40" spans="1:34" x14ac:dyDescent="0.2">
      <c r="A40" s="3">
        <v>34043</v>
      </c>
      <c r="B40">
        <f t="shared" si="0"/>
        <v>1993</v>
      </c>
      <c r="C40">
        <f t="shared" si="1"/>
        <v>3</v>
      </c>
      <c r="D40" s="7">
        <f>AVERAGE(Brahmaputra!D34:D45)</f>
        <v>11.0374480675</v>
      </c>
      <c r="E40" s="7">
        <f t="shared" si="13"/>
        <v>-8.9591136421726176</v>
      </c>
      <c r="F40" s="7">
        <f>Brahmaputra!D40-D40-E40</f>
        <v>1.2499636646726184</v>
      </c>
      <c r="G40" s="7">
        <f t="shared" si="23"/>
        <v>-1.7327690195733665</v>
      </c>
      <c r="H40" s="7">
        <f>AVERAGE(Brahmaputra!H34:H45)-AVERAGE(Brahmaputra!$H$2:$H$349)</f>
        <v>-1.536332175305688E-2</v>
      </c>
      <c r="I40" s="7">
        <f t="shared" si="14"/>
        <v>-1.4790100816072709</v>
      </c>
      <c r="J40" s="7">
        <f>Brahmaputra!H40-H40-I40-AVERAGE(Brahmaputra!$H$2:$H$349)</f>
        <v>-0.22165825089268765</v>
      </c>
      <c r="K40" s="7">
        <f>AVERAGE(Brahmaputra!I34:I45)-AVERAGE(Brahmaputra!$I$2:$I$349)</f>
        <v>9.1613052636206476</v>
      </c>
      <c r="L40" s="7">
        <f t="shared" si="15"/>
        <v>0.38689349922620409</v>
      </c>
      <c r="M40" s="7">
        <f>Brahmaputra!I40-K40-L40-AVERAGE(Brahmaputra!$I$2:$I$349)</f>
        <v>-5.5832451726203658E-2</v>
      </c>
      <c r="N40" s="7">
        <f>AVERAGE(Brahmaputra!J34:J45)-AVERAGE(Brahmaputra!$J$2:$J$349)</f>
        <v>0.20216436606321597</v>
      </c>
      <c r="O40" s="7">
        <f t="shared" si="16"/>
        <v>-3.3254686616666671</v>
      </c>
      <c r="P40" s="7">
        <f>Brahmaputra!J40-N40-O40-AVERAGE(Brahmaputra!$J$2:$J$349)</f>
        <v>-5.7827955833332112E-2</v>
      </c>
      <c r="Q40" s="7">
        <f>AVERAGE(Brahmaputra!K34:K45)-AVERAGE(Brahmaputra!$K$2:$K$349)</f>
        <v>1.486560287356109E-3</v>
      </c>
      <c r="R40" s="7">
        <f t="shared" si="17"/>
        <v>3.16305175892857E-2</v>
      </c>
      <c r="S40" s="7">
        <f>Brahmaputra!K40-Q40-R40-AVERAGE(Brahmaputra!$K$2:$K$349)</f>
        <v>-7.5365692559523079E-3</v>
      </c>
      <c r="T40" s="7">
        <f>AVERAGE(Brahmaputra!L34:L45)-AVERAGE(Brahmaputra!$L$2:$L$349)</f>
        <v>0.36775553890804957</v>
      </c>
      <c r="U40" s="7">
        <f t="shared" si="18"/>
        <v>-3.7069207016071424</v>
      </c>
      <c r="V40" s="7">
        <f>Brahmaputra!L40-T40-U40-AVERAGE(Brahmaputra!$L$2:$L$349)</f>
        <v>0.14215904577380911</v>
      </c>
      <c r="W40" s="7">
        <f>AVERAGE(Brahmaputra!M34:M45)-AVERAGE(Brahmaputra!$M$2:$M$349)</f>
        <v>8.1030857183908289E-3</v>
      </c>
      <c r="X40" s="7">
        <f t="shared" si="19"/>
        <v>-1.138205517857141E-2</v>
      </c>
      <c r="Y40" s="7">
        <f>Brahmaputra!M40-W40-X40-AVERAGE(Brahmaputra!$M$2:$M$349)</f>
        <v>-5.1703815476192294E-4</v>
      </c>
      <c r="Z40" s="7">
        <f>AVERAGE(Brahmaputra!N34:N45)-AVERAGE(Brahmaputra!$N$2:$N$349)</f>
        <v>0.64319596442528804</v>
      </c>
      <c r="AA40" s="7">
        <f t="shared" si="20"/>
        <v>2.3465298505952386</v>
      </c>
      <c r="AB40" s="7">
        <f>Brahmaputra!N40-Z40-AA40-AVERAGE(Brahmaputra!$N$2:$N$349)</f>
        <v>0.7521974277380945</v>
      </c>
      <c r="AC40" s="7">
        <f>AVERAGE(Brahmaputra!O34:O45)-AVERAGE(Brahmaputra!$O$2:$O$349)</f>
        <v>0.4921498338505792</v>
      </c>
      <c r="AD40" s="7">
        <f t="shared" si="21"/>
        <v>-2.5350125833333319</v>
      </c>
      <c r="AE40" s="7">
        <f>Brahmaputra!O40-AC40-AD40-AVERAGE(Brahmaputra!$O$2:$O$349)</f>
        <v>0.87554250416666335</v>
      </c>
      <c r="AF40" s="7">
        <f>AVERAGE(Brahmaputra!P34:P45)-AVERAGE(Brahmaputra!$P$2:$P$349)</f>
        <v>0.17665818324712668</v>
      </c>
      <c r="AG40" s="7">
        <f t="shared" si="22"/>
        <v>-0.6663830883035714</v>
      </c>
      <c r="AH40" s="7">
        <f>Brahmaputra!P40-AF40-AG40-AVERAGE(Brahmaputra!$P$2:$P$349)</f>
        <v>-0.1765819416964286</v>
      </c>
    </row>
    <row r="41" spans="1:34" x14ac:dyDescent="0.2">
      <c r="A41" s="3">
        <v>34074</v>
      </c>
      <c r="B41">
        <f t="shared" si="0"/>
        <v>1993</v>
      </c>
      <c r="C41">
        <f t="shared" si="1"/>
        <v>4</v>
      </c>
      <c r="D41" s="7">
        <f>AVERAGE(Brahmaputra!D35:D46)</f>
        <v>11.557915984166664</v>
      </c>
      <c r="E41" s="7">
        <f t="shared" si="13"/>
        <v>-4.1105988170833339</v>
      </c>
      <c r="F41" s="7">
        <f>Brahmaputra!D41-D41-E41</f>
        <v>6.90588529166698E-2</v>
      </c>
      <c r="G41" s="7">
        <f t="shared" si="23"/>
        <v>-1.6066279138750748</v>
      </c>
      <c r="H41" s="7">
        <f>AVERAGE(Brahmaputra!H35:H46)-AVERAGE(Brahmaputra!$H$2:$H$349)</f>
        <v>9.769921908014112E-2</v>
      </c>
      <c r="I41" s="7">
        <f t="shared" si="14"/>
        <v>-1.7137204121727336</v>
      </c>
      <c r="J41" s="7">
        <f>Brahmaputra!H41-H41-I41-AVERAGE(Brahmaputra!$H$2:$H$349)</f>
        <v>-0.34055001116041694</v>
      </c>
      <c r="K41" s="7">
        <f>AVERAGE(Brahmaputra!I35:I46)-AVERAGE(Brahmaputra!$I$2:$I$349)</f>
        <v>9.09539937445399</v>
      </c>
      <c r="L41" s="7">
        <f t="shared" si="15"/>
        <v>0.71717339565478255</v>
      </c>
      <c r="M41" s="7">
        <f>Brahmaputra!I41-K41-L41-AVERAGE(Brahmaputra!$I$2:$I$349)</f>
        <v>-0.12448959898813428</v>
      </c>
      <c r="N41" s="7">
        <f>AVERAGE(Brahmaputra!J35:J46)-AVERAGE(Brahmaputra!$J$2:$J$349)</f>
        <v>0.44588211606321604</v>
      </c>
      <c r="O41" s="7">
        <f t="shared" si="16"/>
        <v>-2.9575804788095241</v>
      </c>
      <c r="P41" s="7">
        <f>Brahmaputra!J41-N41-O41-AVERAGE(Brahmaputra!$J$2:$J$349)</f>
        <v>-0.35955589869047522</v>
      </c>
      <c r="Q41" s="7">
        <f>AVERAGE(Brahmaputra!K35:K46)-AVERAGE(Brahmaputra!$K$2:$K$349)</f>
        <v>-1.2749518879310529E-2</v>
      </c>
      <c r="R41" s="7">
        <f t="shared" si="17"/>
        <v>-6.7919355922619051E-2</v>
      </c>
      <c r="S41" s="7">
        <f>Brahmaputra!K41-Q41-R41-AVERAGE(Brahmaputra!$K$2:$K$349)</f>
        <v>-1.8981316577380947E-2</v>
      </c>
      <c r="T41" s="7">
        <f>AVERAGE(Brahmaputra!L35:L46)-AVERAGE(Brahmaputra!$L$2:$L$349)</f>
        <v>0.48061295974138218</v>
      </c>
      <c r="U41" s="7">
        <f t="shared" si="18"/>
        <v>-2.2841316058333341</v>
      </c>
      <c r="V41" s="7">
        <f>Brahmaputra!L41-T41-U41-AVERAGE(Brahmaputra!$L$2:$L$349)</f>
        <v>-0.10698750083333231</v>
      </c>
      <c r="W41" s="7">
        <f>AVERAGE(Brahmaputra!M35:M46)-AVERAGE(Brahmaputra!$M$2:$M$349)</f>
        <v>8.0016482183908333E-3</v>
      </c>
      <c r="X41" s="7">
        <f t="shared" si="19"/>
        <v>-6.833581175595238E-2</v>
      </c>
      <c r="Y41" s="7">
        <f>Brahmaputra!M41-W41-X41-AVERAGE(Brahmaputra!$M$2:$M$349)</f>
        <v>-7.1780440773809573E-3</v>
      </c>
      <c r="Z41" s="7">
        <f>AVERAGE(Brahmaputra!N35:N46)-AVERAGE(Brahmaputra!$N$2:$N$349)</f>
        <v>0.63894330692528767</v>
      </c>
      <c r="AA41" s="7">
        <f t="shared" si="20"/>
        <v>3.3466519697916675</v>
      </c>
      <c r="AB41" s="7">
        <f>Brahmaputra!N41-Z41-AA41-AVERAGE(Brahmaputra!$N$2:$N$349)</f>
        <v>1.2241209560416655</v>
      </c>
      <c r="AC41" s="7">
        <f>AVERAGE(Brahmaputra!O35:O46)-AVERAGE(Brahmaputra!$O$2:$O$349)</f>
        <v>0.50858776135057759</v>
      </c>
      <c r="AD41" s="7">
        <f t="shared" si="21"/>
        <v>-0.60610946633928542</v>
      </c>
      <c r="AE41" s="7">
        <f>Brahmaputra!O41-AC41-AD41-AVERAGE(Brahmaputra!$O$2:$O$349)</f>
        <v>0.19602338967261979</v>
      </c>
      <c r="AF41" s="7">
        <f>AVERAGE(Brahmaputra!P35:P46)-AVERAGE(Brahmaputra!$P$2:$P$349)</f>
        <v>0.29554622908046002</v>
      </c>
      <c r="AG41" s="7">
        <f t="shared" si="22"/>
        <v>-0.47663300770833333</v>
      </c>
      <c r="AH41" s="7">
        <f>Brahmaputra!P41-AF41-AG41-AVERAGE(Brahmaputra!$P$2:$P$349)</f>
        <v>-0.393326558125</v>
      </c>
    </row>
    <row r="42" spans="1:34" x14ac:dyDescent="0.2">
      <c r="A42" s="3">
        <v>34104</v>
      </c>
      <c r="B42">
        <f t="shared" si="0"/>
        <v>1993</v>
      </c>
      <c r="C42">
        <f t="shared" si="1"/>
        <v>5</v>
      </c>
      <c r="D42" s="7">
        <f>AVERAGE(Brahmaputra!D36:D47)</f>
        <v>11.8724801325</v>
      </c>
      <c r="E42" s="7">
        <f t="shared" si="13"/>
        <v>1.2718823487797624</v>
      </c>
      <c r="F42" s="7">
        <f>Brahmaputra!D42-D42-E42</f>
        <v>1.2271890287202376</v>
      </c>
      <c r="G42" s="7">
        <f t="shared" si="23"/>
        <v>-1.0499921561166574</v>
      </c>
      <c r="H42" s="7">
        <f>AVERAGE(Brahmaputra!H36:H47)-AVERAGE(Brahmaputra!$H$2:$H$349)</f>
        <v>0.19325992908011358</v>
      </c>
      <c r="I42" s="7">
        <f t="shared" si="14"/>
        <v>-1.3916413443748752</v>
      </c>
      <c r="J42" s="7">
        <f>Brahmaputra!H42-H42-I42-AVERAGE(Brahmaputra!$H$2:$H$349)</f>
        <v>0.13475454104172968</v>
      </c>
      <c r="K42" s="7">
        <f>AVERAGE(Brahmaputra!I36:I47)-AVERAGE(Brahmaputra!$I$2:$I$349)</f>
        <v>9.0305889394539776</v>
      </c>
      <c r="L42" s="7">
        <f t="shared" si="15"/>
        <v>1.0434534668750075</v>
      </c>
      <c r="M42" s="7">
        <f>Brahmaputra!I42-K42-L42-AVERAGE(Brahmaputra!$I$2:$I$349)</f>
        <v>-0.19258460520833864</v>
      </c>
      <c r="N42" s="7">
        <f>AVERAGE(Brahmaputra!J36:J47)-AVERAGE(Brahmaputra!$J$2:$J$349)</f>
        <v>0.63609682939654899</v>
      </c>
      <c r="O42" s="7">
        <f t="shared" si="16"/>
        <v>-1.5444974760416668</v>
      </c>
      <c r="P42" s="7">
        <f>Brahmaputra!J42-N42-O42-AVERAGE(Brahmaputra!$J$2:$J$349)</f>
        <v>0.20884114520833474</v>
      </c>
      <c r="Q42" s="7">
        <f>AVERAGE(Brahmaputra!K36:K47)-AVERAGE(Brahmaputra!$K$2:$K$349)</f>
        <v>-1.6988842212643851E-2</v>
      </c>
      <c r="R42" s="7">
        <f t="shared" si="17"/>
        <v>-6.0785711785714319E-2</v>
      </c>
      <c r="S42" s="7">
        <f>Brahmaputra!K42-Q42-R42-AVERAGE(Brahmaputra!$K$2:$K$349)</f>
        <v>-5.7648773809523268E-3</v>
      </c>
      <c r="T42" s="7">
        <f>AVERAGE(Brahmaputra!L36:L47)-AVERAGE(Brahmaputra!$L$2:$L$349)</f>
        <v>0.56961477390804927</v>
      </c>
      <c r="U42" s="7">
        <f t="shared" si="18"/>
        <v>-0.1956460049107136</v>
      </c>
      <c r="V42" s="7">
        <f>Brahmaputra!L42-T42-U42-AVERAGE(Brahmaputra!$L$2:$L$349)</f>
        <v>0.67310184407738038</v>
      </c>
      <c r="W42" s="7">
        <f>AVERAGE(Brahmaputra!M36:M47)-AVERAGE(Brahmaputra!$M$2:$M$349)</f>
        <v>7.9002107183908099E-3</v>
      </c>
      <c r="X42" s="7">
        <f t="shared" si="19"/>
        <v>-0.14760211184523811</v>
      </c>
      <c r="Y42" s="7">
        <f>Brahmaputra!M42-W42-X42-AVERAGE(Brahmaputra!$M$2:$M$349)</f>
        <v>-8.1271664880952221E-3</v>
      </c>
      <c r="Z42" s="7">
        <f>AVERAGE(Brahmaputra!N36:N47)-AVERAGE(Brahmaputra!$N$2:$N$349)</f>
        <v>0.62015553275862123</v>
      </c>
      <c r="AA42" s="7">
        <f t="shared" si="20"/>
        <v>2.2934716319345241</v>
      </c>
      <c r="AB42" s="7">
        <f>Brahmaputra!N42-Z42-AA42-AVERAGE(Brahmaputra!$N$2:$N$349)</f>
        <v>0.19539821806547586</v>
      </c>
      <c r="AC42" s="7">
        <f>AVERAGE(Brahmaputra!O36:O47)-AVERAGE(Brahmaputra!$O$2:$O$349)</f>
        <v>0.50360592635057877</v>
      </c>
      <c r="AD42" s="7">
        <f t="shared" si="21"/>
        <v>1.3440184679761895</v>
      </c>
      <c r="AE42" s="7">
        <f>Brahmaputra!O42-AC42-AD42-AVERAGE(Brahmaputra!$O$2:$O$349)</f>
        <v>0.10984889035714218</v>
      </c>
      <c r="AF42" s="7">
        <f>AVERAGE(Brahmaputra!P36:P47)-AVERAGE(Brahmaputra!$P$2:$P$349)</f>
        <v>0.3282536224137933</v>
      </c>
      <c r="AG42" s="7">
        <f t="shared" si="22"/>
        <v>-6.8888486279761851E-2</v>
      </c>
      <c r="AH42" s="7">
        <f>Brahmaputra!P42-AF42-AG42-AVERAGE(Brahmaputra!$P$2:$P$349)</f>
        <v>0.11171443711309514</v>
      </c>
    </row>
    <row r="43" spans="1:34" x14ac:dyDescent="0.2">
      <c r="A43" s="3">
        <v>34135</v>
      </c>
      <c r="B43">
        <f t="shared" si="0"/>
        <v>1993</v>
      </c>
      <c r="C43">
        <f t="shared" si="1"/>
        <v>6</v>
      </c>
      <c r="D43" s="7">
        <f>AVERAGE(Brahmaputra!D37:D48)</f>
        <v>12.000334440000001</v>
      </c>
      <c r="E43" s="7">
        <f t="shared" si="13"/>
        <v>6.5332860436309508</v>
      </c>
      <c r="F43" s="7">
        <f>Brahmaputra!D43-D43-E43</f>
        <v>2.0989383363690477</v>
      </c>
      <c r="G43" s="7">
        <f t="shared" si="23"/>
        <v>-0.21201184806776799</v>
      </c>
      <c r="H43" s="7">
        <f>AVERAGE(Brahmaputra!H37:H48)-AVERAGE(Brahmaputra!$H$2:$H$349)</f>
        <v>0.27220890408023024</v>
      </c>
      <c r="I43" s="7">
        <f t="shared" si="14"/>
        <v>-0.33502070056533739</v>
      </c>
      <c r="J43" s="7">
        <f>Brahmaputra!H43-H43-I43-AVERAGE(Brahmaputra!$H$2:$H$349)</f>
        <v>0.55271276223209043</v>
      </c>
      <c r="K43" s="7">
        <f>AVERAGE(Brahmaputra!I37:I48)-AVERAGE(Brahmaputra!$I$2:$I$349)</f>
        <v>8.9657854986206473</v>
      </c>
      <c r="L43" s="7">
        <f t="shared" si="15"/>
        <v>0.9158503669047775</v>
      </c>
      <c r="M43" s="7">
        <f>Brahmaputra!I43-K43-L43-AVERAGE(Brahmaputra!$I$2:$I$349)</f>
        <v>8.7330655952229108E-3</v>
      </c>
      <c r="N43" s="7">
        <f>AVERAGE(Brahmaputra!J37:J48)-AVERAGE(Brahmaputra!$J$2:$J$349)</f>
        <v>0.7348058360632157</v>
      </c>
      <c r="O43" s="7">
        <f t="shared" si="16"/>
        <v>0.84369749714285636</v>
      </c>
      <c r="P43" s="7">
        <f>Brahmaputra!J43-N43-O43-AVERAGE(Brahmaputra!$J$2:$J$349)</f>
        <v>0.74589441535714496</v>
      </c>
      <c r="Q43" s="7">
        <f>AVERAGE(Brahmaputra!K37:K48)-AVERAGE(Brahmaputra!$K$2:$K$349)</f>
        <v>-1.9292745545977152E-2</v>
      </c>
      <c r="R43" s="7">
        <f t="shared" si="17"/>
        <v>-5.5129099434523848E-2</v>
      </c>
      <c r="S43" s="7">
        <f>Brahmaputra!K43-Q43-R43-AVERAGE(Brahmaputra!$K$2:$K$349)</f>
        <v>6.833436011904892E-4</v>
      </c>
      <c r="T43" s="7">
        <f>AVERAGE(Brahmaputra!L37:L48)-AVERAGE(Brahmaputra!$L$2:$L$349)</f>
        <v>0.59562167140804778</v>
      </c>
      <c r="U43" s="7">
        <f t="shared" si="18"/>
        <v>2.7778064690476203</v>
      </c>
      <c r="V43" s="7">
        <f>Brahmaputra!L43-T43-U43-AVERAGE(Brahmaputra!$L$2:$L$349)</f>
        <v>0.52753002261904847</v>
      </c>
      <c r="W43" s="7">
        <f>AVERAGE(Brahmaputra!M37:M48)-AVERAGE(Brahmaputra!$M$2:$M$349)</f>
        <v>7.8631823850574822E-3</v>
      </c>
      <c r="X43" s="7">
        <f t="shared" si="19"/>
        <v>-6.6843621428571698E-3</v>
      </c>
      <c r="Y43" s="7">
        <f>Brahmaputra!M43-W43-X43-AVERAGE(Brahmaputra!$M$2:$M$349)</f>
        <v>-4.8924578571428179E-3</v>
      </c>
      <c r="Z43" s="7">
        <f>AVERAGE(Brahmaputra!N37:N48)-AVERAGE(Brahmaputra!$N$2:$N$349)</f>
        <v>0.59938767025862116</v>
      </c>
      <c r="AA43" s="7">
        <f t="shared" si="20"/>
        <v>-0.57267241250000045</v>
      </c>
      <c r="AB43" s="7">
        <f>Brahmaputra!N43-Z43-AA43-AVERAGE(Brahmaputra!$N$2:$N$349)</f>
        <v>2.3348265000000534E-2</v>
      </c>
      <c r="AC43" s="7">
        <f>AVERAGE(Brahmaputra!O37:O48)-AVERAGE(Brahmaputra!$O$2:$O$349)</f>
        <v>0.51303434801724457</v>
      </c>
      <c r="AD43" s="7">
        <f t="shared" si="21"/>
        <v>1.9995909377380947</v>
      </c>
      <c r="AE43" s="7">
        <f>Brahmaputra!O43-AC43-AD43-AVERAGE(Brahmaputra!$O$2:$O$349)</f>
        <v>-0.36758143107142871</v>
      </c>
      <c r="AF43" s="7">
        <f>AVERAGE(Brahmaputra!P37:P48)-AVERAGE(Brahmaputra!$P$2:$P$349)</f>
        <v>0.33092811741379324</v>
      </c>
      <c r="AG43" s="7">
        <f t="shared" si="22"/>
        <v>0.96584900181547617</v>
      </c>
      <c r="AH43" s="7">
        <f>Brahmaputra!P43-AF43-AG43-AVERAGE(Brahmaputra!$P$2:$P$349)</f>
        <v>0.61253204401785766</v>
      </c>
    </row>
    <row r="44" spans="1:34" x14ac:dyDescent="0.2">
      <c r="A44" s="3">
        <v>34165</v>
      </c>
      <c r="B44">
        <f t="shared" si="0"/>
        <v>1993</v>
      </c>
      <c r="C44">
        <f t="shared" si="1"/>
        <v>7</v>
      </c>
      <c r="D44" s="7">
        <f>AVERAGE(Brahmaputra!D38:D49)</f>
        <v>12.038377581666667</v>
      </c>
      <c r="E44" s="7">
        <f t="shared" si="13"/>
        <v>11.902680418601191</v>
      </c>
      <c r="F44" s="7">
        <f>Brahmaputra!D44-D44-E44</f>
        <v>-0.28906711026785814</v>
      </c>
      <c r="G44" s="7">
        <f t="shared" si="23"/>
        <v>0.68277686345670918</v>
      </c>
      <c r="H44" s="7">
        <f>AVERAGE(Brahmaputra!H38:H49)-AVERAGE(Brahmaputra!$H$2:$H$349)</f>
        <v>0.3405937107469299</v>
      </c>
      <c r="I44" s="7">
        <f t="shared" si="14"/>
        <v>0.85920642654741641</v>
      </c>
      <c r="J44" s="7">
        <f>Brahmaputra!H44-H44-I44-AVERAGE(Brahmaputra!$H$2:$H$349)</f>
        <v>0.42016673845262176</v>
      </c>
      <c r="K44" s="7">
        <f>AVERAGE(Brahmaputra!I38:I49)-AVERAGE(Brahmaputra!$I$2:$I$349)</f>
        <v>8.9032937636206384</v>
      </c>
      <c r="L44" s="7">
        <f t="shared" si="15"/>
        <v>8.4406965357146646E-2</v>
      </c>
      <c r="M44" s="7">
        <f>Brahmaputra!I44-K44-L44-AVERAGE(Brahmaputra!$I$2:$I$349)</f>
        <v>3.1582082142861623E-2</v>
      </c>
      <c r="N44" s="7">
        <f>AVERAGE(Brahmaputra!J38:J49)-AVERAGE(Brahmaputra!$J$2:$J$349)</f>
        <v>0.79400755356321628</v>
      </c>
      <c r="O44" s="7">
        <f t="shared" si="16"/>
        <v>3.7229272643154747</v>
      </c>
      <c r="P44" s="7">
        <f>Brahmaputra!J44-N44-O44-AVERAGE(Brahmaputra!$J$2:$J$349)</f>
        <v>0.46885562068452558</v>
      </c>
      <c r="Q44" s="7">
        <f>AVERAGE(Brahmaputra!K38:K49)-AVERAGE(Brahmaputra!$K$2:$K$349)</f>
        <v>-1.8388945545977142E-2</v>
      </c>
      <c r="R44" s="7">
        <f t="shared" si="17"/>
        <v>-0.16249005544642856</v>
      </c>
      <c r="S44" s="7">
        <f>Brahmaputra!K44-Q44-R44-AVERAGE(Brahmaputra!$K$2:$K$349)</f>
        <v>-4.3334803869047867E-3</v>
      </c>
      <c r="T44" s="7">
        <f>AVERAGE(Brahmaputra!L38:L49)-AVERAGE(Brahmaputra!$L$2:$L$349)</f>
        <v>0.62913140307471505</v>
      </c>
      <c r="U44" s="7">
        <f t="shared" si="18"/>
        <v>5.2761234117559557</v>
      </c>
      <c r="V44" s="7">
        <f>Brahmaputra!L44-T44-U44-AVERAGE(Brahmaputra!$L$2:$L$349)</f>
        <v>-0.74017368175595344</v>
      </c>
      <c r="W44" s="7">
        <f>AVERAGE(Brahmaputra!M38:M49)-AVERAGE(Brahmaputra!$M$2:$M$349)</f>
        <v>7.8440473850575065E-3</v>
      </c>
      <c r="X44" s="7">
        <f t="shared" si="19"/>
        <v>8.9854504851190509E-2</v>
      </c>
      <c r="Y44" s="7">
        <f>Brahmaputra!M44-W44-X44-AVERAGE(Brahmaputra!$M$2:$M$349)</f>
        <v>7.3576001488094567E-3</v>
      </c>
      <c r="Z44" s="7">
        <f>AVERAGE(Brahmaputra!N38:N49)-AVERAGE(Brahmaputra!$N$2:$N$349)</f>
        <v>0.56520479442528826</v>
      </c>
      <c r="AA44" s="7">
        <f t="shared" si="20"/>
        <v>-1.6842659136904763</v>
      </c>
      <c r="AB44" s="7">
        <f>Brahmaputra!N44-Z44-AA44-AVERAGE(Brahmaputra!$N$2:$N$349)</f>
        <v>-0.4492829379761909</v>
      </c>
      <c r="AC44" s="7">
        <f>AVERAGE(Brahmaputra!O38:O49)-AVERAGE(Brahmaputra!$O$2:$O$349)</f>
        <v>0.48543449718391152</v>
      </c>
      <c r="AD44" s="7">
        <f t="shared" si="21"/>
        <v>1.8777756315773804</v>
      </c>
      <c r="AE44" s="7">
        <f>Brahmaputra!O44-AC44-AD44-AVERAGE(Brahmaputra!$O$2:$O$349)</f>
        <v>-0.56824962407737978</v>
      </c>
      <c r="AF44" s="7">
        <f>AVERAGE(Brahmaputra!P38:P49)-AVERAGE(Brahmaputra!$P$2:$P$349)</f>
        <v>0.33126785074712672</v>
      </c>
      <c r="AG44" s="7">
        <f t="shared" si="22"/>
        <v>1.8391404206845241</v>
      </c>
      <c r="AH44" s="7">
        <f>Brahmaputra!P44-AF44-AG44-AVERAGE(Brahmaputra!$P$2:$P$349)</f>
        <v>0.54502390181547611</v>
      </c>
    </row>
    <row r="45" spans="1:34" x14ac:dyDescent="0.2">
      <c r="A45" s="3">
        <v>34196</v>
      </c>
      <c r="B45">
        <f t="shared" si="0"/>
        <v>1993</v>
      </c>
      <c r="C45">
        <f t="shared" si="1"/>
        <v>8</v>
      </c>
      <c r="D45" s="7">
        <f>AVERAGE(Brahmaputra!D39:D50)</f>
        <v>11.940633591666668</v>
      </c>
      <c r="E45" s="7">
        <f t="shared" si="13"/>
        <v>11.76650009080357</v>
      </c>
      <c r="F45" s="7">
        <f>Brahmaputra!D45-D45-E45</f>
        <v>0.67013224752976264</v>
      </c>
      <c r="G45" s="7">
        <f t="shared" si="23"/>
        <v>1.3946160658073068</v>
      </c>
      <c r="H45" s="7">
        <f>AVERAGE(Brahmaputra!H39:H50)-AVERAGE(Brahmaputra!$H$2:$H$349)</f>
        <v>0.39764632241372055</v>
      </c>
      <c r="I45" s="7">
        <f t="shared" si="14"/>
        <v>1.5773398983329798</v>
      </c>
      <c r="J45" s="7">
        <f>Brahmaputra!H45-H45-I45-AVERAGE(Brahmaputra!$H$2:$H$349)</f>
        <v>0.28688739500034899</v>
      </c>
      <c r="K45" s="7">
        <f>AVERAGE(Brahmaputra!I39:I50)-AVERAGE(Brahmaputra!$I$2:$I$349)</f>
        <v>8.8504856377873011</v>
      </c>
      <c r="L45" s="7">
        <f t="shared" si="15"/>
        <v>-0.7963218462797812</v>
      </c>
      <c r="M45" s="7">
        <f>Brahmaputra!I45-K45-L45-AVERAGE(Brahmaputra!$I$2:$I$349)</f>
        <v>-9.4222410386876732E-2</v>
      </c>
      <c r="N45" s="7">
        <f>AVERAGE(Brahmaputra!J39:J50)-AVERAGE(Brahmaputra!$J$2:$J$349)</f>
        <v>0.82010402606321708</v>
      </c>
      <c r="O45" s="7">
        <f t="shared" si="16"/>
        <v>4.498384583601192</v>
      </c>
      <c r="P45" s="7">
        <f>Brahmaputra!J45-N45-O45-AVERAGE(Brahmaputra!$J$2:$J$349)</f>
        <v>0.44300429889880633</v>
      </c>
      <c r="Q45" s="7">
        <f>AVERAGE(Brahmaputra!K39:K50)-AVERAGE(Brahmaputra!$K$2:$K$349)</f>
        <v>-1.3244493879310482E-2</v>
      </c>
      <c r="R45" s="7">
        <f t="shared" si="17"/>
        <v>-0.19940513428571427</v>
      </c>
      <c r="S45" s="7">
        <f>Brahmaputra!K45-Q45-R45-AVERAGE(Brahmaputra!$K$2:$K$349)</f>
        <v>1.4984316785714269E-2</v>
      </c>
      <c r="T45" s="7">
        <f>AVERAGE(Brahmaputra!L39:L50)-AVERAGE(Brahmaputra!$L$2:$L$349)</f>
        <v>0.63540320224138203</v>
      </c>
      <c r="U45" s="7">
        <f t="shared" si="18"/>
        <v>5.5353023097916658</v>
      </c>
      <c r="V45" s="7">
        <f>Brahmaputra!L45-T45-U45-AVERAGE(Brahmaputra!$L$2:$L$349)</f>
        <v>0.39680043104166707</v>
      </c>
      <c r="W45" s="7">
        <f>AVERAGE(Brahmaputra!M39:M50)-AVERAGE(Brahmaputra!$M$2:$M$349)</f>
        <v>7.8161348850575019E-3</v>
      </c>
      <c r="X45" s="7">
        <f t="shared" si="19"/>
        <v>9.0235917232142832E-2</v>
      </c>
      <c r="Y45" s="7">
        <f>Brahmaputra!M45-W45-X45-AVERAGE(Brahmaputra!$M$2:$M$349)</f>
        <v>7.0225202678571574E-3</v>
      </c>
      <c r="Z45" s="7">
        <f>AVERAGE(Brahmaputra!N39:N50)-AVERAGE(Brahmaputra!$N$2:$N$349)</f>
        <v>0.50626517859195452</v>
      </c>
      <c r="AA45" s="7">
        <f t="shared" si="20"/>
        <v>-1.9590079183928573</v>
      </c>
      <c r="AB45" s="7">
        <f>Brahmaputra!N45-Z45-AA45-AVERAGE(Brahmaputra!$N$2:$N$349)</f>
        <v>-0.4745081274404761</v>
      </c>
      <c r="AC45" s="7">
        <f>AVERAGE(Brahmaputra!O39:O50)-AVERAGE(Brahmaputra!$O$2:$O$349)</f>
        <v>0.40675052551724455</v>
      </c>
      <c r="AD45" s="7">
        <f t="shared" si="21"/>
        <v>1.8896907220535706</v>
      </c>
      <c r="AE45" s="7">
        <f>Brahmaputra!O45-AC45-AD45-AVERAGE(Brahmaputra!$O$2:$O$349)</f>
        <v>-0.43531673288690342</v>
      </c>
      <c r="AF45" s="7">
        <f>AVERAGE(Brahmaputra!P39:P50)-AVERAGE(Brahmaputra!$P$2:$P$349)</f>
        <v>0.32942148158046014</v>
      </c>
      <c r="AG45" s="7">
        <f t="shared" si="22"/>
        <v>1.1302839557142861</v>
      </c>
      <c r="AH45" s="7">
        <f>Brahmaputra!P45-AF45-AG45-AVERAGE(Brahmaputra!$P$2:$P$349)</f>
        <v>0.52547876595238008</v>
      </c>
    </row>
    <row r="46" spans="1:34" x14ac:dyDescent="0.2">
      <c r="A46" s="3">
        <v>34227</v>
      </c>
      <c r="B46">
        <f t="shared" si="0"/>
        <v>1993</v>
      </c>
      <c r="C46">
        <f t="shared" si="1"/>
        <v>9</v>
      </c>
      <c r="D46" s="7">
        <f>AVERAGE(Brahmaputra!D40:D51)</f>
        <v>11.8848778625</v>
      </c>
      <c r="E46" s="7">
        <f t="shared" si="13"/>
        <v>9.5500981902678568</v>
      </c>
      <c r="F46" s="7">
        <f>Brahmaputra!D46-D46-E46</f>
        <v>1.1555123772321441</v>
      </c>
      <c r="G46" s="7">
        <f t="shared" si="23"/>
        <v>1.7327690195733667</v>
      </c>
      <c r="H46" s="7">
        <f>AVERAGE(Brahmaputra!H40:H51)-AVERAGE(Brahmaputra!$H$2:$H$349)</f>
        <v>0.44867679991364184</v>
      </c>
      <c r="I46" s="7">
        <f t="shared" si="14"/>
        <v>1.8639302937797311</v>
      </c>
      <c r="J46" s="7">
        <f>Brahmaputra!H46-H46-I46-AVERAGE(Brahmaputra!$H$2:$H$349)</f>
        <v>0.39586076205364407</v>
      </c>
      <c r="K46" s="7">
        <f>AVERAGE(Brahmaputra!I40:I51)-AVERAGE(Brahmaputra!$I$2:$I$349)</f>
        <v>8.8016416177873111</v>
      </c>
      <c r="L46" s="7">
        <f t="shared" si="15"/>
        <v>-0.99622113336312168</v>
      </c>
      <c r="M46" s="7">
        <f>Brahmaputra!I46-K46-L46-AVERAGE(Brahmaputra!$I$2:$I$349)</f>
        <v>7.4198626696457382E-2</v>
      </c>
      <c r="N46" s="7">
        <f>AVERAGE(Brahmaputra!J40:J51)-AVERAGE(Brahmaputra!$J$2:$J$349)</f>
        <v>0.83184415439655002</v>
      </c>
      <c r="O46" s="7">
        <f t="shared" si="16"/>
        <v>4.1451948143452384</v>
      </c>
      <c r="P46" s="7">
        <f>Brahmaputra!J46-N46-O46-AVERAGE(Brahmaputra!$J$2:$J$349)</f>
        <v>0.9543538798214275</v>
      </c>
      <c r="Q46" s="7">
        <f>AVERAGE(Brahmaputra!K40:K51)-AVERAGE(Brahmaputra!$K$2:$K$349)</f>
        <v>-2.145673721264385E-2</v>
      </c>
      <c r="R46" s="7">
        <f t="shared" si="17"/>
        <v>-0.1654841590773809</v>
      </c>
      <c r="S46" s="7">
        <f>Brahmaputra!K46-Q46-R46-AVERAGE(Brahmaputra!$K$2:$K$349)</f>
        <v>-5.3293065089285746E-2</v>
      </c>
      <c r="T46" s="7">
        <f>AVERAGE(Brahmaputra!L40:L51)-AVERAGE(Brahmaputra!$L$2:$L$349)</f>
        <v>0.63961667390805044</v>
      </c>
      <c r="U46" s="7">
        <f t="shared" si="18"/>
        <v>4.2957818960714302</v>
      </c>
      <c r="V46" s="7">
        <f>Brahmaputra!L46-T46-U46-AVERAGE(Brahmaputra!$L$2:$L$349)</f>
        <v>0.11188184309523486</v>
      </c>
      <c r="W46" s="7">
        <f>AVERAGE(Brahmaputra!M40:M51)-AVERAGE(Brahmaputra!$M$2:$M$349)</f>
        <v>7.790226551724122E-3</v>
      </c>
      <c r="X46" s="7">
        <f t="shared" si="19"/>
        <v>9.0269482291666647E-2</v>
      </c>
      <c r="Y46" s="7">
        <f>Brahmaputra!M46-W46-X46-AVERAGE(Brahmaputra!$M$2:$M$349)</f>
        <v>7.0148635416667215E-3</v>
      </c>
      <c r="Z46" s="7">
        <f>AVERAGE(Brahmaputra!N40:N51)-AVERAGE(Brahmaputra!$N$2:$N$349)</f>
        <v>0.5172287769252879</v>
      </c>
      <c r="AA46" s="7">
        <f t="shared" si="20"/>
        <v>-1.9931098811904762</v>
      </c>
      <c r="AB46" s="7">
        <f>Brahmaputra!N46-Z46-AA46-AVERAGE(Brahmaputra!$N$2:$N$349)</f>
        <v>-0.49863885297619071</v>
      </c>
      <c r="AC46" s="7">
        <f>AVERAGE(Brahmaputra!O40:O51)-AVERAGE(Brahmaputra!$O$2:$O$349)</f>
        <v>0.3326008771839124</v>
      </c>
      <c r="AD46" s="7">
        <f t="shared" si="21"/>
        <v>1.7862872265773841</v>
      </c>
      <c r="AE46" s="7">
        <f>Brahmaputra!O46-AC46-AD46-AVERAGE(Brahmaputra!$O$2:$O$349)</f>
        <v>-0.24205084907738517</v>
      </c>
      <c r="AF46" s="7">
        <f>AVERAGE(Brahmaputra!P40:P51)-AVERAGE(Brahmaputra!$P$2:$P$349)</f>
        <v>0.32695128074712687</v>
      </c>
      <c r="AG46" s="7">
        <f t="shared" si="22"/>
        <v>0.52345403125000023</v>
      </c>
      <c r="AH46" s="7">
        <f>Brahmaputra!P46-AF46-AG46-AVERAGE(Brahmaputra!$P$2:$P$349)</f>
        <v>0.40618769124999954</v>
      </c>
    </row>
    <row r="47" spans="1:34" x14ac:dyDescent="0.2">
      <c r="A47" s="3">
        <v>34257</v>
      </c>
      <c r="B47">
        <f t="shared" si="0"/>
        <v>1993</v>
      </c>
      <c r="C47">
        <f t="shared" si="1"/>
        <v>10</v>
      </c>
      <c r="D47" s="7">
        <f>AVERAGE(Brahmaputra!D41:D52)</f>
        <v>11.906255207500001</v>
      </c>
      <c r="E47" s="7">
        <f t="shared" si="13"/>
        <v>3.1015316704166667</v>
      </c>
      <c r="F47" s="7">
        <f>Brahmaputra!D47-D47-E47</f>
        <v>0.57157885208333159</v>
      </c>
      <c r="G47" s="7">
        <f t="shared" si="23"/>
        <v>1.6066279138750748</v>
      </c>
      <c r="H47" s="7">
        <f>AVERAGE(Brahmaputra!H41:H52)-AVERAGE(Brahmaputra!$H$2:$H$349)</f>
        <v>0.5005058199137693</v>
      </c>
      <c r="I47" s="7">
        <f t="shared" si="14"/>
        <v>1.5615270709822653</v>
      </c>
      <c r="J47" s="7">
        <f>Brahmaputra!H47-H47-I47-AVERAGE(Brahmaputra!$H$2:$H$349)</f>
        <v>0.19221133485098107</v>
      </c>
      <c r="K47" s="7">
        <f>AVERAGE(Brahmaputra!I41:I52)-AVERAGE(Brahmaputra!$I$2:$I$349)</f>
        <v>8.7558080302873407</v>
      </c>
      <c r="L47" s="7">
        <f t="shared" si="15"/>
        <v>-0.68984669729167081</v>
      </c>
      <c r="M47" s="7">
        <f>Brahmaputra!I47-K47-L47-AVERAGE(Brahmaputra!$I$2:$I$349)</f>
        <v>8.5325268124975651E-2</v>
      </c>
      <c r="N47" s="7">
        <f>AVERAGE(Brahmaputra!J41:J52)-AVERAGE(Brahmaputra!$J$2:$J$349)</f>
        <v>0.85147444689654961</v>
      </c>
      <c r="O47" s="7">
        <f t="shared" si="16"/>
        <v>2.2050390265773805</v>
      </c>
      <c r="P47" s="7">
        <f>Brahmaputra!J47-N47-O47-AVERAGE(Brahmaputra!$J$2:$J$349)</f>
        <v>0.6214509150892864</v>
      </c>
      <c r="Q47" s="7">
        <f>AVERAGE(Brahmaputra!K41:K52)-AVERAGE(Brahmaputra!$K$2:$K$349)</f>
        <v>-2.1707822212643835E-2</v>
      </c>
      <c r="R47" s="7">
        <f t="shared" si="17"/>
        <v>-3.8391004761904712E-2</v>
      </c>
      <c r="S47" s="7">
        <f>Brahmaputra!K47-Q47-R47-AVERAGE(Brahmaputra!$K$2:$K$349)</f>
        <v>-3.8183154404761943E-2</v>
      </c>
      <c r="T47" s="7">
        <f>AVERAGE(Brahmaputra!L41:L52)-AVERAGE(Brahmaputra!$L$2:$L$349)</f>
        <v>0.66592127640804843</v>
      </c>
      <c r="U47" s="7">
        <f t="shared" si="18"/>
        <v>0.73292811175595229</v>
      </c>
      <c r="V47" s="7">
        <f>Brahmaputra!L47-T47-U47-AVERAGE(Brahmaputra!$L$2:$L$349)</f>
        <v>0.56121655491071465</v>
      </c>
      <c r="W47" s="7">
        <f>AVERAGE(Brahmaputra!M41:M52)-AVERAGE(Brahmaputra!$M$2:$M$349)</f>
        <v>7.7643182183907977E-3</v>
      </c>
      <c r="X47" s="7">
        <f t="shared" si="19"/>
        <v>9.0308443422619095E-2</v>
      </c>
      <c r="Y47" s="7">
        <f>Brahmaputra!M47-W47-X47-AVERAGE(Brahmaputra!$M$2:$M$349)</f>
        <v>7.0018107440475985E-3</v>
      </c>
      <c r="Z47" s="7">
        <f>AVERAGE(Brahmaputra!N41:N52)-AVERAGE(Brahmaputra!$N$2:$N$349)</f>
        <v>0.52889404192528833</v>
      </c>
      <c r="AA47" s="7">
        <f t="shared" si="20"/>
        <v>-1.748290648452381</v>
      </c>
      <c r="AB47" s="7">
        <f>Brahmaputra!N47-Z47-AA47-AVERAGE(Brahmaputra!$N$2:$N$349)</f>
        <v>-0.59862761071428627</v>
      </c>
      <c r="AC47" s="7">
        <f>AVERAGE(Brahmaputra!O41:O52)-AVERAGE(Brahmaputra!$O$2:$O$349)</f>
        <v>0.27744345385057834</v>
      </c>
      <c r="AD47" s="7">
        <f t="shared" si="21"/>
        <v>1.2664617161309533</v>
      </c>
      <c r="AE47" s="7">
        <f>Brahmaputra!O47-AC47-AD47-AVERAGE(Brahmaputra!$O$2:$O$349)</f>
        <v>-9.4455145297621002E-2</v>
      </c>
      <c r="AF47" s="7">
        <f>AVERAGE(Brahmaputra!P41:P52)-AVERAGE(Brahmaputra!$P$2:$P$349)</f>
        <v>0.34017114908045998</v>
      </c>
      <c r="AG47" s="7">
        <f t="shared" si="22"/>
        <v>-0.27820306464285721</v>
      </c>
      <c r="AH47" s="7">
        <f>Brahmaputra!P47-AF47-AG47-AVERAGE(Brahmaputra!$P$2:$P$349)</f>
        <v>-0.16437809119047597</v>
      </c>
    </row>
    <row r="48" spans="1:34" x14ac:dyDescent="0.2">
      <c r="A48" s="3">
        <v>34288</v>
      </c>
      <c r="B48">
        <f t="shared" si="0"/>
        <v>1993</v>
      </c>
      <c r="C48">
        <f t="shared" si="1"/>
        <v>11</v>
      </c>
      <c r="D48" s="7">
        <f>AVERAGE(Brahmaputra!D42:D53)</f>
        <v>12.157197397500001</v>
      </c>
      <c r="E48" s="7">
        <f t="shared" si="13"/>
        <v>-3.8334403570833331</v>
      </c>
      <c r="F48" s="7">
        <f>Brahmaputra!D48-D48-E48</f>
        <v>-1.4692119204166678</v>
      </c>
      <c r="G48" s="7">
        <f t="shared" si="23"/>
        <v>1.049992156116657</v>
      </c>
      <c r="H48" s="7">
        <f>AVERAGE(Brahmaputra!H42:H53)-AVERAGE(Brahmaputra!$H$2:$H$349)</f>
        <v>0.5622632257470741</v>
      </c>
      <c r="I48" s="7">
        <f t="shared" si="14"/>
        <v>0.78955750136890401</v>
      </c>
      <c r="J48" s="7">
        <f>Brahmaputra!H48-H48-I48-AVERAGE(Brahmaputra!$H$2:$H$349)</f>
        <v>-2.83016013689803E-2</v>
      </c>
      <c r="K48" s="7">
        <f>AVERAGE(Brahmaputra!I42:I53)-AVERAGE(Brahmaputra!$I$2:$I$349)</f>
        <v>8.7211426044539735</v>
      </c>
      <c r="L48" s="7">
        <f t="shared" si="15"/>
        <v>-0.51615917145832668</v>
      </c>
      <c r="M48" s="7">
        <f>Brahmaputra!I48-K48-L48-AVERAGE(Brahmaputra!$I$2:$I$349)</f>
        <v>1.6997138124992262E-2</v>
      </c>
      <c r="N48" s="7">
        <f>AVERAGE(Brahmaputra!J42:J53)-AVERAGE(Brahmaputra!$J$2:$J$349)</f>
        <v>0.91004665939655016</v>
      </c>
      <c r="O48" s="7">
        <f t="shared" si="16"/>
        <v>-0.23055486505952505</v>
      </c>
      <c r="P48" s="7">
        <f>Brahmaputra!J48-N48-O48-AVERAGE(Brahmaputra!$J$2:$J$349)</f>
        <v>-0.15550956577380859</v>
      </c>
      <c r="Q48" s="7">
        <f>AVERAGE(Brahmaputra!K42:K53)-AVERAGE(Brahmaputra!$K$2:$K$349)</f>
        <v>-2.1783903045977215E-2</v>
      </c>
      <c r="R48" s="7">
        <f t="shared" si="17"/>
        <v>0.116870997797619</v>
      </c>
      <c r="S48" s="7">
        <f>Brahmaputra!K48-Q48-R48-AVERAGE(Brahmaputra!$K$2:$K$349)</f>
        <v>2.7264773869047687E-2</v>
      </c>
      <c r="T48" s="7">
        <f>AVERAGE(Brahmaputra!L42:L53)-AVERAGE(Brahmaputra!$L$2:$L$349)</f>
        <v>0.78041615640804896</v>
      </c>
      <c r="U48" s="7">
        <f t="shared" si="18"/>
        <v>-2.1226351544047617</v>
      </c>
      <c r="V48" s="7">
        <f>Brahmaputra!L48-T48-U48-AVERAGE(Brahmaputra!$L$2:$L$349)</f>
        <v>-0.36638427892857095</v>
      </c>
      <c r="W48" s="7">
        <f>AVERAGE(Brahmaputra!M42:M53)-AVERAGE(Brahmaputra!$M$2:$M$349)</f>
        <v>7.7629457183908124E-3</v>
      </c>
      <c r="X48" s="7">
        <f t="shared" si="19"/>
        <v>-6.7878083333333394E-3</v>
      </c>
      <c r="Y48" s="7">
        <f>Brahmaputra!M48-W48-X48-AVERAGE(Brahmaputra!$M$2:$M$349)</f>
        <v>-4.6887749999999784E-3</v>
      </c>
      <c r="Z48" s="7">
        <f>AVERAGE(Brahmaputra!N42:N53)-AVERAGE(Brahmaputra!$N$2:$N$349)</f>
        <v>0.53851780775862101</v>
      </c>
      <c r="AA48" s="7">
        <f t="shared" si="20"/>
        <v>-1.0832380851488095</v>
      </c>
      <c r="AB48" s="7">
        <f>Brahmaputra!N48-Z48-AA48-AVERAGE(Brahmaputra!$N$2:$N$349)</f>
        <v>-0.59118823985119051</v>
      </c>
      <c r="AC48" s="7">
        <f>AVERAGE(Brahmaputra!O42:O53)-AVERAGE(Brahmaputra!$O$2:$O$349)</f>
        <v>0.28953167301724569</v>
      </c>
      <c r="AD48" s="7">
        <f t="shared" si="21"/>
        <v>-3.2371246011905441E-2</v>
      </c>
      <c r="AE48" s="7">
        <f>Brahmaputra!O48-AC48-AD48-AVERAGE(Brahmaputra!$O$2:$O$349)</f>
        <v>-1.8271202321429314E-2</v>
      </c>
      <c r="AF48" s="7">
        <f>AVERAGE(Brahmaputra!P42:P53)-AVERAGE(Brahmaputra!$P$2:$P$349)</f>
        <v>0.36931778491379341</v>
      </c>
      <c r="AG48" s="7">
        <f t="shared" si="22"/>
        <v>-0.74812064749999996</v>
      </c>
      <c r="AH48" s="7">
        <f>Brahmaputra!P48-AF48-AG48-AVERAGE(Brahmaputra!$P$2:$P$349)</f>
        <v>-0.34911864416666677</v>
      </c>
    </row>
    <row r="49" spans="1:34" x14ac:dyDescent="0.2">
      <c r="A49" s="3">
        <v>34318</v>
      </c>
      <c r="B49">
        <f t="shared" si="0"/>
        <v>1993</v>
      </c>
      <c r="C49">
        <f t="shared" si="1"/>
        <v>12</v>
      </c>
      <c r="D49" s="7">
        <f>AVERAGE(Brahmaputra!D43:D54)</f>
        <v>11.934662344166668</v>
      </c>
      <c r="E49" s="7">
        <f t="shared" si="13"/>
        <v>-7.6711023341964264</v>
      </c>
      <c r="F49" s="7">
        <f>Brahmaputra!D49-D49-E49</f>
        <v>-1.9281608599702409</v>
      </c>
      <c r="G49" s="7">
        <f t="shared" si="23"/>
        <v>0.21201184806776743</v>
      </c>
      <c r="H49" s="7">
        <f>AVERAGE(Brahmaputra!H43:H54)-AVERAGE(Brahmaputra!$H$2:$H$349)</f>
        <v>0.54745711408054376</v>
      </c>
      <c r="I49" s="7">
        <f t="shared" si="14"/>
        <v>0.11721601964302408</v>
      </c>
      <c r="J49" s="7">
        <f>Brahmaputra!H49-H49-I49-AVERAGE(Brahmaputra!$H$2:$H$349)</f>
        <v>-7.0096877976538963E-2</v>
      </c>
      <c r="K49" s="7">
        <f>AVERAGE(Brahmaputra!I43:I54)-AVERAGE(Brahmaputra!$I$2:$I$349)</f>
        <v>8.6869133261206741</v>
      </c>
      <c r="L49" s="7">
        <f t="shared" si="15"/>
        <v>-0.36286529005954549</v>
      </c>
      <c r="M49" s="7">
        <f>Brahmaputra!I49-K49-L49-AVERAGE(Brahmaputra!$I$2:$I$349)</f>
        <v>-2.5804044940485937E-2</v>
      </c>
      <c r="N49" s="7">
        <f>AVERAGE(Brahmaputra!J43:J54)-AVERAGE(Brahmaputra!$J$2:$J$349)</f>
        <v>0.8570483152298829</v>
      </c>
      <c r="O49" s="7">
        <f t="shared" si="16"/>
        <v>-1.4915722126785718</v>
      </c>
      <c r="P49" s="7">
        <f>Brahmaputra!J49-N49-O49-AVERAGE(Brahmaputra!$J$2:$J$349)</f>
        <v>-0.4282417539880945</v>
      </c>
      <c r="Q49" s="7">
        <f>AVERAGE(Brahmaputra!K43:K54)-AVERAGE(Brahmaputra!$K$2:$K$349)</f>
        <v>-2.115271471264385E-2</v>
      </c>
      <c r="R49" s="7">
        <f t="shared" si="17"/>
        <v>0.28360994648809518</v>
      </c>
      <c r="S49" s="7">
        <f>Brahmaputra!K49-Q49-R49-AVERAGE(Brahmaputra!$K$2:$K$349)</f>
        <v>5.2147026845238198E-2</v>
      </c>
      <c r="T49" s="7">
        <f>AVERAGE(Brahmaputra!L43:L54)-AVERAGE(Brahmaputra!$L$2:$L$349)</f>
        <v>0.70699265140804801</v>
      </c>
      <c r="U49" s="7">
        <f t="shared" si="18"/>
        <v>-2.9537349427678565</v>
      </c>
      <c r="V49" s="7">
        <f>Brahmaputra!L49-T49-U49-AVERAGE(Brahmaputra!$L$2:$L$349)</f>
        <v>-0.38250812556547498</v>
      </c>
      <c r="W49" s="7">
        <f>AVERAGE(Brahmaputra!M43:M54)-AVERAGE(Brahmaputra!$M$2:$M$349)</f>
        <v>7.7621915517241402E-3</v>
      </c>
      <c r="X49" s="7">
        <f t="shared" si="19"/>
        <v>-9.6227267172619049E-2</v>
      </c>
      <c r="Y49" s="7">
        <f>Brahmaputra!M49-W49-X49-AVERAGE(Brahmaputra!$M$2:$M$349)</f>
        <v>-2.9344419940476041E-3</v>
      </c>
      <c r="Z49" s="7">
        <f>AVERAGE(Brahmaputra!N43:N54)-AVERAGE(Brahmaputra!$N$2:$N$349)</f>
        <v>0.60317482109195453</v>
      </c>
      <c r="AA49" s="7">
        <f t="shared" si="20"/>
        <v>-0.56486741089285708</v>
      </c>
      <c r="AB49" s="7">
        <f>Brahmaputra!N49-Z49-AA49-AVERAGE(Brahmaputra!$N$2:$N$349)</f>
        <v>-0.62010366744047629</v>
      </c>
      <c r="AC49" s="7">
        <f>AVERAGE(Brahmaputra!O43:O54)-AVERAGE(Brahmaputra!$O$2:$O$349)</f>
        <v>0.22746988635057974</v>
      </c>
      <c r="AD49" s="7">
        <f t="shared" si="21"/>
        <v>-1.8336483524702381</v>
      </c>
      <c r="AE49" s="7">
        <f>Brahmaputra!O49-AC49-AD49-AVERAGE(Brahmaputra!$O$2:$O$349)</f>
        <v>-0.14097909919643037</v>
      </c>
      <c r="AF49" s="7">
        <f>AVERAGE(Brahmaputra!P43:P54)-AVERAGE(Brahmaputra!$P$2:$P$349)</f>
        <v>0.31901577158046002</v>
      </c>
      <c r="AG49" s="7">
        <f t="shared" si="22"/>
        <v>-0.76901577732142856</v>
      </c>
      <c r="AH49" s="7">
        <f>Brahmaputra!P49-AF49-AG49-AVERAGE(Brahmaputra!$P$2:$P$349)</f>
        <v>-0.30963635101190479</v>
      </c>
    </row>
    <row r="50" spans="1:34" x14ac:dyDescent="0.2">
      <c r="A50" s="3">
        <v>34349</v>
      </c>
      <c r="B50">
        <f t="shared" si="0"/>
        <v>1994</v>
      </c>
      <c r="C50">
        <f t="shared" si="1"/>
        <v>1</v>
      </c>
      <c r="D50" s="7">
        <f>AVERAGE(Brahmaputra!D44:D55)</f>
        <v>11.659187795833333</v>
      </c>
      <c r="E50" s="7">
        <f t="shared" si="13"/>
        <v>-9.8310118021726201</v>
      </c>
      <c r="F50" s="7">
        <f>Brahmaputra!D50-D50-E50</f>
        <v>-1.3657546036607133</v>
      </c>
      <c r="G50" s="7"/>
      <c r="H50" s="7">
        <f>AVERAGE(Brahmaputra!H44:H55)-AVERAGE(Brahmaputra!$H$2:$H$349)</f>
        <v>0.49753544241377767</v>
      </c>
      <c r="I50" s="7">
        <f t="shared" si="14"/>
        <v>-0.70243490354141613</v>
      </c>
      <c r="J50" s="7">
        <f>Brahmaputra!H50-H50-I50-AVERAGE(Brahmaputra!$H$2:$H$349)</f>
        <v>-0.13643737312531812</v>
      </c>
      <c r="K50" s="7">
        <f>AVERAGE(Brahmaputra!I44:I55)-AVERAGE(Brahmaputra!$I$2:$I$349)</f>
        <v>8.6186296094539756</v>
      </c>
      <c r="L50" s="7">
        <f t="shared" si="15"/>
        <v>-0.18310013217261201</v>
      </c>
      <c r="M50" s="7">
        <f>Brahmaputra!I50-K50-L50-AVERAGE(Brahmaputra!$I$2:$I$349)</f>
        <v>3.7488683839285386E-2</v>
      </c>
      <c r="N50" s="7">
        <f>AVERAGE(Brahmaputra!J44:J55)-AVERAGE(Brahmaputra!$J$2:$J$349)</f>
        <v>0.78661422189654928</v>
      </c>
      <c r="O50" s="7">
        <f t="shared" si="16"/>
        <v>-2.6937458217857149</v>
      </c>
      <c r="P50" s="7">
        <f>Brahmaputra!J50-N50-O50-AVERAGE(Brahmaputra!$J$2:$J$349)</f>
        <v>-0.51545335154761762</v>
      </c>
      <c r="Q50" s="7">
        <f>AVERAGE(Brahmaputra!K44:K55)-AVERAGE(Brahmaputra!$K$2:$K$349)</f>
        <v>-2.5237205545977193E-2</v>
      </c>
      <c r="R50" s="7">
        <f t="shared" si="17"/>
        <v>0.284020681547619</v>
      </c>
      <c r="S50" s="7">
        <f>Brahmaputra!K50-Q50-R50-AVERAGE(Brahmaputra!$K$2:$K$349)</f>
        <v>5.6355142619047727E-2</v>
      </c>
      <c r="T50" s="7">
        <f>AVERAGE(Brahmaputra!L44:L55)-AVERAGE(Brahmaputra!$L$2:$L$349)</f>
        <v>0.70902294474138206</v>
      </c>
      <c r="U50" s="7">
        <f t="shared" si="18"/>
        <v>-3.5539900079464291</v>
      </c>
      <c r="V50" s="7">
        <f>Brahmaputra!L50-T50-U50-AVERAGE(Brahmaputra!$L$2:$L$349)</f>
        <v>-0.3396579837202367</v>
      </c>
      <c r="W50" s="7">
        <f>AVERAGE(Brahmaputra!M44:M55)-AVERAGE(Brahmaputra!$M$2:$M$349)</f>
        <v>7.7251690517241567E-3</v>
      </c>
      <c r="X50" s="7">
        <f t="shared" si="19"/>
        <v>-1.2000330327380931E-2</v>
      </c>
      <c r="Y50" s="7">
        <f>Brahmaputra!M50-W50-X50-AVERAGE(Brahmaputra!$M$2:$M$349)</f>
        <v>-4.5100633928574219E-4</v>
      </c>
      <c r="Z50" s="7">
        <f>AVERAGE(Brahmaputra!N44:N55)-AVERAGE(Brahmaputra!$N$2:$N$349)</f>
        <v>0.58533087859195465</v>
      </c>
      <c r="AA50" s="7">
        <f t="shared" si="20"/>
        <v>0.22313553074404791</v>
      </c>
      <c r="AB50" s="7">
        <f>Brahmaputra!N50-Z50-AA50-AVERAGE(Brahmaputra!$N$2:$N$349)</f>
        <v>-0.15727955657738146</v>
      </c>
      <c r="AC50" s="7">
        <f>AVERAGE(Brahmaputra!O44:O55)-AVERAGE(Brahmaputra!$O$2:$O$349)</f>
        <v>0.22102789551724378</v>
      </c>
      <c r="AD50" s="7">
        <f t="shared" si="21"/>
        <v>-2.4335143675297619</v>
      </c>
      <c r="AE50" s="7">
        <f>Brahmaputra!O50-AC50-AD50-AVERAGE(Brahmaputra!$O$2:$O$349)</f>
        <v>-5.9123303303570296E-2</v>
      </c>
      <c r="AF50" s="7">
        <f>AVERAGE(Brahmaputra!P44:P55)-AVERAGE(Brahmaputra!$P$2:$P$349)</f>
        <v>0.25855696241379356</v>
      </c>
      <c r="AG50" s="7">
        <f t="shared" si="22"/>
        <v>-0.75938111583333334</v>
      </c>
      <c r="AH50" s="7">
        <f>Brahmaputra!P50-AF50-AG50-AVERAGE(Brahmaputra!$P$2:$P$349)</f>
        <v>-0.25119481333333349</v>
      </c>
    </row>
    <row r="51" spans="1:34" x14ac:dyDescent="0.2">
      <c r="A51" s="3">
        <v>34380</v>
      </c>
      <c r="B51">
        <f t="shared" si="0"/>
        <v>1994</v>
      </c>
      <c r="C51">
        <f t="shared" si="1"/>
        <v>2</v>
      </c>
      <c r="D51" s="7">
        <f>AVERAGE(Brahmaputra!D45:D56)</f>
        <v>10.9212439875</v>
      </c>
      <c r="E51" s="7">
        <f t="shared" si="13"/>
        <v>-10.399447832172621</v>
      </c>
      <c r="F51" s="7">
        <f>Brahmaputra!D51-D51-E51</f>
        <v>0.3964771146726207</v>
      </c>
      <c r="G51" s="7"/>
      <c r="H51" s="7">
        <f>AVERAGE(Brahmaputra!H45:H56)-AVERAGE(Brahmaputra!$H$2:$H$349)</f>
        <v>0.39210738324698013</v>
      </c>
      <c r="I51" s="7">
        <f t="shared" si="14"/>
        <v>-1.1313571025597184</v>
      </c>
      <c r="J51" s="7">
        <f>Brahmaputra!H51-H51-I51-AVERAGE(Brahmaputra!$H$2:$H$349)</f>
        <v>-5.1611034940265199E-2</v>
      </c>
      <c r="K51" s="7">
        <f>AVERAGE(Brahmaputra!I45:I56)-AVERAGE(Brahmaputra!$I$2:$I$349)</f>
        <v>8.5324206302873051</v>
      </c>
      <c r="L51" s="7">
        <f t="shared" si="15"/>
        <v>5.4967789672630829E-2</v>
      </c>
      <c r="M51" s="7">
        <f>Brahmaputra!I51-K51-L51-AVERAGE(Brahmaputra!$I$2:$I$349)</f>
        <v>7.6662151160704184E-2</v>
      </c>
      <c r="N51" s="7">
        <f>AVERAGE(Brahmaputra!J45:J56)-AVERAGE(Brahmaputra!$J$2:$J$349)</f>
        <v>0.57745286022988296</v>
      </c>
      <c r="O51" s="7">
        <f t="shared" si="16"/>
        <v>-3.2128204064583334</v>
      </c>
      <c r="P51" s="7">
        <f>Brahmaputra!J51-N51-O51-AVERAGE(Brahmaputra!$J$2:$J$349)</f>
        <v>-0.35022654520833285</v>
      </c>
      <c r="Q51" s="7">
        <f>AVERAGE(Brahmaputra!K45:K56)-AVERAGE(Brahmaputra!$K$2:$K$349)</f>
        <v>-2.0341747212643813E-2</v>
      </c>
      <c r="R51" s="7">
        <f t="shared" si="17"/>
        <v>3.4406856696428567E-2</v>
      </c>
      <c r="S51" s="7">
        <f>Brahmaputra!K51-Q51-R51-AVERAGE(Brahmaputra!$K$2:$K$349)</f>
        <v>-7.0899350863095262E-2</v>
      </c>
      <c r="T51" s="7">
        <f>AVERAGE(Brahmaputra!L45:L56)-AVERAGE(Brahmaputra!$L$2:$L$349)</f>
        <v>0.57397622390805036</v>
      </c>
      <c r="U51" s="7">
        <f t="shared" si="18"/>
        <v>-3.8932249065476183</v>
      </c>
      <c r="V51" s="7">
        <f>Brahmaputra!L51-T51-U51-AVERAGE(Brahmaputra!$L$2:$L$349)</f>
        <v>-6.3322434285716156E-2</v>
      </c>
      <c r="W51" s="7">
        <f>AVERAGE(Brahmaputra!M45:M56)-AVERAGE(Brahmaputra!$M$2:$M$349)</f>
        <v>7.6207540517241601E-3</v>
      </c>
      <c r="X51" s="7">
        <f t="shared" si="19"/>
        <v>-1.1441993244047627E-2</v>
      </c>
      <c r="Y51" s="7">
        <f>Brahmaputra!M51-W51-X51-AVERAGE(Brahmaputra!$M$2:$M$349)</f>
        <v>-2.856684226190398E-4</v>
      </c>
      <c r="Z51" s="7">
        <f>AVERAGE(Brahmaputra!N45:N56)-AVERAGE(Brahmaputra!$N$2:$N$349)</f>
        <v>0.57745973025862085</v>
      </c>
      <c r="AA51" s="7">
        <f t="shared" si="20"/>
        <v>1.2550268405654763</v>
      </c>
      <c r="AB51" s="7">
        <f>Brahmaputra!N51-Z51-AA51-AVERAGE(Brahmaputra!$N$2:$N$349)</f>
        <v>0.61818739193452377</v>
      </c>
      <c r="AC51" s="7">
        <f>AVERAGE(Brahmaputra!O45:O56)-AVERAGE(Brahmaputra!$O$2:$O$349)</f>
        <v>0.21592081051724499</v>
      </c>
      <c r="AD51" s="7">
        <f t="shared" si="21"/>
        <v>-2.758445452797619</v>
      </c>
      <c r="AE51" s="7">
        <f>Brahmaputra!O51-AC51-AD51-AVERAGE(Brahmaputra!$O$2:$O$349)</f>
        <v>0.29754240696428624</v>
      </c>
      <c r="AF51" s="7">
        <f>AVERAGE(Brahmaputra!P45:P56)-AVERAGE(Brahmaputra!$P$2:$P$349)</f>
        <v>6.4642639080460085E-2</v>
      </c>
      <c r="AG51" s="7">
        <f t="shared" si="22"/>
        <v>-0.73655440919642856</v>
      </c>
      <c r="AH51" s="7">
        <f>Brahmaputra!P51-AF51-AG51-AVERAGE(Brahmaputra!$P$2:$P$349)</f>
        <v>-5.9563956636904836E-2</v>
      </c>
    </row>
    <row r="52" spans="1:34" x14ac:dyDescent="0.2">
      <c r="A52" s="3">
        <v>34408</v>
      </c>
      <c r="B52">
        <f t="shared" si="0"/>
        <v>1994</v>
      </c>
      <c r="C52">
        <f t="shared" si="1"/>
        <v>3</v>
      </c>
      <c r="D52" s="7">
        <f>AVERAGE(Brahmaputra!D46:D57)</f>
        <v>10.244813126666665</v>
      </c>
      <c r="E52" s="7">
        <f t="shared" si="13"/>
        <v>-8.9591136421726176</v>
      </c>
      <c r="F52" s="7">
        <f>Brahmaputra!D52-D52-E52</f>
        <v>2.2991267455059523</v>
      </c>
      <c r="G52" s="7"/>
      <c r="H52" s="7">
        <f>AVERAGE(Brahmaputra!H46:H57)-AVERAGE(Brahmaputra!$H$2:$H$349)</f>
        <v>0.29326603408037499</v>
      </c>
      <c r="I52" s="7">
        <f t="shared" si="14"/>
        <v>-1.4790100816072709</v>
      </c>
      <c r="J52" s="7">
        <f>Brahmaputra!H52-H52-I52-AVERAGE(Brahmaputra!$H$2:$H$349)</f>
        <v>9.1660633273932035E-2</v>
      </c>
      <c r="K52" s="7">
        <f>AVERAGE(Brahmaputra!I46:I57)-AVERAGE(Brahmaputra!$I$2:$I$349)</f>
        <v>8.4461385361206425</v>
      </c>
      <c r="L52" s="7">
        <f t="shared" si="15"/>
        <v>0.38689349922620409</v>
      </c>
      <c r="M52" s="7">
        <f>Brahmaputra!I52-K52-L52-AVERAGE(Brahmaputra!$I$2:$I$349)</f>
        <v>0.10933122577380061</v>
      </c>
      <c r="N52" s="7">
        <f>AVERAGE(Brahmaputra!J46:J57)-AVERAGE(Brahmaputra!$J$2:$J$349)</f>
        <v>0.36080587106321715</v>
      </c>
      <c r="O52" s="7">
        <f t="shared" si="16"/>
        <v>-3.3254686616666671</v>
      </c>
      <c r="P52" s="7">
        <f>Brahmaputra!J52-N52-O52-AVERAGE(Brahmaputra!$J$2:$J$349)</f>
        <v>1.9094049166666238E-2</v>
      </c>
      <c r="Q52" s="7">
        <f>AVERAGE(Brahmaputra!K46:K57)-AVERAGE(Brahmaputra!$K$2:$K$349)</f>
        <v>-2.4270238879310513E-2</v>
      </c>
      <c r="R52" s="7">
        <f t="shared" si="17"/>
        <v>3.16305175892857E-2</v>
      </c>
      <c r="S52" s="7">
        <f>Brahmaputra!K52-Q52-R52-AVERAGE(Brahmaputra!$K$2:$K$349)</f>
        <v>1.5207209910714337E-2</v>
      </c>
      <c r="T52" s="7">
        <f>AVERAGE(Brahmaputra!L46:L57)-AVERAGE(Brahmaputra!$L$2:$L$349)</f>
        <v>0.44034078224138273</v>
      </c>
      <c r="U52" s="7">
        <f t="shared" si="18"/>
        <v>-3.7069207016071424</v>
      </c>
      <c r="V52" s="7">
        <f>Brahmaputra!L52-T52-U52-AVERAGE(Brahmaputra!$L$2:$L$349)</f>
        <v>0.3852290324404759</v>
      </c>
      <c r="W52" s="7">
        <f>AVERAGE(Brahmaputra!M46:M57)-AVERAGE(Brahmaputra!$M$2:$M$349)</f>
        <v>7.5163165517241615E-3</v>
      </c>
      <c r="X52" s="7">
        <f t="shared" si="19"/>
        <v>-1.138205517857141E-2</v>
      </c>
      <c r="Y52" s="7">
        <f>Brahmaputra!M52-W52-X52-AVERAGE(Brahmaputra!$M$2:$M$349)</f>
        <v>-2.4116898809525833E-4</v>
      </c>
      <c r="Z52" s="7">
        <f>AVERAGE(Brahmaputra!N46:N57)-AVERAGE(Brahmaputra!$N$2:$N$349)</f>
        <v>0.57624607359195412</v>
      </c>
      <c r="AA52" s="7">
        <f t="shared" si="20"/>
        <v>2.3465298505952386</v>
      </c>
      <c r="AB52" s="7">
        <f>Brahmaputra!N52-Z52-AA52-AVERAGE(Brahmaputra!$N$2:$N$349)</f>
        <v>0.95913049857142862</v>
      </c>
      <c r="AC52" s="7">
        <f>AVERAGE(Brahmaputra!O46:O57)-AVERAGE(Brahmaputra!$O$2:$O$349)</f>
        <v>0.21732620885057763</v>
      </c>
      <c r="AD52" s="7">
        <f t="shared" si="21"/>
        <v>-2.5350125833333319</v>
      </c>
      <c r="AE52" s="7">
        <f>Brahmaputra!O52-AC52-AD52-AVERAGE(Brahmaputra!$O$2:$O$349)</f>
        <v>0.48847704916666501</v>
      </c>
      <c r="AF52" s="7">
        <f>AVERAGE(Brahmaputra!P46:P57)-AVERAGE(Brahmaputra!$P$2:$P$349)</f>
        <v>-7.2540520919539997E-2</v>
      </c>
      <c r="AG52" s="7">
        <f t="shared" si="22"/>
        <v>-0.6663830883035714</v>
      </c>
      <c r="AH52" s="7">
        <f>Brahmaputra!P52-AF52-AG52-AVERAGE(Brahmaputra!$P$2:$P$349)</f>
        <v>0.23125518247023802</v>
      </c>
    </row>
    <row r="53" spans="1:34" x14ac:dyDescent="0.2">
      <c r="A53" s="3">
        <v>34439</v>
      </c>
      <c r="B53">
        <f t="shared" si="0"/>
        <v>1994</v>
      </c>
      <c r="C53">
        <f t="shared" si="1"/>
        <v>4</v>
      </c>
      <c r="D53" s="7">
        <f>AVERAGE(Brahmaputra!D47:D58)</f>
        <v>9.512335303333332</v>
      </c>
      <c r="E53" s="7">
        <f t="shared" si="13"/>
        <v>-4.1105988170833339</v>
      </c>
      <c r="F53" s="7">
        <f>Brahmaputra!D53-D53-E53</f>
        <v>5.1259458137500022</v>
      </c>
      <c r="G53" s="7"/>
      <c r="H53" s="7">
        <f>AVERAGE(Brahmaputra!H47:H58)-AVERAGE(Brahmaputra!$H$2:$H$349)</f>
        <v>0.17532576741371031</v>
      </c>
      <c r="I53" s="7">
        <f t="shared" si="14"/>
        <v>-1.7137204121727336</v>
      </c>
      <c r="J53" s="7">
        <f>Brahmaputra!H53-H53-I53-AVERAGE(Brahmaputra!$H$2:$H$349)</f>
        <v>0.32291231050601255</v>
      </c>
      <c r="K53" s="7">
        <f>AVERAGE(Brahmaputra!I47:I58)-AVERAGE(Brahmaputra!$I$2:$I$349)</f>
        <v>8.3111885344539758</v>
      </c>
      <c r="L53" s="7">
        <f t="shared" si="15"/>
        <v>0.71717339565478255</v>
      </c>
      <c r="M53" s="7">
        <f>Brahmaputra!I53-K53-L53-AVERAGE(Brahmaputra!$I$2:$I$349)</f>
        <v>0.24373613101188596</v>
      </c>
      <c r="N53" s="7">
        <f>AVERAGE(Brahmaputra!J47:J58)-AVERAGE(Brahmaputra!$J$2:$J$349)</f>
        <v>9.6158864396549859E-2</v>
      </c>
      <c r="O53" s="7">
        <f t="shared" si="16"/>
        <v>-2.9575804788095241</v>
      </c>
      <c r="P53" s="7">
        <f>Brahmaputra!J53-N53-O53-AVERAGE(Brahmaputra!$J$2:$J$349)</f>
        <v>0.69303390297619138</v>
      </c>
      <c r="Q53" s="7">
        <f>AVERAGE(Brahmaputra!K47:K58)-AVERAGE(Brahmaputra!$K$2:$K$349)</f>
        <v>-1.7387242212643816E-2</v>
      </c>
      <c r="R53" s="7">
        <f t="shared" si="17"/>
        <v>-6.7919355922619051E-2</v>
      </c>
      <c r="S53" s="7">
        <f>Brahmaputra!K53-Q53-R53-AVERAGE(Brahmaputra!$K$2:$K$349)</f>
        <v>-1.5256563244047616E-2</v>
      </c>
      <c r="T53" s="7">
        <f>AVERAGE(Brahmaputra!L47:L58)-AVERAGE(Brahmaputra!$L$2:$L$349)</f>
        <v>0.35362858140804931</v>
      </c>
      <c r="U53" s="7">
        <f t="shared" si="18"/>
        <v>-2.2841316058333341</v>
      </c>
      <c r="V53" s="7">
        <f>Brahmaputra!L53-T53-U53-AVERAGE(Brahmaputra!$L$2:$L$349)</f>
        <v>1.3939354375000015</v>
      </c>
      <c r="W53" s="7">
        <f>AVERAGE(Brahmaputra!M47:M58)-AVERAGE(Brahmaputra!$M$2:$M$349)</f>
        <v>7.4118790517241628E-3</v>
      </c>
      <c r="X53" s="7">
        <f t="shared" si="19"/>
        <v>-6.833581175595238E-2</v>
      </c>
      <c r="Y53" s="7">
        <f>Brahmaputra!M53-W53-X53-AVERAGE(Brahmaputra!$M$2:$M$349)</f>
        <v>-6.6047449107143053E-3</v>
      </c>
      <c r="Z53" s="7">
        <f>AVERAGE(Brahmaputra!N47:N58)-AVERAGE(Brahmaputra!$N$2:$N$349)</f>
        <v>0.57561327025862097</v>
      </c>
      <c r="AA53" s="7">
        <f t="shared" si="20"/>
        <v>3.3466519697916675</v>
      </c>
      <c r="AB53" s="7">
        <f>Brahmaputra!N53-Z53-AA53-AVERAGE(Brahmaputra!$N$2:$N$349)</f>
        <v>1.4029361827083333</v>
      </c>
      <c r="AC53" s="7">
        <f>AVERAGE(Brahmaputra!O47:O58)-AVERAGE(Brahmaputra!$O$2:$O$349)</f>
        <v>0.20551678051724487</v>
      </c>
      <c r="AD53" s="7">
        <f t="shared" si="21"/>
        <v>-0.60610946633928542</v>
      </c>
      <c r="AE53" s="7">
        <f>Brahmaputra!O53-AC53-AD53-AVERAGE(Brahmaputra!$O$2:$O$349)</f>
        <v>0.64415300050595192</v>
      </c>
      <c r="AF53" s="7">
        <f>AVERAGE(Brahmaputra!P47:P58)-AVERAGE(Brahmaputra!$P$2:$P$349)</f>
        <v>-0.19510637175287326</v>
      </c>
      <c r="AG53" s="7">
        <f t="shared" si="22"/>
        <v>-0.47663300770833333</v>
      </c>
      <c r="AH53" s="7">
        <f>Brahmaputra!P53-AF53-AG53-AVERAGE(Brahmaputra!$P$2:$P$349)</f>
        <v>0.44708567270833321</v>
      </c>
    </row>
    <row r="54" spans="1:34" x14ac:dyDescent="0.2">
      <c r="A54" s="3">
        <v>34469</v>
      </c>
      <c r="B54">
        <f t="shared" si="0"/>
        <v>1994</v>
      </c>
      <c r="C54">
        <f t="shared" si="1"/>
        <v>5</v>
      </c>
      <c r="D54" s="7">
        <f>AVERAGE(Brahmaputra!D48:D59)</f>
        <v>8.9168187008333337</v>
      </c>
      <c r="E54" s="7">
        <f t="shared" si="13"/>
        <v>1.2718823487797624</v>
      </c>
      <c r="F54" s="7">
        <f>Brahmaputra!D54-D54-E54</f>
        <v>1.512429820386904</v>
      </c>
      <c r="G54" s="7"/>
      <c r="H54" s="7">
        <f>AVERAGE(Brahmaputra!H48:H59)-AVERAGE(Brahmaputra!$H$2:$H$349)</f>
        <v>7.1891522413693565E-2</v>
      </c>
      <c r="I54" s="7">
        <f t="shared" si="14"/>
        <v>-1.3916413443748752</v>
      </c>
      <c r="J54" s="7">
        <f>Brahmaputra!H54-H54-I54-AVERAGE(Brahmaputra!$H$2:$H$349)</f>
        <v>7.844960770819398E-2</v>
      </c>
      <c r="K54" s="7">
        <f>AVERAGE(Brahmaputra!I48:I59)-AVERAGE(Brahmaputra!$I$2:$I$349)</f>
        <v>8.1716704319539843</v>
      </c>
      <c r="L54" s="7">
        <f t="shared" si="15"/>
        <v>1.0434534668750075</v>
      </c>
      <c r="M54" s="7">
        <f>Brahmaputra!I54-K54-L54-AVERAGE(Brahmaputra!$I$2:$I$349)</f>
        <v>0.25558256229165011</v>
      </c>
      <c r="N54" s="7">
        <f>AVERAGE(Brahmaputra!J48:J59)-AVERAGE(Brahmaputra!$J$2:$J$349)</f>
        <v>-0.11175747477011733</v>
      </c>
      <c r="O54" s="7">
        <f t="shared" si="16"/>
        <v>-1.5444974760416668</v>
      </c>
      <c r="P54" s="7">
        <f>Brahmaputra!J54-N54-O54-AVERAGE(Brahmaputra!$J$2:$J$349)</f>
        <v>0.32071531937500097</v>
      </c>
      <c r="Q54" s="7">
        <f>AVERAGE(Brahmaputra!K48:K59)-AVERAGE(Brahmaputra!$K$2:$K$349)</f>
        <v>-1.0093942212643814E-2</v>
      </c>
      <c r="R54" s="7">
        <f t="shared" si="17"/>
        <v>-6.0785711785714319E-2</v>
      </c>
      <c r="S54" s="7">
        <f>Brahmaputra!K54-Q54-R54-AVERAGE(Brahmaputra!$K$2:$K$349)</f>
        <v>-5.0855173809523646E-3</v>
      </c>
      <c r="T54" s="7">
        <f>AVERAGE(Brahmaputra!L48:L59)-AVERAGE(Brahmaputra!$L$2:$L$349)</f>
        <v>0.24827013974138268</v>
      </c>
      <c r="U54" s="7">
        <f t="shared" si="18"/>
        <v>-0.1956460049107136</v>
      </c>
      <c r="V54" s="7">
        <f>Brahmaputra!L54-T54-U54-AVERAGE(Brahmaputra!$L$2:$L$349)</f>
        <v>0.11336441824404719</v>
      </c>
      <c r="W54" s="7">
        <f>AVERAGE(Brahmaputra!M48:M59)-AVERAGE(Brahmaputra!$M$2:$M$349)</f>
        <v>7.307441551724192E-3</v>
      </c>
      <c r="X54" s="7">
        <f t="shared" si="19"/>
        <v>-0.14760211184523811</v>
      </c>
      <c r="Y54" s="7">
        <f>Brahmaputra!M54-W54-X54-AVERAGE(Brahmaputra!$M$2:$M$349)</f>
        <v>-7.5434473214285869E-3</v>
      </c>
      <c r="Z54" s="7">
        <f>AVERAGE(Brahmaputra!N48:N59)-AVERAGE(Brahmaputra!$N$2:$N$349)</f>
        <v>0.5795258010919544</v>
      </c>
      <c r="AA54" s="7">
        <f t="shared" si="20"/>
        <v>2.2934716319345241</v>
      </c>
      <c r="AB54" s="7">
        <f>Brahmaputra!N54-Z54-AA54-AVERAGE(Brahmaputra!$N$2:$N$349)</f>
        <v>1.0119121097321422</v>
      </c>
      <c r="AC54" s="7">
        <f>AVERAGE(Brahmaputra!O48:O59)-AVERAGE(Brahmaputra!$O$2:$O$349)</f>
        <v>0.18517268135057741</v>
      </c>
      <c r="AD54" s="7">
        <f t="shared" si="21"/>
        <v>1.3440184679761895</v>
      </c>
      <c r="AE54" s="7">
        <f>Brahmaputra!O54-AC54-AD54-AVERAGE(Brahmaputra!$O$2:$O$349)</f>
        <v>-0.31645930464285499</v>
      </c>
      <c r="AF54" s="7">
        <f>AVERAGE(Brahmaputra!P48:P59)-AVERAGE(Brahmaputra!$P$2:$P$349)</f>
        <v>-0.22515223925287331</v>
      </c>
      <c r="AG54" s="7">
        <f t="shared" si="22"/>
        <v>-6.8888486279761851E-2</v>
      </c>
      <c r="AH54" s="7">
        <f>Brahmaputra!P54-AF54-AG54-AVERAGE(Brahmaputra!$P$2:$P$349)</f>
        <v>6.14961387797619E-2</v>
      </c>
    </row>
    <row r="55" spans="1:34" x14ac:dyDescent="0.2">
      <c r="A55" s="3">
        <v>34500</v>
      </c>
      <c r="B55">
        <f t="shared" si="0"/>
        <v>1994</v>
      </c>
      <c r="C55">
        <f t="shared" si="1"/>
        <v>6</v>
      </c>
      <c r="D55" s="7">
        <f>AVERAGE(Brahmaputra!D49:D60)</f>
        <v>8.4895841399999998</v>
      </c>
      <c r="E55" s="7">
        <f t="shared" si="13"/>
        <v>6.5332860436309508</v>
      </c>
      <c r="F55" s="7">
        <f>Brahmaputra!D55-D55-E55</f>
        <v>2.3039940563690484</v>
      </c>
      <c r="G55" s="7"/>
      <c r="H55" s="7">
        <f>AVERAGE(Brahmaputra!H49:H60)-AVERAGE(Brahmaputra!$H$2:$H$349)</f>
        <v>-1.5520994252938181E-2</v>
      </c>
      <c r="I55" s="7">
        <f t="shared" si="14"/>
        <v>-0.33502070056533739</v>
      </c>
      <c r="J55" s="7">
        <f>Brahmaputra!H55-H55-I55-AVERAGE(Brahmaputra!$H$2:$H$349)</f>
        <v>0.24138260056531635</v>
      </c>
      <c r="K55" s="7">
        <f>AVERAGE(Brahmaputra!I49:I60)-AVERAGE(Brahmaputra!$I$2:$I$349)</f>
        <v>8.0323042819539694</v>
      </c>
      <c r="L55" s="7">
        <f t="shared" si="15"/>
        <v>0.9158503669047775</v>
      </c>
      <c r="M55" s="7">
        <f>Brahmaputra!I55-K55-L55-AVERAGE(Brahmaputra!$I$2:$I$349)</f>
        <v>0.12280968226190225</v>
      </c>
      <c r="N55" s="7">
        <f>AVERAGE(Brahmaputra!J49:J60)-AVERAGE(Brahmaputra!$J$2:$J$349)</f>
        <v>-0.22813286143678368</v>
      </c>
      <c r="O55" s="7">
        <f t="shared" si="16"/>
        <v>0.84369749714285636</v>
      </c>
      <c r="P55" s="7">
        <f>Brahmaputra!J55-N55-O55-AVERAGE(Brahmaputra!$J$2:$J$349)</f>
        <v>0.86362399285714453</v>
      </c>
      <c r="Q55" s="7">
        <f>AVERAGE(Brahmaputra!K49:K60)-AVERAGE(Brahmaputra!$K$2:$K$349)</f>
        <v>-4.6068530459771329E-3</v>
      </c>
      <c r="R55" s="7">
        <f t="shared" si="17"/>
        <v>-5.5129099434523848E-2</v>
      </c>
      <c r="S55" s="7">
        <f>Brahmaputra!K55-Q55-R55-AVERAGE(Brahmaputra!$K$2:$K$349)</f>
        <v>-6.3016438898809507E-2</v>
      </c>
      <c r="T55" s="7">
        <f>AVERAGE(Brahmaputra!L49:L60)-AVERAGE(Brahmaputra!$L$2:$L$349)</f>
        <v>0.19786996224138154</v>
      </c>
      <c r="U55" s="7">
        <f t="shared" si="18"/>
        <v>2.7778064690476203</v>
      </c>
      <c r="V55" s="7">
        <f>Brahmaputra!L55-T55-U55-AVERAGE(Brahmaputra!$L$2:$L$349)</f>
        <v>0.94964525178571613</v>
      </c>
      <c r="W55" s="7">
        <f>AVERAGE(Brahmaputra!M49:M60)-AVERAGE(Brahmaputra!$M$2:$M$349)</f>
        <v>7.2704190517241529E-3</v>
      </c>
      <c r="X55" s="7">
        <f t="shared" si="19"/>
        <v>-6.6843621428571698E-3</v>
      </c>
      <c r="Y55" s="7">
        <f>Brahmaputra!M55-W55-X55-AVERAGE(Brahmaputra!$M$2:$M$349)</f>
        <v>-4.7439645238094852E-3</v>
      </c>
      <c r="Z55" s="7">
        <f>AVERAGE(Brahmaputra!N49:N60)-AVERAGE(Brahmaputra!$N$2:$N$349)</f>
        <v>0.58176116942528777</v>
      </c>
      <c r="AA55" s="7">
        <f t="shared" si="20"/>
        <v>-0.57267241250000045</v>
      </c>
      <c r="AB55" s="7">
        <f>Brahmaputra!N55-Z55-AA55-AVERAGE(Brahmaputra!$N$2:$N$349)</f>
        <v>-0.17315254416666637</v>
      </c>
      <c r="AC55" s="7">
        <f>AVERAGE(Brahmaputra!O49:O60)-AVERAGE(Brahmaputra!$O$2:$O$349)</f>
        <v>0.14573347968391204</v>
      </c>
      <c r="AD55" s="7">
        <f t="shared" si="21"/>
        <v>1.9995909377380947</v>
      </c>
      <c r="AE55" s="7">
        <f>Brahmaputra!O55-AC55-AD55-AVERAGE(Brahmaputra!$O$2:$O$349)</f>
        <v>-7.7584452738095777E-2</v>
      </c>
      <c r="AF55" s="7">
        <f>AVERAGE(Brahmaputra!P49:P60)-AVERAGE(Brahmaputra!$P$2:$P$349)</f>
        <v>-0.22708066008620664</v>
      </c>
      <c r="AG55" s="7">
        <f t="shared" si="22"/>
        <v>0.96584900181547617</v>
      </c>
      <c r="AH55" s="7">
        <f>Brahmaputra!P55-AF55-AG55-AVERAGE(Brahmaputra!$P$2:$P$349)</f>
        <v>0.44503511151785702</v>
      </c>
    </row>
    <row r="56" spans="1:34" x14ac:dyDescent="0.2">
      <c r="A56" s="3">
        <v>34530</v>
      </c>
      <c r="B56">
        <f t="shared" si="0"/>
        <v>1994</v>
      </c>
      <c r="C56">
        <f t="shared" si="1"/>
        <v>7</v>
      </c>
      <c r="D56" s="7">
        <f>AVERAGE(Brahmaputra!D50:D61)</f>
        <v>8.1791247941666665</v>
      </c>
      <c r="E56" s="7">
        <f t="shared" si="13"/>
        <v>11.902680418601191</v>
      </c>
      <c r="F56" s="7">
        <f>Brahmaputra!D56-D56-E56</f>
        <v>-5.2851400227678571</v>
      </c>
      <c r="G56" s="7"/>
      <c r="H56" s="7">
        <f>AVERAGE(Brahmaputra!H50:H61)-AVERAGE(Brahmaputra!$H$2:$H$349)</f>
        <v>-9.2527016753024327E-2</v>
      </c>
      <c r="I56" s="7">
        <f t="shared" si="14"/>
        <v>0.85920642654741641</v>
      </c>
      <c r="J56" s="7">
        <f>Brahmaputra!H56-H56-I56-AVERAGE(Brahmaputra!$H$2:$H$349)</f>
        <v>-0.41184924404740286</v>
      </c>
      <c r="K56" s="7">
        <f>AVERAGE(Brahmaputra!I50:I61)-AVERAGE(Brahmaputra!$I$2:$I$349)</f>
        <v>7.8938670111206477</v>
      </c>
      <c r="L56" s="7">
        <f t="shared" si="15"/>
        <v>8.4406965357146646E-2</v>
      </c>
      <c r="M56" s="7">
        <f>Brahmaputra!I56-K56-L56-AVERAGE(Brahmaputra!$I$2:$I$349)</f>
        <v>6.5010846428492641E-3</v>
      </c>
      <c r="N56" s="7">
        <f>AVERAGE(Brahmaputra!J50:J61)-AVERAGE(Brahmaputra!$J$2:$J$349)</f>
        <v>-0.29737251810344967</v>
      </c>
      <c r="O56" s="7">
        <f t="shared" si="16"/>
        <v>3.7229272643154747</v>
      </c>
      <c r="P56" s="7">
        <f>Brahmaputra!J56-N56-O56-AVERAGE(Brahmaputra!$J$2:$J$349)</f>
        <v>-0.94970064764880746</v>
      </c>
      <c r="Q56" s="7">
        <f>AVERAGE(Brahmaputra!K50:K61)-AVERAGE(Brahmaputra!$K$2:$K$349)</f>
        <v>-2.7523438793105037E-3</v>
      </c>
      <c r="R56" s="7">
        <f t="shared" si="17"/>
        <v>-0.16249005544642856</v>
      </c>
      <c r="S56" s="7">
        <f>Brahmaputra!K56-Q56-R56-AVERAGE(Brahmaputra!$K$2:$K$349)</f>
        <v>3.8775417946428525E-2</v>
      </c>
      <c r="T56" s="7">
        <f>AVERAGE(Brahmaputra!L50:L61)-AVERAGE(Brahmaputra!$L$2:$L$349)</f>
        <v>0.16412367974138231</v>
      </c>
      <c r="U56" s="7">
        <f t="shared" si="18"/>
        <v>5.2761234117559557</v>
      </c>
      <c r="V56" s="7">
        <f>Brahmaputra!L56-T56-U56-AVERAGE(Brahmaputra!$L$2:$L$349)</f>
        <v>-1.8957266084226223</v>
      </c>
      <c r="W56" s="7">
        <f>AVERAGE(Brahmaputra!M50:M61)-AVERAGE(Brahmaputra!$M$2:$M$349)</f>
        <v>7.2469382183908415E-3</v>
      </c>
      <c r="X56" s="7">
        <f t="shared" si="19"/>
        <v>8.9854504851190509E-2</v>
      </c>
      <c r="Y56" s="7">
        <f>Brahmaputra!M56-W56-X56-AVERAGE(Brahmaputra!$M$2:$M$349)</f>
        <v>6.7017293154761626E-3</v>
      </c>
      <c r="Z56" s="7">
        <f>AVERAGE(Brahmaputra!N50:N61)-AVERAGE(Brahmaputra!$N$2:$N$349)</f>
        <v>0.58874919775862145</v>
      </c>
      <c r="AA56" s="7">
        <f t="shared" si="20"/>
        <v>-1.6842659136904763</v>
      </c>
      <c r="AB56" s="7">
        <f>Brahmaputra!N56-Z56-AA56-AVERAGE(Brahmaputra!$N$2:$N$349)</f>
        <v>-0.56728112130952413</v>
      </c>
      <c r="AC56" s="7">
        <f>AVERAGE(Brahmaputra!O50:O61)-AVERAGE(Brahmaputra!$O$2:$O$349)</f>
        <v>0.14516071801724451</v>
      </c>
      <c r="AD56" s="7">
        <f t="shared" si="21"/>
        <v>1.8777756315773804</v>
      </c>
      <c r="AE56" s="7">
        <f>Brahmaputra!O56-AC56-AD56-AVERAGE(Brahmaputra!$O$2:$O$349)</f>
        <v>-0.28926086491071423</v>
      </c>
      <c r="AF56" s="7">
        <f>AVERAGE(Brahmaputra!P50:P61)-AVERAGE(Brahmaputra!$P$2:$P$349)</f>
        <v>-0.22736068175287327</v>
      </c>
      <c r="AG56" s="7">
        <f t="shared" si="22"/>
        <v>1.8391404206845241</v>
      </c>
      <c r="AH56" s="7">
        <f>Brahmaputra!P56-AF56-AG56-AVERAGE(Brahmaputra!$P$2:$P$349)</f>
        <v>-1.2233194456845242</v>
      </c>
    </row>
    <row r="57" spans="1:34" x14ac:dyDescent="0.2">
      <c r="A57" s="3">
        <v>34561</v>
      </c>
      <c r="B57">
        <f t="shared" si="0"/>
        <v>1994</v>
      </c>
      <c r="C57">
        <f t="shared" si="1"/>
        <v>8</v>
      </c>
      <c r="D57" s="7">
        <f>AVERAGE(Brahmaputra!D51:D62)</f>
        <v>7.9228055316666675</v>
      </c>
      <c r="E57" s="7">
        <f t="shared" si="13"/>
        <v>11.76650009080357</v>
      </c>
      <c r="F57" s="7">
        <f>Brahmaputra!D57-D57-E57</f>
        <v>-3.4292100224702384</v>
      </c>
      <c r="G57" s="7"/>
      <c r="H57" s="7">
        <f>AVERAGE(Brahmaputra!H51:H62)-AVERAGE(Brahmaputra!$H$2:$H$349)</f>
        <v>-0.15978775841961124</v>
      </c>
      <c r="I57" s="7">
        <f t="shared" si="14"/>
        <v>1.5773398983329798</v>
      </c>
      <c r="J57" s="7">
        <f>Brahmaputra!H57-H57-I57-AVERAGE(Brahmaputra!$H$2:$H$349)</f>
        <v>-0.34177471416637673</v>
      </c>
      <c r="K57" s="7">
        <f>AVERAGE(Brahmaputra!I51:I62)-AVERAGE(Brahmaputra!$I$2:$I$349)</f>
        <v>7.7545472736206307</v>
      </c>
      <c r="L57" s="7">
        <f t="shared" si="15"/>
        <v>-0.7963218462797812</v>
      </c>
      <c r="M57" s="7">
        <f>Brahmaputra!I57-K57-L57-AVERAGE(Brahmaputra!$I$2:$I$349)</f>
        <v>-3.3669176220200825E-2</v>
      </c>
      <c r="N57" s="7">
        <f>AVERAGE(Brahmaputra!J51:J62)-AVERAGE(Brahmaputra!$J$2:$J$349)</f>
        <v>-0.33720447393678343</v>
      </c>
      <c r="O57" s="7">
        <f t="shared" si="16"/>
        <v>4.498384583601192</v>
      </c>
      <c r="P57" s="7">
        <f>Brahmaputra!J57-N57-O57-AVERAGE(Brahmaputra!$J$2:$J$349)</f>
        <v>-0.99945107110119125</v>
      </c>
      <c r="Q57" s="7">
        <f>AVERAGE(Brahmaputra!K51:K62)-AVERAGE(Brahmaputra!$K$2:$K$349)</f>
        <v>-2.1250547126439034E-3</v>
      </c>
      <c r="R57" s="7">
        <f t="shared" si="17"/>
        <v>-0.19940513428571427</v>
      </c>
      <c r="S57" s="7">
        <f>Brahmaputra!K57-Q57-R57-AVERAGE(Brahmaputra!$K$2:$K$349)</f>
        <v>-4.3277022380952324E-2</v>
      </c>
      <c r="T57" s="7">
        <f>AVERAGE(Brahmaputra!L51:L62)-AVERAGE(Brahmaputra!$L$2:$L$349)</f>
        <v>0.133560285574716</v>
      </c>
      <c r="U57" s="7">
        <f t="shared" si="18"/>
        <v>5.5353023097916658</v>
      </c>
      <c r="V57" s="7">
        <f>Brahmaputra!L57-T57-U57-AVERAGE(Brahmaputra!$L$2:$L$349)</f>
        <v>-0.70498195229166605</v>
      </c>
      <c r="W57" s="7">
        <f>AVERAGE(Brahmaputra!M51:M62)-AVERAGE(Brahmaputra!$M$2:$M$349)</f>
        <v>7.2093798850575153E-3</v>
      </c>
      <c r="X57" s="7">
        <f t="shared" si="19"/>
        <v>9.0235917232142832E-2</v>
      </c>
      <c r="Y57" s="7">
        <f>Brahmaputra!M57-W57-X57-AVERAGE(Brahmaputra!$M$2:$M$349)</f>
        <v>6.3760252678571605E-3</v>
      </c>
      <c r="Z57" s="7">
        <f>AVERAGE(Brahmaputra!N51:N62)-AVERAGE(Brahmaputra!$N$2:$N$349)</f>
        <v>0.60674636359195411</v>
      </c>
      <c r="AA57" s="7">
        <f t="shared" si="20"/>
        <v>-1.9590079183928573</v>
      </c>
      <c r="AB57" s="7">
        <f>Brahmaputra!N57-Z57-AA57-AVERAGE(Brahmaputra!$N$2:$N$349)</f>
        <v>-0.58955319244047577</v>
      </c>
      <c r="AC57" s="7">
        <f>AVERAGE(Brahmaputra!O51:O62)-AVERAGE(Brahmaputra!$O$2:$O$349)</f>
        <v>0.1476088396839117</v>
      </c>
      <c r="AD57" s="7">
        <f t="shared" si="21"/>
        <v>1.8896907220535706</v>
      </c>
      <c r="AE57" s="7">
        <f>Brahmaputra!O57-AC57-AD57-AVERAGE(Brahmaputra!$O$2:$O$349)</f>
        <v>-0.15931026705357176</v>
      </c>
      <c r="AF57" s="7">
        <f>AVERAGE(Brahmaputra!P51:P62)-AVERAGE(Brahmaputra!$P$2:$P$349)</f>
        <v>-0.22774000175287323</v>
      </c>
      <c r="AG57" s="7">
        <f t="shared" si="22"/>
        <v>1.1302839557142861</v>
      </c>
      <c r="AH57" s="7">
        <f>Brahmaputra!P57-AF57-AG57-AVERAGE(Brahmaputra!$P$2:$P$349)</f>
        <v>-0.5635576707142862</v>
      </c>
    </row>
    <row r="58" spans="1:34" x14ac:dyDescent="0.2">
      <c r="A58" s="3">
        <v>34592</v>
      </c>
      <c r="B58">
        <f t="shared" si="0"/>
        <v>1994</v>
      </c>
      <c r="C58">
        <f t="shared" si="1"/>
        <v>9</v>
      </c>
      <c r="D58" s="7">
        <f>AVERAGE(Brahmaputra!D52:D63)</f>
        <v>7.6695951408333327</v>
      </c>
      <c r="E58" s="7">
        <f t="shared" si="13"/>
        <v>9.5500981902678568</v>
      </c>
      <c r="F58" s="7">
        <f>Brahmaputra!D58-D58-E58</f>
        <v>-3.4189387811011889</v>
      </c>
      <c r="G58" s="7"/>
      <c r="H58" s="7">
        <f>AVERAGE(Brahmaputra!H52:H63)-AVERAGE(Brahmaputra!$H$2:$H$349)</f>
        <v>-0.22085343258629564</v>
      </c>
      <c r="I58" s="7">
        <f t="shared" si="14"/>
        <v>1.8639302937797311</v>
      </c>
      <c r="J58" s="7">
        <f>Brahmaputra!H58-H58-I58-AVERAGE(Brahmaputra!$H$2:$H$349)</f>
        <v>-0.34989220544639466</v>
      </c>
      <c r="K58" s="7">
        <f>AVERAGE(Brahmaputra!I52:I63)-AVERAGE(Brahmaputra!$I$2:$I$349)</f>
        <v>7.6169486002873157</v>
      </c>
      <c r="L58" s="7">
        <f t="shared" si="15"/>
        <v>-0.99622113336312168</v>
      </c>
      <c r="M58" s="7">
        <f>Brahmaputra!I58-K58-L58-AVERAGE(Brahmaputra!$I$2:$I$349)</f>
        <v>-0.36050837580354766</v>
      </c>
      <c r="N58" s="7">
        <f>AVERAGE(Brahmaputra!J52:J63)-AVERAGE(Brahmaputra!$J$2:$J$349)</f>
        <v>-0.36070069393678317</v>
      </c>
      <c r="O58" s="7">
        <f t="shared" si="16"/>
        <v>4.1451948143452384</v>
      </c>
      <c r="P58" s="7">
        <f>Brahmaputra!J58-N58-O58-AVERAGE(Brahmaputra!$J$2:$J$349)</f>
        <v>-1.0288653518452389</v>
      </c>
      <c r="Q58" s="7">
        <f>AVERAGE(Brahmaputra!K52:K63)-AVERAGE(Brahmaputra!$K$2:$K$349)</f>
        <v>3.2722127873561768E-3</v>
      </c>
      <c r="R58" s="7">
        <f t="shared" si="17"/>
        <v>-0.1654841590773809</v>
      </c>
      <c r="S58" s="7">
        <f>Brahmaputra!K58-Q58-R58-AVERAGE(Brahmaputra!$K$2:$K$349)</f>
        <v>4.5739449107142227E-3</v>
      </c>
      <c r="T58" s="7">
        <f>AVERAGE(Brahmaputra!L52:L63)-AVERAGE(Brahmaputra!$L$2:$L$349)</f>
        <v>0.10906684974138159</v>
      </c>
      <c r="U58" s="7">
        <f t="shared" si="18"/>
        <v>4.2957818960714302</v>
      </c>
      <c r="V58" s="7">
        <f>Brahmaputra!L58-T58-U58-AVERAGE(Brahmaputra!$L$2:$L$349)</f>
        <v>-0.39811474273809644</v>
      </c>
      <c r="W58" s="7">
        <f>AVERAGE(Brahmaputra!M52:M63)-AVERAGE(Brahmaputra!$M$2:$M$349)</f>
        <v>7.1771090517241398E-3</v>
      </c>
      <c r="X58" s="7">
        <f t="shared" si="19"/>
        <v>9.0269482291666647E-2</v>
      </c>
      <c r="Y58" s="7">
        <f>Brahmaputra!M58-W58-X58-AVERAGE(Brahmaputra!$M$2:$M$349)</f>
        <v>6.3747310416667202E-3</v>
      </c>
      <c r="Z58" s="7">
        <f>AVERAGE(Brahmaputra!N52:N63)-AVERAGE(Brahmaputra!$N$2:$N$349)</f>
        <v>0.61383951525862157</v>
      </c>
      <c r="AA58" s="7">
        <f t="shared" si="20"/>
        <v>-1.9931098811904762</v>
      </c>
      <c r="AB58" s="7">
        <f>Brahmaputra!N58-Z58-AA58-AVERAGE(Brahmaputra!$N$2:$N$349)</f>
        <v>-0.60284323130952444</v>
      </c>
      <c r="AC58" s="7">
        <f>AVERAGE(Brahmaputra!O52:O63)-AVERAGE(Brahmaputra!$O$2:$O$349)</f>
        <v>0.1274573830172443</v>
      </c>
      <c r="AD58" s="7">
        <f t="shared" si="21"/>
        <v>1.7862872265773841</v>
      </c>
      <c r="AE58" s="7">
        <f>Brahmaputra!O58-AC58-AD58-AVERAGE(Brahmaputra!$O$2:$O$349)</f>
        <v>-0.1786204949107173</v>
      </c>
      <c r="AF58" s="7">
        <f>AVERAGE(Brahmaputra!P52:P63)-AVERAGE(Brahmaputra!$P$2:$P$349)</f>
        <v>-0.22660502175287334</v>
      </c>
      <c r="AG58" s="7">
        <f t="shared" si="22"/>
        <v>0.52345403125000023</v>
      </c>
      <c r="AH58" s="7">
        <f>Brahmaputra!P58-AF58-AG58-AVERAGE(Brahmaputra!$P$2:$P$349)</f>
        <v>-0.51104621625000024</v>
      </c>
    </row>
    <row r="59" spans="1:34" x14ac:dyDescent="0.2">
      <c r="A59" s="3">
        <v>34622</v>
      </c>
      <c r="B59">
        <f t="shared" si="0"/>
        <v>1994</v>
      </c>
      <c r="C59">
        <f t="shared" si="1"/>
        <v>10</v>
      </c>
      <c r="D59" s="7">
        <f>AVERAGE(Brahmaputra!D53:D64)</f>
        <v>7.3697184575000003</v>
      </c>
      <c r="E59" s="7">
        <f t="shared" si="13"/>
        <v>3.1015316704166667</v>
      </c>
      <c r="F59" s="7">
        <f>Brahmaputra!D59-D59-E59</f>
        <v>-2.0380836279166665</v>
      </c>
      <c r="G59" s="7"/>
      <c r="H59" s="7">
        <f>AVERAGE(Brahmaputra!H53:H64)-AVERAGE(Brahmaputra!$H$2:$H$349)</f>
        <v>-0.2821123842529687</v>
      </c>
      <c r="I59" s="7">
        <f t="shared" si="14"/>
        <v>1.5615270709822653</v>
      </c>
      <c r="J59" s="7">
        <f>Brahmaputra!H59-H59-I59-AVERAGE(Brahmaputra!$H$2:$H$349)</f>
        <v>-0.26638140098225449</v>
      </c>
      <c r="K59" s="7">
        <f>AVERAGE(Brahmaputra!I53:I64)-AVERAGE(Brahmaputra!$I$2:$I$349)</f>
        <v>7.4830311094539752</v>
      </c>
      <c r="L59" s="7">
        <f t="shared" si="15"/>
        <v>-0.68984669729167081</v>
      </c>
      <c r="M59" s="7">
        <f>Brahmaputra!I59-K59-L59-AVERAGE(Brahmaputra!$I$2:$I$349)</f>
        <v>-0.31611504104165533</v>
      </c>
      <c r="N59" s="7">
        <f>AVERAGE(Brahmaputra!J53:J64)-AVERAGE(Brahmaputra!$J$2:$J$349)</f>
        <v>-0.3859087497701168</v>
      </c>
      <c r="O59" s="7">
        <f t="shared" si="16"/>
        <v>2.2050390265773805</v>
      </c>
      <c r="P59" s="7">
        <f>Brahmaputra!J59-N59-O59-AVERAGE(Brahmaputra!$J$2:$J$349)</f>
        <v>-0.6361619582440472</v>
      </c>
      <c r="Q59" s="7">
        <f>AVERAGE(Brahmaputra!K53:K64)-AVERAGE(Brahmaputra!$K$2:$K$349)</f>
        <v>6.6933286206894982E-3</v>
      </c>
      <c r="R59" s="7">
        <f t="shared" si="17"/>
        <v>-3.8391004761904712E-2</v>
      </c>
      <c r="S59" s="7">
        <f>Brahmaputra!K59-Q59-R59-AVERAGE(Brahmaputra!$K$2:$K$349)</f>
        <v>2.0935294761904699E-2</v>
      </c>
      <c r="T59" s="7">
        <f>AVERAGE(Brahmaputra!L53:L64)-AVERAGE(Brahmaputra!$L$2:$L$349)</f>
        <v>7.6992656408048532E-2</v>
      </c>
      <c r="U59" s="7">
        <f t="shared" si="18"/>
        <v>0.73292811175595229</v>
      </c>
      <c r="V59" s="7">
        <f>Brahmaputra!L59-T59-U59-AVERAGE(Brahmaputra!$L$2:$L$349)</f>
        <v>-0.11415612508928508</v>
      </c>
      <c r="W59" s="7">
        <f>AVERAGE(Brahmaputra!M53:M64)-AVERAGE(Brahmaputra!$M$2:$M$349)</f>
        <v>7.1448382183908199E-3</v>
      </c>
      <c r="X59" s="7">
        <f t="shared" si="19"/>
        <v>9.0308443422619095E-2</v>
      </c>
      <c r="Y59" s="7">
        <f>Brahmaputra!M59-W59-X59-AVERAGE(Brahmaputra!$M$2:$M$349)</f>
        <v>6.3680407440475928E-3</v>
      </c>
      <c r="Z59" s="7">
        <f>AVERAGE(Brahmaputra!N53:N64)-AVERAGE(Brahmaputra!$N$2:$N$349)</f>
        <v>0.62791662192528808</v>
      </c>
      <c r="AA59" s="7">
        <f t="shared" si="20"/>
        <v>-1.748290648452381</v>
      </c>
      <c r="AB59" s="7">
        <f>Brahmaputra!N59-Z59-AA59-AVERAGE(Brahmaputra!$N$2:$N$349)</f>
        <v>-0.650699820714286</v>
      </c>
      <c r="AC59" s="7">
        <f>AVERAGE(Brahmaputra!O53:O64)-AVERAGE(Brahmaputra!$O$2:$O$349)</f>
        <v>7.4078880517243206E-2</v>
      </c>
      <c r="AD59" s="7">
        <f t="shared" si="21"/>
        <v>1.2664617161309533</v>
      </c>
      <c r="AE59" s="7">
        <f>Brahmaputra!O59-AC59-AD59-AVERAGE(Brahmaputra!$O$2:$O$349)</f>
        <v>-0.13521976196428476</v>
      </c>
      <c r="AF59" s="7">
        <f>AVERAGE(Brahmaputra!P53:P64)-AVERAGE(Brahmaputra!$P$2:$P$349)</f>
        <v>-0.2381141900862066</v>
      </c>
      <c r="AG59" s="7">
        <f t="shared" si="22"/>
        <v>-0.27820306464285721</v>
      </c>
      <c r="AH59" s="7">
        <f>Brahmaputra!P59-AF59-AG59-AVERAGE(Brahmaputra!$P$2:$P$349)</f>
        <v>5.3356837976190619E-2</v>
      </c>
    </row>
    <row r="60" spans="1:34" x14ac:dyDescent="0.2">
      <c r="A60" s="3">
        <v>34653</v>
      </c>
      <c r="B60">
        <f t="shared" si="0"/>
        <v>1994</v>
      </c>
      <c r="C60">
        <f t="shared" si="1"/>
        <v>11</v>
      </c>
      <c r="D60" s="7">
        <f>AVERAGE(Brahmaputra!D54:D65)</f>
        <v>6.8292585074999996</v>
      </c>
      <c r="E60" s="7">
        <f t="shared" si="13"/>
        <v>-3.8334403570833331</v>
      </c>
      <c r="F60" s="7">
        <f>Brahmaputra!D60-D60-E60</f>
        <v>-1.268087760416666</v>
      </c>
      <c r="G60" s="7"/>
      <c r="H60" s="7">
        <f>AVERAGE(Brahmaputra!H54:H65)-AVERAGE(Brahmaputra!$H$2:$H$349)</f>
        <v>-0.35953548008626512</v>
      </c>
      <c r="I60" s="7">
        <f t="shared" si="14"/>
        <v>0.78955750136890401</v>
      </c>
      <c r="J60" s="7">
        <f>Brahmaputra!H60-H60-I60-AVERAGE(Brahmaputra!$H$2:$H$349)</f>
        <v>-0.15545309553567677</v>
      </c>
      <c r="K60" s="7">
        <f>AVERAGE(Brahmaputra!I54:I65)-AVERAGE(Brahmaputra!$I$2:$I$349)</f>
        <v>7.3487372352873166</v>
      </c>
      <c r="L60" s="7">
        <f t="shared" si="15"/>
        <v>-0.51615917145832668</v>
      </c>
      <c r="M60" s="7">
        <f>Brahmaputra!I60-K60-L60-AVERAGE(Brahmaputra!$I$2:$I$349)</f>
        <v>-0.28299129270834555</v>
      </c>
      <c r="N60" s="7">
        <f>AVERAGE(Brahmaputra!J54:J65)-AVERAGE(Brahmaputra!$J$2:$J$349)</f>
        <v>-0.44401038393678327</v>
      </c>
      <c r="O60" s="7">
        <f t="shared" si="16"/>
        <v>-0.23055486505952505</v>
      </c>
      <c r="P60" s="7">
        <f>Brahmaputra!J60-N60-O60-AVERAGE(Brahmaputra!$J$2:$J$349)</f>
        <v>-0.19795716244047501</v>
      </c>
      <c r="Q60" s="7">
        <f>AVERAGE(Brahmaputra!K54:K65)-AVERAGE(Brahmaputra!$K$2:$K$349)</f>
        <v>1.451325445402285E-2</v>
      </c>
      <c r="R60" s="7">
        <f t="shared" si="17"/>
        <v>0.116870997797619</v>
      </c>
      <c r="S60" s="7">
        <f>Brahmaputra!K60-Q60-R60-AVERAGE(Brahmaputra!$K$2:$K$349)</f>
        <v>5.6812686369047627E-2</v>
      </c>
      <c r="T60" s="7">
        <f>AVERAGE(Brahmaputra!L54:L65)-AVERAGE(Brahmaputra!$L$2:$L$349)</f>
        <v>-3.3709301925284763E-2</v>
      </c>
      <c r="U60" s="7">
        <f t="shared" si="18"/>
        <v>-2.1226351544047617</v>
      </c>
      <c r="V60" s="7">
        <f>Brahmaputra!L60-T60-U60-AVERAGE(Brahmaputra!$L$2:$L$349)</f>
        <v>-0.15706095059523761</v>
      </c>
      <c r="W60" s="7">
        <f>AVERAGE(Brahmaputra!M54:M65)-AVERAGE(Brahmaputra!$M$2:$M$349)</f>
        <v>7.143569051724169E-3</v>
      </c>
      <c r="X60" s="7">
        <f t="shared" si="19"/>
        <v>-6.7878083333333394E-3</v>
      </c>
      <c r="Y60" s="7">
        <f>Brahmaputra!M60-W60-X60-AVERAGE(Brahmaputra!$M$2:$M$349)</f>
        <v>-4.5136683333333316E-3</v>
      </c>
      <c r="Z60" s="7">
        <f>AVERAGE(Brahmaputra!N54:N65)-AVERAGE(Brahmaputra!$N$2:$N$349)</f>
        <v>0.60848431525862123</v>
      </c>
      <c r="AA60" s="7">
        <f t="shared" si="20"/>
        <v>-1.0832380851488095</v>
      </c>
      <c r="AB60" s="7">
        <f>Brahmaputra!N60-Z60-AA60-AVERAGE(Brahmaputra!$N$2:$N$349)</f>
        <v>-0.63433032735119066</v>
      </c>
      <c r="AC60" s="7">
        <f>AVERAGE(Brahmaputra!O54:O65)-AVERAGE(Brahmaputra!$O$2:$O$349)</f>
        <v>-5.5311120316089202E-2</v>
      </c>
      <c r="AD60" s="7">
        <f t="shared" si="21"/>
        <v>-3.2371246011905441E-2</v>
      </c>
      <c r="AE60" s="7">
        <f>Brahmaputra!O60-AC60-AD60-AVERAGE(Brahmaputra!$O$2:$O$349)</f>
        <v>-0.14669882898809394</v>
      </c>
      <c r="AF60" s="7">
        <f>AVERAGE(Brahmaputra!P54:P65)-AVERAGE(Brahmaputra!$P$2:$P$349)</f>
        <v>-0.25705207091953997</v>
      </c>
      <c r="AG60" s="7">
        <f t="shared" si="22"/>
        <v>-0.74812064749999996</v>
      </c>
      <c r="AH60" s="7">
        <f>Brahmaputra!P60-AF60-AG60-AVERAGE(Brahmaputra!$P$2:$P$349)</f>
        <v>0.25411016166666656</v>
      </c>
    </row>
    <row r="61" spans="1:34" x14ac:dyDescent="0.2">
      <c r="A61" s="3">
        <v>34683</v>
      </c>
      <c r="B61">
        <f t="shared" si="0"/>
        <v>1994</v>
      </c>
      <c r="C61">
        <f t="shared" si="1"/>
        <v>12</v>
      </c>
      <c r="D61" s="7">
        <f>AVERAGE(Brahmaputra!D55:D66)</f>
        <v>6.774568304999999</v>
      </c>
      <c r="E61" s="7">
        <f t="shared" si="13"/>
        <v>-7.6711023341964264</v>
      </c>
      <c r="F61" s="7">
        <f>Brahmaputra!D61-D61-E61</f>
        <v>-0.49357897080357205</v>
      </c>
      <c r="G61" s="22" t="str">
        <f>$F$350</f>
        <v>Glaciers</v>
      </c>
      <c r="H61" s="7">
        <f>AVERAGE(Brahmaputra!H55:H66)-AVERAGE(Brahmaputra!$H$2:$H$349)</f>
        <v>-0.40048498341968752</v>
      </c>
      <c r="I61" s="7">
        <f t="shared" si="14"/>
        <v>0.11721601964302408</v>
      </c>
      <c r="J61" s="7">
        <f>Brahmaputra!H61-H61-I61-AVERAGE(Brahmaputra!$H$2:$H$349)</f>
        <v>-4.6227050476318254E-2</v>
      </c>
      <c r="K61" s="7">
        <f>AVERAGE(Brahmaputra!I55:I66)-AVERAGE(Brahmaputra!$I$2:$I$349)</f>
        <v>7.2106362927872851</v>
      </c>
      <c r="L61" s="7">
        <f t="shared" si="15"/>
        <v>-0.36286529005954549</v>
      </c>
      <c r="M61" s="7">
        <f>Brahmaputra!I61-K61-L61-AVERAGE(Brahmaputra!$I$2:$I$349)</f>
        <v>-0.21077426160709933</v>
      </c>
      <c r="N61" s="7">
        <f>AVERAGE(Brahmaputra!J55:J66)-AVERAGE(Brahmaputra!$J$2:$J$349)</f>
        <v>-0.41062715393678317</v>
      </c>
      <c r="O61" s="7">
        <f t="shared" si="16"/>
        <v>-1.4915722126785718</v>
      </c>
      <c r="P61" s="7">
        <f>Brahmaputra!J61-N61-O61-AVERAGE(Brahmaputra!$J$2:$J$349)</f>
        <v>8.557835178571338E-3</v>
      </c>
      <c r="Q61" s="7">
        <f>AVERAGE(Brahmaputra!K55:K66)-AVERAGE(Brahmaputra!$K$2:$K$349)</f>
        <v>2.29231036206895E-2</v>
      </c>
      <c r="R61" s="7">
        <f t="shared" si="17"/>
        <v>0.28360994648809518</v>
      </c>
      <c r="S61" s="7">
        <f>Brahmaputra!K61-Q61-R61-AVERAGE(Brahmaputra!$K$2:$K$349)</f>
        <v>3.0325318511904786E-2</v>
      </c>
      <c r="T61" s="7">
        <f>AVERAGE(Brahmaputra!L55:L66)-AVERAGE(Brahmaputra!$L$2:$L$349)</f>
        <v>7.6842015574715816E-2</v>
      </c>
      <c r="U61" s="7">
        <f t="shared" si="18"/>
        <v>-2.9537349427678565</v>
      </c>
      <c r="V61" s="7">
        <f>Brahmaputra!L61-T61-U61-AVERAGE(Brahmaputra!$L$2:$L$349)</f>
        <v>-0.15731287973214325</v>
      </c>
      <c r="W61" s="7">
        <f>AVERAGE(Brahmaputra!M55:M66)-AVERAGE(Brahmaputra!$M$2:$M$349)</f>
        <v>7.1426390517241589E-3</v>
      </c>
      <c r="X61" s="7">
        <f t="shared" si="19"/>
        <v>-9.6227267172619049E-2</v>
      </c>
      <c r="Y61" s="7">
        <f>Brahmaputra!M61-W61-X61-AVERAGE(Brahmaputra!$M$2:$M$349)</f>
        <v>-2.5966594940476095E-3</v>
      </c>
      <c r="Z61" s="7">
        <f>AVERAGE(Brahmaputra!N55:N66)-AVERAGE(Brahmaputra!$N$2:$N$349)</f>
        <v>0.52844052192528768</v>
      </c>
      <c r="AA61" s="7">
        <f t="shared" si="20"/>
        <v>-0.56486741089285708</v>
      </c>
      <c r="AB61" s="7">
        <f>Brahmaputra!N61-Z61-AA61-AVERAGE(Brahmaputra!$N$2:$N$349)</f>
        <v>-0.46151302827380958</v>
      </c>
      <c r="AC61" s="7">
        <f>AVERAGE(Brahmaputra!O55:O66)-AVERAGE(Brahmaputra!$O$2:$O$349)</f>
        <v>-5.4472761149423121E-2</v>
      </c>
      <c r="AD61" s="7">
        <f t="shared" si="21"/>
        <v>-1.8336483524702381</v>
      </c>
      <c r="AE61" s="7">
        <f>Brahmaputra!O61-AC61-AD61-AVERAGE(Brahmaputra!$O$2:$O$349)</f>
        <v>0.13409040830357277</v>
      </c>
      <c r="AF61" s="7">
        <f>AVERAGE(Brahmaputra!P55:P66)-AVERAGE(Brahmaputra!$P$2:$P$349)</f>
        <v>-0.20583232508620652</v>
      </c>
      <c r="AG61" s="7">
        <f t="shared" si="22"/>
        <v>-0.76901577732142856</v>
      </c>
      <c r="AH61" s="7">
        <f>Brahmaputra!P61-AF61-AG61-AVERAGE(Brahmaputra!$P$2:$P$349)</f>
        <v>0.21185148565476175</v>
      </c>
    </row>
    <row r="62" spans="1:34" x14ac:dyDescent="0.2">
      <c r="A62" s="3">
        <v>34714</v>
      </c>
      <c r="B62">
        <f t="shared" si="0"/>
        <v>1995</v>
      </c>
      <c r="C62">
        <f t="shared" si="1"/>
        <v>1</v>
      </c>
      <c r="D62" s="7">
        <f>AVERAGE(Brahmaputra!D56:D67)</f>
        <v>6.8191885008333335</v>
      </c>
      <c r="E62" s="7">
        <f t="shared" si="13"/>
        <v>-9.8310118021726201</v>
      </c>
      <c r="F62" s="7">
        <f>Brahmaputra!D62-D62-E62</f>
        <v>0.39841354133928597</v>
      </c>
      <c r="G62" s="7">
        <f>$R$351*SIN(PI()/6*(C62+$R$352))</f>
        <v>-0.12098666986522355</v>
      </c>
      <c r="H62" s="7">
        <f>AVERAGE(Brahmaputra!H56:H67)-AVERAGE(Brahmaputra!$H$2:$H$349)</f>
        <v>-0.4035570867529259</v>
      </c>
      <c r="I62" s="7">
        <f t="shared" si="14"/>
        <v>-0.70243490354141613</v>
      </c>
      <c r="J62" s="7">
        <f>Brahmaputra!H62-H62-I62-AVERAGE(Brahmaputra!$H$2:$H$349)</f>
        <v>-4.2473743958680643E-2</v>
      </c>
      <c r="K62" s="7">
        <f>AVERAGE(Brahmaputra!I56:I67)-AVERAGE(Brahmaputra!$I$2:$I$349)</f>
        <v>7.0549712127873079</v>
      </c>
      <c r="L62" s="7">
        <f t="shared" si="15"/>
        <v>-0.18310013217261201</v>
      </c>
      <c r="M62" s="7">
        <f>Brahmaputra!I62-K62-L62-AVERAGE(Brahmaputra!$I$2:$I$349)</f>
        <v>-7.0689769494052257E-2</v>
      </c>
      <c r="N62" s="7">
        <f>AVERAGE(Brahmaputra!J56:J67)-AVERAGE(Brahmaputra!$J$2:$J$349)</f>
        <v>-0.3175590314367831</v>
      </c>
      <c r="O62" s="7">
        <f t="shared" si="16"/>
        <v>-2.6937458217857149</v>
      </c>
      <c r="P62" s="7">
        <f>Brahmaputra!J62-N62-O62-AVERAGE(Brahmaputra!$J$2:$J$349)</f>
        <v>0.11073643178571491</v>
      </c>
      <c r="Q62" s="7">
        <f>AVERAGE(Brahmaputra!K56:K67)-AVERAGE(Brahmaputra!$K$2:$K$349)</f>
        <v>2.8137627787356123E-2</v>
      </c>
      <c r="R62" s="7">
        <f t="shared" si="17"/>
        <v>0.284020681547619</v>
      </c>
      <c r="S62" s="7">
        <f>Brahmaputra!K62-Q62-R62-AVERAGE(Brahmaputra!$K$2:$K$349)</f>
        <v>1.0507779285714336E-2</v>
      </c>
      <c r="T62" s="7">
        <f>AVERAGE(Brahmaputra!L56:L67)-AVERAGE(Brahmaputra!$L$2:$L$349)</f>
        <v>0.13233036390804909</v>
      </c>
      <c r="U62" s="7">
        <f t="shared" si="18"/>
        <v>-3.5539900079464291</v>
      </c>
      <c r="V62" s="7">
        <f>Brahmaputra!L62-T62-U62-AVERAGE(Brahmaputra!$L$2:$L$349)</f>
        <v>-0.12972613288690393</v>
      </c>
      <c r="W62" s="7">
        <f>AVERAGE(Brahmaputra!M56:M67)-AVERAGE(Brahmaputra!$M$2:$M$349)</f>
        <v>7.1056190517241324E-3</v>
      </c>
      <c r="X62" s="7">
        <f t="shared" si="19"/>
        <v>-1.2000330327380931E-2</v>
      </c>
      <c r="Y62" s="7">
        <f>Brahmaputra!M62-W62-X62-AVERAGE(Brahmaputra!$M$2:$M$349)</f>
        <v>-2.8215633928571626E-4</v>
      </c>
      <c r="Z62" s="7">
        <f>AVERAGE(Brahmaputra!N56:N67)-AVERAGE(Brahmaputra!$N$2:$N$349)</f>
        <v>0.47256275692528771</v>
      </c>
      <c r="AA62" s="7">
        <f t="shared" si="20"/>
        <v>0.22313553074404791</v>
      </c>
      <c r="AB62" s="7">
        <f>Brahmaputra!N62-Z62-AA62-AVERAGE(Brahmaputra!$N$2:$N$349)</f>
        <v>0.17145455508928542</v>
      </c>
      <c r="AC62" s="7">
        <f>AVERAGE(Brahmaputra!O56:O67)-AVERAGE(Brahmaputra!$O$2:$O$349)</f>
        <v>-5.5207249482757348E-2</v>
      </c>
      <c r="AD62" s="7">
        <f t="shared" si="21"/>
        <v>-2.4335143675297619</v>
      </c>
      <c r="AE62" s="7">
        <f>Brahmaputra!O62-AC62-AD62-AVERAGE(Brahmaputra!$O$2:$O$349)</f>
        <v>0.2464893016964318</v>
      </c>
      <c r="AF62" s="7">
        <f>AVERAGE(Brahmaputra!P56:P67)-AVERAGE(Brahmaputra!$P$2:$P$349)</f>
        <v>-9.9599553419539966E-2</v>
      </c>
      <c r="AG62" s="7">
        <f t="shared" si="22"/>
        <v>-0.75938111583333334</v>
      </c>
      <c r="AH62" s="7">
        <f>Brahmaputra!P62-AF62-AG62-AVERAGE(Brahmaputra!$P$2:$P$349)</f>
        <v>0.10240986250000006</v>
      </c>
    </row>
    <row r="63" spans="1:34" x14ac:dyDescent="0.2">
      <c r="A63" s="3">
        <v>34745</v>
      </c>
      <c r="B63">
        <f t="shared" si="0"/>
        <v>1995</v>
      </c>
      <c r="C63">
        <f t="shared" si="1"/>
        <v>2</v>
      </c>
      <c r="D63" s="7">
        <f>AVERAGE(Brahmaputra!D57:D68)</f>
        <v>7.644895618333333</v>
      </c>
      <c r="E63" s="7">
        <f t="shared" si="13"/>
        <v>-10.399447832172621</v>
      </c>
      <c r="F63" s="7">
        <f>Brahmaputra!D63-D63-E63</f>
        <v>0.63430079383928728</v>
      </c>
      <c r="G63" s="7">
        <f t="shared" ref="G63:G73" si="24">$R$351*SIN(PI()/6*(C63+$R$352))</f>
        <v>0.31359740619929516</v>
      </c>
      <c r="H63" s="7">
        <f>AVERAGE(Brahmaputra!H57:H68)-AVERAGE(Brahmaputra!$H$2:$H$349)</f>
        <v>-0.31922176008617953</v>
      </c>
      <c r="I63" s="7">
        <f t="shared" si="14"/>
        <v>-1.1313571025597184</v>
      </c>
      <c r="J63" s="7">
        <f>Brahmaputra!H63-H63-I63-AVERAGE(Brahmaputra!$H$2:$H$349)</f>
        <v>-7.3069981607090995E-2</v>
      </c>
      <c r="K63" s="7">
        <f>AVERAGE(Brahmaputra!I57:I68)-AVERAGE(Brahmaputra!$I$2:$I$349)</f>
        <v>6.9230513519539727</v>
      </c>
      <c r="L63" s="7">
        <f t="shared" si="15"/>
        <v>5.4967789672630829E-2</v>
      </c>
      <c r="M63" s="7">
        <f>Brahmaputra!I63-K63-L63-AVERAGE(Brahmaputra!$I$2:$I$349)</f>
        <v>3.4847349494043556E-2</v>
      </c>
      <c r="N63" s="7">
        <f>AVERAGE(Brahmaputra!J57:J68)-AVERAGE(Brahmaputra!$J$2:$J$349)</f>
        <v>-2.2179556034496173E-3</v>
      </c>
      <c r="O63" s="7">
        <f t="shared" si="16"/>
        <v>-3.2128204064583334</v>
      </c>
      <c r="P63" s="7">
        <f>Brahmaputra!J63-N63-O63-AVERAGE(Brahmaputra!$J$2:$J$349)</f>
        <v>-5.2510369374999755E-2</v>
      </c>
      <c r="Q63" s="7">
        <f>AVERAGE(Brahmaputra!K57:K68)-AVERAGE(Brahmaputra!$K$2:$K$349)</f>
        <v>2.0835357787356235E-2</v>
      </c>
      <c r="R63" s="7">
        <f t="shared" si="17"/>
        <v>3.4406856696428567E-2</v>
      </c>
      <c r="S63" s="7">
        <f>Brahmaputra!K63-Q63-R63-AVERAGE(Brahmaputra!$K$2:$K$349)</f>
        <v>-4.7309245863095317E-2</v>
      </c>
      <c r="T63" s="7">
        <f>AVERAGE(Brahmaputra!L57:L68)-AVERAGE(Brahmaputra!$L$2:$L$349)</f>
        <v>0.41764905640804884</v>
      </c>
      <c r="U63" s="7">
        <f t="shared" si="18"/>
        <v>-3.8932249065476183</v>
      </c>
      <c r="V63" s="7">
        <f>Brahmaputra!L63-T63-U63-AVERAGE(Brahmaputra!$L$2:$L$349)</f>
        <v>-0.20091649678571422</v>
      </c>
      <c r="W63" s="7">
        <f>AVERAGE(Brahmaputra!M57:M68)-AVERAGE(Brahmaputra!$M$2:$M$349)</f>
        <v>6.9930315517241493E-3</v>
      </c>
      <c r="X63" s="7">
        <f t="shared" si="19"/>
        <v>-1.1441993244047627E-2</v>
      </c>
      <c r="Y63" s="7">
        <f>Brahmaputra!M63-W63-X63-AVERAGE(Brahmaputra!$M$2:$M$349)</f>
        <v>-4.5195922619034601E-5</v>
      </c>
      <c r="Z63" s="7">
        <f>AVERAGE(Brahmaputra!N57:N68)-AVERAGE(Brahmaputra!$N$2:$N$349)</f>
        <v>0.46658949942528771</v>
      </c>
      <c r="AA63" s="7">
        <f t="shared" si="20"/>
        <v>1.2550268405654763</v>
      </c>
      <c r="AB63" s="7">
        <f>Brahmaputra!N63-Z63-AA63-AVERAGE(Brahmaputra!$N$2:$N$349)</f>
        <v>0.81417544276785669</v>
      </c>
      <c r="AC63" s="7">
        <f>AVERAGE(Brahmaputra!O57:O68)-AVERAGE(Brahmaputra!$O$2:$O$349)</f>
        <v>-4.2768634482754919E-2</v>
      </c>
      <c r="AD63" s="7">
        <f t="shared" si="21"/>
        <v>-2.758445452797619</v>
      </c>
      <c r="AE63" s="7">
        <f>Brahmaputra!O63-AC63-AD63-AVERAGE(Brahmaputra!$O$2:$O$349)</f>
        <v>0.31441437196428623</v>
      </c>
      <c r="AF63" s="7">
        <f>AVERAGE(Brahmaputra!P57:P68)-AVERAGE(Brahmaputra!$P$2:$P$349)</f>
        <v>0.17398303408046001</v>
      </c>
      <c r="AG63" s="7">
        <f t="shared" si="22"/>
        <v>-0.73655440919642856</v>
      </c>
      <c r="AH63" s="7">
        <f>Brahmaputra!P63-AF63-AG63-AVERAGE(Brahmaputra!$P$2:$P$349)</f>
        <v>-0.15528459163690478</v>
      </c>
    </row>
    <row r="64" spans="1:34" x14ac:dyDescent="0.2">
      <c r="A64" s="3">
        <v>34773</v>
      </c>
      <c r="B64">
        <f t="shared" si="0"/>
        <v>1995</v>
      </c>
      <c r="C64">
        <f t="shared" si="1"/>
        <v>3</v>
      </c>
      <c r="D64" s="7">
        <f>AVERAGE(Brahmaputra!D58:D69)</f>
        <v>7.9949037875000002</v>
      </c>
      <c r="E64" s="7">
        <f t="shared" si="13"/>
        <v>-8.9591136421726176</v>
      </c>
      <c r="F64" s="7">
        <f>Brahmaputra!D64-D64-E64</f>
        <v>0.95051588467261716</v>
      </c>
      <c r="G64" s="7">
        <f t="shared" si="24"/>
        <v>0.664153310524218</v>
      </c>
      <c r="H64" s="7">
        <f>AVERAGE(Brahmaputra!H58:H69)-AVERAGE(Brahmaputra!$H$2:$H$349)</f>
        <v>-0.25781530675283193</v>
      </c>
      <c r="I64" s="7">
        <f t="shared" si="14"/>
        <v>-1.4790100816072709</v>
      </c>
      <c r="J64" s="7">
        <f>Brahmaputra!H64-H64-I64-AVERAGE(Brahmaputra!$H$2:$H$349)</f>
        <v>-9.2365445892937714E-2</v>
      </c>
      <c r="K64" s="7">
        <f>AVERAGE(Brahmaputra!I58:I69)-AVERAGE(Brahmaputra!$I$2:$I$349)</f>
        <v>6.8118720002873232</v>
      </c>
      <c r="L64" s="7">
        <f t="shared" si="15"/>
        <v>0.38689349922620409</v>
      </c>
      <c r="M64" s="7">
        <f>Brahmaputra!I64-K64-L64-AVERAGE(Brahmaputra!$I$2:$I$349)</f>
        <v>0.13658787160711938</v>
      </c>
      <c r="N64" s="7">
        <f>AVERAGE(Brahmaputra!J58:J69)-AVERAGE(Brahmaputra!$J$2:$J$349)</f>
        <v>0.22029842272988365</v>
      </c>
      <c r="O64" s="7">
        <f t="shared" si="16"/>
        <v>-3.3254686616666671</v>
      </c>
      <c r="P64" s="7">
        <f>Brahmaputra!J64-N64-O64-AVERAGE(Brahmaputra!$J$2:$J$349)</f>
        <v>-0.14289517249999939</v>
      </c>
      <c r="Q64" s="7">
        <f>AVERAGE(Brahmaputra!K58:K69)-AVERAGE(Brahmaputra!$K$2:$K$349)</f>
        <v>2.1078479454022858E-2</v>
      </c>
      <c r="R64" s="7">
        <f t="shared" si="17"/>
        <v>3.16305175892857E-2</v>
      </c>
      <c r="S64" s="7">
        <f>Brahmaputra!K64-Q64-R64-AVERAGE(Brahmaputra!$K$2:$K$349)</f>
        <v>1.0911881577380933E-2</v>
      </c>
      <c r="T64" s="7">
        <f>AVERAGE(Brahmaputra!L58:L69)-AVERAGE(Brahmaputra!$L$2:$L$349)</f>
        <v>0.49831416807471474</v>
      </c>
      <c r="U64" s="7">
        <f t="shared" si="18"/>
        <v>-3.7069207016071424</v>
      </c>
      <c r="V64" s="7">
        <f>Brahmaputra!L64-T64-U64-AVERAGE(Brahmaputra!$L$2:$L$349)</f>
        <v>-5.7634673392856328E-2</v>
      </c>
      <c r="W64" s="7">
        <f>AVERAGE(Brahmaputra!M58:M69)-AVERAGE(Brahmaputra!$M$2:$M$349)</f>
        <v>6.8804215517241363E-3</v>
      </c>
      <c r="X64" s="7">
        <f t="shared" si="19"/>
        <v>-1.138205517857141E-2</v>
      </c>
      <c r="Y64" s="7">
        <f>Brahmaputra!M64-W64-X64-AVERAGE(Brahmaputra!$M$2:$M$349)</f>
        <v>7.476011904761215E-6</v>
      </c>
      <c r="Z64" s="7">
        <f>AVERAGE(Brahmaputra!N58:N69)-AVERAGE(Brahmaputra!$N$2:$N$349)</f>
        <v>0.46652604025862088</v>
      </c>
      <c r="AA64" s="7">
        <f t="shared" si="20"/>
        <v>2.3465298505952386</v>
      </c>
      <c r="AB64" s="7">
        <f>Brahmaputra!N64-Z64-AA64-AVERAGE(Brahmaputra!$N$2:$N$349)</f>
        <v>1.2377758119047613</v>
      </c>
      <c r="AC64" s="7">
        <f>AVERAGE(Brahmaputra!O58:O69)-AVERAGE(Brahmaputra!$O$2:$O$349)</f>
        <v>-4.3582436149423032E-2</v>
      </c>
      <c r="AD64" s="7">
        <f t="shared" si="21"/>
        <v>-2.5350125833333319</v>
      </c>
      <c r="AE64" s="7">
        <f>Brahmaputra!O64-AC64-AD64-AVERAGE(Brahmaputra!$O$2:$O$349)</f>
        <v>0.1088436641666668</v>
      </c>
      <c r="AF64" s="7">
        <f>AVERAGE(Brahmaputra!P58:P69)-AVERAGE(Brahmaputra!$P$2:$P$349)</f>
        <v>0.2713284957471267</v>
      </c>
      <c r="AG64" s="7">
        <f t="shared" si="22"/>
        <v>-0.6663830883035714</v>
      </c>
      <c r="AH64" s="7">
        <f>Brahmaputra!P64-AF64-AG64-AVERAGE(Brahmaputra!$P$2:$P$349)</f>
        <v>-0.25072385419642862</v>
      </c>
    </row>
    <row r="65" spans="1:34" x14ac:dyDescent="0.2">
      <c r="A65" s="3">
        <v>34804</v>
      </c>
      <c r="B65">
        <f t="shared" si="0"/>
        <v>1995</v>
      </c>
      <c r="C65">
        <f t="shared" si="1"/>
        <v>4</v>
      </c>
      <c r="D65" s="7">
        <f>AVERAGE(Brahmaputra!D59:D70)</f>
        <v>8.3027668641666672</v>
      </c>
      <c r="E65" s="7">
        <f t="shared" si="13"/>
        <v>-4.1105988170833339</v>
      </c>
      <c r="F65" s="7">
        <f>Brahmaputra!D65-D65-E65</f>
        <v>-0.15000514708333323</v>
      </c>
      <c r="G65" s="7">
        <f t="shared" si="24"/>
        <v>0.83674987164371994</v>
      </c>
      <c r="H65" s="7">
        <f>AVERAGE(Brahmaputra!H59:H70)-AVERAGE(Brahmaputra!$H$2:$H$349)</f>
        <v>-0.18393225008628633</v>
      </c>
      <c r="I65" s="7">
        <f t="shared" si="14"/>
        <v>-1.7137204121727336</v>
      </c>
      <c r="J65" s="7">
        <f>Brahmaputra!H65-H65-I65-AVERAGE(Brahmaputra!$H$2:$H$349)</f>
        <v>-0.24690682199400271</v>
      </c>
      <c r="K65" s="7">
        <f>AVERAGE(Brahmaputra!I59:I70)-AVERAGE(Brahmaputra!$I$2:$I$349)</f>
        <v>6.7402694969539851</v>
      </c>
      <c r="L65" s="7">
        <f t="shared" si="15"/>
        <v>0.71717339565478255</v>
      </c>
      <c r="M65" s="7">
        <f>Brahmaputra!I65-K65-L65-AVERAGE(Brahmaputra!$I$2:$I$349)</f>
        <v>0.20312867851187377</v>
      </c>
      <c r="N65" s="7">
        <f>AVERAGE(Brahmaputra!J59:J70)-AVERAGE(Brahmaputra!$J$2:$J$349)</f>
        <v>0.40526355606321651</v>
      </c>
      <c r="O65" s="7">
        <f t="shared" si="16"/>
        <v>-2.9575804788095241</v>
      </c>
      <c r="P65" s="7">
        <f>Brahmaputra!J65-N65-O65-AVERAGE(Brahmaputra!$J$2:$J$349)</f>
        <v>-0.31329039869047559</v>
      </c>
      <c r="Q65" s="7">
        <f>AVERAGE(Brahmaputra!K59:K70)-AVERAGE(Brahmaputra!$K$2:$K$349)</f>
        <v>1.6878066954022886E-2</v>
      </c>
      <c r="R65" s="7">
        <f t="shared" si="17"/>
        <v>-6.7919355922619051E-2</v>
      </c>
      <c r="S65" s="7">
        <f>Brahmaputra!K65-Q65-R65-AVERAGE(Brahmaputra!$K$2:$K$349)</f>
        <v>4.4317237589285685E-2</v>
      </c>
      <c r="T65" s="7">
        <f>AVERAGE(Brahmaputra!L59:L70)-AVERAGE(Brahmaputra!$L$2:$L$349)</f>
        <v>0.52574271557471608</v>
      </c>
      <c r="U65" s="7">
        <f t="shared" si="18"/>
        <v>-2.2841316058333341</v>
      </c>
      <c r="V65" s="7">
        <f>Brahmaputra!L65-T65-U65-AVERAGE(Brahmaputra!$L$2:$L$349)</f>
        <v>-0.10660219666666571</v>
      </c>
      <c r="W65" s="7">
        <f>AVERAGE(Brahmaputra!M59:M70)-AVERAGE(Brahmaputra!$M$2:$M$349)</f>
        <v>6.7678115517241788E-3</v>
      </c>
      <c r="X65" s="7">
        <f t="shared" si="19"/>
        <v>-6.833581175595238E-2</v>
      </c>
      <c r="Y65" s="7">
        <f>Brahmaputra!M65-W65-X65-AVERAGE(Brahmaputra!$M$2:$M$349)</f>
        <v>-5.9759074107143262E-3</v>
      </c>
      <c r="Z65" s="7">
        <f>AVERAGE(Brahmaputra!N59:N70)-AVERAGE(Brahmaputra!$N$2:$N$349)</f>
        <v>0.46818130025862104</v>
      </c>
      <c r="AA65" s="7">
        <f t="shared" si="20"/>
        <v>3.3466519697916675</v>
      </c>
      <c r="AB65" s="7">
        <f>Brahmaputra!N65-Z65-AA65-AVERAGE(Brahmaputra!$N$2:$N$349)</f>
        <v>1.2771804727083325</v>
      </c>
      <c r="AC65" s="7">
        <f>AVERAGE(Brahmaputra!O59:O70)-AVERAGE(Brahmaputra!$O$2:$O$349)</f>
        <v>-3.4831838649422409E-2</v>
      </c>
      <c r="AD65" s="7">
        <f t="shared" si="21"/>
        <v>-0.60610946633928542</v>
      </c>
      <c r="AE65" s="7">
        <f>Brahmaputra!O65-AC65-AD65-AVERAGE(Brahmaputra!$O$2:$O$349)</f>
        <v>-0.66817839032738124</v>
      </c>
      <c r="AF65" s="7">
        <f>AVERAGE(Brahmaputra!P59:P70)-AVERAGE(Brahmaputra!$P$2:$P$349)</f>
        <v>0.35842424824712671</v>
      </c>
      <c r="AG65" s="7">
        <f t="shared" si="22"/>
        <v>-0.47663300770833333</v>
      </c>
      <c r="AH65" s="7">
        <f>Brahmaputra!P65-AF65-AG65-AVERAGE(Brahmaputra!$P$2:$P$349)</f>
        <v>-0.33369951729166669</v>
      </c>
    </row>
    <row r="66" spans="1:34" x14ac:dyDescent="0.2">
      <c r="A66" s="3">
        <v>34834</v>
      </c>
      <c r="B66">
        <f t="shared" si="0"/>
        <v>1995</v>
      </c>
      <c r="C66">
        <f t="shared" si="1"/>
        <v>5</v>
      </c>
      <c r="D66" s="7">
        <f>AVERAGE(Brahmaputra!D60:D71)</f>
        <v>8.5281310725000008</v>
      </c>
      <c r="E66" s="7">
        <f t="shared" si="13"/>
        <v>1.2718823487797624</v>
      </c>
      <c r="F66" s="7">
        <f>Brahmaputra!D66-D66-E66</f>
        <v>1.2448350187202377</v>
      </c>
      <c r="G66" s="7">
        <f t="shared" si="24"/>
        <v>0.78513998038944177</v>
      </c>
      <c r="H66" s="7">
        <f>AVERAGE(Brahmaputra!H60:H71)-AVERAGE(Brahmaputra!$H$2:$H$349)</f>
        <v>-0.11458105341978353</v>
      </c>
      <c r="I66" s="7">
        <f t="shared" si="14"/>
        <v>-1.3916413443748752</v>
      </c>
      <c r="J66" s="7">
        <f>Brahmaputra!H66-H66-I66-AVERAGE(Brahmaputra!$H$2:$H$349)</f>
        <v>-0.22647185645837453</v>
      </c>
      <c r="K66" s="7">
        <f>AVERAGE(Brahmaputra!I60:I71)-AVERAGE(Brahmaputra!$I$2:$I$349)</f>
        <v>6.6662281302873083</v>
      </c>
      <c r="L66" s="7">
        <f t="shared" si="15"/>
        <v>1.0434534668750075</v>
      </c>
      <c r="M66" s="7">
        <f>Brahmaputra!I66-K66-L66-AVERAGE(Brahmaputra!$I$2:$I$349)</f>
        <v>0.10381355395833225</v>
      </c>
      <c r="N66" s="7">
        <f>AVERAGE(Brahmaputra!J60:J71)-AVERAGE(Brahmaputra!$J$2:$J$349)</f>
        <v>0.56089573439655016</v>
      </c>
      <c r="O66" s="7">
        <f t="shared" si="16"/>
        <v>-1.5444974760416668</v>
      </c>
      <c r="P66" s="7">
        <f>Brahmaputra!J66-N66-O66-AVERAGE(Brahmaputra!$J$2:$J$349)</f>
        <v>4.8660870208333762E-2</v>
      </c>
      <c r="Q66" s="7">
        <f>AVERAGE(Brahmaputra!K60:K71)-AVERAGE(Brahmaputra!$K$2:$K$349)</f>
        <v>1.5003873620689556E-2</v>
      </c>
      <c r="R66" s="7">
        <f t="shared" si="17"/>
        <v>-6.0785711785714319E-2</v>
      </c>
      <c r="S66" s="7">
        <f>Brahmaputra!K66-Q66-R66-AVERAGE(Brahmaputra!$K$2:$K$349)</f>
        <v>7.0734856785714284E-2</v>
      </c>
      <c r="T66" s="7">
        <f>AVERAGE(Brahmaputra!L60:L71)-AVERAGE(Brahmaputra!$L$2:$L$349)</f>
        <v>0.56298842640804825</v>
      </c>
      <c r="U66" s="7">
        <f t="shared" si="18"/>
        <v>-0.1956460049107136</v>
      </c>
      <c r="V66" s="7">
        <f>Brahmaputra!L66-T66-U66-AVERAGE(Brahmaputra!$L$2:$L$349)</f>
        <v>1.1252619415773824</v>
      </c>
      <c r="W66" s="7">
        <f>AVERAGE(Brahmaputra!M60:M71)-AVERAGE(Brahmaputra!$M$2:$M$349)</f>
        <v>6.6552015517241658E-3</v>
      </c>
      <c r="X66" s="7">
        <f t="shared" si="19"/>
        <v>-0.14760211184523811</v>
      </c>
      <c r="Y66" s="7">
        <f>Brahmaputra!M66-W66-X66-AVERAGE(Brahmaputra!$M$2:$M$349)</f>
        <v>-6.9023673214285708E-3</v>
      </c>
      <c r="Z66" s="7">
        <f>AVERAGE(Brahmaputra!N60:N71)-AVERAGE(Brahmaputra!$N$2:$N$349)</f>
        <v>0.46871312525862097</v>
      </c>
      <c r="AA66" s="7">
        <f t="shared" si="20"/>
        <v>2.2934716319345241</v>
      </c>
      <c r="AB66" s="7">
        <f>Brahmaputra!N66-Z66-AA66-AVERAGE(Brahmaputra!$N$2:$N$349)</f>
        <v>0.16219926556547648</v>
      </c>
      <c r="AC66" s="7">
        <f>AVERAGE(Brahmaputra!O60:O71)-AVERAGE(Brahmaputra!$O$2:$O$349)</f>
        <v>-2.4960037816089908E-2</v>
      </c>
      <c r="AD66" s="7">
        <f t="shared" si="21"/>
        <v>1.3440184679761895</v>
      </c>
      <c r="AE66" s="7">
        <f>Brahmaputra!O66-AC66-AD66-AVERAGE(Brahmaputra!$O$2:$O$349)</f>
        <v>-9.6266275476187602E-2</v>
      </c>
      <c r="AF66" s="7">
        <f>AVERAGE(Brahmaputra!P60:P71)-AVERAGE(Brahmaputra!$P$2:$P$349)</f>
        <v>0.38718069324712667</v>
      </c>
      <c r="AG66" s="7">
        <f t="shared" si="22"/>
        <v>-6.8888486279761851E-2</v>
      </c>
      <c r="AH66" s="7">
        <f>Brahmaputra!P66-AF66-AG66-AVERAGE(Brahmaputra!$P$2:$P$349)</f>
        <v>6.3800156279761877E-2</v>
      </c>
    </row>
    <row r="67" spans="1:34" x14ac:dyDescent="0.2">
      <c r="A67" s="3">
        <v>34865</v>
      </c>
      <c r="B67">
        <f t="shared" ref="B67:B130" si="25">YEAR(A67)</f>
        <v>1995</v>
      </c>
      <c r="C67">
        <f t="shared" ref="C67:C130" si="26">MONTH(A67)</f>
        <v>6</v>
      </c>
      <c r="D67" s="7">
        <f>AVERAGE(Brahmaputra!D61:D72)</f>
        <v>8.7383841024999995</v>
      </c>
      <c r="E67" s="7">
        <f t="shared" si="13"/>
        <v>6.5332860436309508</v>
      </c>
      <c r="F67" s="7">
        <f>Brahmaputra!D67-D67-E67</f>
        <v>2.590636443869049</v>
      </c>
      <c r="G67" s="7">
        <f t="shared" si="24"/>
        <v>0.52315246544442517</v>
      </c>
      <c r="H67" s="7">
        <f>AVERAGE(Brahmaputra!H61:H72)-AVERAGE(Brahmaputra!$H$2:$H$349)</f>
        <v>-5.1658893419812557E-2</v>
      </c>
      <c r="I67" s="7">
        <f t="shared" si="14"/>
        <v>-0.33502070056533739</v>
      </c>
      <c r="J67" s="7">
        <f>Brahmaputra!H67-H67-I67-AVERAGE(Brahmaputra!$H$2:$H$349)</f>
        <v>0.24065525973219337</v>
      </c>
      <c r="K67" s="7">
        <f>AVERAGE(Brahmaputra!I61:I72)-AVERAGE(Brahmaputra!$I$2:$I$349)</f>
        <v>6.6000323244539771</v>
      </c>
      <c r="L67" s="7">
        <f t="shared" si="15"/>
        <v>0.9158503669047775</v>
      </c>
      <c r="M67" s="7">
        <f>Brahmaputra!I67-K67-L67-AVERAGE(Brahmaputra!$I$2:$I$349)</f>
        <v>-0.31289932023811673</v>
      </c>
      <c r="N67" s="7">
        <f>AVERAGE(Brahmaputra!J61:J72)-AVERAGE(Brahmaputra!$J$2:$J$349)</f>
        <v>0.6508586343965499</v>
      </c>
      <c r="O67" s="7">
        <f t="shared" si="16"/>
        <v>0.84369749714285636</v>
      </c>
      <c r="P67" s="7">
        <f>Brahmaputra!J67-N67-O67-AVERAGE(Brahmaputra!$J$2:$J$349)</f>
        <v>1.1014499670238109</v>
      </c>
      <c r="Q67" s="7">
        <f>AVERAGE(Brahmaputra!K61:K72)-AVERAGE(Brahmaputra!$K$2:$K$349)</f>
        <v>8.8575644540229148E-3</v>
      </c>
      <c r="R67" s="7">
        <f t="shared" si="17"/>
        <v>-5.5129099434523848E-2</v>
      </c>
      <c r="S67" s="7">
        <f>Brahmaputra!K67-Q67-R67-AVERAGE(Brahmaputra!$K$2:$K$349)</f>
        <v>-1.390656639880955E-2</v>
      </c>
      <c r="T67" s="7">
        <f>AVERAGE(Brahmaputra!L61:L72)-AVERAGE(Brahmaputra!$L$2:$L$349)</f>
        <v>0.61429634307471659</v>
      </c>
      <c r="U67" s="7">
        <f t="shared" si="18"/>
        <v>2.7778064690476203</v>
      </c>
      <c r="V67" s="7">
        <f>Brahmaputra!L67-T67-U67-AVERAGE(Brahmaputra!$L$2:$L$349)</f>
        <v>1.1990790509523794</v>
      </c>
      <c r="W67" s="7">
        <f>AVERAGE(Brahmaputra!M61:M72)-AVERAGE(Brahmaputra!$M$2:$M$349)</f>
        <v>6.6181815517241671E-3</v>
      </c>
      <c r="X67" s="7">
        <f t="shared" si="19"/>
        <v>-6.6843621428571698E-3</v>
      </c>
      <c r="Y67" s="7">
        <f>Brahmaputra!M67-W67-X67-AVERAGE(Brahmaputra!$M$2:$M$349)</f>
        <v>-4.5359670238095118E-3</v>
      </c>
      <c r="Z67" s="7">
        <f>AVERAGE(Brahmaputra!N61:N72)-AVERAGE(Brahmaputra!$N$2:$N$349)</f>
        <v>0.48665329859195383</v>
      </c>
      <c r="AA67" s="7">
        <f t="shared" si="20"/>
        <v>-0.57267241250000045</v>
      </c>
      <c r="AB67" s="7">
        <f>Brahmaputra!N67-Z67-AA67-AVERAGE(Brahmaputra!$N$2:$N$349)</f>
        <v>-0.74857785333333227</v>
      </c>
      <c r="AC67" s="7">
        <f>AVERAGE(Brahmaputra!O61:O72)-AVERAGE(Brahmaputra!$O$2:$O$349)</f>
        <v>3.3401413017244863E-2</v>
      </c>
      <c r="AD67" s="7">
        <f t="shared" si="21"/>
        <v>1.9995909377380947</v>
      </c>
      <c r="AE67" s="7">
        <f>Brahmaputra!O67-AC67-AD67-AVERAGE(Brahmaputra!$O$2:$O$349)</f>
        <v>2.5933753928571335E-2</v>
      </c>
      <c r="AF67" s="7">
        <f>AVERAGE(Brahmaputra!P61:P72)-AVERAGE(Brahmaputra!$P$2:$P$349)</f>
        <v>0.3893165990804599</v>
      </c>
      <c r="AG67" s="7">
        <f t="shared" si="22"/>
        <v>0.96584900181547617</v>
      </c>
      <c r="AH67" s="7">
        <f>Brahmaputra!P67-AF67-AG67-AVERAGE(Brahmaputra!$P$2:$P$349)</f>
        <v>1.1034311123511906</v>
      </c>
    </row>
    <row r="68" spans="1:34" x14ac:dyDescent="0.2">
      <c r="A68" s="3">
        <v>34895</v>
      </c>
      <c r="B68">
        <f t="shared" si="25"/>
        <v>1995</v>
      </c>
      <c r="C68">
        <f t="shared" si="26"/>
        <v>7</v>
      </c>
      <c r="D68" s="7">
        <f>AVERAGE(Brahmaputra!D62:D73)</f>
        <v>8.9683925858333318</v>
      </c>
      <c r="E68" s="7">
        <f t="shared" si="13"/>
        <v>11.902680418601191</v>
      </c>
      <c r="F68" s="7">
        <f>Brahmaputra!D68-D68-E68</f>
        <v>3.8340775955654767</v>
      </c>
      <c r="G68" s="7">
        <f t="shared" si="24"/>
        <v>0.12098666986522412</v>
      </c>
      <c r="H68" s="7">
        <f>AVERAGE(Brahmaputra!H62:H73)-AVERAGE(Brahmaputra!$H$2:$H$349)</f>
        <v>3.9237890803178743E-3</v>
      </c>
      <c r="I68" s="7">
        <f t="shared" si="14"/>
        <v>0.85920642654741641</v>
      </c>
      <c r="J68" s="7">
        <f>Brahmaputra!H68-H68-I68-AVERAGE(Brahmaputra!$H$2:$H$349)</f>
        <v>0.50372387011930186</v>
      </c>
      <c r="K68" s="7">
        <f>AVERAGE(Brahmaputra!I62:I73)-AVERAGE(Brahmaputra!$I$2:$I$349)</f>
        <v>6.5395750944539799</v>
      </c>
      <c r="L68" s="7">
        <f t="shared" si="15"/>
        <v>8.4406965357146646E-2</v>
      </c>
      <c r="M68" s="7">
        <f>Brahmaputra!I68-K68-L68-AVERAGE(Brahmaputra!$I$2:$I$349)</f>
        <v>-0.22224532869047664</v>
      </c>
      <c r="N68" s="7">
        <f>AVERAGE(Brahmaputra!J62:J73)-AVERAGE(Brahmaputra!$J$2:$J$349)</f>
        <v>0.71290085106321666</v>
      </c>
      <c r="O68" s="7">
        <f t="shared" si="16"/>
        <v>3.7229272643154747</v>
      </c>
      <c r="P68" s="7">
        <f>Brahmaputra!J68-N68-O68-AVERAGE(Brahmaputra!$J$2:$J$349)</f>
        <v>1.8241188931845258</v>
      </c>
      <c r="Q68" s="7">
        <f>AVERAGE(Brahmaputra!K62:K73)-AVERAGE(Brahmaputra!$K$2:$K$349)</f>
        <v>3.4889544540228634E-3</v>
      </c>
      <c r="R68" s="7">
        <f t="shared" si="17"/>
        <v>-0.16249005544642856</v>
      </c>
      <c r="S68" s="7">
        <f>Brahmaputra!K68-Q68-R68-AVERAGE(Brahmaputra!$K$2:$K$349)</f>
        <v>-5.5093120386904809E-2</v>
      </c>
      <c r="T68" s="7">
        <f>AVERAGE(Brahmaputra!L62:L73)-AVERAGE(Brahmaputra!$L$2:$L$349)</f>
        <v>0.66335462140804946</v>
      </c>
      <c r="U68" s="7">
        <f t="shared" si="18"/>
        <v>5.2761234117559557</v>
      </c>
      <c r="V68" s="7">
        <f>Brahmaputra!L68-T68-U68-AVERAGE(Brahmaputra!$L$2:$L$349)</f>
        <v>1.0288667599107111</v>
      </c>
      <c r="W68" s="7">
        <f>AVERAGE(Brahmaputra!M62:M73)-AVERAGE(Brahmaputra!$M$2:$M$349)</f>
        <v>6.588585718390827E-3</v>
      </c>
      <c r="X68" s="7">
        <f t="shared" si="19"/>
        <v>8.9854504851190509E-2</v>
      </c>
      <c r="Y68" s="7">
        <f>Brahmaputra!M68-W68-X68-AVERAGE(Brahmaputra!$M$2:$M$349)</f>
        <v>6.0090318154761568E-3</v>
      </c>
      <c r="Z68" s="7">
        <f>AVERAGE(Brahmaputra!N62:N73)-AVERAGE(Brahmaputra!$N$2:$N$349)</f>
        <v>0.54406842609195394</v>
      </c>
      <c r="AA68" s="7">
        <f t="shared" si="20"/>
        <v>-1.6842659136904763</v>
      </c>
      <c r="AB68" s="7">
        <f>Brahmaputra!N68-Z68-AA68-AVERAGE(Brahmaputra!$N$2:$N$349)</f>
        <v>-0.59427943964285657</v>
      </c>
      <c r="AC68" s="7">
        <f>AVERAGE(Brahmaputra!O62:O73)-AVERAGE(Brahmaputra!$O$2:$O$349)</f>
        <v>0.10362418885057956</v>
      </c>
      <c r="AD68" s="7">
        <f t="shared" si="21"/>
        <v>1.8777756315773804</v>
      </c>
      <c r="AE68" s="7">
        <f>Brahmaputra!O68-AC68-AD68-AVERAGE(Brahmaputra!$O$2:$O$349)</f>
        <v>-9.8460955744048562E-2</v>
      </c>
      <c r="AF68" s="7">
        <f>AVERAGE(Brahmaputra!P62:P73)-AVERAGE(Brahmaputra!$P$2:$P$349)</f>
        <v>0.39085898324712676</v>
      </c>
      <c r="AG68" s="7">
        <f t="shared" si="22"/>
        <v>1.8391404206845241</v>
      </c>
      <c r="AH68" s="7">
        <f>Brahmaputra!P68-AF68-AG68-AVERAGE(Brahmaputra!$P$2:$P$349)</f>
        <v>1.4414519393154759</v>
      </c>
    </row>
    <row r="69" spans="1:34" x14ac:dyDescent="0.2">
      <c r="A69" s="3">
        <v>34926</v>
      </c>
      <c r="B69">
        <f t="shared" si="25"/>
        <v>1995</v>
      </c>
      <c r="C69">
        <f t="shared" si="26"/>
        <v>8</v>
      </c>
      <c r="D69" s="7">
        <f>AVERAGE(Brahmaputra!D63:D74)</f>
        <v>9.181871031666665</v>
      </c>
      <c r="E69" s="7">
        <f t="shared" si="13"/>
        <v>11.76650009080357</v>
      </c>
      <c r="F69" s="7">
        <f>Brahmaputra!D69-D69-E69</f>
        <v>-0.48817749247023556</v>
      </c>
      <c r="G69" s="7">
        <f t="shared" si="24"/>
        <v>-0.31359740619929488</v>
      </c>
      <c r="H69" s="7">
        <f>AVERAGE(Brahmaputra!H63:H74)-AVERAGE(Brahmaputra!$H$2:$H$349)</f>
        <v>5.1027670746975673E-2</v>
      </c>
      <c r="I69" s="7">
        <f t="shared" si="14"/>
        <v>1.5773398983329798</v>
      </c>
      <c r="J69" s="7">
        <f>Brahmaputra!H69-H69-I69-AVERAGE(Brahmaputra!$H$2:$H$349)</f>
        <v>0.18428729666709387</v>
      </c>
      <c r="K69" s="7">
        <f>AVERAGE(Brahmaputra!I63:I74)-AVERAGE(Brahmaputra!$I$2:$I$349)</f>
        <v>6.4770318611206221</v>
      </c>
      <c r="L69" s="7">
        <f t="shared" si="15"/>
        <v>-0.7963218462797812</v>
      </c>
      <c r="M69" s="7">
        <f>Brahmaputra!I69-K69-L69-AVERAGE(Brahmaputra!$I$2:$I$349)</f>
        <v>-9.0305983720199379E-2</v>
      </c>
      <c r="N69" s="7">
        <f>AVERAGE(Brahmaputra!J63:J74)-AVERAGE(Brahmaputra!$J$2:$J$349)</f>
        <v>0.75579583022988306</v>
      </c>
      <c r="O69" s="7">
        <f t="shared" si="16"/>
        <v>4.498384583601192</v>
      </c>
      <c r="P69" s="7">
        <f>Brahmaputra!J69-N69-O69-AVERAGE(Brahmaputra!$J$2:$J$349)</f>
        <v>0.57774516473214277</v>
      </c>
      <c r="Q69" s="7">
        <f>AVERAGE(Brahmaputra!K63:K74)-AVERAGE(Brahmaputra!$K$2:$K$349)</f>
        <v>-2.4144721264385272E-4</v>
      </c>
      <c r="R69" s="7">
        <f t="shared" si="17"/>
        <v>-0.19940513428571427</v>
      </c>
      <c r="S69" s="7">
        <f>Brahmaputra!K69-Q69-R69-AVERAGE(Brahmaputra!$K$2:$K$349)</f>
        <v>-4.2243169880952391E-2</v>
      </c>
      <c r="T69" s="7">
        <f>AVERAGE(Brahmaputra!L63:L74)-AVERAGE(Brahmaputra!$L$2:$L$349)</f>
        <v>0.70808258307471661</v>
      </c>
      <c r="U69" s="7">
        <f t="shared" si="18"/>
        <v>5.5353023097916658</v>
      </c>
      <c r="V69" s="7">
        <f>Brahmaputra!L69-T69-U69-AVERAGE(Brahmaputra!$L$2:$L$349)</f>
        <v>-0.31152290979166608</v>
      </c>
      <c r="W69" s="7">
        <f>AVERAGE(Brahmaputra!M63:M74)-AVERAGE(Brahmaputra!$M$2:$M$349)</f>
        <v>6.5733307183907796E-3</v>
      </c>
      <c r="X69" s="7">
        <f t="shared" si="19"/>
        <v>9.0235917232142832E-2</v>
      </c>
      <c r="Y69" s="7">
        <f>Brahmaputra!M69-W69-X69-AVERAGE(Brahmaputra!$M$2:$M$349)</f>
        <v>5.6607544345238514E-3</v>
      </c>
      <c r="Z69" s="7">
        <f>AVERAGE(Brahmaputra!N63:N74)-AVERAGE(Brahmaputra!$N$2:$N$349)</f>
        <v>0.61888014275862124</v>
      </c>
      <c r="AA69" s="7">
        <f t="shared" si="20"/>
        <v>-1.9590079183928573</v>
      </c>
      <c r="AB69" s="7">
        <f>Brahmaputra!N69-Z69-AA69-AVERAGE(Brahmaputra!$N$2:$N$349)</f>
        <v>-0.60244848160714293</v>
      </c>
      <c r="AC69" s="7">
        <f>AVERAGE(Brahmaputra!O63:O74)-AVERAGE(Brahmaputra!$O$2:$O$349)</f>
        <v>0.17296473551724567</v>
      </c>
      <c r="AD69" s="7">
        <f t="shared" si="21"/>
        <v>1.8896907220535706</v>
      </c>
      <c r="AE69" s="7">
        <f>Brahmaputra!O69-AC69-AD69-AVERAGE(Brahmaputra!$O$2:$O$349)</f>
        <v>-0.19443178288690532</v>
      </c>
      <c r="AF69" s="7">
        <f>AVERAGE(Brahmaputra!P63:P74)-AVERAGE(Brahmaputra!$P$2:$P$349)</f>
        <v>0.39174700408046004</v>
      </c>
      <c r="AG69" s="7">
        <f t="shared" si="22"/>
        <v>1.1302839557142861</v>
      </c>
      <c r="AH69" s="7">
        <f>Brahmaputra!P69-AF69-AG69-AVERAGE(Brahmaputra!$P$2:$P$349)</f>
        <v>-1.4899136547619429E-2</v>
      </c>
    </row>
    <row r="70" spans="1:34" x14ac:dyDescent="0.2">
      <c r="A70" s="3">
        <v>34957</v>
      </c>
      <c r="B70">
        <f t="shared" si="25"/>
        <v>1995</v>
      </c>
      <c r="C70">
        <f t="shared" si="26"/>
        <v>9</v>
      </c>
      <c r="D70" s="7">
        <f>AVERAGE(Brahmaputra!D64:D75)</f>
        <v>9.2887367908333314</v>
      </c>
      <c r="E70" s="7">
        <f t="shared" si="13"/>
        <v>9.5500981902678568</v>
      </c>
      <c r="F70" s="7">
        <f>Brahmaputra!D70-D70-E70</f>
        <v>-1.3437235111011869</v>
      </c>
      <c r="G70" s="7">
        <f t="shared" si="24"/>
        <v>-0.66415331052421755</v>
      </c>
      <c r="H70" s="7">
        <f>AVERAGE(Brahmaputra!H64:H75)-AVERAGE(Brahmaputra!$H$2:$H$349)</f>
        <v>9.1493979080382815E-2</v>
      </c>
      <c r="I70" s="7">
        <f t="shared" si="14"/>
        <v>1.8639302937797311</v>
      </c>
      <c r="J70" s="7">
        <f>Brahmaputra!H70-H70-I70-AVERAGE(Brahmaputra!$H$2:$H$349)</f>
        <v>0.22435706288683832</v>
      </c>
      <c r="K70" s="7">
        <f>AVERAGE(Brahmaputra!I64:I75)-AVERAGE(Brahmaputra!$I$2:$I$349)</f>
        <v>6.4113014486206339</v>
      </c>
      <c r="L70" s="7">
        <f t="shared" si="15"/>
        <v>-0.99622113336312168</v>
      </c>
      <c r="M70" s="7">
        <f>Brahmaputra!I70-K70-L70-AVERAGE(Brahmaputra!$I$2:$I$349)</f>
        <v>-1.4091264136865789E-2</v>
      </c>
      <c r="N70" s="7">
        <f>AVERAGE(Brahmaputra!J64:J75)-AVERAGE(Brahmaputra!$J$2:$J$349)</f>
        <v>0.77793109772988345</v>
      </c>
      <c r="O70" s="7">
        <f t="shared" si="16"/>
        <v>4.1451948143452384</v>
      </c>
      <c r="P70" s="7">
        <f>Brahmaputra!J70-N70-O70-AVERAGE(Brahmaputra!$J$2:$J$349)</f>
        <v>5.2084456488094233E-2</v>
      </c>
      <c r="Q70" s="7">
        <f>AVERAGE(Brahmaputra!K64:K75)-AVERAGE(Brahmaputra!$K$2:$K$349)</f>
        <v>3.5421519540228541E-3</v>
      </c>
      <c r="R70" s="7">
        <f t="shared" si="17"/>
        <v>-0.1654841590773809</v>
      </c>
      <c r="S70" s="7">
        <f>Brahmaputra!K70-Q70-R70-AVERAGE(Brahmaputra!$K$2:$K$349)</f>
        <v>-4.6100944255952458E-2</v>
      </c>
      <c r="T70" s="7">
        <f>AVERAGE(Brahmaputra!L64:L75)-AVERAGE(Brahmaputra!$L$2:$L$349)</f>
        <v>0.71727280474138322</v>
      </c>
      <c r="U70" s="7">
        <f t="shared" si="18"/>
        <v>4.2957818960714302</v>
      </c>
      <c r="V70" s="7">
        <f>Brahmaputra!L70-T70-U70-AVERAGE(Brahmaputra!$L$2:$L$349)</f>
        <v>-0.67717812773809705</v>
      </c>
      <c r="W70" s="7">
        <f>AVERAGE(Brahmaputra!M64:M75)-AVERAGE(Brahmaputra!$M$2:$M$349)</f>
        <v>6.5368915517241555E-3</v>
      </c>
      <c r="X70" s="7">
        <f t="shared" si="19"/>
        <v>9.0269482291666647E-2</v>
      </c>
      <c r="Y70" s="7">
        <f>Brahmaputra!M70-W70-X70-AVERAGE(Brahmaputra!$M$2:$M$349)</f>
        <v>5.6636285416666599E-3</v>
      </c>
      <c r="Z70" s="7">
        <f>AVERAGE(Brahmaputra!N64:N75)-AVERAGE(Brahmaputra!$N$2:$N$349)</f>
        <v>0.67920588442528773</v>
      </c>
      <c r="AA70" s="7">
        <f t="shared" si="20"/>
        <v>-1.9931098811904762</v>
      </c>
      <c r="AB70" s="7">
        <f>Brahmaputra!N70-Z70-AA70-AVERAGE(Brahmaputra!$N$2:$N$349)</f>
        <v>-0.64834648047619048</v>
      </c>
      <c r="AC70" s="7">
        <f>AVERAGE(Brahmaputra!O64:O75)-AVERAGE(Brahmaputra!$O$2:$O$349)</f>
        <v>0.21025157385057724</v>
      </c>
      <c r="AD70" s="7">
        <f t="shared" si="21"/>
        <v>1.7862872265773841</v>
      </c>
      <c r="AE70" s="7">
        <f>Brahmaputra!O70-AC70-AD70-AVERAGE(Brahmaputra!$O$2:$O$349)</f>
        <v>-0.15640751574404987</v>
      </c>
      <c r="AF70" s="7">
        <f>AVERAGE(Brahmaputra!P64:P75)-AVERAGE(Brahmaputra!$P$2:$P$349)</f>
        <v>0.39119069491379332</v>
      </c>
      <c r="AG70" s="7">
        <f t="shared" si="22"/>
        <v>0.52345403125000023</v>
      </c>
      <c r="AH70" s="7">
        <f>Brahmaputra!P70-AF70-AG70-AVERAGE(Brahmaputra!$P$2:$P$349)</f>
        <v>-8.3692902916666867E-2</v>
      </c>
    </row>
    <row r="71" spans="1:34" x14ac:dyDescent="0.2">
      <c r="A71" s="3">
        <v>34987</v>
      </c>
      <c r="B71">
        <f t="shared" si="25"/>
        <v>1995</v>
      </c>
      <c r="C71">
        <f t="shared" si="26"/>
        <v>10</v>
      </c>
      <c r="D71" s="7">
        <f>AVERAGE(Brahmaputra!D65:D76)</f>
        <v>9.5079201299999969</v>
      </c>
      <c r="E71" s="7">
        <f t="shared" si="13"/>
        <v>3.1015316704166667</v>
      </c>
      <c r="F71" s="7">
        <f>Brahmaputra!D71-D71-E71</f>
        <v>-1.4719148004166636</v>
      </c>
      <c r="G71" s="7">
        <f t="shared" si="24"/>
        <v>-0.83674987164371994</v>
      </c>
      <c r="H71" s="7">
        <f>AVERAGE(Brahmaputra!H65:H76)-AVERAGE(Brahmaputra!$H$2:$H$349)</f>
        <v>0.13385237741363198</v>
      </c>
      <c r="I71" s="7">
        <f t="shared" si="14"/>
        <v>1.5615270709822653</v>
      </c>
      <c r="J71" s="7">
        <f>Brahmaputra!H71-H71-I71-AVERAGE(Brahmaputra!$H$2:$H$349)</f>
        <v>0.14986819735111112</v>
      </c>
      <c r="K71" s="7">
        <f>AVERAGE(Brahmaputra!I65:I76)-AVERAGE(Brahmaputra!$I$2:$I$349)</f>
        <v>6.3453154511206264</v>
      </c>
      <c r="L71" s="7">
        <f t="shared" si="15"/>
        <v>-0.68984669729167081</v>
      </c>
      <c r="M71" s="7">
        <f>Brahmaputra!I71-K71-L71-AVERAGE(Brahmaputra!$I$2:$I$349)</f>
        <v>-6.6895782708314755E-2</v>
      </c>
      <c r="N71" s="7">
        <f>AVERAGE(Brahmaputra!J65:J76)-AVERAGE(Brahmaputra!$J$2:$J$349)</f>
        <v>0.81240382189654969</v>
      </c>
      <c r="O71" s="7">
        <f t="shared" si="16"/>
        <v>2.2050390265773805</v>
      </c>
      <c r="P71" s="7">
        <f>Brahmaputra!J71-N71-O71-AVERAGE(Brahmaputra!$J$2:$J$349)</f>
        <v>3.3111610089286536E-2</v>
      </c>
      <c r="Q71" s="7">
        <f>AVERAGE(Brahmaputra!K65:K76)-AVERAGE(Brahmaputra!$K$2:$K$349)</f>
        <v>-2.3115721264377331E-4</v>
      </c>
      <c r="R71" s="7">
        <f t="shared" si="17"/>
        <v>-3.8391004761904712E-2</v>
      </c>
      <c r="S71" s="7">
        <f>Brahmaputra!K71-Q71-R71-AVERAGE(Brahmaputra!$K$2:$K$349)</f>
        <v>5.3694605952379626E-3</v>
      </c>
      <c r="T71" s="7">
        <f>AVERAGE(Brahmaputra!L65:L76)-AVERAGE(Brahmaputra!$L$2:$L$349)</f>
        <v>0.77765431640805005</v>
      </c>
      <c r="U71" s="7">
        <f t="shared" si="18"/>
        <v>0.73292811175595229</v>
      </c>
      <c r="V71" s="7">
        <f>Brahmaputra!L71-T71-U71-AVERAGE(Brahmaputra!$L$2:$L$349)</f>
        <v>-0.36786925508928636</v>
      </c>
      <c r="W71" s="7">
        <f>AVERAGE(Brahmaputra!M65:M76)-AVERAGE(Brahmaputra!$M$2:$M$349)</f>
        <v>6.5004523850574758E-3</v>
      </c>
      <c r="X71" s="7">
        <f t="shared" si="19"/>
        <v>9.0308443422619095E-2</v>
      </c>
      <c r="Y71" s="7">
        <f>Brahmaputra!M71-W71-X71-AVERAGE(Brahmaputra!$M$2:$M$349)</f>
        <v>5.6611065773808922E-3</v>
      </c>
      <c r="Z71" s="7">
        <f>AVERAGE(Brahmaputra!N65:N76)-AVERAGE(Brahmaputra!$N$2:$N$349)</f>
        <v>0.72785861275862151</v>
      </c>
      <c r="AA71" s="7">
        <f t="shared" si="20"/>
        <v>-1.748290648452381</v>
      </c>
      <c r="AB71" s="7">
        <f>Brahmaputra!N71-Z71-AA71-AVERAGE(Brahmaputra!$N$2:$N$349)</f>
        <v>-0.74425991154761939</v>
      </c>
      <c r="AC71" s="7">
        <f>AVERAGE(Brahmaputra!O65:O76)-AVERAGE(Brahmaputra!$O$2:$O$349)</f>
        <v>0.29851663551724528</v>
      </c>
      <c r="AD71" s="7">
        <f t="shared" si="21"/>
        <v>1.2664617161309533</v>
      </c>
      <c r="AE71" s="7">
        <f>Brahmaputra!O71-AC71-AD71-AVERAGE(Brahmaputra!$O$2:$O$349)</f>
        <v>-0.24119590696428794</v>
      </c>
      <c r="AF71" s="7">
        <f>AVERAGE(Brahmaputra!P65:P76)-AVERAGE(Brahmaputra!$P$2:$P$349)</f>
        <v>0.40603919158045998</v>
      </c>
      <c r="AG71" s="7">
        <f t="shared" si="22"/>
        <v>-0.27820306464285721</v>
      </c>
      <c r="AH71" s="7">
        <f>Brahmaputra!P71-AF71-AG71-AVERAGE(Brahmaputra!$P$2:$P$349)</f>
        <v>-0.24571920369047606</v>
      </c>
    </row>
    <row r="72" spans="1:34" x14ac:dyDescent="0.2">
      <c r="A72" s="3">
        <v>35018</v>
      </c>
      <c r="B72">
        <f t="shared" si="25"/>
        <v>1995</v>
      </c>
      <c r="C72">
        <f t="shared" si="26"/>
        <v>11</v>
      </c>
      <c r="D72" s="7">
        <f>AVERAGE(Brahmaputra!D66:D77)</f>
        <v>9.6617161266666649</v>
      </c>
      <c r="E72" s="7">
        <f t="shared" si="13"/>
        <v>-3.8334403570833331</v>
      </c>
      <c r="F72" s="7">
        <f>Brahmaputra!D72-D72-E72</f>
        <v>-1.5775090195833315</v>
      </c>
      <c r="G72" s="7">
        <f t="shared" si="24"/>
        <v>-0.78513998038944177</v>
      </c>
      <c r="H72" s="7">
        <f>AVERAGE(Brahmaputra!H66:H77)-AVERAGE(Brahmaputra!$H$2:$H$349)</f>
        <v>0.17418644324686738</v>
      </c>
      <c r="I72" s="7">
        <f t="shared" si="14"/>
        <v>0.78955750136890401</v>
      </c>
      <c r="J72" s="7">
        <f>Brahmaputra!H72-H72-I72-AVERAGE(Brahmaputra!$H$2:$H$349)</f>
        <v>6.5890901131183455E-2</v>
      </c>
      <c r="K72" s="7">
        <f>AVERAGE(Brahmaputra!I66:I77)-AVERAGE(Brahmaputra!$I$2:$I$349)</f>
        <v>6.2717572794539791</v>
      </c>
      <c r="L72" s="7">
        <f t="shared" si="15"/>
        <v>-0.51615917145832668</v>
      </c>
      <c r="M72" s="7">
        <f>Brahmaputra!I72-K72-L72-AVERAGE(Brahmaputra!$I$2:$I$349)</f>
        <v>-3.6100687501061657E-4</v>
      </c>
      <c r="N72" s="7">
        <f>AVERAGE(Brahmaputra!J66:J77)-AVERAGE(Brahmaputra!$J$2:$J$349)</f>
        <v>0.84726587356321659</v>
      </c>
      <c r="O72" s="7">
        <f t="shared" si="16"/>
        <v>-0.23055486505952505</v>
      </c>
      <c r="P72" s="7">
        <f>Brahmaputra!J72-N72-O72-AVERAGE(Brahmaputra!$J$2:$J$349)</f>
        <v>-0.4096786199404745</v>
      </c>
      <c r="Q72" s="7">
        <f>AVERAGE(Brahmaputra!K66:K77)-AVERAGE(Brahmaputra!$K$2:$K$349)</f>
        <v>-6.9846471264378707E-4</v>
      </c>
      <c r="R72" s="7">
        <f t="shared" si="17"/>
        <v>0.116870997797619</v>
      </c>
      <c r="S72" s="7">
        <f>Brahmaputra!K72-Q72-R72-AVERAGE(Brahmaputra!$K$2:$K$349)</f>
        <v>-1.7313044642857101E-3</v>
      </c>
      <c r="T72" s="7">
        <f>AVERAGE(Brahmaputra!L66:L77)-AVERAGE(Brahmaputra!$L$2:$L$349)</f>
        <v>0.83252794224138338</v>
      </c>
      <c r="U72" s="7">
        <f t="shared" si="18"/>
        <v>-2.1226351544047617</v>
      </c>
      <c r="V72" s="7">
        <f>Brahmaputra!L72-T72-U72-AVERAGE(Brahmaputra!$L$2:$L$349)</f>
        <v>-0.40760319476190521</v>
      </c>
      <c r="W72" s="7">
        <f>AVERAGE(Brahmaputra!M66:M77)-AVERAGE(Brahmaputra!$M$2:$M$349)</f>
        <v>6.4996140517241396E-3</v>
      </c>
      <c r="X72" s="7">
        <f t="shared" si="19"/>
        <v>-6.7878083333333394E-3</v>
      </c>
      <c r="Y72" s="7">
        <f>Brahmaputra!M72-W72-X72-AVERAGE(Brahmaputra!$M$2:$M$349)</f>
        <v>-4.3139533333333147E-3</v>
      </c>
      <c r="Z72" s="7">
        <f>AVERAGE(Brahmaputra!N66:N77)-AVERAGE(Brahmaputra!$N$2:$N$349)</f>
        <v>0.75621067525862129</v>
      </c>
      <c r="AA72" s="7">
        <f t="shared" si="20"/>
        <v>-1.0832380851488095</v>
      </c>
      <c r="AB72" s="7">
        <f>Brahmaputra!N72-Z72-AA72-AVERAGE(Brahmaputra!$N$2:$N$349)</f>
        <v>-0.56677460735119078</v>
      </c>
      <c r="AC72" s="7">
        <f>AVERAGE(Brahmaputra!O66:O77)-AVERAGE(Brahmaputra!$O$2:$O$349)</f>
        <v>0.36217658135057818</v>
      </c>
      <c r="AD72" s="7">
        <f t="shared" si="21"/>
        <v>-3.2371246011905441E-2</v>
      </c>
      <c r="AE72" s="7">
        <f>Brahmaputra!O72-AC72-AD72-AVERAGE(Brahmaputra!$O$2:$O$349)</f>
        <v>0.13615087934523906</v>
      </c>
      <c r="AF72" s="7">
        <f>AVERAGE(Brahmaputra!P66:P77)-AVERAGE(Brahmaputra!$P$2:$P$349)</f>
        <v>0.4117836407471267</v>
      </c>
      <c r="AG72" s="7">
        <f t="shared" si="22"/>
        <v>-0.74812064749999996</v>
      </c>
      <c r="AH72" s="7">
        <f>Brahmaputra!P72-AF72-AG72-AVERAGE(Brahmaputra!$P$2:$P$349)</f>
        <v>-0.38909468000000003</v>
      </c>
    </row>
    <row r="73" spans="1:34" x14ac:dyDescent="0.2">
      <c r="A73" s="3">
        <v>35048</v>
      </c>
      <c r="B73">
        <f t="shared" si="25"/>
        <v>1995</v>
      </c>
      <c r="C73">
        <f t="shared" si="26"/>
        <v>12</v>
      </c>
      <c r="D73" s="7">
        <f>AVERAGE(Brahmaputra!D67:D78)</f>
        <v>9.8151792516666649</v>
      </c>
      <c r="E73" s="7">
        <f t="shared" si="13"/>
        <v>-7.6711023341964264</v>
      </c>
      <c r="F73" s="7">
        <f>Brahmaputra!D73-D73-E73</f>
        <v>-0.77408811747023876</v>
      </c>
      <c r="G73" s="7">
        <f t="shared" si="24"/>
        <v>-0.52315246544442495</v>
      </c>
      <c r="H73" s="7">
        <f>AVERAGE(Brahmaputra!H67:H78)-AVERAGE(Brahmaputra!$H$2:$H$349)</f>
        <v>0.21847762158017758</v>
      </c>
      <c r="I73" s="7">
        <f t="shared" si="14"/>
        <v>0.11721601964302408</v>
      </c>
      <c r="J73" s="7">
        <f>Brahmaputra!H73-H73-I73-AVERAGE(Brahmaputra!$H$2:$H$349)</f>
        <v>1.8025345237902002E-3</v>
      </c>
      <c r="K73" s="7">
        <f>AVERAGE(Brahmaputra!I67:I78)-AVERAGE(Brahmaputra!$I$2:$I$349)</f>
        <v>6.2170201886206513</v>
      </c>
      <c r="L73" s="7">
        <f t="shared" si="15"/>
        <v>-0.36286529005954549</v>
      </c>
      <c r="M73" s="7">
        <f>Brahmaputra!I73-K73-L73-AVERAGE(Brahmaputra!$I$2:$I$349)</f>
        <v>5.7355082559539028E-2</v>
      </c>
      <c r="N73" s="7">
        <f>AVERAGE(Brahmaputra!J67:J78)-AVERAGE(Brahmaputra!$J$2:$J$349)</f>
        <v>0.88181761356321697</v>
      </c>
      <c r="O73" s="7">
        <f t="shared" si="16"/>
        <v>-1.4915722126785718</v>
      </c>
      <c r="P73" s="7">
        <f>Brahmaputra!J73-N73-O73-AVERAGE(Brahmaputra!$J$2:$J$349)</f>
        <v>-0.53938033232142857</v>
      </c>
      <c r="Q73" s="7">
        <f>AVERAGE(Brahmaputra!K67:K78)-AVERAGE(Brahmaputra!$K$2:$K$349)</f>
        <v>-7.0188080459770985E-3</v>
      </c>
      <c r="R73" s="7">
        <f t="shared" si="17"/>
        <v>0.28360994648809518</v>
      </c>
      <c r="S73" s="7">
        <f>Brahmaputra!K73-Q73-R73-AVERAGE(Brahmaputra!$K$2:$K$349)</f>
        <v>-4.1560898214285658E-3</v>
      </c>
      <c r="T73" s="7">
        <f>AVERAGE(Brahmaputra!L67:L78)-AVERAGE(Brahmaputra!$L$2:$L$349)</f>
        <v>0.82933011307471549</v>
      </c>
      <c r="U73" s="7">
        <f t="shared" si="18"/>
        <v>-2.9537349427678565</v>
      </c>
      <c r="V73" s="7">
        <f>Brahmaputra!L73-T73-U73-AVERAGE(Brahmaputra!$L$2:$L$349)</f>
        <v>-0.32110163723214313</v>
      </c>
      <c r="W73" s="7">
        <f>AVERAGE(Brahmaputra!M67:M78)-AVERAGE(Brahmaputra!$M$2:$M$349)</f>
        <v>6.498694051724152E-3</v>
      </c>
      <c r="X73" s="7">
        <f t="shared" si="19"/>
        <v>-9.6227267172619049E-2</v>
      </c>
      <c r="Y73" s="7">
        <f>Brahmaputra!M73-W73-X73-AVERAGE(Brahmaputra!$M$2:$M$349)</f>
        <v>-2.3078644940476012E-3</v>
      </c>
      <c r="Z73" s="7">
        <f>AVERAGE(Brahmaputra!N67:N78)-AVERAGE(Brahmaputra!$N$2:$N$349)</f>
        <v>0.84805475775862105</v>
      </c>
      <c r="AA73" s="7">
        <f t="shared" si="20"/>
        <v>-0.56486741089285708</v>
      </c>
      <c r="AB73" s="7">
        <f>Brahmaputra!N73-Z73-AA73-AVERAGE(Brahmaputra!$N$2:$N$349)</f>
        <v>-9.2145734107142996E-2</v>
      </c>
      <c r="AC73" s="7">
        <f>AVERAGE(Brahmaputra!O67:O78)-AVERAGE(Brahmaputra!$O$2:$O$349)</f>
        <v>0.38709291218391151</v>
      </c>
      <c r="AD73" s="7">
        <f t="shared" si="21"/>
        <v>-1.8336483524702381</v>
      </c>
      <c r="AE73" s="7">
        <f>Brahmaputra!O73-AC73-AD73-AVERAGE(Brahmaputra!$O$2:$O$349)</f>
        <v>0.53519804497023671</v>
      </c>
      <c r="AF73" s="7">
        <f>AVERAGE(Brahmaputra!P67:P78)-AVERAGE(Brahmaputra!$P$2:$P$349)</f>
        <v>0.43389809658045997</v>
      </c>
      <c r="AG73" s="7">
        <f t="shared" si="22"/>
        <v>-0.76901577732142856</v>
      </c>
      <c r="AH73" s="7">
        <f>Brahmaputra!P73-AF73-AG73-AVERAGE(Brahmaputra!$P$2:$P$349)</f>
        <v>-0.40937032601190471</v>
      </c>
    </row>
    <row r="74" spans="1:34" x14ac:dyDescent="0.2">
      <c r="A74" s="3">
        <v>35079</v>
      </c>
      <c r="B74">
        <f t="shared" si="25"/>
        <v>1996</v>
      </c>
      <c r="C74">
        <f t="shared" si="26"/>
        <v>1</v>
      </c>
      <c r="D74" s="7">
        <f>AVERAGE(Brahmaputra!D68:D79)</f>
        <v>9.6710345583333321</v>
      </c>
      <c r="E74" s="7">
        <f t="shared" si="13"/>
        <v>-9.8310118021726201</v>
      </c>
      <c r="F74" s="7">
        <f>Brahmaputra!D74-D74-E74</f>
        <v>0.10830883383928835</v>
      </c>
      <c r="G74" s="7"/>
      <c r="H74" s="7">
        <f>AVERAGE(Brahmaputra!H68:H79)-AVERAGE(Brahmaputra!$H$2:$H$349)</f>
        <v>0.20338667908038133</v>
      </c>
      <c r="I74" s="7">
        <f t="shared" si="14"/>
        <v>-0.70243490354141613</v>
      </c>
      <c r="J74" s="7">
        <f>Brahmaputra!H74-H74-I74-AVERAGE(Brahmaputra!$H$2:$H$349)</f>
        <v>-8.4170929791980598E-2</v>
      </c>
      <c r="K74" s="7">
        <f>AVERAGE(Brahmaputra!I68:I79)-AVERAGE(Brahmaputra!$I$2:$I$349)</f>
        <v>6.2207744869539709</v>
      </c>
      <c r="L74" s="7">
        <f t="shared" si="15"/>
        <v>-0.18310013217261201</v>
      </c>
      <c r="M74" s="7">
        <f>Brahmaputra!I74-K74-L74-AVERAGE(Brahmaputra!$I$2:$I$349)</f>
        <v>1.2988156339289958E-2</v>
      </c>
      <c r="N74" s="7">
        <f>AVERAGE(Brahmaputra!J68:J79)-AVERAGE(Brahmaputra!$J$2:$J$349)</f>
        <v>0.80954102106321724</v>
      </c>
      <c r="O74" s="7">
        <f t="shared" si="16"/>
        <v>-2.6937458217857149</v>
      </c>
      <c r="P74" s="7">
        <f>Brahmaputra!J74-N74-O74-AVERAGE(Brahmaputra!$J$2:$J$349)</f>
        <v>-0.50162387071428549</v>
      </c>
      <c r="Q74" s="7">
        <f>AVERAGE(Brahmaputra!K68:K79)-AVERAGE(Brahmaputra!$K$2:$K$349)</f>
        <v>-1.1267360545977101E-2</v>
      </c>
      <c r="R74" s="7">
        <f t="shared" si="17"/>
        <v>0.284020681547619</v>
      </c>
      <c r="S74" s="7">
        <f>Brahmaputra!K74-Q74-R74-AVERAGE(Brahmaputra!$K$2:$K$349)</f>
        <v>5.147947619047577E-3</v>
      </c>
      <c r="T74" s="7">
        <f>AVERAGE(Brahmaputra!L68:L79)-AVERAGE(Brahmaputra!$L$2:$L$349)</f>
        <v>0.7349286739080485</v>
      </c>
      <c r="U74" s="7">
        <f t="shared" si="18"/>
        <v>-3.5539900079464291</v>
      </c>
      <c r="V74" s="7">
        <f>Brahmaputra!L74-T74-U74-AVERAGE(Brahmaputra!$L$2:$L$349)</f>
        <v>-0.19558890288690378</v>
      </c>
      <c r="W74" s="7">
        <f>AVERAGE(Brahmaputra!M68:M79)-AVERAGE(Brahmaputra!$M$2:$M$349)</f>
        <v>6.4616807183908165E-3</v>
      </c>
      <c r="X74" s="7">
        <f t="shared" si="19"/>
        <v>-1.2000330327380931E-2</v>
      </c>
      <c r="Y74" s="7">
        <f>Brahmaputra!M74-W74-X74-AVERAGE(Brahmaputra!$M$2:$M$349)</f>
        <v>1.787219940476148E-4</v>
      </c>
      <c r="Z74" s="7">
        <f>AVERAGE(Brahmaputra!N68:N79)-AVERAGE(Brahmaputra!$N$2:$N$349)</f>
        <v>1.0040578952586205</v>
      </c>
      <c r="AA74" s="7">
        <f t="shared" si="20"/>
        <v>0.22313553074404791</v>
      </c>
      <c r="AB74" s="7">
        <f>Brahmaputra!N74-Z74-AA74-AVERAGE(Brahmaputra!$N$2:$N$349)</f>
        <v>0.53770001675595269</v>
      </c>
      <c r="AC74" s="7">
        <f>AVERAGE(Brahmaputra!O68:O79)-AVERAGE(Brahmaputra!$O$2:$O$349)</f>
        <v>0.3863828221839114</v>
      </c>
      <c r="AD74" s="7">
        <f t="shared" si="21"/>
        <v>-2.4335143675297619</v>
      </c>
      <c r="AE74" s="7">
        <f>Brahmaputra!O74-AC74-AD74-AVERAGE(Brahmaputra!$O$2:$O$349)</f>
        <v>0.63698579002976174</v>
      </c>
      <c r="AF74" s="7">
        <f>AVERAGE(Brahmaputra!P68:P79)-AVERAGE(Brahmaputra!$P$2:$P$349)</f>
        <v>0.31676075408046001</v>
      </c>
      <c r="AG74" s="7">
        <f t="shared" si="22"/>
        <v>-0.75938111583333334</v>
      </c>
      <c r="AH74" s="7">
        <f>Brahmaputra!P74-AF74-AG74-AVERAGE(Brahmaputra!$P$2:$P$349)</f>
        <v>-0.30329419499999999</v>
      </c>
    </row>
    <row r="75" spans="1:34" x14ac:dyDescent="0.2">
      <c r="A75" s="3">
        <v>35110</v>
      </c>
      <c r="B75">
        <f t="shared" si="25"/>
        <v>1996</v>
      </c>
      <c r="C75">
        <f t="shared" si="26"/>
        <v>2</v>
      </c>
      <c r="D75" s="7">
        <f>AVERAGE(Brahmaputra!D69:D80)</f>
        <v>9.6120876316666681</v>
      </c>
      <c r="E75" s="7">
        <f t="shared" si="13"/>
        <v>-10.399447832172621</v>
      </c>
      <c r="F75" s="7">
        <f>Brahmaputra!D75-D75-E75</f>
        <v>-5.0502109494047431E-2</v>
      </c>
      <c r="G75" s="7"/>
      <c r="H75" s="7">
        <f>AVERAGE(Brahmaputra!H69:H80)-AVERAGE(Brahmaputra!$H$2:$H$349)</f>
        <v>0.18724287991358324</v>
      </c>
      <c r="I75" s="7">
        <f t="shared" si="14"/>
        <v>-1.1313571025597184</v>
      </c>
      <c r="J75" s="7">
        <f>Brahmaputra!H75-H75-I75-AVERAGE(Brahmaputra!$H$2:$H$349)</f>
        <v>-9.3938921606877557E-2</v>
      </c>
      <c r="K75" s="7">
        <f>AVERAGE(Brahmaputra!I69:I80)-AVERAGE(Brahmaputra!$I$2:$I$349)</f>
        <v>6.2251162477872981</v>
      </c>
      <c r="L75" s="7">
        <f t="shared" si="15"/>
        <v>5.4967789672630829E-2</v>
      </c>
      <c r="M75" s="7">
        <f>Brahmaputra!I75-K75-L75-AVERAGE(Brahmaputra!$I$2:$I$349)</f>
        <v>-5.5982496339282761E-2</v>
      </c>
      <c r="N75" s="7">
        <f>AVERAGE(Brahmaputra!J69:J80)-AVERAGE(Brahmaputra!$J$2:$J$349)</f>
        <v>0.74773911022988404</v>
      </c>
      <c r="O75" s="7">
        <f t="shared" si="16"/>
        <v>-3.2128204064583334</v>
      </c>
      <c r="P75" s="7">
        <f>Brahmaputra!J75-N75-O75-AVERAGE(Brahmaputra!$J$2:$J$349)</f>
        <v>-0.53684422520833408</v>
      </c>
      <c r="Q75" s="7">
        <f>AVERAGE(Brahmaputra!K69:K80)-AVERAGE(Brahmaputra!$K$2:$K$349)</f>
        <v>-1.1866446379310447E-2</v>
      </c>
      <c r="R75" s="7">
        <f t="shared" si="17"/>
        <v>3.4406856696428567E-2</v>
      </c>
      <c r="S75" s="7">
        <f>Brahmaputra!K75-Q75-R75-AVERAGE(Brahmaputra!$K$2:$K$349)</f>
        <v>3.0795748303571402E-2</v>
      </c>
      <c r="T75" s="7">
        <f>AVERAGE(Brahmaputra!L69:L80)-AVERAGE(Brahmaputra!$L$2:$L$349)</f>
        <v>0.76591522140805068</v>
      </c>
      <c r="U75" s="7">
        <f t="shared" si="18"/>
        <v>-3.8932249065476183</v>
      </c>
      <c r="V75" s="7">
        <f>Brahmaputra!L75-T75-U75-AVERAGE(Brahmaputra!$L$2:$L$349)</f>
        <v>-0.43890000178571675</v>
      </c>
      <c r="W75" s="7">
        <f>AVERAGE(Brahmaputra!M69:M80)-AVERAGE(Brahmaputra!$M$2:$M$349)</f>
        <v>6.3491682183908216E-3</v>
      </c>
      <c r="X75" s="7">
        <f t="shared" si="19"/>
        <v>-1.1441993244047627E-2</v>
      </c>
      <c r="Y75" s="7">
        <f>Brahmaputra!M75-W75-X75-AVERAGE(Brahmaputra!$M$2:$M$349)</f>
        <v>1.6139741071430347E-4</v>
      </c>
      <c r="Z75" s="7">
        <f>AVERAGE(Brahmaputra!N69:N80)-AVERAGE(Brahmaputra!$N$2:$N$349)</f>
        <v>1.0532772777586206</v>
      </c>
      <c r="AA75" s="7">
        <f t="shared" si="20"/>
        <v>1.2550268405654763</v>
      </c>
      <c r="AB75" s="7">
        <f>Brahmaputra!N75-Z75-AA75-AVERAGE(Brahmaputra!$N$2:$N$349)</f>
        <v>0.95139656443452392</v>
      </c>
      <c r="AC75" s="7">
        <f>AVERAGE(Brahmaputra!O69:O80)-AVERAGE(Brahmaputra!$O$2:$O$349)</f>
        <v>0.38620782301724432</v>
      </c>
      <c r="AD75" s="7">
        <f t="shared" si="21"/>
        <v>-2.758445452797619</v>
      </c>
      <c r="AE75" s="7">
        <f>Brahmaputra!O75-AC75-AD75-AVERAGE(Brahmaputra!$O$2:$O$349)</f>
        <v>0.33287997446428719</v>
      </c>
      <c r="AF75" s="7">
        <f>AVERAGE(Brahmaputra!P69:P80)-AVERAGE(Brahmaputra!$P$2:$P$349)</f>
        <v>0.25209625074712672</v>
      </c>
      <c r="AG75" s="7">
        <f t="shared" si="22"/>
        <v>-0.73655440919642856</v>
      </c>
      <c r="AH75" s="7">
        <f>Brahmaputra!P75-AF75-AG75-AVERAGE(Brahmaputra!$P$2:$P$349)</f>
        <v>-0.24007351830357149</v>
      </c>
    </row>
    <row r="76" spans="1:34" x14ac:dyDescent="0.2">
      <c r="A76" s="3">
        <v>35139</v>
      </c>
      <c r="B76">
        <f t="shared" si="25"/>
        <v>1996</v>
      </c>
      <c r="C76">
        <f t="shared" si="26"/>
        <v>3</v>
      </c>
      <c r="D76" s="7">
        <f>AVERAGE(Brahmaputra!D70:D81)</f>
        <v>9.6121183083333346</v>
      </c>
      <c r="E76" s="7">
        <f t="shared" si="13"/>
        <v>-8.9591136421726176</v>
      </c>
      <c r="F76" s="7">
        <f>Brahmaputra!D76-D76-E76</f>
        <v>1.9635014338392835</v>
      </c>
      <c r="G76" s="7"/>
      <c r="H76" s="7">
        <f>AVERAGE(Brahmaputra!H70:H81)-AVERAGE(Brahmaputra!$H$2:$H$349)</f>
        <v>0.18434370991360538</v>
      </c>
      <c r="I76" s="7">
        <f t="shared" si="14"/>
        <v>-1.4790100816072709</v>
      </c>
      <c r="J76" s="7">
        <f>Brahmaputra!H76-H76-I76-AVERAGE(Brahmaputra!$H$2:$H$349)</f>
        <v>-2.6223682559361805E-2</v>
      </c>
      <c r="K76" s="7">
        <f>AVERAGE(Brahmaputra!I70:I81)-AVERAGE(Brahmaputra!$I$2:$I$349)</f>
        <v>6.2215520486206373</v>
      </c>
      <c r="L76" s="7">
        <f t="shared" si="15"/>
        <v>0.38689349922620409</v>
      </c>
      <c r="M76" s="7">
        <f>Brahmaputra!I76-K76-L76-AVERAGE(Brahmaputra!$I$2:$I$349)</f>
        <v>-6.4924146726198728E-2</v>
      </c>
      <c r="N76" s="7">
        <f>AVERAGE(Brahmaputra!J70:J81)-AVERAGE(Brahmaputra!$J$2:$J$349)</f>
        <v>0.74540753522988368</v>
      </c>
      <c r="O76" s="7">
        <f t="shared" si="16"/>
        <v>-3.3254686616666671</v>
      </c>
      <c r="P76" s="7">
        <f>Brahmaputra!J76-N76-O76-AVERAGE(Brahmaputra!$J$2:$J$349)</f>
        <v>-0.25433159500000002</v>
      </c>
      <c r="Q76" s="7">
        <f>AVERAGE(Brahmaputra!K70:K81)-AVERAGE(Brahmaputra!$K$2:$K$349)</f>
        <v>-1.0665807212643763E-2</v>
      </c>
      <c r="R76" s="7">
        <f t="shared" si="17"/>
        <v>3.16305175892857E-2</v>
      </c>
      <c r="S76" s="7">
        <f>Brahmaputra!K76-Q76-R76-AVERAGE(Brahmaputra!$K$2:$K$349)</f>
        <v>-2.6235417559524188E-3</v>
      </c>
      <c r="T76" s="7">
        <f>AVERAGE(Brahmaputra!L70:L81)-AVERAGE(Brahmaputra!$L$2:$L$349)</f>
        <v>0.77102635974138334</v>
      </c>
      <c r="U76" s="7">
        <f t="shared" si="18"/>
        <v>-3.7069207016071424</v>
      </c>
      <c r="V76" s="7">
        <f>Brahmaputra!L76-T76-U76-AVERAGE(Brahmaputra!$L$2:$L$349)</f>
        <v>0.39423127494047527</v>
      </c>
      <c r="W76" s="7">
        <f>AVERAGE(Brahmaputra!M70:M81)-AVERAGE(Brahmaputra!$M$2:$M$349)</f>
        <v>6.2366357183908372E-3</v>
      </c>
      <c r="X76" s="7">
        <f t="shared" si="19"/>
        <v>-1.138205517857141E-2</v>
      </c>
      <c r="Y76" s="7">
        <f>Brahmaputra!M76-W76-X76-AVERAGE(Brahmaputra!$M$2:$M$349)</f>
        <v>2.1399184523807069E-4</v>
      </c>
      <c r="Z76" s="7">
        <f>AVERAGE(Brahmaputra!N70:N81)-AVERAGE(Brahmaputra!$N$2:$N$349)</f>
        <v>1.0650177977586206</v>
      </c>
      <c r="AA76" s="7">
        <f t="shared" si="20"/>
        <v>2.3465298505952386</v>
      </c>
      <c r="AB76" s="7">
        <f>Brahmaputra!N76-Z76-AA76-AVERAGE(Brahmaputra!$N$2:$N$349)</f>
        <v>1.2231167944047616</v>
      </c>
      <c r="AC76" s="7">
        <f>AVERAGE(Brahmaputra!O70:O81)-AVERAGE(Brahmaputra!$O$2:$O$349)</f>
        <v>0.38733339718391058</v>
      </c>
      <c r="AD76" s="7">
        <f t="shared" si="21"/>
        <v>-2.5350125833333319</v>
      </c>
      <c r="AE76" s="7">
        <f>Brahmaputra!O76-AC76-AD76-AVERAGE(Brahmaputra!$O$2:$O$349)</f>
        <v>0.73710857083333181</v>
      </c>
      <c r="AF76" s="7">
        <f>AVERAGE(Brahmaputra!P70:P81)-AVERAGE(Brahmaputra!$P$2:$P$349)</f>
        <v>0.2418570865804599</v>
      </c>
      <c r="AG76" s="7">
        <f t="shared" si="22"/>
        <v>-0.6663830883035714</v>
      </c>
      <c r="AH76" s="7">
        <f>Brahmaputra!P76-AF76-AG76-AVERAGE(Brahmaputra!$P$2:$P$349)</f>
        <v>-4.3070485029761851E-2</v>
      </c>
    </row>
    <row r="77" spans="1:34" x14ac:dyDescent="0.2">
      <c r="A77" s="3">
        <v>35170</v>
      </c>
      <c r="B77">
        <f t="shared" si="25"/>
        <v>1996</v>
      </c>
      <c r="C77">
        <f t="shared" si="26"/>
        <v>4</v>
      </c>
      <c r="D77" s="7">
        <f>AVERAGE(Brahmaputra!D71:D82)</f>
        <v>9.5241043408333326</v>
      </c>
      <c r="E77" s="7">
        <f t="shared" si="13"/>
        <v>-4.1105988170833339</v>
      </c>
      <c r="F77" s="7">
        <f>Brahmaputra!D77-D77-E77</f>
        <v>0.47420933625000128</v>
      </c>
      <c r="G77" s="7"/>
      <c r="H77" s="7">
        <f>AVERAGE(Brahmaputra!H71:H82)-AVERAGE(Brahmaputra!$H$2:$H$349)</f>
        <v>0.15938541741365952</v>
      </c>
      <c r="I77" s="7">
        <f t="shared" si="14"/>
        <v>-1.7137204121727336</v>
      </c>
      <c r="J77" s="7">
        <f>Brahmaputra!H77-H77-I77-AVERAGE(Brahmaputra!$H$2:$H$349)</f>
        <v>-0.10621569949387322</v>
      </c>
      <c r="K77" s="7">
        <f>AVERAGE(Brahmaputra!I71:I82)-AVERAGE(Brahmaputra!$I$2:$I$349)</f>
        <v>6.2204972844539697</v>
      </c>
      <c r="L77" s="7">
        <f t="shared" si="15"/>
        <v>0.71717339565478255</v>
      </c>
      <c r="M77" s="7">
        <f>Brahmaputra!I77-K77-L77-AVERAGE(Brahmaputra!$I$2:$I$349)</f>
        <v>-0.15979716898810636</v>
      </c>
      <c r="N77" s="7">
        <f>AVERAGE(Brahmaputra!J71:J82)-AVERAGE(Brahmaputra!$J$2:$J$349)</f>
        <v>0.7071869710632166</v>
      </c>
      <c r="O77" s="7">
        <f t="shared" si="16"/>
        <v>-2.9575804788095241</v>
      </c>
      <c r="P77" s="7">
        <f>Brahmaputra!J77-N77-O77-AVERAGE(Brahmaputra!$J$2:$J$349)</f>
        <v>-0.19686919369047562</v>
      </c>
      <c r="Q77" s="7">
        <f>AVERAGE(Brahmaputra!K71:K82)-AVERAGE(Brahmaputra!$K$2:$K$349)</f>
        <v>-4.0513338793105036E-3</v>
      </c>
      <c r="R77" s="7">
        <f t="shared" si="17"/>
        <v>-6.7919355922619051E-2</v>
      </c>
      <c r="S77" s="7">
        <f>Brahmaputra!K77-Q77-R77-AVERAGE(Brahmaputra!$K$2:$K$349)</f>
        <v>5.9638948422619076E-2</v>
      </c>
      <c r="T77" s="7">
        <f>AVERAGE(Brahmaputra!L71:L82)-AVERAGE(Brahmaputra!$L$2:$L$349)</f>
        <v>0.80311312890804842</v>
      </c>
      <c r="U77" s="7">
        <f t="shared" si="18"/>
        <v>-2.2841316058333341</v>
      </c>
      <c r="V77" s="7">
        <f>Brahmaputra!L77-T77-U77-AVERAGE(Brahmaputra!$L$2:$L$349)</f>
        <v>0.27451090000000189</v>
      </c>
      <c r="W77" s="7">
        <f>AVERAGE(Brahmaputra!M71:M82)-AVERAGE(Brahmaputra!$M$2:$M$349)</f>
        <v>6.1241032183907973E-3</v>
      </c>
      <c r="X77" s="7">
        <f t="shared" si="19"/>
        <v>-6.833581175595238E-2</v>
      </c>
      <c r="Y77" s="7">
        <f>Brahmaputra!M77-W77-X77-AVERAGE(Brahmaputra!$M$2:$M$349)</f>
        <v>-5.3422590773809231E-3</v>
      </c>
      <c r="Z77" s="7">
        <f>AVERAGE(Brahmaputra!N71:N82)-AVERAGE(Brahmaputra!$N$2:$N$349)</f>
        <v>1.0662967435919537</v>
      </c>
      <c r="AA77" s="7">
        <f t="shared" si="20"/>
        <v>3.3466519697916675</v>
      </c>
      <c r="AB77" s="7">
        <f>Brahmaputra!N77-Z77-AA77-AVERAGE(Brahmaputra!$N$2:$N$349)</f>
        <v>1.0192897793749998</v>
      </c>
      <c r="AC77" s="7">
        <f>AVERAGE(Brahmaputra!O71:O82)-AVERAGE(Brahmaputra!$O$2:$O$349)</f>
        <v>0.38340743801724564</v>
      </c>
      <c r="AD77" s="7">
        <f t="shared" si="21"/>
        <v>-0.60610946633928542</v>
      </c>
      <c r="AE77" s="7">
        <f>Brahmaputra!O77-AC77-AD77-AVERAGE(Brahmaputra!$O$2:$O$349)</f>
        <v>-0.32249831699404918</v>
      </c>
      <c r="AF77" s="7">
        <f>AVERAGE(Brahmaputra!P71:P82)-AVERAGE(Brahmaputra!$P$2:$P$349)</f>
        <v>0.18213241241379341</v>
      </c>
      <c r="AG77" s="7">
        <f t="shared" si="22"/>
        <v>-0.47663300770833333</v>
      </c>
      <c r="AH77" s="7">
        <f>Brahmaputra!P77-AF77-AG77-AVERAGE(Brahmaputra!$P$2:$P$349)</f>
        <v>-8.8474291458333409E-2</v>
      </c>
    </row>
    <row r="78" spans="1:34" x14ac:dyDescent="0.2">
      <c r="A78" s="3">
        <v>35200</v>
      </c>
      <c r="B78">
        <f t="shared" si="25"/>
        <v>1996</v>
      </c>
      <c r="C78">
        <f t="shared" si="26"/>
        <v>5</v>
      </c>
      <c r="D78" s="7">
        <f>AVERAGE(Brahmaputra!D72:D83)</f>
        <v>9.4229366624999997</v>
      </c>
      <c r="E78" s="7">
        <f t="shared" si="13"/>
        <v>1.2718823487797624</v>
      </c>
      <c r="F78" s="7">
        <f>Brahmaputra!D78-D78-E78</f>
        <v>2.1915869287202376</v>
      </c>
      <c r="G78" s="7"/>
      <c r="H78" s="7">
        <f>AVERAGE(Brahmaputra!H72:H83)-AVERAGE(Brahmaputra!$H$2:$H$349)</f>
        <v>0.13190942408039064</v>
      </c>
      <c r="I78" s="7">
        <f t="shared" si="14"/>
        <v>-1.3916413443748752</v>
      </c>
      <c r="J78" s="7">
        <f>Brahmaputra!H78-H78-I78-AVERAGE(Brahmaputra!$H$2:$H$349)</f>
        <v>5.8531806041514756E-2</v>
      </c>
      <c r="K78" s="7">
        <f>AVERAGE(Brahmaputra!I72:I83)-AVERAGE(Brahmaputra!$I$2:$I$349)</f>
        <v>6.2311326602872867</v>
      </c>
      <c r="L78" s="7">
        <f t="shared" si="15"/>
        <v>1.0434534668750075</v>
      </c>
      <c r="M78" s="7">
        <f>Brahmaputra!I78-K78-L78-AVERAGE(Brahmaputra!$I$2:$I$349)</f>
        <v>-0.11793606604165063</v>
      </c>
      <c r="N78" s="7">
        <f>AVERAGE(Brahmaputra!J72:J83)-AVERAGE(Brahmaputra!$J$2:$J$349)</f>
        <v>0.65924465022988343</v>
      </c>
      <c r="O78" s="7">
        <f t="shared" si="16"/>
        <v>-1.5444974760416668</v>
      </c>
      <c r="P78" s="7">
        <f>Brahmaputra!J78-N78-O78-AVERAGE(Brahmaputra!$J$2:$J$349)</f>
        <v>0.36493283437500068</v>
      </c>
      <c r="Q78" s="7">
        <f>AVERAGE(Brahmaputra!K72:K83)-AVERAGE(Brahmaputra!$K$2:$K$349)</f>
        <v>-4.0089030459771191E-3</v>
      </c>
      <c r="R78" s="7">
        <f t="shared" si="17"/>
        <v>-6.0785711785714319E-2</v>
      </c>
      <c r="S78" s="7">
        <f>Brahmaputra!K78-Q78-R78-AVERAGE(Brahmaputra!$K$2:$K$349)</f>
        <v>1.3903513452380944E-2</v>
      </c>
      <c r="T78" s="7">
        <f>AVERAGE(Brahmaputra!L72:L83)-AVERAGE(Brahmaputra!$L$2:$L$349)</f>
        <v>0.78219011057471466</v>
      </c>
      <c r="U78" s="7">
        <f t="shared" si="18"/>
        <v>-0.1956460049107136</v>
      </c>
      <c r="V78" s="7">
        <f>Brahmaputra!L78-T78-U78-AVERAGE(Brahmaputra!$L$2:$L$349)</f>
        <v>0.86768630741071551</v>
      </c>
      <c r="W78" s="7">
        <f>AVERAGE(Brahmaputra!M72:M83)-AVERAGE(Brahmaputra!$M$2:$M$349)</f>
        <v>6.0115707183908129E-3</v>
      </c>
      <c r="X78" s="7">
        <f t="shared" si="19"/>
        <v>-0.14760211184523811</v>
      </c>
      <c r="Y78" s="7">
        <f>Brahmaputra!M78-W78-X78-AVERAGE(Brahmaputra!$M$2:$M$349)</f>
        <v>-6.2697764880952078E-3</v>
      </c>
      <c r="Z78" s="7">
        <f>AVERAGE(Brahmaputra!N72:N83)-AVERAGE(Brahmaputra!$N$2:$N$349)</f>
        <v>1.0769127602586206</v>
      </c>
      <c r="AA78" s="7">
        <f t="shared" si="20"/>
        <v>2.2934716319345241</v>
      </c>
      <c r="AB78" s="7">
        <f>Brahmaputra!N78-Z78-AA78-AVERAGE(Brahmaputra!$N$2:$N$349)</f>
        <v>0.65612862056547616</v>
      </c>
      <c r="AC78" s="7">
        <f>AVERAGE(Brahmaputra!O72:O83)-AVERAGE(Brahmaputra!$O$2:$O$349)</f>
        <v>0.37751023385057714</v>
      </c>
      <c r="AD78" s="7">
        <f t="shared" si="21"/>
        <v>1.3440184679761895</v>
      </c>
      <c r="AE78" s="7">
        <f>Brahmaputra!O78-AC78-AD78-AVERAGE(Brahmaputra!$O$2:$O$349)</f>
        <v>-0.19974057714285465</v>
      </c>
      <c r="AF78" s="7">
        <f>AVERAGE(Brahmaputra!P72:P83)-AVERAGE(Brahmaputra!$P$2:$P$349)</f>
        <v>0.16202299491379335</v>
      </c>
      <c r="AG78" s="7">
        <f t="shared" si="22"/>
        <v>-6.8888486279761851E-2</v>
      </c>
      <c r="AH78" s="7">
        <f>Brahmaputra!P78-AF78-AG78-AVERAGE(Brahmaputra!$P$2:$P$349)</f>
        <v>0.5543313246130952</v>
      </c>
    </row>
    <row r="79" spans="1:34" x14ac:dyDescent="0.2">
      <c r="A79" s="3">
        <v>35231</v>
      </c>
      <c r="B79">
        <f t="shared" si="25"/>
        <v>1996</v>
      </c>
      <c r="C79">
        <f t="shared" si="26"/>
        <v>6</v>
      </c>
      <c r="D79" s="7">
        <f>AVERAGE(Brahmaputra!D73:D84)</f>
        <v>9.5411279449999977</v>
      </c>
      <c r="E79" s="7">
        <f t="shared" si="13"/>
        <v>6.5332860436309508</v>
      </c>
      <c r="F79" s="7">
        <f>Brahmaputra!D79-D79-E79</f>
        <v>5.8156281369050156E-2</v>
      </c>
      <c r="G79" s="7"/>
      <c r="H79" s="7">
        <f>AVERAGE(Brahmaputra!H73:H84)-AVERAGE(Brahmaputra!$H$2:$H$349)</f>
        <v>0.12230147324703466</v>
      </c>
      <c r="I79" s="7">
        <f t="shared" si="14"/>
        <v>-0.33502070056533739</v>
      </c>
      <c r="J79" s="7">
        <f>Brahmaputra!H79-H79-I79-AVERAGE(Brahmaputra!$H$2:$H$349)</f>
        <v>-0.11439641693471003</v>
      </c>
      <c r="K79" s="7">
        <f>AVERAGE(Brahmaputra!I73:I84)-AVERAGE(Brahmaputra!$I$2:$I$349)</f>
        <v>6.2394576011206198</v>
      </c>
      <c r="L79" s="7">
        <f t="shared" si="15"/>
        <v>0.9158503669047775</v>
      </c>
      <c r="M79" s="7">
        <f>Brahmaputra!I79-K79-L79-AVERAGE(Brahmaputra!$I$2:$I$349)</f>
        <v>9.2726983095246851E-2</v>
      </c>
      <c r="N79" s="7">
        <f>AVERAGE(Brahmaputra!J73:J84)-AVERAGE(Brahmaputra!$J$2:$J$349)</f>
        <v>0.66141787522988338</v>
      </c>
      <c r="O79" s="7">
        <f t="shared" si="16"/>
        <v>0.84369749714285636</v>
      </c>
      <c r="P79" s="7">
        <f>Brahmaputra!J79-N79-O79-AVERAGE(Brahmaputra!$J$2:$J$349)</f>
        <v>0.22357161619047705</v>
      </c>
      <c r="Q79" s="7">
        <f>AVERAGE(Brahmaputra!K73:K84)-AVERAGE(Brahmaputra!$K$2:$K$349)</f>
        <v>-7.3042805459771487E-3</v>
      </c>
      <c r="R79" s="7">
        <f t="shared" si="17"/>
        <v>-5.5129099434523848E-2</v>
      </c>
      <c r="S79" s="7">
        <f>Brahmaputra!K79-Q79-R79-AVERAGE(Brahmaputra!$K$2:$K$349)</f>
        <v>-4.8727351398809515E-2</v>
      </c>
      <c r="T79" s="7">
        <f>AVERAGE(Brahmaputra!L73:L84)-AVERAGE(Brahmaputra!$L$2:$L$349)</f>
        <v>0.83888112140804783</v>
      </c>
      <c r="U79" s="7">
        <f t="shared" si="18"/>
        <v>2.7778064690476203</v>
      </c>
      <c r="V79" s="7">
        <f>Brahmaputra!L79-T79-U79-AVERAGE(Brahmaputra!$L$2:$L$349)</f>
        <v>-0.15832299738095124</v>
      </c>
      <c r="W79" s="7">
        <f>AVERAGE(Brahmaputra!M73:M84)-AVERAGE(Brahmaputra!$M$2:$M$349)</f>
        <v>5.9745573850574774E-3</v>
      </c>
      <c r="X79" s="7">
        <f t="shared" si="19"/>
        <v>-6.6843621428571698E-3</v>
      </c>
      <c r="Y79" s="7">
        <f>Brahmaputra!M79-W79-X79-AVERAGE(Brahmaputra!$M$2:$M$349)</f>
        <v>-4.336502857142821E-3</v>
      </c>
      <c r="Z79" s="7">
        <f>AVERAGE(Brahmaputra!N73:N84)-AVERAGE(Brahmaputra!$N$2:$N$349)</f>
        <v>1.120992153591954</v>
      </c>
      <c r="AA79" s="7">
        <f t="shared" si="20"/>
        <v>-0.57267241250000045</v>
      </c>
      <c r="AB79" s="7">
        <f>Brahmaputra!N79-Z79-AA79-AVERAGE(Brahmaputra!$N$2:$N$349)</f>
        <v>0.48912094166666753</v>
      </c>
      <c r="AC79" s="7">
        <f>AVERAGE(Brahmaputra!O73:O84)-AVERAGE(Brahmaputra!$O$2:$O$349)</f>
        <v>0.39421034301724411</v>
      </c>
      <c r="AD79" s="7">
        <f t="shared" si="21"/>
        <v>1.9995909377380947</v>
      </c>
      <c r="AE79" s="7">
        <f>Brahmaputra!O79-AC79-AD79-AVERAGE(Brahmaputra!$O$2:$O$349)</f>
        <v>-0.34339625607142743</v>
      </c>
      <c r="AF79" s="7">
        <f>AVERAGE(Brahmaputra!P73:P84)-AVERAGE(Brahmaputra!$P$2:$P$349)</f>
        <v>0.1651882549137933</v>
      </c>
      <c r="AG79" s="7">
        <f t="shared" si="22"/>
        <v>0.96584900181547617</v>
      </c>
      <c r="AH79" s="7">
        <f>Brahmaputra!P79-AF79-AG79-AVERAGE(Brahmaputra!$P$2:$P$349)</f>
        <v>-7.8088653482142778E-2</v>
      </c>
    </row>
    <row r="80" spans="1:34" x14ac:dyDescent="0.2">
      <c r="A80" s="3">
        <v>35261</v>
      </c>
      <c r="B80">
        <f t="shared" si="25"/>
        <v>1996</v>
      </c>
      <c r="C80">
        <f t="shared" si="26"/>
        <v>7</v>
      </c>
      <c r="D80" s="7">
        <f>AVERAGE(Brahmaputra!D74:D85)</f>
        <v>9.4770248083333311</v>
      </c>
      <c r="E80" s="7">
        <f t="shared" si="13"/>
        <v>11.902680418601191</v>
      </c>
      <c r="F80" s="7">
        <f>Brahmaputra!D80-D80-E80</f>
        <v>2.6180822530654773</v>
      </c>
      <c r="G80" s="7"/>
      <c r="H80" s="7">
        <f>AVERAGE(Brahmaputra!H74:H85)-AVERAGE(Brahmaputra!$H$2:$H$349)</f>
        <v>0.11037927241375201</v>
      </c>
      <c r="I80" s="7">
        <f t="shared" si="14"/>
        <v>0.85920642654741641</v>
      </c>
      <c r="J80" s="7">
        <f>Brahmaputra!H80-H80-I80-AVERAGE(Brahmaputra!$H$2:$H$349)</f>
        <v>0.20354279678588227</v>
      </c>
      <c r="K80" s="7">
        <f>AVERAGE(Brahmaputra!I74:I85)-AVERAGE(Brahmaputra!$I$2:$I$349)</f>
        <v>6.23825915112063</v>
      </c>
      <c r="L80" s="7">
        <f t="shared" si="15"/>
        <v>8.4406965357146646E-2</v>
      </c>
      <c r="M80" s="7">
        <f>Brahmaputra!I80-K80-L80-AVERAGE(Brahmaputra!$I$2:$I$349)</f>
        <v>0.13117174464287018</v>
      </c>
      <c r="N80" s="7">
        <f>AVERAGE(Brahmaputra!J74:J85)-AVERAGE(Brahmaputra!$J$2:$J$349)</f>
        <v>0.65442301189654994</v>
      </c>
      <c r="O80" s="7">
        <f t="shared" si="16"/>
        <v>3.7229272643154747</v>
      </c>
      <c r="P80" s="7">
        <f>Brahmaputra!J80-N80-O80-AVERAGE(Brahmaputra!$J$2:$J$349)</f>
        <v>1.1409738023511906</v>
      </c>
      <c r="Q80" s="7">
        <f>AVERAGE(Brahmaputra!K74:K85)-AVERAGE(Brahmaputra!$K$2:$K$349)</f>
        <v>-7.9028997126437961E-3</v>
      </c>
      <c r="R80" s="7">
        <f t="shared" si="17"/>
        <v>-0.16249005544642856</v>
      </c>
      <c r="S80" s="7">
        <f>Brahmaputra!K80-Q80-R80-AVERAGE(Brahmaputra!$K$2:$K$349)</f>
        <v>-5.0890296220238163E-2</v>
      </c>
      <c r="T80" s="7">
        <f>AVERAGE(Brahmaputra!L74:L85)-AVERAGE(Brahmaputra!$L$2:$L$349)</f>
        <v>0.82445421474138225</v>
      </c>
      <c r="U80" s="7">
        <f t="shared" si="18"/>
        <v>5.2761234117559557</v>
      </c>
      <c r="V80" s="7">
        <f>Brahmaputra!L80-T80-U80-AVERAGE(Brahmaputra!$L$2:$L$349)</f>
        <v>1.2396057365773796</v>
      </c>
      <c r="W80" s="7">
        <f>AVERAGE(Brahmaputra!M74:M85)-AVERAGE(Brahmaputra!$M$2:$M$349)</f>
        <v>5.9409057183908154E-3</v>
      </c>
      <c r="X80" s="7">
        <f t="shared" si="19"/>
        <v>8.9854504851190509E-2</v>
      </c>
      <c r="Y80" s="7">
        <f>Brahmaputra!M80-W80-X80-AVERAGE(Brahmaputra!$M$2:$M$349)</f>
        <v>5.306561815476174E-3</v>
      </c>
      <c r="Z80" s="7">
        <f>AVERAGE(Brahmaputra!N74:N85)-AVERAGE(Brahmaputra!$N$2:$N$349)</f>
        <v>1.1284718219252876</v>
      </c>
      <c r="AA80" s="7">
        <f t="shared" si="20"/>
        <v>-1.6842659136904763</v>
      </c>
      <c r="AB80" s="7">
        <f>Brahmaputra!N80-Z80-AA80-AVERAGE(Brahmaputra!$N$2:$N$349)</f>
        <v>-0.58805024547619023</v>
      </c>
      <c r="AC80" s="7">
        <f>AVERAGE(Brahmaputra!O74:O85)-AVERAGE(Brahmaputra!$O$2:$O$349)</f>
        <v>0.35913833385057892</v>
      </c>
      <c r="AD80" s="7">
        <f t="shared" si="21"/>
        <v>1.8777756315773804</v>
      </c>
      <c r="AE80" s="7">
        <f>Brahmaputra!O80-AC80-AD80-AVERAGE(Brahmaputra!$O$2:$O$349)</f>
        <v>-0.35607509074404753</v>
      </c>
      <c r="AF80" s="7">
        <f>AVERAGE(Brahmaputra!P74:P85)-AVERAGE(Brahmaputra!$P$2:$P$349)</f>
        <v>0.16385581241379332</v>
      </c>
      <c r="AG80" s="7">
        <f t="shared" si="22"/>
        <v>1.8391404206845241</v>
      </c>
      <c r="AH80" s="7">
        <f>Brahmaputra!P80-AF80-AG80-AVERAGE(Brahmaputra!$P$2:$P$349)</f>
        <v>0.89248107014880906</v>
      </c>
    </row>
    <row r="81" spans="1:34" x14ac:dyDescent="0.2">
      <c r="A81" s="3">
        <v>35292</v>
      </c>
      <c r="B81">
        <f t="shared" si="25"/>
        <v>1996</v>
      </c>
      <c r="C81">
        <f t="shared" si="26"/>
        <v>8</v>
      </c>
      <c r="D81" s="7">
        <f>AVERAGE(Brahmaputra!D75:D86)</f>
        <v>9.3046343474999986</v>
      </c>
      <c r="E81" s="7">
        <f t="shared" si="13"/>
        <v>11.76650009080357</v>
      </c>
      <c r="F81" s="7">
        <f>Brahmaputra!D81-D81-E81</f>
        <v>-0.61057268830356826</v>
      </c>
      <c r="G81" s="7"/>
      <c r="H81" s="7">
        <f>AVERAGE(Brahmaputra!H75:H86)-AVERAGE(Brahmaputra!$H$2:$H$349)</f>
        <v>0.10646284991378252</v>
      </c>
      <c r="I81" s="7">
        <f t="shared" si="14"/>
        <v>1.5773398983329798</v>
      </c>
      <c r="J81" s="7">
        <f>Brahmaputra!H81-H81-I81-AVERAGE(Brahmaputra!$H$2:$H$349)</f>
        <v>9.4062077500211672E-2</v>
      </c>
      <c r="K81" s="7">
        <f>AVERAGE(Brahmaputra!I75:I86)-AVERAGE(Brahmaputra!$I$2:$I$349)</f>
        <v>6.2375280011206371</v>
      </c>
      <c r="L81" s="7">
        <f t="shared" si="15"/>
        <v>-0.7963218462797812</v>
      </c>
      <c r="M81" s="7">
        <f>Brahmaputra!I81-K81-L81-AVERAGE(Brahmaputra!$I$2:$I$349)</f>
        <v>0.10642748627978449</v>
      </c>
      <c r="N81" s="7">
        <f>AVERAGE(Brahmaputra!J75:J86)-AVERAGE(Brahmaputra!$J$2:$J$349)</f>
        <v>0.64166247189654957</v>
      </c>
      <c r="O81" s="7">
        <f t="shared" si="16"/>
        <v>4.498384583601192</v>
      </c>
      <c r="P81" s="7">
        <f>Brahmaputra!J81-N81-O81-AVERAGE(Brahmaputra!$J$2:$J$349)</f>
        <v>0.66389962306547545</v>
      </c>
      <c r="Q81" s="7">
        <f>AVERAGE(Brahmaputra!K75:K86)-AVERAGE(Brahmaputra!$K$2:$K$349)</f>
        <v>-6.0198797126438386E-3</v>
      </c>
      <c r="R81" s="7">
        <f t="shared" si="17"/>
        <v>-0.19940513428571427</v>
      </c>
      <c r="S81" s="7">
        <f>Brahmaputra!K81-Q81-R81-AVERAGE(Brahmaputra!$K$2:$K$349)</f>
        <v>-2.2057067380952422E-2</v>
      </c>
      <c r="T81" s="7">
        <f>AVERAGE(Brahmaputra!L75:L86)-AVERAGE(Brahmaputra!$L$2:$L$349)</f>
        <v>0.79207784557471417</v>
      </c>
      <c r="U81" s="7">
        <f t="shared" si="18"/>
        <v>5.5353023097916658</v>
      </c>
      <c r="V81" s="7">
        <f>Brahmaputra!L81-T81-U81-AVERAGE(Brahmaputra!$L$2:$L$349)</f>
        <v>-0.33418451229166557</v>
      </c>
      <c r="W81" s="7">
        <f>AVERAGE(Brahmaputra!M75:M86)-AVERAGE(Brahmaputra!$M$2:$M$349)</f>
        <v>5.9015532183908093E-3</v>
      </c>
      <c r="X81" s="7">
        <f t="shared" si="19"/>
        <v>9.0235917232142832E-2</v>
      </c>
      <c r="Y81" s="7">
        <f>Brahmaputra!M81-W81-X81-AVERAGE(Brahmaputra!$M$2:$M$349)</f>
        <v>4.9821419345238427E-3</v>
      </c>
      <c r="Z81" s="7">
        <f>AVERAGE(Brahmaputra!N75:N86)-AVERAGE(Brahmaputra!$N$2:$N$349)</f>
        <v>1.0669091044252879</v>
      </c>
      <c r="AA81" s="7">
        <f t="shared" si="20"/>
        <v>-1.9590079183928573</v>
      </c>
      <c r="AB81" s="7">
        <f>Brahmaputra!N81-Z81-AA81-AVERAGE(Brahmaputra!$N$2:$N$349)</f>
        <v>-0.9095912032738096</v>
      </c>
      <c r="AC81" s="7">
        <f>AVERAGE(Brahmaputra!O75:O86)-AVERAGE(Brahmaputra!$O$2:$O$349)</f>
        <v>0.29742745968391127</v>
      </c>
      <c r="AD81" s="7">
        <f t="shared" si="21"/>
        <v>1.8896907220535706</v>
      </c>
      <c r="AE81" s="7">
        <f>Brahmaputra!O81-AC81-AD81-AVERAGE(Brahmaputra!$O$2:$O$349)</f>
        <v>-0.30538761705357054</v>
      </c>
      <c r="AF81" s="7">
        <f>AVERAGE(Brahmaputra!P75:P86)-AVERAGE(Brahmaputra!$P$2:$P$349)</f>
        <v>0.16267720074712677</v>
      </c>
      <c r="AG81" s="7">
        <f t="shared" si="22"/>
        <v>1.1302839557142861</v>
      </c>
      <c r="AH81" s="7">
        <f>Brahmaputra!P81-AF81-AG81-AVERAGE(Brahmaputra!$P$2:$P$349)</f>
        <v>9.1300696785713731E-2</v>
      </c>
    </row>
    <row r="82" spans="1:34" x14ac:dyDescent="0.2">
      <c r="A82" s="3">
        <v>35323</v>
      </c>
      <c r="B82">
        <f t="shared" si="25"/>
        <v>1996</v>
      </c>
      <c r="C82">
        <f t="shared" si="26"/>
        <v>9</v>
      </c>
      <c r="D82" s="7">
        <f>AVERAGE(Brahmaputra!D76:D87)</f>
        <v>9.2607115699999998</v>
      </c>
      <c r="E82" s="7">
        <f t="shared" si="13"/>
        <v>9.5500981902678568</v>
      </c>
      <c r="F82" s="7">
        <f>Brahmaputra!D82-D82-E82</f>
        <v>-2.3718659002678582</v>
      </c>
      <c r="G82" s="7"/>
      <c r="H82" s="7">
        <f>AVERAGE(Brahmaputra!H76:H87)-AVERAGE(Brahmaputra!$H$2:$H$349)</f>
        <v>0.10520654324693623</v>
      </c>
      <c r="I82" s="7">
        <f t="shared" si="14"/>
        <v>1.8639302937797311</v>
      </c>
      <c r="J82" s="7">
        <f>Brahmaputra!H82-H82-I82-AVERAGE(Brahmaputra!$H$2:$H$349)</f>
        <v>-8.88550112796338E-2</v>
      </c>
      <c r="K82" s="7">
        <f>AVERAGE(Brahmaputra!I76:I87)-AVERAGE(Brahmaputra!$I$2:$I$349)</f>
        <v>6.2381161002873284</v>
      </c>
      <c r="L82" s="7">
        <f t="shared" si="15"/>
        <v>-0.99622113336312168</v>
      </c>
      <c r="M82" s="7">
        <f>Brahmaputra!I82-K82-L82-AVERAGE(Brahmaputra!$I$2:$I$349)</f>
        <v>0.14643691419644256</v>
      </c>
      <c r="N82" s="7">
        <f>AVERAGE(Brahmaputra!J76:J87)-AVERAGE(Brahmaputra!$J$2:$J$349)</f>
        <v>0.63852122772988373</v>
      </c>
      <c r="O82" s="7">
        <f t="shared" si="16"/>
        <v>4.1451948143452384</v>
      </c>
      <c r="P82" s="7">
        <f>Brahmaputra!J82-N82-O82-AVERAGE(Brahmaputra!$J$2:$J$349)</f>
        <v>-0.2671524435119057</v>
      </c>
      <c r="Q82" s="7">
        <f>AVERAGE(Brahmaputra!K76:K87)-AVERAGE(Brahmaputra!$K$2:$K$349)</f>
        <v>-1.2524539712643834E-2</v>
      </c>
      <c r="R82" s="7">
        <f t="shared" si="17"/>
        <v>-0.1654841590773809</v>
      </c>
      <c r="S82" s="7">
        <f>Brahmaputra!K82-Q82-R82-AVERAGE(Brahmaputra!$K$2:$K$349)</f>
        <v>4.9339427410714232E-2</v>
      </c>
      <c r="T82" s="7">
        <f>AVERAGE(Brahmaputra!L76:L87)-AVERAGE(Brahmaputra!$L$2:$L$349)</f>
        <v>0.79990262390804912</v>
      </c>
      <c r="U82" s="7">
        <f t="shared" si="18"/>
        <v>4.2957818960714302</v>
      </c>
      <c r="V82" s="7">
        <f>Brahmaputra!L82-T82-U82-AVERAGE(Brahmaputra!$L$2:$L$349)</f>
        <v>-0.37476671690476415</v>
      </c>
      <c r="W82" s="7">
        <f>AVERAGE(Brahmaputra!M76:M87)-AVERAGE(Brahmaputra!$M$2:$M$349)</f>
        <v>5.8605348850574723E-3</v>
      </c>
      <c r="X82" s="7">
        <f t="shared" si="19"/>
        <v>9.0269482291666647E-2</v>
      </c>
      <c r="Y82" s="7">
        <f>Brahmaputra!M82-W82-X82-AVERAGE(Brahmaputra!$M$2:$M$349)</f>
        <v>4.9895952083333639E-3</v>
      </c>
      <c r="Z82" s="7">
        <f>AVERAGE(Brahmaputra!N76:N87)-AVERAGE(Brahmaputra!$N$2:$N$349)</f>
        <v>1.0272312060919542</v>
      </c>
      <c r="AA82" s="7">
        <f t="shared" si="20"/>
        <v>-1.9931098811904762</v>
      </c>
      <c r="AB82" s="7">
        <f>Brahmaputra!N82-Z82-AA82-AVERAGE(Brahmaputra!$N$2:$N$349)</f>
        <v>-0.98102445214285705</v>
      </c>
      <c r="AC82" s="7">
        <f>AVERAGE(Brahmaputra!O76:O87)-AVERAGE(Brahmaputra!$O$2:$O$349)</f>
        <v>0.29514412468390994</v>
      </c>
      <c r="AD82" s="7">
        <f t="shared" si="21"/>
        <v>1.7862872265773841</v>
      </c>
      <c r="AE82" s="7">
        <f>Brahmaputra!O82-AC82-AD82-AVERAGE(Brahmaputra!$O$2:$O$349)</f>
        <v>-0.28841157657738314</v>
      </c>
      <c r="AF82" s="7">
        <f>AVERAGE(Brahmaputra!P76:P87)-AVERAGE(Brahmaputra!$P$2:$P$349)</f>
        <v>0.16324859241379341</v>
      </c>
      <c r="AG82" s="7">
        <f t="shared" si="22"/>
        <v>0.52345403125000023</v>
      </c>
      <c r="AH82" s="7">
        <f>Brahmaputra!P82-AF82-AG82-AVERAGE(Brahmaputra!$P$2:$P$349)</f>
        <v>-0.57244689041666696</v>
      </c>
    </row>
    <row r="83" spans="1:34" x14ac:dyDescent="0.2">
      <c r="A83" s="3">
        <v>35353</v>
      </c>
      <c r="B83">
        <f t="shared" si="25"/>
        <v>1996</v>
      </c>
      <c r="C83">
        <f t="shared" si="26"/>
        <v>10</v>
      </c>
      <c r="D83" s="7">
        <f>AVERAGE(Brahmaputra!D77:D88)</f>
        <v>9.1672583808333314</v>
      </c>
      <c r="E83" s="7">
        <f t="shared" si="13"/>
        <v>3.1015316704166667</v>
      </c>
      <c r="F83" s="7">
        <f>Brahmaputra!D83-D83-E83</f>
        <v>-2.3452651912499975</v>
      </c>
      <c r="G83" s="7"/>
      <c r="H83" s="7">
        <f>AVERAGE(Brahmaputra!H77:H88)-AVERAGE(Brahmaputra!$H$2:$H$349)</f>
        <v>0.1048250732468432</v>
      </c>
      <c r="I83" s="7">
        <f t="shared" si="14"/>
        <v>1.5615270709822653</v>
      </c>
      <c r="J83" s="7">
        <f>Brahmaputra!H83-H83-I83-AVERAGE(Brahmaputra!$H$2:$H$349)</f>
        <v>-0.15081641848212257</v>
      </c>
      <c r="K83" s="7">
        <f>AVERAGE(Brahmaputra!I77:I88)-AVERAGE(Brahmaputra!$I$2:$I$349)</f>
        <v>6.2407514202873102</v>
      </c>
      <c r="L83" s="7">
        <f t="shared" si="15"/>
        <v>-0.68984669729167081</v>
      </c>
      <c r="M83" s="7">
        <f>Brahmaputra!I83-K83-L83-AVERAGE(Brahmaputra!$I$2:$I$349)</f>
        <v>0.16529275812500543</v>
      </c>
      <c r="N83" s="7">
        <f>AVERAGE(Brahmaputra!J77:J88)-AVERAGE(Brahmaputra!$J$2:$J$349)</f>
        <v>0.62755776772988359</v>
      </c>
      <c r="O83" s="7">
        <f t="shared" si="16"/>
        <v>2.2050390265773805</v>
      </c>
      <c r="P83" s="7">
        <f>Brahmaputra!J83-N83-O83-AVERAGE(Brahmaputra!$J$2:$J$349)</f>
        <v>-0.35735018574404709</v>
      </c>
      <c r="Q83" s="7">
        <f>AVERAGE(Brahmaputra!K77:K88)-AVERAGE(Brahmaputra!$K$2:$K$349)</f>
        <v>-1.0836064712643867E-2</v>
      </c>
      <c r="R83" s="7">
        <f t="shared" si="17"/>
        <v>-3.8391004761904712E-2</v>
      </c>
      <c r="S83" s="7">
        <f>Brahmaputra!K83-Q83-R83-AVERAGE(Brahmaputra!$K$2:$K$349)</f>
        <v>1.6483538095238059E-2</v>
      </c>
      <c r="T83" s="7">
        <f>AVERAGE(Brahmaputra!L77:L88)-AVERAGE(Brahmaputra!$L$2:$L$349)</f>
        <v>0.77751388807471589</v>
      </c>
      <c r="U83" s="7">
        <f t="shared" si="18"/>
        <v>0.73292811175595229</v>
      </c>
      <c r="V83" s="7">
        <f>Brahmaputra!L83-T83-U83-AVERAGE(Brahmaputra!$L$2:$L$349)</f>
        <v>-0.61880504675595205</v>
      </c>
      <c r="W83" s="7">
        <f>AVERAGE(Brahmaputra!M77:M88)-AVERAGE(Brahmaputra!$M$2:$M$349)</f>
        <v>5.8195165517241354E-3</v>
      </c>
      <c r="X83" s="7">
        <f t="shared" si="19"/>
        <v>9.0308443422619095E-2</v>
      </c>
      <c r="Y83" s="7">
        <f>Brahmaputra!M83-W83-X83-AVERAGE(Brahmaputra!$M$2:$M$349)</f>
        <v>4.9916524107142535E-3</v>
      </c>
      <c r="Z83" s="7">
        <f>AVERAGE(Brahmaputra!N77:N88)-AVERAGE(Brahmaputra!$N$2:$N$349)</f>
        <v>0.99892285442528816</v>
      </c>
      <c r="AA83" s="7">
        <f t="shared" si="20"/>
        <v>-1.748290648452381</v>
      </c>
      <c r="AB83" s="7">
        <f>Brahmaputra!N83-Z83-AA83-AVERAGE(Brahmaputra!$N$2:$N$349)</f>
        <v>-0.8879319532142862</v>
      </c>
      <c r="AC83" s="7">
        <f>AVERAGE(Brahmaputra!O77:O88)-AVERAGE(Brahmaputra!$O$2:$O$349)</f>
        <v>0.26334727135057712</v>
      </c>
      <c r="AD83" s="7">
        <f t="shared" si="21"/>
        <v>1.2664617161309533</v>
      </c>
      <c r="AE83" s="7">
        <f>Brahmaputra!O83-AC83-AD83-AVERAGE(Brahmaputra!$O$2:$O$349)</f>
        <v>-0.27679299279761871</v>
      </c>
      <c r="AF83" s="7">
        <f>AVERAGE(Brahmaputra!P77:P88)-AVERAGE(Brahmaputra!$P$2:$P$349)</f>
        <v>0.15935162324712671</v>
      </c>
      <c r="AG83" s="7">
        <f t="shared" si="22"/>
        <v>-0.27820306464285721</v>
      </c>
      <c r="AH83" s="7">
        <f>Brahmaputra!P83-AF83-AG83-AVERAGE(Brahmaputra!$P$2:$P$349)</f>
        <v>-0.24034464535714273</v>
      </c>
    </row>
    <row r="84" spans="1:34" x14ac:dyDescent="0.2">
      <c r="A84" s="3">
        <v>35384</v>
      </c>
      <c r="B84">
        <f t="shared" si="25"/>
        <v>1996</v>
      </c>
      <c r="C84">
        <f t="shared" si="26"/>
        <v>11</v>
      </c>
      <c r="D84" s="7">
        <f>AVERAGE(Brahmaputra!D78:D89)</f>
        <v>9.1374733041666669</v>
      </c>
      <c r="E84" s="7">
        <f t="shared" si="13"/>
        <v>-3.8334403570833331</v>
      </c>
      <c r="F84" s="7">
        <f>Brahmaputra!D84-D84-E84</f>
        <v>0.36502919291666647</v>
      </c>
      <c r="G84" s="7"/>
      <c r="H84" s="7">
        <f>AVERAGE(Brahmaputra!H78:H89)-AVERAGE(Brahmaputra!$H$2:$H$349)</f>
        <v>0.10232263158002297</v>
      </c>
      <c r="I84" s="7">
        <f t="shared" si="14"/>
        <v>0.78955750136890401</v>
      </c>
      <c r="J84" s="7">
        <f>Brahmaputra!H84-H84-I84-AVERAGE(Brahmaputra!$H$2:$H$349)</f>
        <v>2.2459302798097269E-2</v>
      </c>
      <c r="K84" s="7">
        <f>AVERAGE(Brahmaputra!I78:I89)-AVERAGE(Brahmaputra!$I$2:$I$349)</f>
        <v>6.2343058536206684</v>
      </c>
      <c r="L84" s="7">
        <f t="shared" si="15"/>
        <v>-0.51615917145832668</v>
      </c>
      <c r="M84" s="7">
        <f>Brahmaputra!I84-K84-L84-AVERAGE(Brahmaputra!$I$2:$I$349)</f>
        <v>0.13698970895829632</v>
      </c>
      <c r="N84" s="7">
        <f>AVERAGE(Brahmaputra!J78:J89)-AVERAGE(Brahmaputra!$J$2:$J$349)</f>
        <v>0.60241992606321748</v>
      </c>
      <c r="O84" s="7">
        <f t="shared" si="16"/>
        <v>-0.23055486505952505</v>
      </c>
      <c r="P84" s="7">
        <f>Brahmaputra!J84-N84-O84-AVERAGE(Brahmaputra!$J$2:$J$349)</f>
        <v>-0.13875397244047605</v>
      </c>
      <c r="Q84" s="7">
        <f>AVERAGE(Brahmaputra!K78:K89)-AVERAGE(Brahmaputra!$K$2:$K$349)</f>
        <v>-2.1259029712643818E-2</v>
      </c>
      <c r="R84" s="7">
        <f t="shared" si="17"/>
        <v>0.116870997797619</v>
      </c>
      <c r="S84" s="7">
        <f>Brahmaputra!K84-Q84-R84-AVERAGE(Brahmaputra!$K$2:$K$349)</f>
        <v>-2.0715269464285702E-2</v>
      </c>
      <c r="T84" s="7">
        <f>AVERAGE(Brahmaputra!L78:L89)-AVERAGE(Brahmaputra!$L$2:$L$349)</f>
        <v>0.72931443307471522</v>
      </c>
      <c r="U84" s="7">
        <f t="shared" si="18"/>
        <v>-2.1226351544047617</v>
      </c>
      <c r="V84" s="7">
        <f>Brahmaputra!L84-T84-U84-AVERAGE(Brahmaputra!$L$2:$L$349)</f>
        <v>0.37590244440476273</v>
      </c>
      <c r="W84" s="7">
        <f>AVERAGE(Brahmaputra!M78:M89)-AVERAGE(Brahmaputra!$M$2:$M$349)</f>
        <v>5.8191798850574517E-3</v>
      </c>
      <c r="X84" s="7">
        <f t="shared" si="19"/>
        <v>-6.7878083333333394E-3</v>
      </c>
      <c r="Y84" s="7">
        <f>Brahmaputra!M84-W84-X84-AVERAGE(Brahmaputra!$M$2:$M$349)</f>
        <v>-4.0776791666666257E-3</v>
      </c>
      <c r="Z84" s="7">
        <f>AVERAGE(Brahmaputra!N78:N89)-AVERAGE(Brahmaputra!$N$2:$N$349)</f>
        <v>1.0649169977586217</v>
      </c>
      <c r="AA84" s="7">
        <f t="shared" si="20"/>
        <v>-1.0832380851488095</v>
      </c>
      <c r="AB84" s="7">
        <f>Brahmaputra!N84-Z84-AA84-AVERAGE(Brahmaputra!$N$2:$N$349)</f>
        <v>-0.34652820985119126</v>
      </c>
      <c r="AC84" s="7">
        <f>AVERAGE(Brahmaputra!O78:O89)-AVERAGE(Brahmaputra!$O$2:$O$349)</f>
        <v>0.27916709885057678</v>
      </c>
      <c r="AD84" s="7">
        <f t="shared" si="21"/>
        <v>-3.2371246011905441E-2</v>
      </c>
      <c r="AE84" s="7">
        <f>Brahmaputra!O84-AC84-AD84-AVERAGE(Brahmaputra!$O$2:$O$349)</f>
        <v>0.41956167184524062</v>
      </c>
      <c r="AF84" s="7">
        <f>AVERAGE(Brahmaputra!P78:P89)-AVERAGE(Brahmaputra!$P$2:$P$349)</f>
        <v>0.14045736991379343</v>
      </c>
      <c r="AG84" s="7">
        <f t="shared" si="22"/>
        <v>-0.74812064749999996</v>
      </c>
      <c r="AH84" s="7">
        <f>Brahmaputra!P84-AF84-AG84-AVERAGE(Brahmaputra!$P$2:$P$349)</f>
        <v>-7.9785289166666828E-2</v>
      </c>
    </row>
    <row r="85" spans="1:34" x14ac:dyDescent="0.2">
      <c r="A85" s="3">
        <v>35414</v>
      </c>
      <c r="B85">
        <f t="shared" si="25"/>
        <v>1996</v>
      </c>
      <c r="C85">
        <f t="shared" si="26"/>
        <v>12</v>
      </c>
      <c r="D85" s="7">
        <f>AVERAGE(Brahmaputra!D79:D90)</f>
        <v>8.819636543333333</v>
      </c>
      <c r="E85" s="7">
        <f t="shared" si="13"/>
        <v>-7.6711023341964264</v>
      </c>
      <c r="F85" s="7">
        <f>Brahmaputra!D85-D85-E85</f>
        <v>-0.5477830491369069</v>
      </c>
      <c r="G85" s="7" t="str">
        <f>$G$350</f>
        <v>Ground Water</v>
      </c>
      <c r="H85" s="7">
        <f>AVERAGE(Brahmaputra!H79:H90)-AVERAGE(Brahmaputra!$H$2:$H$349)</f>
        <v>7.5813029080222805E-2</v>
      </c>
      <c r="I85" s="7">
        <f t="shared" si="14"/>
        <v>0.11721601964302408</v>
      </c>
      <c r="J85" s="7">
        <f>Brahmaputra!H85-H85-I85-AVERAGE(Brahmaputra!$H$2:$H$349)</f>
        <v>1.4007170237846367E-3</v>
      </c>
      <c r="K85" s="7">
        <f>AVERAGE(Brahmaputra!I79:I90)-AVERAGE(Brahmaputra!$I$2:$I$349)</f>
        <v>6.215257798620641</v>
      </c>
      <c r="L85" s="7">
        <f t="shared" si="15"/>
        <v>-0.36286529005954549</v>
      </c>
      <c r="M85" s="7">
        <f>Brahmaputra!I85-K85-L85-AVERAGE(Brahmaputra!$I$2:$I$349)</f>
        <v>4.4736072559544482E-2</v>
      </c>
      <c r="N85" s="7">
        <f>AVERAGE(Brahmaputra!J79:J90)-AVERAGE(Brahmaputra!$J$2:$J$349)</f>
        <v>0.50438083522988375</v>
      </c>
      <c r="O85" s="7">
        <f t="shared" si="16"/>
        <v>-1.4915722126785718</v>
      </c>
      <c r="P85" s="7">
        <f>Brahmaputra!J85-N85-O85-AVERAGE(Brahmaputra!$J$2:$J$349)</f>
        <v>-0.24588191398809478</v>
      </c>
      <c r="Q85" s="7">
        <f>AVERAGE(Brahmaputra!K79:K90)-AVERAGE(Brahmaputra!$K$2:$K$349)</f>
        <v>-2.6314184712643796E-2</v>
      </c>
      <c r="R85" s="7">
        <f t="shared" si="17"/>
        <v>0.28360994648809518</v>
      </c>
      <c r="S85" s="7">
        <f>Brahmaputra!K85-Q85-R85-AVERAGE(Brahmaputra!$K$2:$K$349)</f>
        <v>7.9558568452381406E-3</v>
      </c>
      <c r="T85" s="7">
        <f>AVERAGE(Brahmaputra!L79:L90)-AVERAGE(Brahmaputra!$L$2:$L$349)</f>
        <v>0.56599162640804845</v>
      </c>
      <c r="U85" s="7">
        <f t="shared" si="18"/>
        <v>-2.9537349427678565</v>
      </c>
      <c r="V85" s="7">
        <f>Brahmaputra!L85-T85-U85-AVERAGE(Brahmaputra!$L$2:$L$349)</f>
        <v>-0.23088603056547541</v>
      </c>
      <c r="W85" s="7">
        <f>AVERAGE(Brahmaputra!M79:M90)-AVERAGE(Brahmaputra!$M$2:$M$349)</f>
        <v>5.818269051724112E-3</v>
      </c>
      <c r="X85" s="7">
        <f t="shared" si="19"/>
        <v>-9.6227267172619049E-2</v>
      </c>
      <c r="Y85" s="7">
        <f>Brahmaputra!M85-W85-X85-AVERAGE(Brahmaputra!$M$2:$M$349)</f>
        <v>-2.0312594940475603E-3</v>
      </c>
      <c r="Z85" s="7">
        <f>AVERAGE(Brahmaputra!N79:N90)-AVERAGE(Brahmaputra!$N$2:$N$349)</f>
        <v>1.1580376919252879</v>
      </c>
      <c r="AA85" s="7">
        <f t="shared" si="20"/>
        <v>-0.56486741089285708</v>
      </c>
      <c r="AB85" s="7">
        <f>Brahmaputra!N85-Z85-AA85-AVERAGE(Brahmaputra!$N$2:$N$349)</f>
        <v>-0.31237264827380962</v>
      </c>
      <c r="AC85" s="7">
        <f>AVERAGE(Brahmaputra!O79:O90)-AVERAGE(Brahmaputra!$O$2:$O$349)</f>
        <v>0.25460942885057669</v>
      </c>
      <c r="AD85" s="7">
        <f t="shared" si="21"/>
        <v>-1.8336483524702381</v>
      </c>
      <c r="AE85" s="7">
        <f>Brahmaputra!O85-AC85-AD85-AVERAGE(Brahmaputra!$O$2:$O$349)</f>
        <v>0.2468174183035714</v>
      </c>
      <c r="AF85" s="7">
        <f>AVERAGE(Brahmaputra!P79:P90)-AVERAGE(Brahmaputra!$P$2:$P$349)</f>
        <v>6.6037717413793273E-2</v>
      </c>
      <c r="AG85" s="7">
        <f t="shared" si="22"/>
        <v>-0.76901577732142856</v>
      </c>
      <c r="AH85" s="7">
        <f>Brahmaputra!P85-AF85-AG85-AVERAGE(Brahmaputra!$P$2:$P$349)</f>
        <v>-5.7499256845238045E-2</v>
      </c>
    </row>
    <row r="86" spans="1:34" x14ac:dyDescent="0.2">
      <c r="A86" s="3">
        <v>35445</v>
      </c>
      <c r="B86">
        <f t="shared" si="25"/>
        <v>1997</v>
      </c>
      <c r="C86">
        <f t="shared" si="26"/>
        <v>1</v>
      </c>
      <c r="D86" s="7">
        <f>AVERAGE(Brahmaputra!D80:D91)</f>
        <v>8.8551844349999982</v>
      </c>
      <c r="E86" s="7">
        <f t="shared" si="13"/>
        <v>-9.8310118021726201</v>
      </c>
      <c r="F86" s="7">
        <f>Brahmaputra!D86-D86-E86</f>
        <v>-1.1445265728273792</v>
      </c>
      <c r="G86" s="7">
        <f>$S$351*SIN(PI()/6*(C86+$S$352))</f>
        <v>-3.0325831614963055</v>
      </c>
      <c r="H86" s="7">
        <f>AVERAGE(Brahmaputra!H80:H91)-AVERAGE(Brahmaputra!$H$2:$H$349)</f>
        <v>8.3010091580263179E-2</v>
      </c>
      <c r="I86" s="7">
        <f t="shared" si="14"/>
        <v>-0.70243490354141613</v>
      </c>
      <c r="J86" s="7">
        <f>Brahmaputra!H86-H86-I86-AVERAGE(Brahmaputra!$H$2:$H$349)</f>
        <v>-1.0791412291837332E-2</v>
      </c>
      <c r="K86" s="7">
        <f>AVERAGE(Brahmaputra!I80:I91)-AVERAGE(Brahmaputra!$I$2:$I$349)</f>
        <v>6.1965867627873052</v>
      </c>
      <c r="L86" s="7">
        <f t="shared" si="15"/>
        <v>-0.18310013217261201</v>
      </c>
      <c r="M86" s="7">
        <f>Brahmaputra!I86-K86-L86-AVERAGE(Brahmaputra!$I$2:$I$349)</f>
        <v>2.8402080505955496E-2</v>
      </c>
      <c r="N86" s="7">
        <f>AVERAGE(Brahmaputra!J80:J91)-AVERAGE(Brahmaputra!$J$2:$J$349)</f>
        <v>0.47985781606321698</v>
      </c>
      <c r="O86" s="7">
        <f t="shared" si="16"/>
        <v>-2.6937458217857149</v>
      </c>
      <c r="P86" s="7">
        <f>Brahmaputra!J86-N86-O86-AVERAGE(Brahmaputra!$J$2:$J$349)</f>
        <v>-0.3250671457142853</v>
      </c>
      <c r="Q86" s="7">
        <f>AVERAGE(Brahmaputra!K80:K91)-AVERAGE(Brahmaputra!$K$2:$K$349)</f>
        <v>-2.4394701379310491E-2</v>
      </c>
      <c r="R86" s="7">
        <f t="shared" si="17"/>
        <v>0.284020681547619</v>
      </c>
      <c r="S86" s="7">
        <f>Brahmaputra!K86-Q86-R86-AVERAGE(Brahmaputra!$K$2:$K$349)</f>
        <v>4.0871528452380956E-2</v>
      </c>
      <c r="T86" s="7">
        <f>AVERAGE(Brahmaputra!L80:L91)-AVERAGE(Brahmaputra!$L$2:$L$349)</f>
        <v>0.60529190890804951</v>
      </c>
      <c r="U86" s="7">
        <f t="shared" si="18"/>
        <v>-3.5539900079464291</v>
      </c>
      <c r="V86" s="7">
        <f>Brahmaputra!L86-T86-U86-AVERAGE(Brahmaputra!$L$2:$L$349)</f>
        <v>-0.45446856788690404</v>
      </c>
      <c r="W86" s="7">
        <f>AVERAGE(Brahmaputra!M80:M91)-AVERAGE(Brahmaputra!$M$2:$M$349)</f>
        <v>5.7812598850574548E-3</v>
      </c>
      <c r="X86" s="7">
        <f t="shared" si="19"/>
        <v>-1.2000330327380931E-2</v>
      </c>
      <c r="Y86" s="7">
        <f>Brahmaputra!M86-W86-X86-AVERAGE(Brahmaputra!$M$2:$M$349)</f>
        <v>3.8691282738095856E-4</v>
      </c>
      <c r="Z86" s="7">
        <f>AVERAGE(Brahmaputra!N80:N91)-AVERAGE(Brahmaputra!$N$2:$N$349)</f>
        <v>1.1446114477586216</v>
      </c>
      <c r="AA86" s="7">
        <f t="shared" si="20"/>
        <v>0.22313553074404791</v>
      </c>
      <c r="AB86" s="7">
        <f>Brahmaputra!N86-Z86-AA86-AVERAGE(Brahmaputra!$N$2:$N$349)</f>
        <v>-0.34160614574404846</v>
      </c>
      <c r="AC86" s="7">
        <f>AVERAGE(Brahmaputra!O80:O91)-AVERAGE(Brahmaputra!$O$2:$O$349)</f>
        <v>0.25628280968390982</v>
      </c>
      <c r="AD86" s="7">
        <f t="shared" si="21"/>
        <v>-2.4335143675297619</v>
      </c>
      <c r="AE86" s="7">
        <f>Brahmaputra!O86-AC86-AD86-AVERAGE(Brahmaputra!$O$2:$O$349)</f>
        <v>2.6555312529762176E-2</v>
      </c>
      <c r="AF86" s="7">
        <f>AVERAGE(Brahmaputra!P80:P91)-AVERAGE(Brahmaputra!$P$2:$P$349)</f>
        <v>0.10815434991379347</v>
      </c>
      <c r="AG86" s="7">
        <f t="shared" si="22"/>
        <v>-0.75938111583333334</v>
      </c>
      <c r="AH86" s="7">
        <f>Brahmaputra!P86-AF86-AG86-AVERAGE(Brahmaputra!$P$2:$P$349)</f>
        <v>-0.1088311308333334</v>
      </c>
    </row>
    <row r="87" spans="1:34" x14ac:dyDescent="0.2">
      <c r="A87" s="3">
        <v>35476</v>
      </c>
      <c r="B87">
        <f t="shared" si="25"/>
        <v>1997</v>
      </c>
      <c r="C87">
        <f t="shared" si="26"/>
        <v>2</v>
      </c>
      <c r="D87" s="7">
        <f>AVERAGE(Brahmaputra!D81:D92)</f>
        <v>8.7111163525000013</v>
      </c>
      <c r="E87" s="7">
        <f t="shared" si="13"/>
        <v>-10.399447832172621</v>
      </c>
      <c r="F87" s="7">
        <f>Brahmaputra!D87-D87-E87</f>
        <v>0.32339583967261909</v>
      </c>
      <c r="G87" s="7">
        <f t="shared" ref="G87:G97" si="27">$S$351*SIN(PI()/6*(C87+$S$352))</f>
        <v>-3.9144825581620935</v>
      </c>
      <c r="H87" s="7">
        <f>AVERAGE(Brahmaputra!H81:H92)-AVERAGE(Brahmaputra!$H$2:$H$349)</f>
        <v>8.3371216580303553E-2</v>
      </c>
      <c r="I87" s="7">
        <f t="shared" si="14"/>
        <v>-1.1313571025597184</v>
      </c>
      <c r="J87" s="7">
        <f>Brahmaputra!H87-H87-I87-AVERAGE(Brahmaputra!$H$2:$H$349)</f>
        <v>-5.142938273593245E-3</v>
      </c>
      <c r="K87" s="7">
        <f>AVERAGE(Brahmaputra!I81:I92)-AVERAGE(Brahmaputra!$I$2:$I$349)</f>
        <v>6.1780842102872811</v>
      </c>
      <c r="L87" s="7">
        <f t="shared" si="15"/>
        <v>5.4967789672630829E-2</v>
      </c>
      <c r="M87" s="7">
        <f>Brahmaputra!I87-K87-L87-AVERAGE(Brahmaputra!$I$2:$I$349)</f>
        <v>-1.893268839268103E-3</v>
      </c>
      <c r="N87" s="7">
        <f>AVERAGE(Brahmaputra!J81:J92)-AVERAGE(Brahmaputra!$J$2:$J$349)</f>
        <v>0.448510780229884</v>
      </c>
      <c r="O87" s="7">
        <f t="shared" si="16"/>
        <v>-3.2128204064583334</v>
      </c>
      <c r="P87" s="7">
        <f>Brahmaputra!J87-N87-O87-AVERAGE(Brahmaputra!$J$2:$J$349)</f>
        <v>-0.27531082520833383</v>
      </c>
      <c r="Q87" s="7">
        <f>AVERAGE(Brahmaputra!K81:K92)-AVERAGE(Brahmaputra!$K$2:$K$349)</f>
        <v>-2.2774878045977165E-2</v>
      </c>
      <c r="R87" s="7">
        <f t="shared" si="17"/>
        <v>3.4406856696428567E-2</v>
      </c>
      <c r="S87" s="7">
        <f>Brahmaputra!K87-Q87-R87-AVERAGE(Brahmaputra!$K$2:$K$349)</f>
        <v>-3.6351740029761881E-2</v>
      </c>
      <c r="T87" s="7">
        <f>AVERAGE(Brahmaputra!L81:L92)-AVERAGE(Brahmaputra!$L$2:$L$349)</f>
        <v>0.5417702855747164</v>
      </c>
      <c r="U87" s="7">
        <f t="shared" si="18"/>
        <v>-3.8932249065476183</v>
      </c>
      <c r="V87" s="7">
        <f>Brahmaputra!L87-T87-U87-AVERAGE(Brahmaputra!$L$2:$L$349)</f>
        <v>-0.12085772595238176</v>
      </c>
      <c r="W87" s="7">
        <f>AVERAGE(Brahmaputra!M81:M92)-AVERAGE(Brahmaputra!$M$2:$M$349)</f>
        <v>5.6688240517241417E-3</v>
      </c>
      <c r="X87" s="7">
        <f t="shared" si="19"/>
        <v>-1.1441993244047627E-2</v>
      </c>
      <c r="Y87" s="7">
        <f>Brahmaputra!M87-W87-X87-AVERAGE(Brahmaputra!$M$2:$M$349)</f>
        <v>3.495215773809679E-4</v>
      </c>
      <c r="Z87" s="7">
        <f>AVERAGE(Brahmaputra!N81:N92)-AVERAGE(Brahmaputra!$N$2:$N$349)</f>
        <v>1.1216709510919549</v>
      </c>
      <c r="AA87" s="7">
        <f t="shared" si="20"/>
        <v>1.2550268405654763</v>
      </c>
      <c r="AB87" s="7">
        <f>Brahmaputra!N87-Z87-AA87-AVERAGE(Brahmaputra!$N$2:$N$349)</f>
        <v>0.40686811110119026</v>
      </c>
      <c r="AC87" s="7">
        <f>AVERAGE(Brahmaputra!O81:O92)-AVERAGE(Brahmaputra!$O$2:$O$349)</f>
        <v>0.24916299551724386</v>
      </c>
      <c r="AD87" s="7">
        <f t="shared" si="21"/>
        <v>-2.758445452797619</v>
      </c>
      <c r="AE87" s="7">
        <f>Brahmaputra!O87-AC87-AD87-AVERAGE(Brahmaputra!$O$2:$O$349)</f>
        <v>0.44252478196428768</v>
      </c>
      <c r="AF87" s="7">
        <f>AVERAGE(Brahmaputra!P81:P92)-AVERAGE(Brahmaputra!$P$2:$P$349)</f>
        <v>0.10564964408046007</v>
      </c>
      <c r="AG87" s="7">
        <f t="shared" si="22"/>
        <v>-0.73655440919642856</v>
      </c>
      <c r="AH87" s="7">
        <f>Brahmaputra!P87-AF87-AG87-AVERAGE(Brahmaputra!$P$2:$P$349)</f>
        <v>-8.6770211636904793E-2</v>
      </c>
    </row>
    <row r="88" spans="1:34" x14ac:dyDescent="0.2">
      <c r="A88" s="3">
        <v>35504</v>
      </c>
      <c r="B88">
        <f t="shared" si="25"/>
        <v>1997</v>
      </c>
      <c r="C88">
        <f t="shared" si="26"/>
        <v>3</v>
      </c>
      <c r="D88" s="7">
        <f>AVERAGE(Brahmaputra!D82:D93)</f>
        <v>8.3921318441666646</v>
      </c>
      <c r="E88" s="7">
        <f t="shared" si="13"/>
        <v>-8.9591136421726176</v>
      </c>
      <c r="F88" s="7">
        <f>Brahmaputra!D88-D88-E88</f>
        <v>2.062049628005953</v>
      </c>
      <c r="G88" s="7">
        <f t="shared" si="27"/>
        <v>-3.7474995145826329</v>
      </c>
      <c r="H88" s="7">
        <f>AVERAGE(Brahmaputra!H82:H93)-AVERAGE(Brahmaputra!$H$2:$H$349)</f>
        <v>6.8305705746979584E-2</v>
      </c>
      <c r="I88" s="7">
        <f t="shared" si="14"/>
        <v>-1.4790100816072709</v>
      </c>
      <c r="J88" s="7">
        <f>Brahmaputra!H88-H88-I88-AVERAGE(Brahmaputra!$H$2:$H$349)</f>
        <v>8.5236681607284481E-2</v>
      </c>
      <c r="K88" s="7">
        <f>AVERAGE(Brahmaputra!I82:I93)-AVERAGE(Brahmaputra!$I$2:$I$349)</f>
        <v>6.1694585444539456</v>
      </c>
      <c r="L88" s="7">
        <f t="shared" si="15"/>
        <v>0.38689349922620409</v>
      </c>
      <c r="M88" s="7">
        <f>Brahmaputra!I88-K88-L88-AVERAGE(Brahmaputra!$I$2:$I$349)</f>
        <v>1.8793197440487575E-2</v>
      </c>
      <c r="N88" s="7">
        <f>AVERAGE(Brahmaputra!J82:J93)-AVERAGE(Brahmaputra!$J$2:$J$349)</f>
        <v>0.3440410035632171</v>
      </c>
      <c r="O88" s="7">
        <f t="shared" si="16"/>
        <v>-3.3254686616666671</v>
      </c>
      <c r="P88" s="7">
        <f>Brahmaputra!J88-N88-O88-AVERAGE(Brahmaputra!$J$2:$J$349)</f>
        <v>1.5473416666666573E-2</v>
      </c>
      <c r="Q88" s="7">
        <f>AVERAGE(Brahmaputra!K82:K93)-AVERAGE(Brahmaputra!$K$2:$K$349)</f>
        <v>-2.0887133045977169E-2</v>
      </c>
      <c r="R88" s="7">
        <f t="shared" si="17"/>
        <v>3.16305175892857E-2</v>
      </c>
      <c r="S88" s="7">
        <f>Brahmaputra!K88-Q88-R88-AVERAGE(Brahmaputra!$K$2:$K$349)</f>
        <v>2.785948407738098E-2</v>
      </c>
      <c r="T88" s="7">
        <f>AVERAGE(Brahmaputra!L82:L93)-AVERAGE(Brahmaputra!$L$2:$L$349)</f>
        <v>0.40348504557471543</v>
      </c>
      <c r="U88" s="7">
        <f t="shared" si="18"/>
        <v>-3.7069207016071424</v>
      </c>
      <c r="V88" s="7">
        <f>Brahmaputra!L88-T88-U88-AVERAGE(Brahmaputra!$L$2:$L$349)</f>
        <v>0.49310775910714355</v>
      </c>
      <c r="W88" s="7">
        <f>AVERAGE(Brahmaputra!M82:M93)-AVERAGE(Brahmaputra!$M$2:$M$349)</f>
        <v>5.5563673850574924E-3</v>
      </c>
      <c r="X88" s="7">
        <f t="shared" si="19"/>
        <v>-1.138205517857141E-2</v>
      </c>
      <c r="Y88" s="7">
        <f>Brahmaputra!M88-W88-X88-AVERAGE(Brahmaputra!$M$2:$M$349)</f>
        <v>4.0204017857140006E-4</v>
      </c>
      <c r="Z88" s="7">
        <f>AVERAGE(Brahmaputra!N82:N93)-AVERAGE(Brahmaputra!$N$2:$N$349)</f>
        <v>1.1144749385919552</v>
      </c>
      <c r="AA88" s="7">
        <f t="shared" si="20"/>
        <v>2.3465298505952386</v>
      </c>
      <c r="AB88" s="7">
        <f>Brahmaputra!N88-Z88-AA88-AVERAGE(Brahmaputra!$N$2:$N$349)</f>
        <v>0.83395943357142777</v>
      </c>
      <c r="AC88" s="7">
        <f>AVERAGE(Brahmaputra!O82:O93)-AVERAGE(Brahmaputra!$O$2:$O$349)</f>
        <v>0.24036900551724472</v>
      </c>
      <c r="AD88" s="7">
        <f t="shared" si="21"/>
        <v>-2.5350125833333319</v>
      </c>
      <c r="AE88" s="7">
        <f>Brahmaputra!O88-AC88-AD88-AVERAGE(Brahmaputra!$O$2:$O$349)</f>
        <v>0.50251072249999851</v>
      </c>
      <c r="AF88" s="7">
        <f>AVERAGE(Brahmaputra!P82:P93)-AVERAGE(Brahmaputra!$P$2:$P$349)</f>
        <v>6.7326400747126702E-2</v>
      </c>
      <c r="AG88" s="7">
        <f t="shared" si="22"/>
        <v>-0.6663830883035714</v>
      </c>
      <c r="AH88" s="7">
        <f>Brahmaputra!P88-AF88-AG88-AVERAGE(Brahmaputra!$P$2:$P$349)</f>
        <v>8.4696570803571403E-2</v>
      </c>
    </row>
    <row r="89" spans="1:34" x14ac:dyDescent="0.2">
      <c r="A89" s="3">
        <v>35535</v>
      </c>
      <c r="B89">
        <f t="shared" si="25"/>
        <v>1997</v>
      </c>
      <c r="C89">
        <f t="shared" si="26"/>
        <v>4</v>
      </c>
      <c r="D89" s="7">
        <f>AVERAGE(Brahmaputra!D83:D94)</f>
        <v>8.3526405883333332</v>
      </c>
      <c r="E89" s="7">
        <f t="shared" si="13"/>
        <v>-4.1105988170833339</v>
      </c>
      <c r="F89" s="7">
        <f>Brahmaputra!D89-D89-E89</f>
        <v>1.2882521687500006</v>
      </c>
      <c r="G89" s="7">
        <f t="shared" si="27"/>
        <v>-2.5763770024347319</v>
      </c>
      <c r="H89" s="7">
        <f>AVERAGE(Brahmaputra!H83:H94)-AVERAGE(Brahmaputra!$H$2:$H$349)</f>
        <v>7.6545451580500412E-2</v>
      </c>
      <c r="I89" s="7">
        <f t="shared" si="14"/>
        <v>-1.7137204121727336</v>
      </c>
      <c r="J89" s="7">
        <f>Brahmaputra!H89-H89-I89-AVERAGE(Brahmaputra!$H$2:$H$349)</f>
        <v>-5.3405033660737899E-2</v>
      </c>
      <c r="K89" s="7">
        <f>AVERAGE(Brahmaputra!I83:I94)-AVERAGE(Brahmaputra!$I$2:$I$349)</f>
        <v>6.1879776286206152</v>
      </c>
      <c r="L89" s="7">
        <f t="shared" si="15"/>
        <v>0.71717339565478255</v>
      </c>
      <c r="M89" s="7">
        <f>Brahmaputra!I89-K89-L89-AVERAGE(Brahmaputra!$I$2:$I$349)</f>
        <v>-0.20462431315475271</v>
      </c>
      <c r="N89" s="7">
        <f>AVERAGE(Brahmaputra!J83:J94)-AVERAGE(Brahmaputra!$J$2:$J$349)</f>
        <v>0.30667008356321634</v>
      </c>
      <c r="O89" s="7">
        <f t="shared" si="16"/>
        <v>-2.9575804788095241</v>
      </c>
      <c r="P89" s="7">
        <f>Brahmaputra!J89-N89-O89-AVERAGE(Brahmaputra!$J$2:$J$349)</f>
        <v>-9.8006406190475737E-2</v>
      </c>
      <c r="Q89" s="7">
        <f>AVERAGE(Brahmaputra!K83:K94)-AVERAGE(Brahmaputra!$K$2:$K$349)</f>
        <v>-2.9286515545977165E-2</v>
      </c>
      <c r="R89" s="7">
        <f t="shared" si="17"/>
        <v>-6.7919355922619051E-2</v>
      </c>
      <c r="S89" s="7">
        <f>Brahmaputra!K89-Q89-R89-AVERAGE(Brahmaputra!$K$2:$K$349)</f>
        <v>-4.0201449910714282E-2</v>
      </c>
      <c r="T89" s="7">
        <f>AVERAGE(Brahmaputra!L83:L94)-AVERAGE(Brahmaputra!$L$2:$L$349)</f>
        <v>0.33592310140805015</v>
      </c>
      <c r="U89" s="7">
        <f t="shared" si="18"/>
        <v>-2.2841316058333341</v>
      </c>
      <c r="V89" s="7">
        <f>Brahmaputra!L89-T89-U89-AVERAGE(Brahmaputra!$L$2:$L$349)</f>
        <v>0.16330746750000014</v>
      </c>
      <c r="W89" s="7">
        <f>AVERAGE(Brahmaputra!M83:M94)-AVERAGE(Brahmaputra!$M$2:$M$349)</f>
        <v>5.4439107183907876E-3</v>
      </c>
      <c r="X89" s="7">
        <f t="shared" si="19"/>
        <v>-6.833581175595238E-2</v>
      </c>
      <c r="Y89" s="7">
        <f>Brahmaputra!M89-W89-X89-AVERAGE(Brahmaputra!$M$2:$M$349)</f>
        <v>-4.666106577380924E-3</v>
      </c>
      <c r="Z89" s="7">
        <f>AVERAGE(Brahmaputra!N83:N94)-AVERAGE(Brahmaputra!$N$2:$N$349)</f>
        <v>1.1168407502586222</v>
      </c>
      <c r="AA89" s="7">
        <f t="shared" si="20"/>
        <v>3.3466519697916675</v>
      </c>
      <c r="AB89" s="7">
        <f>Brahmaputra!N89-Z89-AA89-AVERAGE(Brahmaputra!$N$2:$N$349)</f>
        <v>1.7606754927083319</v>
      </c>
      <c r="AC89" s="7">
        <f>AVERAGE(Brahmaputra!O83:O94)-AVERAGE(Brahmaputra!$O$2:$O$349)</f>
        <v>0.24417353051724433</v>
      </c>
      <c r="AD89" s="7">
        <f t="shared" si="21"/>
        <v>-0.60610946633928542</v>
      </c>
      <c r="AE89" s="7">
        <f>Brahmaputra!O89-AC89-AD89-AVERAGE(Brahmaputra!$O$2:$O$349)</f>
        <v>6.5735205059525015E-3</v>
      </c>
      <c r="AF89" s="7">
        <f>AVERAGE(Brahmaputra!P83:P94)-AVERAGE(Brahmaputra!$P$2:$P$349)</f>
        <v>0.10835429991379331</v>
      </c>
      <c r="AG89" s="7">
        <f t="shared" si="22"/>
        <v>-0.47663300770833333</v>
      </c>
      <c r="AH89" s="7">
        <f>Brahmaputra!P89-AF89-AG89-AVERAGE(Brahmaputra!$P$2:$P$349)</f>
        <v>-0.2414272189583333</v>
      </c>
    </row>
    <row r="90" spans="1:34" x14ac:dyDescent="0.2">
      <c r="A90" s="3">
        <v>35565</v>
      </c>
      <c r="B90">
        <f t="shared" si="25"/>
        <v>1997</v>
      </c>
      <c r="C90">
        <f t="shared" si="26"/>
        <v>5</v>
      </c>
      <c r="D90" s="7">
        <f>AVERAGE(Brahmaputra!D84:D95)</f>
        <v>8.2970567933333328</v>
      </c>
      <c r="E90" s="7">
        <f t="shared" si="13"/>
        <v>1.2718823487797624</v>
      </c>
      <c r="F90" s="7">
        <f>Brahmaputra!D90-D90-E90</f>
        <v>-0.49657433211309532</v>
      </c>
      <c r="G90" s="7">
        <f t="shared" si="27"/>
        <v>-0.71491635308632751</v>
      </c>
      <c r="H90" s="7">
        <f>AVERAGE(Brahmaputra!H84:H95)-AVERAGE(Brahmaputra!$H$2:$H$349)</f>
        <v>6.6769654080530927E-2</v>
      </c>
      <c r="I90" s="7">
        <f t="shared" si="14"/>
        <v>-1.3916413443748752</v>
      </c>
      <c r="J90" s="7">
        <f>Brahmaputra!H90-H90-I90-AVERAGE(Brahmaputra!$H$2:$H$349)</f>
        <v>-0.19444365395861496</v>
      </c>
      <c r="K90" s="7">
        <f>AVERAGE(Brahmaputra!I84:I95)-AVERAGE(Brahmaputra!$I$2:$I$349)</f>
        <v>6.1913682594539807</v>
      </c>
      <c r="L90" s="7">
        <f t="shared" si="15"/>
        <v>1.0434534668750075</v>
      </c>
      <c r="M90" s="7">
        <f>Brahmaputra!I90-K90-L90-AVERAGE(Brahmaputra!$I$2:$I$349)</f>
        <v>-0.30674832520834627</v>
      </c>
      <c r="N90" s="7">
        <f>AVERAGE(Brahmaputra!J84:J95)-AVERAGE(Brahmaputra!$J$2:$J$349)</f>
        <v>0.27256633272988307</v>
      </c>
      <c r="O90" s="7">
        <f t="shared" si="16"/>
        <v>-1.5444974760416668</v>
      </c>
      <c r="P90" s="7">
        <f>Brahmaputra!J90-N90-O90-AVERAGE(Brahmaputra!$J$2:$J$349)</f>
        <v>-0.42485793812499972</v>
      </c>
      <c r="Q90" s="7">
        <f>AVERAGE(Brahmaputra!K84:K95)-AVERAGE(Brahmaputra!$K$2:$K$349)</f>
        <v>-2.2689903045977178E-2</v>
      </c>
      <c r="R90" s="7">
        <f t="shared" si="17"/>
        <v>-6.0785711785714319E-2</v>
      </c>
      <c r="S90" s="7">
        <f>Brahmaputra!K90-Q90-R90-AVERAGE(Brahmaputra!$K$2:$K$349)</f>
        <v>-2.8077346547619009E-2</v>
      </c>
      <c r="T90" s="7">
        <f>AVERAGE(Brahmaputra!L84:L95)-AVERAGE(Brahmaputra!$L$2:$L$349)</f>
        <v>0.30239139557471617</v>
      </c>
      <c r="U90" s="7">
        <f t="shared" si="18"/>
        <v>-0.1956460049107136</v>
      </c>
      <c r="V90" s="7">
        <f>Brahmaputra!L90-T90-U90-AVERAGE(Brahmaputra!$L$2:$L$349)</f>
        <v>-0.61238865758928629</v>
      </c>
      <c r="W90" s="7">
        <f>AVERAGE(Brahmaputra!M84:M95)-AVERAGE(Brahmaputra!$M$2:$M$349)</f>
        <v>5.3314540517241382E-3</v>
      </c>
      <c r="X90" s="7">
        <f t="shared" si="19"/>
        <v>-0.14760211184523811</v>
      </c>
      <c r="Y90" s="7">
        <f>Brahmaputra!M90-W90-X90-AVERAGE(Brahmaputra!$M$2:$M$349)</f>
        <v>-5.6005898214285532E-3</v>
      </c>
      <c r="Z90" s="7">
        <f>AVERAGE(Brahmaputra!N84:N95)-AVERAGE(Brahmaputra!$N$2:$N$349)</f>
        <v>1.1562042885919541</v>
      </c>
      <c r="AA90" s="7">
        <f t="shared" si="20"/>
        <v>2.2934716319345241</v>
      </c>
      <c r="AB90" s="7">
        <f>Brahmaputra!N90-Z90-AA90-AVERAGE(Brahmaputra!$N$2:$N$349)</f>
        <v>1.6942854222321433</v>
      </c>
      <c r="AC90" s="7">
        <f>AVERAGE(Brahmaputra!O84:O95)-AVERAGE(Brahmaputra!$O$2:$O$349)</f>
        <v>0.22475982135057748</v>
      </c>
      <c r="AD90" s="7">
        <f t="shared" si="21"/>
        <v>1.3440184679761895</v>
      </c>
      <c r="AE90" s="7">
        <f>Brahmaputra!O90-AC90-AD90-AVERAGE(Brahmaputra!$O$2:$O$349)</f>
        <v>-0.34168220464285604</v>
      </c>
      <c r="AF90" s="7">
        <f>AVERAGE(Brahmaputra!P84:P95)-AVERAGE(Brahmaputra!$P$2:$P$349)</f>
        <v>0.10035980741379336</v>
      </c>
      <c r="AG90" s="7">
        <f t="shared" si="22"/>
        <v>-6.8888486279761851E-2</v>
      </c>
      <c r="AH90" s="7">
        <f>Brahmaputra!P90-AF90-AG90-AVERAGE(Brahmaputra!$P$2:$P$349)</f>
        <v>-0.27704131788690478</v>
      </c>
    </row>
    <row r="91" spans="1:34" x14ac:dyDescent="0.2">
      <c r="A91" s="3">
        <v>35596</v>
      </c>
      <c r="B91">
        <f t="shared" si="25"/>
        <v>1997</v>
      </c>
      <c r="C91">
        <f t="shared" si="26"/>
        <v>6</v>
      </c>
      <c r="D91" s="7">
        <f>AVERAGE(Brahmaputra!D85:D96)</f>
        <v>8.0712707433333328</v>
      </c>
      <c r="E91" s="7">
        <f t="shared" si="13"/>
        <v>6.5332860436309508</v>
      </c>
      <c r="F91" s="7">
        <f>Brahmaputra!D91-D91-E91</f>
        <v>1.9545881830357148</v>
      </c>
      <c r="G91" s="7">
        <f t="shared" si="27"/>
        <v>1.3381055557273613</v>
      </c>
      <c r="H91" s="7">
        <f>AVERAGE(Brahmaputra!H85:H96)-AVERAGE(Brahmaputra!$H$2:$H$349)</f>
        <v>4.5290365747064243E-2</v>
      </c>
      <c r="I91" s="7">
        <f t="shared" si="14"/>
        <v>-0.33502070056533739</v>
      </c>
      <c r="J91" s="7">
        <f>Brahmaputra!H91-H91-I91-AVERAGE(Brahmaputra!$H$2:$H$349)</f>
        <v>4.8979440565290133E-2</v>
      </c>
      <c r="K91" s="7">
        <f>AVERAGE(Brahmaputra!I85:I96)-AVERAGE(Brahmaputra!$I$2:$I$349)</f>
        <v>6.1957824994539692</v>
      </c>
      <c r="L91" s="7">
        <f t="shared" si="15"/>
        <v>0.9158503669047775</v>
      </c>
      <c r="M91" s="7">
        <f>Brahmaputra!I91-K91-L91-AVERAGE(Brahmaputra!$I$2:$I$349)</f>
        <v>-8.7650345238103E-2</v>
      </c>
      <c r="N91" s="7">
        <f>AVERAGE(Brahmaputra!J85:J96)-AVERAGE(Brahmaputra!$J$2:$J$349)</f>
        <v>0.21612760856321689</v>
      </c>
      <c r="O91" s="7">
        <f t="shared" si="16"/>
        <v>0.84369749714285636</v>
      </c>
      <c r="P91" s="7">
        <f>Brahmaputra!J91-N91-O91-AVERAGE(Brahmaputra!$J$2:$J$349)</f>
        <v>0.37458565285714318</v>
      </c>
      <c r="Q91" s="7">
        <f>AVERAGE(Brahmaputra!K85:K96)-AVERAGE(Brahmaputra!$K$2:$K$349)</f>
        <v>-1.2871527212643841E-2</v>
      </c>
      <c r="R91" s="7">
        <f t="shared" si="17"/>
        <v>-5.5129099434523848E-2</v>
      </c>
      <c r="S91" s="7">
        <f>Brahmaputra!K91-Q91-R91-AVERAGE(Brahmaputra!$K$2:$K$349)</f>
        <v>-2.0126304732142775E-2</v>
      </c>
      <c r="T91" s="7">
        <f>AVERAGE(Brahmaputra!L85:L96)-AVERAGE(Brahmaputra!$L$2:$L$349)</f>
        <v>0.20003901474138264</v>
      </c>
      <c r="U91" s="7">
        <f t="shared" si="18"/>
        <v>2.7778064690476203</v>
      </c>
      <c r="V91" s="7">
        <f>Brahmaputra!L91-T91-U91-AVERAGE(Brahmaputra!$L$2:$L$349)</f>
        <v>0.95212249928571246</v>
      </c>
      <c r="W91" s="7">
        <f>AVERAGE(Brahmaputra!M85:M96)-AVERAGE(Brahmaputra!$M$2:$M$349)</f>
        <v>5.294444885057481E-3</v>
      </c>
      <c r="X91" s="7">
        <f t="shared" si="19"/>
        <v>-6.6843621428571698E-3</v>
      </c>
      <c r="Y91" s="7">
        <f>Brahmaputra!M91-W91-X91-AVERAGE(Brahmaputra!$M$2:$M$349)</f>
        <v>-4.1005003571428222E-3</v>
      </c>
      <c r="Z91" s="7">
        <f>AVERAGE(Brahmaputra!N85:N96)-AVERAGE(Brahmaputra!$N$2:$N$349)</f>
        <v>1.1903350702586213</v>
      </c>
      <c r="AA91" s="7">
        <f t="shared" si="20"/>
        <v>-0.57267241250000045</v>
      </c>
      <c r="AB91" s="7">
        <f>Brahmaputra!N91-Z91-AA91-AVERAGE(Brahmaputra!$N$2:$N$349)</f>
        <v>0.25866309500000062</v>
      </c>
      <c r="AC91" s="7">
        <f>AVERAGE(Brahmaputra!O85:O96)-AVERAGE(Brahmaputra!$O$2:$O$349)</f>
        <v>0.13568127551724452</v>
      </c>
      <c r="AD91" s="7">
        <f t="shared" si="21"/>
        <v>1.9995909377380947</v>
      </c>
      <c r="AE91" s="7">
        <f>Brahmaputra!O91-AC91-AD91-AVERAGE(Brahmaputra!$O$2:$O$349)</f>
        <v>-6.4786618571428534E-2</v>
      </c>
      <c r="AF91" s="7">
        <f>AVERAGE(Brahmaputra!P85:P96)-AVERAGE(Brahmaputra!$P$2:$P$349)</f>
        <v>9.5595043247126643E-2</v>
      </c>
      <c r="AG91" s="7">
        <f t="shared" si="22"/>
        <v>0.96584900181547617</v>
      </c>
      <c r="AH91" s="7">
        <f>Brahmaputra!P91-AF91-AG91-AVERAGE(Brahmaputra!$P$2:$P$349)</f>
        <v>0.496904148184524</v>
      </c>
    </row>
    <row r="92" spans="1:34" x14ac:dyDescent="0.2">
      <c r="A92" s="3">
        <v>35626</v>
      </c>
      <c r="B92">
        <f t="shared" si="25"/>
        <v>1997</v>
      </c>
      <c r="C92">
        <f t="shared" si="26"/>
        <v>7</v>
      </c>
      <c r="D92" s="7">
        <f>AVERAGE(Brahmaputra!D86:D97)</f>
        <v>8.1283218458333319</v>
      </c>
      <c r="E92" s="7">
        <f t="shared" ref="E92:E155" si="28">E80</f>
        <v>11.902680418601191</v>
      </c>
      <c r="F92" s="7">
        <f>Brahmaputra!D92-D92-E92</f>
        <v>2.2379682255654778</v>
      </c>
      <c r="G92" s="7">
        <f t="shared" si="27"/>
        <v>3.0325831614963055</v>
      </c>
      <c r="H92" s="7">
        <f>AVERAGE(Brahmaputra!H86:H97)-AVERAGE(Brahmaputra!$H$2:$H$349)</f>
        <v>2.9863730747138106E-2</v>
      </c>
      <c r="I92" s="7">
        <f t="shared" ref="I92:I155" si="29">I80</f>
        <v>0.85920642654741641</v>
      </c>
      <c r="J92" s="7">
        <f>Brahmaputra!H92-H92-I92-AVERAGE(Brahmaputra!$H$2:$H$349)</f>
        <v>0.28839183845241223</v>
      </c>
      <c r="K92" s="7">
        <f>AVERAGE(Brahmaputra!I86:I97)-AVERAGE(Brahmaputra!$I$2:$I$349)</f>
        <v>6.2078007027873099</v>
      </c>
      <c r="L92" s="7">
        <f t="shared" ref="L92:L155" si="30">L80</f>
        <v>8.4406965357146646E-2</v>
      </c>
      <c r="M92" s="7">
        <f>Brahmaputra!I92-K92-L92-AVERAGE(Brahmaputra!$I$2:$I$349)</f>
        <v>-6.0400437023815812E-2</v>
      </c>
      <c r="N92" s="7">
        <f>AVERAGE(Brahmaputra!J86:J97)-AVERAGE(Brahmaputra!$J$2:$J$349)</f>
        <v>0.19215527606321725</v>
      </c>
      <c r="O92" s="7">
        <f t="shared" ref="O92:O155" si="31">O80</f>
        <v>3.7229272643154747</v>
      </c>
      <c r="P92" s="7">
        <f>Brahmaputra!J92-N92-O92-AVERAGE(Brahmaputra!$J$2:$J$349)</f>
        <v>1.227077108184524</v>
      </c>
      <c r="Q92" s="7">
        <f>AVERAGE(Brahmaputra!K86:K97)-AVERAGE(Brahmaputra!$K$2:$K$349)</f>
        <v>-8.0874397126438069E-3</v>
      </c>
      <c r="R92" s="7">
        <f t="shared" ref="R92:R155" si="32">R80</f>
        <v>-0.16249005544642856</v>
      </c>
      <c r="S92" s="7">
        <f>Brahmaputra!K92-Q92-R92-AVERAGE(Brahmaputra!$K$2:$K$349)</f>
        <v>-3.1267876220238133E-2</v>
      </c>
      <c r="T92" s="7">
        <f>AVERAGE(Brahmaputra!L86:L97)-AVERAGE(Brahmaputra!$L$2:$L$349)</f>
        <v>0.20189693140804987</v>
      </c>
      <c r="U92" s="7">
        <f t="shared" ref="U92:U155" si="33">U80</f>
        <v>5.2761234117559557</v>
      </c>
      <c r="V92" s="7">
        <f>Brahmaputra!L92-T92-U92-AVERAGE(Brahmaputra!$L$2:$L$349)</f>
        <v>1.0999035399107111</v>
      </c>
      <c r="W92" s="7">
        <f>AVERAGE(Brahmaputra!M86:M97)-AVERAGE(Brahmaputra!$M$2:$M$349)</f>
        <v>5.2564198850574839E-3</v>
      </c>
      <c r="X92" s="7">
        <f t="shared" ref="X92:X155" si="34">X80</f>
        <v>8.9854504851190509E-2</v>
      </c>
      <c r="Y92" s="7">
        <f>Brahmaputra!M92-W92-X92-AVERAGE(Brahmaputra!$M$2:$M$349)</f>
        <v>4.6418176488094987E-3</v>
      </c>
      <c r="Z92" s="7">
        <f>AVERAGE(Brahmaputra!N86:N97)-AVERAGE(Brahmaputra!$N$2:$N$349)</f>
        <v>1.2871487285919545</v>
      </c>
      <c r="AA92" s="7">
        <f t="shared" ref="AA92:AA155" si="35">AA80</f>
        <v>-1.6842659136904763</v>
      </c>
      <c r="AB92" s="7">
        <f>Brahmaputra!N92-Z92-AA92-AVERAGE(Brahmaputra!$N$2:$N$349)</f>
        <v>-1.0220131121428571</v>
      </c>
      <c r="AC92" s="7">
        <f>AVERAGE(Brahmaputra!O86:O97)-AVERAGE(Brahmaputra!$O$2:$O$349)</f>
        <v>0.11640934551724236</v>
      </c>
      <c r="AD92" s="7">
        <f t="shared" ref="AD92:AD155" si="36">AD80</f>
        <v>1.8777756315773804</v>
      </c>
      <c r="AE92" s="7">
        <f>Brahmaputra!O92-AC92-AD92-AVERAGE(Brahmaputra!$O$2:$O$349)</f>
        <v>-0.19878387241071138</v>
      </c>
      <c r="AF92" s="7">
        <f>AVERAGE(Brahmaputra!P86:P97)-AVERAGE(Brahmaputra!$P$2:$P$349)</f>
        <v>9.5879491580460052E-2</v>
      </c>
      <c r="AG92" s="7">
        <f t="shared" ref="AG92:AG155" si="37">AG80</f>
        <v>1.8391404206845241</v>
      </c>
      <c r="AH92" s="7">
        <f>Brahmaputra!P92-AF92-AG92-AVERAGE(Brahmaputra!$P$2:$P$349)</f>
        <v>0.93040092098214267</v>
      </c>
    </row>
    <row r="93" spans="1:34" x14ac:dyDescent="0.2">
      <c r="A93" s="3">
        <v>35657</v>
      </c>
      <c r="B93">
        <f t="shared" si="25"/>
        <v>1997</v>
      </c>
      <c r="C93">
        <f t="shared" si="26"/>
        <v>8</v>
      </c>
      <c r="D93" s="7">
        <f>AVERAGE(Brahmaputra!D87:D98)</f>
        <v>8.2448584183333313</v>
      </c>
      <c r="E93" s="7">
        <f t="shared" si="28"/>
        <v>11.76650009080357</v>
      </c>
      <c r="F93" s="7">
        <f>Brahmaputra!D93-D93-E93</f>
        <v>-3.3786108591369022</v>
      </c>
      <c r="G93" s="7">
        <f t="shared" si="27"/>
        <v>3.9144825581620935</v>
      </c>
      <c r="H93" s="7">
        <f>AVERAGE(Brahmaputra!H87:H98)-AVERAGE(Brahmaputra!$H$2:$H$349)</f>
        <v>1.8338258247013073E-2</v>
      </c>
      <c r="I93" s="7">
        <f t="shared" si="29"/>
        <v>1.5773398983329798</v>
      </c>
      <c r="J93" s="7">
        <f>Brahmaputra!H93-H93-I93-AVERAGE(Brahmaputra!$H$2:$H$349)</f>
        <v>1.4005391669797973E-3</v>
      </c>
      <c r="K93" s="7">
        <f>AVERAGE(Brahmaputra!I87:I98)-AVERAGE(Brahmaputra!$I$2:$I$349)</f>
        <v>6.2163252794539972</v>
      </c>
      <c r="L93" s="7">
        <f t="shared" si="30"/>
        <v>-0.7963218462797812</v>
      </c>
      <c r="M93" s="7">
        <f>Brahmaputra!I93-K93-L93-AVERAGE(Brahmaputra!$I$2:$I$349)</f>
        <v>2.4122217946427327E-2</v>
      </c>
      <c r="N93" s="7">
        <f>AVERAGE(Brahmaputra!J87:J98)-AVERAGE(Brahmaputra!$J$2:$J$349)</f>
        <v>0.18102811272988362</v>
      </c>
      <c r="O93" s="7">
        <f t="shared" si="31"/>
        <v>4.498384583601192</v>
      </c>
      <c r="P93" s="7">
        <f>Brahmaputra!J93-N93-O93-AVERAGE(Brahmaputra!$J$2:$J$349)</f>
        <v>-0.12910333776785876</v>
      </c>
      <c r="Q93" s="7">
        <f>AVERAGE(Brahmaputra!K87:K98)-AVERAGE(Brahmaputra!$K$2:$K$349)</f>
        <v>-1.0252836379310515E-2</v>
      </c>
      <c r="R93" s="7">
        <f t="shared" si="32"/>
        <v>-0.19940513428571427</v>
      </c>
      <c r="S93" s="7">
        <f>Brahmaputra!K93-Q93-R93-AVERAGE(Brahmaputra!$K$2:$K$349)</f>
        <v>4.8288292857142645E-3</v>
      </c>
      <c r="T93" s="7">
        <f>AVERAGE(Brahmaputra!L87:L98)-AVERAGE(Brahmaputra!$L$2:$L$349)</f>
        <v>0.20223947974138223</v>
      </c>
      <c r="U93" s="7">
        <f t="shared" si="33"/>
        <v>5.5353023097916658</v>
      </c>
      <c r="V93" s="7">
        <f>Brahmaputra!L93-T93-U93-AVERAGE(Brahmaputra!$L$2:$L$349)</f>
        <v>-1.4037690264583329</v>
      </c>
      <c r="W93" s="7">
        <f>AVERAGE(Brahmaputra!M87:M98)-AVERAGE(Brahmaputra!$M$2:$M$349)</f>
        <v>5.225234051724148E-3</v>
      </c>
      <c r="X93" s="7">
        <f t="shared" si="34"/>
        <v>9.0235917232142832E-2</v>
      </c>
      <c r="Y93" s="7">
        <f>Brahmaputra!M93-W93-X93-AVERAGE(Brahmaputra!$M$2:$M$349)</f>
        <v>4.3089811011905177E-3</v>
      </c>
      <c r="Z93" s="7">
        <f>AVERAGE(Brahmaputra!N87:N98)-AVERAGE(Brahmaputra!$N$2:$N$349)</f>
        <v>1.4123326494252879</v>
      </c>
      <c r="AA93" s="7">
        <f t="shared" si="35"/>
        <v>-1.9590079183928573</v>
      </c>
      <c r="AB93" s="7">
        <f>Brahmaputra!N93-Z93-AA93-AVERAGE(Brahmaputra!$N$2:$N$349)</f>
        <v>-1.3413668982738096</v>
      </c>
      <c r="AC93" s="7">
        <f>AVERAGE(Brahmaputra!O87:O98)-AVERAGE(Brahmaputra!$O$2:$O$349)</f>
        <v>0.12321265968390982</v>
      </c>
      <c r="AD93" s="7">
        <f t="shared" si="36"/>
        <v>1.8896907220535706</v>
      </c>
      <c r="AE93" s="7">
        <f>Brahmaputra!O93-AC93-AD93-AVERAGE(Brahmaputra!$O$2:$O$349)</f>
        <v>-0.23670069705356944</v>
      </c>
      <c r="AF93" s="7">
        <f>AVERAGE(Brahmaputra!P87:P98)-AVERAGE(Brahmaputra!$P$2:$P$349)</f>
        <v>9.6412863247126723E-2</v>
      </c>
      <c r="AG93" s="7">
        <f t="shared" si="37"/>
        <v>1.1302839557142861</v>
      </c>
      <c r="AH93" s="7">
        <f>Brahmaputra!P93-AF93-AG93-AVERAGE(Brahmaputra!$P$2:$P$349)</f>
        <v>-0.30231388571428597</v>
      </c>
    </row>
    <row r="94" spans="1:34" x14ac:dyDescent="0.2">
      <c r="A94" s="3">
        <v>35688</v>
      </c>
      <c r="B94">
        <f t="shared" si="25"/>
        <v>1997</v>
      </c>
      <c r="C94">
        <f t="shared" si="26"/>
        <v>9</v>
      </c>
      <c r="D94" s="7">
        <f>AVERAGE(Brahmaputra!D88:D99)</f>
        <v>8.2922524258333308</v>
      </c>
      <c r="E94" s="7">
        <f t="shared" si="28"/>
        <v>9.5500981902678568</v>
      </c>
      <c r="F94" s="7">
        <f>Brahmaputra!D94-D94-E94</f>
        <v>-1.8773018261011867</v>
      </c>
      <c r="G94" s="7">
        <f t="shared" si="27"/>
        <v>3.7474995145826333</v>
      </c>
      <c r="H94" s="7">
        <f>AVERAGE(Brahmaputra!H88:H99)-AVERAGE(Brahmaputra!$H$2:$H$349)</f>
        <v>8.2216815804940779E-3</v>
      </c>
      <c r="I94" s="7">
        <f t="shared" si="29"/>
        <v>1.8639302937797311</v>
      </c>
      <c r="J94" s="7">
        <f>Brahmaputra!H94-H94-I94-AVERAGE(Brahmaputra!$H$2:$H$349)</f>
        <v>0.10700680038678456</v>
      </c>
      <c r="K94" s="7">
        <f>AVERAGE(Brahmaputra!I88:I99)-AVERAGE(Brahmaputra!$I$2:$I$349)</f>
        <v>6.2218031844539894</v>
      </c>
      <c r="L94" s="7">
        <f t="shared" si="30"/>
        <v>-0.99622113336312168</v>
      </c>
      <c r="M94" s="7">
        <f>Brahmaputra!I94-K94-L94-AVERAGE(Brahmaputra!$I$2:$I$349)</f>
        <v>0.38497884002977401</v>
      </c>
      <c r="N94" s="7">
        <f>AVERAGE(Brahmaputra!J88:J99)-AVERAGE(Brahmaputra!$J$2:$J$349)</f>
        <v>0.17275341772988373</v>
      </c>
      <c r="O94" s="7">
        <f t="shared" si="31"/>
        <v>4.1451948143452384</v>
      </c>
      <c r="P94" s="7">
        <f>Brahmaputra!J94-N94-O94-AVERAGE(Brahmaputra!$J$2:$J$349)</f>
        <v>-0.24983567351190494</v>
      </c>
      <c r="Q94" s="7">
        <f>AVERAGE(Brahmaputra!K88:K99)-AVERAGE(Brahmaputra!$K$2:$K$349)</f>
        <v>-5.436977212643801E-3</v>
      </c>
      <c r="R94" s="7">
        <f t="shared" si="32"/>
        <v>-0.1654841590773809</v>
      </c>
      <c r="S94" s="7">
        <f>Brahmaputra!K94-Q94-R94-AVERAGE(Brahmaputra!$K$2:$K$349)</f>
        <v>-5.8540725089285817E-2</v>
      </c>
      <c r="T94" s="7">
        <f>AVERAGE(Brahmaputra!L88:L99)-AVERAGE(Brahmaputra!$L$2:$L$349)</f>
        <v>0.19033826057471614</v>
      </c>
      <c r="U94" s="7">
        <f t="shared" si="33"/>
        <v>4.2957818960714302</v>
      </c>
      <c r="V94" s="7">
        <f>Brahmaputra!L94-T94-U94-AVERAGE(Brahmaputra!$L$2:$L$349)</f>
        <v>-0.57594568357142961</v>
      </c>
      <c r="W94" s="7">
        <f>AVERAGE(Brahmaputra!M88:M99)-AVERAGE(Brahmaputra!$M$2:$M$349)</f>
        <v>5.1774723850574467E-3</v>
      </c>
      <c r="X94" s="7">
        <f t="shared" si="34"/>
        <v>9.0269482291666647E-2</v>
      </c>
      <c r="Y94" s="7">
        <f>Brahmaputra!M94-W94-X94-AVERAGE(Brahmaputra!$M$2:$M$349)</f>
        <v>4.3231777083334033E-3</v>
      </c>
      <c r="Z94" s="7">
        <f>AVERAGE(Brahmaputra!N88:N99)-AVERAGE(Brahmaputra!$N$2:$N$349)</f>
        <v>1.5072687819252879</v>
      </c>
      <c r="AA94" s="7">
        <f t="shared" si="35"/>
        <v>-1.9931098811904762</v>
      </c>
      <c r="AB94" s="7">
        <f>Brahmaputra!N94-Z94-AA94-AVERAGE(Brahmaputra!$N$2:$N$349)</f>
        <v>-1.4326722879761906</v>
      </c>
      <c r="AC94" s="7">
        <f>AVERAGE(Brahmaputra!O88:O99)-AVERAGE(Brahmaputra!$O$2:$O$349)</f>
        <v>9.665179718391137E-2</v>
      </c>
      <c r="AD94" s="7">
        <f t="shared" si="36"/>
        <v>1.7862872265773841</v>
      </c>
      <c r="AE94" s="7">
        <f>Brahmaputra!O94-AC94-AD94-AVERAGE(Brahmaputra!$O$2:$O$349)</f>
        <v>-4.4264949077383875E-2</v>
      </c>
      <c r="AF94" s="7">
        <f>AVERAGE(Brahmaputra!P88:P99)-AVERAGE(Brahmaputra!$P$2:$P$349)</f>
        <v>9.5474639080460055E-2</v>
      </c>
      <c r="AG94" s="7">
        <f t="shared" si="37"/>
        <v>0.52345403125000023</v>
      </c>
      <c r="AH94" s="7">
        <f>Brahmaputra!P94-AF94-AG94-AVERAGE(Brahmaputra!$P$2:$P$349)</f>
        <v>-1.2338147083333473E-2</v>
      </c>
    </row>
    <row r="95" spans="1:34" x14ac:dyDescent="0.2">
      <c r="A95" s="3">
        <v>35718</v>
      </c>
      <c r="B95">
        <f t="shared" si="25"/>
        <v>1997</v>
      </c>
      <c r="C95">
        <f t="shared" si="26"/>
        <v>10</v>
      </c>
      <c r="D95" s="7">
        <f>AVERAGE(Brahmaputra!D89:D100)</f>
        <v>8.3271227724999992</v>
      </c>
      <c r="E95" s="7">
        <f t="shared" si="28"/>
        <v>3.1015316704166667</v>
      </c>
      <c r="F95" s="7">
        <f>Brahmaputra!D95-D95-E95</f>
        <v>-2.1721351229166652</v>
      </c>
      <c r="G95" s="7">
        <f t="shared" si="27"/>
        <v>2.5763770024347323</v>
      </c>
      <c r="H95" s="7">
        <f>AVERAGE(Brahmaputra!H89:H100)-AVERAGE(Brahmaputra!$H$2:$H$349)</f>
        <v>-1.7982559195388603E-3</v>
      </c>
      <c r="I95" s="7">
        <f t="shared" si="29"/>
        <v>1.5615270709822653</v>
      </c>
      <c r="J95" s="7">
        <f>Brahmaputra!H95-H95-I95-AVERAGE(Brahmaputra!$H$2:$H$349)</f>
        <v>-0.16150265931571539</v>
      </c>
      <c r="K95" s="7">
        <f>AVERAGE(Brahmaputra!I89:I100)-AVERAGE(Brahmaputra!$I$2:$I$349)</f>
        <v>6.2290733611206406</v>
      </c>
      <c r="L95" s="7">
        <f t="shared" si="30"/>
        <v>-0.68984669729167081</v>
      </c>
      <c r="M95" s="7">
        <f>Brahmaputra!I95-K95-L95-AVERAGE(Brahmaputra!$I$2:$I$349)</f>
        <v>0.21765838729167797</v>
      </c>
      <c r="N95" s="7">
        <f>AVERAGE(Brahmaputra!J89:J100)-AVERAGE(Brahmaputra!$J$2:$J$349)</f>
        <v>0.15996139689654942</v>
      </c>
      <c r="O95" s="7">
        <f t="shared" si="31"/>
        <v>2.2050390265773805</v>
      </c>
      <c r="P95" s="7">
        <f>Brahmaputra!J95-N95-O95-AVERAGE(Brahmaputra!$J$2:$J$349)</f>
        <v>-0.29899882491071317</v>
      </c>
      <c r="Q95" s="7">
        <f>AVERAGE(Brahmaputra!K89:K100)-AVERAGE(Brahmaputra!$K$2:$K$349)</f>
        <v>-1.1222482212643825E-2</v>
      </c>
      <c r="R95" s="7">
        <f t="shared" si="32"/>
        <v>-3.8391004761904712E-2</v>
      </c>
      <c r="S95" s="7">
        <f>Brahmaputra!K95-Q95-R95-AVERAGE(Brahmaputra!$K$2:$K$349)</f>
        <v>9.6029305595238035E-2</v>
      </c>
      <c r="T95" s="7">
        <f>AVERAGE(Brahmaputra!L89:L100)-AVERAGE(Brahmaputra!$L$2:$L$349)</f>
        <v>0.16743356640805018</v>
      </c>
      <c r="U95" s="7">
        <f t="shared" si="33"/>
        <v>0.73292811175595229</v>
      </c>
      <c r="V95" s="7">
        <f>Brahmaputra!L95-T95-U95-AVERAGE(Brahmaputra!$L$2:$L$349)</f>
        <v>-0.41110519508928611</v>
      </c>
      <c r="W95" s="7">
        <f>AVERAGE(Brahmaputra!M89:M100)-AVERAGE(Brahmaputra!$M$2:$M$349)</f>
        <v>5.1297107183908008E-3</v>
      </c>
      <c r="X95" s="7">
        <f t="shared" si="34"/>
        <v>9.0308443422619095E-2</v>
      </c>
      <c r="Y95" s="7">
        <f>Brahmaputra!M95-W95-X95-AVERAGE(Brahmaputra!$M$2:$M$349)</f>
        <v>4.3319782440476018E-3</v>
      </c>
      <c r="Z95" s="7">
        <f>AVERAGE(Brahmaputra!N89:N100)-AVERAGE(Brahmaputra!$N$2:$N$349)</f>
        <v>1.6208968910919541</v>
      </c>
      <c r="AA95" s="7">
        <f t="shared" si="35"/>
        <v>-1.748290648452381</v>
      </c>
      <c r="AB95" s="7">
        <f>Brahmaputra!N95-Z95-AA95-AVERAGE(Brahmaputra!$N$2:$N$349)</f>
        <v>-1.0375435298809519</v>
      </c>
      <c r="AC95" s="7">
        <f>AVERAGE(Brahmaputra!O89:O100)-AVERAGE(Brahmaputra!$O$2:$O$349)</f>
        <v>7.0179705517242397E-2</v>
      </c>
      <c r="AD95" s="7">
        <f t="shared" si="36"/>
        <v>1.2664617161309533</v>
      </c>
      <c r="AE95" s="7">
        <f>Brahmaputra!O95-AC95-AD95-AVERAGE(Brahmaputra!$O$2:$O$349)</f>
        <v>-0.31658993696428439</v>
      </c>
      <c r="AF95" s="7">
        <f>AVERAGE(Brahmaputra!P89:P100)-AVERAGE(Brahmaputra!$P$2:$P$349)</f>
        <v>8.7468002413793489E-2</v>
      </c>
      <c r="AG95" s="7">
        <f t="shared" si="37"/>
        <v>-0.27820306464285721</v>
      </c>
      <c r="AH95" s="7">
        <f>Brahmaputra!P95-AF95-AG95-AVERAGE(Brahmaputra!$P$2:$P$349)</f>
        <v>-0.26439493452380958</v>
      </c>
    </row>
    <row r="96" spans="1:34" x14ac:dyDescent="0.2">
      <c r="A96" s="3">
        <v>35749</v>
      </c>
      <c r="B96">
        <f t="shared" si="25"/>
        <v>1997</v>
      </c>
      <c r="C96">
        <f t="shared" si="26"/>
        <v>11</v>
      </c>
      <c r="D96" s="7">
        <f>AVERAGE(Brahmaputra!D90:D101)</f>
        <v>8.4986062891666663</v>
      </c>
      <c r="E96" s="7">
        <f t="shared" si="28"/>
        <v>-3.8334403570833331</v>
      </c>
      <c r="F96" s="7">
        <f>Brahmaputra!D96-D96-E96</f>
        <v>-1.7055363920833333</v>
      </c>
      <c r="G96" s="7">
        <f t="shared" si="27"/>
        <v>0.71491635308632873</v>
      </c>
      <c r="H96" s="7">
        <f>AVERAGE(Brahmaputra!H90:H101)-AVERAGE(Brahmaputra!$H$2:$H$349)</f>
        <v>3.4507674137103095E-3</v>
      </c>
      <c r="I96" s="7">
        <f t="shared" si="29"/>
        <v>0.78955750136890401</v>
      </c>
      <c r="J96" s="7">
        <f>Brahmaputra!H96-H96-I96-AVERAGE(Brahmaputra!$H$2:$H$349)</f>
        <v>-0.13642029303559866</v>
      </c>
      <c r="K96" s="7">
        <f>AVERAGE(Brahmaputra!I90:I101)-AVERAGE(Brahmaputra!$I$2:$I$349)</f>
        <v>6.2372539794539819</v>
      </c>
      <c r="L96" s="7">
        <f t="shared" si="30"/>
        <v>-0.51615917145832668</v>
      </c>
      <c r="M96" s="7">
        <f>Brahmaputra!I96-K96-L96-AVERAGE(Brahmaputra!$I$2:$I$349)</f>
        <v>0.18701246312498654</v>
      </c>
      <c r="N96" s="7">
        <f>AVERAGE(Brahmaputra!J90:J101)-AVERAGE(Brahmaputra!$J$2:$J$349)</f>
        <v>0.15916715522988323</v>
      </c>
      <c r="O96" s="7">
        <f t="shared" si="31"/>
        <v>-0.23055486505952505</v>
      </c>
      <c r="P96" s="7">
        <f>Brahmaputra!J96-N96-O96-AVERAGE(Brahmaputra!$J$2:$J$349)</f>
        <v>-0.37276589160714124</v>
      </c>
      <c r="Q96" s="7">
        <f>AVERAGE(Brahmaputra!K90:K101)-AVERAGE(Brahmaputra!$K$2:$K$349)</f>
        <v>-1.2990315545977182E-2</v>
      </c>
      <c r="R96" s="7">
        <f t="shared" si="32"/>
        <v>0.116870997797619</v>
      </c>
      <c r="S96" s="7">
        <f>Brahmaputra!K96-Q96-R96-AVERAGE(Brahmaputra!$K$2:$K$349)</f>
        <v>8.8836526369047653E-2</v>
      </c>
      <c r="T96" s="7">
        <f>AVERAGE(Brahmaputra!L90:L101)-AVERAGE(Brahmaputra!$L$2:$L$349)</f>
        <v>0.17229917307471698</v>
      </c>
      <c r="U96" s="7">
        <f t="shared" si="33"/>
        <v>-2.1226351544047617</v>
      </c>
      <c r="V96" s="7">
        <f>Brahmaputra!L96-T96-U96-AVERAGE(Brahmaputra!$L$2:$L$349)</f>
        <v>-0.29531086559523878</v>
      </c>
      <c r="W96" s="7">
        <f>AVERAGE(Brahmaputra!M90:M101)-AVERAGE(Brahmaputra!$M$2:$M$349)</f>
        <v>5.1283065517241377E-3</v>
      </c>
      <c r="X96" s="7">
        <f t="shared" si="34"/>
        <v>-6.7878083333333394E-3</v>
      </c>
      <c r="Y96" s="7">
        <f>Brahmaputra!M96-W96-X96-AVERAGE(Brahmaputra!$M$2:$M$349)</f>
        <v>-3.8309158333333093E-3</v>
      </c>
      <c r="Z96" s="7">
        <f>AVERAGE(Brahmaputra!N90:N101)-AVERAGE(Brahmaputra!$N$2:$N$349)</f>
        <v>1.731519137758621</v>
      </c>
      <c r="AA96" s="7">
        <f t="shared" si="35"/>
        <v>-1.0832380851488095</v>
      </c>
      <c r="AB96" s="7">
        <f>Brahmaputra!N96-Z96-AA96-AVERAGE(Brahmaputra!$N$2:$N$349)</f>
        <v>-0.60356096985119034</v>
      </c>
      <c r="AC96" s="7">
        <f>AVERAGE(Brahmaputra!O90:O101)-AVERAGE(Brahmaputra!$O$2:$O$349)</f>
        <v>0.11258475468391005</v>
      </c>
      <c r="AD96" s="7">
        <f t="shared" si="36"/>
        <v>-3.2371246011905441E-2</v>
      </c>
      <c r="AE96" s="7">
        <f>Brahmaputra!O96-AC96-AD96-AVERAGE(Brahmaputra!$O$2:$O$349)</f>
        <v>-0.48279853398809358</v>
      </c>
      <c r="AF96" s="7">
        <f>AVERAGE(Brahmaputra!P90:P101)-AVERAGE(Brahmaputra!$P$2:$P$349)</f>
        <v>9.0194430747126852E-2</v>
      </c>
      <c r="AG96" s="7">
        <f t="shared" si="37"/>
        <v>-0.74812064749999996</v>
      </c>
      <c r="AH96" s="7">
        <f>Brahmaputra!P96-AF96-AG96-AVERAGE(Brahmaputra!$P$2:$P$349)</f>
        <v>-8.6699520000000252E-2</v>
      </c>
    </row>
    <row r="97" spans="1:34" x14ac:dyDescent="0.2">
      <c r="A97" s="3">
        <v>35779</v>
      </c>
      <c r="B97">
        <f t="shared" si="25"/>
        <v>1997</v>
      </c>
      <c r="C97">
        <f t="shared" si="26"/>
        <v>12</v>
      </c>
      <c r="D97" s="7">
        <f>AVERAGE(Brahmaputra!D91:D102)</f>
        <v>8.6238811858333335</v>
      </c>
      <c r="E97" s="7">
        <f t="shared" si="28"/>
        <v>-7.6711023341964264</v>
      </c>
      <c r="F97" s="7">
        <f>Brahmaputra!D97-D97-E97</f>
        <v>0.33258553836309268</v>
      </c>
      <c r="G97" s="7">
        <f t="shared" si="27"/>
        <v>-1.3381055557273598</v>
      </c>
      <c r="H97" s="7">
        <f>AVERAGE(Brahmaputra!H91:H102)-AVERAGE(Brahmaputra!$H$2:$H$349)</f>
        <v>2.8002159080301681E-2</v>
      </c>
      <c r="I97" s="7">
        <f t="shared" si="29"/>
        <v>0.11721601964302408</v>
      </c>
      <c r="J97" s="7">
        <f>Brahmaputra!H97-H97-I97-AVERAGE(Brahmaputra!$H$2:$H$349)</f>
        <v>-0.13590803297631737</v>
      </c>
      <c r="K97" s="7">
        <f>AVERAGE(Brahmaputra!I91:I102)-AVERAGE(Brahmaputra!$I$2:$I$349)</f>
        <v>6.2393603277873098</v>
      </c>
      <c r="L97" s="7">
        <f t="shared" si="30"/>
        <v>-0.36286529005954549</v>
      </c>
      <c r="M97" s="7">
        <f>Brahmaputra!I97-K97-L97-AVERAGE(Brahmaputra!$I$2:$I$349)</f>
        <v>0.16485198339287876</v>
      </c>
      <c r="N97" s="7">
        <f>AVERAGE(Brahmaputra!J91:J102)-AVERAGE(Brahmaputra!$J$2:$J$349)</f>
        <v>0.20386529439654932</v>
      </c>
      <c r="O97" s="7">
        <f t="shared" si="31"/>
        <v>-1.4915722126785718</v>
      </c>
      <c r="P97" s="7">
        <f>Brahmaputra!J97-N97-O97-AVERAGE(Brahmaputra!$J$2:$J$349)</f>
        <v>-0.23303436315476134</v>
      </c>
      <c r="Q97" s="7">
        <f>AVERAGE(Brahmaputra!K91:K102)-AVERAGE(Brahmaputra!$K$2:$K$349)</f>
        <v>-1.2717393045977188E-2</v>
      </c>
      <c r="R97" s="7">
        <f t="shared" si="32"/>
        <v>0.28360994648809518</v>
      </c>
      <c r="S97" s="7">
        <f>Brahmaputra!K97-Q97-R97-AVERAGE(Brahmaputra!$K$2:$K$349)</f>
        <v>5.1768115178571494E-2</v>
      </c>
      <c r="T97" s="7">
        <f>AVERAGE(Brahmaputra!L91:L102)-AVERAGE(Brahmaputra!$L$2:$L$349)</f>
        <v>0.28120655557471697</v>
      </c>
      <c r="U97" s="7">
        <f t="shared" si="33"/>
        <v>-2.9537349427678565</v>
      </c>
      <c r="V97" s="7">
        <f>Brahmaputra!L97-T97-U97-AVERAGE(Brahmaputra!$L$2:$L$349)</f>
        <v>7.6194040267855812E-2</v>
      </c>
      <c r="W97" s="7">
        <f>AVERAGE(Brahmaputra!M91:M102)-AVERAGE(Brahmaputra!$M$2:$M$349)</f>
        <v>5.1274040517241271E-3</v>
      </c>
      <c r="X97" s="7">
        <f t="shared" si="34"/>
        <v>-9.6227267172619049E-2</v>
      </c>
      <c r="Y97" s="7">
        <f>Brahmaputra!M97-W97-X97-AVERAGE(Brahmaputra!$M$2:$M$349)</f>
        <v>-1.796694494047596E-3</v>
      </c>
      <c r="Z97" s="7">
        <f>AVERAGE(Brahmaputra!N91:N102)-AVERAGE(Brahmaputra!$N$2:$N$349)</f>
        <v>1.6302626077586213</v>
      </c>
      <c r="AA97" s="7">
        <f t="shared" si="35"/>
        <v>-0.56486741089285708</v>
      </c>
      <c r="AB97" s="7">
        <f>Brahmaputra!N97-Z97-AA97-AVERAGE(Brahmaputra!$N$2:$N$349)</f>
        <v>0.37716633589285697</v>
      </c>
      <c r="AC97" s="7">
        <f>AVERAGE(Brahmaputra!O91:O102)-AVERAGE(Brahmaputra!$O$2:$O$349)</f>
        <v>0.14846118801724373</v>
      </c>
      <c r="AD97" s="7">
        <f t="shared" si="36"/>
        <v>-1.8336483524702381</v>
      </c>
      <c r="AE97" s="7">
        <f>Brahmaputra!O97-AC97-AD97-AVERAGE(Brahmaputra!$O$2:$O$349)</f>
        <v>0.12170249913690512</v>
      </c>
      <c r="AF97" s="7">
        <f>AVERAGE(Brahmaputra!P91:P102)-AVERAGE(Brahmaputra!$P$2:$P$349)</f>
        <v>0.10031427658046022</v>
      </c>
      <c r="AG97" s="7">
        <f t="shared" si="37"/>
        <v>-0.76901577732142856</v>
      </c>
      <c r="AH97" s="7">
        <f>Brahmaputra!P97-AF97-AG97-AVERAGE(Brahmaputra!$P$2:$P$349)</f>
        <v>-8.8362436011904966E-2</v>
      </c>
    </row>
    <row r="98" spans="1:34" x14ac:dyDescent="0.2">
      <c r="A98" s="3">
        <v>35810</v>
      </c>
      <c r="B98">
        <f t="shared" si="25"/>
        <v>1998</v>
      </c>
      <c r="C98">
        <f t="shared" si="26"/>
        <v>1</v>
      </c>
      <c r="D98" s="7">
        <f>AVERAGE(Brahmaputra!D92:D103)</f>
        <v>8.6998607366666665</v>
      </c>
      <c r="E98" s="7">
        <f t="shared" si="28"/>
        <v>-9.8310118021726201</v>
      </c>
      <c r="F98" s="7">
        <f>Brahmaputra!D98-D98-E98</f>
        <v>0.40923599550595391</v>
      </c>
      <c r="G98" s="7"/>
      <c r="H98" s="7">
        <f>AVERAGE(Brahmaputra!H92:H103)-AVERAGE(Brahmaputra!$H$2:$H$349)</f>
        <v>7.3310589913603508E-2</v>
      </c>
      <c r="I98" s="7">
        <f t="shared" si="29"/>
        <v>-0.70243490354141613</v>
      </c>
      <c r="J98" s="7">
        <f>Brahmaputra!H98-H98-I98-AVERAGE(Brahmaputra!$H$2:$H$349)</f>
        <v>-0.13939758062520013</v>
      </c>
      <c r="K98" s="7">
        <f>AVERAGE(Brahmaputra!I92:I103)-AVERAGE(Brahmaputra!$I$2:$I$349)</f>
        <v>6.1854287736206572</v>
      </c>
      <c r="L98" s="7">
        <f t="shared" si="30"/>
        <v>-0.18310013217261201</v>
      </c>
      <c r="M98" s="7">
        <f>Brahmaputra!I98-K98-L98-AVERAGE(Brahmaputra!$I$2:$I$349)</f>
        <v>0.14185498967259491</v>
      </c>
      <c r="N98" s="7">
        <f>AVERAGE(Brahmaputra!J92:J103)-AVERAGE(Brahmaputra!$J$2:$J$349)</f>
        <v>0.2787046077298827</v>
      </c>
      <c r="O98" s="7">
        <f t="shared" si="31"/>
        <v>-2.6937458217857149</v>
      </c>
      <c r="P98" s="7">
        <f>Brahmaputra!J98-N98-O98-AVERAGE(Brahmaputra!$J$2:$J$349)</f>
        <v>-0.25743989738095152</v>
      </c>
      <c r="Q98" s="7">
        <f>AVERAGE(Brahmaputra!K92:K103)-AVERAGE(Brahmaputra!$K$2:$K$349)</f>
        <v>-1.0774323879310488E-2</v>
      </c>
      <c r="R98" s="7">
        <f t="shared" si="32"/>
        <v>0.284020681547619</v>
      </c>
      <c r="S98" s="7">
        <f>Brahmaputra!K98-Q98-R98-AVERAGE(Brahmaputra!$K$2:$K$349)</f>
        <v>1.2663909523810135E-3</v>
      </c>
      <c r="T98" s="7">
        <f>AVERAGE(Brahmaputra!L92:L103)-AVERAGE(Brahmaputra!$L$2:$L$349)</f>
        <v>0.35738526557471584</v>
      </c>
      <c r="U98" s="7">
        <f t="shared" si="33"/>
        <v>-3.5539900079464291</v>
      </c>
      <c r="V98" s="7">
        <f>Brahmaputra!L98-T98-U98-AVERAGE(Brahmaputra!$L$2:$L$349)</f>
        <v>-0.2024513445535705</v>
      </c>
      <c r="W98" s="7">
        <f>AVERAGE(Brahmaputra!M92:M103)-AVERAGE(Brahmaputra!$M$2:$M$349)</f>
        <v>5.0843665517241177E-3</v>
      </c>
      <c r="X98" s="7">
        <f t="shared" si="34"/>
        <v>-1.2000330327380931E-2</v>
      </c>
      <c r="Y98" s="7">
        <f>Brahmaputra!M98-W98-X98-AVERAGE(Brahmaputra!$M$2:$M$349)</f>
        <v>7.0957616071429253E-4</v>
      </c>
      <c r="Z98" s="7">
        <f>AVERAGE(Brahmaputra!N92:N103)-AVERAGE(Brahmaputra!$N$2:$N$349)</f>
        <v>1.512959196925288</v>
      </c>
      <c r="AA98" s="7">
        <f t="shared" si="35"/>
        <v>0.22313553074404791</v>
      </c>
      <c r="AB98" s="7">
        <f>Brahmaputra!N98-Z98-AA98-AVERAGE(Brahmaputra!$N$2:$N$349)</f>
        <v>0.79225315508928551</v>
      </c>
      <c r="AC98" s="7">
        <f>AVERAGE(Brahmaputra!O92:O103)-AVERAGE(Brahmaputra!$O$2:$O$349)</f>
        <v>0.149352078850578</v>
      </c>
      <c r="AD98" s="7">
        <f t="shared" si="36"/>
        <v>-2.4335143675297619</v>
      </c>
      <c r="AE98" s="7">
        <f>Brahmaputra!O98-AC98-AD98-AVERAGE(Brahmaputra!$O$2:$O$349)</f>
        <v>0.21512581336309466</v>
      </c>
      <c r="AF98" s="7">
        <f>AVERAGE(Brahmaputra!P92:P103)-AVERAGE(Brahmaputra!$P$2:$P$349)</f>
        <v>0.1484114299137933</v>
      </c>
      <c r="AG98" s="7">
        <f t="shared" si="37"/>
        <v>-0.75938111583333334</v>
      </c>
      <c r="AH98" s="7">
        <f>Brahmaputra!P98-AF98-AG98-AVERAGE(Brahmaputra!$P$2:$P$349)</f>
        <v>-0.14268775083333329</v>
      </c>
    </row>
    <row r="99" spans="1:34" x14ac:dyDescent="0.2">
      <c r="A99" s="3">
        <v>35841</v>
      </c>
      <c r="B99">
        <f t="shared" si="25"/>
        <v>1998</v>
      </c>
      <c r="C99">
        <f t="shared" si="26"/>
        <v>2</v>
      </c>
      <c r="D99" s="7">
        <f>AVERAGE(Brahmaputra!D93:D104)</f>
        <v>9.0051552499999996</v>
      </c>
      <c r="E99" s="7">
        <f t="shared" si="28"/>
        <v>-10.399447832172621</v>
      </c>
      <c r="F99" s="7">
        <f>Brahmaputra!D99-D99-E99</f>
        <v>0.59808503217262121</v>
      </c>
      <c r="G99" s="7"/>
      <c r="H99" s="7">
        <f>AVERAGE(Brahmaputra!H93:H104)-AVERAGE(Brahmaputra!$H$2:$H$349)</f>
        <v>0.11865462491357448</v>
      </c>
      <c r="I99" s="7">
        <f t="shared" si="29"/>
        <v>-1.1313571025597184</v>
      </c>
      <c r="J99" s="7">
        <f>Brahmaputra!H99-H99-I99-AVERAGE(Brahmaputra!$H$2:$H$349)</f>
        <v>-0.1618252666069111</v>
      </c>
      <c r="K99" s="7">
        <f>AVERAGE(Brahmaputra!I93:I104)-AVERAGE(Brahmaputra!$I$2:$I$349)</f>
        <v>6.1106111161206371</v>
      </c>
      <c r="L99" s="7">
        <f t="shared" si="30"/>
        <v>5.4967789672630829E-2</v>
      </c>
      <c r="M99" s="7">
        <f>Brahmaputra!I99-K99-L99-AVERAGE(Brahmaputra!$I$2:$I$349)</f>
        <v>0.13131468532738211</v>
      </c>
      <c r="N99" s="7">
        <f>AVERAGE(Brahmaputra!J93:J104)-AVERAGE(Brahmaputra!$J$2:$J$349)</f>
        <v>0.39777577272988385</v>
      </c>
      <c r="O99" s="7">
        <f t="shared" si="31"/>
        <v>-3.2128204064583334</v>
      </c>
      <c r="P99" s="7">
        <f>Brahmaputra!J99-N99-O99-AVERAGE(Brahmaputra!$J$2:$J$349)</f>
        <v>-0.32387215770833366</v>
      </c>
      <c r="Q99" s="7">
        <f>AVERAGE(Brahmaputra!K93:K104)-AVERAGE(Brahmaputra!$K$2:$K$349)</f>
        <v>-1.3187426379310474E-2</v>
      </c>
      <c r="R99" s="7">
        <f t="shared" si="32"/>
        <v>3.4406856696428567E-2</v>
      </c>
      <c r="S99" s="7">
        <f>Brahmaputra!K99-Q99-R99-AVERAGE(Brahmaputra!$K$2:$K$349)</f>
        <v>1.1851118303571384E-2</v>
      </c>
      <c r="T99" s="7">
        <f>AVERAGE(Brahmaputra!L93:L104)-AVERAGE(Brahmaputra!$L$2:$L$349)</f>
        <v>0.52063610890804934</v>
      </c>
      <c r="U99" s="7">
        <f t="shared" si="33"/>
        <v>-3.8932249065476183</v>
      </c>
      <c r="V99" s="7">
        <f>Brahmaputra!L99-T99-U99-AVERAGE(Brahmaputra!$L$2:$L$349)</f>
        <v>-0.24253817928571486</v>
      </c>
      <c r="W99" s="7">
        <f>AVERAGE(Brahmaputra!M93:M104)-AVERAGE(Brahmaputra!$M$2:$M$349)</f>
        <v>4.9659740517241646E-3</v>
      </c>
      <c r="X99" s="7">
        <f t="shared" si="34"/>
        <v>-1.1441993244047627E-2</v>
      </c>
      <c r="Y99" s="7">
        <f>Brahmaputra!M99-W99-X99-AVERAGE(Brahmaputra!$M$2:$M$349)</f>
        <v>4.7923157738094524E-4</v>
      </c>
      <c r="Z99" s="7">
        <f>AVERAGE(Brahmaputra!N93:N104)-AVERAGE(Brahmaputra!$N$2:$N$349)</f>
        <v>1.4843569469252875</v>
      </c>
      <c r="AA99" s="7">
        <f t="shared" si="35"/>
        <v>1.2550268405654763</v>
      </c>
      <c r="AB99" s="7">
        <f>Brahmaputra!N99-Z99-AA99-AVERAGE(Brahmaputra!$N$2:$N$349)</f>
        <v>1.1834157052678576</v>
      </c>
      <c r="AC99" s="7">
        <f>AVERAGE(Brahmaputra!O93:O104)-AVERAGE(Brahmaputra!$O$2:$O$349)</f>
        <v>0.15826861551724392</v>
      </c>
      <c r="AD99" s="7">
        <f t="shared" si="36"/>
        <v>-2.758445452797619</v>
      </c>
      <c r="AE99" s="7">
        <f>Brahmaputra!O99-AC99-AD99-AVERAGE(Brahmaputra!$O$2:$O$349)</f>
        <v>0.21468881196428669</v>
      </c>
      <c r="AF99" s="7">
        <f>AVERAGE(Brahmaputra!P93:P104)-AVERAGE(Brahmaputra!$P$2:$P$349)</f>
        <v>0.2230760424137932</v>
      </c>
      <c r="AG99" s="7">
        <f t="shared" si="37"/>
        <v>-0.73655440919642856</v>
      </c>
      <c r="AH99" s="7">
        <f>Brahmaputra!P99-AF99-AG99-AVERAGE(Brahmaputra!$P$2:$P$349)</f>
        <v>-0.21545529997023793</v>
      </c>
    </row>
    <row r="100" spans="1:34" x14ac:dyDescent="0.2">
      <c r="A100" s="3">
        <v>35869</v>
      </c>
      <c r="B100">
        <f t="shared" si="25"/>
        <v>1998</v>
      </c>
      <c r="C100">
        <f t="shared" si="26"/>
        <v>3</v>
      </c>
      <c r="D100" s="7">
        <f>AVERAGE(Brahmaputra!D94:D105)</f>
        <v>9.9140062374999989</v>
      </c>
      <c r="E100" s="7">
        <f t="shared" si="28"/>
        <v>-8.9591136421726176</v>
      </c>
      <c r="F100" s="7">
        <f>Brahmaputra!D100-D100-E100</f>
        <v>0.9586193946726187</v>
      </c>
      <c r="G100" s="7"/>
      <c r="H100" s="7">
        <f>AVERAGE(Brahmaputra!H94:H105)-AVERAGE(Brahmaputra!$H$2:$H$349)</f>
        <v>0.20798974824697325</v>
      </c>
      <c r="I100" s="7">
        <f t="shared" si="29"/>
        <v>-1.4790100816072709</v>
      </c>
      <c r="J100" s="7">
        <f>Brahmaputra!H100-H100-I100-AVERAGE(Brahmaputra!$H$2:$H$349)</f>
        <v>-0.1746866108926497</v>
      </c>
      <c r="K100" s="7">
        <f>AVERAGE(Brahmaputra!I94:I105)-AVERAGE(Brahmaputra!$I$2:$I$349)</f>
        <v>6.0220243086206438</v>
      </c>
      <c r="L100" s="7">
        <f t="shared" si="30"/>
        <v>0.38689349922620409</v>
      </c>
      <c r="M100" s="7">
        <f>Brahmaputra!I100-K100-L100-AVERAGE(Brahmaputra!$I$2:$I$349)</f>
        <v>0.25346955327380272</v>
      </c>
      <c r="N100" s="7">
        <f>AVERAGE(Brahmaputra!J94:J105)-AVERAGE(Brahmaputra!$J$2:$J$349)</f>
        <v>0.70239127106321764</v>
      </c>
      <c r="O100" s="7">
        <f t="shared" si="31"/>
        <v>-3.3254686616666671</v>
      </c>
      <c r="P100" s="7">
        <f>Brahmaputra!J100-N100-O100-AVERAGE(Brahmaputra!$J$2:$J$349)</f>
        <v>-0.49638110083333364</v>
      </c>
      <c r="Q100" s="7">
        <f>AVERAGE(Brahmaputra!K94:K105)-AVERAGE(Brahmaputra!$K$2:$K$349)</f>
        <v>-1.7441793879310497E-2</v>
      </c>
      <c r="R100" s="7">
        <f t="shared" si="32"/>
        <v>3.16305175892857E-2</v>
      </c>
      <c r="S100" s="7">
        <f>Brahmaputra!K100-Q100-R100-AVERAGE(Brahmaputra!$K$2:$K$349)</f>
        <v>-4.5011915089285703E-2</v>
      </c>
      <c r="T100" s="7">
        <f>AVERAGE(Brahmaputra!L94:L105)-AVERAGE(Brahmaputra!$L$2:$L$349)</f>
        <v>0.91489603890804982</v>
      </c>
      <c r="U100" s="7">
        <f t="shared" si="33"/>
        <v>-3.7069207016071424</v>
      </c>
      <c r="V100" s="7">
        <f>Brahmaputra!L100-T100-U100-AVERAGE(Brahmaputra!$L$2:$L$349)</f>
        <v>-0.29315956422619127</v>
      </c>
      <c r="W100" s="7">
        <f>AVERAGE(Brahmaputra!M94:M105)-AVERAGE(Brahmaputra!$M$2:$M$349)</f>
        <v>4.8475607183908198E-3</v>
      </c>
      <c r="X100" s="7">
        <f t="shared" si="34"/>
        <v>-1.138205517857141E-2</v>
      </c>
      <c r="Y100" s="7">
        <f>Brahmaputra!M100-W100-X100-AVERAGE(Brahmaputra!$M$2:$M$349)</f>
        <v>5.3770684523807288E-4</v>
      </c>
      <c r="Z100" s="7">
        <f>AVERAGE(Brahmaputra!N94:N105)-AVERAGE(Brahmaputra!$N$2:$N$349)</f>
        <v>1.4790308127586211</v>
      </c>
      <c r="AA100" s="7">
        <f t="shared" si="35"/>
        <v>2.3465298505952386</v>
      </c>
      <c r="AB100" s="7">
        <f>Brahmaputra!N100-Z100-AA100-AVERAGE(Brahmaputra!$N$2:$N$349)</f>
        <v>1.8329408694047613</v>
      </c>
      <c r="AC100" s="7">
        <f>AVERAGE(Brahmaputra!O94:O105)-AVERAGE(Brahmaputra!$O$2:$O$349)</f>
        <v>0.17055305301724388</v>
      </c>
      <c r="AD100" s="7">
        <f t="shared" si="36"/>
        <v>-2.5350125833333319</v>
      </c>
      <c r="AE100" s="7">
        <f>Brahmaputra!O100-AC100-AD100-AVERAGE(Brahmaputra!$O$2:$O$349)</f>
        <v>0.25466157500000008</v>
      </c>
      <c r="AF100" s="7">
        <f>AVERAGE(Brahmaputra!P94:P105)-AVERAGE(Brahmaputra!$P$2:$P$349)</f>
        <v>0.42971644491379313</v>
      </c>
      <c r="AG100" s="7">
        <f t="shared" si="37"/>
        <v>-0.6663830883035714</v>
      </c>
      <c r="AH100" s="7">
        <f>Brahmaputra!P100-AF100-AG100-AVERAGE(Brahmaputra!$P$2:$P$349)</f>
        <v>-0.37377311336309504</v>
      </c>
    </row>
    <row r="101" spans="1:34" x14ac:dyDescent="0.2">
      <c r="A101" s="3">
        <v>35900</v>
      </c>
      <c r="B101">
        <f t="shared" si="25"/>
        <v>1998</v>
      </c>
      <c r="C101">
        <f t="shared" si="26"/>
        <v>4</v>
      </c>
      <c r="D101" s="7">
        <f>AVERAGE(Brahmaputra!D95:D106)</f>
        <v>10.411656145833334</v>
      </c>
      <c r="E101" s="7">
        <f t="shared" si="28"/>
        <v>-4.1105988170833339</v>
      </c>
      <c r="F101" s="7">
        <f>Brahmaputra!D101-D101-E101</f>
        <v>1.2870388112500004</v>
      </c>
      <c r="G101" s="7"/>
      <c r="H101" s="7">
        <f>AVERAGE(Brahmaputra!H95:H106)-AVERAGE(Brahmaputra!$H$2:$H$349)</f>
        <v>0.26416752324689696</v>
      </c>
      <c r="I101" s="7">
        <f t="shared" si="29"/>
        <v>-1.7137204121727336</v>
      </c>
      <c r="J101" s="7">
        <f>Brahmaputra!H101-H101-I101-AVERAGE(Brahmaputra!$H$2:$H$349)</f>
        <v>-0.17803882532712123</v>
      </c>
      <c r="K101" s="7">
        <f>AVERAGE(Brahmaputra!I95:I106)-AVERAGE(Brahmaputra!$I$2:$I$349)</f>
        <v>5.8972372952873116</v>
      </c>
      <c r="L101" s="7">
        <f t="shared" si="30"/>
        <v>0.71717339565478255</v>
      </c>
      <c r="M101" s="7">
        <f>Brahmaputra!I101-K101-L101-AVERAGE(Brahmaputra!$I$2:$I$349)</f>
        <v>0.1842834401785467</v>
      </c>
      <c r="N101" s="7">
        <f>AVERAGE(Brahmaputra!J95:J106)-AVERAGE(Brahmaputra!$J$2:$J$349)</f>
        <v>0.98312263106321751</v>
      </c>
      <c r="O101" s="7">
        <f t="shared" si="31"/>
        <v>-2.9575804788095241</v>
      </c>
      <c r="P101" s="7">
        <f>Brahmaputra!J101-N101-O101-AVERAGE(Brahmaputra!$J$2:$J$349)</f>
        <v>-0.78398985369047658</v>
      </c>
      <c r="Q101" s="7">
        <f>AVERAGE(Brahmaputra!K95:K106)-AVERAGE(Brahmaputra!$K$2:$K$349)</f>
        <v>-1.0652063045977156E-2</v>
      </c>
      <c r="R101" s="7">
        <f t="shared" si="32"/>
        <v>-6.7919355922619051E-2</v>
      </c>
      <c r="S101" s="7">
        <f>Brahmaputra!K101-Q101-R101-AVERAGE(Brahmaputra!$K$2:$K$349)</f>
        <v>-8.0049902410714302E-2</v>
      </c>
      <c r="T101" s="7">
        <f>AVERAGE(Brahmaputra!L95:L106)-AVERAGE(Brahmaputra!$L$2:$L$349)</f>
        <v>1.1055531780747154</v>
      </c>
      <c r="U101" s="7">
        <f t="shared" si="33"/>
        <v>-2.2841316058333341</v>
      </c>
      <c r="V101" s="7">
        <f>Brahmaputra!L101-T101-U101-AVERAGE(Brahmaputra!$L$2:$L$349)</f>
        <v>-0.54793532916666532</v>
      </c>
      <c r="W101" s="7">
        <f>AVERAGE(Brahmaputra!M95:M106)-AVERAGE(Brahmaputra!$M$2:$M$349)</f>
        <v>4.729147385057475E-3</v>
      </c>
      <c r="X101" s="7">
        <f t="shared" si="34"/>
        <v>-6.833581175595238E-2</v>
      </c>
      <c r="Y101" s="7">
        <f>Brahmaputra!M101-W101-X101-AVERAGE(Brahmaputra!$M$2:$M$349)</f>
        <v>-3.9681932440475964E-3</v>
      </c>
      <c r="Z101" s="7">
        <f>AVERAGE(Brahmaputra!N95:N106)-AVERAGE(Brahmaputra!$N$2:$N$349)</f>
        <v>1.4747202527586216</v>
      </c>
      <c r="AA101" s="7">
        <f t="shared" si="35"/>
        <v>3.3466519697916675</v>
      </c>
      <c r="AB101" s="7">
        <f>Brahmaputra!N101-Z101-AA101-AVERAGE(Brahmaputra!$N$2:$N$349)</f>
        <v>2.7302629502083309</v>
      </c>
      <c r="AC101" s="7">
        <f>AVERAGE(Brahmaputra!O95:O106)-AVERAGE(Brahmaputra!$O$2:$O$349)</f>
        <v>0.1589078946839102</v>
      </c>
      <c r="AD101" s="7">
        <f t="shared" si="36"/>
        <v>-0.60610946633928542</v>
      </c>
      <c r="AE101" s="7">
        <f>Brahmaputra!O101-AC101-AD101-AVERAGE(Brahmaputra!$O$2:$O$349)</f>
        <v>0.60069974633928602</v>
      </c>
      <c r="AF101" s="7">
        <f>AVERAGE(Brahmaputra!P95:P106)-AVERAGE(Brahmaputra!$P$2:$P$349)</f>
        <v>0.53387182574712644</v>
      </c>
      <c r="AG101" s="7">
        <f t="shared" si="37"/>
        <v>-0.47663300770833333</v>
      </c>
      <c r="AH101" s="7">
        <f>Brahmaputra!P101-AF101-AG101-AVERAGE(Brahmaputra!$P$2:$P$349)</f>
        <v>-0.6342276047916664</v>
      </c>
    </row>
    <row r="102" spans="1:34" x14ac:dyDescent="0.2">
      <c r="A102" s="3">
        <v>35930</v>
      </c>
      <c r="B102">
        <f t="shared" si="25"/>
        <v>1998</v>
      </c>
      <c r="C102">
        <f t="shared" si="26"/>
        <v>5</v>
      </c>
      <c r="D102" s="7">
        <f>AVERAGE(Brahmaputra!D96:D107)</f>
        <v>10.584077045000001</v>
      </c>
      <c r="E102" s="7">
        <f t="shared" si="28"/>
        <v>1.2718823487797624</v>
      </c>
      <c r="F102" s="7">
        <f>Brahmaputra!D102-D102-E102</f>
        <v>-1.2802958237797635</v>
      </c>
      <c r="G102" s="7"/>
      <c r="H102" s="7">
        <f>AVERAGE(Brahmaputra!H96:H107)-AVERAGE(Brahmaputra!$H$2:$H$349)</f>
        <v>0.31842777741371719</v>
      </c>
      <c r="I102" s="7">
        <f t="shared" si="29"/>
        <v>-1.3916413443748752</v>
      </c>
      <c r="J102" s="7">
        <f>Brahmaputra!H102-H102-I102-AVERAGE(Brahmaputra!$H$2:$H$349)</f>
        <v>-0.15148507729179528</v>
      </c>
      <c r="K102" s="7">
        <f>AVERAGE(Brahmaputra!I96:I107)-AVERAGE(Brahmaputra!$I$2:$I$349)</f>
        <v>5.7825662236206625</v>
      </c>
      <c r="L102" s="7">
        <f t="shared" si="30"/>
        <v>1.0434534668750075</v>
      </c>
      <c r="M102" s="7">
        <f>Brahmaputra!I102-K102-L102-AVERAGE(Brahmaputra!$I$2:$I$349)</f>
        <v>0.12732989062497779</v>
      </c>
      <c r="N102" s="7">
        <f>AVERAGE(Brahmaputra!J96:J107)-AVERAGE(Brahmaputra!$J$2:$J$349)</f>
        <v>1.1194319768965508</v>
      </c>
      <c r="O102" s="7">
        <f t="shared" si="31"/>
        <v>-1.5444974760416668</v>
      </c>
      <c r="P102" s="7">
        <f>Brahmaputra!J102-N102-O102-AVERAGE(Brahmaputra!$J$2:$J$349)</f>
        <v>-0.73534591229166724</v>
      </c>
      <c r="Q102" s="7">
        <f>AVERAGE(Brahmaputra!K96:K107)-AVERAGE(Brahmaputra!$K$2:$K$349)</f>
        <v>-1.9076983879310561E-2</v>
      </c>
      <c r="R102" s="7">
        <f t="shared" si="32"/>
        <v>-6.0785711785714319E-2</v>
      </c>
      <c r="S102" s="7">
        <f>Brahmaputra!K102-Q102-R102-AVERAGE(Brahmaputra!$K$2:$K$349)</f>
        <v>-2.8415195714285579E-2</v>
      </c>
      <c r="T102" s="7">
        <f>AVERAGE(Brahmaputra!L96:L107)-AVERAGE(Brahmaputra!$L$2:$L$349)</f>
        <v>1.2250158672413827</v>
      </c>
      <c r="U102" s="7">
        <f t="shared" si="33"/>
        <v>-0.1956460049107136</v>
      </c>
      <c r="V102" s="7">
        <f>Brahmaputra!L102-T102-U102-AVERAGE(Brahmaputra!$L$2:$L$349)</f>
        <v>-0.228124539255953</v>
      </c>
      <c r="W102" s="7">
        <f>AVERAGE(Brahmaputra!M96:M107)-AVERAGE(Brahmaputra!$M$2:$M$349)</f>
        <v>4.610734051724158E-3</v>
      </c>
      <c r="X102" s="7">
        <f t="shared" si="34"/>
        <v>-0.14760211184523811</v>
      </c>
      <c r="Y102" s="7">
        <f>Brahmaputra!M102-W102-X102-AVERAGE(Brahmaputra!$M$2:$M$349)</f>
        <v>-4.8906998214285624E-3</v>
      </c>
      <c r="Z102" s="7">
        <f>AVERAGE(Brahmaputra!N96:N107)-AVERAGE(Brahmaputra!$N$2:$N$349)</f>
        <v>1.414232976091955</v>
      </c>
      <c r="AA102" s="7">
        <f t="shared" si="35"/>
        <v>2.2934716319345241</v>
      </c>
      <c r="AB102" s="7">
        <f>Brahmaputra!N102-Z102-AA102-AVERAGE(Brahmaputra!$N$2:$N$349)</f>
        <v>0.2211783747321423</v>
      </c>
      <c r="AC102" s="7">
        <f>AVERAGE(Brahmaputra!O96:O107)-AVERAGE(Brahmaputra!$O$2:$O$349)</f>
        <v>0.18159381968390953</v>
      </c>
      <c r="AD102" s="7">
        <f t="shared" si="36"/>
        <v>1.3440184679761895</v>
      </c>
      <c r="AE102" s="7">
        <f>Brahmaputra!O102-AC102-AD102-AVERAGE(Brahmaputra!$O$2:$O$349)</f>
        <v>0.13200099702381252</v>
      </c>
      <c r="AF102" s="7">
        <f>AVERAGE(Brahmaputra!P96:P107)-AVERAGE(Brahmaputra!$P$2:$P$349)</f>
        <v>0.55727585491379328</v>
      </c>
      <c r="AG102" s="7">
        <f t="shared" si="37"/>
        <v>-6.8888486279761851E-2</v>
      </c>
      <c r="AH102" s="7">
        <f>Brahmaputra!P102-AF102-AG102-AVERAGE(Brahmaputra!$P$2:$P$349)</f>
        <v>-0.61251921538690479</v>
      </c>
    </row>
    <row r="103" spans="1:34" x14ac:dyDescent="0.2">
      <c r="A103" s="3">
        <v>35961</v>
      </c>
      <c r="B103">
        <f t="shared" si="25"/>
        <v>1998</v>
      </c>
      <c r="C103">
        <f t="shared" si="26"/>
        <v>6</v>
      </c>
      <c r="D103" s="7">
        <f>AVERAGE(Brahmaputra!D97:D108)</f>
        <v>10.670917714166668</v>
      </c>
      <c r="E103" s="7">
        <f t="shared" si="28"/>
        <v>6.5332860436309508</v>
      </c>
      <c r="F103" s="7">
        <f>Brahmaputra!D103-D103-E103</f>
        <v>0.26669582220238208</v>
      </c>
      <c r="G103" s="7"/>
      <c r="H103" s="7">
        <f>AVERAGE(Brahmaputra!H97:H108)-AVERAGE(Brahmaputra!$H$2:$H$349)</f>
        <v>0.37073490574709922</v>
      </c>
      <c r="I103" s="7">
        <f t="shared" si="29"/>
        <v>-0.33502070056533739</v>
      </c>
      <c r="J103" s="7">
        <f>Brahmaputra!H103-H103-I103-AVERAGE(Brahmaputra!$H$2:$H$349)</f>
        <v>0.26723607056521814</v>
      </c>
      <c r="K103" s="7">
        <f>AVERAGE(Brahmaputra!I97:I108)-AVERAGE(Brahmaputra!$I$2:$I$349)</f>
        <v>5.6639418544539808</v>
      </c>
      <c r="L103" s="7">
        <f t="shared" si="30"/>
        <v>0.9158503669047775</v>
      </c>
      <c r="M103" s="7">
        <f>Brahmaputra!I103-K103-L103-AVERAGE(Brahmaputra!$I$2:$I$349)</f>
        <v>-0.20298835023811534</v>
      </c>
      <c r="N103" s="7">
        <f>AVERAGE(Brahmaputra!J97:J108)-AVERAGE(Brahmaputra!$J$2:$J$349)</f>
        <v>1.2398990035632176</v>
      </c>
      <c r="O103" s="7">
        <f t="shared" si="31"/>
        <v>0.84369749714285636</v>
      </c>
      <c r="P103" s="7">
        <f>Brahmaputra!J103-N103-O103-AVERAGE(Brahmaputra!$J$2:$J$349)</f>
        <v>0.24888601785714304</v>
      </c>
      <c r="Q103" s="7">
        <f>AVERAGE(Brahmaputra!K97:K108)-AVERAGE(Brahmaputra!$K$2:$K$349)</f>
        <v>-2.7458874712643855E-2</v>
      </c>
      <c r="R103" s="7">
        <f t="shared" si="32"/>
        <v>-5.5129099434523848E-2</v>
      </c>
      <c r="S103" s="7">
        <f>Brahmaputra!K103-Q103-R103-AVERAGE(Brahmaputra!$K$2:$K$349)</f>
        <v>1.7777872767857195E-2</v>
      </c>
      <c r="T103" s="7">
        <f>AVERAGE(Brahmaputra!L97:L108)-AVERAGE(Brahmaputra!$L$2:$L$349)</f>
        <v>1.3296002030747172</v>
      </c>
      <c r="U103" s="7">
        <f t="shared" si="33"/>
        <v>2.7778064690476203</v>
      </c>
      <c r="V103" s="7">
        <f>Brahmaputra!L103-T103-U103-AVERAGE(Brahmaputra!$L$2:$L$349)</f>
        <v>0.73670583095237951</v>
      </c>
      <c r="W103" s="7">
        <f>AVERAGE(Brahmaputra!M97:M108)-AVERAGE(Brahmaputra!$M$2:$M$349)</f>
        <v>4.5676965517241486E-3</v>
      </c>
      <c r="X103" s="7">
        <f t="shared" si="34"/>
        <v>-6.6843621428571698E-3</v>
      </c>
      <c r="Y103" s="7">
        <f>Brahmaputra!M103-W103-X103-AVERAGE(Brahmaputra!$M$2:$M$349)</f>
        <v>-3.8902020238094914E-3</v>
      </c>
      <c r="Z103" s="7">
        <f>AVERAGE(Brahmaputra!N97:N108)-AVERAGE(Brahmaputra!$N$2:$N$349)</f>
        <v>1.2944054669252885</v>
      </c>
      <c r="AA103" s="7">
        <f t="shared" si="35"/>
        <v>-0.57267241250000045</v>
      </c>
      <c r="AB103" s="7">
        <f>Brahmaputra!N103-Z103-AA103-AVERAGE(Brahmaputra!$N$2:$N$349)</f>
        <v>-1.2530482316666669</v>
      </c>
      <c r="AC103" s="7">
        <f>AVERAGE(Brahmaputra!O97:O108)-AVERAGE(Brahmaputra!$O$2:$O$349)</f>
        <v>0.23509506801724278</v>
      </c>
      <c r="AD103" s="7">
        <f t="shared" si="36"/>
        <v>1.9995909377380947</v>
      </c>
      <c r="AE103" s="7">
        <f>Brahmaputra!O103-AC103-AD103-AVERAGE(Brahmaputra!$O$2:$O$349)</f>
        <v>-0.15350972107142624</v>
      </c>
      <c r="AF103" s="7">
        <f>AVERAGE(Brahmaputra!P97:P108)-AVERAGE(Brahmaputra!$P$2:$P$349)</f>
        <v>0.56013517574712646</v>
      </c>
      <c r="AG103" s="7">
        <f t="shared" si="37"/>
        <v>0.96584900181547617</v>
      </c>
      <c r="AH103" s="7">
        <f>Brahmaputra!P103-AF103-AG103-AVERAGE(Brahmaputra!$P$2:$P$349)</f>
        <v>0.60952985568452389</v>
      </c>
    </row>
    <row r="104" spans="1:34" x14ac:dyDescent="0.2">
      <c r="A104" s="3">
        <v>35991</v>
      </c>
      <c r="B104">
        <f t="shared" si="25"/>
        <v>1998</v>
      </c>
      <c r="C104">
        <f t="shared" si="26"/>
        <v>7</v>
      </c>
      <c r="D104" s="7">
        <f>AVERAGE(Brahmaputra!D98:D109)</f>
        <v>10.468063279166667</v>
      </c>
      <c r="E104" s="7">
        <f t="shared" si="28"/>
        <v>11.902680418601191</v>
      </c>
      <c r="F104" s="7">
        <f>Brahmaputra!D104-D104-E104</f>
        <v>3.5617609522321398</v>
      </c>
      <c r="G104" s="7"/>
      <c r="H104" s="7">
        <f>AVERAGE(Brahmaputra!H98:H109)-AVERAGE(Brahmaputra!$H$2:$H$349)</f>
        <v>0.41857629574701605</v>
      </c>
      <c r="I104" s="7">
        <f t="shared" si="29"/>
        <v>0.85920642654741641</v>
      </c>
      <c r="J104" s="7">
        <f>Brahmaputra!H104-H104-I104-AVERAGE(Brahmaputra!$H$2:$H$349)</f>
        <v>0.44380769345252702</v>
      </c>
      <c r="K104" s="7">
        <f>AVERAGE(Brahmaputra!I98:I109)-AVERAGE(Brahmaputra!$I$2:$I$349)</f>
        <v>5.5401447552873009</v>
      </c>
      <c r="L104" s="7">
        <f t="shared" si="30"/>
        <v>8.4406965357146646E-2</v>
      </c>
      <c r="M104" s="7">
        <f>Brahmaputra!I104-K104-L104-AVERAGE(Brahmaputra!$I$2:$I$349)</f>
        <v>-0.29055637952380664</v>
      </c>
      <c r="N104" s="7">
        <f>AVERAGE(Brahmaputra!J98:J109)-AVERAGE(Brahmaputra!$J$2:$J$349)</f>
        <v>1.3016130168965505</v>
      </c>
      <c r="O104" s="7">
        <f t="shared" si="31"/>
        <v>3.7229272643154747</v>
      </c>
      <c r="P104" s="7">
        <f>Brahmaputra!J104-N104-O104-AVERAGE(Brahmaputra!$J$2:$J$349)</f>
        <v>1.546473347351192</v>
      </c>
      <c r="Q104" s="7">
        <f>AVERAGE(Brahmaputra!K98:K109)-AVERAGE(Brahmaputra!$K$2:$K$349)</f>
        <v>-3.1509735545977136E-2</v>
      </c>
      <c r="R104" s="7">
        <f t="shared" si="32"/>
        <v>-0.16249005544642856</v>
      </c>
      <c r="S104" s="7">
        <f>Brahmaputra!K104-Q104-R104-AVERAGE(Brahmaputra!$K$2:$K$349)</f>
        <v>-3.6802810386904805E-2</v>
      </c>
      <c r="T104" s="7">
        <f>AVERAGE(Brahmaputra!L98:L109)-AVERAGE(Brahmaputra!$L$2:$L$349)</f>
        <v>1.3443036747413828</v>
      </c>
      <c r="U104" s="7">
        <f t="shared" si="33"/>
        <v>5.2761234117559557</v>
      </c>
      <c r="V104" s="7">
        <f>Brahmaputra!L104-T104-U104-AVERAGE(Brahmaputra!$L$2:$L$349)</f>
        <v>1.9165069165773776</v>
      </c>
      <c r="W104" s="7">
        <f>AVERAGE(Brahmaputra!M98:M109)-AVERAGE(Brahmaputra!$M$2:$M$349)</f>
        <v>4.5249123850574779E-3</v>
      </c>
      <c r="X104" s="7">
        <f t="shared" si="34"/>
        <v>8.9854504851190509E-2</v>
      </c>
      <c r="Y104" s="7">
        <f>Brahmaputra!M104-W104-X104-AVERAGE(Brahmaputra!$M$2:$M$349)</f>
        <v>3.9526151488095129E-3</v>
      </c>
      <c r="Z104" s="7">
        <f>AVERAGE(Brahmaputra!N98:N109)-AVERAGE(Brahmaputra!$N$2:$N$349)</f>
        <v>1.1003569235919555</v>
      </c>
      <c r="AA104" s="7">
        <f t="shared" si="35"/>
        <v>-1.6842659136904763</v>
      </c>
      <c r="AB104" s="7">
        <f>Brahmaputra!N104-Z104-AA104-AVERAGE(Brahmaputra!$N$2:$N$349)</f>
        <v>-1.1784483071428582</v>
      </c>
      <c r="AC104" s="7">
        <f>AVERAGE(Brahmaputra!O98:O109)-AVERAGE(Brahmaputra!$O$2:$O$349)</f>
        <v>0.23044570718390922</v>
      </c>
      <c r="AD104" s="7">
        <f t="shared" si="36"/>
        <v>1.8777756315773804</v>
      </c>
      <c r="AE104" s="7">
        <f>Brahmaputra!O104-AC104-AD104-AVERAGE(Brahmaputra!$O$2:$O$349)</f>
        <v>-0.20582179407737833</v>
      </c>
      <c r="AF104" s="7">
        <f>AVERAGE(Brahmaputra!P98:P109)-AVERAGE(Brahmaputra!$P$2:$P$349)</f>
        <v>0.55961368741379314</v>
      </c>
      <c r="AG104" s="7">
        <f t="shared" si="37"/>
        <v>1.8391404206845241</v>
      </c>
      <c r="AH104" s="7">
        <f>Brahmaputra!P104-AF104-AG104-AVERAGE(Brahmaputra!$P$2:$P$349)</f>
        <v>1.3626420751488091</v>
      </c>
    </row>
    <row r="105" spans="1:34" x14ac:dyDescent="0.2">
      <c r="A105" s="3">
        <v>36022</v>
      </c>
      <c r="B105">
        <f t="shared" si="25"/>
        <v>1998</v>
      </c>
      <c r="C105">
        <f t="shared" si="26"/>
        <v>8</v>
      </c>
      <c r="D105" s="7">
        <f>AVERAGE(Brahmaputra!D99:D110)</f>
        <v>10.157182683333334</v>
      </c>
      <c r="E105" s="7">
        <f t="shared" si="28"/>
        <v>11.76650009080357</v>
      </c>
      <c r="F105" s="7">
        <f>Brahmaputra!D105-D105-E105</f>
        <v>5.6152767258630956</v>
      </c>
      <c r="G105" s="7"/>
      <c r="H105" s="7">
        <f>AVERAGE(Brahmaputra!H99:H110)-AVERAGE(Brahmaputra!$H$2:$H$349)</f>
        <v>0.45855940991361877</v>
      </c>
      <c r="I105" s="7">
        <f t="shared" si="29"/>
        <v>1.5773398983329798</v>
      </c>
      <c r="J105" s="7">
        <f>Brahmaputra!H105-H105-I105-AVERAGE(Brahmaputra!$H$2:$H$349)</f>
        <v>0.63320086750036353</v>
      </c>
      <c r="K105" s="7">
        <f>AVERAGE(Brahmaputra!I99:I110)-AVERAGE(Brahmaputra!$I$2:$I$349)</f>
        <v>5.4155122377872971</v>
      </c>
      <c r="L105" s="7">
        <f t="shared" si="30"/>
        <v>-0.7963218462797812</v>
      </c>
      <c r="M105" s="7">
        <f>Brahmaputra!I105-K105-L105-AVERAGE(Brahmaputra!$I$2:$I$349)</f>
        <v>-0.23810643038687829</v>
      </c>
      <c r="N105" s="7">
        <f>AVERAGE(Brahmaputra!J99:J110)-AVERAGE(Brahmaputra!$J$2:$J$349)</f>
        <v>1.3314488860632165</v>
      </c>
      <c r="O105" s="7">
        <f t="shared" si="31"/>
        <v>4.498384583601192</v>
      </c>
      <c r="P105" s="7">
        <f>Brahmaputra!J105-N105-O105-AVERAGE(Brahmaputra!$J$2:$J$349)</f>
        <v>2.3758618688988093</v>
      </c>
      <c r="Q105" s="7">
        <f>AVERAGE(Brahmaputra!K99:K110)-AVERAGE(Brahmaputra!$K$2:$K$349)</f>
        <v>-2.7612733879310514E-2</v>
      </c>
      <c r="R105" s="7">
        <f t="shared" si="32"/>
        <v>-0.19940513428571427</v>
      </c>
      <c r="S105" s="7">
        <f>Brahmaputra!K105-Q105-R105-AVERAGE(Brahmaputra!$K$2:$K$349)</f>
        <v>-2.8863683214285729E-2</v>
      </c>
      <c r="T105" s="7">
        <f>AVERAGE(Brahmaputra!L99:L110)-AVERAGE(Brahmaputra!$L$2:$L$349)</f>
        <v>1.354267306408051</v>
      </c>
      <c r="U105" s="7">
        <f t="shared" si="33"/>
        <v>5.5353023097916658</v>
      </c>
      <c r="V105" s="7">
        <f>Brahmaputra!L105-T105-U105-AVERAGE(Brahmaputra!$L$2:$L$349)</f>
        <v>2.1753223068749996</v>
      </c>
      <c r="W105" s="7">
        <f>AVERAGE(Brahmaputra!M99:M110)-AVERAGE(Brahmaputra!$M$2:$M$349)</f>
        <v>4.4515490517241241E-3</v>
      </c>
      <c r="X105" s="7">
        <f t="shared" si="34"/>
        <v>9.0235917232142832E-2</v>
      </c>
      <c r="Y105" s="7">
        <f>Brahmaputra!M105-W105-X105-AVERAGE(Brahmaputra!$M$2:$M$349)</f>
        <v>3.6617061011905427E-3</v>
      </c>
      <c r="Z105" s="7">
        <f>AVERAGE(Brahmaputra!N99:N110)-AVERAGE(Brahmaputra!$N$2:$N$349)</f>
        <v>0.87602185859195458</v>
      </c>
      <c r="AA105" s="7">
        <f t="shared" si="35"/>
        <v>-1.9590079183928573</v>
      </c>
      <c r="AB105" s="7">
        <f>Brahmaputra!N105-Z105-AA105-AVERAGE(Brahmaputra!$N$2:$N$349)</f>
        <v>-0.86896971744047624</v>
      </c>
      <c r="AC105" s="7">
        <f>AVERAGE(Brahmaputra!O99:O110)-AVERAGE(Brahmaputra!$O$2:$O$349)</f>
        <v>0.18577981385057818</v>
      </c>
      <c r="AD105" s="7">
        <f t="shared" si="36"/>
        <v>1.8896907220535706</v>
      </c>
      <c r="AE105" s="7">
        <f>Brahmaputra!O105-AC105-AD105-AVERAGE(Brahmaputra!$O$2:$O$349)</f>
        <v>-0.15185460122023819</v>
      </c>
      <c r="AF105" s="7">
        <f>AVERAGE(Brahmaputra!P99:P110)-AVERAGE(Brahmaputra!$P$2:$P$349)</f>
        <v>0.5587615165804598</v>
      </c>
      <c r="AG105" s="7">
        <f t="shared" si="37"/>
        <v>1.1302839557142861</v>
      </c>
      <c r="AH105" s="7">
        <f>Brahmaputra!P105-AF105-AG105-AVERAGE(Brahmaputra!$P$2:$P$349)</f>
        <v>1.7150222909523807</v>
      </c>
    </row>
    <row r="106" spans="1:34" x14ac:dyDescent="0.2">
      <c r="A106" s="3">
        <v>36053</v>
      </c>
      <c r="B106">
        <f t="shared" si="25"/>
        <v>1998</v>
      </c>
      <c r="C106">
        <f t="shared" si="26"/>
        <v>9</v>
      </c>
      <c r="D106" s="7">
        <f>AVERAGE(Brahmaputra!D100:D111)</f>
        <v>9.6790547766666659</v>
      </c>
      <c r="E106" s="7">
        <f t="shared" si="28"/>
        <v>9.5500981902678568</v>
      </c>
      <c r="F106" s="7">
        <f>Brahmaputra!D106-D106-E106</f>
        <v>2.7076947230654778</v>
      </c>
      <c r="G106" s="7"/>
      <c r="H106" s="7">
        <f>AVERAGE(Brahmaputra!H100:H111)-AVERAGE(Brahmaputra!$H$2:$H$349)</f>
        <v>0.49192020824705196</v>
      </c>
      <c r="I106" s="7">
        <f t="shared" si="29"/>
        <v>1.8639302937797311</v>
      </c>
      <c r="J106" s="7">
        <f>Brahmaputra!H106-H106-I106-AVERAGE(Brahmaputra!$H$2:$H$349)</f>
        <v>0.29744157372022073</v>
      </c>
      <c r="K106" s="7">
        <f>AVERAGE(Brahmaputra!I100:I111)-AVERAGE(Brahmaputra!$I$2:$I$349)</f>
        <v>5.2908848069539829</v>
      </c>
      <c r="L106" s="7">
        <f t="shared" si="30"/>
        <v>-0.99622113336312168</v>
      </c>
      <c r="M106" s="7">
        <f>Brahmaputra!I106-K106-L106-AVERAGE(Brahmaputra!$I$2:$I$349)</f>
        <v>-0.18154694247022007</v>
      </c>
      <c r="N106" s="7">
        <f>AVERAGE(Brahmaputra!J100:J111)-AVERAGE(Brahmaputra!$J$2:$J$349)</f>
        <v>1.336959276063217</v>
      </c>
      <c r="O106" s="7">
        <f t="shared" si="31"/>
        <v>4.1451948143452384</v>
      </c>
      <c r="P106" s="7">
        <f>Brahmaputra!J106-N106-O106-AVERAGE(Brahmaputra!$J$2:$J$349)</f>
        <v>1.9547347881547612</v>
      </c>
      <c r="Q106" s="7">
        <f>AVERAGE(Brahmaputra!K100:K111)-AVERAGE(Brahmaputra!$K$2:$K$349)</f>
        <v>-1.9826723879310504E-2</v>
      </c>
      <c r="R106" s="7">
        <f t="shared" si="32"/>
        <v>-0.1654841590773809</v>
      </c>
      <c r="S106" s="7">
        <f>Brahmaputra!K106-Q106-R106-AVERAGE(Brahmaputra!$K$2:$K$349)</f>
        <v>3.7325791577380862E-2</v>
      </c>
      <c r="T106" s="7">
        <f>AVERAGE(Brahmaputra!L100:L111)-AVERAGE(Brahmaputra!$L$2:$L$349)</f>
        <v>1.328231639741384</v>
      </c>
      <c r="U106" s="7">
        <f t="shared" si="33"/>
        <v>4.2957818960714302</v>
      </c>
      <c r="V106" s="7">
        <f>Brahmaputra!L106-T106-U106-AVERAGE(Brahmaputra!$L$2:$L$349)</f>
        <v>0.57404660726190215</v>
      </c>
      <c r="W106" s="7">
        <f>AVERAGE(Brahmaputra!M100:M111)-AVERAGE(Brahmaputra!$M$2:$M$349)</f>
        <v>4.3959882183908228E-3</v>
      </c>
      <c r="X106" s="7">
        <f t="shared" si="34"/>
        <v>9.0269482291666647E-2</v>
      </c>
      <c r="Y106" s="7">
        <f>Brahmaputra!M106-W106-X106-AVERAGE(Brahmaputra!$M$2:$M$349)</f>
        <v>3.6837018750000283E-3</v>
      </c>
      <c r="Z106" s="7">
        <f>AVERAGE(Brahmaputra!N100:N111)-AVERAGE(Brahmaputra!$N$2:$N$349)</f>
        <v>0.59320628359195426</v>
      </c>
      <c r="AA106" s="7">
        <f t="shared" si="35"/>
        <v>-1.9931098811904762</v>
      </c>
      <c r="AB106" s="7">
        <f>Brahmaputra!N106-Z106-AA106-AVERAGE(Brahmaputra!$N$2:$N$349)</f>
        <v>-0.57033650964285698</v>
      </c>
      <c r="AC106" s="7">
        <f>AVERAGE(Brahmaputra!O100:O111)-AVERAGE(Brahmaputra!$O$2:$O$349)</f>
        <v>9.635615718391044E-2</v>
      </c>
      <c r="AD106" s="7">
        <f t="shared" si="36"/>
        <v>1.7862872265773841</v>
      </c>
      <c r="AE106" s="7">
        <f>Brahmaputra!O106-AC106-AD106-AVERAGE(Brahmaputra!$O$2:$O$349)</f>
        <v>-0.18371120907738359</v>
      </c>
      <c r="AF106" s="7">
        <f>AVERAGE(Brahmaputra!P100:P111)-AVERAGE(Brahmaputra!$P$2:$P$349)</f>
        <v>0.55693432908046003</v>
      </c>
      <c r="AG106" s="7">
        <f t="shared" si="37"/>
        <v>0.52345403125000023</v>
      </c>
      <c r="AH106" s="7">
        <f>Brahmaputra!P106-AF106-AG106-AVERAGE(Brahmaputra!$P$2:$P$349)</f>
        <v>0.77606673291666683</v>
      </c>
    </row>
    <row r="107" spans="1:34" x14ac:dyDescent="0.2">
      <c r="A107" s="3">
        <v>36083</v>
      </c>
      <c r="B107">
        <f t="shared" si="25"/>
        <v>1998</v>
      </c>
      <c r="C107">
        <f t="shared" si="26"/>
        <v>10</v>
      </c>
      <c r="D107" s="7">
        <f>AVERAGE(Brahmaputra!D101:D112)</f>
        <v>8.9986187416666663</v>
      </c>
      <c r="E107" s="7">
        <f t="shared" si="28"/>
        <v>3.1015316704166667</v>
      </c>
      <c r="F107" s="7">
        <f>Brahmaputra!D107-D107-E107</f>
        <v>-0.77458030208333373</v>
      </c>
      <c r="G107" s="7"/>
      <c r="H107" s="7">
        <f>AVERAGE(Brahmaputra!H101:H112)-AVERAGE(Brahmaputra!$H$2:$H$349)</f>
        <v>0.51176680658022633</v>
      </c>
      <c r="I107" s="7">
        <f t="shared" si="29"/>
        <v>1.5615270709822653</v>
      </c>
      <c r="J107" s="7">
        <f>Brahmaputra!H107-H107-I107-AVERAGE(Brahmaputra!$H$2:$H$349)</f>
        <v>-2.3944671815456786E-2</v>
      </c>
      <c r="K107" s="7">
        <f>AVERAGE(Brahmaputra!I101:I112)-AVERAGE(Brahmaputra!$I$2:$I$349)</f>
        <v>5.1553536994539684</v>
      </c>
      <c r="L107" s="7">
        <f t="shared" si="30"/>
        <v>-0.68984669729167081</v>
      </c>
      <c r="M107" s="7">
        <f>Brahmaputra!I107-K107-L107-AVERAGE(Brahmaputra!$I$2:$I$349)</f>
        <v>-8.467481104165131E-2</v>
      </c>
      <c r="N107" s="7">
        <f>AVERAGE(Brahmaputra!J101:J112)-AVERAGE(Brahmaputra!$J$2:$J$349)</f>
        <v>1.3166722885632174</v>
      </c>
      <c r="O107" s="7">
        <f t="shared" si="31"/>
        <v>2.2050390265773805</v>
      </c>
      <c r="P107" s="7">
        <f>Brahmaputra!J107-N107-O107-AVERAGE(Brahmaputra!$J$2:$J$349)</f>
        <v>0.18000243342261868</v>
      </c>
      <c r="Q107" s="7">
        <f>AVERAGE(Brahmaputra!K101:K112)-AVERAGE(Brahmaputra!$K$2:$K$349)</f>
        <v>-6.335065545977181E-3</v>
      </c>
      <c r="R107" s="7">
        <f t="shared" si="32"/>
        <v>-3.8391004761904712E-2</v>
      </c>
      <c r="S107" s="7">
        <f>Brahmaputra!K107-Q107-R107-AVERAGE(Brahmaputra!$K$2:$K$349)</f>
        <v>-9.9571610714285774E-3</v>
      </c>
      <c r="T107" s="7">
        <f>AVERAGE(Brahmaputra!L101:L112)-AVERAGE(Brahmaputra!$L$2:$L$349)</f>
        <v>1.2506750297413847</v>
      </c>
      <c r="U107" s="7">
        <f t="shared" si="33"/>
        <v>0.73292811175595229</v>
      </c>
      <c r="V107" s="7">
        <f>Brahmaputra!L107-T107-U107-AVERAGE(Brahmaputra!$L$2:$L$349)</f>
        <v>-6.0794388422621637E-2</v>
      </c>
      <c r="W107" s="7">
        <f>AVERAGE(Brahmaputra!M101:M112)-AVERAGE(Brahmaputra!$M$2:$M$349)</f>
        <v>4.3404273850574659E-3</v>
      </c>
      <c r="X107" s="7">
        <f t="shared" si="34"/>
        <v>9.0308443422619095E-2</v>
      </c>
      <c r="Y107" s="7">
        <f>Brahmaputra!M107-W107-X107-AVERAGE(Brahmaputra!$M$2:$M$349)</f>
        <v>3.7003015773809378E-3</v>
      </c>
      <c r="Z107" s="7">
        <f>AVERAGE(Brahmaputra!N101:N112)-AVERAGE(Brahmaputra!$N$2:$N$349)</f>
        <v>0.24695372275862093</v>
      </c>
      <c r="AA107" s="7">
        <f t="shared" si="35"/>
        <v>-1.748290648452381</v>
      </c>
      <c r="AB107" s="7">
        <f>Brahmaputra!N107-Z107-AA107-AVERAGE(Brahmaputra!$N$2:$N$349)</f>
        <v>-0.38944768154761888</v>
      </c>
      <c r="AC107" s="7">
        <f>AVERAGE(Brahmaputra!O101:O112)-AVERAGE(Brahmaputra!$O$2:$O$349)</f>
        <v>-2.8091784482755955E-2</v>
      </c>
      <c r="AD107" s="7">
        <f t="shared" si="36"/>
        <v>1.2664617161309533</v>
      </c>
      <c r="AE107" s="7">
        <f>Brahmaputra!O107-AC107-AD107-AVERAGE(Brahmaputra!$O$2:$O$349)</f>
        <v>5.3912653035714797E-2</v>
      </c>
      <c r="AF107" s="7">
        <f>AVERAGE(Brahmaputra!P101:P112)-AVERAGE(Brahmaputra!$P$2:$P$349)</f>
        <v>0.54729241241379323</v>
      </c>
      <c r="AG107" s="7">
        <f t="shared" si="37"/>
        <v>-0.27820306464285721</v>
      </c>
      <c r="AH107" s="7">
        <f>Brahmaputra!P107-AF107-AG107-AVERAGE(Brahmaputra!$P$2:$P$349)</f>
        <v>-0.44337099452380929</v>
      </c>
    </row>
    <row r="108" spans="1:34" x14ac:dyDescent="0.2">
      <c r="A108" s="3">
        <v>36114</v>
      </c>
      <c r="B108">
        <f t="shared" si="25"/>
        <v>1998</v>
      </c>
      <c r="C108">
        <f t="shared" si="26"/>
        <v>11</v>
      </c>
      <c r="D108" s="7">
        <f>AVERAGE(Brahmaputra!D102:D113)</f>
        <v>8.1443414491666655</v>
      </c>
      <c r="E108" s="7">
        <f t="shared" si="28"/>
        <v>-3.8334403570833331</v>
      </c>
      <c r="F108" s="7">
        <f>Brahmaputra!D108-D108-E108</f>
        <v>-0.30918352208333211</v>
      </c>
      <c r="G108" s="7"/>
      <c r="H108" s="7">
        <f>AVERAGE(Brahmaputra!H102:H113)-AVERAGE(Brahmaputra!$H$2:$H$349)</f>
        <v>0.52065250824693976</v>
      </c>
      <c r="I108" s="7">
        <f t="shared" si="29"/>
        <v>0.78955750136890401</v>
      </c>
      <c r="J108" s="7">
        <f>Brahmaputra!H108-H108-I108-AVERAGE(Brahmaputra!$H$2:$H$349)</f>
        <v>-2.5936493868812249E-2</v>
      </c>
      <c r="K108" s="7">
        <f>AVERAGE(Brahmaputra!I102:I113)-AVERAGE(Brahmaputra!$I$2:$I$349)</f>
        <v>5.0311770377873017</v>
      </c>
      <c r="L108" s="7">
        <f t="shared" si="30"/>
        <v>-0.51615917145832668</v>
      </c>
      <c r="M108" s="7">
        <f>Brahmaputra!I108-K108-L108-AVERAGE(Brahmaputra!$I$2:$I$349)</f>
        <v>-3.0403025208329382E-2</v>
      </c>
      <c r="N108" s="7">
        <f>AVERAGE(Brahmaputra!J102:J113)-AVERAGE(Brahmaputra!$J$2:$J$349)</f>
        <v>1.2855323285632165</v>
      </c>
      <c r="O108" s="7">
        <f t="shared" si="31"/>
        <v>-0.23055486505952505</v>
      </c>
      <c r="P108" s="7">
        <f>Brahmaputra!J108-N108-O108-AVERAGE(Brahmaputra!$J$2:$J$349)</f>
        <v>-5.352674494047438E-2</v>
      </c>
      <c r="Q108" s="7">
        <f>AVERAGE(Brahmaputra!K102:K113)-AVERAGE(Brahmaputra!$K$2:$K$349)</f>
        <v>8.2570944540227842E-3</v>
      </c>
      <c r="R108" s="7">
        <f t="shared" si="32"/>
        <v>0.116870997797619</v>
      </c>
      <c r="S108" s="7">
        <f>Brahmaputra!K108-Q108-R108-AVERAGE(Brahmaputra!$K$2:$K$349)</f>
        <v>-3.2993573630952289E-2</v>
      </c>
      <c r="T108" s="7">
        <f>AVERAGE(Brahmaputra!L102:L113)-AVERAGE(Brahmaputra!$L$2:$L$349)</f>
        <v>1.1833659280747177</v>
      </c>
      <c r="U108" s="7">
        <f t="shared" si="33"/>
        <v>-2.1226351544047617</v>
      </c>
      <c r="V108" s="7">
        <f>Brahmaputra!L108-T108-U108-AVERAGE(Brahmaputra!$L$2:$L$349)</f>
        <v>-5.1365590595239929E-2</v>
      </c>
      <c r="W108" s="7">
        <f>AVERAGE(Brahmaputra!M102:M113)-AVERAGE(Brahmaputra!$M$2:$M$349)</f>
        <v>4.3381715517241404E-3</v>
      </c>
      <c r="X108" s="7">
        <f t="shared" si="34"/>
        <v>-6.7878083333333394E-3</v>
      </c>
      <c r="Y108" s="7">
        <f>Brahmaputra!M108-W108-X108-AVERAGE(Brahmaputra!$M$2:$M$349)</f>
        <v>-3.5572308333333136E-3</v>
      </c>
      <c r="Z108" s="7">
        <f>AVERAGE(Brahmaputra!N102:N113)-AVERAGE(Brahmaputra!$N$2:$N$349)</f>
        <v>-0.21626301890804567</v>
      </c>
      <c r="AA108" s="7">
        <f t="shared" si="35"/>
        <v>-1.0832380851488095</v>
      </c>
      <c r="AB108" s="7">
        <f>Brahmaputra!N108-Z108-AA108-AVERAGE(Brahmaputra!$N$2:$N$349)</f>
        <v>-9.370892318452384E-2</v>
      </c>
      <c r="AC108" s="7">
        <f>AVERAGE(Brahmaputra!O102:O113)-AVERAGE(Brahmaputra!$O$2:$O$349)</f>
        <v>-0.22403939198275591</v>
      </c>
      <c r="AD108" s="7">
        <f t="shared" si="36"/>
        <v>-3.2371246011905441E-2</v>
      </c>
      <c r="AE108" s="7">
        <f>Brahmaputra!O108-AC108-AD108-AVERAGE(Brahmaputra!$O$2:$O$349)</f>
        <v>0.49584059267857228</v>
      </c>
      <c r="AF108" s="7">
        <f>AVERAGE(Brahmaputra!P102:P113)-AVERAGE(Brahmaputra!$P$2:$P$349)</f>
        <v>0.55133267324712665</v>
      </c>
      <c r="AG108" s="7">
        <f t="shared" si="37"/>
        <v>-0.74812064749999996</v>
      </c>
      <c r="AH108" s="7">
        <f>Brahmaputra!P108-AF108-AG108-AVERAGE(Brahmaputra!$P$2:$P$349)</f>
        <v>-0.51352591250000001</v>
      </c>
    </row>
    <row r="109" spans="1:34" x14ac:dyDescent="0.2">
      <c r="A109" s="3">
        <v>36144</v>
      </c>
      <c r="B109">
        <f t="shared" si="25"/>
        <v>1998</v>
      </c>
      <c r="C109">
        <f t="shared" si="26"/>
        <v>12</v>
      </c>
      <c r="D109" s="7">
        <f>AVERAGE(Brahmaputra!D103:D114)</f>
        <v>7.6799556216666645</v>
      </c>
      <c r="E109" s="7">
        <f t="shared" si="28"/>
        <v>-7.6711023341964264</v>
      </c>
      <c r="F109" s="7">
        <f>Brahmaputra!D109-D109-E109</f>
        <v>-1.1577421174702387</v>
      </c>
      <c r="G109" s="7" t="str">
        <f>$H$350</f>
        <v>Irr Runoff Storage</v>
      </c>
      <c r="H109" s="7">
        <f>AVERAGE(Brahmaputra!H103:H114)-AVERAGE(Brahmaputra!$H$2:$H$349)</f>
        <v>0.52698490574709922</v>
      </c>
      <c r="I109" s="7">
        <f t="shared" si="29"/>
        <v>0.11721601964302408</v>
      </c>
      <c r="J109" s="7">
        <f>Brahmaputra!H109-H109-I109-AVERAGE(Brahmaputra!$H$2:$H$349)</f>
        <v>-6.0794099643089794E-2</v>
      </c>
      <c r="K109" s="7">
        <f>AVERAGE(Brahmaputra!I103:I114)-AVERAGE(Brahmaputra!$I$2:$I$349)</f>
        <v>4.9165568294539526</v>
      </c>
      <c r="L109" s="7">
        <f t="shared" si="30"/>
        <v>-0.36286529005954549</v>
      </c>
      <c r="M109" s="7">
        <f>Brahmaputra!I109-K109-L109-AVERAGE(Brahmaputra!$I$2:$I$349)</f>
        <v>2.0902917262333176E-3</v>
      </c>
      <c r="N109" s="7">
        <f>AVERAGE(Brahmaputra!J103:J114)-AVERAGE(Brahmaputra!$J$2:$J$349)</f>
        <v>1.2613778243965514</v>
      </c>
      <c r="O109" s="7">
        <f t="shared" si="31"/>
        <v>-1.4915722126785718</v>
      </c>
      <c r="P109" s="7">
        <f>Brahmaputra!J109-N109-O109-AVERAGE(Brahmaputra!$J$2:$J$349)</f>
        <v>-0.54997873315476298</v>
      </c>
      <c r="Q109" s="7">
        <f>AVERAGE(Brahmaputra!K103:K114)-AVERAGE(Brahmaputra!$K$2:$K$349)</f>
        <v>1.8100914454022843E-2</v>
      </c>
      <c r="R109" s="7">
        <f t="shared" si="32"/>
        <v>0.28360994648809518</v>
      </c>
      <c r="S109" s="7">
        <f>Brahmaputra!K109-Q109-R109-AVERAGE(Brahmaputra!$K$2:$K$349)</f>
        <v>-2.7660522321428571E-2</v>
      </c>
      <c r="T109" s="7">
        <f>AVERAGE(Brahmaputra!L103:L114)-AVERAGE(Brahmaputra!$L$2:$L$349)</f>
        <v>1.1461944047413857</v>
      </c>
      <c r="U109" s="7">
        <f t="shared" si="33"/>
        <v>-2.9537349427678565</v>
      </c>
      <c r="V109" s="7">
        <f>Brahmaputra!L109-T109-U109-AVERAGE(Brahmaputra!$L$2:$L$349)</f>
        <v>-0.61235214889881284</v>
      </c>
      <c r="W109" s="7">
        <f>AVERAGE(Brahmaputra!M103:M114)-AVERAGE(Brahmaputra!$M$2:$M$349)</f>
        <v>4.3372782183907777E-3</v>
      </c>
      <c r="X109" s="7">
        <f t="shared" si="34"/>
        <v>-9.6227267172619049E-2</v>
      </c>
      <c r="Y109" s="7">
        <f>Brahmaputra!M109-W109-X109-AVERAGE(Brahmaputra!$M$2:$M$349)</f>
        <v>-1.5199786607142385E-3</v>
      </c>
      <c r="Z109" s="7">
        <f>AVERAGE(Brahmaputra!N103:N114)-AVERAGE(Brahmaputra!$N$2:$N$349)</f>
        <v>-0.502434097241379</v>
      </c>
      <c r="AA109" s="7">
        <f t="shared" si="35"/>
        <v>-0.56486741089285708</v>
      </c>
      <c r="AB109" s="7">
        <f>Brahmaputra!N109-Z109-AA109-AVERAGE(Brahmaputra!$N$2:$N$349)</f>
        <v>0.1812805208928574</v>
      </c>
      <c r="AC109" s="7">
        <f>AVERAGE(Brahmaputra!O103:O114)-AVERAGE(Brahmaputra!$O$2:$O$349)</f>
        <v>-0.26349615698275386</v>
      </c>
      <c r="AD109" s="7">
        <f t="shared" si="36"/>
        <v>-1.8336483524702381</v>
      </c>
      <c r="AE109" s="7">
        <f>Brahmaputra!O109-AC109-AD109-AVERAGE(Brahmaputra!$O$2:$O$349)</f>
        <v>0.47786751413690354</v>
      </c>
      <c r="AF109" s="7">
        <f>AVERAGE(Brahmaputra!P103:P114)-AVERAGE(Brahmaputra!$P$2:$P$349)</f>
        <v>0.57234183991379339</v>
      </c>
      <c r="AG109" s="7">
        <f t="shared" si="37"/>
        <v>-0.76901577732142856</v>
      </c>
      <c r="AH109" s="7">
        <f>Brahmaputra!P109-AF109-AG109-AVERAGE(Brahmaputra!$P$2:$P$349)</f>
        <v>-0.56664785934523809</v>
      </c>
    </row>
    <row r="110" spans="1:34" x14ac:dyDescent="0.2">
      <c r="A110" s="3">
        <v>36175</v>
      </c>
      <c r="B110">
        <f t="shared" si="25"/>
        <v>1999</v>
      </c>
      <c r="C110">
        <f t="shared" si="26"/>
        <v>1</v>
      </c>
      <c r="D110" s="7">
        <f>AVERAGE(Brahmaputra!D104:D115)</f>
        <v>7.2291159433333334</v>
      </c>
      <c r="E110" s="7">
        <f t="shared" si="28"/>
        <v>-9.8310118021726201</v>
      </c>
      <c r="F110" s="7">
        <f>Brahmaputra!D110-D110-E110</f>
        <v>-1.8505863611607136</v>
      </c>
      <c r="G110" s="7">
        <f>$T$351*SIN(PI()/6*(C110+$T$352))</f>
        <v>0.1882900428856151</v>
      </c>
      <c r="H110" s="7">
        <f>AVERAGE(Brahmaputra!H104:H115)-AVERAGE(Brahmaputra!$H$2:$H$349)</f>
        <v>0.49507369158038728</v>
      </c>
      <c r="I110" s="7">
        <f t="shared" si="29"/>
        <v>-0.70243490354141613</v>
      </c>
      <c r="J110" s="7">
        <f>Brahmaputra!H110-H110-I110-AVERAGE(Brahmaputra!$H$2:$H$349)</f>
        <v>-8.1363312291955481E-2</v>
      </c>
      <c r="K110" s="7">
        <f>AVERAGE(Brahmaputra!I104:I115)-AVERAGE(Brahmaputra!$I$2:$I$349)</f>
        <v>4.8155080419539757</v>
      </c>
      <c r="L110" s="7">
        <f t="shared" si="30"/>
        <v>-0.18310013217261201</v>
      </c>
      <c r="M110" s="7">
        <f>Brahmaputra!I110-K110-L110-AVERAGE(Brahmaputra!$I$2:$I$349)</f>
        <v>1.6185511339273262E-2</v>
      </c>
      <c r="N110" s="7">
        <f>AVERAGE(Brahmaputra!J104:J115)-AVERAGE(Brahmaputra!$J$2:$J$349)</f>
        <v>1.1604971218965501</v>
      </c>
      <c r="O110" s="7">
        <f t="shared" si="31"/>
        <v>-2.6937458217857149</v>
      </c>
      <c r="P110" s="7">
        <f>Brahmaputra!J110-N110-O110-AVERAGE(Brahmaputra!$J$2:$J$349)</f>
        <v>-0.78120198154761855</v>
      </c>
      <c r="Q110" s="7">
        <f>AVERAGE(Brahmaputra!K104:K115)-AVERAGE(Brahmaputra!$K$2:$K$349)</f>
        <v>2.847831278735613E-2</v>
      </c>
      <c r="R110" s="7">
        <f t="shared" si="32"/>
        <v>0.284020681547619</v>
      </c>
      <c r="S110" s="7">
        <f>Brahmaputra!K110-Q110-R110-AVERAGE(Brahmaputra!$K$2:$K$349)</f>
        <v>8.777774285714357E-3</v>
      </c>
      <c r="T110" s="7">
        <f>AVERAGE(Brahmaputra!L104:L115)-AVERAGE(Brahmaputra!$L$2:$L$349)</f>
        <v>1.0633650880747174</v>
      </c>
      <c r="U110" s="7">
        <f t="shared" si="33"/>
        <v>-3.5539900079464291</v>
      </c>
      <c r="V110" s="7">
        <f>Brahmaputra!L110-T110-U110-AVERAGE(Brahmaputra!$L$2:$L$349)</f>
        <v>-0.78886758705357174</v>
      </c>
      <c r="W110" s="7">
        <f>AVERAGE(Brahmaputra!M104:M115)-AVERAGE(Brahmaputra!$M$2:$M$349)</f>
        <v>4.2882757183907994E-3</v>
      </c>
      <c r="X110" s="7">
        <f t="shared" si="34"/>
        <v>-1.2000330327380931E-2</v>
      </c>
      <c r="Y110" s="7">
        <f>Brahmaputra!M110-W110-X110-AVERAGE(Brahmaputra!$M$2:$M$349)</f>
        <v>6.2530699404761414E-4</v>
      </c>
      <c r="Z110" s="7">
        <f>AVERAGE(Brahmaputra!N104:N115)-AVERAGE(Brahmaputra!$N$2:$N$349)</f>
        <v>-0.56342366140804567</v>
      </c>
      <c r="AA110" s="7">
        <f t="shared" si="35"/>
        <v>0.22313553074404791</v>
      </c>
      <c r="AB110" s="7">
        <f>Brahmaputra!N110-Z110-AA110-AVERAGE(Brahmaputra!$N$2:$N$349)</f>
        <v>0.17661523342261853</v>
      </c>
      <c r="AC110" s="7">
        <f>AVERAGE(Brahmaputra!O104:O115)-AVERAGE(Brahmaputra!$O$2:$O$349)</f>
        <v>-0.26910026531608811</v>
      </c>
      <c r="AD110" s="7">
        <f t="shared" si="36"/>
        <v>-2.4335143675297619</v>
      </c>
      <c r="AE110" s="7">
        <f>Brahmaputra!O110-AC110-AD110-AVERAGE(Brahmaputra!$O$2:$O$349)</f>
        <v>9.7587437529760734E-2</v>
      </c>
      <c r="AF110" s="7">
        <f>AVERAGE(Brahmaputra!P104:P115)-AVERAGE(Brahmaputra!$P$2:$P$349)</f>
        <v>0.49443646324712653</v>
      </c>
      <c r="AG110" s="7">
        <f t="shared" si="37"/>
        <v>-0.75938111583333334</v>
      </c>
      <c r="AH110" s="7">
        <f>Brahmaputra!P110-AF110-AG110-AVERAGE(Brahmaputra!$P$2:$P$349)</f>
        <v>-0.49893883416666651</v>
      </c>
    </row>
    <row r="111" spans="1:34" x14ac:dyDescent="0.2">
      <c r="A111" s="3">
        <v>36206</v>
      </c>
      <c r="B111">
        <f t="shared" si="25"/>
        <v>1999</v>
      </c>
      <c r="C111">
        <f t="shared" si="26"/>
        <v>2</v>
      </c>
      <c r="D111" s="7">
        <f>AVERAGE(Brahmaputra!D105:D116)</f>
        <v>6.6912062766666667</v>
      </c>
      <c r="E111" s="7">
        <f t="shared" si="28"/>
        <v>-10.399447832172621</v>
      </c>
      <c r="F111" s="7">
        <f>Brahmaputra!D111-D111-E111</f>
        <v>-2.8255008744940451</v>
      </c>
      <c r="G111" s="7">
        <f t="shared" ref="G111:G121" si="38">$T$351*SIN(PI()/6*(C111+$T$352))</f>
        <v>0.15763563883133022</v>
      </c>
      <c r="H111" s="7">
        <f>AVERAGE(Brahmaputra!H105:H116)-AVERAGE(Brahmaputra!$H$2:$H$349)</f>
        <v>0.4669720882469619</v>
      </c>
      <c r="I111" s="7">
        <f t="shared" si="29"/>
        <v>-1.1313571025597184</v>
      </c>
      <c r="J111" s="7">
        <f>Brahmaputra!H111-H111-I111-AVERAGE(Brahmaputra!$H$2:$H$349)</f>
        <v>-0.10981314994023705</v>
      </c>
      <c r="K111" s="7">
        <f>AVERAGE(Brahmaputra!I105:I116)-AVERAGE(Brahmaputra!$I$2:$I$349)</f>
        <v>4.7329319252873177</v>
      </c>
      <c r="L111" s="7">
        <f t="shared" si="30"/>
        <v>5.4967789672630829E-2</v>
      </c>
      <c r="M111" s="7">
        <f>Brahmaputra!I111-K111-L111-AVERAGE(Brahmaputra!$I$2:$I$349)</f>
        <v>1.3464706160689843E-2</v>
      </c>
      <c r="N111" s="7">
        <f>AVERAGE(Brahmaputra!J105:J116)-AVERAGE(Brahmaputra!$J$2:$J$349)</f>
        <v>1.0177074402298842</v>
      </c>
      <c r="O111" s="7">
        <f t="shared" si="31"/>
        <v>-3.2128204064583334</v>
      </c>
      <c r="P111" s="7">
        <f>Brahmaputra!J111-N111-O111-AVERAGE(Brahmaputra!$J$2:$J$349)</f>
        <v>-0.8776791452083339</v>
      </c>
      <c r="Q111" s="7">
        <f>AVERAGE(Brahmaputra!K105:K116)-AVERAGE(Brahmaputra!$K$2:$K$349)</f>
        <v>3.1707356954022825E-2</v>
      </c>
      <c r="R111" s="7">
        <f t="shared" si="32"/>
        <v>3.4406856696428567E-2</v>
      </c>
      <c r="S111" s="7">
        <f>Brahmaputra!K111-Q111-R111-AVERAGE(Brahmaputra!$K$2:$K$349)</f>
        <v>6.0388454970238092E-2</v>
      </c>
      <c r="T111" s="7">
        <f>AVERAGE(Brahmaputra!L105:L116)-AVERAGE(Brahmaputra!$L$2:$L$349)</f>
        <v>0.86809605974138293</v>
      </c>
      <c r="U111" s="7">
        <f t="shared" si="33"/>
        <v>-3.8932249065476183</v>
      </c>
      <c r="V111" s="7">
        <f>Brahmaputra!L111-T111-U111-AVERAGE(Brahmaputra!$L$2:$L$349)</f>
        <v>-0.90242613011904815</v>
      </c>
      <c r="W111" s="7">
        <f>AVERAGE(Brahmaputra!M105:M116)-AVERAGE(Brahmaputra!$M$2:$M$349)</f>
        <v>4.1639932183908379E-3</v>
      </c>
      <c r="X111" s="7">
        <f t="shared" si="34"/>
        <v>-1.1441993244047627E-2</v>
      </c>
      <c r="Y111" s="7">
        <f>Brahmaputra!M111-W111-X111-AVERAGE(Brahmaputra!$M$2:$M$349)</f>
        <v>6.1448241071426768E-4</v>
      </c>
      <c r="Z111" s="7">
        <f>AVERAGE(Brahmaputra!N105:N116)-AVERAGE(Brahmaputra!$N$2:$N$349)</f>
        <v>-0.57391683140804561</v>
      </c>
      <c r="AA111" s="7">
        <f t="shared" si="35"/>
        <v>1.2550268405654763</v>
      </c>
      <c r="AB111" s="7">
        <f>Brahmaputra!N111-Z111-AA111-AVERAGE(Brahmaputra!$N$2:$N$349)</f>
        <v>-0.15209741639880958</v>
      </c>
      <c r="AC111" s="7">
        <f>AVERAGE(Brahmaputra!O105:O116)-AVERAGE(Brahmaputra!$O$2:$O$349)</f>
        <v>-0.27005441614942161</v>
      </c>
      <c r="AD111" s="7">
        <f t="shared" si="36"/>
        <v>-2.758445452797619</v>
      </c>
      <c r="AE111" s="7">
        <f>Brahmaputra!O111-AC111-AD111-AVERAGE(Brahmaputra!$O$2:$O$349)</f>
        <v>-0.43007203636904823</v>
      </c>
      <c r="AF111" s="7">
        <f>AVERAGE(Brahmaputra!P105:P116)-AVERAGE(Brahmaputra!$P$2:$P$349)</f>
        <v>0.41360789574712675</v>
      </c>
      <c r="AG111" s="7">
        <f t="shared" si="37"/>
        <v>-0.73655440919642856</v>
      </c>
      <c r="AH111" s="7">
        <f>Brahmaputra!P111-AF111-AG111-AVERAGE(Brahmaputra!$P$2:$P$349)</f>
        <v>-0.42791340330357153</v>
      </c>
    </row>
    <row r="112" spans="1:34" x14ac:dyDescent="0.2">
      <c r="A112" s="3">
        <v>36234</v>
      </c>
      <c r="B112">
        <f t="shared" si="25"/>
        <v>1999</v>
      </c>
      <c r="C112">
        <f t="shared" si="26"/>
        <v>3</v>
      </c>
      <c r="D112" s="7">
        <f>AVERAGE(Brahmaputra!D106:D117)</f>
        <v>6.1423512900000006</v>
      </c>
      <c r="E112" s="7">
        <f t="shared" si="28"/>
        <v>-8.9591136421726176</v>
      </c>
      <c r="F112" s="7">
        <f>Brahmaputra!D112-D112-E112</f>
        <v>-3.4349580778273818</v>
      </c>
      <c r="G112" s="7">
        <f t="shared" si="38"/>
        <v>8.4742892653826285E-2</v>
      </c>
      <c r="H112" s="7">
        <f>AVERAGE(Brahmaputra!H106:H117)-AVERAGE(Brahmaputra!$H$2:$H$349)</f>
        <v>0.44828515824713122</v>
      </c>
      <c r="I112" s="7">
        <f t="shared" si="29"/>
        <v>-1.4790100816072709</v>
      </c>
      <c r="J112" s="7">
        <f>Brahmaputra!H112-H112-I112-AVERAGE(Brahmaputra!$H$2:$H$349)</f>
        <v>-0.17682284089289624</v>
      </c>
      <c r="K112" s="7">
        <f>AVERAGE(Brahmaputra!I106:I117)-AVERAGE(Brahmaputra!$I$2:$I$349)</f>
        <v>4.6707046761206357</v>
      </c>
      <c r="L112" s="7">
        <f t="shared" si="30"/>
        <v>0.38689349922620409</v>
      </c>
      <c r="M112" s="7">
        <f>Brahmaputra!I112-K112-L112-AVERAGE(Brahmaputra!$I$2:$I$349)</f>
        <v>-2.1584104226192835E-2</v>
      </c>
      <c r="N112" s="7">
        <f>AVERAGE(Brahmaputra!J106:J117)-AVERAGE(Brahmaputra!$J$2:$J$349)</f>
        <v>0.83510781606321682</v>
      </c>
      <c r="O112" s="7">
        <f t="shared" si="31"/>
        <v>-3.3254686616666671</v>
      </c>
      <c r="P112" s="7">
        <f>Brahmaputra!J112-N112-O112-AVERAGE(Brahmaputra!$J$2:$J$349)</f>
        <v>-0.87254149583333307</v>
      </c>
      <c r="Q112" s="7">
        <f>AVERAGE(Brahmaputra!K106:K117)-AVERAGE(Brahmaputra!$K$2:$K$349)</f>
        <v>3.1190296120689465E-2</v>
      </c>
      <c r="R112" s="7">
        <f t="shared" si="32"/>
        <v>3.16305175892857E-2</v>
      </c>
      <c r="S112" s="7">
        <f>Brahmaputra!K112-Q112-R112-AVERAGE(Brahmaputra!$K$2:$K$349)</f>
        <v>6.8255894910714321E-2</v>
      </c>
      <c r="T112" s="7">
        <f>AVERAGE(Brahmaputra!L106:L117)-AVERAGE(Brahmaputra!$L$2:$L$349)</f>
        <v>0.7181062164080485</v>
      </c>
      <c r="U112" s="7">
        <f t="shared" si="33"/>
        <v>-3.7069207016071424</v>
      </c>
      <c r="V112" s="7">
        <f>Brahmaputra!L112-T112-U112-AVERAGE(Brahmaputra!$L$2:$L$349)</f>
        <v>-1.0270490617261903</v>
      </c>
      <c r="W112" s="7">
        <f>AVERAGE(Brahmaputra!M106:M117)-AVERAGE(Brahmaputra!$M$2:$M$349)</f>
        <v>4.0396873850574999E-3</v>
      </c>
      <c r="X112" s="7">
        <f t="shared" si="34"/>
        <v>-1.138205517857141E-2</v>
      </c>
      <c r="Y112" s="7">
        <f>Brahmaputra!M112-W112-X112-AVERAGE(Brahmaputra!$M$2:$M$349)</f>
        <v>6.7885017857138852E-4</v>
      </c>
      <c r="Z112" s="7">
        <f>AVERAGE(Brahmaputra!N106:N117)-AVERAGE(Brahmaputra!$N$2:$N$349)</f>
        <v>-0.57643878724137898</v>
      </c>
      <c r="AA112" s="7">
        <f t="shared" si="35"/>
        <v>2.3465298505952386</v>
      </c>
      <c r="AB112" s="7">
        <f>Brahmaputra!N112-Z112-AA112-AVERAGE(Brahmaputra!$N$2:$N$349)</f>
        <v>-0.26662026059523836</v>
      </c>
      <c r="AC112" s="7">
        <f>AVERAGE(Brahmaputra!O106:O117)-AVERAGE(Brahmaputra!$O$2:$O$349)</f>
        <v>-0.26983475281608893</v>
      </c>
      <c r="AD112" s="7">
        <f t="shared" si="36"/>
        <v>-2.5350125833333319</v>
      </c>
      <c r="AE112" s="7">
        <f>Brahmaputra!O112-AC112-AD112-AVERAGE(Brahmaputra!$O$2:$O$349)</f>
        <v>-0.79832591916666829</v>
      </c>
      <c r="AF112" s="7">
        <f>AVERAGE(Brahmaputra!P106:P117)-AVERAGE(Brahmaputra!$P$2:$P$349)</f>
        <v>0.28119925741379337</v>
      </c>
      <c r="AG112" s="7">
        <f t="shared" si="37"/>
        <v>-0.6663830883035714</v>
      </c>
      <c r="AH112" s="7">
        <f>Brahmaputra!P112-AF112-AG112-AVERAGE(Brahmaputra!$P$2:$P$349)</f>
        <v>-0.34095892586309529</v>
      </c>
    </row>
    <row r="113" spans="1:34" x14ac:dyDescent="0.2">
      <c r="A113" s="3">
        <v>36265</v>
      </c>
      <c r="B113">
        <f t="shared" si="25"/>
        <v>1999</v>
      </c>
      <c r="C113">
        <f t="shared" si="26"/>
        <v>4</v>
      </c>
      <c r="D113" s="7">
        <f>AVERAGE(Brahmaputra!D107:D118)</f>
        <v>5.8796311816666673</v>
      </c>
      <c r="E113" s="7">
        <f t="shared" si="28"/>
        <v>-4.1105988170833339</v>
      </c>
      <c r="F113" s="7">
        <f>Brahmaputra!D113-D113-E113</f>
        <v>-4.4322637345833336</v>
      </c>
      <c r="G113" s="7">
        <f t="shared" si="38"/>
        <v>-1.0856643174547697E-2</v>
      </c>
      <c r="H113" s="7">
        <f>AVERAGE(Brahmaputra!H107:H118)-AVERAGE(Brahmaputra!$H$2:$H$349)</f>
        <v>0.4465151382470367</v>
      </c>
      <c r="I113" s="7">
        <f t="shared" si="29"/>
        <v>-1.7137204121727336</v>
      </c>
      <c r="J113" s="7">
        <f>Brahmaputra!H113-H113-I113-AVERAGE(Brahmaputra!$H$2:$H$349)</f>
        <v>-0.25375802032726824</v>
      </c>
      <c r="K113" s="7">
        <f>AVERAGE(Brahmaputra!I107:I118)-AVERAGE(Brahmaputra!$I$2:$I$349)</f>
        <v>4.6026390327872946</v>
      </c>
      <c r="L113" s="7">
        <f t="shared" si="30"/>
        <v>0.71717339565478255</v>
      </c>
      <c r="M113" s="7">
        <f>Brahmaputra!I113-K113-L113-AVERAGE(Brahmaputra!$I$2:$I$349)</f>
        <v>-1.1238237321435918E-2</v>
      </c>
      <c r="N113" s="7">
        <f>AVERAGE(Brahmaputra!J107:J118)-AVERAGE(Brahmaputra!$J$2:$J$349)</f>
        <v>0.70224310189655004</v>
      </c>
      <c r="O113" s="7">
        <f t="shared" si="31"/>
        <v>-2.9575804788095241</v>
      </c>
      <c r="P113" s="7">
        <f>Brahmaputra!J113-N113-O113-AVERAGE(Brahmaputra!$J$2:$J$349)</f>
        <v>-0.87678984452380915</v>
      </c>
      <c r="Q113" s="7">
        <f>AVERAGE(Brahmaputra!K107:K118)-AVERAGE(Brahmaputra!$K$2:$K$349)</f>
        <v>2.581338778735609E-2</v>
      </c>
      <c r="R113" s="7">
        <f t="shared" si="32"/>
        <v>-6.7919355922619051E-2</v>
      </c>
      <c r="S113" s="7">
        <f>Brahmaputra!K113-Q113-R113-AVERAGE(Brahmaputra!$K$2:$K$349)</f>
        <v>5.8590566755952478E-2</v>
      </c>
      <c r="T113" s="7">
        <f>AVERAGE(Brahmaputra!L107:L118)-AVERAGE(Brahmaputra!$L$2:$L$349)</f>
        <v>0.75612420474138275</v>
      </c>
      <c r="U113" s="7">
        <f t="shared" si="33"/>
        <v>-2.2841316058333341</v>
      </c>
      <c r="V113" s="7">
        <f>Brahmaputra!L113-T113-U113-AVERAGE(Brahmaputra!$L$2:$L$349)</f>
        <v>-1.0062155758333322</v>
      </c>
      <c r="W113" s="7">
        <f>AVERAGE(Brahmaputra!M107:M118)-AVERAGE(Brahmaputra!$M$2:$M$349)</f>
        <v>3.9153815517241619E-3</v>
      </c>
      <c r="X113" s="7">
        <f t="shared" si="34"/>
        <v>-6.833581175595238E-2</v>
      </c>
      <c r="Y113" s="7">
        <f>Brahmaputra!M113-W113-X113-AVERAGE(Brahmaputra!$M$2:$M$349)</f>
        <v>-3.1814974107143013E-3</v>
      </c>
      <c r="Z113" s="7">
        <f>AVERAGE(Brahmaputra!N107:N118)-AVERAGE(Brahmaputra!$N$2:$N$349)</f>
        <v>-0.5779182397413789</v>
      </c>
      <c r="AA113" s="7">
        <f t="shared" si="35"/>
        <v>3.3466519697916675</v>
      </c>
      <c r="AB113" s="7">
        <f>Brahmaputra!N113-Z113-AA113-AVERAGE(Brahmaputra!$N$2:$N$349)</f>
        <v>-0.77569945729166712</v>
      </c>
      <c r="AC113" s="7">
        <f>AVERAGE(Brahmaputra!O107:O118)-AVERAGE(Brahmaputra!$O$2:$O$349)</f>
        <v>-0.25807308781608906</v>
      </c>
      <c r="AD113" s="7">
        <f t="shared" si="36"/>
        <v>-0.60610946633928542</v>
      </c>
      <c r="AE113" s="7">
        <f>Brahmaputra!O113-AC113-AD113-AVERAGE(Brahmaputra!$O$2:$O$349)</f>
        <v>-1.3336905611607142</v>
      </c>
      <c r="AF113" s="7">
        <f>AVERAGE(Brahmaputra!P107:P118)-AVERAGE(Brahmaputra!$P$2:$P$349)</f>
        <v>0.17837750991379353</v>
      </c>
      <c r="AG113" s="7">
        <f t="shared" si="37"/>
        <v>-0.47663300770833333</v>
      </c>
      <c r="AH113" s="7">
        <f>Brahmaputra!P113-AF113-AG113-AVERAGE(Brahmaputra!$P$2:$P$349)</f>
        <v>-0.23025015895833345</v>
      </c>
    </row>
    <row r="114" spans="1:34" x14ac:dyDescent="0.2">
      <c r="A114" s="3">
        <v>36295</v>
      </c>
      <c r="B114">
        <f t="shared" si="25"/>
        <v>1999</v>
      </c>
      <c r="C114">
        <f t="shared" si="26"/>
        <v>5</v>
      </c>
      <c r="D114" s="7">
        <f>AVERAGE(Brahmaputra!D108:D119)</f>
        <v>5.7935853600000007</v>
      </c>
      <c r="E114" s="7">
        <f t="shared" si="28"/>
        <v>1.2718823487797624</v>
      </c>
      <c r="F114" s="7">
        <f>Brahmaputra!D114-D114-E114</f>
        <v>-2.0624340687797629</v>
      </c>
      <c r="G114" s="7">
        <f t="shared" si="38"/>
        <v>-0.10354715023178877</v>
      </c>
      <c r="H114" s="7">
        <f>AVERAGE(Brahmaputra!H108:H119)-AVERAGE(Brahmaputra!$H$2:$H$349)</f>
        <v>0.45734887824698944</v>
      </c>
      <c r="I114" s="7">
        <f t="shared" si="29"/>
        <v>-1.3916413443748752</v>
      </c>
      <c r="J114" s="7">
        <f>Brahmaputra!H114-H114-I114-AVERAGE(Brahmaputra!$H$2:$H$349)</f>
        <v>-0.21441740812508669</v>
      </c>
      <c r="K114" s="7">
        <f>AVERAGE(Brahmaputra!I108:I119)-AVERAGE(Brahmaputra!$I$2:$I$349)</f>
        <v>4.5389380386206426</v>
      </c>
      <c r="L114" s="7">
        <f t="shared" si="30"/>
        <v>1.0434534668750075</v>
      </c>
      <c r="M114" s="7">
        <f>Brahmaputra!I114-K114-L114-AVERAGE(Brahmaputra!$I$2:$I$349)</f>
        <v>-4.4844243750077339E-3</v>
      </c>
      <c r="N114" s="7">
        <f>AVERAGE(Brahmaputra!J108:J119)-AVERAGE(Brahmaputra!$J$2:$J$349)</f>
        <v>0.65193785439655016</v>
      </c>
      <c r="O114" s="7">
        <f t="shared" si="31"/>
        <v>-1.5444974760416668</v>
      </c>
      <c r="P114" s="7">
        <f>Brahmaputra!J114-N114-O114-AVERAGE(Brahmaputra!$J$2:$J$349)</f>
        <v>-0.55770583979166677</v>
      </c>
      <c r="Q114" s="7">
        <f>AVERAGE(Brahmaputra!K108:K119)-AVERAGE(Brahmaputra!$K$2:$K$349)</f>
        <v>2.0340796120689508E-2</v>
      </c>
      <c r="R114" s="7">
        <f t="shared" si="32"/>
        <v>-6.0785711785714319E-2</v>
      </c>
      <c r="S114" s="7">
        <f>Brahmaputra!K114-Q114-R114-AVERAGE(Brahmaputra!$K$2:$K$349)</f>
        <v>5.0292864285714278E-2</v>
      </c>
      <c r="T114" s="7">
        <f>AVERAGE(Brahmaputra!L108:L119)-AVERAGE(Brahmaputra!$L$2:$L$349)</f>
        <v>0.75211893140804875</v>
      </c>
      <c r="U114" s="7">
        <f t="shared" si="33"/>
        <v>-0.1956460049107136</v>
      </c>
      <c r="V114" s="7">
        <f>Brahmaputra!L114-T114-U114-AVERAGE(Brahmaputra!$L$2:$L$349)</f>
        <v>-0.20128588342261899</v>
      </c>
      <c r="W114" s="7">
        <f>AVERAGE(Brahmaputra!M108:M119)-AVERAGE(Brahmaputra!$M$2:$M$349)</f>
        <v>3.7910757183908239E-3</v>
      </c>
      <c r="X114" s="7">
        <f t="shared" si="34"/>
        <v>-0.14760211184523811</v>
      </c>
      <c r="Y114" s="7">
        <f>Brahmaputra!M114-W114-X114-AVERAGE(Brahmaputra!$M$2:$M$349)</f>
        <v>-4.0817614880952202E-3</v>
      </c>
      <c r="Z114" s="7">
        <f>AVERAGE(Brahmaputra!N108:N119)-AVERAGE(Brahmaputra!$N$2:$N$349)</f>
        <v>-0.55527026140804581</v>
      </c>
      <c r="AA114" s="7">
        <f t="shared" si="35"/>
        <v>2.2934716319345241</v>
      </c>
      <c r="AB114" s="7">
        <f>Brahmaputra!N114-Z114-AA114-AVERAGE(Brahmaputra!$N$2:$N$349)</f>
        <v>-1.2433713277678571</v>
      </c>
      <c r="AC114" s="7">
        <f>AVERAGE(Brahmaputra!O108:O119)-AVERAGE(Brahmaputra!$O$2:$O$349)</f>
        <v>-0.23505345614942197</v>
      </c>
      <c r="AD114" s="7">
        <f t="shared" si="36"/>
        <v>1.3440184679761895</v>
      </c>
      <c r="AE114" s="7">
        <f>Brahmaputra!O114-AC114-AD114-AVERAGE(Brahmaputra!$O$2:$O$349)</f>
        <v>7.5167092857144624E-2</v>
      </c>
      <c r="AF114" s="7">
        <f>AVERAGE(Brahmaputra!P108:P119)-AVERAGE(Brahmaputra!$P$2:$P$349)</f>
        <v>0.15943578741379338</v>
      </c>
      <c r="AG114" s="7">
        <f t="shared" si="37"/>
        <v>-6.8888486279761851E-2</v>
      </c>
      <c r="AH114" s="7">
        <f>Brahmaputra!P114-AF114-AG114-AVERAGE(Brahmaputra!$P$2:$P$349)</f>
        <v>3.7430852113095159E-2</v>
      </c>
    </row>
    <row r="115" spans="1:34" x14ac:dyDescent="0.2">
      <c r="A115" s="3">
        <v>36326</v>
      </c>
      <c r="B115">
        <f t="shared" si="25"/>
        <v>1999</v>
      </c>
      <c r="C115">
        <f t="shared" si="26"/>
        <v>6</v>
      </c>
      <c r="D115" s="7">
        <f>AVERAGE(Brahmaputra!D109:D120)</f>
        <v>5.7235526441666673</v>
      </c>
      <c r="E115" s="7">
        <f t="shared" si="28"/>
        <v>6.5332860436309508</v>
      </c>
      <c r="F115" s="7">
        <f>Brahmaputra!D115-D115-E115</f>
        <v>-0.19601524779761803</v>
      </c>
      <c r="G115" s="7">
        <f t="shared" si="38"/>
        <v>-0.1684922820058779</v>
      </c>
      <c r="H115" s="7">
        <f>AVERAGE(Brahmaputra!H109:H120)-AVERAGE(Brahmaputra!$H$2:$H$349)</f>
        <v>0.46681441408031787</v>
      </c>
      <c r="I115" s="7">
        <f t="shared" si="29"/>
        <v>-0.33502070056533739</v>
      </c>
      <c r="J115" s="7">
        <f>Brahmaputra!H115-H115-I115-AVERAGE(Brahmaputra!$H$2:$H$349)</f>
        <v>-0.2117780077679754</v>
      </c>
      <c r="K115" s="7">
        <f>AVERAGE(Brahmaputra!I109:I120)-AVERAGE(Brahmaputra!$I$2:$I$349)</f>
        <v>4.4767101536206582</v>
      </c>
      <c r="L115" s="7">
        <f t="shared" si="30"/>
        <v>0.9158503669047775</v>
      </c>
      <c r="M115" s="7">
        <f>Brahmaputra!I115-K115-L115-AVERAGE(Brahmaputra!$I$2:$I$349)</f>
        <v>-0.22834209940479866</v>
      </c>
      <c r="N115" s="7">
        <f>AVERAGE(Brahmaputra!J109:J120)-AVERAGE(Brahmaputra!$J$2:$J$349)</f>
        <v>0.60698883939654991</v>
      </c>
      <c r="O115" s="7">
        <f t="shared" si="31"/>
        <v>0.84369749714285636</v>
      </c>
      <c r="P115" s="7">
        <f>Brahmaputra!J115-N115-O115-AVERAGE(Brahmaputra!$J$2:$J$349)</f>
        <v>-0.32877224797618965</v>
      </c>
      <c r="Q115" s="7">
        <f>AVERAGE(Brahmaputra!K109:K120)-AVERAGE(Brahmaputra!$K$2:$K$349)</f>
        <v>1.6229771954022809E-2</v>
      </c>
      <c r="R115" s="7">
        <f t="shared" si="32"/>
        <v>-5.5129099434523848E-2</v>
      </c>
      <c r="S115" s="7">
        <f>Brahmaputra!K115-Q115-R115-AVERAGE(Brahmaputra!$K$2:$K$349)</f>
        <v>9.8618006101190592E-2</v>
      </c>
      <c r="T115" s="7">
        <f>AVERAGE(Brahmaputra!L109:L120)-AVERAGE(Brahmaputra!$L$2:$L$349)</f>
        <v>0.71353263307471426</v>
      </c>
      <c r="U115" s="7">
        <f t="shared" si="33"/>
        <v>2.7778064690476203</v>
      </c>
      <c r="V115" s="7">
        <f>Brahmaputra!L115-T115-U115-AVERAGE(Brahmaputra!$L$2:$L$349)</f>
        <v>0.35882160095238014</v>
      </c>
      <c r="W115" s="7">
        <f>AVERAGE(Brahmaputra!M109:M120)-AVERAGE(Brahmaputra!$M$2:$M$349)</f>
        <v>3.7420732183908179E-3</v>
      </c>
      <c r="X115" s="7">
        <f t="shared" si="34"/>
        <v>-6.6843621428571698E-3</v>
      </c>
      <c r="Y115" s="7">
        <f>Brahmaputra!M115-W115-X115-AVERAGE(Brahmaputra!$M$2:$M$349)</f>
        <v>-3.6526086904761501E-3</v>
      </c>
      <c r="Z115" s="7">
        <f>AVERAGE(Brahmaputra!N109:N120)-AVERAGE(Brahmaputra!$N$2:$N$349)</f>
        <v>-0.50104196557471226</v>
      </c>
      <c r="AA115" s="7">
        <f t="shared" si="35"/>
        <v>-0.57267241250000045</v>
      </c>
      <c r="AB115" s="7">
        <f>Brahmaputra!N115-Z115-AA115-AVERAGE(Brahmaputra!$N$2:$N$349)</f>
        <v>-0.1894755691666663</v>
      </c>
      <c r="AC115" s="7">
        <f>AVERAGE(Brahmaputra!O109:O120)-AVERAGE(Brahmaputra!$O$2:$O$349)</f>
        <v>-0.21590518614942145</v>
      </c>
      <c r="AD115" s="7">
        <f t="shared" si="36"/>
        <v>1.9995909377380947</v>
      </c>
      <c r="AE115" s="7">
        <f>Brahmaputra!O115-AC115-AD115-AVERAGE(Brahmaputra!$O$2:$O$349)</f>
        <v>0.23024123309523858</v>
      </c>
      <c r="AF115" s="7">
        <f>AVERAGE(Brahmaputra!P109:P120)-AVERAGE(Brahmaputra!$P$2:$P$349)</f>
        <v>0.15648204824712664</v>
      </c>
      <c r="AG115" s="7">
        <f t="shared" si="37"/>
        <v>0.96584900181547617</v>
      </c>
      <c r="AH115" s="7">
        <f>Brahmaputra!P115-AF115-AG115-AVERAGE(Brahmaputra!$P$2:$P$349)</f>
        <v>7.8318463184523956E-2</v>
      </c>
    </row>
    <row r="116" spans="1:34" x14ac:dyDescent="0.2">
      <c r="A116" s="3">
        <v>36356</v>
      </c>
      <c r="B116">
        <f t="shared" si="25"/>
        <v>1999</v>
      </c>
      <c r="C116">
        <f t="shared" si="26"/>
        <v>7</v>
      </c>
      <c r="D116" s="7">
        <f>AVERAGE(Brahmaputra!D110:D121)</f>
        <v>5.6940813466666667</v>
      </c>
      <c r="E116" s="7">
        <f t="shared" si="28"/>
        <v>11.902680418601191</v>
      </c>
      <c r="F116" s="7">
        <f>Brahmaputra!D116-D116-E116</f>
        <v>1.8808268847321425</v>
      </c>
      <c r="G116" s="7">
        <f t="shared" si="38"/>
        <v>-0.18829004288561513</v>
      </c>
      <c r="H116" s="7">
        <f>AVERAGE(Brahmaputra!H110:H121)-AVERAGE(Brahmaputra!$H$2:$H$349)</f>
        <v>0.47313155241386085</v>
      </c>
      <c r="I116" s="7">
        <f t="shared" si="29"/>
        <v>0.85920642654741641</v>
      </c>
      <c r="J116" s="7">
        <f>Brahmaputra!H116-H116-I116-AVERAGE(Brahmaputra!$H$2:$H$349)</f>
        <v>5.2033196785714608E-2</v>
      </c>
      <c r="K116" s="7">
        <f>AVERAGE(Brahmaputra!I110:I121)-AVERAGE(Brahmaputra!$I$2:$I$349)</f>
        <v>4.4130180611206526</v>
      </c>
      <c r="L116" s="7">
        <f t="shared" si="30"/>
        <v>8.4406965357146646E-2</v>
      </c>
      <c r="M116" s="7">
        <f>Brahmaputra!I116-K116-L116-AVERAGE(Brahmaputra!$I$2:$I$349)</f>
        <v>-0.15434308535715502</v>
      </c>
      <c r="N116" s="7">
        <f>AVERAGE(Brahmaputra!J110:J121)-AVERAGE(Brahmaputra!$J$2:$J$349)</f>
        <v>0.57742118106321705</v>
      </c>
      <c r="O116" s="7">
        <f t="shared" si="31"/>
        <v>3.7229272643154747</v>
      </c>
      <c r="P116" s="7">
        <f>Brahmaputra!J116-N116-O116-AVERAGE(Brahmaputra!$J$2:$J$349)</f>
        <v>0.55718900318452569</v>
      </c>
      <c r="Q116" s="7">
        <f>AVERAGE(Brahmaputra!K110:K121)-AVERAGE(Brahmaputra!$K$2:$K$349)</f>
        <v>1.4938124454022816E-2</v>
      </c>
      <c r="R116" s="7">
        <f t="shared" si="32"/>
        <v>-0.16249005544642856</v>
      </c>
      <c r="S116" s="7">
        <f>Brahmaputra!K116-Q116-R116-AVERAGE(Brahmaputra!$K$2:$K$349)</f>
        <v>-4.4502140386904754E-2</v>
      </c>
      <c r="T116" s="7">
        <f>AVERAGE(Brahmaputra!L110:L121)-AVERAGE(Brahmaputra!$L$2:$L$349)</f>
        <v>0.70631208724138261</v>
      </c>
      <c r="U116" s="7">
        <f t="shared" si="33"/>
        <v>5.2761234117559557</v>
      </c>
      <c r="V116" s="7">
        <f>Brahmaputra!L116-T116-U116-AVERAGE(Brahmaputra!$L$2:$L$349)</f>
        <v>0.2112701640773782</v>
      </c>
      <c r="W116" s="7">
        <f>AVERAGE(Brahmaputra!M110:M121)-AVERAGE(Brahmaputra!$M$2:$M$349)</f>
        <v>3.6940582183908055E-3</v>
      </c>
      <c r="X116" s="7">
        <f t="shared" si="34"/>
        <v>8.9854504851190509E-2</v>
      </c>
      <c r="Y116" s="7">
        <f>Brahmaputra!M116-W116-X116-AVERAGE(Brahmaputra!$M$2:$M$349)</f>
        <v>3.2920793154761763E-3</v>
      </c>
      <c r="Z116" s="7">
        <f>AVERAGE(Brahmaputra!N110:N121)-AVERAGE(Brahmaputra!$N$2:$N$349)</f>
        <v>-0.43438247557471188</v>
      </c>
      <c r="AA116" s="7">
        <f t="shared" si="35"/>
        <v>-1.6842659136904763</v>
      </c>
      <c r="AB116" s="7">
        <f>Brahmaputra!N116-Z116-AA116-AVERAGE(Brahmaputra!$N$2:$N$349)</f>
        <v>0.23037305202380898</v>
      </c>
      <c r="AC116" s="7">
        <f>AVERAGE(Brahmaputra!O110:O121)-AVERAGE(Brahmaputra!$O$2:$O$349)</f>
        <v>-0.21654712864942294</v>
      </c>
      <c r="AD116" s="7">
        <f t="shared" si="36"/>
        <v>1.8777756315773804</v>
      </c>
      <c r="AE116" s="7">
        <f>Brahmaputra!O116-AC116-AD116-AVERAGE(Brahmaputra!$O$2:$O$349)</f>
        <v>0.22972123175595449</v>
      </c>
      <c r="AF116" s="7">
        <f>AVERAGE(Brahmaputra!P110:P121)-AVERAGE(Brahmaputra!$P$2:$P$349)</f>
        <v>0.15649113908046008</v>
      </c>
      <c r="AG116" s="7">
        <f t="shared" si="37"/>
        <v>1.8391404206845241</v>
      </c>
      <c r="AH116" s="7">
        <f>Brahmaputra!P116-AF116-AG116-AVERAGE(Brahmaputra!$P$2:$P$349)</f>
        <v>0.79582181348214265</v>
      </c>
    </row>
    <row r="117" spans="1:34" x14ac:dyDescent="0.2">
      <c r="A117" s="3">
        <v>36387</v>
      </c>
      <c r="B117">
        <f t="shared" si="25"/>
        <v>1999</v>
      </c>
      <c r="C117">
        <f t="shared" si="26"/>
        <v>8</v>
      </c>
      <c r="D117" s="7">
        <f>AVERAGE(Brahmaputra!D111:D122)</f>
        <v>5.7391026216666674</v>
      </c>
      <c r="E117" s="7">
        <f t="shared" si="28"/>
        <v>11.76650009080357</v>
      </c>
      <c r="F117" s="7">
        <f>Brahmaputra!D117-D117-E117</f>
        <v>3.4470969475297633</v>
      </c>
      <c r="G117" s="7">
        <f t="shared" si="38"/>
        <v>-0.15763563883133028</v>
      </c>
      <c r="H117" s="7">
        <f>AVERAGE(Brahmaputra!H111:H122)-AVERAGE(Brahmaputra!$H$2:$H$349)</f>
        <v>0.47914351491374418</v>
      </c>
      <c r="I117" s="7">
        <f t="shared" si="29"/>
        <v>1.5773398983329798</v>
      </c>
      <c r="J117" s="7">
        <f>Brahmaputra!H117-H117-I117-AVERAGE(Brahmaputra!$H$2:$H$349)</f>
        <v>0.38837360250022357</v>
      </c>
      <c r="K117" s="7">
        <f>AVERAGE(Brahmaputra!I111:I122)-AVERAGE(Brahmaputra!$I$2:$I$349)</f>
        <v>4.3470034536206583</v>
      </c>
      <c r="L117" s="7">
        <f t="shared" si="30"/>
        <v>-0.7963218462797812</v>
      </c>
      <c r="M117" s="7">
        <f>Brahmaputra!I117-K117-L117-AVERAGE(Brahmaputra!$I$2:$I$349)</f>
        <v>8.3675363779761369E-2</v>
      </c>
      <c r="N117" s="7">
        <f>AVERAGE(Brahmaputra!J111:J122)-AVERAGE(Brahmaputra!$J$2:$J$349)</f>
        <v>0.56314421022988359</v>
      </c>
      <c r="O117" s="7">
        <f t="shared" si="31"/>
        <v>4.498384583601192</v>
      </c>
      <c r="P117" s="7">
        <f>Brahmaputra!J117-N117-O117-AVERAGE(Brahmaputra!$J$2:$J$349)</f>
        <v>0.95297105473214216</v>
      </c>
      <c r="Q117" s="7">
        <f>AVERAGE(Brahmaputra!K111:K122)-AVERAGE(Brahmaputra!$K$2:$K$349)</f>
        <v>1.3163718620689546E-2</v>
      </c>
      <c r="R117" s="7">
        <f t="shared" si="32"/>
        <v>-0.19940513428571427</v>
      </c>
      <c r="S117" s="7">
        <f>Brahmaputra!K117-Q117-R117-AVERAGE(Brahmaputra!$K$2:$K$349)</f>
        <v>-7.5844865714285781E-2</v>
      </c>
      <c r="T117" s="7">
        <f>AVERAGE(Brahmaputra!L111:L122)-AVERAGE(Brahmaputra!$L$2:$L$349)</f>
        <v>0.72099481724138226</v>
      </c>
      <c r="U117" s="7">
        <f t="shared" si="33"/>
        <v>5.5353023097916658</v>
      </c>
      <c r="V117" s="7">
        <f>Brahmaputra!L117-T117-U117-AVERAGE(Brahmaputra!$L$2:$L$349)</f>
        <v>1.0087166760416668</v>
      </c>
      <c r="W117" s="7">
        <f>AVERAGE(Brahmaputra!M111:M122)-AVERAGE(Brahmaputra!$M$2:$M$349)</f>
        <v>3.6060023850574829E-3</v>
      </c>
      <c r="X117" s="7">
        <f t="shared" si="34"/>
        <v>9.0235917232142832E-2</v>
      </c>
      <c r="Y117" s="7">
        <f>Brahmaputra!M117-W117-X117-AVERAGE(Brahmaputra!$M$2:$M$349)</f>
        <v>3.0155827678571834E-3</v>
      </c>
      <c r="Z117" s="7">
        <f>AVERAGE(Brahmaputra!N111:N122)-AVERAGE(Brahmaputra!$N$2:$N$349)</f>
        <v>-0.351405150574712</v>
      </c>
      <c r="AA117" s="7">
        <f t="shared" si="35"/>
        <v>-1.9590079183928573</v>
      </c>
      <c r="AB117" s="7">
        <f>Brahmaputra!N117-Z117-AA117-AVERAGE(Brahmaputra!$N$2:$N$349)</f>
        <v>0.32819382172619038</v>
      </c>
      <c r="AC117" s="7">
        <f>AVERAGE(Brahmaputra!O111:O122)-AVERAGE(Brahmaputra!$O$2:$O$349)</f>
        <v>-0.19397322031608866</v>
      </c>
      <c r="AD117" s="7">
        <f t="shared" si="36"/>
        <v>1.8896907220535706</v>
      </c>
      <c r="AE117" s="7">
        <f>Brahmaputra!O117-AC117-AD117-AVERAGE(Brahmaputra!$O$2:$O$349)</f>
        <v>0.23053439294642963</v>
      </c>
      <c r="AF117" s="7">
        <f>AVERAGE(Brahmaputra!P111:P122)-AVERAGE(Brahmaputra!$P$2:$P$349)</f>
        <v>0.15741916824712676</v>
      </c>
      <c r="AG117" s="7">
        <f t="shared" si="37"/>
        <v>1.1302839557142861</v>
      </c>
      <c r="AH117" s="7">
        <f>Brahmaputra!P117-AF117-AG117-AVERAGE(Brahmaputra!$P$2:$P$349)</f>
        <v>0.52746097928571367</v>
      </c>
    </row>
    <row r="118" spans="1:34" x14ac:dyDescent="0.2">
      <c r="A118" s="3">
        <v>36418</v>
      </c>
      <c r="B118">
        <f t="shared" si="25"/>
        <v>1999</v>
      </c>
      <c r="C118">
        <f t="shared" si="26"/>
        <v>9</v>
      </c>
      <c r="D118" s="7">
        <f>AVERAGE(Brahmaputra!D112:D123)</f>
        <v>6.0105356175000004</v>
      </c>
      <c r="E118" s="7">
        <f t="shared" si="28"/>
        <v>9.5500981902678568</v>
      </c>
      <c r="F118" s="7">
        <f>Brahmaputra!D118-D118-E118</f>
        <v>3.2235725822321442</v>
      </c>
      <c r="G118" s="7">
        <f t="shared" si="38"/>
        <v>-8.4742892653826382E-2</v>
      </c>
      <c r="H118" s="7">
        <f>AVERAGE(Brahmaputra!H112:H123)-AVERAGE(Brahmaputra!$H$2:$H$349)</f>
        <v>0.48629988741356556</v>
      </c>
      <c r="I118" s="7">
        <f t="shared" si="29"/>
        <v>1.8639302937797311</v>
      </c>
      <c r="J118" s="7">
        <f>Brahmaputra!H118-H118-I118-AVERAGE(Brahmaputra!$H$2:$H$349)</f>
        <v>0.28182165455370978</v>
      </c>
      <c r="K118" s="7">
        <f>AVERAGE(Brahmaputra!I112:I123)-AVERAGE(Brahmaputra!$I$2:$I$349)</f>
        <v>4.2808852127873109</v>
      </c>
      <c r="L118" s="7">
        <f t="shared" si="30"/>
        <v>-0.99622113336312168</v>
      </c>
      <c r="M118" s="7">
        <f>Brahmaputra!I118-K118-L118-AVERAGE(Brahmaputra!$I$2:$I$349)</f>
        <v>1.1664931696458325E-2</v>
      </c>
      <c r="N118" s="7">
        <f>AVERAGE(Brahmaputra!J112:J123)-AVERAGE(Brahmaputra!$J$2:$J$349)</f>
        <v>0.56480021606321618</v>
      </c>
      <c r="O118" s="7">
        <f t="shared" si="31"/>
        <v>4.1451948143452384</v>
      </c>
      <c r="P118" s="7">
        <f>Brahmaputra!J118-N118-O118-AVERAGE(Brahmaputra!$J$2:$J$349)</f>
        <v>1.1325172781547632</v>
      </c>
      <c r="Q118" s="7">
        <f>AVERAGE(Brahmaputra!K112:K123)-AVERAGE(Brahmaputra!$K$2:$K$349)</f>
        <v>-3.3221054597715183E-4</v>
      </c>
      <c r="R118" s="7">
        <f t="shared" si="32"/>
        <v>-0.1654841590773809</v>
      </c>
      <c r="S118" s="7">
        <f>Brahmaputra!K118-Q118-R118-AVERAGE(Brahmaputra!$K$2:$K$349)</f>
        <v>-4.6691621755952456E-2</v>
      </c>
      <c r="T118" s="7">
        <f>AVERAGE(Brahmaputra!L112:L123)-AVERAGE(Brahmaputra!$L$2:$L$349)</f>
        <v>0.77771735890804905</v>
      </c>
      <c r="U118" s="7">
        <f t="shared" si="33"/>
        <v>4.2957818960714302</v>
      </c>
      <c r="V118" s="7">
        <f>Brahmaputra!L118-T118-U118-AVERAGE(Brahmaputra!$L$2:$L$349)</f>
        <v>1.5807767480952375</v>
      </c>
      <c r="W118" s="7">
        <f>AVERAGE(Brahmaputra!M112:M123)-AVERAGE(Brahmaputra!$M$2:$M$349)</f>
        <v>3.508888218390821E-3</v>
      </c>
      <c r="X118" s="7">
        <f t="shared" si="34"/>
        <v>9.0269482291666647E-2</v>
      </c>
      <c r="Y118" s="7">
        <f>Brahmaputra!M118-W118-X118-AVERAGE(Brahmaputra!$M$2:$M$349)</f>
        <v>3.0791318750000296E-3</v>
      </c>
      <c r="Z118" s="7">
        <f>AVERAGE(Brahmaputra!N112:N123)-AVERAGE(Brahmaputra!$N$2:$N$349)</f>
        <v>-0.16271897890804565</v>
      </c>
      <c r="AA118" s="7">
        <f t="shared" si="35"/>
        <v>-1.9931098811904762</v>
      </c>
      <c r="AB118" s="7">
        <f>Brahmaputra!N118-Z118-AA118-AVERAGE(Brahmaputra!$N$2:$N$349)</f>
        <v>0.16783532285714298</v>
      </c>
      <c r="AC118" s="7">
        <f>AVERAGE(Brahmaputra!O112:O123)-AVERAGE(Brahmaputra!$O$2:$O$349)</f>
        <v>-9.7611186149421769E-2</v>
      </c>
      <c r="AD118" s="7">
        <f t="shared" si="36"/>
        <v>1.7862872265773841</v>
      </c>
      <c r="AE118" s="7">
        <f>Brahmaputra!O118-AC118-AD118-AVERAGE(Brahmaputra!$O$2:$O$349)</f>
        <v>0.15139611425594879</v>
      </c>
      <c r="AF118" s="7">
        <f>AVERAGE(Brahmaputra!P112:P123)-AVERAGE(Brahmaputra!$P$2:$P$349)</f>
        <v>0.15798147991379352</v>
      </c>
      <c r="AG118" s="7">
        <f t="shared" si="37"/>
        <v>0.52345403125000023</v>
      </c>
      <c r="AH118" s="7">
        <f>Brahmaputra!P118-AF118-AG118-AVERAGE(Brahmaputra!$P$2:$P$349)</f>
        <v>-5.8841387916667154E-2</v>
      </c>
    </row>
    <row r="119" spans="1:34" x14ac:dyDescent="0.2">
      <c r="A119" s="3">
        <v>36448</v>
      </c>
      <c r="B119">
        <f t="shared" si="25"/>
        <v>1999</v>
      </c>
      <c r="C119">
        <f t="shared" si="26"/>
        <v>10</v>
      </c>
      <c r="D119" s="7">
        <f>AVERAGE(Brahmaputra!D113:D124)</f>
        <v>6.4357379775000005</v>
      </c>
      <c r="E119" s="7">
        <f t="shared" si="28"/>
        <v>3.1015316704166667</v>
      </c>
      <c r="F119" s="7">
        <f>Brahmaputra!D119-D119-E119</f>
        <v>0.75575060208333245</v>
      </c>
      <c r="G119" s="7">
        <f t="shared" si="38"/>
        <v>1.0856643174547619E-2</v>
      </c>
      <c r="H119" s="7">
        <f>AVERAGE(Brahmaputra!H113:H124)-AVERAGE(Brahmaputra!$H$2:$H$349)</f>
        <v>0.4975150974138387</v>
      </c>
      <c r="I119" s="7">
        <f t="shared" si="29"/>
        <v>1.5615270709822653</v>
      </c>
      <c r="J119" s="7">
        <f>Brahmaputra!H119-H119-I119-AVERAGE(Brahmaputra!$H$2:$H$349)</f>
        <v>0.12031191735093216</v>
      </c>
      <c r="K119" s="7">
        <f>AVERAGE(Brahmaputra!I113:I124)-AVERAGE(Brahmaputra!$I$2:$I$349)</f>
        <v>4.2175714111206446</v>
      </c>
      <c r="L119" s="7">
        <f t="shared" si="30"/>
        <v>-0.68984669729167081</v>
      </c>
      <c r="M119" s="7">
        <f>Brahmaputra!I119-K119-L119-AVERAGE(Brahmaputra!$I$2:$I$349)</f>
        <v>8.8695547291663956E-2</v>
      </c>
      <c r="N119" s="7">
        <f>AVERAGE(Brahmaputra!J113:J124)-AVERAGE(Brahmaputra!$J$2:$J$349)</f>
        <v>0.58181743189655055</v>
      </c>
      <c r="O119" s="7">
        <f t="shared" si="31"/>
        <v>2.2050390265773805</v>
      </c>
      <c r="P119" s="7">
        <f>Brahmaputra!J119-N119-O119-AVERAGE(Brahmaputra!$J$2:$J$349)</f>
        <v>0.31119432008928616</v>
      </c>
      <c r="Q119" s="7">
        <f>AVERAGE(Brahmaputra!K113:K124)-AVERAGE(Brahmaputra!$K$2:$K$349)</f>
        <v>-1.1907390545977115E-2</v>
      </c>
      <c r="R119" s="7">
        <f t="shared" si="32"/>
        <v>-3.8391004761904712E-2</v>
      </c>
      <c r="S119" s="7">
        <f>Brahmaputra!K119-Q119-R119-AVERAGE(Brahmaputra!$K$2:$K$349)</f>
        <v>-7.0055936071428682E-2</v>
      </c>
      <c r="T119" s="7">
        <f>AVERAGE(Brahmaputra!L113:L124)-AVERAGE(Brahmaputra!$L$2:$L$349)</f>
        <v>0.86840632224138137</v>
      </c>
      <c r="U119" s="7">
        <f t="shared" si="33"/>
        <v>0.73292811175595229</v>
      </c>
      <c r="V119" s="7">
        <f>Brahmaputra!L119-T119-U119-AVERAGE(Brahmaputra!$L$2:$L$349)</f>
        <v>0.27341103907738251</v>
      </c>
      <c r="W119" s="7">
        <f>AVERAGE(Brahmaputra!M113:M124)-AVERAGE(Brahmaputra!$M$2:$M$349)</f>
        <v>3.411774051724159E-3</v>
      </c>
      <c r="X119" s="7">
        <f t="shared" si="34"/>
        <v>9.0308443422619095E-2</v>
      </c>
      <c r="Y119" s="7">
        <f>Brahmaputra!M119-W119-X119-AVERAGE(Brahmaputra!$M$2:$M$349)</f>
        <v>3.1372849107142442E-3</v>
      </c>
      <c r="Z119" s="7">
        <f>AVERAGE(Brahmaputra!N113:N124)-AVERAGE(Brahmaputra!$N$2:$N$349)</f>
        <v>7.7010584425287743E-2</v>
      </c>
      <c r="AA119" s="7">
        <f t="shared" si="35"/>
        <v>-1.748290648452381</v>
      </c>
      <c r="AB119" s="7">
        <f>Brahmaputra!N119-Z119-AA119-AVERAGE(Brahmaputra!$N$2:$N$349)</f>
        <v>5.2271196785714569E-2</v>
      </c>
      <c r="AC119" s="7">
        <f>AVERAGE(Brahmaputra!O113:O124)-AVERAGE(Brahmaputra!$O$2:$O$349)</f>
        <v>3.6741617183912112E-2</v>
      </c>
      <c r="AD119" s="7">
        <f t="shared" si="36"/>
        <v>1.2664617161309533</v>
      </c>
      <c r="AE119" s="7">
        <f>Brahmaputra!O119-AC119-AD119-AVERAGE(Brahmaputra!$O$2:$O$349)</f>
        <v>0.26531483136904654</v>
      </c>
      <c r="AF119" s="7">
        <f>AVERAGE(Brahmaputra!P113:P124)-AVERAGE(Brahmaputra!$P$2:$P$349)</f>
        <v>0.16516502408046019</v>
      </c>
      <c r="AG119" s="7">
        <f t="shared" si="37"/>
        <v>-0.27820306464285721</v>
      </c>
      <c r="AH119" s="7">
        <f>Brahmaputra!P119-AF119-AG119-AVERAGE(Brahmaputra!$P$2:$P$349)</f>
        <v>-0.28854427619047629</v>
      </c>
    </row>
    <row r="120" spans="1:34" x14ac:dyDescent="0.2">
      <c r="A120" s="3">
        <v>36479</v>
      </c>
      <c r="B120">
        <f t="shared" si="25"/>
        <v>1999</v>
      </c>
      <c r="C120">
        <f t="shared" si="26"/>
        <v>11</v>
      </c>
      <c r="D120" s="7">
        <f>AVERAGE(Brahmaputra!D114:D125)</f>
        <v>6.9795461991666672</v>
      </c>
      <c r="E120" s="7">
        <f t="shared" si="28"/>
        <v>-3.8334403570833331</v>
      </c>
      <c r="F120" s="7">
        <f>Brahmaputra!D120-D120-E120</f>
        <v>1.5219137916665737E-2</v>
      </c>
      <c r="G120" s="7">
        <f t="shared" si="38"/>
        <v>0.10354715023178872</v>
      </c>
      <c r="H120" s="7">
        <f>AVERAGE(Brahmaputra!H114:H125)-AVERAGE(Brahmaputra!$H$2:$H$349)</f>
        <v>0.5157900399136679</v>
      </c>
      <c r="I120" s="7">
        <f t="shared" si="29"/>
        <v>0.78955750136890401</v>
      </c>
      <c r="J120" s="7">
        <f>Brahmaputra!H120-H120-I120-AVERAGE(Brahmaputra!$H$2:$H$349)</f>
        <v>9.2512404464400788E-2</v>
      </c>
      <c r="K120" s="7">
        <f>AVERAGE(Brahmaputra!I114:I125)-AVERAGE(Brahmaputra!$I$2:$I$349)</f>
        <v>4.1637167869539553</v>
      </c>
      <c r="L120" s="7">
        <f t="shared" si="30"/>
        <v>-0.51615917145832668</v>
      </c>
      <c r="M120" s="7">
        <f>Brahmaputra!I120-K120-L120-AVERAGE(Brahmaputra!$I$2:$I$349)</f>
        <v>9.0322605625019037E-2</v>
      </c>
      <c r="N120" s="7">
        <f>AVERAGE(Brahmaputra!J114:J125)-AVERAGE(Brahmaputra!$J$2:$J$349)</f>
        <v>0.6250778377298829</v>
      </c>
      <c r="O120" s="7">
        <f t="shared" si="31"/>
        <v>-0.23055486505952505</v>
      </c>
      <c r="P120" s="7">
        <f>Brahmaputra!J120-N120-O120-AVERAGE(Brahmaputra!$J$2:$J$349)</f>
        <v>6.7539565892858811E-2</v>
      </c>
      <c r="Q120" s="7">
        <f>AVERAGE(Brahmaputra!K114:K125)-AVERAGE(Brahmaputra!$K$2:$K$349)</f>
        <v>-1.4627540545977147E-2</v>
      </c>
      <c r="R120" s="7">
        <f t="shared" si="32"/>
        <v>0.116870997797619</v>
      </c>
      <c r="S120" s="7">
        <f>Brahmaputra!K120-Q120-R120-AVERAGE(Brahmaputra!$K$2:$K$349)</f>
        <v>-5.9441228630952359E-2</v>
      </c>
      <c r="T120" s="7">
        <f>AVERAGE(Brahmaputra!L114:L125)-AVERAGE(Brahmaputra!$L$2:$L$349)</f>
        <v>0.96649685224138082</v>
      </c>
      <c r="U120" s="7">
        <f t="shared" si="33"/>
        <v>-2.1226351544047617</v>
      </c>
      <c r="V120" s="7">
        <f>Brahmaputra!L120-T120-U120-AVERAGE(Brahmaputra!$L$2:$L$349)</f>
        <v>-0.29753209476190268</v>
      </c>
      <c r="W120" s="7">
        <f>AVERAGE(Brahmaputra!M114:M125)-AVERAGE(Brahmaputra!$M$2:$M$349)</f>
        <v>3.4104623850574889E-3</v>
      </c>
      <c r="X120" s="7">
        <f t="shared" si="34"/>
        <v>-6.7878083333333394E-3</v>
      </c>
      <c r="Y120" s="7">
        <f>Brahmaputra!M120-W120-X120-AVERAGE(Brahmaputra!$M$2:$M$349)</f>
        <v>-3.2175516666666515E-3</v>
      </c>
      <c r="Z120" s="7">
        <f>AVERAGE(Brahmaputra!N114:N125)-AVERAGE(Brahmaputra!$N$2:$N$349)</f>
        <v>0.36619726109195394</v>
      </c>
      <c r="AA120" s="7">
        <f t="shared" si="35"/>
        <v>-1.0832380851488095</v>
      </c>
      <c r="AB120" s="7">
        <f>Brahmaputra!N120-Z120-AA120-AVERAGE(Brahmaputra!$N$2:$N$349)</f>
        <v>-2.5429653184523726E-2</v>
      </c>
      <c r="AC120" s="7">
        <f>AVERAGE(Brahmaputra!O114:O125)-AVERAGE(Brahmaputra!$O$2:$O$349)</f>
        <v>0.16433386301724617</v>
      </c>
      <c r="AD120" s="7">
        <f t="shared" si="36"/>
        <v>-3.2371246011905441E-2</v>
      </c>
      <c r="AE120" s="7">
        <f>Brahmaputra!O120-AC120-AD120-AVERAGE(Brahmaputra!$O$2:$O$349)</f>
        <v>0.33724657767857025</v>
      </c>
      <c r="AF120" s="7">
        <f>AVERAGE(Brahmaputra!P114:P125)-AVERAGE(Brahmaputra!$P$2:$P$349)</f>
        <v>0.18914142824712676</v>
      </c>
      <c r="AG120" s="7">
        <f t="shared" si="37"/>
        <v>-0.74812064749999996</v>
      </c>
      <c r="AH120" s="7">
        <f>Brahmaputra!P120-AF120-AG120-AVERAGE(Brahmaputra!$P$2:$P$349)</f>
        <v>-0.18677953750000009</v>
      </c>
    </row>
    <row r="121" spans="1:34" x14ac:dyDescent="0.2">
      <c r="A121" s="3">
        <v>36509</v>
      </c>
      <c r="B121">
        <f t="shared" si="25"/>
        <v>1999</v>
      </c>
      <c r="C121">
        <f t="shared" si="26"/>
        <v>12</v>
      </c>
      <c r="D121" s="7">
        <f>AVERAGE(Brahmaputra!D115:D126)</f>
        <v>7.5834482208333327</v>
      </c>
      <c r="E121" s="7">
        <f t="shared" si="28"/>
        <v>-7.6711023341964264</v>
      </c>
      <c r="F121" s="7">
        <f>Brahmaputra!D121-D121-E121</f>
        <v>-1.414890286636906</v>
      </c>
      <c r="G121" s="7">
        <f t="shared" si="38"/>
        <v>0.1684922820058779</v>
      </c>
      <c r="H121" s="7">
        <f>AVERAGE(Brahmaputra!H115:H126)-AVERAGE(Brahmaputra!$H$2:$H$349)</f>
        <v>0.57051314324678515</v>
      </c>
      <c r="I121" s="7">
        <f t="shared" si="29"/>
        <v>0.11721601964302408</v>
      </c>
      <c r="J121" s="7">
        <f>Brahmaputra!H121-H121-I121-AVERAGE(Brahmaputra!$H$2:$H$349)</f>
        <v>-2.8516677142761182E-2</v>
      </c>
      <c r="K121" s="7">
        <f>AVERAGE(Brahmaputra!I115:I126)-AVERAGE(Brahmaputra!$I$2:$I$349)</f>
        <v>4.1097559869539708</v>
      </c>
      <c r="L121" s="7">
        <f t="shared" si="30"/>
        <v>-0.36286529005954549</v>
      </c>
      <c r="M121" s="7">
        <f>Brahmaputra!I121-K121-L121-AVERAGE(Brahmaputra!$I$2:$I$349)</f>
        <v>4.4586024226219934E-2</v>
      </c>
      <c r="N121" s="7">
        <f>AVERAGE(Brahmaputra!J115:J126)-AVERAGE(Brahmaputra!$J$2:$J$349)</f>
        <v>0.72707698106321583</v>
      </c>
      <c r="O121" s="7">
        <f t="shared" si="31"/>
        <v>-1.4915722126785718</v>
      </c>
      <c r="P121" s="7">
        <f>Brahmaputra!J121-N121-O121-AVERAGE(Brahmaputra!$J$2:$J$349)</f>
        <v>-0.37048978982142744</v>
      </c>
      <c r="Q121" s="7">
        <f>AVERAGE(Brahmaputra!K115:K126)-AVERAGE(Brahmaputra!$K$2:$K$349)</f>
        <v>-2.1786457212643828E-2</v>
      </c>
      <c r="R121" s="7">
        <f t="shared" si="32"/>
        <v>0.28360994648809518</v>
      </c>
      <c r="S121" s="7">
        <f>Brahmaputra!K121-Q121-R121-AVERAGE(Brahmaputra!$K$2:$K$349)</f>
        <v>-3.2729206547618128E-3</v>
      </c>
      <c r="T121" s="7">
        <f>AVERAGE(Brahmaputra!L115:L126)-AVERAGE(Brahmaputra!$L$2:$L$349)</f>
        <v>1.121901459741383</v>
      </c>
      <c r="U121" s="7">
        <f t="shared" si="33"/>
        <v>-2.9537349427678565</v>
      </c>
      <c r="V121" s="7">
        <f>Brahmaputra!L121-T121-U121-AVERAGE(Brahmaputra!$L$2:$L$349)</f>
        <v>-0.67470575389881038</v>
      </c>
      <c r="W121" s="7">
        <f>AVERAGE(Brahmaputra!M115:M126)-AVERAGE(Brahmaputra!$M$2:$M$349)</f>
        <v>3.4095765517241639E-3</v>
      </c>
      <c r="X121" s="7">
        <f t="shared" si="34"/>
        <v>-9.6227267172619049E-2</v>
      </c>
      <c r="Y121" s="7">
        <f>Brahmaputra!M121-W121-X121-AVERAGE(Brahmaputra!$M$2:$M$349)</f>
        <v>-1.1684569940476341E-3</v>
      </c>
      <c r="Z121" s="7">
        <f>AVERAGE(Brahmaputra!N115:N126)-AVERAGE(Brahmaputra!$N$2:$N$349)</f>
        <v>0.62050083525862076</v>
      </c>
      <c r="AA121" s="7">
        <f t="shared" si="35"/>
        <v>-0.56486741089285708</v>
      </c>
      <c r="AB121" s="7">
        <f>Brahmaputra!N121-Z121-AA121-AVERAGE(Brahmaputra!$N$2:$N$349)</f>
        <v>-0.14174053160714273</v>
      </c>
      <c r="AC121" s="7">
        <f>AVERAGE(Brahmaputra!O115:O126)-AVERAGE(Brahmaputra!$O$2:$O$349)</f>
        <v>0.21885693385057969</v>
      </c>
      <c r="AD121" s="7">
        <f t="shared" si="36"/>
        <v>-1.8336483524702381</v>
      </c>
      <c r="AE121" s="7">
        <f>Brahmaputra!O121-AC121-AD121-AVERAGE(Brahmaputra!$O$2:$O$349)</f>
        <v>-1.2188886696430146E-2</v>
      </c>
      <c r="AF121" s="7">
        <f>AVERAGE(Brahmaputra!P115:P126)-AVERAGE(Brahmaputra!$P$2:$P$349)</f>
        <v>0.23321198491379347</v>
      </c>
      <c r="AG121" s="7">
        <f t="shared" si="37"/>
        <v>-0.76901577732142856</v>
      </c>
      <c r="AH121" s="7">
        <f>Brahmaputra!P121-AF121-AG121-AVERAGE(Brahmaputra!$P$2:$P$349)</f>
        <v>-0.22740891434523824</v>
      </c>
    </row>
    <row r="122" spans="1:34" x14ac:dyDescent="0.2">
      <c r="A122" s="3">
        <v>36540</v>
      </c>
      <c r="B122">
        <f t="shared" si="25"/>
        <v>2000</v>
      </c>
      <c r="C122">
        <f t="shared" si="26"/>
        <v>1</v>
      </c>
      <c r="D122" s="7">
        <f>AVERAGE(Brahmaputra!D116:D127)</f>
        <v>8.1722527841666661</v>
      </c>
      <c r="E122" s="7">
        <f t="shared" si="28"/>
        <v>-9.8310118021726201</v>
      </c>
      <c r="F122" s="7">
        <f>Brahmaputra!D122-D122-E122</f>
        <v>-2.2534679019940462</v>
      </c>
      <c r="G122" s="7"/>
      <c r="H122" s="7">
        <f>AVERAGE(Brahmaputra!H116:H127)-AVERAGE(Brahmaputra!$H$2:$H$349)</f>
        <v>0.6637239999134863</v>
      </c>
      <c r="I122" s="7">
        <f t="shared" si="29"/>
        <v>-0.70243490354141613</v>
      </c>
      <c r="J122" s="7">
        <f>Brahmaputra!H122-H122-I122-AVERAGE(Brahmaputra!$H$2:$H$349)</f>
        <v>-0.17787007062509019</v>
      </c>
      <c r="K122" s="7">
        <f>AVERAGE(Brahmaputra!I116:I127)-AVERAGE(Brahmaputra!$I$2:$I$349)</f>
        <v>4.0668349202873344</v>
      </c>
      <c r="L122" s="7">
        <f t="shared" si="30"/>
        <v>-0.18310013217261201</v>
      </c>
      <c r="M122" s="7">
        <f>Brahmaputra!I122-K122-L122-AVERAGE(Brahmaputra!$I$2:$I$349)</f>
        <v>-2.7316656994074151E-2</v>
      </c>
      <c r="N122" s="7">
        <f>AVERAGE(Brahmaputra!J116:J127)-AVERAGE(Brahmaputra!$J$2:$J$349)</f>
        <v>0.91447827606321663</v>
      </c>
      <c r="O122" s="7">
        <f t="shared" si="31"/>
        <v>-2.6937458217857149</v>
      </c>
      <c r="P122" s="7">
        <f>Brahmaputra!J122-N122-O122-AVERAGE(Brahmaputra!$J$2:$J$349)</f>
        <v>-0.70650678571428482</v>
      </c>
      <c r="Q122" s="7">
        <f>AVERAGE(Brahmaputra!K116:K127)-AVERAGE(Brahmaputra!$K$2:$K$349)</f>
        <v>-3.2256223045977139E-2</v>
      </c>
      <c r="R122" s="7">
        <f t="shared" si="32"/>
        <v>0.284020681547619</v>
      </c>
      <c r="S122" s="7">
        <f>Brahmaputra!K122-Q122-R122-AVERAGE(Brahmaputra!$K$2:$K$349)</f>
        <v>4.8219440119047552E-2</v>
      </c>
      <c r="T122" s="7">
        <f>AVERAGE(Brahmaputra!L116:L127)-AVERAGE(Brahmaputra!$L$2:$L$349)</f>
        <v>1.294074244741382</v>
      </c>
      <c r="U122" s="7">
        <f t="shared" si="33"/>
        <v>-3.5539900079464291</v>
      </c>
      <c r="V122" s="7">
        <f>Brahmaputra!L122-T122-U122-AVERAGE(Brahmaputra!$L$2:$L$349)</f>
        <v>-0.84338398372023704</v>
      </c>
      <c r="W122" s="7">
        <f>AVERAGE(Brahmaputra!M116:M127)-AVERAGE(Brahmaputra!$M$2:$M$349)</f>
        <v>3.360580718390821E-3</v>
      </c>
      <c r="X122" s="7">
        <f t="shared" si="34"/>
        <v>-1.2000330327380931E-2</v>
      </c>
      <c r="Y122" s="7">
        <f>Brahmaputra!M122-W122-X122-AVERAGE(Brahmaputra!$M$2:$M$349)</f>
        <v>4.9633199404761075E-4</v>
      </c>
      <c r="Z122" s="7">
        <f>AVERAGE(Brahmaputra!N116:N127)-AVERAGE(Brahmaputra!$N$2:$N$349)</f>
        <v>0.70190774192528771</v>
      </c>
      <c r="AA122" s="7">
        <f t="shared" si="35"/>
        <v>0.22313553074404791</v>
      </c>
      <c r="AB122" s="7">
        <f>Brahmaputra!N122-Z122-AA122-AVERAGE(Brahmaputra!$N$2:$N$349)</f>
        <v>-9.2988269910714738E-2</v>
      </c>
      <c r="AC122" s="7">
        <f>AVERAGE(Brahmaputra!O116:O127)-AVERAGE(Brahmaputra!$O$2:$O$349)</f>
        <v>0.23507837801724563</v>
      </c>
      <c r="AD122" s="7">
        <f t="shared" si="36"/>
        <v>-2.4335143675297619</v>
      </c>
      <c r="AE122" s="7">
        <f>Brahmaputra!O122-AC122-AD122-AVERAGE(Brahmaputra!$O$2:$O$349)</f>
        <v>-0.13570430580357229</v>
      </c>
      <c r="AF122" s="7">
        <f>AVERAGE(Brahmaputra!P116:P127)-AVERAGE(Brahmaputra!$P$2:$P$349)</f>
        <v>0.32504569491379343</v>
      </c>
      <c r="AG122" s="7">
        <f t="shared" si="37"/>
        <v>-0.75938111583333334</v>
      </c>
      <c r="AH122" s="7">
        <f>Brahmaputra!P122-AF122-AG122-AVERAGE(Brahmaputra!$P$2:$P$349)</f>
        <v>-0.31841171583333339</v>
      </c>
    </row>
    <row r="123" spans="1:34" x14ac:dyDescent="0.2">
      <c r="A123" s="3">
        <v>36571</v>
      </c>
      <c r="B123">
        <f t="shared" si="25"/>
        <v>2000</v>
      </c>
      <c r="C123">
        <f t="shared" si="26"/>
        <v>2</v>
      </c>
      <c r="D123" s="7">
        <f>AVERAGE(Brahmaputra!D117:D128)</f>
        <v>8.3017495175000011</v>
      </c>
      <c r="E123" s="7">
        <f t="shared" si="28"/>
        <v>-10.399447832172621</v>
      </c>
      <c r="F123" s="7">
        <f>Brahmaputra!D123-D123-E123</f>
        <v>-1.1788481653273806</v>
      </c>
      <c r="G123" s="7"/>
      <c r="H123" s="7">
        <f>AVERAGE(Brahmaputra!H117:H128)-AVERAGE(Brahmaputra!$H$2:$H$349)</f>
        <v>0.69695255658029964</v>
      </c>
      <c r="I123" s="7">
        <f t="shared" si="29"/>
        <v>-1.1313571025597184</v>
      </c>
      <c r="J123" s="7">
        <f>Brahmaputra!H123-H123-I123-AVERAGE(Brahmaputra!$H$2:$H$349)</f>
        <v>-0.25391714827355827</v>
      </c>
      <c r="K123" s="7">
        <f>AVERAGE(Brahmaputra!I117:I128)-AVERAGE(Brahmaputra!$I$2:$I$349)</f>
        <v>4.0143688461206466</v>
      </c>
      <c r="L123" s="7">
        <f t="shared" si="30"/>
        <v>5.4967789672630829E-2</v>
      </c>
      <c r="M123" s="7">
        <f>Brahmaputra!I123-K123-L123-AVERAGE(Brahmaputra!$I$2:$I$349)</f>
        <v>-6.1391104672637198E-2</v>
      </c>
      <c r="N123" s="7">
        <f>AVERAGE(Brahmaputra!J117:J128)-AVERAGE(Brahmaputra!$J$2:$J$349)</f>
        <v>0.98404746689654932</v>
      </c>
      <c r="O123" s="7">
        <f t="shared" si="31"/>
        <v>-3.2128204064583334</v>
      </c>
      <c r="P123" s="7">
        <f>Brahmaputra!J123-N123-O123-AVERAGE(Brahmaputra!$J$2:$J$349)</f>
        <v>-0.82414710187499907</v>
      </c>
      <c r="Q123" s="7">
        <f>AVERAGE(Brahmaputra!K117:K128)-AVERAGE(Brahmaputra!$K$2:$K$349)</f>
        <v>-2.8283317212643766E-2</v>
      </c>
      <c r="R123" s="7">
        <f t="shared" si="32"/>
        <v>3.4406856696428567E-2</v>
      </c>
      <c r="S123" s="7">
        <f>Brahmaputra!K123-Q123-R123-AVERAGE(Brahmaputra!$K$2:$K$349)</f>
        <v>-4.1572020863095305E-2</v>
      </c>
      <c r="T123" s="7">
        <f>AVERAGE(Brahmaputra!L117:L128)-AVERAGE(Brahmaputra!$L$2:$L$349)</f>
        <v>1.4225370364080501</v>
      </c>
      <c r="U123" s="7">
        <f t="shared" si="33"/>
        <v>-3.8932249065476183</v>
      </c>
      <c r="V123" s="7">
        <f>Brahmaputra!L123-T123-U123-AVERAGE(Brahmaputra!$L$2:$L$349)</f>
        <v>-0.77619660678571556</v>
      </c>
      <c r="W123" s="7">
        <f>AVERAGE(Brahmaputra!M117:M128)-AVERAGE(Brahmaputra!$M$2:$M$349)</f>
        <v>3.2363757183908326E-3</v>
      </c>
      <c r="X123" s="7">
        <f t="shared" si="34"/>
        <v>-1.1441993244047627E-2</v>
      </c>
      <c r="Y123" s="7">
        <f>Brahmaputra!M123-W123-X123-AVERAGE(Brahmaputra!$M$2:$M$349)</f>
        <v>3.7672991071427409E-4</v>
      </c>
      <c r="Z123" s="7">
        <f>AVERAGE(Brahmaputra!N117:N128)-AVERAGE(Brahmaputra!$N$2:$N$349)</f>
        <v>0.72180051942528767</v>
      </c>
      <c r="AA123" s="7">
        <f t="shared" si="35"/>
        <v>1.2550268405654763</v>
      </c>
      <c r="AB123" s="7">
        <f>Brahmaputra!N123-Z123-AA123-AVERAGE(Brahmaputra!$N$2:$N$349)</f>
        <v>0.81641929276785685</v>
      </c>
      <c r="AC123" s="7">
        <f>AVERAGE(Brahmaputra!O117:O128)-AVERAGE(Brahmaputra!$O$2:$O$349)</f>
        <v>0.23669938551724456</v>
      </c>
      <c r="AD123" s="7">
        <f t="shared" si="36"/>
        <v>-2.758445452797619</v>
      </c>
      <c r="AE123" s="7">
        <f>Brahmaputra!O123-AC123-AD123-AVERAGE(Brahmaputra!$O$2:$O$349)</f>
        <v>0.21951857196428648</v>
      </c>
      <c r="AF123" s="7">
        <f>AVERAGE(Brahmaputra!P117:P128)-AVERAGE(Brahmaputra!$P$2:$P$349)</f>
        <v>0.25038527408045996</v>
      </c>
      <c r="AG123" s="7">
        <f t="shared" si="37"/>
        <v>-0.73655440919642856</v>
      </c>
      <c r="AH123" s="7">
        <f>Brahmaputra!P123-AF123-AG123-AVERAGE(Brahmaputra!$P$2:$P$349)</f>
        <v>-0.25794304163690474</v>
      </c>
    </row>
    <row r="124" spans="1:34" x14ac:dyDescent="0.2">
      <c r="A124" s="3">
        <v>36600</v>
      </c>
      <c r="B124">
        <f t="shared" si="25"/>
        <v>2000</v>
      </c>
      <c r="C124">
        <f t="shared" si="26"/>
        <v>3</v>
      </c>
      <c r="D124" s="7">
        <f>AVERAGE(Brahmaputra!D118:D129)</f>
        <v>8.4344822266666668</v>
      </c>
      <c r="E124" s="7">
        <f t="shared" si="28"/>
        <v>-8.9591136421726176</v>
      </c>
      <c r="F124" s="7">
        <f>Brahmaputra!D124-D124-E124</f>
        <v>-0.62466069449404849</v>
      </c>
      <c r="G124" s="7"/>
      <c r="H124" s="7">
        <f>AVERAGE(Brahmaputra!H118:H129)-AVERAGE(Brahmaputra!$H$2:$H$349)</f>
        <v>0.7128878190803789</v>
      </c>
      <c r="I124" s="7">
        <f t="shared" si="29"/>
        <v>-1.4790100816072709</v>
      </c>
      <c r="J124" s="7">
        <f>Brahmaputra!H124-H124-I124-AVERAGE(Brahmaputra!$H$2:$H$349)</f>
        <v>-0.30684298172616309</v>
      </c>
      <c r="K124" s="7">
        <f>AVERAGE(Brahmaputra!I118:I129)-AVERAGE(Brahmaputra!$I$2:$I$349)</f>
        <v>3.9506411494539861</v>
      </c>
      <c r="L124" s="7">
        <f t="shared" si="30"/>
        <v>0.38689349922620409</v>
      </c>
      <c r="M124" s="7">
        <f>Brahmaputra!I124-K124-L124-AVERAGE(Brahmaputra!$I$2:$I$349)</f>
        <v>-6.1286197559539346E-2</v>
      </c>
      <c r="N124" s="7">
        <f>AVERAGE(Brahmaputra!J118:J129)-AVERAGE(Brahmaputra!$J$2:$J$349)</f>
        <v>1.0500503127298844</v>
      </c>
      <c r="O124" s="7">
        <f t="shared" si="31"/>
        <v>-3.3254686616666671</v>
      </c>
      <c r="P124" s="7">
        <f>Brahmaputra!J124-N124-O124-AVERAGE(Brahmaputra!$J$2:$J$349)</f>
        <v>-0.88327740250000053</v>
      </c>
      <c r="Q124" s="7">
        <f>AVERAGE(Brahmaputra!K118:K129)-AVERAGE(Brahmaputra!$K$2:$K$349)</f>
        <v>-2.6635183879310464E-2</v>
      </c>
      <c r="R124" s="7">
        <f t="shared" si="32"/>
        <v>3.16305175892857E-2</v>
      </c>
      <c r="S124" s="7">
        <f>Brahmaputra!K124-Q124-R124-AVERAGE(Brahmaputra!$K$2:$K$349)</f>
        <v>-1.2820785089285747E-2</v>
      </c>
      <c r="T124" s="7">
        <f>AVERAGE(Brahmaputra!L118:L129)-AVERAGE(Brahmaputra!$L$2:$L$349)</f>
        <v>1.5300027005747179</v>
      </c>
      <c r="U124" s="7">
        <f t="shared" si="33"/>
        <v>-3.7069207016071424</v>
      </c>
      <c r="V124" s="7">
        <f>Brahmaputra!L124-T124-U124-AVERAGE(Brahmaputra!$L$2:$L$349)</f>
        <v>-0.75067798589285939</v>
      </c>
      <c r="W124" s="7">
        <f>AVERAGE(Brahmaputra!M118:M129)-AVERAGE(Brahmaputra!$M$2:$M$349)</f>
        <v>3.112151551724146E-3</v>
      </c>
      <c r="X124" s="7">
        <f t="shared" si="34"/>
        <v>-1.138205517857141E-2</v>
      </c>
      <c r="Y124" s="7">
        <f>Brahmaputra!M124-W124-X124-AVERAGE(Brahmaputra!$M$2:$M$349)</f>
        <v>4.4101601190474349E-4</v>
      </c>
      <c r="Z124" s="7">
        <f>AVERAGE(Brahmaputra!N118:N129)-AVERAGE(Brahmaputra!$N$2:$N$349)</f>
        <v>0.72557296525862114</v>
      </c>
      <c r="AA124" s="7">
        <f t="shared" si="35"/>
        <v>2.3465298505952386</v>
      </c>
      <c r="AB124" s="7">
        <f>Brahmaputra!N124-Z124-AA124-AVERAGE(Brahmaputra!$N$2:$N$349)</f>
        <v>1.3081227469047612</v>
      </c>
      <c r="AC124" s="7">
        <f>AVERAGE(Brahmaputra!O118:O129)-AVERAGE(Brahmaputra!$O$2:$O$349)</f>
        <v>0.23645746968391101</v>
      </c>
      <c r="AD124" s="7">
        <f t="shared" si="36"/>
        <v>-2.5350125833333319</v>
      </c>
      <c r="AE124" s="7">
        <f>Brahmaputra!O124-AC124-AD124-AVERAGE(Brahmaputra!$O$2:$O$349)</f>
        <v>0.30761549833333213</v>
      </c>
      <c r="AF124" s="7">
        <f>AVERAGE(Brahmaputra!P118:P129)-AVERAGE(Brahmaputra!$P$2:$P$349)</f>
        <v>0.25238773158045991</v>
      </c>
      <c r="AG124" s="7">
        <f t="shared" si="37"/>
        <v>-0.6663830883035714</v>
      </c>
      <c r="AH124" s="7">
        <f>Brahmaputra!P124-AF124-AG124-AVERAGE(Brahmaputra!$P$2:$P$349)</f>
        <v>-0.22594487002976182</v>
      </c>
    </row>
    <row r="125" spans="1:34" x14ac:dyDescent="0.2">
      <c r="A125" s="3">
        <v>36631</v>
      </c>
      <c r="B125">
        <f t="shared" si="25"/>
        <v>2000</v>
      </c>
      <c r="C125">
        <f t="shared" si="26"/>
        <v>4</v>
      </c>
      <c r="D125" s="7">
        <f>AVERAGE(Brahmaputra!D119:D130)</f>
        <v>8.6874621408333343</v>
      </c>
      <c r="E125" s="7">
        <f t="shared" si="28"/>
        <v>-4.1105988170833339</v>
      </c>
      <c r="F125" s="7">
        <f>Brahmaputra!D125-D125-E125</f>
        <v>-0.71439603375000083</v>
      </c>
      <c r="G125" s="7"/>
      <c r="H125" s="7">
        <f>AVERAGE(Brahmaputra!H119:H130)-AVERAGE(Brahmaputra!$H$2:$H$349)</f>
        <v>0.76598331908064665</v>
      </c>
      <c r="I125" s="7">
        <f t="shared" si="29"/>
        <v>-1.7137204121727336</v>
      </c>
      <c r="J125" s="7">
        <f>Brahmaputra!H125-H125-I125-AVERAGE(Brahmaputra!$H$2:$H$349)</f>
        <v>-0.3539268911608815</v>
      </c>
      <c r="K125" s="7">
        <f>AVERAGE(Brahmaputra!I119:I130)-AVERAGE(Brahmaputra!$I$2:$I$349)</f>
        <v>3.907804006953981</v>
      </c>
      <c r="L125" s="7">
        <f t="shared" si="30"/>
        <v>0.71717339565478255</v>
      </c>
      <c r="M125" s="7">
        <f>Brahmaputra!I125-K125-L125-AVERAGE(Brahmaputra!$I$2:$I$349)</f>
        <v>3.7341298511876175E-2</v>
      </c>
      <c r="N125" s="7">
        <f>AVERAGE(Brahmaputra!J119:J130)-AVERAGE(Brahmaputra!$J$2:$J$349)</f>
        <v>1.1502008985632175</v>
      </c>
      <c r="O125" s="7">
        <f t="shared" si="31"/>
        <v>-2.9575804788095241</v>
      </c>
      <c r="P125" s="7">
        <f>Brahmaputra!J125-N125-O125-AVERAGE(Brahmaputra!$J$2:$J$349)</f>
        <v>-0.80562277119047643</v>
      </c>
      <c r="Q125" s="7">
        <f>AVERAGE(Brahmaputra!K119:K130)-AVERAGE(Brahmaputra!$K$2:$K$349)</f>
        <v>-2.6815799712643806E-2</v>
      </c>
      <c r="R125" s="7">
        <f t="shared" si="32"/>
        <v>-6.7919355922619051E-2</v>
      </c>
      <c r="S125" s="7">
        <f>Brahmaputra!K125-Q125-R125-AVERAGE(Brahmaputra!$K$2:$K$349)</f>
        <v>7.8577954255952376E-2</v>
      </c>
      <c r="T125" s="7">
        <f>AVERAGE(Brahmaputra!L119:L130)-AVERAGE(Brahmaputra!$L$2:$L$349)</f>
        <v>1.6035905155747159</v>
      </c>
      <c r="U125" s="7">
        <f t="shared" si="33"/>
        <v>-2.2841316058333341</v>
      </c>
      <c r="V125" s="7">
        <f>Brahmaputra!L125-T125-U125-AVERAGE(Brahmaputra!$L$2:$L$349)</f>
        <v>-0.67659552666666567</v>
      </c>
      <c r="W125" s="7">
        <f>AVERAGE(Brahmaputra!M119:M130)-AVERAGE(Brahmaputra!$M$2:$M$349)</f>
        <v>2.9879273850574872E-3</v>
      </c>
      <c r="X125" s="7">
        <f t="shared" si="34"/>
        <v>-6.833581175595238E-2</v>
      </c>
      <c r="Y125" s="7">
        <f>Brahmaputra!M125-W125-X125-AVERAGE(Brahmaputra!$M$2:$M$349)</f>
        <v>-2.2697832440476129E-3</v>
      </c>
      <c r="Z125" s="7">
        <f>AVERAGE(Brahmaputra!N119:N130)-AVERAGE(Brahmaputra!$N$2:$N$349)</f>
        <v>0.72594581359195409</v>
      </c>
      <c r="AA125" s="7">
        <f t="shared" si="35"/>
        <v>3.3466519697916675</v>
      </c>
      <c r="AB125" s="7">
        <f>Brahmaputra!N125-Z125-AA125-AVERAGE(Brahmaputra!$N$2:$N$349)</f>
        <v>1.3906766093749994</v>
      </c>
      <c r="AC125" s="7">
        <f>AVERAGE(Brahmaputra!O119:O130)-AVERAGE(Brahmaputra!$O$2:$O$349)</f>
        <v>0.23534238635057747</v>
      </c>
      <c r="AD125" s="7">
        <f t="shared" si="36"/>
        <v>-0.60610946633928542</v>
      </c>
      <c r="AE125" s="7">
        <f>Brahmaputra!O125-AC125-AD125-AVERAGE(Brahmaputra!$O$2:$O$349)</f>
        <v>-0.29599908532738084</v>
      </c>
      <c r="AF125" s="7">
        <f>AVERAGE(Brahmaputra!P119:P130)-AVERAGE(Brahmaputra!$P$2:$P$349)</f>
        <v>0.32242094408045996</v>
      </c>
      <c r="AG125" s="7">
        <f t="shared" si="37"/>
        <v>-0.47663300770833333</v>
      </c>
      <c r="AH125" s="7">
        <f>Brahmaputra!P125-AF125-AG125-AVERAGE(Brahmaputra!$P$2:$P$349)</f>
        <v>-8.6576743124999966E-2</v>
      </c>
    </row>
    <row r="126" spans="1:34" x14ac:dyDescent="0.2">
      <c r="A126" s="3">
        <v>36661</v>
      </c>
      <c r="B126">
        <f t="shared" si="25"/>
        <v>2000</v>
      </c>
      <c r="C126">
        <f t="shared" si="26"/>
        <v>5</v>
      </c>
      <c r="D126" s="7">
        <f>AVERAGE(Brahmaputra!D120:D131)</f>
        <v>8.6027564699999992</v>
      </c>
      <c r="E126" s="7">
        <f t="shared" si="28"/>
        <v>1.2718823487797624</v>
      </c>
      <c r="F126" s="7">
        <f>Brahmaputra!D126-D126-E126</f>
        <v>2.3752190812202389</v>
      </c>
      <c r="G126" s="7"/>
      <c r="H126" s="7">
        <f>AVERAGE(Brahmaputra!H120:H131)-AVERAGE(Brahmaputra!$H$2:$H$349)</f>
        <v>0.79772668658040402</v>
      </c>
      <c r="I126" s="7">
        <f t="shared" si="29"/>
        <v>-1.3916413443748752</v>
      </c>
      <c r="J126" s="7">
        <f>Brahmaputra!H126-H126-I126-AVERAGE(Brahmaputra!$H$2:$H$349)</f>
        <v>0.10188202354152054</v>
      </c>
      <c r="K126" s="7">
        <f>AVERAGE(Brahmaputra!I120:I131)-AVERAGE(Brahmaputra!$I$2:$I$349)</f>
        <v>3.8530891686206417</v>
      </c>
      <c r="L126" s="7">
        <f t="shared" si="30"/>
        <v>1.0434534668750075</v>
      </c>
      <c r="M126" s="7">
        <f>Brahmaputra!I126-K126-L126-AVERAGE(Brahmaputra!$I$2:$I$349)</f>
        <v>3.3834845624994614E-2</v>
      </c>
      <c r="N126" s="7">
        <f>AVERAGE(Brahmaputra!J120:J131)-AVERAGE(Brahmaputra!$J$2:$J$349)</f>
        <v>1.1794683285632166</v>
      </c>
      <c r="O126" s="7">
        <f t="shared" si="31"/>
        <v>-1.5444974760416668</v>
      </c>
      <c r="P126" s="7">
        <f>Brahmaputra!J126-N126-O126-AVERAGE(Brahmaputra!$J$2:$J$349)</f>
        <v>0.1387534060416673</v>
      </c>
      <c r="Q126" s="7">
        <f>AVERAGE(Brahmaputra!K120:K131)-AVERAGE(Brahmaputra!$K$2:$K$349)</f>
        <v>-1.4458093879310463E-2</v>
      </c>
      <c r="R126" s="7">
        <f t="shared" si="32"/>
        <v>-6.0785711785714319E-2</v>
      </c>
      <c r="S126" s="7">
        <f>Brahmaputra!K126-Q126-R126-AVERAGE(Brahmaputra!$K$2:$K$349)</f>
        <v>-8.1524571428570614E-4</v>
      </c>
      <c r="T126" s="7">
        <f>AVERAGE(Brahmaputra!L120:L131)-AVERAGE(Brahmaputra!$L$2:$L$349)</f>
        <v>1.5530153389080485</v>
      </c>
      <c r="U126" s="7">
        <f t="shared" si="33"/>
        <v>-0.1956460049107136</v>
      </c>
      <c r="V126" s="7">
        <f>Brahmaputra!L126-T126-U126-AVERAGE(Brahmaputra!$L$2:$L$349)</f>
        <v>0.86267299907738071</v>
      </c>
      <c r="W126" s="7">
        <f>AVERAGE(Brahmaputra!M120:M131)-AVERAGE(Brahmaputra!$M$2:$M$349)</f>
        <v>2.8637032183908007E-3</v>
      </c>
      <c r="X126" s="7">
        <f t="shared" si="34"/>
        <v>-0.14760211184523811</v>
      </c>
      <c r="Y126" s="7">
        <f>Brahmaputra!M126-W126-X126-AVERAGE(Brahmaputra!$M$2:$M$349)</f>
        <v>-3.1650189880952084E-3</v>
      </c>
      <c r="Z126" s="7">
        <f>AVERAGE(Brahmaputra!N120:N131)-AVERAGE(Brahmaputra!$N$2:$N$349)</f>
        <v>0.70941414942528791</v>
      </c>
      <c r="AA126" s="7">
        <f t="shared" si="35"/>
        <v>2.2934716319345241</v>
      </c>
      <c r="AB126" s="7">
        <f>Brahmaputra!N126-Z126-AA126-AVERAGE(Brahmaputra!$N$2:$N$349)</f>
        <v>0.54358715139880864</v>
      </c>
      <c r="AC126" s="7">
        <f>AVERAGE(Brahmaputra!O120:O131)-AVERAGE(Brahmaputra!$O$2:$O$349)</f>
        <v>0.19864221718390951</v>
      </c>
      <c r="AD126" s="7">
        <f t="shared" si="36"/>
        <v>1.3440184679761895</v>
      </c>
      <c r="AE126" s="7">
        <f>Brahmaputra!O126-AC126-AD126-AVERAGE(Brahmaputra!$O$2:$O$349)</f>
        <v>0.29574826952381272</v>
      </c>
      <c r="AF126" s="7">
        <f>AVERAGE(Brahmaputra!P120:P131)-AVERAGE(Brahmaputra!$P$2:$P$349)</f>
        <v>0.32299459158045996</v>
      </c>
      <c r="AG126" s="7">
        <f t="shared" si="37"/>
        <v>-6.8888486279761851E-2</v>
      </c>
      <c r="AH126" s="7">
        <f>Brahmaputra!P126-AF126-AG126-AVERAGE(Brahmaputra!$P$2:$P$349)</f>
        <v>0.4027187279464286</v>
      </c>
    </row>
    <row r="127" spans="1:34" x14ac:dyDescent="0.2">
      <c r="A127" s="3">
        <v>36692</v>
      </c>
      <c r="B127">
        <f t="shared" si="25"/>
        <v>2000</v>
      </c>
      <c r="C127">
        <f t="shared" si="26"/>
        <v>6</v>
      </c>
      <c r="D127" s="7">
        <f>AVERAGE(Brahmaputra!D121:D132)</f>
        <v>8.594325790000001</v>
      </c>
      <c r="E127" s="7">
        <f t="shared" si="28"/>
        <v>6.5332860436309508</v>
      </c>
      <c r="F127" s="7">
        <f>Brahmaputra!D127-D127-E127</f>
        <v>3.9988663663690494</v>
      </c>
      <c r="G127" s="7"/>
      <c r="H127" s="7">
        <f>AVERAGE(Brahmaputra!H121:H132)-AVERAGE(Brahmaputra!$H$2:$H$349)</f>
        <v>0.82434310074711448</v>
      </c>
      <c r="I127" s="7">
        <f t="shared" si="29"/>
        <v>-0.33502070056533739</v>
      </c>
      <c r="J127" s="7">
        <f>Brahmaputra!H127-H127-I127-AVERAGE(Brahmaputra!$H$2:$H$349)</f>
        <v>0.54922358556518702</v>
      </c>
      <c r="K127" s="7">
        <f>AVERAGE(Brahmaputra!I121:I132)-AVERAGE(Brahmaputra!$I$2:$I$349)</f>
        <v>3.8003675094539915</v>
      </c>
      <c r="L127" s="7">
        <f t="shared" si="30"/>
        <v>0.9158503669047775</v>
      </c>
      <c r="M127" s="7">
        <f>Brahmaputra!I127-K127-L127-AVERAGE(Brahmaputra!$I$2:$I$349)</f>
        <v>-6.7052255238124303E-2</v>
      </c>
      <c r="N127" s="7">
        <f>AVERAGE(Brahmaputra!J121:J132)-AVERAGE(Brahmaputra!$J$2:$J$349)</f>
        <v>1.1833251860632163</v>
      </c>
      <c r="O127" s="7">
        <f t="shared" si="31"/>
        <v>0.84369749714285636</v>
      </c>
      <c r="P127" s="7">
        <f>Brahmaputra!J127-N127-O127-AVERAGE(Brahmaputra!$J$2:$J$349)</f>
        <v>1.3437069453571437</v>
      </c>
      <c r="Q127" s="7">
        <f>AVERAGE(Brahmaputra!K121:K132)-AVERAGE(Brahmaputra!$K$2:$K$349)</f>
        <v>-1.4564376379310462E-2</v>
      </c>
      <c r="R127" s="7">
        <f t="shared" si="32"/>
        <v>-5.5129099434523848E-2</v>
      </c>
      <c r="S127" s="7">
        <f>Brahmaputra!K127-Q127-R127-AVERAGE(Brahmaputra!$K$2:$K$349)</f>
        <v>3.7749644345237976E-3</v>
      </c>
      <c r="T127" s="7">
        <f>AVERAGE(Brahmaputra!L121:L132)-AVERAGE(Brahmaputra!$L$2:$L$349)</f>
        <v>1.5743018264080479</v>
      </c>
      <c r="U127" s="7">
        <f t="shared" si="33"/>
        <v>2.7778064690476203</v>
      </c>
      <c r="V127" s="7">
        <f>Brahmaputra!L127-T127-U127-AVERAGE(Brahmaputra!$L$2:$L$349)</f>
        <v>1.5641258276190477</v>
      </c>
      <c r="W127" s="7">
        <f>AVERAGE(Brahmaputra!M121:M132)-AVERAGE(Brahmaputra!$M$2:$M$349)</f>
        <v>2.8147073850574578E-3</v>
      </c>
      <c r="X127" s="7">
        <f t="shared" si="34"/>
        <v>-6.6843621428571698E-3</v>
      </c>
      <c r="Y127" s="7">
        <f>Brahmaputra!M127-W127-X127-AVERAGE(Brahmaputra!$M$2:$M$349)</f>
        <v>-3.3131928571427938E-3</v>
      </c>
      <c r="Z127" s="7">
        <f>AVERAGE(Brahmaputra!N121:N132)-AVERAGE(Brahmaputra!$N$2:$N$349)</f>
        <v>0.69788895609195434</v>
      </c>
      <c r="AA127" s="7">
        <f t="shared" si="35"/>
        <v>-0.57267241250000045</v>
      </c>
      <c r="AB127" s="7">
        <f>Brahmaputra!N127-Z127-AA127-AVERAGE(Brahmaputra!$N$2:$N$349)</f>
        <v>-0.41152361083333289</v>
      </c>
      <c r="AC127" s="7">
        <f>AVERAGE(Brahmaputra!O121:O132)-AVERAGE(Brahmaputra!$O$2:$O$349)</f>
        <v>0.20154774551724408</v>
      </c>
      <c r="AD127" s="7">
        <f t="shared" si="36"/>
        <v>1.9995909377380947</v>
      </c>
      <c r="AE127" s="7">
        <f>Brahmaputra!O127-AC127-AD127-AVERAGE(Brahmaputra!$O$2:$O$349)</f>
        <v>7.4456314285722414E-3</v>
      </c>
      <c r="AF127" s="7">
        <f>AVERAGE(Brahmaputra!P121:P132)-AVERAGE(Brahmaputra!$P$2:$P$349)</f>
        <v>0.32430114574712676</v>
      </c>
      <c r="AG127" s="7">
        <f t="shared" si="37"/>
        <v>0.96584900181547617</v>
      </c>
      <c r="AH127" s="7">
        <f>Brahmaputra!P127-AF127-AG127-AVERAGE(Brahmaputra!$P$2:$P$349)</f>
        <v>1.0125038856845237</v>
      </c>
    </row>
    <row r="128" spans="1:34" x14ac:dyDescent="0.2">
      <c r="A128" s="3">
        <v>36722</v>
      </c>
      <c r="B128">
        <f t="shared" si="25"/>
        <v>2000</v>
      </c>
      <c r="C128">
        <f t="shared" si="26"/>
        <v>7</v>
      </c>
      <c r="D128" s="7">
        <f>AVERAGE(Brahmaputra!D122:D133)</f>
        <v>8.6417522074999997</v>
      </c>
      <c r="E128" s="7">
        <f t="shared" si="28"/>
        <v>11.902680418601191</v>
      </c>
      <c r="F128" s="7">
        <f>Brahmaputra!D128-D128-E128</f>
        <v>0.48711682389880906</v>
      </c>
      <c r="G128" s="7"/>
      <c r="H128" s="7">
        <f>AVERAGE(Brahmaputra!H122:H133)-AVERAGE(Brahmaputra!$H$2:$H$349)</f>
        <v>0.84799422408036662</v>
      </c>
      <c r="I128" s="7">
        <f t="shared" si="29"/>
        <v>0.85920642654741641</v>
      </c>
      <c r="J128" s="7">
        <f>Brahmaputra!H128-H128-I128-AVERAGE(Brahmaputra!$H$2:$H$349)</f>
        <v>7.5913205119263694E-2</v>
      </c>
      <c r="K128" s="7">
        <f>AVERAGE(Brahmaputra!I122:I133)-AVERAGE(Brahmaputra!$I$2:$I$349)</f>
        <v>3.748176092787304</v>
      </c>
      <c r="L128" s="7">
        <f t="shared" si="30"/>
        <v>8.4406965357146646E-2</v>
      </c>
      <c r="M128" s="7">
        <f>Brahmaputra!I128-K128-L128-AVERAGE(Brahmaputra!$I$2:$I$349)</f>
        <v>-0.11909400702380424</v>
      </c>
      <c r="N128" s="7">
        <f>AVERAGE(Brahmaputra!J122:J133)-AVERAGE(Brahmaputra!$J$2:$J$349)</f>
        <v>1.1921080893965499</v>
      </c>
      <c r="O128" s="7">
        <f t="shared" si="31"/>
        <v>3.7229272643154747</v>
      </c>
      <c r="P128" s="7">
        <f>Brahmaputra!J128-N128-O128-AVERAGE(Brahmaputra!$J$2:$J$349)</f>
        <v>0.77733238485119216</v>
      </c>
      <c r="Q128" s="7">
        <f>AVERAGE(Brahmaputra!K122:K133)-AVERAGE(Brahmaputra!$K$2:$K$349)</f>
        <v>-1.6051686379310537E-2</v>
      </c>
      <c r="R128" s="7">
        <f t="shared" si="32"/>
        <v>-0.16249005544642856</v>
      </c>
      <c r="S128" s="7">
        <f>Brahmaputra!K128-Q128-R128-AVERAGE(Brahmaputra!$K$2:$K$349)</f>
        <v>3.416254044642858E-2</v>
      </c>
      <c r="T128" s="7">
        <f>AVERAGE(Brahmaputra!L122:L133)-AVERAGE(Brahmaputra!$L$2:$L$349)</f>
        <v>1.6064742280747151</v>
      </c>
      <c r="U128" s="7">
        <f t="shared" si="33"/>
        <v>5.2761234117559557</v>
      </c>
      <c r="V128" s="7">
        <f>Brahmaputra!L128-T128-U128-AVERAGE(Brahmaputra!$L$2:$L$349)</f>
        <v>0.85266152324404487</v>
      </c>
      <c r="W128" s="7">
        <f>AVERAGE(Brahmaputra!M122:M133)-AVERAGE(Brahmaputra!$M$2:$M$349)</f>
        <v>2.760884885057463E-3</v>
      </c>
      <c r="X128" s="7">
        <f t="shared" si="34"/>
        <v>8.9854504851190509E-2</v>
      </c>
      <c r="Y128" s="7">
        <f>Brahmaputra!M128-W128-X128-AVERAGE(Brahmaputra!$M$2:$M$349)</f>
        <v>2.7347926488095198E-3</v>
      </c>
      <c r="Z128" s="7">
        <f>AVERAGE(Brahmaputra!N122:N133)-AVERAGE(Brahmaputra!$N$2:$N$349)</f>
        <v>0.70406695775862094</v>
      </c>
      <c r="AA128" s="7">
        <f t="shared" si="35"/>
        <v>-1.6842659136904763</v>
      </c>
      <c r="AB128" s="7">
        <f>Brahmaputra!N128-Z128-AA128-AVERAGE(Brahmaputra!$N$2:$N$349)</f>
        <v>-0.66936305130952367</v>
      </c>
      <c r="AC128" s="7">
        <f>AVERAGE(Brahmaputra!O122:O133)-AVERAGE(Brahmaputra!$O$2:$O$349)</f>
        <v>0.23166962885057885</v>
      </c>
      <c r="AD128" s="7">
        <f t="shared" si="36"/>
        <v>1.8777756315773804</v>
      </c>
      <c r="AE128" s="7">
        <f>Brahmaputra!O128-AC128-AD128-AVERAGE(Brahmaputra!$O$2:$O$349)</f>
        <v>-0.19904343574404848</v>
      </c>
      <c r="AF128" s="7">
        <f>AVERAGE(Brahmaputra!P122:P133)-AVERAGE(Brahmaputra!$P$2:$P$349)</f>
        <v>0.32455488408045996</v>
      </c>
      <c r="AG128" s="7">
        <f t="shared" si="37"/>
        <v>1.8391404206845241</v>
      </c>
      <c r="AH128" s="7">
        <f>Brahmaputra!P128-AF128-AG128-AVERAGE(Brahmaputra!$P$2:$P$349)</f>
        <v>-0.26816698151785756</v>
      </c>
    </row>
    <row r="129" spans="1:34" x14ac:dyDescent="0.2">
      <c r="A129" s="3">
        <v>36753</v>
      </c>
      <c r="B129">
        <f t="shared" si="25"/>
        <v>2000</v>
      </c>
      <c r="C129">
        <f t="shared" si="26"/>
        <v>8</v>
      </c>
      <c r="D129" s="7">
        <f>AVERAGE(Brahmaputra!D123:D134)</f>
        <v>8.6285646208333322</v>
      </c>
      <c r="E129" s="7">
        <f t="shared" si="28"/>
        <v>11.76650009080357</v>
      </c>
      <c r="F129" s="7">
        <f>Brahmaputra!D129-D129-E129</f>
        <v>2.1504274583630973</v>
      </c>
      <c r="G129" s="7"/>
      <c r="H129" s="7">
        <f>AVERAGE(Brahmaputra!H123:H134)-AVERAGE(Brahmaputra!$H$2:$H$349)</f>
        <v>0.87087732158022391</v>
      </c>
      <c r="I129" s="7">
        <f t="shared" si="29"/>
        <v>1.5773398983329798</v>
      </c>
      <c r="J129" s="7">
        <f>Brahmaputra!H129-H129-I129-AVERAGE(Brahmaputra!$H$2:$H$349)</f>
        <v>0.18786294583378549</v>
      </c>
      <c r="K129" s="7">
        <f>AVERAGE(Brahmaputra!I123:I134)-AVERAGE(Brahmaputra!$I$2:$I$349)</f>
        <v>3.7007098144539867</v>
      </c>
      <c r="L129" s="7">
        <f t="shared" si="30"/>
        <v>-0.7963218462797812</v>
      </c>
      <c r="M129" s="7">
        <f>Brahmaputra!I129-K129-L129-AVERAGE(Brahmaputra!$I$2:$I$349)</f>
        <v>-3.4763357053563482E-2</v>
      </c>
      <c r="N129" s="7">
        <f>AVERAGE(Brahmaputra!J123:J134)-AVERAGE(Brahmaputra!$J$2:$J$349)</f>
        <v>1.1957986693965497</v>
      </c>
      <c r="O129" s="7">
        <f t="shared" si="31"/>
        <v>4.498384583601192</v>
      </c>
      <c r="P129" s="7">
        <f>Brahmaputra!J129-N129-O129-AVERAGE(Brahmaputra!$J$2:$J$349)</f>
        <v>1.1123507455654753</v>
      </c>
      <c r="Q129" s="7">
        <f>AVERAGE(Brahmaputra!K123:K134)-AVERAGE(Brahmaputra!$K$2:$K$349)</f>
        <v>-1.5809488045977205E-2</v>
      </c>
      <c r="R129" s="7">
        <f t="shared" si="32"/>
        <v>-0.19940513428571427</v>
      </c>
      <c r="S129" s="7">
        <f>Brahmaputra!K129-Q129-R129-AVERAGE(Brahmaputra!$K$2:$K$349)</f>
        <v>-2.7094059047619024E-2</v>
      </c>
      <c r="T129" s="7">
        <f>AVERAGE(Brahmaputra!L123:L134)-AVERAGE(Brahmaputra!$L$2:$L$349)</f>
        <v>1.6172641780747146</v>
      </c>
      <c r="U129" s="7">
        <f t="shared" si="33"/>
        <v>5.5353023097916658</v>
      </c>
      <c r="V129" s="7">
        <f>Brahmaputra!L129-T129-U129-AVERAGE(Brahmaputra!$L$2:$L$349)</f>
        <v>1.4020352852083366</v>
      </c>
      <c r="W129" s="7">
        <f>AVERAGE(Brahmaputra!M123:M134)-AVERAGE(Brahmaputra!$M$2:$M$349)</f>
        <v>2.7375248850574629E-3</v>
      </c>
      <c r="X129" s="7">
        <f t="shared" si="34"/>
        <v>9.0235917232142832E-2</v>
      </c>
      <c r="Y129" s="7">
        <f>Brahmaputra!M129-W129-X129-AVERAGE(Brahmaputra!$M$2:$M$349)</f>
        <v>2.3933702678571867E-3</v>
      </c>
      <c r="Z129" s="7">
        <f>AVERAGE(Brahmaputra!N123:N134)-AVERAGE(Brahmaputra!$N$2:$N$349)</f>
        <v>0.68762597025862071</v>
      </c>
      <c r="AA129" s="7">
        <f t="shared" si="35"/>
        <v>-1.9590079183928573</v>
      </c>
      <c r="AB129" s="7">
        <f>Brahmaputra!N129-Z129-AA129-AVERAGE(Brahmaputra!$N$2:$N$349)</f>
        <v>-0.66556794910714245</v>
      </c>
      <c r="AC129" s="7">
        <f>AVERAGE(Brahmaputra!O123:O134)-AVERAGE(Brahmaputra!$O$2:$O$349)</f>
        <v>0.24533387468390977</v>
      </c>
      <c r="AD129" s="7">
        <f t="shared" si="36"/>
        <v>1.8896907220535706</v>
      </c>
      <c r="AE129" s="7">
        <f>Brahmaputra!O129-AC129-AD129-AVERAGE(Brahmaputra!$O$2:$O$349)</f>
        <v>-0.21167569205356962</v>
      </c>
      <c r="AF129" s="7">
        <f>AVERAGE(Brahmaputra!P123:P134)-AVERAGE(Brahmaputra!$P$2:$P$349)</f>
        <v>0.32402614824712672</v>
      </c>
      <c r="AG129" s="7">
        <f t="shared" si="37"/>
        <v>1.1302839557142861</v>
      </c>
      <c r="AH129" s="7">
        <f>Brahmaputra!P129-AF129-AG129-AVERAGE(Brahmaputra!$P$2:$P$349)</f>
        <v>0.38488348928571425</v>
      </c>
    </row>
    <row r="130" spans="1:34" x14ac:dyDescent="0.2">
      <c r="A130" s="3">
        <v>36784</v>
      </c>
      <c r="B130">
        <f t="shared" si="25"/>
        <v>2000</v>
      </c>
      <c r="C130">
        <f t="shared" si="26"/>
        <v>9</v>
      </c>
      <c r="D130" s="7">
        <f>AVERAGE(Brahmaputra!D124:D135)</f>
        <v>8.4087466249999991</v>
      </c>
      <c r="E130" s="7">
        <f t="shared" si="28"/>
        <v>9.5500981902678568</v>
      </c>
      <c r="F130" s="7">
        <f>Brahmaputra!D130-D130-E130</f>
        <v>3.8611205447321453</v>
      </c>
      <c r="G130" s="7"/>
      <c r="H130" s="7">
        <f>AVERAGE(Brahmaputra!H124:H135)-AVERAGE(Brahmaputra!$H$2:$H$349)</f>
        <v>0.89022037991355774</v>
      </c>
      <c r="I130" s="7">
        <f t="shared" si="29"/>
        <v>1.8639302937797311</v>
      </c>
      <c r="J130" s="7">
        <f>Brahmaputra!H130-H130-I130-AVERAGE(Brahmaputra!$H$2:$H$349)</f>
        <v>0.51504716205374734</v>
      </c>
      <c r="K130" s="7">
        <f>AVERAGE(Brahmaputra!I124:I135)-AVERAGE(Brahmaputra!$I$2:$I$349)</f>
        <v>3.654332632787316</v>
      </c>
      <c r="L130" s="7">
        <f t="shared" si="30"/>
        <v>-0.99622113336312168</v>
      </c>
      <c r="M130" s="7">
        <f>Brahmaputra!I130-K130-L130-AVERAGE(Brahmaputra!$I$2:$I$349)</f>
        <v>0.12417180169644837</v>
      </c>
      <c r="N130" s="7">
        <f>AVERAGE(Brahmaputra!J124:J135)-AVERAGE(Brahmaputra!$J$2:$J$349)</f>
        <v>1.1906063402298832</v>
      </c>
      <c r="O130" s="7">
        <f t="shared" si="31"/>
        <v>4.1451948143452384</v>
      </c>
      <c r="P130" s="7">
        <f>Brahmaputra!J130-N130-O130-AVERAGE(Brahmaputra!$J$2:$J$349)</f>
        <v>1.7085181839880956</v>
      </c>
      <c r="Q130" s="7">
        <f>AVERAGE(Brahmaputra!K124:K135)-AVERAGE(Brahmaputra!$K$2:$K$349)</f>
        <v>-6.0100897126438291E-3</v>
      </c>
      <c r="R130" s="7">
        <f t="shared" si="32"/>
        <v>-0.1654841590773809</v>
      </c>
      <c r="S130" s="7">
        <f>Brahmaputra!K130-Q130-R130-AVERAGE(Brahmaputra!$K$2:$K$349)</f>
        <v>-4.318113258928577E-2</v>
      </c>
      <c r="T130" s="7">
        <f>AVERAGE(Brahmaputra!L124:L135)-AVERAGE(Brahmaputra!$L$2:$L$349)</f>
        <v>1.595344888074715</v>
      </c>
      <c r="U130" s="7">
        <f t="shared" si="33"/>
        <v>4.2957818960714302</v>
      </c>
      <c r="V130" s="7">
        <f>Brahmaputra!L130-T130-U130-AVERAGE(Brahmaputra!$L$2:$L$349)</f>
        <v>1.6462029989285707</v>
      </c>
      <c r="W130" s="7">
        <f>AVERAGE(Brahmaputra!M124:M135)-AVERAGE(Brahmaputra!$M$2:$M$349)</f>
        <v>2.7311298850574706E-3</v>
      </c>
      <c r="X130" s="7">
        <f t="shared" si="34"/>
        <v>9.0269482291666647E-2</v>
      </c>
      <c r="Y130" s="7">
        <f>Brahmaputra!M130-W130-X130-AVERAGE(Brahmaputra!$M$2:$M$349)</f>
        <v>2.3662002083333633E-3</v>
      </c>
      <c r="Z130" s="7">
        <f>AVERAGE(Brahmaputra!N124:N135)-AVERAGE(Brahmaputra!$N$2:$N$349)</f>
        <v>0.5477103252586204</v>
      </c>
      <c r="AA130" s="7">
        <f t="shared" si="35"/>
        <v>-1.9931098811904762</v>
      </c>
      <c r="AB130" s="7">
        <f>Brahmaputra!N130-Z130-AA130-AVERAGE(Brahmaputra!$N$2:$N$349)</f>
        <v>-0.53811980130952319</v>
      </c>
      <c r="AC130" s="7">
        <f>AVERAGE(Brahmaputra!O124:O135)-AVERAGE(Brahmaputra!$O$2:$O$349)</f>
        <v>0.21044052135057711</v>
      </c>
      <c r="AD130" s="7">
        <f t="shared" si="36"/>
        <v>1.7862872265773841</v>
      </c>
      <c r="AE130" s="7">
        <f>Brahmaputra!O130-AC130-AD130-AVERAGE(Brahmaputra!$O$2:$O$349)</f>
        <v>-0.17003659324405085</v>
      </c>
      <c r="AF130" s="7">
        <f>AVERAGE(Brahmaputra!P124:P135)-AVERAGE(Brahmaputra!$P$2:$P$349)</f>
        <v>0.32337237074712655</v>
      </c>
      <c r="AG130" s="7">
        <f t="shared" si="37"/>
        <v>0.52345403125000023</v>
      </c>
      <c r="AH130" s="7">
        <f>Brahmaputra!P130-AF130-AG130-AVERAGE(Brahmaputra!$P$2:$P$349)</f>
        <v>0.61616627125000001</v>
      </c>
    </row>
    <row r="131" spans="1:34" x14ac:dyDescent="0.2">
      <c r="A131" s="3">
        <v>36814</v>
      </c>
      <c r="B131">
        <f t="shared" ref="B131:B194" si="39">YEAR(A131)</f>
        <v>2000</v>
      </c>
      <c r="C131">
        <f t="shared" ref="C131:C194" si="40">MONTH(A131)</f>
        <v>10</v>
      </c>
      <c r="D131" s="7">
        <f>AVERAGE(Brahmaputra!D125:D136)</f>
        <v>8.0257602883333323</v>
      </c>
      <c r="E131" s="7">
        <f t="shared" si="28"/>
        <v>3.1015316704166667</v>
      </c>
      <c r="F131" s="7">
        <f>Brahmaputra!D131-D131-E131</f>
        <v>-1.8507397587499996</v>
      </c>
      <c r="G131" s="7"/>
      <c r="H131" s="7">
        <f>AVERAGE(Brahmaputra!H125:H136)-AVERAGE(Brahmaputra!$H$2:$H$349)</f>
        <v>0.9042533790801599</v>
      </c>
      <c r="I131" s="7">
        <f t="shared" si="29"/>
        <v>1.5615270709822653</v>
      </c>
      <c r="J131" s="7">
        <f>Brahmaputra!H131-H131-I131-AVERAGE(Brahmaputra!$H$2:$H$349)</f>
        <v>9.4494045684541561E-2</v>
      </c>
      <c r="K131" s="7">
        <f>AVERAGE(Brahmaputra!I125:I136)-AVERAGE(Brahmaputra!$I$2:$I$349)</f>
        <v>3.6051719927873194</v>
      </c>
      <c r="L131" s="7">
        <f t="shared" si="30"/>
        <v>-0.68984669729167081</v>
      </c>
      <c r="M131" s="7">
        <f>Brahmaputra!I131-K131-L131-AVERAGE(Brahmaputra!$I$2:$I$349)</f>
        <v>4.4516905625002323E-2</v>
      </c>
      <c r="N131" s="7">
        <f>AVERAGE(Brahmaputra!J125:J136)-AVERAGE(Brahmaputra!$J$2:$J$349)</f>
        <v>1.1687900218965499</v>
      </c>
      <c r="O131" s="7">
        <f t="shared" si="31"/>
        <v>2.2050390265773805</v>
      </c>
      <c r="P131" s="7">
        <f>Brahmaputra!J131-N131-O131-AVERAGE(Brahmaputra!$J$2:$J$349)</f>
        <v>7.5430890089286606E-2</v>
      </c>
      <c r="Q131" s="7">
        <f>AVERAGE(Brahmaputra!K125:K136)-AVERAGE(Brahmaputra!$K$2:$K$349)</f>
        <v>-7.8324471264379358E-4</v>
      </c>
      <c r="R131" s="7">
        <f t="shared" si="32"/>
        <v>-3.8391004761904712E-2</v>
      </c>
      <c r="S131" s="7">
        <f>Brahmaputra!K131-Q131-R131-AVERAGE(Brahmaputra!$K$2:$K$349)</f>
        <v>6.7112388095238007E-2</v>
      </c>
      <c r="T131" s="7">
        <f>AVERAGE(Brahmaputra!L125:L136)-AVERAGE(Brahmaputra!$L$2:$L$349)</f>
        <v>1.5259364714080483</v>
      </c>
      <c r="U131" s="7">
        <f t="shared" si="33"/>
        <v>0.73292811175595229</v>
      </c>
      <c r="V131" s="7">
        <f>Brahmaputra!L131-T131-U131-AVERAGE(Brahmaputra!$L$2:$L$349)</f>
        <v>-0.99102123008928444</v>
      </c>
      <c r="W131" s="7">
        <f>AVERAGE(Brahmaputra!M125:M136)-AVERAGE(Brahmaputra!$M$2:$M$349)</f>
        <v>2.7247348850574504E-3</v>
      </c>
      <c r="X131" s="7">
        <f t="shared" si="34"/>
        <v>9.0308443422619095E-2</v>
      </c>
      <c r="Y131" s="7">
        <f>Brahmaputra!M131-W131-X131-AVERAGE(Brahmaputra!$M$2:$M$349)</f>
        <v>2.3336340773809361E-3</v>
      </c>
      <c r="Z131" s="7">
        <f>AVERAGE(Brahmaputra!N125:N136)-AVERAGE(Brahmaputra!$N$2:$N$349)</f>
        <v>0.35357656692528749</v>
      </c>
      <c r="AA131" s="7">
        <f t="shared" si="35"/>
        <v>-1.748290648452381</v>
      </c>
      <c r="AB131" s="7">
        <f>Brahmaputra!N131-Z131-AA131-AVERAGE(Brahmaputra!$N$2:$N$349)</f>
        <v>-0.42267475571428537</v>
      </c>
      <c r="AC131" s="7">
        <f>AVERAGE(Brahmaputra!O125:O136)-AVERAGE(Brahmaputra!$O$2:$O$349)</f>
        <v>0.15097606718390999</v>
      </c>
      <c r="AD131" s="7">
        <f t="shared" si="36"/>
        <v>1.2664617161309533</v>
      </c>
      <c r="AE131" s="7">
        <f>Brahmaputra!O131-AC131-AD131-AVERAGE(Brahmaputra!$O$2:$O$349)</f>
        <v>-0.28932164863095267</v>
      </c>
      <c r="AF131" s="7">
        <f>AVERAGE(Brahmaputra!P125:P136)-AVERAGE(Brahmaputra!$P$2:$P$349)</f>
        <v>0.31511687824712653</v>
      </c>
      <c r="AG131" s="7">
        <f t="shared" si="37"/>
        <v>-0.27820306464285721</v>
      </c>
      <c r="AH131" s="7">
        <f>Brahmaputra!P131-AF131-AG131-AVERAGE(Brahmaputra!$P$2:$P$349)</f>
        <v>-0.43161236035714262</v>
      </c>
    </row>
    <row r="132" spans="1:34" x14ac:dyDescent="0.2">
      <c r="A132" s="3">
        <v>36845</v>
      </c>
      <c r="B132">
        <f t="shared" si="39"/>
        <v>2000</v>
      </c>
      <c r="C132">
        <f t="shared" si="40"/>
        <v>11</v>
      </c>
      <c r="D132" s="7">
        <f>AVERAGE(Brahmaputra!D126:D137)</f>
        <v>7.5205479216666662</v>
      </c>
      <c r="E132" s="7">
        <f t="shared" si="28"/>
        <v>-3.8334403570833331</v>
      </c>
      <c r="F132" s="7">
        <f>Brahmaputra!D132-D132-E132</f>
        <v>-0.62695074458333266</v>
      </c>
      <c r="G132" s="7"/>
      <c r="H132" s="7">
        <f>AVERAGE(Brahmaputra!H126:H137)-AVERAGE(Brahmaputra!$H$2:$H$349)</f>
        <v>0.90624210824694273</v>
      </c>
      <c r="I132" s="7">
        <f t="shared" si="29"/>
        <v>0.78955750136890401</v>
      </c>
      <c r="J132" s="7">
        <f>Brahmaputra!H132-H132-I132-AVERAGE(Brahmaputra!$H$2:$H$349)</f>
        <v>2.1457306131196674E-2</v>
      </c>
      <c r="K132" s="7">
        <f>AVERAGE(Brahmaputra!I126:I137)-AVERAGE(Brahmaputra!$I$2:$I$349)</f>
        <v>3.5466882336206424</v>
      </c>
      <c r="L132" s="7">
        <f t="shared" si="30"/>
        <v>-0.51615917145832668</v>
      </c>
      <c r="M132" s="7">
        <f>Brahmaputra!I132-K132-L132-AVERAGE(Brahmaputra!$I$2:$I$349)</f>
        <v>7.4691248958330902E-2</v>
      </c>
      <c r="N132" s="7">
        <f>AVERAGE(Brahmaputra!J126:J137)-AVERAGE(Brahmaputra!$J$2:$J$349)</f>
        <v>1.1136669802298842</v>
      </c>
      <c r="O132" s="7">
        <f t="shared" si="31"/>
        <v>-0.23055486505952505</v>
      </c>
      <c r="P132" s="7">
        <f>Brahmaputra!J132-N132-O132-AVERAGE(Brahmaputra!$J$2:$J$349)</f>
        <v>-0.37476728660714276</v>
      </c>
      <c r="Q132" s="7">
        <f>AVERAGE(Brahmaputra!K126:K137)-AVERAGE(Brahmaputra!$K$2:$K$349)</f>
        <v>-2.8151122126438555E-3</v>
      </c>
      <c r="R132" s="7">
        <f t="shared" si="32"/>
        <v>0.116870997797619</v>
      </c>
      <c r="S132" s="7">
        <f>Brahmaputra!K132-Q132-R132-AVERAGE(Brahmaputra!$K$2:$K$349)</f>
        <v>-7.2529046964285637E-2</v>
      </c>
      <c r="T132" s="7">
        <f>AVERAGE(Brahmaputra!L126:L137)-AVERAGE(Brahmaputra!$L$2:$L$349)</f>
        <v>1.415437446408049</v>
      </c>
      <c r="U132" s="7">
        <f t="shared" si="33"/>
        <v>-2.1226351544047617</v>
      </c>
      <c r="V132" s="7">
        <f>Brahmaputra!L132-T132-U132-AVERAGE(Brahmaputra!$L$2:$L$349)</f>
        <v>-0.49103483892857103</v>
      </c>
      <c r="W132" s="7">
        <f>AVERAGE(Brahmaputra!M126:M137)-AVERAGE(Brahmaputra!$M$2:$M$349)</f>
        <v>2.7194248850574698E-3</v>
      </c>
      <c r="X132" s="7">
        <f t="shared" si="34"/>
        <v>-6.7878083333333394E-3</v>
      </c>
      <c r="Y132" s="7">
        <f>Brahmaputra!M132-W132-X132-AVERAGE(Brahmaputra!$M$2:$M$349)</f>
        <v>-3.1144641666666362E-3</v>
      </c>
      <c r="Z132" s="7">
        <f>AVERAGE(Brahmaputra!N126:N137)-AVERAGE(Brahmaputra!$N$2:$N$349)</f>
        <v>0.15594127359195431</v>
      </c>
      <c r="AA132" s="7">
        <f t="shared" si="35"/>
        <v>-1.0832380851488095</v>
      </c>
      <c r="AB132" s="7">
        <f>Brahmaputra!N132-Z132-AA132-AVERAGE(Brahmaputra!$N$2:$N$349)</f>
        <v>4.6524014315476148E-2</v>
      </c>
      <c r="AC132" s="7">
        <f>AVERAGE(Brahmaputra!O126:O137)-AVERAGE(Brahmaputra!$O$2:$O$349)</f>
        <v>9.6113131350579195E-2</v>
      </c>
      <c r="AD132" s="7">
        <f t="shared" si="36"/>
        <v>-3.2371246011905441E-2</v>
      </c>
      <c r="AE132" s="7">
        <f>Brahmaputra!O132-AC132-AD132-AVERAGE(Brahmaputra!$O$2:$O$349)</f>
        <v>0.44033364934523789</v>
      </c>
      <c r="AF132" s="7">
        <f>AVERAGE(Brahmaputra!P126:P137)-AVERAGE(Brahmaputra!$P$2:$P$349)</f>
        <v>0.28655626074712659</v>
      </c>
      <c r="AG132" s="7">
        <f t="shared" si="37"/>
        <v>-0.74812064749999996</v>
      </c>
      <c r="AH132" s="7">
        <f>Brahmaputra!P132-AF132-AG132-AVERAGE(Brahmaputra!$P$2:$P$349)</f>
        <v>-0.26851571999999996</v>
      </c>
    </row>
    <row r="133" spans="1:34" x14ac:dyDescent="0.2">
      <c r="A133" s="3">
        <v>36875</v>
      </c>
      <c r="B133">
        <f t="shared" si="39"/>
        <v>2000</v>
      </c>
      <c r="C133">
        <f t="shared" si="40"/>
        <v>12</v>
      </c>
      <c r="D133" s="7">
        <f>AVERAGE(Brahmaputra!D127:D138)</f>
        <v>6.8902822883333323</v>
      </c>
      <c r="E133" s="7">
        <f t="shared" si="28"/>
        <v>-7.6711023341964264</v>
      </c>
      <c r="F133" s="7">
        <f>Brahmaputra!D133-D133-E133</f>
        <v>-0.15260734413690624</v>
      </c>
      <c r="G133" s="7" t="str">
        <f>$I$350</f>
        <v>Reservoirs+</v>
      </c>
      <c r="H133" s="7">
        <f>AVERAGE(Brahmaputra!H127:H138)-AVERAGE(Brahmaputra!$H$2:$H$349)</f>
        <v>0.86550622824699985</v>
      </c>
      <c r="I133" s="7">
        <f t="shared" si="29"/>
        <v>0.11721601964302408</v>
      </c>
      <c r="J133" s="7">
        <f>Brahmaputra!H133-H133-I133-AVERAGE(Brahmaputra!$H$2:$H$349)</f>
        <v>-3.9696282143040662E-2</v>
      </c>
      <c r="K133" s="7">
        <f>AVERAGE(Brahmaputra!I127:I138)-AVERAGE(Brahmaputra!$I$2:$I$349)</f>
        <v>3.4860307319539743</v>
      </c>
      <c r="L133" s="7">
        <f t="shared" si="30"/>
        <v>-0.36286529005954549</v>
      </c>
      <c r="M133" s="7">
        <f>Brahmaputra!I133-K133-L133-AVERAGE(Brahmaputra!$I$2:$I$349)</f>
        <v>4.2014279226208373E-2</v>
      </c>
      <c r="N133" s="7">
        <f>AVERAGE(Brahmaputra!J127:J138)-AVERAGE(Brahmaputra!$J$2:$J$349)</f>
        <v>0.98273886106321751</v>
      </c>
      <c r="O133" s="7">
        <f t="shared" si="31"/>
        <v>-1.4915722126785718</v>
      </c>
      <c r="P133" s="7">
        <f>Brahmaputra!J133-N133-O133-AVERAGE(Brahmaputra!$J$2:$J$349)</f>
        <v>-0.5207568298214289</v>
      </c>
      <c r="Q133" s="7">
        <f>AVERAGE(Brahmaputra!K127:K138)-AVERAGE(Brahmaputra!$K$2:$K$349)</f>
        <v>1.1677336206895039E-3</v>
      </c>
      <c r="R133" s="7">
        <f t="shared" si="32"/>
        <v>0.28360994648809518</v>
      </c>
      <c r="S133" s="7">
        <f>Brahmaputra!K133-Q133-R133-AVERAGE(Brahmaputra!$K$2:$K$349)</f>
        <v>-4.4074831488095212E-2</v>
      </c>
      <c r="T133" s="7">
        <f>AVERAGE(Brahmaputra!L127:L138)-AVERAGE(Brahmaputra!$L$2:$L$349)</f>
        <v>1.2451616789080484</v>
      </c>
      <c r="U133" s="7">
        <f t="shared" si="33"/>
        <v>-2.9537349427678565</v>
      </c>
      <c r="V133" s="7">
        <f>Brahmaputra!L133-T133-U133-AVERAGE(Brahmaputra!$L$2:$L$349)</f>
        <v>-0.41189715306547559</v>
      </c>
      <c r="W133" s="7">
        <f>AVERAGE(Brahmaputra!M127:M138)-AVERAGE(Brahmaputra!$M$2:$M$349)</f>
        <v>2.6980107183908197E-3</v>
      </c>
      <c r="X133" s="7">
        <f t="shared" si="34"/>
        <v>-9.6227267172619049E-2</v>
      </c>
      <c r="Y133" s="7">
        <f>Brahmaputra!M133-W133-X133-AVERAGE(Brahmaputra!$M$2:$M$349)</f>
        <v>-1.1027611607142829E-3</v>
      </c>
      <c r="Z133" s="7">
        <f>AVERAGE(Brahmaputra!N127:N138)-AVERAGE(Brahmaputra!$N$2:$N$349)</f>
        <v>3.8069393591954714E-2</v>
      </c>
      <c r="AA133" s="7">
        <f t="shared" si="35"/>
        <v>-0.56486741089285708</v>
      </c>
      <c r="AB133" s="7">
        <f>Brahmaputra!N133-Z133-AA133-AVERAGE(Brahmaputra!$N$2:$N$349)</f>
        <v>0.5148269300595234</v>
      </c>
      <c r="AC133" s="7">
        <f>AVERAGE(Brahmaputra!O127:O138)-AVERAGE(Brahmaputra!$O$2:$O$349)</f>
        <v>6.2609916350576E-2</v>
      </c>
      <c r="AD133" s="7">
        <f t="shared" si="36"/>
        <v>-1.8336483524702381</v>
      </c>
      <c r="AE133" s="7">
        <f>Brahmaputra!O133-AC133-AD133-AVERAGE(Brahmaputra!$O$2:$O$349)</f>
        <v>0.50552073080357296</v>
      </c>
      <c r="AF133" s="7">
        <f>AVERAGE(Brahmaputra!P127:P138)-AVERAGE(Brahmaputra!$P$2:$P$349)</f>
        <v>0.20630344991379335</v>
      </c>
      <c r="AG133" s="7">
        <f t="shared" si="37"/>
        <v>-0.76901577732142856</v>
      </c>
      <c r="AH133" s="7">
        <f>Brahmaputra!P133-AF133-AG133-AVERAGE(Brahmaputra!$P$2:$P$349)</f>
        <v>-0.19745551934523808</v>
      </c>
    </row>
    <row r="134" spans="1:34" x14ac:dyDescent="0.2">
      <c r="A134" s="3">
        <v>36906</v>
      </c>
      <c r="B134">
        <f t="shared" si="39"/>
        <v>2001</v>
      </c>
      <c r="C134">
        <f t="shared" si="40"/>
        <v>1</v>
      </c>
      <c r="D134" s="7">
        <f>AVERAGE(Brahmaputra!D128:D139)</f>
        <v>6.1433354766666666</v>
      </c>
      <c r="E134" s="7">
        <f t="shared" si="28"/>
        <v>-9.8310118021726201</v>
      </c>
      <c r="F134" s="7">
        <f>Brahmaputra!D134-D134-E134</f>
        <v>-0.38280163449404547</v>
      </c>
      <c r="G134" s="7">
        <f>$U$351*SIN(PI()/6*(C134+$U$352))</f>
        <v>-4.4873272980356136</v>
      </c>
      <c r="H134" s="7">
        <f>AVERAGE(Brahmaputra!H128:H139)-AVERAGE(Brahmaputra!$H$2:$H$349)</f>
        <v>0.77926863824700376</v>
      </c>
      <c r="I134" s="7">
        <f t="shared" si="29"/>
        <v>-0.70243490354141613</v>
      </c>
      <c r="J134" s="7">
        <f>Brahmaputra!H134-H134-I134-AVERAGE(Brahmaputra!$H$2:$H$349)</f>
        <v>-1.8817538958614932E-2</v>
      </c>
      <c r="K134" s="7">
        <f>AVERAGE(Brahmaputra!I128:I139)-AVERAGE(Brahmaputra!$I$2:$I$349)</f>
        <v>3.443952714453971</v>
      </c>
      <c r="L134" s="7">
        <f t="shared" si="30"/>
        <v>-0.18310013217261201</v>
      </c>
      <c r="M134" s="7">
        <f>Brahmaputra!I134-K134-L134-AVERAGE(Brahmaputra!$I$2:$I$349)</f>
        <v>2.5970208839282805E-2</v>
      </c>
      <c r="N134" s="7">
        <f>AVERAGE(Brahmaputra!J128:J139)-AVERAGE(Brahmaputra!$J$2:$J$349)</f>
        <v>0.75395696189655048</v>
      </c>
      <c r="O134" s="7">
        <f t="shared" si="31"/>
        <v>-2.6937458217857149</v>
      </c>
      <c r="P134" s="7">
        <f>Brahmaputra!J134-N134-O134-AVERAGE(Brahmaputra!$J$2:$J$349)</f>
        <v>-0.50169851154761869</v>
      </c>
      <c r="Q134" s="7">
        <f>AVERAGE(Brahmaputra!K128:K139)-AVERAGE(Brahmaputra!$K$2:$K$349)</f>
        <v>-2.5837688793104996E-3</v>
      </c>
      <c r="R134" s="7">
        <f t="shared" si="32"/>
        <v>0.284020681547619</v>
      </c>
      <c r="S134" s="7">
        <f>Brahmaputra!K134-Q134-R134-AVERAGE(Brahmaputra!$K$2:$K$349)</f>
        <v>2.1453365952380898E-2</v>
      </c>
      <c r="T134" s="7">
        <f>AVERAGE(Brahmaputra!L128:L139)-AVERAGE(Brahmaputra!$L$2:$L$349)</f>
        <v>1.0439258280747152</v>
      </c>
      <c r="U134" s="7">
        <f t="shared" si="33"/>
        <v>-3.5539900079464291</v>
      </c>
      <c r="V134" s="7">
        <f>Brahmaputra!L134-T134-U134-AVERAGE(Brahmaputra!$L$2:$L$349)</f>
        <v>-0.46375616705357015</v>
      </c>
      <c r="W134" s="7">
        <f>AVERAGE(Brahmaputra!M128:M139)-AVERAGE(Brahmaputra!$M$2:$M$349)</f>
        <v>2.6825398850574833E-3</v>
      </c>
      <c r="X134" s="7">
        <f t="shared" si="34"/>
        <v>-1.2000330327380931E-2</v>
      </c>
      <c r="Y134" s="7">
        <f>Brahmaputra!M134-W134-X134-AVERAGE(Brahmaputra!$M$2:$M$349)</f>
        <v>8.9405282738094782E-4</v>
      </c>
      <c r="Z134" s="7">
        <f>AVERAGE(Brahmaputra!N128:N139)-AVERAGE(Brahmaputra!$N$2:$N$349)</f>
        <v>1.1667366925287581E-2</v>
      </c>
      <c r="AA134" s="7">
        <f t="shared" si="35"/>
        <v>0.22313553074404791</v>
      </c>
      <c r="AB134" s="7">
        <f>Brahmaputra!N134-Z134-AA134-AVERAGE(Brahmaputra!$N$2:$N$349)</f>
        <v>0.39996025508928534</v>
      </c>
      <c r="AC134" s="7">
        <f>AVERAGE(Brahmaputra!O128:O139)-AVERAGE(Brahmaputra!$O$2:$O$349)</f>
        <v>5.5770163850578314E-2</v>
      </c>
      <c r="AD134" s="7">
        <f t="shared" si="36"/>
        <v>-2.4335143675297619</v>
      </c>
      <c r="AE134" s="7">
        <f>Brahmaputra!O134-AC134-AD134-AVERAGE(Brahmaputra!$O$2:$O$349)</f>
        <v>0.20757485836309542</v>
      </c>
      <c r="AF134" s="7">
        <f>AVERAGE(Brahmaputra!P128:P139)-AVERAGE(Brahmaputra!$P$2:$P$349)</f>
        <v>5.4698629080460193E-2</v>
      </c>
      <c r="AG134" s="7">
        <f t="shared" si="37"/>
        <v>-0.75938111583333334</v>
      </c>
      <c r="AH134" s="7">
        <f>Brahmaputra!P134-AF134-AG134-AVERAGE(Brahmaputra!$P$2:$P$349)</f>
        <v>-5.4409480000000121E-2</v>
      </c>
    </row>
    <row r="135" spans="1:34" x14ac:dyDescent="0.2">
      <c r="A135" s="3">
        <v>36937</v>
      </c>
      <c r="B135">
        <f t="shared" si="39"/>
        <v>2001</v>
      </c>
      <c r="C135">
        <f t="shared" si="40"/>
        <v>2</v>
      </c>
      <c r="D135" s="7">
        <f>AVERAGE(Brahmaputra!D129:D140)</f>
        <v>5.2732670066666678</v>
      </c>
      <c r="E135" s="7">
        <f t="shared" si="28"/>
        <v>-10.399447832172621</v>
      </c>
      <c r="F135" s="7">
        <f>Brahmaputra!D135-D135-E135</f>
        <v>-0.78818160449404751</v>
      </c>
      <c r="G135" s="7">
        <f t="shared" ref="G135:G145" si="41">$U$351*SIN(PI()/6*(C135+$U$352))</f>
        <v>-4.7300790190669035</v>
      </c>
      <c r="H135" s="7">
        <f>AVERAGE(Brahmaputra!H129:H140)-AVERAGE(Brahmaputra!$H$2:$H$349)</f>
        <v>0.68308740408031099</v>
      </c>
      <c r="I135" s="7">
        <f t="shared" si="29"/>
        <v>-1.1313571025597184</v>
      </c>
      <c r="J135" s="7">
        <f>Brahmaputra!H135-H135-I135-AVERAGE(Brahmaputra!$H$2:$H$349)</f>
        <v>-7.9352957735636664E-3</v>
      </c>
      <c r="K135" s="7">
        <f>AVERAGE(Brahmaputra!I129:I140)-AVERAGE(Brahmaputra!$I$2:$I$349)</f>
        <v>3.3951576502873166</v>
      </c>
      <c r="L135" s="7">
        <f t="shared" si="30"/>
        <v>5.4967789672630829E-2</v>
      </c>
      <c r="M135" s="7">
        <f>Brahmaputra!I135-K135-L135-AVERAGE(Brahmaputra!$I$2:$I$349)</f>
        <v>1.2939111607011E-3</v>
      </c>
      <c r="N135" s="7">
        <f>AVERAGE(Brahmaputra!J129:J140)-AVERAGE(Brahmaputra!$J$2:$J$349)</f>
        <v>0.44007739189655037</v>
      </c>
      <c r="O135" s="7">
        <f t="shared" si="31"/>
        <v>-3.2128204064583334</v>
      </c>
      <c r="P135" s="7">
        <f>Brahmaputra!J135-N135-O135-AVERAGE(Brahmaputra!$J$2:$J$349)</f>
        <v>-0.34248497687500024</v>
      </c>
      <c r="Q135" s="7">
        <f>AVERAGE(Brahmaputra!K129:K140)-AVERAGE(Brahmaputra!$K$2:$K$349)</f>
        <v>5.6321986206895325E-3</v>
      </c>
      <c r="R135" s="7">
        <f t="shared" si="32"/>
        <v>3.4406856696428567E-2</v>
      </c>
      <c r="S135" s="7">
        <f>Brahmaputra!K135-Q135-R135-AVERAGE(Brahmaputra!$K$2:$K$349)</f>
        <v>4.2105243303571405E-2</v>
      </c>
      <c r="T135" s="7">
        <f>AVERAGE(Brahmaputra!L129:L140)-AVERAGE(Brahmaputra!$L$2:$L$349)</f>
        <v>0.78010748474138136</v>
      </c>
      <c r="U135" s="7">
        <f t="shared" si="33"/>
        <v>-3.8932249065476183</v>
      </c>
      <c r="V135" s="7">
        <f>Brahmaputra!L135-T135-U135-AVERAGE(Brahmaputra!$L$2:$L$349)</f>
        <v>-0.39679853511904639</v>
      </c>
      <c r="W135" s="7">
        <f>AVERAGE(Brahmaputra!M129:M140)-AVERAGE(Brahmaputra!$M$2:$M$349)</f>
        <v>2.3051207183908129E-3</v>
      </c>
      <c r="X135" s="7">
        <f t="shared" si="34"/>
        <v>-1.1441993244047627E-2</v>
      </c>
      <c r="Y135" s="7">
        <f>Brahmaputra!M135-W135-X135-AVERAGE(Brahmaputra!$M$2:$M$349)</f>
        <v>1.231244910714302E-3</v>
      </c>
      <c r="Z135" s="7">
        <f>AVERAGE(Brahmaputra!N129:N140)-AVERAGE(Brahmaputra!$N$2:$N$349)</f>
        <v>-5.831228074712147E-3</v>
      </c>
      <c r="AA135" s="7">
        <f t="shared" si="35"/>
        <v>1.2550268405654763</v>
      </c>
      <c r="AB135" s="7">
        <f>Brahmaputra!N135-Z135-AA135-AVERAGE(Brahmaputra!$N$2:$N$349)</f>
        <v>-0.13493669973214306</v>
      </c>
      <c r="AC135" s="7">
        <f>AVERAGE(Brahmaputra!O129:O140)-AVERAGE(Brahmaputra!$O$2:$O$349)</f>
        <v>4.5239613017244551E-2</v>
      </c>
      <c r="AD135" s="7">
        <f t="shared" si="36"/>
        <v>-2.758445452797619</v>
      </c>
      <c r="AE135" s="7">
        <f>Brahmaputra!O135-AC135-AD135-AVERAGE(Brahmaputra!$O$2:$O$349)</f>
        <v>-7.7418955357142494E-3</v>
      </c>
      <c r="AF135" s="7">
        <f>AVERAGE(Brahmaputra!P129:P140)-AVERAGE(Brahmaputra!$P$2:$P$349)</f>
        <v>-7.2504855086206632E-2</v>
      </c>
      <c r="AG135" s="7">
        <f t="shared" si="37"/>
        <v>-0.73655440919642856</v>
      </c>
      <c r="AH135" s="7">
        <f>Brahmaputra!P135-AF135-AG135-AVERAGE(Brahmaputra!$P$2:$P$349)</f>
        <v>5.7101757529761876E-2</v>
      </c>
    </row>
    <row r="136" spans="1:34" x14ac:dyDescent="0.2">
      <c r="A136" s="3">
        <v>36965</v>
      </c>
      <c r="B136">
        <f t="shared" si="39"/>
        <v>2001</v>
      </c>
      <c r="C136">
        <f t="shared" si="40"/>
        <v>3</v>
      </c>
      <c r="D136" s="7">
        <f>AVERAGE(Brahmaputra!D130:D141)</f>
        <v>4.403374727500001</v>
      </c>
      <c r="E136" s="7">
        <f t="shared" si="28"/>
        <v>-8.9591136421726176</v>
      </c>
      <c r="F136" s="7">
        <f>Brahmaputra!D136-D136-E136</f>
        <v>-1.1893892353273827</v>
      </c>
      <c r="G136" s="7">
        <f t="shared" si="41"/>
        <v>-3.7054098868038206</v>
      </c>
      <c r="H136" s="7">
        <f>AVERAGE(Brahmaputra!H130:H141)-AVERAGE(Brahmaputra!$H$2:$H$349)</f>
        <v>0.56125614574682459</v>
      </c>
      <c r="I136" s="7">
        <f t="shared" si="29"/>
        <v>-1.4790100816072709</v>
      </c>
      <c r="J136" s="7">
        <f>Brahmaputra!H136-H136-I136-AVERAGE(Brahmaputra!$H$2:$H$349)</f>
        <v>1.318468160741304E-2</v>
      </c>
      <c r="K136" s="7">
        <f>AVERAGE(Brahmaputra!I130:I141)-AVERAGE(Brahmaputra!$I$2:$I$349)</f>
        <v>3.343215460287297</v>
      </c>
      <c r="L136" s="7">
        <f t="shared" si="30"/>
        <v>0.38689349922620409</v>
      </c>
      <c r="M136" s="7">
        <f>Brahmaputra!I136-K136-L136-AVERAGE(Brahmaputra!$I$2:$I$349)</f>
        <v>-4.3788188392852589E-2</v>
      </c>
      <c r="N136" s="7">
        <f>AVERAGE(Brahmaputra!J130:J141)-AVERAGE(Brahmaputra!$J$2:$J$349)</f>
        <v>0.10580464939654988</v>
      </c>
      <c r="O136" s="7">
        <f t="shared" si="31"/>
        <v>-3.3254686616666671</v>
      </c>
      <c r="P136" s="7">
        <f>Brahmaputra!J136-N136-O136-AVERAGE(Brahmaputra!$J$2:$J$349)</f>
        <v>-0.20082755916666617</v>
      </c>
      <c r="Q136" s="7">
        <f>AVERAGE(Brahmaputra!K130:K141)-AVERAGE(Brahmaputra!$K$2:$K$349)</f>
        <v>1.1205876120689573E-2</v>
      </c>
      <c r="R136" s="7">
        <f t="shared" si="32"/>
        <v>3.16305175892857E-2</v>
      </c>
      <c r="S136" s="7">
        <f>Brahmaputra!K136-Q136-R136-AVERAGE(Brahmaputra!$K$2:$K$349)</f>
        <v>1.2060294910714253E-2</v>
      </c>
      <c r="T136" s="7">
        <f>AVERAGE(Brahmaputra!L130:L141)-AVERAGE(Brahmaputra!$L$2:$L$349)</f>
        <v>0.55425539307471805</v>
      </c>
      <c r="U136" s="7">
        <f t="shared" si="33"/>
        <v>-3.7069207016071424</v>
      </c>
      <c r="V136" s="7">
        <f>Brahmaputra!L136-T136-U136-AVERAGE(Brahmaputra!$L$2:$L$349)</f>
        <v>-0.60783167839285923</v>
      </c>
      <c r="W136" s="7">
        <f>AVERAGE(Brahmaputra!M130:M141)-AVERAGE(Brahmaputra!$M$2:$M$349)</f>
        <v>1.9276640517241483E-3</v>
      </c>
      <c r="X136" s="7">
        <f t="shared" si="34"/>
        <v>-1.138205517857141E-2</v>
      </c>
      <c r="Y136" s="7">
        <f>Brahmaputra!M136-W136-X136-AVERAGE(Brahmaputra!$M$2:$M$349)</f>
        <v>1.5487635119047494E-3</v>
      </c>
      <c r="Z136" s="7">
        <f>AVERAGE(Brahmaputra!N130:N141)-AVERAGE(Brahmaputra!$N$2:$N$349)</f>
        <v>-9.3108164080453193E-3</v>
      </c>
      <c r="AA136" s="7">
        <f t="shared" si="35"/>
        <v>2.3465298505952386</v>
      </c>
      <c r="AB136" s="7">
        <f>Brahmaputra!N136-Z136-AA136-AVERAGE(Brahmaputra!$N$2:$N$349)</f>
        <v>-0.28659857142857259</v>
      </c>
      <c r="AC136" s="7">
        <f>AVERAGE(Brahmaputra!O130:O141)-AVERAGE(Brahmaputra!$O$2:$O$349)</f>
        <v>4.0798590517244548E-2</v>
      </c>
      <c r="AD136" s="7">
        <f t="shared" si="36"/>
        <v>-2.5350125833333319</v>
      </c>
      <c r="AE136" s="7">
        <f>Brahmaputra!O136-AC136-AD136-AVERAGE(Brahmaputra!$O$2:$O$349)</f>
        <v>-0.21029907250000157</v>
      </c>
      <c r="AF136" s="7">
        <f>AVERAGE(Brahmaputra!P130:P141)-AVERAGE(Brahmaputra!$P$2:$P$349)</f>
        <v>-0.20577243675287338</v>
      </c>
      <c r="AG136" s="7">
        <f t="shared" si="37"/>
        <v>-0.6663830883035714</v>
      </c>
      <c r="AH136" s="7">
        <f>Brahmaputra!P136-AF136-AG136-AVERAGE(Brahmaputra!$P$2:$P$349)</f>
        <v>0.13314938830357148</v>
      </c>
    </row>
    <row r="137" spans="1:34" x14ac:dyDescent="0.2">
      <c r="A137" s="3">
        <v>36996</v>
      </c>
      <c r="B137">
        <f t="shared" si="39"/>
        <v>2001</v>
      </c>
      <c r="C137">
        <f t="shared" si="40"/>
        <v>4</v>
      </c>
      <c r="D137" s="7">
        <f>AVERAGE(Brahmaputra!D131:D142)</f>
        <v>3.5193636974999998</v>
      </c>
      <c r="E137" s="7">
        <f t="shared" si="28"/>
        <v>-4.1105988170833339</v>
      </c>
      <c r="F137" s="7">
        <f>Brahmaputra!D137-D137-E137</f>
        <v>-1.6088459904166665</v>
      </c>
      <c r="G137" s="7">
        <f t="shared" si="41"/>
        <v>-1.687879167745356</v>
      </c>
      <c r="H137" s="7">
        <f>AVERAGE(Brahmaputra!H131:H142)-AVERAGE(Brahmaputra!$H$2:$H$349)</f>
        <v>0.42515791991365859</v>
      </c>
      <c r="I137" s="7">
        <f t="shared" si="29"/>
        <v>-1.7137204121727336</v>
      </c>
      <c r="J137" s="7">
        <f>Brahmaputra!H137-H137-I137-AVERAGE(Brahmaputra!$H$2:$H$349)</f>
        <v>1.0763258006022625E-2</v>
      </c>
      <c r="K137" s="7">
        <f>AVERAGE(Brahmaputra!I131:I142)-AVERAGE(Brahmaputra!$I$2:$I$349)</f>
        <v>3.2619961052873094</v>
      </c>
      <c r="L137" s="7">
        <f t="shared" si="30"/>
        <v>0.71717339565478255</v>
      </c>
      <c r="M137" s="7">
        <f>Brahmaputra!I137-K137-L137-AVERAGE(Brahmaputra!$I$2:$I$349)</f>
        <v>-1.8655909821447381E-2</v>
      </c>
      <c r="N137" s="7">
        <f>AVERAGE(Brahmaputra!J131:J142)-AVERAGE(Brahmaputra!$J$2:$J$349)</f>
        <v>-0.21609623560344993</v>
      </c>
      <c r="O137" s="7">
        <f t="shared" si="31"/>
        <v>-2.9575804788095241</v>
      </c>
      <c r="P137" s="7">
        <f>Brahmaputra!J137-N137-O137-AVERAGE(Brahmaputra!$J$2:$J$349)</f>
        <v>-0.10080213702380902</v>
      </c>
      <c r="Q137" s="7">
        <f>AVERAGE(Brahmaputra!K131:K142)-AVERAGE(Brahmaputra!$K$2:$K$349)</f>
        <v>1.2415939454022862E-2</v>
      </c>
      <c r="R137" s="7">
        <f t="shared" si="32"/>
        <v>-6.7919355922619051E-2</v>
      </c>
      <c r="S137" s="7">
        <f>Brahmaputra!K137-Q137-R137-AVERAGE(Brahmaputra!$K$2:$K$349)</f>
        <v>1.4963805089285687E-2</v>
      </c>
      <c r="T137" s="7">
        <f>AVERAGE(Brahmaputra!L131:L142)-AVERAGE(Brahmaputra!$L$2:$L$349)</f>
        <v>0.29982470140804995</v>
      </c>
      <c r="U137" s="7">
        <f t="shared" si="33"/>
        <v>-2.2841316058333341</v>
      </c>
      <c r="V137" s="7">
        <f>Brahmaputra!L137-T137-U137-AVERAGE(Brahmaputra!$L$2:$L$349)</f>
        <v>-0.69881801249999942</v>
      </c>
      <c r="W137" s="7">
        <f>AVERAGE(Brahmaputra!M131:M142)-AVERAGE(Brahmaputra!$M$2:$M$349)</f>
        <v>1.5502073850574838E-3</v>
      </c>
      <c r="X137" s="7">
        <f t="shared" si="34"/>
        <v>-6.833581175595238E-2</v>
      </c>
      <c r="Y137" s="7">
        <f>Brahmaputra!M137-W137-X137-AVERAGE(Brahmaputra!$M$2:$M$349)</f>
        <v>-8.9578324404762655E-4</v>
      </c>
      <c r="Z137" s="7">
        <f>AVERAGE(Brahmaputra!N131:N142)-AVERAGE(Brahmaputra!$N$2:$N$349)</f>
        <v>-9.9599005747119662E-3</v>
      </c>
      <c r="AA137" s="7">
        <f t="shared" si="35"/>
        <v>3.3466519697916675</v>
      </c>
      <c r="AB137" s="7">
        <f>Brahmaputra!N137-Z137-AA137-AVERAGE(Brahmaputra!$N$2:$N$349)</f>
        <v>-0.24504119645833455</v>
      </c>
      <c r="AC137" s="7">
        <f>AVERAGE(Brahmaputra!O131:O142)-AVERAGE(Brahmaputra!$O$2:$O$349)</f>
        <v>3.7232087183911133E-2</v>
      </c>
      <c r="AD137" s="7">
        <f t="shared" si="36"/>
        <v>-0.60610946633928542</v>
      </c>
      <c r="AE137" s="7">
        <f>Brahmaputra!O137-AC137-AD137-AVERAGE(Brahmaputra!$O$2:$O$349)</f>
        <v>-0.75624401616071424</v>
      </c>
      <c r="AF137" s="7">
        <f>AVERAGE(Brahmaputra!P131:P142)-AVERAGE(Brahmaputra!$P$2:$P$349)</f>
        <v>-0.29275272925287327</v>
      </c>
      <c r="AG137" s="7">
        <f t="shared" si="37"/>
        <v>-0.47663300770833333</v>
      </c>
      <c r="AH137" s="7">
        <f>Brahmaputra!P137-AF137-AG137-AVERAGE(Brahmaputra!$P$2:$P$349)</f>
        <v>0.18586952020833336</v>
      </c>
    </row>
    <row r="138" spans="1:34" x14ac:dyDescent="0.2">
      <c r="A138" s="3">
        <v>37026</v>
      </c>
      <c r="B138">
        <f t="shared" si="39"/>
        <v>2001</v>
      </c>
      <c r="C138">
        <f t="shared" si="40"/>
        <v>5</v>
      </c>
      <c r="D138" s="7">
        <f>AVERAGE(Brahmaputra!D132:D143)</f>
        <v>3.3218947808333339</v>
      </c>
      <c r="E138" s="7">
        <f t="shared" si="28"/>
        <v>1.2718823487797624</v>
      </c>
      <c r="F138" s="7">
        <f>Brahmaputra!D138-D138-E138</f>
        <v>9.2893170386904034E-2</v>
      </c>
      <c r="G138" s="7">
        <f t="shared" si="41"/>
        <v>0.78191741123179237</v>
      </c>
      <c r="H138" s="7">
        <f>AVERAGE(Brahmaputra!H132:H143)-AVERAGE(Brahmaputra!$H$2:$H$349)</f>
        <v>0.35221582241376836</v>
      </c>
      <c r="I138" s="7">
        <f t="shared" si="29"/>
        <v>-1.3916413443748752</v>
      </c>
      <c r="J138" s="7">
        <f>Brahmaputra!H138-H138-I138-AVERAGE(Brahmaputra!$H$2:$H$349)</f>
        <v>5.8562327708159501E-2</v>
      </c>
      <c r="K138" s="7">
        <f>AVERAGE(Brahmaputra!I132:I143)-AVERAGE(Brahmaputra!$I$2:$I$349)</f>
        <v>3.1873189552872958</v>
      </c>
      <c r="L138" s="7">
        <f t="shared" si="30"/>
        <v>1.0434534668750075</v>
      </c>
      <c r="M138" s="7">
        <f>Brahmaputra!I138-K138-L138-AVERAGE(Brahmaputra!$I$2:$I$349)</f>
        <v>-2.8284961041663337E-2</v>
      </c>
      <c r="N138" s="7">
        <f>AVERAGE(Brahmaputra!J132:J143)-AVERAGE(Brahmaputra!$J$2:$J$349)</f>
        <v>-0.32789066727011651</v>
      </c>
      <c r="O138" s="7">
        <f t="shared" si="31"/>
        <v>-1.5444974760416668</v>
      </c>
      <c r="P138" s="7">
        <f>Brahmaputra!J138-N138-O138-AVERAGE(Brahmaputra!$J$2:$J$349)</f>
        <v>7.4974971875000129E-2</v>
      </c>
      <c r="Q138" s="7">
        <f>AVERAGE(Brahmaputra!K132:K143)-AVERAGE(Brahmaputra!$K$2:$K$349)</f>
        <v>1.2090227873561288E-3</v>
      </c>
      <c r="R138" s="7">
        <f t="shared" si="32"/>
        <v>-6.0785711785714319E-2</v>
      </c>
      <c r="S138" s="7">
        <f>Brahmaputra!K138-Q138-R138-AVERAGE(Brahmaputra!$K$2:$K$349)</f>
        <v>3.1311787619047682E-2</v>
      </c>
      <c r="T138" s="7">
        <f>AVERAGE(Brahmaputra!L132:L143)-AVERAGE(Brahmaputra!$L$2:$L$349)</f>
        <v>0.33006213724138345</v>
      </c>
      <c r="U138" s="7">
        <f t="shared" si="33"/>
        <v>-0.1956460049107136</v>
      </c>
      <c r="V138" s="7">
        <f>Brahmaputra!L138-T138-U138-AVERAGE(Brahmaputra!$L$2:$L$349)</f>
        <v>4.2316990744046379E-2</v>
      </c>
      <c r="W138" s="7">
        <f>AVERAGE(Brahmaputra!M132:M143)-AVERAGE(Brahmaputra!$M$2:$M$349)</f>
        <v>1.1727507183908192E-3</v>
      </c>
      <c r="X138" s="7">
        <f t="shared" si="34"/>
        <v>-0.14760211184523811</v>
      </c>
      <c r="Y138" s="7">
        <f>Brahmaputra!M138-W138-X138-AVERAGE(Brahmaputra!$M$2:$M$349)</f>
        <v>-1.7310364880952223E-3</v>
      </c>
      <c r="Z138" s="7">
        <f>AVERAGE(Brahmaputra!N132:N143)-AVERAGE(Brahmaputra!$N$2:$N$349)</f>
        <v>-1.6647526408045898E-2</v>
      </c>
      <c r="AA138" s="7">
        <f t="shared" si="35"/>
        <v>2.2934716319345241</v>
      </c>
      <c r="AB138" s="7">
        <f>Brahmaputra!N138-Z138-AA138-AVERAGE(Brahmaputra!$N$2:$N$349)</f>
        <v>-0.14481373276785714</v>
      </c>
      <c r="AC138" s="7">
        <f>AVERAGE(Brahmaputra!O132:O143)-AVERAGE(Brahmaputra!$O$2:$O$349)</f>
        <v>5.8877473850577289E-2</v>
      </c>
      <c r="AD138" s="7">
        <f t="shared" si="36"/>
        <v>1.3440184679761895</v>
      </c>
      <c r="AE138" s="7">
        <f>Brahmaputra!O138-AC138-AD138-AVERAGE(Brahmaputra!$O$2:$O$349)</f>
        <v>3.347443285714391E-2</v>
      </c>
      <c r="AF138" s="7">
        <f>AVERAGE(Brahmaputra!P132:P143)-AVERAGE(Brahmaputra!$P$2:$P$349)</f>
        <v>-0.26442126591954007</v>
      </c>
      <c r="AG138" s="7">
        <f t="shared" si="37"/>
        <v>-6.8888486279761851E-2</v>
      </c>
      <c r="AH138" s="7">
        <f>Brahmaputra!P138-AF138-AG138-AVERAGE(Brahmaputra!$P$2:$P$349)</f>
        <v>2.7100855446428596E-2</v>
      </c>
    </row>
    <row r="139" spans="1:34" x14ac:dyDescent="0.2">
      <c r="A139" s="3">
        <v>37057</v>
      </c>
      <c r="B139">
        <f t="shared" si="39"/>
        <v>2001</v>
      </c>
      <c r="C139">
        <f t="shared" si="40"/>
        <v>6</v>
      </c>
      <c r="D139" s="7">
        <f>AVERAGE(Brahmaputra!D133:D144)</f>
        <v>2.9483970166666666</v>
      </c>
      <c r="E139" s="7">
        <f t="shared" si="28"/>
        <v>6.5332860436309508</v>
      </c>
      <c r="F139" s="7">
        <f>Brahmaputra!D139-D139-E139</f>
        <v>0.68143339970238248</v>
      </c>
      <c r="G139" s="7">
        <f t="shared" si="41"/>
        <v>3.042199851321548</v>
      </c>
      <c r="H139" s="7">
        <f>AVERAGE(Brahmaputra!H133:H144)-AVERAGE(Brahmaputra!$H$2:$H$349)</f>
        <v>0.27754948158030857</v>
      </c>
      <c r="I139" s="7">
        <f t="shared" si="29"/>
        <v>-0.33502070056533739</v>
      </c>
      <c r="J139" s="7">
        <f>Brahmaputra!H139-H139-I139-AVERAGE(Brahmaputra!$H$2:$H$349)</f>
        <v>6.1166124732039862E-2</v>
      </c>
      <c r="K139" s="7">
        <f>AVERAGE(Brahmaputra!I133:I144)-AVERAGE(Brahmaputra!$I$2:$I$349)</f>
        <v>3.1080546327872867</v>
      </c>
      <c r="L139" s="7">
        <f t="shared" si="30"/>
        <v>0.9158503669047775</v>
      </c>
      <c r="M139" s="7">
        <f>Brahmaputra!I139-K139-L139-AVERAGE(Brahmaputra!$I$2:$I$349)</f>
        <v>0.12032441142858374</v>
      </c>
      <c r="N139" s="7">
        <f>AVERAGE(Brahmaputra!J133:J144)-AVERAGE(Brahmaputra!$J$2:$J$349)</f>
        <v>-0.40496285060344972</v>
      </c>
      <c r="O139" s="7">
        <f t="shared" si="31"/>
        <v>0.84369749714285636</v>
      </c>
      <c r="P139" s="7">
        <f>Brahmaputra!J139-N139-O139-AVERAGE(Brahmaputra!$J$2:$J$349)</f>
        <v>0.18661219202380952</v>
      </c>
      <c r="Q139" s="7">
        <f>AVERAGE(Brahmaputra!K133:K144)-AVERAGE(Brahmaputra!$K$2:$K$349)</f>
        <v>6.1134394540228731E-3</v>
      </c>
      <c r="R139" s="7">
        <f t="shared" si="32"/>
        <v>-5.5129099434523848E-2</v>
      </c>
      <c r="S139" s="7">
        <f>Brahmaputra!K139-Q139-R139-AVERAGE(Brahmaputra!$K$2:$K$349)</f>
        <v>-6.1920881398809524E-2</v>
      </c>
      <c r="T139" s="7">
        <f>AVERAGE(Brahmaputra!L133:L144)-AVERAGE(Brahmaputra!$L$2:$L$349)</f>
        <v>0.27846851557471641</v>
      </c>
      <c r="U139" s="7">
        <f t="shared" si="33"/>
        <v>2.7778064690476203</v>
      </c>
      <c r="V139" s="7">
        <f>Brahmaputra!L139-T139-U139-AVERAGE(Brahmaputra!$L$2:$L$349)</f>
        <v>0.4451289284523785</v>
      </c>
      <c r="W139" s="7">
        <f>AVERAGE(Brahmaputra!M133:M144)-AVERAGE(Brahmaputra!$M$2:$M$349)</f>
        <v>1.1572798850574828E-3</v>
      </c>
      <c r="X139" s="7">
        <f t="shared" si="34"/>
        <v>-6.6843621428571698E-3</v>
      </c>
      <c r="Y139" s="7">
        <f>Brahmaputra!M139-W139-X139-AVERAGE(Brahmaputra!$M$2:$M$349)</f>
        <v>-1.8414153571428282E-3</v>
      </c>
      <c r="Z139" s="7">
        <f>AVERAGE(Brahmaputra!N133:N144)-AVERAGE(Brahmaputra!$N$2:$N$349)</f>
        <v>-7.0480072241379199E-2</v>
      </c>
      <c r="AA139" s="7">
        <f t="shared" si="35"/>
        <v>-0.57267241250000045</v>
      </c>
      <c r="AB139" s="7">
        <f>Brahmaputra!N139-Z139-AA139-AVERAGE(Brahmaputra!$N$2:$N$349)</f>
        <v>4.0021097500000824E-2</v>
      </c>
      <c r="AC139" s="7">
        <f>AVERAGE(Brahmaputra!O133:O144)-AVERAGE(Brahmaputra!$O$2:$O$349)</f>
        <v>1.7692888850577404E-2</v>
      </c>
      <c r="AD139" s="7">
        <f t="shared" si="36"/>
        <v>1.9995909377380947</v>
      </c>
      <c r="AE139" s="7">
        <f>Brahmaputra!O139-AC139-AD139-AVERAGE(Brahmaputra!$O$2:$O$349)</f>
        <v>0.10922345809523826</v>
      </c>
      <c r="AF139" s="7">
        <f>AVERAGE(Brahmaputra!P133:P144)-AVERAGE(Brahmaputra!$P$2:$P$349)</f>
        <v>-0.26519525341953998</v>
      </c>
      <c r="AG139" s="7">
        <f t="shared" si="37"/>
        <v>0.96584900181547617</v>
      </c>
      <c r="AH139" s="7">
        <f>Brahmaputra!P139-AF139-AG139-AVERAGE(Brahmaputra!$P$2:$P$349)</f>
        <v>-0.21725756514880956</v>
      </c>
    </row>
    <row r="140" spans="1:34" x14ac:dyDescent="0.2">
      <c r="A140" s="3">
        <v>37087</v>
      </c>
      <c r="B140">
        <f t="shared" si="39"/>
        <v>2001</v>
      </c>
      <c r="C140">
        <f t="shared" si="40"/>
        <v>7</v>
      </c>
      <c r="D140" s="7">
        <f>AVERAGE(Brahmaputra!D134:D145)</f>
        <v>2.5581626700000006</v>
      </c>
      <c r="E140" s="7">
        <f t="shared" si="28"/>
        <v>11.902680418601191</v>
      </c>
      <c r="F140" s="7">
        <f>Brahmaputra!D140-D140-E140</f>
        <v>-3.8701152786011921</v>
      </c>
      <c r="G140" s="7">
        <f t="shared" si="41"/>
        <v>4.4873272980356127</v>
      </c>
      <c r="H140" s="7">
        <f>AVERAGE(Brahmaputra!H134:H145)-AVERAGE(Brahmaputra!$H$2:$H$349)</f>
        <v>0.21081262408017665</v>
      </c>
      <c r="I140" s="7">
        <f t="shared" si="29"/>
        <v>0.85920642654741641</v>
      </c>
      <c r="J140" s="7">
        <f>Brahmaputra!H140-H140-I140-AVERAGE(Brahmaputra!$H$2:$H$349)</f>
        <v>-0.44108000488063226</v>
      </c>
      <c r="K140" s="7">
        <f>AVERAGE(Brahmaputra!I134:I145)-AVERAGE(Brahmaputra!$I$2:$I$349)</f>
        <v>3.0321243552872943</v>
      </c>
      <c r="L140" s="7">
        <f t="shared" si="30"/>
        <v>8.4406965357146646E-2</v>
      </c>
      <c r="M140" s="7">
        <f>Brahmaputra!I140-K140-L140-AVERAGE(Brahmaputra!$I$2:$I$349)</f>
        <v>1.1416960476196891E-2</v>
      </c>
      <c r="N140" s="7">
        <f>AVERAGE(Brahmaputra!J134:J145)-AVERAGE(Brahmaputra!$J$2:$J$349)</f>
        <v>-0.45479445977011679</v>
      </c>
      <c r="O140" s="7">
        <f t="shared" si="31"/>
        <v>3.7229272643154747</v>
      </c>
      <c r="P140" s="7">
        <f>Brahmaputra!J140-N140-O140-AVERAGE(Brahmaputra!$J$2:$J$349)</f>
        <v>-1.3423199059821416</v>
      </c>
      <c r="Q140" s="7">
        <f>AVERAGE(Brahmaputra!K134:K145)-AVERAGE(Brahmaputra!$K$2:$K$349)</f>
        <v>9.0023477873562019E-3</v>
      </c>
      <c r="R140" s="7">
        <f t="shared" si="32"/>
        <v>-0.16249005544642856</v>
      </c>
      <c r="S140" s="7">
        <f>Brahmaputra!K140-Q140-R140-AVERAGE(Brahmaputra!$K$2:$K$349)</f>
        <v>0.10770011627976189</v>
      </c>
      <c r="T140" s="7">
        <f>AVERAGE(Brahmaputra!L134:L145)-AVERAGE(Brahmaputra!$L$2:$L$349)</f>
        <v>0.22822646890805043</v>
      </c>
      <c r="U140" s="7">
        <f t="shared" si="33"/>
        <v>5.2761234117559557</v>
      </c>
      <c r="V140" s="7">
        <f>Brahmaputra!L140-T140-U140-AVERAGE(Brahmaputra!$L$2:$L$349)</f>
        <v>-0.93491083758929072</v>
      </c>
      <c r="W140" s="7">
        <f>AVERAGE(Brahmaputra!M134:M145)-AVERAGE(Brahmaputra!$M$2:$M$349)</f>
        <v>1.0529548850574943E-3</v>
      </c>
      <c r="X140" s="7">
        <f t="shared" si="34"/>
        <v>8.9854504851190509E-2</v>
      </c>
      <c r="Y140" s="7">
        <f>Brahmaputra!M140-W140-X140-AVERAGE(Brahmaputra!$M$2:$M$349)</f>
        <v>-8.6307351190501036E-5</v>
      </c>
      <c r="Z140" s="7">
        <f>AVERAGE(Brahmaputra!N134:N145)-AVERAGE(Brahmaputra!$N$2:$N$349)</f>
        <v>-0.16933062557471223</v>
      </c>
      <c r="AA140" s="7">
        <f t="shared" si="35"/>
        <v>-1.6842659136904763</v>
      </c>
      <c r="AB140" s="7">
        <f>Brahmaputra!N140-Z140-AA140-AVERAGE(Brahmaputra!$N$2:$N$349)</f>
        <v>-5.9486079761903454E-3</v>
      </c>
      <c r="AC140" s="7">
        <f>AVERAGE(Brahmaputra!O134:O145)-AVERAGE(Brahmaputra!$O$2:$O$349)</f>
        <v>-3.3598021149421342E-2</v>
      </c>
      <c r="AD140" s="7">
        <f t="shared" si="36"/>
        <v>1.8777756315773804</v>
      </c>
      <c r="AE140" s="7">
        <f>Brahmaputra!O140-AC140-AD140-AVERAGE(Brahmaputra!$O$2:$O$349)</f>
        <v>-6.0142395744048116E-2</v>
      </c>
      <c r="AF140" s="7">
        <f>AVERAGE(Brahmaputra!P134:P145)-AVERAGE(Brahmaputra!$P$2:$P$349)</f>
        <v>-0.26533287258620664</v>
      </c>
      <c r="AG140" s="7">
        <f t="shared" si="37"/>
        <v>1.8391404206845241</v>
      </c>
      <c r="AH140" s="7">
        <f>Brahmaputra!P140-AF140-AG140-AVERAGE(Brahmaputra!$P$2:$P$349)</f>
        <v>-1.204721034851191</v>
      </c>
    </row>
    <row r="141" spans="1:34" x14ac:dyDescent="0.2">
      <c r="A141" s="3">
        <v>37118</v>
      </c>
      <c r="B141">
        <f t="shared" si="39"/>
        <v>2001</v>
      </c>
      <c r="C141">
        <f t="shared" si="40"/>
        <v>8</v>
      </c>
      <c r="D141" s="7">
        <f>AVERAGE(Brahmaputra!D135:D146)</f>
        <v>2.2048843908333331</v>
      </c>
      <c r="E141" s="7">
        <f t="shared" si="28"/>
        <v>11.76650009080357</v>
      </c>
      <c r="F141" s="7">
        <f>Brahmaputra!D141-D141-E141</f>
        <v>-1.8645996616369036</v>
      </c>
      <c r="G141" s="7">
        <f t="shared" si="41"/>
        <v>4.7300790190669044</v>
      </c>
      <c r="H141" s="7">
        <f>AVERAGE(Brahmaputra!H135:H146)-AVERAGE(Brahmaputra!$H$2:$H$349)</f>
        <v>0.14470646324684822</v>
      </c>
      <c r="I141" s="7">
        <f t="shared" si="29"/>
        <v>1.5773398983329798</v>
      </c>
      <c r="J141" s="7">
        <f>Brahmaputra!H141-H141-I141-AVERAGE(Brahmaputra!$H$2:$H$349)</f>
        <v>-0.54794129583285667</v>
      </c>
      <c r="K141" s="7">
        <f>AVERAGE(Brahmaputra!I135:I146)-AVERAGE(Brahmaputra!$I$2:$I$349)</f>
        <v>2.955816422787322</v>
      </c>
      <c r="L141" s="7">
        <f t="shared" si="30"/>
        <v>-0.7963218462797812</v>
      </c>
      <c r="M141" s="7">
        <f>Brahmaputra!I141-K141-L141-AVERAGE(Brahmaputra!$I$2:$I$349)</f>
        <v>8.6823754613106985E-2</v>
      </c>
      <c r="N141" s="7">
        <f>AVERAGE(Brahmaputra!J135:J146)-AVERAGE(Brahmaputra!$J$2:$J$349)</f>
        <v>-0.48437605560344998</v>
      </c>
      <c r="O141" s="7">
        <f t="shared" si="31"/>
        <v>4.498384583601192</v>
      </c>
      <c r="P141" s="7">
        <f>Brahmaputra!J141-N141-O141-AVERAGE(Brahmaputra!$J$2:$J$349)</f>
        <v>-1.2187474394345248</v>
      </c>
      <c r="Q141" s="7">
        <f>AVERAGE(Brahmaputra!K135:K146)-AVERAGE(Brahmaputra!$K$2:$K$349)</f>
        <v>9.5016161206895045E-3</v>
      </c>
      <c r="R141" s="7">
        <f t="shared" si="32"/>
        <v>-0.19940513428571427</v>
      </c>
      <c r="S141" s="7">
        <f>Brahmaputra!K141-Q141-R141-AVERAGE(Brahmaputra!$K$2:$K$349)</f>
        <v>1.4478966785714253E-2</v>
      </c>
      <c r="T141" s="7">
        <f>AVERAGE(Brahmaputra!L135:L146)-AVERAGE(Brahmaputra!$L$2:$L$349)</f>
        <v>0.19016492974138277</v>
      </c>
      <c r="U141" s="7">
        <f t="shared" si="33"/>
        <v>5.5353023097916658</v>
      </c>
      <c r="V141" s="7">
        <f>Brahmaputra!L141-T141-U141-AVERAGE(Brahmaputra!$L$2:$L$349)</f>
        <v>0.11890943354166872</v>
      </c>
      <c r="W141" s="7">
        <f>AVERAGE(Brahmaputra!M135:M146)-AVERAGE(Brahmaputra!$M$2:$M$349)</f>
        <v>8.5721905172414514E-4</v>
      </c>
      <c r="X141" s="7">
        <f t="shared" si="34"/>
        <v>9.0235917232142832E-2</v>
      </c>
      <c r="Y141" s="7">
        <f>Brahmaputra!M141-W141-X141-AVERAGE(Brahmaputra!$M$2:$M$349)</f>
        <v>-2.5580389880949794E-4</v>
      </c>
      <c r="Z141" s="7">
        <f>AVERAGE(Brahmaputra!N135:N146)-AVERAGE(Brahmaputra!$N$2:$N$349)</f>
        <v>-0.28008495640804543</v>
      </c>
      <c r="AA141" s="7">
        <f t="shared" si="35"/>
        <v>-1.9590079183928573</v>
      </c>
      <c r="AB141" s="7">
        <f>Brahmaputra!N141-Z141-AA141-AVERAGE(Brahmaputra!$N$2:$N$349)</f>
        <v>0.26038791755952362</v>
      </c>
      <c r="AC141" s="7">
        <f>AVERAGE(Brahmaputra!O135:O146)-AVERAGE(Brahmaputra!$O$2:$O$349)</f>
        <v>-6.6941058649423013E-2</v>
      </c>
      <c r="AD141" s="7">
        <f t="shared" si="36"/>
        <v>1.8896907220535706</v>
      </c>
      <c r="AE141" s="7">
        <f>Brahmaputra!O141-AC141-AD141-AVERAGE(Brahmaputra!$O$2:$O$349)</f>
        <v>4.7306971279763133E-2</v>
      </c>
      <c r="AF141" s="7">
        <f>AVERAGE(Brahmaputra!P135:P146)-AVERAGE(Brahmaputra!$P$2:$P$349)</f>
        <v>-0.26475790175287328</v>
      </c>
      <c r="AG141" s="7">
        <f t="shared" si="37"/>
        <v>1.1302839557142861</v>
      </c>
      <c r="AH141" s="7">
        <f>Brahmaputra!P141-AF141-AG141-AVERAGE(Brahmaputra!$P$2:$P$349)</f>
        <v>-0.62554344071428614</v>
      </c>
    </row>
    <row r="142" spans="1:34" x14ac:dyDescent="0.2">
      <c r="A142" s="3">
        <v>37149</v>
      </c>
      <c r="B142">
        <f t="shared" si="39"/>
        <v>2001</v>
      </c>
      <c r="C142">
        <f t="shared" si="40"/>
        <v>9</v>
      </c>
      <c r="D142" s="7">
        <f>AVERAGE(Brahmaputra!D136:D147)</f>
        <v>1.9082656508333329</v>
      </c>
      <c r="E142" s="7">
        <f t="shared" si="28"/>
        <v>9.5500981902678568</v>
      </c>
      <c r="F142" s="7">
        <f>Brahmaputra!D142-D142-E142</f>
        <v>-0.24653084110118861</v>
      </c>
      <c r="G142" s="7">
        <f t="shared" si="41"/>
        <v>3.7054098868038214</v>
      </c>
      <c r="H142" s="7">
        <f>AVERAGE(Brahmaputra!H136:H147)-AVERAGE(Brahmaputra!$H$2:$H$349)</f>
        <v>8.3086386580475846E-2</v>
      </c>
      <c r="I142" s="7">
        <f t="shared" si="29"/>
        <v>1.8639302937797311</v>
      </c>
      <c r="J142" s="7">
        <f>Brahmaputra!H142-H142-I142-AVERAGE(Brahmaputra!$H$2:$H$349)</f>
        <v>-0.3109975546132091</v>
      </c>
      <c r="K142" s="7">
        <f>AVERAGE(Brahmaputra!I136:I147)-AVERAGE(Brahmaputra!$I$2:$I$349)</f>
        <v>2.8767727161206551</v>
      </c>
      <c r="L142" s="7">
        <f t="shared" si="30"/>
        <v>-0.99622113336312168</v>
      </c>
      <c r="M142" s="7">
        <f>Brahmaputra!I142-K142-L142-AVERAGE(Brahmaputra!$I$2:$I$349)</f>
        <v>-7.2900541636883531E-2</v>
      </c>
      <c r="N142" s="7">
        <f>AVERAGE(Brahmaputra!J136:J147)-AVERAGE(Brahmaputra!$J$2:$J$349)</f>
        <v>-0.50064667310345001</v>
      </c>
      <c r="O142" s="7">
        <f t="shared" si="31"/>
        <v>4.1451948143452384</v>
      </c>
      <c r="P142" s="7">
        <f>Brahmaputra!J142-N142-O142-AVERAGE(Brahmaputra!$J$2:$J$349)</f>
        <v>-0.46303942267857146</v>
      </c>
      <c r="Q142" s="7">
        <f>AVERAGE(Brahmaputra!K136:K147)-AVERAGE(Brahmaputra!$K$2:$K$349)</f>
        <v>8.7144477873561943E-3</v>
      </c>
      <c r="R142" s="7">
        <f t="shared" si="32"/>
        <v>-0.1654841590773809</v>
      </c>
      <c r="S142" s="7">
        <f>Brahmaputra!K142-Q142-R142-AVERAGE(Brahmaputra!$K$2:$K$349)</f>
        <v>-4.33849100892858E-2</v>
      </c>
      <c r="T142" s="7">
        <f>AVERAGE(Brahmaputra!L136:L147)-AVERAGE(Brahmaputra!$L$2:$L$349)</f>
        <v>0.15851589640805042</v>
      </c>
      <c r="U142" s="7">
        <f t="shared" si="33"/>
        <v>4.2957818960714302</v>
      </c>
      <c r="V142" s="7">
        <f>Brahmaputra!L142-T142-U142-AVERAGE(Brahmaputra!$L$2:$L$349)</f>
        <v>2.9863690595236747E-2</v>
      </c>
      <c r="W142" s="7">
        <f>AVERAGE(Brahmaputra!M136:M147)-AVERAGE(Brahmaputra!$M$2:$M$349)</f>
        <v>6.6127488505748899E-4</v>
      </c>
      <c r="X142" s="7">
        <f t="shared" si="34"/>
        <v>9.0269482291666647E-2</v>
      </c>
      <c r="Y142" s="7">
        <f>Brahmaputra!M142-W142-X142-AVERAGE(Brahmaputra!$M$2:$M$349)</f>
        <v>-9.3424791666657514E-5</v>
      </c>
      <c r="Z142" s="7">
        <f>AVERAGE(Brahmaputra!N136:N147)-AVERAGE(Brahmaputra!$N$2:$N$349)</f>
        <v>-0.36109462224137867</v>
      </c>
      <c r="AA142" s="7">
        <f t="shared" si="35"/>
        <v>-1.9931098811904762</v>
      </c>
      <c r="AB142" s="7">
        <f>Brahmaputra!N142-Z142-AA142-AVERAGE(Brahmaputra!$N$2:$N$349)</f>
        <v>0.36289613619047589</v>
      </c>
      <c r="AC142" s="7">
        <f>AVERAGE(Brahmaputra!O136:O147)-AVERAGE(Brahmaputra!$O$2:$O$349)</f>
        <v>-9.2666185316089056E-2</v>
      </c>
      <c r="AD142" s="7">
        <f t="shared" si="36"/>
        <v>1.7862872265773841</v>
      </c>
      <c r="AE142" s="7">
        <f>Brahmaputra!O142-AC142-AD142-AVERAGE(Brahmaputra!$O$2:$O$349)</f>
        <v>9.0272073422616117E-2</v>
      </c>
      <c r="AF142" s="7">
        <f>AVERAGE(Brahmaputra!P136:P147)-AVERAGE(Brahmaputra!$P$2:$P$349)</f>
        <v>-0.26507713591953996</v>
      </c>
      <c r="AG142" s="7">
        <f t="shared" si="37"/>
        <v>0.52345403125000023</v>
      </c>
      <c r="AH142" s="7">
        <f>Brahmaputra!P142-AF142-AG142-AVERAGE(Brahmaputra!$P$2:$P$349)</f>
        <v>0.16085226791666662</v>
      </c>
    </row>
    <row r="143" spans="1:34" x14ac:dyDescent="0.2">
      <c r="A143" s="3">
        <v>37179</v>
      </c>
      <c r="B143">
        <f t="shared" si="39"/>
        <v>2001</v>
      </c>
      <c r="C143">
        <f t="shared" si="40"/>
        <v>10</v>
      </c>
      <c r="D143" s="7">
        <f>AVERAGE(Brahmaputra!D137:D148)</f>
        <v>1.6456982491666661</v>
      </c>
      <c r="E143" s="7">
        <f t="shared" si="28"/>
        <v>3.1015316704166667</v>
      </c>
      <c r="F143" s="7">
        <f>Brahmaputra!D143-D143-E143</f>
        <v>2.1596952804166669</v>
      </c>
      <c r="G143" s="7">
        <f t="shared" si="41"/>
        <v>1.6878791677453582</v>
      </c>
      <c r="H143" s="7">
        <f>AVERAGE(Brahmaputra!H137:H148)-AVERAGE(Brahmaputra!$H$2:$H$349)</f>
        <v>2.6328777413823445E-2</v>
      </c>
      <c r="I143" s="7">
        <f t="shared" si="29"/>
        <v>1.5615270709822653</v>
      </c>
      <c r="J143" s="7">
        <f>Brahmaputra!H143-H143-I143-AVERAGE(Brahmaputra!$H$2:$H$349)</f>
        <v>9.7113477350944777E-2</v>
      </c>
      <c r="K143" s="7">
        <f>AVERAGE(Brahmaputra!I137:I148)-AVERAGE(Brahmaputra!$I$2:$I$349)</f>
        <v>2.7976323711206419</v>
      </c>
      <c r="L143" s="7">
        <f t="shared" si="30"/>
        <v>-0.68984669729167081</v>
      </c>
      <c r="M143" s="7">
        <f>Brahmaputra!I143-K143-L143-AVERAGE(Brahmaputra!$I$2:$I$349)</f>
        <v>-4.4069272708327389E-2</v>
      </c>
      <c r="N143" s="7">
        <f>AVERAGE(Brahmaputra!J137:J148)-AVERAGE(Brahmaputra!$J$2:$J$349)</f>
        <v>-0.50980912393678324</v>
      </c>
      <c r="O143" s="7">
        <f t="shared" si="31"/>
        <v>2.2050390265773805</v>
      </c>
      <c r="P143" s="7">
        <f>Brahmaputra!J143-N143-O143-AVERAGE(Brahmaputra!$J$2:$J$349)</f>
        <v>0.41249685592261986</v>
      </c>
      <c r="Q143" s="7">
        <f>AVERAGE(Brahmaputra!K137:K148)-AVERAGE(Brahmaputra!$K$2:$K$349)</f>
        <v>9.7415827873561511E-3</v>
      </c>
      <c r="R143" s="7">
        <f t="shared" si="32"/>
        <v>-3.8391004761904712E-2</v>
      </c>
      <c r="S143" s="7">
        <f>Brahmaputra!K143-Q143-R143-AVERAGE(Brahmaputra!$K$2:$K$349)</f>
        <v>-7.7895439404761929E-2</v>
      </c>
      <c r="T143" s="7">
        <f>AVERAGE(Brahmaputra!L137:L148)-AVERAGE(Brahmaputra!$L$2:$L$349)</f>
        <v>0.13330921140805074</v>
      </c>
      <c r="U143" s="7">
        <f t="shared" si="33"/>
        <v>0.73292811175595229</v>
      </c>
      <c r="V143" s="7">
        <f>Brahmaputra!L143-T143-U143-AVERAGE(Brahmaputra!$L$2:$L$349)</f>
        <v>0.76445525991071239</v>
      </c>
      <c r="W143" s="7">
        <f>AVERAGE(Brahmaputra!M137:M148)-AVERAGE(Brahmaputra!$M$2:$M$349)</f>
        <v>4.6533071839080509E-4</v>
      </c>
      <c r="X143" s="7">
        <f t="shared" si="34"/>
        <v>9.0308443422619095E-2</v>
      </c>
      <c r="Y143" s="7">
        <f>Brahmaputra!M143-W143-X143-AVERAGE(Brahmaputra!$M$2:$M$349)</f>
        <v>6.3558244047579038E-5</v>
      </c>
      <c r="Z143" s="7">
        <f>AVERAGE(Brahmaputra!N137:N148)-AVERAGE(Brahmaputra!$N$2:$N$349)</f>
        <v>-0.42929995890804551</v>
      </c>
      <c r="AA143" s="7">
        <f t="shared" si="35"/>
        <v>-1.748290648452381</v>
      </c>
      <c r="AB143" s="7">
        <f>Brahmaputra!N143-Z143-AA143-AVERAGE(Brahmaputra!$N$2:$N$349)</f>
        <v>0.27995026011904756</v>
      </c>
      <c r="AC143" s="7">
        <f>AVERAGE(Brahmaputra!O137:O148)-AVERAGE(Brahmaputra!$O$2:$O$349)</f>
        <v>-0.1173851061494231</v>
      </c>
      <c r="AD143" s="7">
        <f t="shared" si="36"/>
        <v>1.2664617161309533</v>
      </c>
      <c r="AE143" s="7">
        <f>Brahmaputra!O143-AC143-AD143-AVERAGE(Brahmaputra!$O$2:$O$349)</f>
        <v>0.23878416470238228</v>
      </c>
      <c r="AF143" s="7">
        <f>AVERAGE(Brahmaputra!P137:P148)-AVERAGE(Brahmaputra!$P$2:$P$349)</f>
        <v>-0.26528551508620668</v>
      </c>
      <c r="AG143" s="7">
        <f t="shared" si="37"/>
        <v>-0.27820306464285721</v>
      </c>
      <c r="AH143" s="7">
        <f>Brahmaputra!P143-AF143-AG143-AVERAGE(Brahmaputra!$P$2:$P$349)</f>
        <v>0.48876759297619055</v>
      </c>
    </row>
    <row r="144" spans="1:34" x14ac:dyDescent="0.2">
      <c r="A144" s="3">
        <v>37210</v>
      </c>
      <c r="B144">
        <f t="shared" si="39"/>
        <v>2001</v>
      </c>
      <c r="C144">
        <f t="shared" si="40"/>
        <v>11</v>
      </c>
      <c r="D144" s="7">
        <f>AVERAGE(Brahmaputra!D138:D149)</f>
        <v>1.5823420483333326</v>
      </c>
      <c r="E144" s="7">
        <f t="shared" si="28"/>
        <v>-3.8334403570833331</v>
      </c>
      <c r="F144" s="7">
        <f>Brahmaputra!D144-D144-E144</f>
        <v>0.82928195875000021</v>
      </c>
      <c r="G144" s="7">
        <f t="shared" si="41"/>
        <v>-0.78191741123179137</v>
      </c>
      <c r="H144" s="7">
        <f>AVERAGE(Brahmaputra!H138:H149)-AVERAGE(Brahmaputra!$H$2:$H$349)</f>
        <v>-1.3222003419627981E-2</v>
      </c>
      <c r="I144" s="7">
        <f t="shared" si="29"/>
        <v>0.78955750136890401</v>
      </c>
      <c r="J144" s="7">
        <f>Brahmaputra!H144-H144-I144-AVERAGE(Brahmaputra!$H$2:$H$349)</f>
        <v>4.4925327797727732E-2</v>
      </c>
      <c r="K144" s="7">
        <f>AVERAGE(Brahmaputra!I138:I149)-AVERAGE(Brahmaputra!$I$2:$I$349)</f>
        <v>2.7188518786206544</v>
      </c>
      <c r="L144" s="7">
        <f t="shared" si="30"/>
        <v>-0.51615917145832668</v>
      </c>
      <c r="M144" s="7">
        <f>Brahmaputra!I144-K144-L144-AVERAGE(Brahmaputra!$I$2:$I$349)</f>
        <v>-4.8644266041677042E-2</v>
      </c>
      <c r="N144" s="7">
        <f>AVERAGE(Brahmaputra!J138:J149)-AVERAGE(Brahmaputra!$J$2:$J$349)</f>
        <v>-0.49842886893678262</v>
      </c>
      <c r="O144" s="7">
        <f t="shared" si="31"/>
        <v>-0.23055486505952505</v>
      </c>
      <c r="P144" s="7">
        <f>Brahmaputra!J144-N144-O144-AVERAGE(Brahmaputra!$J$2:$J$349)</f>
        <v>0.31246236255952464</v>
      </c>
      <c r="Q144" s="7">
        <f>AVERAGE(Brahmaputra!K138:K149)-AVERAGE(Brahmaputra!$K$2:$K$349)</f>
        <v>1.9152236206894657E-3</v>
      </c>
      <c r="R144" s="7">
        <f t="shared" si="32"/>
        <v>0.116870997797619</v>
      </c>
      <c r="S144" s="7">
        <f>Brahmaputra!K144-Q144-R144-AVERAGE(Brahmaputra!$K$2:$K$349)</f>
        <v>-1.840638279761897E-2</v>
      </c>
      <c r="T144" s="7">
        <f>AVERAGE(Brahmaputra!L138:L149)-AVERAGE(Brahmaputra!$L$2:$L$349)</f>
        <v>0.15241929557471678</v>
      </c>
      <c r="U144" s="7">
        <f t="shared" si="33"/>
        <v>-2.1226351544047617</v>
      </c>
      <c r="V144" s="7">
        <f>Brahmaputra!L144-T144-U144-AVERAGE(Brahmaputra!$L$2:$L$349)</f>
        <v>0.15285985190476126</v>
      </c>
      <c r="W144" s="7">
        <f>AVERAGE(Brahmaputra!M138:M149)-AVERAGE(Brahmaputra!$M$2:$M$349)</f>
        <v>7.9262321839079775E-4</v>
      </c>
      <c r="X144" s="7">
        <f t="shared" si="34"/>
        <v>-6.7878083333333394E-3</v>
      </c>
      <c r="Y144" s="7">
        <f>Brahmaputra!M144-W144-X144-AVERAGE(Brahmaputra!$M$2:$M$349)</f>
        <v>-1.3733124999999735E-3</v>
      </c>
      <c r="Z144" s="7">
        <f>AVERAGE(Brahmaputra!N138:N149)-AVERAGE(Brahmaputra!$N$2:$N$349)</f>
        <v>-0.49442077557471231</v>
      </c>
      <c r="AA144" s="7">
        <f t="shared" si="35"/>
        <v>-1.0832380851488095</v>
      </c>
      <c r="AB144" s="7">
        <f>Brahmaputra!N144-Z144-AA144-AVERAGE(Brahmaputra!$N$2:$N$349)</f>
        <v>5.0895513482142718E-2</v>
      </c>
      <c r="AC144" s="7">
        <f>AVERAGE(Brahmaputra!O138:O149)-AVERAGE(Brahmaputra!$O$2:$O$349)</f>
        <v>-2.8529204482754977E-2</v>
      </c>
      <c r="AD144" s="7">
        <f t="shared" si="36"/>
        <v>-3.2371246011905441E-2</v>
      </c>
      <c r="AE144" s="7">
        <f>Brahmaputra!O144-AC144-AD144-AVERAGE(Brahmaputra!$O$2:$O$349)</f>
        <v>7.0760965178571666E-2</v>
      </c>
      <c r="AF144" s="7">
        <f>AVERAGE(Brahmaputra!P138:P149)-AVERAGE(Brahmaputra!$P$2:$P$349)</f>
        <v>-0.25703768591954002</v>
      </c>
      <c r="AG144" s="7">
        <f t="shared" si="37"/>
        <v>-0.74812064749999996</v>
      </c>
      <c r="AH144" s="7">
        <f>Brahmaputra!P144-AF144-AG144-AVERAGE(Brahmaputra!$P$2:$P$349)</f>
        <v>0.26579037666666672</v>
      </c>
    </row>
    <row r="145" spans="1:34" x14ac:dyDescent="0.2">
      <c r="A145" s="3">
        <v>37240</v>
      </c>
      <c r="B145">
        <f t="shared" si="39"/>
        <v>2001</v>
      </c>
      <c r="C145">
        <f t="shared" si="40"/>
        <v>12</v>
      </c>
      <c r="D145" s="7">
        <f>AVERAGE(Brahmaputra!D139:D150)</f>
        <v>1.4370452566666669</v>
      </c>
      <c r="E145" s="7">
        <f t="shared" si="28"/>
        <v>-7.6711023341964264</v>
      </c>
      <c r="F145" s="7">
        <f>Brahmaputra!D145-D145-E145</f>
        <v>0.61781752752975905</v>
      </c>
      <c r="G145" s="7">
        <f t="shared" si="41"/>
        <v>-3.0421998513215467</v>
      </c>
      <c r="H145" s="7">
        <f>AVERAGE(Brahmaputra!H139:H150)-AVERAGE(Brahmaputra!$H$2:$H$349)</f>
        <v>-4.5479084252974644E-2</v>
      </c>
      <c r="I145" s="7">
        <f t="shared" si="29"/>
        <v>0.11721601964302408</v>
      </c>
      <c r="J145" s="7">
        <f>Brahmaputra!H145-H145-I145-AVERAGE(Brahmaputra!$H$2:$H$349)</f>
        <v>7.0446740356942428E-2</v>
      </c>
      <c r="K145" s="7">
        <f>AVERAGE(Brahmaputra!I139:I150)-AVERAGE(Brahmaputra!$I$2:$I$349)</f>
        <v>2.6417549394539606</v>
      </c>
      <c r="L145" s="7">
        <f t="shared" si="30"/>
        <v>-0.36286529005954549</v>
      </c>
      <c r="M145" s="7">
        <f>Brahmaputra!I145-K145-L145-AVERAGE(Brahmaputra!$I$2:$I$349)</f>
        <v>-2.4873258273771626E-2</v>
      </c>
      <c r="N145" s="7">
        <f>AVERAGE(Brahmaputra!J139:J150)-AVERAGE(Brahmaputra!$J$2:$J$349)</f>
        <v>-0.49050993477011628</v>
      </c>
      <c r="O145" s="7">
        <f t="shared" si="31"/>
        <v>-1.4915722126785718</v>
      </c>
      <c r="P145" s="7">
        <f>Brahmaputra!J145-N145-O145-AVERAGE(Brahmaputra!$J$2:$J$349)</f>
        <v>0.35451265601190496</v>
      </c>
      <c r="Q145" s="7">
        <f>AVERAGE(Brahmaputra!K139:K150)-AVERAGE(Brahmaputra!$K$2:$K$349)</f>
        <v>-3.3693847126438081E-3</v>
      </c>
      <c r="R145" s="7">
        <f t="shared" si="32"/>
        <v>0.28360994648809518</v>
      </c>
      <c r="S145" s="7">
        <f>Brahmaputra!K145-Q145-R145-AVERAGE(Brahmaputra!$K$2:$K$349)</f>
        <v>-4.8708131547618994E-3</v>
      </c>
      <c r="T145" s="7">
        <f>AVERAGE(Brahmaputra!L139:L150)-AVERAGE(Brahmaputra!$L$2:$L$349)</f>
        <v>0.11197555724138386</v>
      </c>
      <c r="U145" s="7">
        <f t="shared" si="33"/>
        <v>-2.9537349427678565</v>
      </c>
      <c r="V145" s="7">
        <f>Brahmaputra!L145-T145-U145-AVERAGE(Brahmaputra!$L$2:$L$349)</f>
        <v>0.11838440860118915</v>
      </c>
      <c r="W145" s="7">
        <f>AVERAGE(Brahmaputra!M139:M150)-AVERAGE(Brahmaputra!$M$2:$M$349)</f>
        <v>7.926232183908255E-4</v>
      </c>
      <c r="X145" s="7">
        <f t="shared" si="34"/>
        <v>-9.6227267172619049E-2</v>
      </c>
      <c r="Y145" s="7">
        <f>Brahmaputra!M145-W145-X145-AVERAGE(Brahmaputra!$M$2:$M$349)</f>
        <v>-4.4927366071428887E-4</v>
      </c>
      <c r="Z145" s="7">
        <f>AVERAGE(Brahmaputra!N139:N150)-AVERAGE(Brahmaputra!$N$2:$N$349)</f>
        <v>-0.5057172864080457</v>
      </c>
      <c r="AA145" s="7">
        <f t="shared" si="35"/>
        <v>-0.56486741089285708</v>
      </c>
      <c r="AB145" s="7">
        <f>Brahmaputra!N145-Z145-AA145-AVERAGE(Brahmaputra!$N$2:$N$349)</f>
        <v>-0.12759302994047617</v>
      </c>
      <c r="AC145" s="7">
        <f>AVERAGE(Brahmaputra!O139:O150)-AVERAGE(Brahmaputra!$O$2:$O$349)</f>
        <v>-1.8167056149421157E-2</v>
      </c>
      <c r="AD145" s="7">
        <f t="shared" si="36"/>
        <v>-1.8336483524702381</v>
      </c>
      <c r="AE145" s="7">
        <f>Brahmaputra!O145-AC145-AD145-AVERAGE(Brahmaputra!$O$2:$O$349)</f>
        <v>-2.9193216696430824E-2</v>
      </c>
      <c r="AF145" s="7">
        <f>AVERAGE(Brahmaputra!P139:P150)-AVERAGE(Brahmaputra!$P$2:$P$349)</f>
        <v>-0.25423998091953992</v>
      </c>
      <c r="AG145" s="7">
        <f t="shared" si="37"/>
        <v>-0.76901577732142856</v>
      </c>
      <c r="AH145" s="7">
        <f>Brahmaputra!P145-AF145-AG145-AVERAGE(Brahmaputra!$P$2:$P$349)</f>
        <v>0.26143648148809517</v>
      </c>
    </row>
    <row r="146" spans="1:34" x14ac:dyDescent="0.2">
      <c r="A146" s="3">
        <v>37271</v>
      </c>
      <c r="B146">
        <f t="shared" si="39"/>
        <v>2002</v>
      </c>
      <c r="C146">
        <f t="shared" si="40"/>
        <v>1</v>
      </c>
      <c r="D146" s="7">
        <f>AVERAGE(Brahmaputra!D140:D151)</f>
        <v>1.1318256458333324</v>
      </c>
      <c r="E146" s="7">
        <f t="shared" si="28"/>
        <v>-9.8310118021726201</v>
      </c>
      <c r="F146" s="7">
        <f>Brahmaputra!D146-D146-E146</f>
        <v>0.3893688463392877</v>
      </c>
      <c r="G146" s="7"/>
      <c r="H146" s="7">
        <f>AVERAGE(Brahmaputra!H140:H151)-AVERAGE(Brahmaputra!$H$2:$H$349)</f>
        <v>-8.337174341966147E-2</v>
      </c>
      <c r="I146" s="7">
        <f t="shared" si="29"/>
        <v>-0.70243490354141613</v>
      </c>
      <c r="J146" s="7">
        <f>Brahmaputra!H146-H146-I146-AVERAGE(Brahmaputra!$H$2:$H$349)</f>
        <v>5.0548912708109128E-2</v>
      </c>
      <c r="K146" s="7">
        <f>AVERAGE(Brahmaputra!I140:I151)-AVERAGE(Brahmaputra!$I$2:$I$349)</f>
        <v>2.5582276919539595</v>
      </c>
      <c r="L146" s="7">
        <f t="shared" si="30"/>
        <v>-0.18310013217261201</v>
      </c>
      <c r="M146" s="7">
        <f>Brahmaputra!I146-K146-L146-AVERAGE(Brahmaputra!$I$2:$I$349)</f>
        <v>-3.9999586606995763E-3</v>
      </c>
      <c r="N146" s="7">
        <f>AVERAGE(Brahmaputra!J140:J151)-AVERAGE(Brahmaputra!$J$2:$J$349)</f>
        <v>-0.53547190310344916</v>
      </c>
      <c r="O146" s="7">
        <f t="shared" si="31"/>
        <v>-2.6937458217857149</v>
      </c>
      <c r="P146" s="7">
        <f>Brahmaputra!J146-N146-O146-AVERAGE(Brahmaputra!$J$2:$J$349)</f>
        <v>0.43275120345238083</v>
      </c>
      <c r="Q146" s="7">
        <f>AVERAGE(Brahmaputra!K140:K151)-AVERAGE(Brahmaputra!$K$2:$K$349)</f>
        <v>-2.5888863793104844E-3</v>
      </c>
      <c r="R146" s="7">
        <f t="shared" si="32"/>
        <v>0.284020681547619</v>
      </c>
      <c r="S146" s="7">
        <f>Brahmaputra!K146-Q146-R146-AVERAGE(Brahmaputra!$K$2:$K$349)</f>
        <v>2.7449703452380958E-2</v>
      </c>
      <c r="T146" s="7">
        <f>AVERAGE(Brahmaputra!L140:L151)-AVERAGE(Brahmaputra!$L$2:$L$349)</f>
        <v>-8.5300144252826726E-3</v>
      </c>
      <c r="U146" s="7">
        <f t="shared" si="33"/>
        <v>-3.5539900079464291</v>
      </c>
      <c r="V146" s="7">
        <f>Brahmaputra!L146-T146-U146-AVERAGE(Brahmaputra!$L$2:$L$349)</f>
        <v>0.13196120544642831</v>
      </c>
      <c r="W146" s="7">
        <f>AVERAGE(Brahmaputra!M140:M151)-AVERAGE(Brahmaputra!$M$2:$M$349)</f>
        <v>1.4302498850574663E-3</v>
      </c>
      <c r="X146" s="7">
        <f t="shared" si="34"/>
        <v>-1.2000330327380931E-2</v>
      </c>
      <c r="Y146" s="7">
        <f>Brahmaputra!M146-W146-X146-AVERAGE(Brahmaputra!$M$2:$M$349)</f>
        <v>-2.0248717261905913E-4</v>
      </c>
      <c r="Z146" s="7">
        <f>AVERAGE(Brahmaputra!N140:N151)-AVERAGE(Brahmaputra!$N$2:$N$349)</f>
        <v>-0.51882569890804553</v>
      </c>
      <c r="AA146" s="7">
        <f t="shared" si="35"/>
        <v>0.22313553074404791</v>
      </c>
      <c r="AB146" s="7">
        <f>Brahmaputra!N146-Z146-AA146-AVERAGE(Brahmaputra!$N$2:$N$349)</f>
        <v>-0.39859864907738141</v>
      </c>
      <c r="AC146" s="7">
        <f>AVERAGE(Brahmaputra!O140:O151)-AVERAGE(Brahmaputra!$O$2:$O$349)</f>
        <v>-2.722775698275548E-2</v>
      </c>
      <c r="AD146" s="7">
        <f t="shared" si="36"/>
        <v>-2.4335143675297619</v>
      </c>
      <c r="AE146" s="7">
        <f>Brahmaputra!O146-AC146-AD146-AVERAGE(Brahmaputra!$O$2:$O$349)</f>
        <v>-0.1095436708035713</v>
      </c>
      <c r="AF146" s="7">
        <f>AVERAGE(Brahmaputra!P140:P151)-AVERAGE(Brahmaputra!$P$2:$P$349)</f>
        <v>-0.25182195008620678</v>
      </c>
      <c r="AG146" s="7">
        <f t="shared" si="37"/>
        <v>-0.75938111583333334</v>
      </c>
      <c r="AH146" s="7">
        <f>Brahmaputra!P146-AF146-AG146-AVERAGE(Brahmaputra!$P$2:$P$349)</f>
        <v>0.25901074916666689</v>
      </c>
    </row>
    <row r="147" spans="1:34" x14ac:dyDescent="0.2">
      <c r="A147" s="3">
        <v>37302</v>
      </c>
      <c r="B147">
        <f t="shared" si="39"/>
        <v>2002</v>
      </c>
      <c r="C147">
        <f t="shared" si="40"/>
        <v>2</v>
      </c>
      <c r="D147" s="7">
        <f>AVERAGE(Brahmaputra!D141:D152)</f>
        <v>1.5135016833333335</v>
      </c>
      <c r="E147" s="7">
        <f t="shared" si="28"/>
        <v>-10.399447832172621</v>
      </c>
      <c r="F147" s="7">
        <f>Brahmaputra!D147-D147-E147</f>
        <v>-0.58784116116071239</v>
      </c>
      <c r="G147" s="7"/>
      <c r="H147" s="7">
        <f>AVERAGE(Brahmaputra!H141:H152)-AVERAGE(Brahmaputra!$H$2:$H$349)</f>
        <v>-4.3297076752992325E-2</v>
      </c>
      <c r="I147" s="7">
        <f t="shared" si="29"/>
        <v>-1.1313571025597184</v>
      </c>
      <c r="J147" s="7">
        <f>Brahmaputra!H147-H147-I147-AVERAGE(Brahmaputra!$H$2:$H$349)</f>
        <v>-2.0991734940253082E-2</v>
      </c>
      <c r="K147" s="7">
        <f>AVERAGE(Brahmaputra!I141:I152)-AVERAGE(Brahmaputra!$I$2:$I$349)</f>
        <v>2.4924756619539892</v>
      </c>
      <c r="L147" s="7">
        <f t="shared" si="30"/>
        <v>5.4967789672630829E-2</v>
      </c>
      <c r="M147" s="7">
        <f>Brahmaputra!I147-K147-L147-AVERAGE(Brahmaputra!$I$2:$I$349)</f>
        <v>-4.4548580505974655E-2</v>
      </c>
      <c r="N147" s="7">
        <f>AVERAGE(Brahmaputra!J141:J152)-AVERAGE(Brahmaputra!$J$2:$J$349)</f>
        <v>-0.39841825393678265</v>
      </c>
      <c r="O147" s="7">
        <f t="shared" si="31"/>
        <v>-3.2128204064583334</v>
      </c>
      <c r="P147" s="7">
        <f>Brahmaputra!J147-N147-O147-AVERAGE(Brahmaputra!$J$2:$J$349)</f>
        <v>0.30076325895833289</v>
      </c>
      <c r="Q147" s="7">
        <f>AVERAGE(Brahmaputra!K141:K152)-AVERAGE(Brahmaputra!$K$2:$K$349)</f>
        <v>-1.5636657212643845E-2</v>
      </c>
      <c r="R147" s="7">
        <f t="shared" si="32"/>
        <v>3.4406856696428567E-2</v>
      </c>
      <c r="S147" s="7">
        <f>Brahmaputra!K147-Q147-R147-AVERAGE(Brahmaputra!$K$2:$K$349)</f>
        <v>5.3928079136904783E-2</v>
      </c>
      <c r="T147" s="7">
        <f>AVERAGE(Brahmaputra!L141:L152)-AVERAGE(Brahmaputra!$L$2:$L$349)</f>
        <v>0.1069659847413833</v>
      </c>
      <c r="U147" s="7">
        <f t="shared" si="33"/>
        <v>-3.8932249065476183</v>
      </c>
      <c r="V147" s="7">
        <f>Brahmaputra!L147-T147-U147-AVERAGE(Brahmaputra!$L$2:$L$349)</f>
        <v>-0.10344543511904902</v>
      </c>
      <c r="W147" s="7">
        <f>AVERAGE(Brahmaputra!M141:M152)-AVERAGE(Brahmaputra!$M$2:$M$349)</f>
        <v>1.0255115517241453E-3</v>
      </c>
      <c r="X147" s="7">
        <f t="shared" si="34"/>
        <v>-1.1441993244047627E-2</v>
      </c>
      <c r="Y147" s="7">
        <f>Brahmaputra!M147-W147-X147-AVERAGE(Brahmaputra!$M$2:$M$349)</f>
        <v>1.5952407738095697E-4</v>
      </c>
      <c r="Z147" s="7">
        <f>AVERAGE(Brahmaputra!N141:N152)-AVERAGE(Brahmaputra!$N$2:$N$349)</f>
        <v>-0.52156242724137902</v>
      </c>
      <c r="AA147" s="7">
        <f t="shared" si="35"/>
        <v>1.2550268405654763</v>
      </c>
      <c r="AB147" s="7">
        <f>Brahmaputra!N147-Z147-AA147-AVERAGE(Brahmaputra!$N$2:$N$349)</f>
        <v>-0.59132149056547645</v>
      </c>
      <c r="AC147" s="7">
        <f>AVERAGE(Brahmaputra!O141:O152)-AVERAGE(Brahmaputra!$O$2:$O$349)</f>
        <v>-1.3523616149422324E-2</v>
      </c>
      <c r="AD147" s="7">
        <f t="shared" si="36"/>
        <v>-2.758445452797619</v>
      </c>
      <c r="AE147" s="7">
        <f>Brahmaputra!O147-AC147-AD147-AVERAGE(Brahmaputra!$O$2:$O$349)</f>
        <v>-0.25768018636904788</v>
      </c>
      <c r="AF147" s="7">
        <f>AVERAGE(Brahmaputra!P141:P152)-AVERAGE(Brahmaputra!$P$2:$P$349)</f>
        <v>-9.4535445086206593E-2</v>
      </c>
      <c r="AG147" s="7">
        <f t="shared" si="37"/>
        <v>-0.73655440919642856</v>
      </c>
      <c r="AH147" s="7">
        <f>Brahmaputra!P147-AF147-AG147-AVERAGE(Brahmaputra!$P$2:$P$349)</f>
        <v>7.5301537529761875E-2</v>
      </c>
    </row>
    <row r="148" spans="1:34" x14ac:dyDescent="0.2">
      <c r="A148" s="3">
        <v>37330</v>
      </c>
      <c r="B148">
        <f t="shared" si="39"/>
        <v>2002</v>
      </c>
      <c r="C148">
        <f t="shared" si="40"/>
        <v>3</v>
      </c>
      <c r="D148" s="7">
        <f>AVERAGE(Brahmaputra!D142:D153)</f>
        <v>1.9029186958333337</v>
      </c>
      <c r="E148" s="7">
        <f t="shared" si="28"/>
        <v>-8.9591136421726176</v>
      </c>
      <c r="F148" s="7">
        <f>Brahmaputra!D148-D148-E148</f>
        <v>-1.8397420236607154</v>
      </c>
      <c r="G148" s="7"/>
      <c r="H148" s="7">
        <f>AVERAGE(Brahmaputra!H142:H153)-AVERAGE(Brahmaputra!$H$2:$H$349)</f>
        <v>2.2615805746909245E-2</v>
      </c>
      <c r="I148" s="7">
        <f t="shared" si="29"/>
        <v>-1.4790100816072709</v>
      </c>
      <c r="J148" s="7">
        <f>Brahmaputra!H148-H148-I148-AVERAGE(Brahmaputra!$H$2:$H$349)</f>
        <v>-0.12926628839261411</v>
      </c>
      <c r="K148" s="7">
        <f>AVERAGE(Brahmaputra!I142:I153)-AVERAGE(Brahmaputra!$I$2:$I$349)</f>
        <v>2.4359628294539846</v>
      </c>
      <c r="L148" s="7">
        <f t="shared" si="30"/>
        <v>0.38689349922620409</v>
      </c>
      <c r="M148" s="7">
        <f>Brahmaputra!I148-K148-L148-AVERAGE(Brahmaputra!$I$2:$I$349)</f>
        <v>-8.6219697559542396E-2</v>
      </c>
      <c r="N148" s="7">
        <f>AVERAGE(Brahmaputra!J142:J153)-AVERAGE(Brahmaputra!$J$2:$J$349)</f>
        <v>-0.19798297310344992</v>
      </c>
      <c r="O148" s="7">
        <f t="shared" si="31"/>
        <v>-3.3254686616666671</v>
      </c>
      <c r="P148" s="7">
        <f>Brahmaputra!J148-N148-O148-AVERAGE(Brahmaputra!$J$2:$J$349)</f>
        <v>-6.9893466666659521E-3</v>
      </c>
      <c r="Q148" s="7">
        <f>AVERAGE(Brahmaputra!K142:K153)-AVERAGE(Brahmaputra!$K$2:$K$349)</f>
        <v>-1.9509723879310492E-2</v>
      </c>
      <c r="R148" s="7">
        <f t="shared" si="32"/>
        <v>3.16305175892857E-2</v>
      </c>
      <c r="S148" s="7">
        <f>Brahmaputra!K148-Q148-R148-AVERAGE(Brahmaputra!$K$2:$K$349)</f>
        <v>5.51015149107143E-2</v>
      </c>
      <c r="T148" s="7">
        <f>AVERAGE(Brahmaputra!L142:L153)-AVERAGE(Brahmaputra!$L$2:$L$349)</f>
        <v>0.16069019390805028</v>
      </c>
      <c r="U148" s="7">
        <f t="shared" si="33"/>
        <v>-3.7069207016071424</v>
      </c>
      <c r="V148" s="7">
        <f>Brahmaputra!L148-T148-U148-AVERAGE(Brahmaputra!$L$2:$L$349)</f>
        <v>-0.5167466992261911</v>
      </c>
      <c r="W148" s="7">
        <f>AVERAGE(Brahmaputra!M142:M153)-AVERAGE(Brahmaputra!$M$2:$M$349)</f>
        <v>6.1942488505750681E-4</v>
      </c>
      <c r="X148" s="7">
        <f t="shared" si="34"/>
        <v>-1.138205517857141E-2</v>
      </c>
      <c r="Y148" s="7">
        <f>Brahmaputra!M148-W148-X148-AVERAGE(Brahmaputra!$M$2:$M$349)</f>
        <v>5.0567267857137832E-4</v>
      </c>
      <c r="Z148" s="7">
        <f>AVERAGE(Brahmaputra!N142:N153)-AVERAGE(Brahmaputra!$N$2:$N$349)</f>
        <v>-0.52199843390804568</v>
      </c>
      <c r="AA148" s="7">
        <f t="shared" si="35"/>
        <v>2.3465298505952386</v>
      </c>
      <c r="AB148" s="7">
        <f>Brahmaputra!N148-Z148-AA148-AVERAGE(Brahmaputra!$N$2:$N$349)</f>
        <v>-0.59237499392857185</v>
      </c>
      <c r="AC148" s="7">
        <f>AVERAGE(Brahmaputra!O142:O153)-AVERAGE(Brahmaputra!$O$2:$O$349)</f>
        <v>-5.8314378160897462E-3</v>
      </c>
      <c r="AD148" s="7">
        <f t="shared" si="36"/>
        <v>-2.5350125833333319</v>
      </c>
      <c r="AE148" s="7">
        <f>Brahmaputra!O148-AC148-AD148-AVERAGE(Brahmaputra!$O$2:$O$349)</f>
        <v>-0.46029609416666695</v>
      </c>
      <c r="AF148" s="7">
        <f>AVERAGE(Brahmaputra!P142:P153)-AVERAGE(Brahmaputra!$P$2:$P$349)</f>
        <v>2.8341099913793411E-2</v>
      </c>
      <c r="AG148" s="7">
        <f t="shared" si="37"/>
        <v>-0.6663830883035714</v>
      </c>
      <c r="AH148" s="7">
        <f>Brahmaputra!P148-AF148-AG148-AVERAGE(Brahmaputra!$P$2:$P$349)</f>
        <v>-0.10346469836309535</v>
      </c>
    </row>
    <row r="149" spans="1:34" x14ac:dyDescent="0.2">
      <c r="A149" s="3">
        <v>37361</v>
      </c>
      <c r="B149">
        <f t="shared" si="39"/>
        <v>2002</v>
      </c>
      <c r="C149">
        <f t="shared" si="40"/>
        <v>4</v>
      </c>
      <c r="D149" s="7">
        <f>AVERAGE(Brahmaputra!D143:D154)</f>
        <v>1.7025684116666666</v>
      </c>
      <c r="E149" s="7">
        <f t="shared" si="28"/>
        <v>-4.1105988170833339</v>
      </c>
      <c r="F149" s="7">
        <f>Brahmaputra!D149-D149-E149</f>
        <v>-0.55232511458333278</v>
      </c>
      <c r="G149" s="7"/>
      <c r="H149" s="7">
        <f>AVERAGE(Brahmaputra!H143:H154)-AVERAGE(Brahmaputra!$H$2:$H$349)</f>
        <v>3.1679526580205675E-2</v>
      </c>
      <c r="I149" s="7">
        <f t="shared" si="29"/>
        <v>-1.7137204121727336</v>
      </c>
      <c r="J149" s="7">
        <f>Brahmaputra!H149-H149-I149-AVERAGE(Brahmaputra!$H$2:$H$349)</f>
        <v>-7.0367718660463652E-2</v>
      </c>
      <c r="K149" s="7">
        <f>AVERAGE(Brahmaputra!I143:I154)-AVERAGE(Brahmaputra!$I$2:$I$349)</f>
        <v>2.4158485661206441</v>
      </c>
      <c r="L149" s="7">
        <f t="shared" si="30"/>
        <v>0.71717339565478255</v>
      </c>
      <c r="M149" s="7">
        <f>Brahmaputra!I149-K149-L149-AVERAGE(Brahmaputra!$I$2:$I$349)</f>
        <v>-0.11787428065478878</v>
      </c>
      <c r="N149" s="7">
        <f>AVERAGE(Brahmaputra!J143:J154)-AVERAGE(Brahmaputra!$J$2:$J$349)</f>
        <v>-0.20215446310344909</v>
      </c>
      <c r="O149" s="7">
        <f t="shared" si="31"/>
        <v>-2.9575804788095241</v>
      </c>
      <c r="P149" s="7">
        <f>Brahmaputra!J149-N149-O149-AVERAGE(Brahmaputra!$J$2:$J$349)</f>
        <v>2.181915047619043E-2</v>
      </c>
      <c r="Q149" s="7">
        <f>AVERAGE(Brahmaputra!K143:K154)-AVERAGE(Brahmaputra!$K$2:$K$349)</f>
        <v>-7.7439072126437858E-3</v>
      </c>
      <c r="R149" s="7">
        <f t="shared" si="32"/>
        <v>-6.7919355922619051E-2</v>
      </c>
      <c r="S149" s="7">
        <f>Brahmaputra!K149-Q149-R149-AVERAGE(Brahmaputra!$K$2:$K$349)</f>
        <v>-5.8792658244047669E-2</v>
      </c>
      <c r="T149" s="7">
        <f>AVERAGE(Brahmaputra!L143:L154)-AVERAGE(Brahmaputra!$L$2:$L$349)</f>
        <v>2.0935342241382493E-2</v>
      </c>
      <c r="U149" s="7">
        <f t="shared" si="33"/>
        <v>-2.2841316058333341</v>
      </c>
      <c r="V149" s="7">
        <f>Brahmaputra!L149-T149-U149-AVERAGE(Brahmaputra!$L$2:$L$349)</f>
        <v>-0.19060764333333235</v>
      </c>
      <c r="W149" s="7">
        <f>AVERAGE(Brahmaputra!M143:M154)-AVERAGE(Brahmaputra!$M$2:$M$349)</f>
        <v>2.1333821839084055E-4</v>
      </c>
      <c r="X149" s="7">
        <f t="shared" si="34"/>
        <v>-6.833581175595238E-2</v>
      </c>
      <c r="Y149" s="7">
        <f>Brahmaputra!M149-W149-X149-AVERAGE(Brahmaputra!$M$2:$M$349)</f>
        <v>4.3685959226190396E-3</v>
      </c>
      <c r="Z149" s="7">
        <f>AVERAGE(Brahmaputra!N143:N154)-AVERAGE(Brahmaputra!$N$2:$N$349)</f>
        <v>-0.52124930057471208</v>
      </c>
      <c r="AA149" s="7">
        <f t="shared" si="35"/>
        <v>3.3466519697916675</v>
      </c>
      <c r="AB149" s="7">
        <f>Brahmaputra!N149-Z149-AA149-AVERAGE(Brahmaputra!$N$2:$N$349)</f>
        <v>-0.51520159645833452</v>
      </c>
      <c r="AC149" s="7">
        <f>AVERAGE(Brahmaputra!O143:O154)-AVERAGE(Brahmaputra!$O$2:$O$349)</f>
        <v>-1.6091781149421891E-2</v>
      </c>
      <c r="AD149" s="7">
        <f t="shared" si="36"/>
        <v>-0.60610946633928542</v>
      </c>
      <c r="AE149" s="7">
        <f>Brahmaputra!O149-AC149-AD149-AVERAGE(Brahmaputra!$O$2:$O$349)</f>
        <v>0.36335067217261852</v>
      </c>
      <c r="AF149" s="7">
        <f>AVERAGE(Brahmaputra!P143:P154)-AVERAGE(Brahmaputra!$P$2:$P$349)</f>
        <v>-1.888043175287335E-2</v>
      </c>
      <c r="AG149" s="7">
        <f t="shared" si="37"/>
        <v>-0.47663300770833333</v>
      </c>
      <c r="AH149" s="7">
        <f>Brahmaputra!P149-AF149-AG149-AVERAGE(Brahmaputra!$P$2:$P$349)</f>
        <v>1.0971172708333365E-2</v>
      </c>
    </row>
    <row r="150" spans="1:34" x14ac:dyDescent="0.2">
      <c r="A150" s="3">
        <v>37391</v>
      </c>
      <c r="B150">
        <f t="shared" si="39"/>
        <v>2002</v>
      </c>
      <c r="C150">
        <f t="shared" si="40"/>
        <v>5</v>
      </c>
      <c r="D150" s="7">
        <f>AVERAGE(Brahmaputra!D144:D155)</f>
        <v>1.5269157091666663</v>
      </c>
      <c r="E150" s="7">
        <f t="shared" si="28"/>
        <v>1.2718823487797624</v>
      </c>
      <c r="F150" s="7">
        <f>Brahmaputra!D150-D150-E150</f>
        <v>0.14431074205357142</v>
      </c>
      <c r="G150" s="7"/>
      <c r="H150" s="7">
        <f>AVERAGE(Brahmaputra!H144:H155)-AVERAGE(Brahmaputra!$H$2:$H$349)</f>
        <v>1.0474895746824586E-2</v>
      </c>
      <c r="I150" s="7">
        <f t="shared" si="29"/>
        <v>-1.3916413443748752</v>
      </c>
      <c r="J150" s="7">
        <f>Brahmaputra!H150-H150-I150-AVERAGE(Brahmaputra!$H$2:$H$349)</f>
        <v>1.321828437505701E-2</v>
      </c>
      <c r="K150" s="7">
        <f>AVERAGE(Brahmaputra!I144:I155)-AVERAGE(Brahmaputra!$I$2:$I$349)</f>
        <v>2.3896816502872866</v>
      </c>
      <c r="L150" s="7">
        <f t="shared" si="30"/>
        <v>1.0434534668750075</v>
      </c>
      <c r="M150" s="7">
        <f>Brahmaputra!I150-K150-L150-AVERAGE(Brahmaputra!$I$2:$I$349)</f>
        <v>-0.15581092604165292</v>
      </c>
      <c r="N150" s="7">
        <f>AVERAGE(Brahmaputra!J144:J155)-AVERAGE(Brahmaputra!$J$2:$J$349)</f>
        <v>-0.2520073906034499</v>
      </c>
      <c r="O150" s="7">
        <f t="shared" si="31"/>
        <v>-1.5444974760416668</v>
      </c>
      <c r="P150" s="7">
        <f>Brahmaputra!J150-N150-O150-AVERAGE(Brahmaputra!$J$2:$J$349)</f>
        <v>9.4118905208333103E-2</v>
      </c>
      <c r="Q150" s="7">
        <f>AVERAGE(Brahmaputra!K144:K155)-AVERAGE(Brahmaputra!$K$2:$K$349)</f>
        <v>-1.0100755459771515E-3</v>
      </c>
      <c r="R150" s="7">
        <f t="shared" si="32"/>
        <v>-6.0785711785714319E-2</v>
      </c>
      <c r="S150" s="7">
        <f>Brahmaputra!K150-Q150-R150-AVERAGE(Brahmaputra!$K$2:$K$349)</f>
        <v>-2.9884414047619046E-2</v>
      </c>
      <c r="T150" s="7">
        <f>AVERAGE(Brahmaputra!L144:L155)-AVERAGE(Brahmaputra!$L$2:$L$349)</f>
        <v>-4.7708386091950494E-2</v>
      </c>
      <c r="U150" s="7">
        <f t="shared" si="33"/>
        <v>-0.1956460049107136</v>
      </c>
      <c r="V150" s="7">
        <f>Brahmaputra!L150-T150-U150-AVERAGE(Brahmaputra!$L$2:$L$349)</f>
        <v>-6.5237345922620094E-2</v>
      </c>
      <c r="W150" s="7">
        <f>AVERAGE(Brahmaputra!M144:M155)-AVERAGE(Brahmaputra!$M$2:$M$349)</f>
        <v>-1.9274844827582571E-4</v>
      </c>
      <c r="X150" s="7">
        <f t="shared" si="34"/>
        <v>-0.14760211184523811</v>
      </c>
      <c r="Y150" s="7">
        <f>Brahmaputra!M150-W150-X150-AVERAGE(Brahmaputra!$M$2:$M$349)</f>
        <v>-3.6553732142857731E-4</v>
      </c>
      <c r="Z150" s="7">
        <f>AVERAGE(Brahmaputra!N144:N155)-AVERAGE(Brahmaputra!$N$2:$N$349)</f>
        <v>-0.49612190724137917</v>
      </c>
      <c r="AA150" s="7">
        <f t="shared" si="35"/>
        <v>2.2934716319345241</v>
      </c>
      <c r="AB150" s="7">
        <f>Brahmaputra!N150-Z150-AA150-AVERAGE(Brahmaputra!$N$2:$N$349)</f>
        <v>0.19910251806547663</v>
      </c>
      <c r="AC150" s="7">
        <f>AVERAGE(Brahmaputra!O144:O155)-AVERAGE(Brahmaputra!$O$2:$O$349)</f>
        <v>-2.7663426149421966E-2</v>
      </c>
      <c r="AD150" s="7">
        <f t="shared" si="36"/>
        <v>1.3440184679761895</v>
      </c>
      <c r="AE150" s="7">
        <f>Brahmaputra!O150-AC150-AD150-AVERAGE(Brahmaputra!$O$2:$O$349)</f>
        <v>0.24436111285714368</v>
      </c>
      <c r="AF150" s="7">
        <f>AVERAGE(Brahmaputra!P144:P155)-AVERAGE(Brahmaputra!$P$2:$P$349)</f>
        <v>-4.8545293419539948E-2</v>
      </c>
      <c r="AG150" s="7">
        <f t="shared" si="37"/>
        <v>-6.8888486279761851E-2</v>
      </c>
      <c r="AH150" s="7">
        <f>Brahmaputra!P150-AF150-AG150-AVERAGE(Brahmaputra!$P$2:$P$349)</f>
        <v>-0.1552026570535715</v>
      </c>
    </row>
    <row r="151" spans="1:34" x14ac:dyDescent="0.2">
      <c r="A151" s="3">
        <v>37422</v>
      </c>
      <c r="B151">
        <f t="shared" si="39"/>
        <v>2002</v>
      </c>
      <c r="C151">
        <f t="shared" si="40"/>
        <v>6</v>
      </c>
      <c r="D151" s="7">
        <f>AVERAGE(Brahmaputra!D145:D156)</f>
        <v>1.4907249508333329</v>
      </c>
      <c r="E151" s="7">
        <f t="shared" si="28"/>
        <v>6.5332860436309508</v>
      </c>
      <c r="F151" s="7">
        <f>Brahmaputra!D151-D151-E151</f>
        <v>-1.5235298644642841</v>
      </c>
      <c r="G151" s="7"/>
      <c r="H151" s="7">
        <f>AVERAGE(Brahmaputra!H145:H156)-AVERAGE(Brahmaputra!$H$2:$H$349)</f>
        <v>-6.6910675320741575E-4</v>
      </c>
      <c r="I151" s="7">
        <f t="shared" si="29"/>
        <v>-0.33502070056533739</v>
      </c>
      <c r="J151" s="7">
        <f>Brahmaputra!H151-H151-I151-AVERAGE(Brahmaputra!$H$2:$H$349)</f>
        <v>-0.1153271969344587</v>
      </c>
      <c r="K151" s="7">
        <f>AVERAGE(Brahmaputra!I145:I156)-AVERAGE(Brahmaputra!$I$2:$I$349)</f>
        <v>2.3652179961206201</v>
      </c>
      <c r="L151" s="7">
        <f t="shared" si="30"/>
        <v>0.9158503669047775</v>
      </c>
      <c r="M151" s="7">
        <f>Brahmaputra!I151-K151-L151-AVERAGE(Brahmaputra!$I$2:$I$349)</f>
        <v>-0.1391659219047483</v>
      </c>
      <c r="N151" s="7">
        <f>AVERAGE(Brahmaputra!J145:J156)-AVERAGE(Brahmaputra!$J$2:$J$349)</f>
        <v>-0.27720608810344949</v>
      </c>
      <c r="O151" s="7">
        <f t="shared" si="31"/>
        <v>0.84369749714285636</v>
      </c>
      <c r="P151" s="7">
        <f>Brahmaputra!J151-N151-O151-AVERAGE(Brahmaputra!$J$2:$J$349)</f>
        <v>-0.48068819047619016</v>
      </c>
      <c r="Q151" s="7">
        <f>AVERAGE(Brahmaputra!K145:K156)-AVERAGE(Brahmaputra!$K$2:$K$349)</f>
        <v>8.0477612068952098E-4</v>
      </c>
      <c r="R151" s="7">
        <f t="shared" si="32"/>
        <v>-5.5129099434523848E-2</v>
      </c>
      <c r="S151" s="7">
        <f>Brahmaputra!K151-Q151-R151-AVERAGE(Brahmaputra!$K$2:$K$349)</f>
        <v>-4.7246238065476176E-2</v>
      </c>
      <c r="T151" s="7">
        <f>AVERAGE(Brahmaputra!L145:L156)-AVERAGE(Brahmaputra!$L$2:$L$349)</f>
        <v>-7.0013596091950347E-2</v>
      </c>
      <c r="U151" s="7">
        <f t="shared" si="33"/>
        <v>2.7778064690476203</v>
      </c>
      <c r="V151" s="7">
        <f>Brahmaputra!L151-T151-U151-AVERAGE(Brahmaputra!$L$2:$L$349)</f>
        <v>-0.65245581988095402</v>
      </c>
      <c r="W151" s="7">
        <f>AVERAGE(Brahmaputra!M145:M156)-AVERAGE(Brahmaputra!$M$2:$M$349)</f>
        <v>4.4487821839084285E-4</v>
      </c>
      <c r="X151" s="7">
        <f t="shared" si="34"/>
        <v>-6.6843621428571698E-3</v>
      </c>
      <c r="Y151" s="7">
        <f>Brahmaputra!M151-W151-X151-AVERAGE(Brahmaputra!$M$2:$M$349)</f>
        <v>6.5225063095238067E-3</v>
      </c>
      <c r="Z151" s="7">
        <f>AVERAGE(Brahmaputra!N145:N156)-AVERAGE(Brahmaputra!$N$2:$N$349)</f>
        <v>-0.45466972307471254</v>
      </c>
      <c r="AA151" s="7">
        <f t="shared" si="35"/>
        <v>-0.57267241250000045</v>
      </c>
      <c r="AB151" s="7">
        <f>Brahmaputra!N151-Z151-AA151-AVERAGE(Brahmaputra!$N$2:$N$349)</f>
        <v>0.26690979833333417</v>
      </c>
      <c r="AC151" s="7">
        <f>AVERAGE(Brahmaputra!O145:O156)-AVERAGE(Brahmaputra!$O$2:$O$349)</f>
        <v>-2.3532346982756636E-2</v>
      </c>
      <c r="AD151" s="7">
        <f t="shared" si="36"/>
        <v>1.9995909377380947</v>
      </c>
      <c r="AE151" s="7">
        <f>Brahmaputra!O151-AC151-AD151-AVERAGE(Brahmaputra!$O$2:$O$349)</f>
        <v>4.1720283928572854E-2</v>
      </c>
      <c r="AF151" s="7">
        <f>AVERAGE(Brahmaputra!P145:P156)-AVERAGE(Brahmaputra!$P$2:$P$349)</f>
        <v>-4.9658327586206696E-2</v>
      </c>
      <c r="AG151" s="7">
        <f t="shared" si="37"/>
        <v>0.96584900181547617</v>
      </c>
      <c r="AH151" s="7">
        <f>Brahmaputra!P151-AF151-AG151-AVERAGE(Brahmaputra!$P$2:$P$349)</f>
        <v>-0.40377812098214294</v>
      </c>
    </row>
    <row r="152" spans="1:34" x14ac:dyDescent="0.2">
      <c r="A152" s="3">
        <v>37452</v>
      </c>
      <c r="B152">
        <f t="shared" si="39"/>
        <v>2002</v>
      </c>
      <c r="C152">
        <f t="shared" si="40"/>
        <v>7</v>
      </c>
      <c r="D152" s="7">
        <f>AVERAGE(Brahmaputra!D146:D157)</f>
        <v>1.4962910316666662</v>
      </c>
      <c r="E152" s="7">
        <f t="shared" si="28"/>
        <v>11.902680418601191</v>
      </c>
      <c r="F152" s="7">
        <f>Brahmaputra!D152-D152-E152</f>
        <v>1.7718688097321422</v>
      </c>
      <c r="G152" s="7"/>
      <c r="H152" s="7">
        <f>AVERAGE(Brahmaputra!H146:H157)-AVERAGE(Brahmaputra!$H$2:$H$349)</f>
        <v>-9.2140284197057554E-3</v>
      </c>
      <c r="I152" s="7">
        <f t="shared" si="29"/>
        <v>0.85920642654741641</v>
      </c>
      <c r="J152" s="7">
        <f>Brahmaputra!H152-H152-I152-AVERAGE(Brahmaputra!$H$2:$H$349)</f>
        <v>0.25984264761927989</v>
      </c>
      <c r="K152" s="7">
        <f>AVERAGE(Brahmaputra!I146:I157)-AVERAGE(Brahmaputra!$I$2:$I$349)</f>
        <v>2.3393333677873045</v>
      </c>
      <c r="L152" s="7">
        <f t="shared" si="30"/>
        <v>8.4406965357146646E-2</v>
      </c>
      <c r="M152" s="7">
        <f>Brahmaputra!I152-K152-L152-AVERAGE(Brahmaputra!$I$2:$I$349)</f>
        <v>-8.4816412023812404E-2</v>
      </c>
      <c r="N152" s="7">
        <f>AVERAGE(Brahmaputra!J146:J157)-AVERAGE(Brahmaputra!$J$2:$J$349)</f>
        <v>-0.28960041727011587</v>
      </c>
      <c r="O152" s="7">
        <f t="shared" si="31"/>
        <v>3.7229272643154747</v>
      </c>
      <c r="P152" s="7">
        <f>Brahmaputra!J152-N152-O152-AVERAGE(Brahmaputra!$J$2:$J$349)</f>
        <v>0.1371298415178579</v>
      </c>
      <c r="Q152" s="7">
        <f>AVERAGE(Brahmaputra!K146:K157)-AVERAGE(Brahmaputra!$K$2:$K$349)</f>
        <v>1.3349194540228093E-3</v>
      </c>
      <c r="R152" s="7">
        <f t="shared" si="32"/>
        <v>-0.16249005544642856</v>
      </c>
      <c r="S152" s="7">
        <f>Brahmaputra!K152-Q152-R152-AVERAGE(Brahmaputra!$K$2:$K$349)</f>
        <v>-4.1205705386904767E-2</v>
      </c>
      <c r="T152" s="7">
        <f>AVERAGE(Brahmaputra!L146:L157)-AVERAGE(Brahmaputra!$L$2:$L$349)</f>
        <v>-8.0674065258616423E-2</v>
      </c>
      <c r="U152" s="7">
        <f t="shared" si="33"/>
        <v>5.2761234117559557</v>
      </c>
      <c r="V152" s="7">
        <f>Brahmaputra!L152-T152-U152-AVERAGE(Brahmaputra!$L$2:$L$349)</f>
        <v>0.7599416865773776</v>
      </c>
      <c r="W152" s="7">
        <f>AVERAGE(Brahmaputra!M146:M157)-AVERAGE(Brahmaputra!$M$2:$M$349)</f>
        <v>-7.0062614942495438E-5</v>
      </c>
      <c r="X152" s="7">
        <f t="shared" si="34"/>
        <v>8.9854504851190509E-2</v>
      </c>
      <c r="Y152" s="7">
        <f>Brahmaputra!M152-W152-X152-AVERAGE(Brahmaputra!$M$2:$M$349)</f>
        <v>-3.8201498511905296E-3</v>
      </c>
      <c r="Z152" s="7">
        <f>AVERAGE(Brahmaputra!N146:N157)-AVERAGE(Brahmaputra!$N$2:$N$349)</f>
        <v>-0.40859826807471267</v>
      </c>
      <c r="AA152" s="7">
        <f t="shared" si="35"/>
        <v>-1.6842659136904763</v>
      </c>
      <c r="AB152" s="7">
        <f>Brahmaputra!N152-Z152-AA152-AVERAGE(Brahmaputra!$N$2:$N$349)</f>
        <v>0.20047829452380972</v>
      </c>
      <c r="AC152" s="7">
        <f>AVERAGE(Brahmaputra!O146:O157)-AVERAGE(Brahmaputra!$O$2:$O$349)</f>
        <v>-6.5471286494211967E-3</v>
      </c>
      <c r="AD152" s="7">
        <f t="shared" si="36"/>
        <v>1.8777756315773804</v>
      </c>
      <c r="AE152" s="7">
        <f>Brahmaputra!O152-AC152-AD152-AVERAGE(Brahmaputra!$O$2:$O$349)</f>
        <v>7.7256401755951387E-2</v>
      </c>
      <c r="AF152" s="7">
        <f>AVERAGE(Brahmaputra!P146:P157)-AVERAGE(Brahmaputra!$P$2:$P$349)</f>
        <v>-4.9677675086206574E-2</v>
      </c>
      <c r="AG152" s="7">
        <f t="shared" si="37"/>
        <v>1.8391404206845241</v>
      </c>
      <c r="AH152" s="7">
        <f>Brahmaputra!P152-AF152-AG152-AVERAGE(Brahmaputra!$P$2:$P$349)</f>
        <v>0.46706182764880921</v>
      </c>
    </row>
    <row r="153" spans="1:34" x14ac:dyDescent="0.2">
      <c r="A153" s="3">
        <v>37483</v>
      </c>
      <c r="B153">
        <f t="shared" si="39"/>
        <v>2002</v>
      </c>
      <c r="C153">
        <f t="shared" si="40"/>
        <v>8</v>
      </c>
      <c r="D153" s="7">
        <f>AVERAGE(Brahmaputra!D147:D158)</f>
        <v>1.510304480833333</v>
      </c>
      <c r="E153" s="7">
        <f t="shared" si="28"/>
        <v>11.76650009080357</v>
      </c>
      <c r="F153" s="7">
        <f>Brahmaputra!D153-D153-E153</f>
        <v>3.5029843983630951</v>
      </c>
      <c r="G153" s="7"/>
      <c r="H153" s="7">
        <f>AVERAGE(Brahmaputra!H147:H158)-AVERAGE(Brahmaputra!$H$2:$H$349)</f>
        <v>-1.4971677586459009E-2</v>
      </c>
      <c r="I153" s="7">
        <f t="shared" si="29"/>
        <v>1.5773398983329798</v>
      </c>
      <c r="J153" s="7">
        <f>Brahmaputra!H153-H153-I153-AVERAGE(Brahmaputra!$H$2:$H$349)</f>
        <v>0.40269143500051996</v>
      </c>
      <c r="K153" s="7">
        <f>AVERAGE(Brahmaputra!I147:I158)-AVERAGE(Brahmaputra!$I$2:$I$349)</f>
        <v>2.3156396469539686</v>
      </c>
      <c r="L153" s="7">
        <f t="shared" si="30"/>
        <v>-0.7963218462797812</v>
      </c>
      <c r="M153" s="7">
        <f>Brahmaputra!I153-K153-L153-AVERAGE(Brahmaputra!$I$2:$I$349)</f>
        <v>4.8846540446461972E-2</v>
      </c>
      <c r="N153" s="7">
        <f>AVERAGE(Brahmaputra!J147:J158)-AVERAGE(Brahmaputra!$J$2:$J$349)</f>
        <v>-0.29668552227011569</v>
      </c>
      <c r="O153" s="7">
        <f t="shared" si="31"/>
        <v>4.498384583601192</v>
      </c>
      <c r="P153" s="7">
        <f>Brahmaputra!J153-N153-O153-AVERAGE(Brahmaputra!$J$2:$J$349)</f>
        <v>0.99878539723214033</v>
      </c>
      <c r="Q153" s="7">
        <f>AVERAGE(Brahmaputra!K147:K158)-AVERAGE(Brahmaputra!$K$2:$K$349)</f>
        <v>-1.5664221264388711E-4</v>
      </c>
      <c r="R153" s="7">
        <f t="shared" si="32"/>
        <v>-0.19940513428571427</v>
      </c>
      <c r="S153" s="7">
        <f>Brahmaputra!K153-Q153-R153-AVERAGE(Brahmaputra!$K$2:$K$349)</f>
        <v>-2.233957488095234E-2</v>
      </c>
      <c r="T153" s="7">
        <f>AVERAGE(Brahmaputra!L147:L158)-AVERAGE(Brahmaputra!$L$2:$L$349)</f>
        <v>-9.0715877758616337E-2</v>
      </c>
      <c r="U153" s="7">
        <f t="shared" si="33"/>
        <v>5.5353023097916658</v>
      </c>
      <c r="V153" s="7">
        <f>Brahmaputra!L153-T153-U153-AVERAGE(Brahmaputra!$L$2:$L$349)</f>
        <v>1.0444807510416663</v>
      </c>
      <c r="W153" s="7">
        <f>AVERAGE(Brahmaputra!M147:M158)-AVERAGE(Brahmaputra!$M$2:$M$349)</f>
        <v>-2.0482261494250698E-4</v>
      </c>
      <c r="X153" s="7">
        <f t="shared" si="34"/>
        <v>9.0235917232142832E-2</v>
      </c>
      <c r="Y153" s="7">
        <f>Brahmaputra!M153-W153-X153-AVERAGE(Brahmaputra!$M$2:$M$349)</f>
        <v>-4.066802232142841E-3</v>
      </c>
      <c r="Z153" s="7">
        <f>AVERAGE(Brahmaputra!N147:N158)-AVERAGE(Brahmaputra!$N$2:$N$349)</f>
        <v>-0.3620217880747123</v>
      </c>
      <c r="AA153" s="7">
        <f t="shared" si="35"/>
        <v>-1.9590079183928573</v>
      </c>
      <c r="AB153" s="7">
        <f>Brahmaputra!N153-Z153-AA153-AVERAGE(Brahmaputra!$N$2:$N$349)</f>
        <v>0.33709266922619063</v>
      </c>
      <c r="AC153" s="7">
        <f>AVERAGE(Brahmaputra!O147:O158)-AVERAGE(Brahmaputra!$O$2:$O$349)</f>
        <v>9.929503017245267E-3</v>
      </c>
      <c r="AD153" s="7">
        <f t="shared" si="36"/>
        <v>1.8896907220535706</v>
      </c>
      <c r="AE153" s="7">
        <f>Brahmaputra!O153-AC153-AD153-AVERAGE(Brahmaputra!$O$2:$O$349)</f>
        <v>6.2742549613094667E-2</v>
      </c>
      <c r="AF153" s="7">
        <f>AVERAGE(Brahmaputra!P147:P158)-AVERAGE(Brahmaputra!$P$2:$P$349)</f>
        <v>-5.0511438419539978E-2</v>
      </c>
      <c r="AG153" s="7">
        <f t="shared" si="37"/>
        <v>1.1302839557142861</v>
      </c>
      <c r="AH153" s="7">
        <f>Brahmaputra!P153-AF153-AG153-AVERAGE(Brahmaputra!$P$2:$P$349)</f>
        <v>0.63472863595238072</v>
      </c>
    </row>
    <row r="154" spans="1:34" x14ac:dyDescent="0.2">
      <c r="A154" s="3">
        <v>37514</v>
      </c>
      <c r="B154">
        <f t="shared" si="39"/>
        <v>2002</v>
      </c>
      <c r="C154">
        <f t="shared" si="40"/>
        <v>9</v>
      </c>
      <c r="D154" s="7">
        <f>AVERAGE(Brahmaputra!D148:D159)</f>
        <v>1.5850534741666664</v>
      </c>
      <c r="E154" s="7">
        <f t="shared" si="28"/>
        <v>9.5500981902678568</v>
      </c>
      <c r="F154" s="7">
        <f>Brahmaputra!D154-D154-E154</f>
        <v>-2.3275220744345235</v>
      </c>
      <c r="G154" s="7"/>
      <c r="H154" s="7">
        <f>AVERAGE(Brahmaputra!H148:H159)-AVERAGE(Brahmaputra!$H$2:$H$349)</f>
        <v>-1.7809812586392582E-2</v>
      </c>
      <c r="I154" s="7">
        <f t="shared" si="29"/>
        <v>1.8639302937797311</v>
      </c>
      <c r="J154" s="7">
        <f>Brahmaputra!H154-H154-I154-AVERAGE(Brahmaputra!$H$2:$H$349)</f>
        <v>-0.10133670544632878</v>
      </c>
      <c r="K154" s="7">
        <f>AVERAGE(Brahmaputra!I148:I159)-AVERAGE(Brahmaputra!$I$2:$I$349)</f>
        <v>2.2945348344539838</v>
      </c>
      <c r="L154" s="7">
        <f t="shared" si="30"/>
        <v>-0.99622113336312168</v>
      </c>
      <c r="M154" s="7">
        <f>Brahmaputra!I154-K154-L154-AVERAGE(Brahmaputra!$I$2:$I$349)</f>
        <v>0.26796618002978789</v>
      </c>
      <c r="N154" s="7">
        <f>AVERAGE(Brahmaputra!J148:J159)-AVERAGE(Brahmaputra!$J$2:$J$349)</f>
        <v>-0.30010747977011576</v>
      </c>
      <c r="O154" s="7">
        <f t="shared" si="31"/>
        <v>4.1451948143452384</v>
      </c>
      <c r="P154" s="7">
        <f>Brahmaputra!J154-N154-O154-AVERAGE(Brahmaputra!$J$2:$J$349)</f>
        <v>-0.71363649601190549</v>
      </c>
      <c r="Q154" s="7">
        <f>AVERAGE(Brahmaputra!K148:K159)-AVERAGE(Brahmaputra!$K$2:$K$349)</f>
        <v>-7.1648522126438463E-3</v>
      </c>
      <c r="R154" s="7">
        <f t="shared" si="32"/>
        <v>-0.1654841590773809</v>
      </c>
      <c r="S154" s="7">
        <f>Brahmaputra!K154-Q154-R154-AVERAGE(Brahmaputra!$K$2:$K$349)</f>
        <v>0.11368418991071422</v>
      </c>
      <c r="T154" s="7">
        <f>AVERAGE(Brahmaputra!L148:L159)-AVERAGE(Brahmaputra!$L$2:$L$349)</f>
        <v>-9.3619816091950803E-2</v>
      </c>
      <c r="U154" s="7">
        <f t="shared" si="33"/>
        <v>4.2957818960714302</v>
      </c>
      <c r="V154" s="7">
        <f>Brahmaputra!L154-T154-U154-AVERAGE(Brahmaputra!$L$2:$L$349)</f>
        <v>-1.3950588169047631</v>
      </c>
      <c r="W154" s="7">
        <f>AVERAGE(Brahmaputra!M148:M159)-AVERAGE(Brahmaputra!$M$2:$M$349)</f>
        <v>-3.4096428160917958E-4</v>
      </c>
      <c r="X154" s="7">
        <f t="shared" si="34"/>
        <v>9.0269482291666647E-2</v>
      </c>
      <c r="Y154" s="7">
        <f>Brahmaputra!M154-W154-X154-AVERAGE(Brahmaputra!$M$2:$M$349)</f>
        <v>-3.9642256249999841E-3</v>
      </c>
      <c r="Z154" s="7">
        <f>AVERAGE(Brahmaputra!N148:N159)-AVERAGE(Brahmaputra!$N$2:$N$349)</f>
        <v>-0.28988761140804575</v>
      </c>
      <c r="AA154" s="7">
        <f t="shared" si="35"/>
        <v>-1.9931098811904762</v>
      </c>
      <c r="AB154" s="7">
        <f>Brahmaputra!N154-Z154-AA154-AVERAGE(Brahmaputra!$N$2:$N$349)</f>
        <v>0.3006787253571428</v>
      </c>
      <c r="AC154" s="7">
        <f>AVERAGE(Brahmaputra!O148:O159)-AVERAGE(Brahmaputra!$O$2:$O$349)</f>
        <v>4.9796546350577842E-2</v>
      </c>
      <c r="AD154" s="7">
        <f t="shared" si="36"/>
        <v>1.7862872265773841</v>
      </c>
      <c r="AE154" s="7">
        <f>Brahmaputra!O154-AC154-AD154-AVERAGE(Brahmaputra!$O$2:$O$349)</f>
        <v>-0.17531477824405073</v>
      </c>
      <c r="AF154" s="7">
        <f>AVERAGE(Brahmaputra!P148:P159)-AVERAGE(Brahmaputra!$P$2:$P$349)</f>
        <v>-5.035192841954006E-2</v>
      </c>
      <c r="AG154" s="7">
        <f t="shared" si="37"/>
        <v>0.52345403125000023</v>
      </c>
      <c r="AH154" s="7">
        <f>Brahmaputra!P154-AF154-AG154-AVERAGE(Brahmaputra!$P$2:$P$349)</f>
        <v>-0.62053131958333352</v>
      </c>
    </row>
    <row r="155" spans="1:34" x14ac:dyDescent="0.2">
      <c r="A155" s="3">
        <v>37544</v>
      </c>
      <c r="B155">
        <f t="shared" si="39"/>
        <v>2002</v>
      </c>
      <c r="C155">
        <f t="shared" si="40"/>
        <v>10</v>
      </c>
      <c r="D155" s="7">
        <f>AVERAGE(Brahmaputra!D149:D160)</f>
        <v>1.6895013158333334</v>
      </c>
      <c r="E155" s="7">
        <f t="shared" si="28"/>
        <v>3.1015316704166667</v>
      </c>
      <c r="F155" s="7">
        <f>Brahmaputra!D155-D155-E155</f>
        <v>8.059783749999383E-3</v>
      </c>
      <c r="G155" s="7"/>
      <c r="H155" s="7">
        <f>AVERAGE(Brahmaputra!H149:H160)-AVERAGE(Brahmaputra!$H$2:$H$349)</f>
        <v>-1.7519895086365977E-2</v>
      </c>
      <c r="I155" s="7">
        <f t="shared" si="29"/>
        <v>1.5615270709822653</v>
      </c>
      <c r="J155" s="7">
        <f>Brahmaputra!H155-H155-I155-AVERAGE(Brahmaputra!$H$2:$H$349)</f>
        <v>-0.11349342014887043</v>
      </c>
      <c r="K155" s="7">
        <f>AVERAGE(Brahmaputra!I149:I160)-AVERAGE(Brahmaputra!$I$2:$I$349)</f>
        <v>2.2695352161206586</v>
      </c>
      <c r="L155" s="7">
        <f t="shared" si="30"/>
        <v>-0.68984669729167081</v>
      </c>
      <c r="M155" s="7">
        <f>Brahmaputra!I155-K155-L155-AVERAGE(Brahmaputra!$I$2:$I$349)</f>
        <v>0.17002489229165008</v>
      </c>
      <c r="N155" s="7">
        <f>AVERAGE(Brahmaputra!J149:J160)-AVERAGE(Brahmaputra!$J$2:$J$349)</f>
        <v>-0.300203815603449</v>
      </c>
      <c r="O155" s="7">
        <f t="shared" si="31"/>
        <v>2.2050390265773805</v>
      </c>
      <c r="P155" s="7">
        <f>Brahmaputra!J155-N155-O155-AVERAGE(Brahmaputra!$J$2:$J$349)</f>
        <v>-0.39534358241071477</v>
      </c>
      <c r="Q155" s="7">
        <f>AVERAGE(Brahmaputra!K149:K160)-AVERAGE(Brahmaputra!$K$2:$K$349)</f>
        <v>-1.744058471264387E-2</v>
      </c>
      <c r="R155" s="7">
        <f t="shared" si="32"/>
        <v>-3.8391004761904712E-2</v>
      </c>
      <c r="S155" s="7">
        <f>Brahmaputra!K155-Q155-R155-AVERAGE(Brahmaputra!$K$2:$K$349)</f>
        <v>3.0092708095238063E-2</v>
      </c>
      <c r="T155" s="7">
        <f>AVERAGE(Brahmaputra!L149:L160)-AVERAGE(Brahmaputra!$L$2:$L$349)</f>
        <v>-8.2949511925284547E-2</v>
      </c>
      <c r="U155" s="7">
        <f t="shared" si="33"/>
        <v>0.73292811175595229</v>
      </c>
      <c r="V155" s="7">
        <f>Brahmaputra!L155-T155-U155-AVERAGE(Brahmaputra!$L$2:$L$349)</f>
        <v>0.15698924324404828</v>
      </c>
      <c r="W155" s="7">
        <f>AVERAGE(Brahmaputra!M149:M160)-AVERAGE(Brahmaputra!$M$2:$M$349)</f>
        <v>-4.7710594827585218E-4</v>
      </c>
      <c r="X155" s="7">
        <f t="shared" si="34"/>
        <v>9.0308443422619095E-2</v>
      </c>
      <c r="Y155" s="7">
        <f>Brahmaputra!M155-W155-X155-AVERAGE(Brahmaputra!$M$2:$M$349)</f>
        <v>-3.8670450892857589E-3</v>
      </c>
      <c r="Z155" s="7">
        <f>AVERAGE(Brahmaputra!N149:N160)-AVERAGE(Brahmaputra!$N$2:$N$349)</f>
        <v>-0.22451532307471256</v>
      </c>
      <c r="AA155" s="7">
        <f t="shared" si="35"/>
        <v>-1.748290648452381</v>
      </c>
      <c r="AB155" s="7">
        <f>Brahmaputra!N155-Z155-AA155-AVERAGE(Brahmaputra!$N$2:$N$349)</f>
        <v>0.37669434428571469</v>
      </c>
      <c r="AC155" s="7">
        <f>AVERAGE(Brahmaputra!O149:O160)-AVERAGE(Brahmaputra!$O$2:$O$349)</f>
        <v>0.11350004385057666</v>
      </c>
      <c r="AD155" s="7">
        <f t="shared" si="36"/>
        <v>1.2664617161309533</v>
      </c>
      <c r="AE155" s="7">
        <f>Brahmaputra!O155-AC155-AD155-AVERAGE(Brahmaputra!$O$2:$O$349)</f>
        <v>-0.13096072529761926</v>
      </c>
      <c r="AF155" s="7">
        <f>AVERAGE(Brahmaputra!P149:P160)-AVERAGE(Brahmaputra!$P$2:$P$349)</f>
        <v>-5.0431212586206642E-2</v>
      </c>
      <c r="AG155" s="7">
        <f t="shared" si="37"/>
        <v>-0.27820306464285721</v>
      </c>
      <c r="AH155" s="7">
        <f>Brahmaputra!P155-AF155-AG155-AVERAGE(Brahmaputra!$P$2:$P$349)</f>
        <v>-8.2065049523809441E-2</v>
      </c>
    </row>
    <row r="156" spans="1:34" x14ac:dyDescent="0.2">
      <c r="A156" s="3">
        <v>37575</v>
      </c>
      <c r="B156">
        <f t="shared" si="39"/>
        <v>2002</v>
      </c>
      <c r="C156">
        <f t="shared" si="40"/>
        <v>11</v>
      </c>
      <c r="D156" s="7">
        <f>AVERAGE(Brahmaputra!D150:D161)</f>
        <v>1.5727124316666667</v>
      </c>
      <c r="E156" s="7">
        <f t="shared" ref="E156:E219" si="42">E144</f>
        <v>-3.8334403570833331</v>
      </c>
      <c r="F156" s="7">
        <f>Brahmaputra!D156-D156-E156</f>
        <v>0.40462247541666629</v>
      </c>
      <c r="G156" s="7"/>
      <c r="H156" s="7">
        <f>AVERAGE(Brahmaputra!H150:H161)-AVERAGE(Brahmaputra!$H$2:$H$349)</f>
        <v>-2.3302976753029725E-2</v>
      </c>
      <c r="I156" s="7">
        <f t="shared" ref="I156:I219" si="43">I144</f>
        <v>0.78955750136890401</v>
      </c>
      <c r="J156" s="7">
        <f>Brahmaputra!H156-H156-I156-AVERAGE(Brahmaputra!$H$2:$H$349)</f>
        <v>-7.8721728868913488E-2</v>
      </c>
      <c r="K156" s="7">
        <f>AVERAGE(Brahmaputra!I150:I161)-AVERAGE(Brahmaputra!$I$2:$I$349)</f>
        <v>2.2373735036206313</v>
      </c>
      <c r="L156" s="7">
        <f t="shared" ref="L156:L219" si="44">L144</f>
        <v>-0.51615917145832668</v>
      </c>
      <c r="M156" s="7">
        <f>Brahmaputra!I156-K156-L156-AVERAGE(Brahmaputra!$I$2:$I$349)</f>
        <v>0.13927025895833367</v>
      </c>
      <c r="N156" s="7">
        <f>AVERAGE(Brahmaputra!J150:J161)-AVERAGE(Brahmaputra!$J$2:$J$349)</f>
        <v>-0.31639459727011632</v>
      </c>
      <c r="O156" s="7">
        <f t="shared" ref="O156:O219" si="45">O144</f>
        <v>-0.23055486505952505</v>
      </c>
      <c r="P156" s="7">
        <f>Brahmaputra!J156-N156-O156-AVERAGE(Brahmaputra!$J$2:$J$349)</f>
        <v>-0.17195627910714251</v>
      </c>
      <c r="Q156" s="7">
        <f>AVERAGE(Brahmaputra!K150:K161)-AVERAGE(Brahmaputra!$K$2:$K$349)</f>
        <v>-1.8461115545977125E-2</v>
      </c>
      <c r="R156" s="7">
        <f t="shared" ref="R156:R219" si="46">R144</f>
        <v>0.116870997797619</v>
      </c>
      <c r="S156" s="7">
        <f>Brahmaputra!K156-Q156-R156-AVERAGE(Brahmaputra!$K$2:$K$349)</f>
        <v>2.3748176369047636E-2</v>
      </c>
      <c r="T156" s="7">
        <f>AVERAGE(Brahmaputra!L150:L161)-AVERAGE(Brahmaputra!$L$2:$L$349)</f>
        <v>-0.12482417942528468</v>
      </c>
      <c r="U156" s="7">
        <f t="shared" ref="U156:U219" si="47">U144</f>
        <v>-2.1226351544047617</v>
      </c>
      <c r="V156" s="7">
        <f>Brahmaputra!L156-T156-U156-AVERAGE(Brahmaputra!$L$2:$L$349)</f>
        <v>0.1624408069047627</v>
      </c>
      <c r="W156" s="7">
        <f>AVERAGE(Brahmaputra!M150:M161)-AVERAGE(Brahmaputra!$M$2:$M$349)</f>
        <v>-4.3476261494251878E-4</v>
      </c>
      <c r="X156" s="7">
        <f t="shared" ref="X156:X219" si="48">X144</f>
        <v>-6.7878083333333394E-3</v>
      </c>
      <c r="Y156" s="7">
        <f>Brahmaputra!M156-W156-X156-AVERAGE(Brahmaputra!$M$2:$M$349)</f>
        <v>7.505593333333338E-3</v>
      </c>
      <c r="Z156" s="7">
        <f>AVERAGE(Brahmaputra!N150:N161)-AVERAGE(Brahmaputra!$N$2:$N$349)</f>
        <v>-0.21357624140804576</v>
      </c>
      <c r="AA156" s="7">
        <f t="shared" ref="AA156:AA219" si="49">AA144</f>
        <v>-1.0832380851488095</v>
      </c>
      <c r="AB156" s="7">
        <f>Brahmaputra!N156-Z156-AA156-AVERAGE(Brahmaputra!$N$2:$N$349)</f>
        <v>0.26747718931547615</v>
      </c>
      <c r="AC156" s="7">
        <f>AVERAGE(Brahmaputra!O150:O161)-AVERAGE(Brahmaputra!$O$2:$O$349)</f>
        <v>9.5320230517245363E-2</v>
      </c>
      <c r="AD156" s="7">
        <f t="shared" ref="AD156:AD219" si="50">AD144</f>
        <v>-3.2371246011905441E-2</v>
      </c>
      <c r="AE156" s="7">
        <f>Brahmaputra!O156-AC156-AD156-AVERAGE(Brahmaputra!$O$2:$O$349)</f>
        <v>-3.5155198214287253E-3</v>
      </c>
      <c r="AF156" s="7">
        <f>AVERAGE(Brahmaputra!P150:P161)-AVERAGE(Brahmaputra!$P$2:$P$349)</f>
        <v>-6.2987936752873286E-2</v>
      </c>
      <c r="AG156" s="7">
        <f t="shared" ref="AG156:AG219" si="51">AG144</f>
        <v>-0.74812064749999996</v>
      </c>
      <c r="AH156" s="7">
        <f>Brahmaputra!P156-AF156-AG156-AVERAGE(Brahmaputra!$P$2:$P$349)</f>
        <v>5.8384217499999891E-2</v>
      </c>
    </row>
    <row r="157" spans="1:34" x14ac:dyDescent="0.2">
      <c r="A157" s="3">
        <v>37605</v>
      </c>
      <c r="B157">
        <f t="shared" si="39"/>
        <v>2002</v>
      </c>
      <c r="C157">
        <f t="shared" si="40"/>
        <v>12</v>
      </c>
      <c r="D157" s="7">
        <f>AVERAGE(Brahmaputra!D151:D162)</f>
        <v>1.37914143</v>
      </c>
      <c r="E157" s="7">
        <f t="shared" si="42"/>
        <v>-7.6711023341964264</v>
      </c>
      <c r="F157" s="7">
        <f>Brahmaputra!D157-D157-E157</f>
        <v>0.74251432419642693</v>
      </c>
      <c r="G157" s="22" t="str">
        <f>$J$350</f>
        <v>Rice Paddy</v>
      </c>
      <c r="H157" s="7">
        <f>AVERAGE(Brahmaputra!H151:H162)-AVERAGE(Brahmaputra!$H$2:$H$349)</f>
        <v>-5.5402382586407839E-2</v>
      </c>
      <c r="I157" s="7">
        <f t="shared" si="43"/>
        <v>0.11721601964302408</v>
      </c>
      <c r="J157" s="7">
        <f>Brahmaputra!H157-H157-I157-AVERAGE(Brahmaputra!$H$2:$H$349)</f>
        <v>-2.2169021309650816E-2</v>
      </c>
      <c r="K157" s="7">
        <f>AVERAGE(Brahmaputra!I151:I162)-AVERAGE(Brahmaputra!$I$2:$I$349)</f>
        <v>2.2123974094539847</v>
      </c>
      <c r="L157" s="7">
        <f t="shared" si="44"/>
        <v>-0.36286529005954549</v>
      </c>
      <c r="M157" s="7">
        <f>Brahmaputra!I157-K157-L157-AVERAGE(Brahmaputra!$I$2:$I$349)</f>
        <v>9.3868731726203691E-2</v>
      </c>
      <c r="N157" s="7">
        <f>AVERAGE(Brahmaputra!J151:J162)-AVERAGE(Brahmaputra!$J$2:$J$349)</f>
        <v>-0.36324372893678314</v>
      </c>
      <c r="O157" s="7">
        <f t="shared" si="45"/>
        <v>-1.4915722126785718</v>
      </c>
      <c r="P157" s="7">
        <f>Brahmaputra!J157-N157-O157-AVERAGE(Brahmaputra!$J$2:$J$349)</f>
        <v>7.8514500178571645E-2</v>
      </c>
      <c r="Q157" s="7">
        <f>AVERAGE(Brahmaputra!K151:K162)-AVERAGE(Brahmaputra!$K$2:$K$349)</f>
        <v>-1.9302887212643782E-2</v>
      </c>
      <c r="R157" s="7">
        <f t="shared" si="46"/>
        <v>0.28360994648809518</v>
      </c>
      <c r="S157" s="7">
        <f>Brahmaputra!K157-Q157-R157-AVERAGE(Brahmaputra!$K$2:$K$349)</f>
        <v>1.7424409345238034E-2</v>
      </c>
      <c r="T157" s="7">
        <f>AVERAGE(Brahmaputra!L151:L162)-AVERAGE(Brahmaputra!$L$2:$L$349)</f>
        <v>-0.17432146609195076</v>
      </c>
      <c r="U157" s="7">
        <f t="shared" si="47"/>
        <v>-2.9537349427678565</v>
      </c>
      <c r="V157" s="7">
        <f>Brahmaputra!L157-T157-U157-AVERAGE(Brahmaputra!$L$2:$L$349)</f>
        <v>0.27675580193452287</v>
      </c>
      <c r="W157" s="7">
        <f>AVERAGE(Brahmaputra!M151:M162)-AVERAGE(Brahmaputra!$M$2:$M$349)</f>
        <v>-4.3537761494250038E-4</v>
      </c>
      <c r="X157" s="7">
        <f t="shared" si="48"/>
        <v>-9.6227267172619049E-2</v>
      </c>
      <c r="Y157" s="7">
        <f>Brahmaputra!M157-W157-X157-AVERAGE(Brahmaputra!$M$2:$M$349)</f>
        <v>-5.4005628273809669E-3</v>
      </c>
      <c r="Z157" s="7">
        <f>AVERAGE(Brahmaputra!N151:N162)-AVERAGE(Brahmaputra!$N$2:$N$349)</f>
        <v>-0.21536124140804569</v>
      </c>
      <c r="AA157" s="7">
        <f t="shared" si="49"/>
        <v>-0.56486741089285708</v>
      </c>
      <c r="AB157" s="7">
        <f>Brahmaputra!N157-Z157-AA157-AVERAGE(Brahmaputra!$N$2:$N$349)</f>
        <v>0.13490838505952363</v>
      </c>
      <c r="AC157" s="7">
        <f>AVERAGE(Brahmaputra!O151:O162)-AVERAGE(Brahmaputra!$O$2:$O$349)</f>
        <v>7.484396885057798E-2</v>
      </c>
      <c r="AD157" s="7">
        <f t="shared" si="50"/>
        <v>-1.8336483524702381</v>
      </c>
      <c r="AE157" s="7">
        <f>Brahmaputra!O157-AC157-AD157-AVERAGE(Brahmaputra!$O$2:$O$349)</f>
        <v>8.1618378303570438E-2</v>
      </c>
      <c r="AF157" s="7">
        <f>AVERAGE(Brahmaputra!P151:P162)-AVERAGE(Brahmaputra!$P$2:$P$349)</f>
        <v>-8.0032552586206562E-2</v>
      </c>
      <c r="AG157" s="7">
        <f t="shared" si="51"/>
        <v>-0.76901577732142856</v>
      </c>
      <c r="AH157" s="7">
        <f>Brahmaputra!P157-AF157-AG157-AVERAGE(Brahmaputra!$P$2:$P$349)</f>
        <v>8.6996883154761839E-2</v>
      </c>
    </row>
    <row r="158" spans="1:34" x14ac:dyDescent="0.2">
      <c r="A158" s="3">
        <v>37636</v>
      </c>
      <c r="B158">
        <f t="shared" si="39"/>
        <v>2003</v>
      </c>
      <c r="C158">
        <f t="shared" si="40"/>
        <v>1</v>
      </c>
      <c r="D158" s="7">
        <f>AVERAGE(Brahmaputra!D152:D163)</f>
        <v>1.3728561599999998</v>
      </c>
      <c r="E158" s="7">
        <f t="shared" si="42"/>
        <v>-9.8310118021726201</v>
      </c>
      <c r="F158" s="7">
        <f>Brahmaputra!D158-D158-E158</f>
        <v>0.31649972217262068</v>
      </c>
      <c r="G158" s="7">
        <f>$V$351*SIN(PI()/6*(C158+$V$352))</f>
        <v>-4.1312574370065296E-2</v>
      </c>
      <c r="H158" s="7">
        <f>AVERAGE(Brahmaputra!H152:H163)-AVERAGE(Brahmaputra!$H$2:$H$349)</f>
        <v>-7.4826820919724923E-2</v>
      </c>
      <c r="I158" s="7">
        <f t="shared" si="43"/>
        <v>-0.70243490354141613</v>
      </c>
      <c r="J158" s="7">
        <f>Brahmaputra!H158-H158-I158-AVERAGE(Brahmaputra!$H$2:$H$349)</f>
        <v>-2.7087799791843281E-2</v>
      </c>
      <c r="K158" s="7">
        <f>AVERAGE(Brahmaputra!I152:I163)-AVERAGE(Brahmaputra!$I$2:$I$349)</f>
        <v>2.20187901778732</v>
      </c>
      <c r="L158" s="7">
        <f t="shared" si="44"/>
        <v>-0.18310013217261201</v>
      </c>
      <c r="M158" s="7">
        <f>Brahmaputra!I158-K158-L158-AVERAGE(Brahmaputra!$I$2:$I$349)</f>
        <v>6.802406550593787E-2</v>
      </c>
      <c r="N158" s="7">
        <f>AVERAGE(Brahmaputra!J152:J163)-AVERAGE(Brahmaputra!$J$2:$J$349)</f>
        <v>-0.37271713227011638</v>
      </c>
      <c r="O158" s="7">
        <f t="shared" si="45"/>
        <v>-2.6937458217857149</v>
      </c>
      <c r="P158" s="7">
        <f>Brahmaputra!J158-N158-O158-AVERAGE(Brahmaputra!$J$2:$J$349)</f>
        <v>0.18497517261904761</v>
      </c>
      <c r="Q158" s="7">
        <f>AVERAGE(Brahmaputra!K152:K163)-AVERAGE(Brahmaputra!$K$2:$K$349)</f>
        <v>-1.7269615545977113E-2</v>
      </c>
      <c r="R158" s="7">
        <f t="shared" si="46"/>
        <v>0.284020681547619</v>
      </c>
      <c r="S158" s="7">
        <f>Brahmaputra!K158-Q158-R158-AVERAGE(Brahmaputra!$K$2:$K$349)</f>
        <v>2.4231692619047673E-2</v>
      </c>
      <c r="T158" s="7">
        <f>AVERAGE(Brahmaputra!L152:L163)-AVERAGE(Brahmaputra!$L$2:$L$349)</f>
        <v>-0.15431941859195053</v>
      </c>
      <c r="U158" s="7">
        <f t="shared" si="47"/>
        <v>-3.5539900079464291</v>
      </c>
      <c r="V158" s="7">
        <f>Brahmaputra!L158-T158-U158-AVERAGE(Brahmaputra!$L$2:$L$349)</f>
        <v>0.15724885961309631</v>
      </c>
      <c r="W158" s="7">
        <f>AVERAGE(Brahmaputra!M152:M163)-AVERAGE(Brahmaputra!$M$2:$M$349)</f>
        <v>-3.2377678160916412E-4</v>
      </c>
      <c r="X158" s="7">
        <f t="shared" si="48"/>
        <v>-1.2000330327380931E-2</v>
      </c>
      <c r="Y158" s="7">
        <f>Brahmaputra!M158-W158-X158-AVERAGE(Brahmaputra!$M$2:$M$349)</f>
        <v>-6.558050595242837E-5</v>
      </c>
      <c r="Z158" s="7">
        <f>AVERAGE(Brahmaputra!N152:N163)-AVERAGE(Brahmaputra!$N$2:$N$349)</f>
        <v>-0.21975062640804555</v>
      </c>
      <c r="AA158" s="7">
        <f t="shared" si="49"/>
        <v>0.22313553074404791</v>
      </c>
      <c r="AB158" s="7">
        <f>Brahmaputra!N158-Z158-AA158-AVERAGE(Brahmaputra!$N$2:$N$349)</f>
        <v>-0.13875596157738146</v>
      </c>
      <c r="AC158" s="7">
        <f>AVERAGE(Brahmaputra!O152:O163)-AVERAGE(Brahmaputra!$O$2:$O$349)</f>
        <v>7.7583239683910676E-2</v>
      </c>
      <c r="AD158" s="7">
        <f t="shared" si="50"/>
        <v>-2.4335143675297619</v>
      </c>
      <c r="AE158" s="7">
        <f>Brahmaputra!O158-AC158-AD158-AVERAGE(Brahmaputra!$O$2:$O$349)</f>
        <v>-1.6635087470238119E-2</v>
      </c>
      <c r="AF158" s="7">
        <f>AVERAGE(Brahmaputra!P152:P163)-AVERAGE(Brahmaputra!$P$2:$P$349)</f>
        <v>-6.7400788419539892E-2</v>
      </c>
      <c r="AG158" s="7">
        <f t="shared" si="51"/>
        <v>-0.75938111583333334</v>
      </c>
      <c r="AH158" s="7">
        <f>Brahmaputra!P158-AF158-AG158-AVERAGE(Brahmaputra!$P$2:$P$349)</f>
        <v>6.458442749999993E-2</v>
      </c>
    </row>
    <row r="159" spans="1:34" x14ac:dyDescent="0.2">
      <c r="A159" s="3">
        <v>37667</v>
      </c>
      <c r="B159">
        <f t="shared" si="39"/>
        <v>2003</v>
      </c>
      <c r="C159">
        <f t="shared" si="40"/>
        <v>2</v>
      </c>
      <c r="D159" s="7">
        <f>AVERAGE(Brahmaputra!D153:D164)</f>
        <v>1.4832383199999997</v>
      </c>
      <c r="E159" s="7">
        <f t="shared" si="42"/>
        <v>-10.399447832172621</v>
      </c>
      <c r="F159" s="7">
        <f>Brahmaputra!D159-D159-E159</f>
        <v>0.33941012217262134</v>
      </c>
      <c r="G159" s="7">
        <f t="shared" ref="G159:G169" si="52">$V$351*SIN(PI()/6*(C159+$V$352))</f>
        <v>-6.7002208196970101E-2</v>
      </c>
      <c r="H159" s="7">
        <f>AVERAGE(Brahmaputra!H153:H164)-AVERAGE(Brahmaputra!$H$2:$H$349)</f>
        <v>-9.4159706753202954E-2</v>
      </c>
      <c r="I159" s="7">
        <f t="shared" si="43"/>
        <v>-1.1313571025597184</v>
      </c>
      <c r="J159" s="7">
        <f>Brahmaputra!H159-H159-I159-AVERAGE(Brahmaputra!$H$2:$H$349)</f>
        <v>-4.186724940041131E-3</v>
      </c>
      <c r="K159" s="7">
        <f>AVERAGE(Brahmaputra!I153:I164)-AVERAGE(Brahmaputra!$I$2:$I$349)</f>
        <v>2.2090461986206549</v>
      </c>
      <c r="L159" s="7">
        <f t="shared" si="44"/>
        <v>5.4967789672630829E-2</v>
      </c>
      <c r="M159" s="7">
        <f>Brahmaputra!I159-K159-L159-AVERAGE(Brahmaputra!$I$2:$I$349)</f>
        <v>-1.4376867172643415E-2</v>
      </c>
      <c r="N159" s="7">
        <f>AVERAGE(Brahmaputra!J153:J164)-AVERAGE(Brahmaputra!$J$2:$J$349)</f>
        <v>-0.33591642977011693</v>
      </c>
      <c r="O159" s="7">
        <f t="shared" si="45"/>
        <v>-3.2128204064583334</v>
      </c>
      <c r="P159" s="7">
        <f>Brahmaputra!J159-N159-O159-AVERAGE(Brahmaputra!$J$2:$J$349)</f>
        <v>0.19719794479166719</v>
      </c>
      <c r="Q159" s="7">
        <f>AVERAGE(Brahmaputra!K153:K164)-AVERAGE(Brahmaputra!$K$2:$K$349)</f>
        <v>-1.5802358879310474E-2</v>
      </c>
      <c r="R159" s="7">
        <f t="shared" si="46"/>
        <v>3.4406856696428567E-2</v>
      </c>
      <c r="S159" s="7">
        <f>Brahmaputra!K159-Q159-R159-AVERAGE(Brahmaputra!$K$2:$K$349)</f>
        <v>-3.0004739196428598E-2</v>
      </c>
      <c r="T159" s="7">
        <f>AVERAGE(Brahmaputra!L153:L164)-AVERAGE(Brahmaputra!$L$2:$L$349)</f>
        <v>-8.8532500258618363E-2</v>
      </c>
      <c r="U159" s="7">
        <f t="shared" si="47"/>
        <v>-3.8932249065476183</v>
      </c>
      <c r="V159" s="7">
        <f>Brahmaputra!L159-T159-U159-AVERAGE(Brahmaputra!$L$2:$L$349)</f>
        <v>5.7205789880953262E-2</v>
      </c>
      <c r="W159" s="7">
        <f>AVERAGE(Brahmaputra!M153:M164)-AVERAGE(Brahmaputra!$M$2:$M$349)</f>
        <v>-1.2881011494247918E-4</v>
      </c>
      <c r="X159" s="7">
        <f t="shared" si="48"/>
        <v>-1.1441993244047627E-2</v>
      </c>
      <c r="Y159" s="7">
        <f>Brahmaputra!M159-W159-X159-AVERAGE(Brahmaputra!$M$2:$M$349)</f>
        <v>-3.1985425595240646E-4</v>
      </c>
      <c r="Z159" s="7">
        <f>AVERAGE(Brahmaputra!N153:N164)-AVERAGE(Brahmaputra!$N$2:$N$349)</f>
        <v>-0.21307174307471244</v>
      </c>
      <c r="AA159" s="7">
        <f t="shared" si="49"/>
        <v>1.2550268405654763</v>
      </c>
      <c r="AB159" s="7">
        <f>Brahmaputra!N159-Z159-AA159-AVERAGE(Brahmaputra!$N$2:$N$349)</f>
        <v>-3.4202054732142884E-2</v>
      </c>
      <c r="AC159" s="7">
        <f>AVERAGE(Brahmaputra!O153:O164)-AVERAGE(Brahmaputra!$O$2:$O$349)</f>
        <v>7.7471341350578982E-2</v>
      </c>
      <c r="AD159" s="7">
        <f t="shared" si="50"/>
        <v>-2.758445452797619</v>
      </c>
      <c r="AE159" s="7">
        <f>Brahmaputra!O159-AC159-AD159-AVERAGE(Brahmaputra!$O$2:$O$349)</f>
        <v>0.12972937613095148</v>
      </c>
      <c r="AF159" s="7">
        <f>AVERAGE(Brahmaputra!P153:P164)-AVERAGE(Brahmaputra!$P$2:$P$349)</f>
        <v>-5.5670435086206616E-2</v>
      </c>
      <c r="AG159" s="7">
        <f t="shared" si="51"/>
        <v>-0.73655440919642856</v>
      </c>
      <c r="AH159" s="7">
        <f>Brahmaputra!P159-AF159-AG159-AVERAGE(Brahmaputra!$P$2:$P$349)</f>
        <v>3.8350647529761916E-2</v>
      </c>
    </row>
    <row r="160" spans="1:34" x14ac:dyDescent="0.2">
      <c r="A160" s="3">
        <v>37695</v>
      </c>
      <c r="B160">
        <f t="shared" si="39"/>
        <v>2003</v>
      </c>
      <c r="C160">
        <f t="shared" si="40"/>
        <v>3</v>
      </c>
      <c r="D160" s="7">
        <f>AVERAGE(Brahmaputra!D154:D165)</f>
        <v>1.0935634974999999</v>
      </c>
      <c r="E160" s="7">
        <f t="shared" si="42"/>
        <v>-8.9591136421726176</v>
      </c>
      <c r="F160" s="7">
        <f>Brahmaputra!D160-D160-E160</f>
        <v>0.2229872746726187</v>
      </c>
      <c r="G160" s="7">
        <f t="shared" si="52"/>
        <v>-7.4738654446394812E-2</v>
      </c>
      <c r="H160" s="7">
        <f>AVERAGE(Brahmaputra!H154:H165)-AVERAGE(Brahmaputra!$H$2:$H$349)</f>
        <v>-0.15723445508649547</v>
      </c>
      <c r="I160" s="7">
        <f t="shared" si="43"/>
        <v>-1.4790100816072709</v>
      </c>
      <c r="J160" s="7">
        <f>Brahmaputra!H160-H160-I160-AVERAGE(Brahmaputra!$H$2:$H$349)</f>
        <v>5.4062982440768792E-2</v>
      </c>
      <c r="K160" s="7">
        <f>AVERAGE(Brahmaputra!I154:I165)-AVERAGE(Brahmaputra!$I$2:$I$349)</f>
        <v>2.1872878011206467</v>
      </c>
      <c r="L160" s="7">
        <f t="shared" si="44"/>
        <v>0.38689349922620409</v>
      </c>
      <c r="M160" s="7">
        <f>Brahmaputra!I160-K160-L160-AVERAGE(Brahmaputra!$I$2:$I$349)</f>
        <v>-0.13754008922620642</v>
      </c>
      <c r="N160" s="7">
        <f>AVERAGE(Brahmaputra!J154:J165)-AVERAGE(Brahmaputra!$J$2:$J$349)</f>
        <v>-0.45367168393678314</v>
      </c>
      <c r="O160" s="7">
        <f t="shared" si="45"/>
        <v>-3.3254686616666671</v>
      </c>
      <c r="P160" s="7">
        <f>Brahmaputra!J160-N160-O160-AVERAGE(Brahmaputra!$J$2:$J$349)</f>
        <v>0.24754333416666707</v>
      </c>
      <c r="Q160" s="7">
        <f>AVERAGE(Brahmaputra!K154:K165)-AVERAGE(Brahmaputra!$K$2:$K$349)</f>
        <v>-9.4061980459771433E-3</v>
      </c>
      <c r="R160" s="7">
        <f t="shared" si="46"/>
        <v>3.16305175892857E-2</v>
      </c>
      <c r="S160" s="7">
        <f>Brahmaputra!K160-Q160-R160-AVERAGE(Brahmaputra!$K$2:$K$349)</f>
        <v>-7.831080092261905E-2</v>
      </c>
      <c r="T160" s="7">
        <f>AVERAGE(Brahmaputra!L154:L165)-AVERAGE(Brahmaputra!$L$2:$L$349)</f>
        <v>-0.19584303359194966</v>
      </c>
      <c r="U160" s="7">
        <f t="shared" si="47"/>
        <v>-3.7069207016071424</v>
      </c>
      <c r="V160" s="7">
        <f>Brahmaputra!L160-T160-U160-AVERAGE(Brahmaputra!$L$2:$L$349)</f>
        <v>-3.216982172619165E-2</v>
      </c>
      <c r="W160" s="7">
        <f>AVERAGE(Brahmaputra!M154:M165)-AVERAGE(Brahmaputra!$M$2:$M$349)</f>
        <v>6.6156551724178003E-5</v>
      </c>
      <c r="X160" s="7">
        <f t="shared" si="48"/>
        <v>-1.138205517857141E-2</v>
      </c>
      <c r="Y160" s="7">
        <f>Brahmaputra!M160-W160-X160-AVERAGE(Brahmaputra!$M$2:$M$349)</f>
        <v>-5.7475898809528081E-4</v>
      </c>
      <c r="Z160" s="7">
        <f>AVERAGE(Brahmaputra!N154:N165)-AVERAGE(Brahmaputra!$N$2:$N$349)</f>
        <v>-0.21235083724137849</v>
      </c>
      <c r="AA160" s="7">
        <f t="shared" si="49"/>
        <v>2.3465298505952386</v>
      </c>
      <c r="AB160" s="7">
        <f>Brahmaputra!N160-Z160-AA160-AVERAGE(Brahmaputra!$N$2:$N$349)</f>
        <v>-0.11755513059523892</v>
      </c>
      <c r="AC160" s="7">
        <f>AVERAGE(Brahmaputra!O154:O165)-AVERAGE(Brahmaputra!$O$2:$O$349)</f>
        <v>7.059582635057815E-2</v>
      </c>
      <c r="AD160" s="7">
        <f t="shared" si="50"/>
        <v>-2.5350125833333319</v>
      </c>
      <c r="AE160" s="7">
        <f>Brahmaputra!O160-AC160-AD160-AVERAGE(Brahmaputra!$O$2:$O$349)</f>
        <v>0.22771861166666518</v>
      </c>
      <c r="AF160" s="7">
        <f>AVERAGE(Brahmaputra!P154:P165)-AVERAGE(Brahmaputra!$P$2:$P$349)</f>
        <v>-0.13588083258620665</v>
      </c>
      <c r="AG160" s="7">
        <f t="shared" si="51"/>
        <v>-0.6663830883035714</v>
      </c>
      <c r="AH160" s="7">
        <f>Brahmaputra!P160-AF160-AG160-AVERAGE(Brahmaputra!$P$2:$P$349)</f>
        <v>5.9805824136904717E-2</v>
      </c>
    </row>
    <row r="161" spans="1:34" x14ac:dyDescent="0.2">
      <c r="A161" s="3">
        <v>37726</v>
      </c>
      <c r="B161">
        <f t="shared" si="39"/>
        <v>2003</v>
      </c>
      <c r="C161">
        <f t="shared" si="40"/>
        <v>4</v>
      </c>
      <c r="D161" s="7">
        <f>AVERAGE(Brahmaputra!D155:D166)</f>
        <v>1.3185136516666667</v>
      </c>
      <c r="E161" s="7">
        <f t="shared" si="42"/>
        <v>-4.1105988170833339</v>
      </c>
      <c r="F161" s="7">
        <f>Brahmaputra!D161-D161-E161</f>
        <v>-1.569736964583333</v>
      </c>
      <c r="G161" s="7">
        <f t="shared" si="52"/>
        <v>-6.2448938593519299E-2</v>
      </c>
      <c r="H161" s="7">
        <f>AVERAGE(Brahmaputra!H155:H166)-AVERAGE(Brahmaputra!$H$2:$H$349)</f>
        <v>-0.18041255591958816</v>
      </c>
      <c r="I161" s="7">
        <f t="shared" si="43"/>
        <v>-1.7137204121727336</v>
      </c>
      <c r="J161" s="7">
        <f>Brahmaputra!H161-H161-I161-AVERAGE(Brahmaputra!$H$2:$H$349)</f>
        <v>7.2327383839365211E-2</v>
      </c>
      <c r="K161" s="7">
        <f>AVERAGE(Brahmaputra!I155:I166)-AVERAGE(Brahmaputra!$I$2:$I$349)</f>
        <v>2.1362477877873118</v>
      </c>
      <c r="L161" s="7">
        <f t="shared" si="44"/>
        <v>0.71717339565478255</v>
      </c>
      <c r="M161" s="7">
        <f>Brahmaputra!I161-K161-L161-AVERAGE(Brahmaputra!$I$2:$I$349)</f>
        <v>-0.2242140523214573</v>
      </c>
      <c r="N161" s="7">
        <f>AVERAGE(Brahmaputra!J155:J166)-AVERAGE(Brahmaputra!$J$2:$J$349)</f>
        <v>-0.40601943977011645</v>
      </c>
      <c r="O161" s="7">
        <f t="shared" si="45"/>
        <v>-2.9575804788095241</v>
      </c>
      <c r="P161" s="7">
        <f>Brahmaputra!J161-N161-O161-AVERAGE(Brahmaputra!$J$2:$J$349)</f>
        <v>3.1394747142857504E-2</v>
      </c>
      <c r="Q161" s="7">
        <f>AVERAGE(Brahmaputra!K155:K166)-AVERAGE(Brahmaputra!$K$2:$K$349)</f>
        <v>-1.7721242212643706E-2</v>
      </c>
      <c r="R161" s="7">
        <f t="shared" si="46"/>
        <v>-6.7919355922619051E-2</v>
      </c>
      <c r="S161" s="7">
        <f>Brahmaputra!K161-Q161-R161-AVERAGE(Brahmaputra!$K$2:$K$349)</f>
        <v>-6.1061693244047754E-2</v>
      </c>
      <c r="T161" s="7">
        <f>AVERAGE(Brahmaputra!L155:L166)-AVERAGE(Brahmaputra!$L$2:$L$349)</f>
        <v>2.6606348908049249E-2</v>
      </c>
      <c r="U161" s="7">
        <f t="shared" si="47"/>
        <v>-2.2841316058333341</v>
      </c>
      <c r="V161" s="7">
        <f>Brahmaputra!L161-T161-U161-AVERAGE(Brahmaputra!$L$2:$L$349)</f>
        <v>-0.69877465999999888</v>
      </c>
      <c r="W161" s="7">
        <f>AVERAGE(Brahmaputra!M155:M166)-AVERAGE(Brahmaputra!$M$2:$M$349)</f>
        <v>2.6112321839083519E-4</v>
      </c>
      <c r="X161" s="7">
        <f t="shared" si="48"/>
        <v>-6.833581175595238E-2</v>
      </c>
      <c r="Y161" s="7">
        <f>Brahmaputra!M161-W161-X161-AVERAGE(Brahmaputra!$M$2:$M$349)</f>
        <v>4.828930922619018E-3</v>
      </c>
      <c r="Z161" s="7">
        <f>AVERAGE(Brahmaputra!N155:N166)-AVERAGE(Brahmaputra!$N$2:$N$349)</f>
        <v>-0.21328788557471201</v>
      </c>
      <c r="AA161" s="7">
        <f t="shared" si="49"/>
        <v>3.3466519697916675</v>
      </c>
      <c r="AB161" s="7">
        <f>Brahmaputra!N161-Z161-AA161-AVERAGE(Brahmaputra!$N$2:$N$349)</f>
        <v>-0.69189403145833506</v>
      </c>
      <c r="AC161" s="7">
        <f>AVERAGE(Brahmaputra!O155:O166)-AVERAGE(Brahmaputra!$O$2:$O$349)</f>
        <v>9.1117148850576868E-2</v>
      </c>
      <c r="AD161" s="7">
        <f t="shared" si="50"/>
        <v>-0.60610946633928542</v>
      </c>
      <c r="AE161" s="7">
        <f>Brahmaputra!O161-AC161-AD161-AVERAGE(Brahmaputra!$O$2:$O$349)</f>
        <v>3.7983982172619335E-2</v>
      </c>
      <c r="AF161" s="7">
        <f>AVERAGE(Brahmaputra!P155:P166)-AVERAGE(Brahmaputra!$P$2:$P$349)</f>
        <v>-0.11828121008620662</v>
      </c>
      <c r="AG161" s="7">
        <f t="shared" si="51"/>
        <v>-0.47663300770833333</v>
      </c>
      <c r="AH161" s="7">
        <f>Brahmaputra!P161-AF161-AG161-AVERAGE(Brahmaputra!$P$2:$P$349)</f>
        <v>-4.0308738958333423E-2</v>
      </c>
    </row>
    <row r="162" spans="1:34" x14ac:dyDescent="0.2">
      <c r="A162" s="3">
        <v>37756</v>
      </c>
      <c r="B162">
        <f t="shared" si="39"/>
        <v>2003</v>
      </c>
      <c r="C162">
        <f t="shared" si="40"/>
        <v>5</v>
      </c>
      <c r="D162" s="7">
        <f>AVERAGE(Brahmaputra!D156:D167)</f>
        <v>1.4059357441666664</v>
      </c>
      <c r="E162" s="7">
        <f t="shared" si="42"/>
        <v>1.2718823487797624</v>
      </c>
      <c r="F162" s="7">
        <f>Brahmaputra!D162-D162-E162</f>
        <v>-2.057561312946429</v>
      </c>
      <c r="G162" s="7">
        <f t="shared" si="52"/>
        <v>-3.342608007632953E-2</v>
      </c>
      <c r="H162" s="7">
        <f>AVERAGE(Brahmaputra!H156:H167)-AVERAGE(Brahmaputra!$H$2:$H$349)</f>
        <v>-0.17933426841977962</v>
      </c>
      <c r="I162" s="7">
        <f t="shared" si="43"/>
        <v>-1.3916413443748752</v>
      </c>
      <c r="J162" s="7">
        <f>Brahmaputra!H162-H162-I162-AVERAGE(Brahmaputra!$H$2:$H$349)</f>
        <v>-0.18216542145830772</v>
      </c>
      <c r="K162" s="7">
        <f>AVERAGE(Brahmaputra!I156:I167)-AVERAGE(Brahmaputra!$I$2:$I$349)</f>
        <v>2.093134079453975</v>
      </c>
      <c r="L162" s="7">
        <f t="shared" si="44"/>
        <v>1.0434534668750075</v>
      </c>
      <c r="M162" s="7">
        <f>Brahmaputra!I162-K162-L162-AVERAGE(Brahmaputra!$I$2:$I$349)</f>
        <v>-0.15897648520834196</v>
      </c>
      <c r="N162" s="7">
        <f>AVERAGE(Brahmaputra!J156:J167)-AVERAGE(Brahmaputra!$J$2:$J$349)</f>
        <v>-0.33706874727011771</v>
      </c>
      <c r="O162" s="7">
        <f t="shared" si="45"/>
        <v>-1.5444974760416668</v>
      </c>
      <c r="P162" s="7">
        <f>Brahmaputra!J162-N162-O162-AVERAGE(Brahmaputra!$J$2:$J$349)</f>
        <v>-0.38300931812499872</v>
      </c>
      <c r="Q162" s="7">
        <f>AVERAGE(Brahmaputra!K156:K167)-AVERAGE(Brahmaputra!$K$2:$K$349)</f>
        <v>-2.5396267212643764E-2</v>
      </c>
      <c r="R162" s="7">
        <f t="shared" si="46"/>
        <v>-6.0785711785714319E-2</v>
      </c>
      <c r="S162" s="7">
        <f>Brahmaputra!K162-Q162-R162-AVERAGE(Brahmaputra!$K$2:$K$349)</f>
        <v>-1.5599482380952379E-2</v>
      </c>
      <c r="T162" s="7">
        <f>AVERAGE(Brahmaputra!L156:L167)-AVERAGE(Brahmaputra!$L$2:$L$349)</f>
        <v>8.4259458074716242E-2</v>
      </c>
      <c r="U162" s="7">
        <f t="shared" si="47"/>
        <v>-0.1956460049107136</v>
      </c>
      <c r="V162" s="7">
        <f>Brahmaputra!L162-T162-U162-AVERAGE(Brahmaputra!$L$2:$L$349)</f>
        <v>-0.79117263008928607</v>
      </c>
      <c r="W162" s="7">
        <f>AVERAGE(Brahmaputra!M156:M167)-AVERAGE(Brahmaputra!$M$2:$M$349)</f>
        <v>4.5608988505752013E-4</v>
      </c>
      <c r="X162" s="7">
        <f t="shared" si="48"/>
        <v>-0.14760211184523811</v>
      </c>
      <c r="Y162" s="7">
        <f>Brahmaputra!M162-W162-X162-AVERAGE(Brahmaputra!$M$2:$M$349)</f>
        <v>-1.0217556547619244E-3</v>
      </c>
      <c r="Z162" s="7">
        <f>AVERAGE(Brahmaputra!N156:N167)-AVERAGE(Brahmaputra!$N$2:$N$349)</f>
        <v>-0.2359292372413786</v>
      </c>
      <c r="AA162" s="7">
        <f t="shared" si="49"/>
        <v>2.2934716319345241</v>
      </c>
      <c r="AB162" s="7">
        <f>Brahmaputra!N162-Z162-AA162-AVERAGE(Brahmaputra!$N$2:$N$349)</f>
        <v>-8.25101519345246E-2</v>
      </c>
      <c r="AC162" s="7">
        <f>AVERAGE(Brahmaputra!O156:O167)-AVERAGE(Brahmaputra!$O$2:$O$349)</f>
        <v>0.10534334635057796</v>
      </c>
      <c r="AD162" s="7">
        <f t="shared" si="50"/>
        <v>1.3440184679761895</v>
      </c>
      <c r="AE162" s="7">
        <f>Brahmaputra!O162-AC162-AD162-AVERAGE(Brahmaputra!$O$2:$O$349)</f>
        <v>-0.13436079964285597</v>
      </c>
      <c r="AF162" s="7">
        <f>AVERAGE(Brahmaputra!P156:P167)-AVERAGE(Brahmaputra!$P$2:$P$349)</f>
        <v>-9.9534305086206754E-2</v>
      </c>
      <c r="AG162" s="7">
        <f t="shared" si="51"/>
        <v>-6.8888486279761851E-2</v>
      </c>
      <c r="AH162" s="7">
        <f>Brahmaputra!P162-AF162-AG162-AVERAGE(Brahmaputra!$P$2:$P$349)</f>
        <v>-0.30874903538690468</v>
      </c>
    </row>
    <row r="163" spans="1:34" x14ac:dyDescent="0.2">
      <c r="A163" s="3">
        <v>37787</v>
      </c>
      <c r="B163">
        <f t="shared" si="39"/>
        <v>2003</v>
      </c>
      <c r="C163">
        <f t="shared" si="40"/>
        <v>6</v>
      </c>
      <c r="D163" s="7">
        <f>AVERAGE(Brahmaputra!D157:D168)</f>
        <v>1.4004481933333333</v>
      </c>
      <c r="E163" s="7">
        <f t="shared" si="42"/>
        <v>6.5332860436309508</v>
      </c>
      <c r="F163" s="7">
        <f>Brahmaputra!D163-D163-E163</f>
        <v>-1.5086763469642843</v>
      </c>
      <c r="G163" s="7">
        <f t="shared" si="52"/>
        <v>4.5532696034507707E-3</v>
      </c>
      <c r="H163" s="7">
        <f>AVERAGE(Brahmaputra!H157:H168)-AVERAGE(Brahmaputra!$H$2:$H$349)</f>
        <v>-0.18022436425292199</v>
      </c>
      <c r="I163" s="7">
        <f t="shared" si="43"/>
        <v>-0.33502070056533739</v>
      </c>
      <c r="J163" s="7">
        <f>Brahmaputra!H163-H163-I163-AVERAGE(Brahmaputra!$H$2:$H$349)</f>
        <v>-0.16886519943477651</v>
      </c>
      <c r="K163" s="7">
        <f>AVERAGE(Brahmaputra!I157:I168)-AVERAGE(Brahmaputra!$I$2:$I$349)</f>
        <v>2.0507648727872834</v>
      </c>
      <c r="L163" s="7">
        <f t="shared" si="44"/>
        <v>0.9158503669047775</v>
      </c>
      <c r="M163" s="7">
        <f>Brahmaputra!I163-K163-L163-AVERAGE(Brahmaputra!$I$2:$I$349)</f>
        <v>4.906650142858382E-2</v>
      </c>
      <c r="N163" s="7">
        <f>AVERAGE(Brahmaputra!J157:J168)-AVERAGE(Brahmaputra!$J$2:$J$349)</f>
        <v>-0.2872577022701166</v>
      </c>
      <c r="O163" s="7">
        <f t="shared" si="45"/>
        <v>0.84369749714285636</v>
      </c>
      <c r="P163" s="7">
        <f>Brahmaputra!J163-N163-O163-AVERAGE(Brahmaputra!$J$2:$J$349)</f>
        <v>-0.58431741630952327</v>
      </c>
      <c r="Q163" s="7">
        <f>AVERAGE(Brahmaputra!K157:K168)-AVERAGE(Brahmaputra!$K$2:$K$349)</f>
        <v>-2.9356546379310511E-2</v>
      </c>
      <c r="R163" s="7">
        <f t="shared" si="46"/>
        <v>-5.5129099434523848E-2</v>
      </c>
      <c r="S163" s="7">
        <f>Brahmaputra!K163-Q163-R163-AVERAGE(Brahmaputra!$K$2:$K$349)</f>
        <v>7.3143444345238895E-3</v>
      </c>
      <c r="T163" s="7">
        <f>AVERAGE(Brahmaputra!L157:L168)-AVERAGE(Brahmaputra!$L$2:$L$349)</f>
        <v>0.10985134807471653</v>
      </c>
      <c r="U163" s="7">
        <f t="shared" si="47"/>
        <v>2.7778064690476203</v>
      </c>
      <c r="V163" s="7">
        <f>Brahmaputra!L163-T163-U163-AVERAGE(Brahmaputra!$L$2:$L$349)</f>
        <v>-0.59229619404761991</v>
      </c>
      <c r="W163" s="7">
        <f>AVERAGE(Brahmaputra!M157:M168)-AVERAGE(Brahmaputra!$M$2:$M$349)</f>
        <v>5.6769071839085639E-4</v>
      </c>
      <c r="X163" s="7">
        <f t="shared" si="48"/>
        <v>-6.6843621428571698E-3</v>
      </c>
      <c r="Y163" s="7">
        <f>Brahmaputra!M163-W163-X163-AVERAGE(Brahmaputra!$M$2:$M$349)</f>
        <v>7.7389038095238005E-3</v>
      </c>
      <c r="Z163" s="7">
        <f>AVERAGE(Brahmaputra!N157:N168)-AVERAGE(Brahmaputra!$N$2:$N$349)</f>
        <v>-0.26653319724137847</v>
      </c>
      <c r="AA163" s="7">
        <f t="shared" si="49"/>
        <v>-0.57267241250000045</v>
      </c>
      <c r="AB163" s="7">
        <f>Brahmaputra!N163-Z163-AA163-AVERAGE(Brahmaputra!$N$2:$N$349)</f>
        <v>2.6100652499999821E-2</v>
      </c>
      <c r="AC163" s="7">
        <f>AVERAGE(Brahmaputra!O157:O168)-AVERAGE(Brahmaputra!$O$2:$O$349)</f>
        <v>0.101232453850578</v>
      </c>
      <c r="AD163" s="7">
        <f t="shared" si="50"/>
        <v>1.9995909377380947</v>
      </c>
      <c r="AE163" s="7">
        <f>Brahmaputra!O163-AC163-AD163-AVERAGE(Brahmaputra!$O$2:$O$349)</f>
        <v>-5.0173266904762315E-2</v>
      </c>
      <c r="AF163" s="7">
        <f>AVERAGE(Brahmaputra!P157:P168)-AVERAGE(Brahmaputra!$P$2:$P$349)</f>
        <v>-9.8603390086206666E-2</v>
      </c>
      <c r="AG163" s="7">
        <f t="shared" si="51"/>
        <v>0.96584900181547617</v>
      </c>
      <c r="AH163" s="7">
        <f>Brahmaputra!P163-AF163-AG163-AVERAGE(Brahmaputra!$P$2:$P$349)</f>
        <v>-0.20325188848214282</v>
      </c>
    </row>
    <row r="164" spans="1:34" x14ac:dyDescent="0.2">
      <c r="A164" s="3">
        <v>37817</v>
      </c>
      <c r="B164">
        <f t="shared" si="39"/>
        <v>2003</v>
      </c>
      <c r="C164">
        <f t="shared" si="40"/>
        <v>7</v>
      </c>
      <c r="D164" s="7">
        <f>AVERAGE(Brahmaputra!D158:D169)</f>
        <v>1.3316970166666666</v>
      </c>
      <c r="E164" s="7">
        <f t="shared" si="42"/>
        <v>11.902680418601191</v>
      </c>
      <c r="F164" s="7">
        <f>Brahmaputra!D164-D164-E164</f>
        <v>3.2610487447321415</v>
      </c>
      <c r="G164" s="7">
        <f t="shared" si="52"/>
        <v>4.1312574370065289E-2</v>
      </c>
      <c r="H164" s="7">
        <f>AVERAGE(Brahmaputra!H158:H169)-AVERAGE(Brahmaputra!$H$2:$H$349)</f>
        <v>-0.18369828175298153</v>
      </c>
      <c r="I164" s="7">
        <f t="shared" si="43"/>
        <v>0.85920642654741641</v>
      </c>
      <c r="J164" s="7">
        <f>Brahmaputra!H164-H164-I164-AVERAGE(Brahmaputra!$H$2:$H$349)</f>
        <v>0.2023322709525246</v>
      </c>
      <c r="K164" s="7">
        <f>AVERAGE(Brahmaputra!I158:I169)-AVERAGE(Brahmaputra!$I$2:$I$349)</f>
        <v>2.0102998361206517</v>
      </c>
      <c r="L164" s="7">
        <f t="shared" si="44"/>
        <v>8.4406965357146646E-2</v>
      </c>
      <c r="M164" s="7">
        <f>Brahmaputra!I164-K164-L164-AVERAGE(Brahmaputra!$I$2:$I$349)</f>
        <v>0.33022328964284497</v>
      </c>
      <c r="N164" s="7">
        <f>AVERAGE(Brahmaputra!J158:J169)-AVERAGE(Brahmaputra!$J$2:$J$349)</f>
        <v>-0.25914127727011671</v>
      </c>
      <c r="O164" s="7">
        <f t="shared" si="45"/>
        <v>3.7229272643154747</v>
      </c>
      <c r="P164" s="7">
        <f>Brahmaputra!J164-N164-O164-AVERAGE(Brahmaputra!$J$2:$J$349)</f>
        <v>0.54827913151785879</v>
      </c>
      <c r="Q164" s="7">
        <f>AVERAGE(Brahmaputra!K158:K169)-AVERAGE(Brahmaputra!$K$2:$K$349)</f>
        <v>-3.1332083045977177E-2</v>
      </c>
      <c r="R164" s="7">
        <f t="shared" si="46"/>
        <v>-0.16249005544642856</v>
      </c>
      <c r="S164" s="7">
        <f>Brahmaputra!K164-Q164-R164-AVERAGE(Brahmaputra!$K$2:$K$349)</f>
        <v>9.0683771130952162E-3</v>
      </c>
      <c r="T164" s="7">
        <f>AVERAGE(Brahmaputra!L158:L169)-AVERAGE(Brahmaputra!$L$2:$L$349)</f>
        <v>0.11611380890804934</v>
      </c>
      <c r="U164" s="7">
        <f t="shared" si="47"/>
        <v>5.2761234117559557</v>
      </c>
      <c r="V164" s="7">
        <f>Brahmaputra!L164-T164-U164-AVERAGE(Brahmaputra!$L$2:$L$349)</f>
        <v>1.3525968324107129</v>
      </c>
      <c r="W164" s="7">
        <f>AVERAGE(Brahmaputra!M158:M169)-AVERAGE(Brahmaputra!$M$2:$M$349)</f>
        <v>6.1910155172417713E-4</v>
      </c>
      <c r="X164" s="7">
        <f t="shared" si="48"/>
        <v>8.9854504851190509E-2</v>
      </c>
      <c r="Y164" s="7">
        <f>Brahmaputra!M164-W164-X164-AVERAGE(Brahmaputra!$M$2:$M$349)</f>
        <v>-2.169714017857205E-3</v>
      </c>
      <c r="Z164" s="7">
        <f>AVERAGE(Brahmaputra!N158:N169)-AVERAGE(Brahmaputra!$N$2:$N$349)</f>
        <v>-0.2967632822413786</v>
      </c>
      <c r="AA164" s="7">
        <f t="shared" si="49"/>
        <v>-1.6842659136904763</v>
      </c>
      <c r="AB164" s="7">
        <f>Brahmaputra!N164-Z164-AA164-AVERAGE(Brahmaputra!$N$2:$N$349)</f>
        <v>0.16878990869047605</v>
      </c>
      <c r="AC164" s="7">
        <f>AVERAGE(Brahmaputra!O158:O169)-AVERAGE(Brahmaputra!$O$2:$O$349)</f>
        <v>7.4249272183910975E-2</v>
      </c>
      <c r="AD164" s="7">
        <f t="shared" si="50"/>
        <v>1.8777756315773804</v>
      </c>
      <c r="AE164" s="7">
        <f>Brahmaputra!O164-AC164-AD164-AVERAGE(Brahmaputra!$O$2:$O$349)</f>
        <v>-4.8827790773806612E-3</v>
      </c>
      <c r="AF164" s="7">
        <f>AVERAGE(Brahmaputra!P158:P169)-AVERAGE(Brahmaputra!$P$2:$P$349)</f>
        <v>-9.8656662586206534E-2</v>
      </c>
      <c r="AG164" s="7">
        <f t="shared" si="51"/>
        <v>1.8391404206845241</v>
      </c>
      <c r="AH164" s="7">
        <f>Brahmaputra!P164-AF164-AG164-AVERAGE(Brahmaputra!$P$2:$P$349)</f>
        <v>0.65680505514880894</v>
      </c>
    </row>
    <row r="165" spans="1:34" x14ac:dyDescent="0.2">
      <c r="A165" s="3">
        <v>37848</v>
      </c>
      <c r="B165">
        <f t="shared" si="39"/>
        <v>2003</v>
      </c>
      <c r="C165">
        <f t="shared" si="40"/>
        <v>8</v>
      </c>
      <c r="D165" s="7">
        <f>AVERAGE(Brahmaputra!D159:D170)</f>
        <v>1.2803205150000001</v>
      </c>
      <c r="E165" s="7">
        <f t="shared" si="42"/>
        <v>11.76650009080357</v>
      </c>
      <c r="F165" s="7">
        <f>Brahmaputra!D165-D165-E165</f>
        <v>-0.94312950580356869</v>
      </c>
      <c r="G165" s="7">
        <f t="shared" si="52"/>
        <v>6.7002208196970087E-2</v>
      </c>
      <c r="H165" s="7">
        <f>AVERAGE(Brahmaputra!H159:H170)-AVERAGE(Brahmaputra!$H$2:$H$349)</f>
        <v>-0.18360672925302879</v>
      </c>
      <c r="I165" s="7">
        <f t="shared" si="43"/>
        <v>1.5773398983329798</v>
      </c>
      <c r="J165" s="7">
        <f>Brahmaputra!H165-H165-I165-AVERAGE(Brahmaputra!$H$2:$H$349)</f>
        <v>-0.18557049333298892</v>
      </c>
      <c r="K165" s="7">
        <f>AVERAGE(Brahmaputra!I159:I170)-AVERAGE(Brahmaputra!$I$2:$I$349)</f>
        <v>1.9654250094539805</v>
      </c>
      <c r="L165" s="7">
        <f t="shared" si="44"/>
        <v>-0.7963218462797812</v>
      </c>
      <c r="M165" s="7">
        <f>Brahmaputra!I165-K165-L165-AVERAGE(Brahmaputra!$I$2:$I$349)</f>
        <v>0.13796040794645137</v>
      </c>
      <c r="N165" s="7">
        <f>AVERAGE(Brahmaputra!J159:J170)-AVERAGE(Brahmaputra!$J$2:$J$349)</f>
        <v>-0.244137099770116</v>
      </c>
      <c r="O165" s="7">
        <f t="shared" si="45"/>
        <v>4.498384583601192</v>
      </c>
      <c r="P165" s="7">
        <f>Brahmaputra!J165-N165-O165-AVERAGE(Brahmaputra!$J$2:$J$349)</f>
        <v>-0.4668260752678588</v>
      </c>
      <c r="Q165" s="7">
        <f>AVERAGE(Brahmaputra!K159:K170)-AVERAGE(Brahmaputra!$K$2:$K$349)</f>
        <v>-3.3908368879310508E-2</v>
      </c>
      <c r="R165" s="7">
        <f t="shared" si="46"/>
        <v>-0.19940513428571427</v>
      </c>
      <c r="S165" s="7">
        <f>Brahmaputra!K165-Q165-R165-AVERAGE(Brahmaputra!$K$2:$K$349)</f>
        <v>8.8166081785714279E-2</v>
      </c>
      <c r="T165" s="7">
        <f>AVERAGE(Brahmaputra!L159:L170)-AVERAGE(Brahmaputra!$L$2:$L$349)</f>
        <v>0.12136104390804991</v>
      </c>
      <c r="U165" s="7">
        <f t="shared" si="47"/>
        <v>5.5353023097916658</v>
      </c>
      <c r="V165" s="7">
        <f>Brahmaputra!L165-T165-U165-AVERAGE(Brahmaputra!$L$2:$L$349)</f>
        <v>-0.45532257062499859</v>
      </c>
      <c r="W165" s="7">
        <f>AVERAGE(Brahmaputra!M159:M170)-AVERAGE(Brahmaputra!$M$2:$M$349)</f>
        <v>4.9452571839081472E-4</v>
      </c>
      <c r="X165" s="7">
        <f t="shared" si="48"/>
        <v>9.0235917232142832E-2</v>
      </c>
      <c r="Y165" s="7">
        <f>Brahmaputra!M165-W165-X165-AVERAGE(Brahmaputra!$M$2:$M$349)</f>
        <v>-2.4265505654761654E-3</v>
      </c>
      <c r="Z165" s="7">
        <f>AVERAGE(Brahmaputra!N159:N170)-AVERAGE(Brahmaputra!$N$2:$N$349)</f>
        <v>-0.31009386140804529</v>
      </c>
      <c r="AA165" s="7">
        <f t="shared" si="49"/>
        <v>-1.9590079183928573</v>
      </c>
      <c r="AB165" s="7">
        <f>Brahmaputra!N165-Z165-AA165-AVERAGE(Brahmaputra!$N$2:$N$349)</f>
        <v>0.29381561255952349</v>
      </c>
      <c r="AC165" s="7">
        <f>AVERAGE(Brahmaputra!O159:O170)-AVERAGE(Brahmaputra!$O$2:$O$349)</f>
        <v>6.3390934683914324E-2</v>
      </c>
      <c r="AD165" s="7">
        <f t="shared" si="50"/>
        <v>1.8896907220535706</v>
      </c>
      <c r="AE165" s="7">
        <f>Brahmaputra!O165-AC165-AD165-AVERAGE(Brahmaputra!$O$2:$O$349)</f>
        <v>-7.3225062053573708E-2</v>
      </c>
      <c r="AF165" s="7">
        <f>AVERAGE(Brahmaputra!P159:P170)-AVERAGE(Brahmaputra!$P$2:$P$349)</f>
        <v>-9.8612516752873414E-2</v>
      </c>
      <c r="AG165" s="7">
        <f t="shared" si="51"/>
        <v>1.1302839557142861</v>
      </c>
      <c r="AH165" s="7">
        <f>Brahmaputra!P165-AF165-AG165-AVERAGE(Brahmaputra!$P$2:$P$349)</f>
        <v>-0.2796950557142861</v>
      </c>
    </row>
    <row r="166" spans="1:34" x14ac:dyDescent="0.2">
      <c r="A166" s="3">
        <v>37879</v>
      </c>
      <c r="B166">
        <f t="shared" si="39"/>
        <v>2003</v>
      </c>
      <c r="C166">
        <f t="shared" si="40"/>
        <v>9</v>
      </c>
      <c r="D166" s="7">
        <f>AVERAGE(Brahmaputra!D160:D171)</f>
        <v>1.1428047316666667</v>
      </c>
      <c r="E166" s="7">
        <f t="shared" si="42"/>
        <v>9.5500981902678568</v>
      </c>
      <c r="F166" s="7">
        <f>Brahmaputra!D166-D166-E166</f>
        <v>0.81412851806547692</v>
      </c>
      <c r="G166" s="7">
        <f t="shared" si="52"/>
        <v>7.4738654446394812E-2</v>
      </c>
      <c r="H166" s="7">
        <f>AVERAGE(Brahmaputra!H160:H171)-AVERAGE(Brahmaputra!$H$2:$H$349)</f>
        <v>-0.18491389841960881</v>
      </c>
      <c r="I166" s="7">
        <f t="shared" si="43"/>
        <v>1.8639302937797311</v>
      </c>
      <c r="J166" s="7">
        <f>Brahmaputra!H166-H166-I166-AVERAGE(Brahmaputra!$H$2:$H$349)</f>
        <v>-0.21236982961318063</v>
      </c>
      <c r="K166" s="7">
        <f>AVERAGE(Brahmaputra!I160:I171)-AVERAGE(Brahmaputra!$I$2:$I$349)</f>
        <v>1.9137956252873067</v>
      </c>
      <c r="L166" s="7">
        <f t="shared" si="44"/>
        <v>-0.99622113336312168</v>
      </c>
      <c r="M166" s="7">
        <f>Brahmaputra!I166-K166-L166-AVERAGE(Brahmaputra!$I$2:$I$349)</f>
        <v>3.6225229196460873E-2</v>
      </c>
      <c r="N166" s="7">
        <f>AVERAGE(Brahmaputra!J160:J171)-AVERAGE(Brahmaputra!$J$2:$J$349)</f>
        <v>-0.2388457672701163</v>
      </c>
      <c r="O166" s="7">
        <f t="shared" si="45"/>
        <v>4.1451948143452384</v>
      </c>
      <c r="P166" s="7">
        <f>Brahmaputra!J166-N166-O166-AVERAGE(Brahmaputra!$J$2:$J$349)</f>
        <v>-0.20307127851190465</v>
      </c>
      <c r="Q166" s="7">
        <f>AVERAGE(Brahmaputra!K160:K171)-AVERAGE(Brahmaputra!$K$2:$K$349)</f>
        <v>-2.8906709712643863E-2</v>
      </c>
      <c r="R166" s="7">
        <f t="shared" si="46"/>
        <v>-0.1654841590773809</v>
      </c>
      <c r="S166" s="7">
        <f>Brahmaputra!K166-Q166-R166-AVERAGE(Brahmaputra!$K$2:$K$349)</f>
        <v>3.5645517410714256E-2</v>
      </c>
      <c r="T166" s="7">
        <f>AVERAGE(Brahmaputra!L160:L171)-AVERAGE(Brahmaputra!$L$2:$L$349)</f>
        <v>0.11216808057471539</v>
      </c>
      <c r="U166" s="7">
        <f t="shared" si="47"/>
        <v>4.2957818960714302</v>
      </c>
      <c r="V166" s="7">
        <f>Brahmaputra!L166-T166-U166-AVERAGE(Brahmaputra!$L$2:$L$349)</f>
        <v>1.0685458764285709</v>
      </c>
      <c r="W166" s="7">
        <f>AVERAGE(Brahmaputra!M160:M171)-AVERAGE(Brahmaputra!$M$2:$M$349)</f>
        <v>3.4312071839082137E-4</v>
      </c>
      <c r="X166" s="7">
        <f t="shared" si="48"/>
        <v>9.0269482291666647E-2</v>
      </c>
      <c r="Y166" s="7">
        <f>Brahmaputra!M166-W166-X166-AVERAGE(Brahmaputra!$M$2:$M$349)</f>
        <v>-2.3087106249999878E-3</v>
      </c>
      <c r="Z166" s="7">
        <f>AVERAGE(Brahmaputra!N160:N171)-AVERAGE(Brahmaputra!$N$2:$N$349)</f>
        <v>-0.35639226557471226</v>
      </c>
      <c r="AA166" s="7">
        <f t="shared" si="49"/>
        <v>-1.9931098811904762</v>
      </c>
      <c r="AB166" s="7">
        <f>Brahmaputra!N166-Z166-AA166-AVERAGE(Brahmaputra!$N$2:$N$349)</f>
        <v>0.35593879952380947</v>
      </c>
      <c r="AC166" s="7">
        <f>AVERAGE(Brahmaputra!O160:O171)-AVERAGE(Brahmaputra!$O$2:$O$349)</f>
        <v>2.4365429683912865E-2</v>
      </c>
      <c r="AD166" s="7">
        <f t="shared" si="50"/>
        <v>1.7862872265773841</v>
      </c>
      <c r="AE166" s="7">
        <f>Brahmaputra!O166-AC166-AD166-AVERAGE(Brahmaputra!$O$2:$O$349)</f>
        <v>9.6372208422614847E-2</v>
      </c>
      <c r="AF166" s="7">
        <f>AVERAGE(Brahmaputra!P160:P171)-AVERAGE(Brahmaputra!$P$2:$P$349)</f>
        <v>-9.8813376752873272E-2</v>
      </c>
      <c r="AG166" s="7">
        <f t="shared" si="51"/>
        <v>0.52345403125000023</v>
      </c>
      <c r="AH166" s="7">
        <f>Brahmaputra!P166-AF166-AG166-AVERAGE(Brahmaputra!$P$2:$P$349)</f>
        <v>-0.36087440125000025</v>
      </c>
    </row>
    <row r="167" spans="1:34" x14ac:dyDescent="0.2">
      <c r="A167" s="3">
        <v>37909</v>
      </c>
      <c r="B167">
        <f t="shared" si="39"/>
        <v>2003</v>
      </c>
      <c r="C167">
        <f t="shared" si="40"/>
        <v>10</v>
      </c>
      <c r="D167" s="7">
        <f>AVERAGE(Brahmaputra!D161:D172)</f>
        <v>0.95172448000000009</v>
      </c>
      <c r="E167" s="7">
        <f t="shared" si="42"/>
        <v>3.1015316704166667</v>
      </c>
      <c r="F167" s="7">
        <f>Brahmaputra!D167-D167-E167</f>
        <v>1.7949017295833327</v>
      </c>
      <c r="G167" s="7">
        <f t="shared" si="52"/>
        <v>6.2448938593519326E-2</v>
      </c>
      <c r="H167" s="7">
        <f>AVERAGE(Brahmaputra!H161:H172)-AVERAGE(Brahmaputra!$H$2:$H$349)</f>
        <v>-0.18800126008625284</v>
      </c>
      <c r="I167" s="7">
        <f t="shared" si="43"/>
        <v>1.5615270709822653</v>
      </c>
      <c r="J167" s="7">
        <f>Brahmaputra!H167-H167-I167-AVERAGE(Brahmaputra!$H$2:$H$349)</f>
        <v>6.9927394850992641E-2</v>
      </c>
      <c r="K167" s="7">
        <f>AVERAGE(Brahmaputra!I161:I172)-AVERAGE(Brahmaputra!$I$2:$I$349)</f>
        <v>1.8709216069539707</v>
      </c>
      <c r="L167" s="7">
        <f t="shared" si="44"/>
        <v>-0.68984669729167081</v>
      </c>
      <c r="M167" s="7">
        <f>Brahmaputra!I167-K167-L167-AVERAGE(Brahmaputra!$I$2:$I$349)</f>
        <v>5.1274001458338603E-2</v>
      </c>
      <c r="N167" s="7">
        <f>AVERAGE(Brahmaputra!J161:J172)-AVERAGE(Brahmaputra!$J$2:$J$349)</f>
        <v>-0.23269736477011538</v>
      </c>
      <c r="O167" s="7">
        <f t="shared" si="45"/>
        <v>2.2050390265773805</v>
      </c>
      <c r="P167" s="7">
        <f>Brahmaputra!J167-N167-O167-AVERAGE(Brahmaputra!$J$2:$J$349)</f>
        <v>0.36455827675595209</v>
      </c>
      <c r="Q167" s="7">
        <f>AVERAGE(Brahmaputra!K161:K172)-AVERAGE(Brahmaputra!$K$2:$K$349)</f>
        <v>-1.9527058879310499E-2</v>
      </c>
      <c r="R167" s="7">
        <f t="shared" si="46"/>
        <v>-3.8391004761904712E-2</v>
      </c>
      <c r="S167" s="7">
        <f>Brahmaputra!K167-Q167-R167-AVERAGE(Brahmaputra!$K$2:$K$349)</f>
        <v>-5.9921117738095275E-2</v>
      </c>
      <c r="T167" s="7">
        <f>AVERAGE(Brahmaputra!L161:L172)-AVERAGE(Brahmaputra!$L$2:$L$349)</f>
        <v>0.10442229807471559</v>
      </c>
      <c r="U167" s="7">
        <f t="shared" si="47"/>
        <v>0.73292811175595229</v>
      </c>
      <c r="V167" s="7">
        <f>Brahmaputra!L167-T167-U167-AVERAGE(Brahmaputra!$L$2:$L$349)</f>
        <v>0.66145474324404763</v>
      </c>
      <c r="W167" s="7">
        <f>AVERAGE(Brahmaputra!M161:M172)-AVERAGE(Brahmaputra!$M$2:$M$349)</f>
        <v>1.9171571839082802E-4</v>
      </c>
      <c r="X167" s="7">
        <f t="shared" si="48"/>
        <v>9.0308443422619095E-2</v>
      </c>
      <c r="Y167" s="7">
        <f>Brahmaputra!M167-W167-X167-AVERAGE(Brahmaputra!$M$2:$M$349)</f>
        <v>-2.1962667559524418E-3</v>
      </c>
      <c r="Z167" s="7">
        <f>AVERAGE(Brahmaputra!N161:N172)-AVERAGE(Brahmaputra!$N$2:$N$349)</f>
        <v>-0.46656159640804562</v>
      </c>
      <c r="AA167" s="7">
        <f t="shared" si="49"/>
        <v>-1.748290648452381</v>
      </c>
      <c r="AB167" s="7">
        <f>Brahmaputra!N167-Z167-AA167-AVERAGE(Brahmaputra!$N$2:$N$349)</f>
        <v>0.34704439761904782</v>
      </c>
      <c r="AC167" s="7">
        <f>AVERAGE(Brahmaputra!O161:O172)-AVERAGE(Brahmaputra!$O$2:$O$349)</f>
        <v>-2.298521531608877E-2</v>
      </c>
      <c r="AD167" s="7">
        <f t="shared" si="50"/>
        <v>1.2664617161309533</v>
      </c>
      <c r="AE167" s="7">
        <f>Brahmaputra!O167-AC167-AD167-AVERAGE(Brahmaputra!$O$2:$O$349)</f>
        <v>0.17623890386904684</v>
      </c>
      <c r="AF167" s="7">
        <f>AVERAGE(Brahmaputra!P161:P172)-AVERAGE(Brahmaputra!$P$2:$P$349)</f>
        <v>-9.404136008620656E-2</v>
      </c>
      <c r="AG167" s="7">
        <f t="shared" si="51"/>
        <v>-0.27820306464285721</v>
      </c>
      <c r="AH167" s="7">
        <f>Brahmaputra!P167-AF167-AG167-AVERAGE(Brahmaputra!$P$2:$P$349)</f>
        <v>0.18650795797619035</v>
      </c>
    </row>
    <row r="168" spans="1:34" x14ac:dyDescent="0.2">
      <c r="A168" s="3">
        <v>37940</v>
      </c>
      <c r="B168">
        <f t="shared" si="39"/>
        <v>2003</v>
      </c>
      <c r="C168">
        <f t="shared" si="40"/>
        <v>11</v>
      </c>
      <c r="D168" s="7">
        <f>AVERAGE(Brahmaputra!D162:D173)</f>
        <v>1.1409719691666667</v>
      </c>
      <c r="E168" s="7">
        <f t="shared" si="42"/>
        <v>-3.8334403570833331</v>
      </c>
      <c r="F168" s="7">
        <f>Brahmaputra!D168-D168-E168</f>
        <v>0.77051232791666635</v>
      </c>
      <c r="G168" s="7">
        <f t="shared" si="52"/>
        <v>3.3426080076329537E-2</v>
      </c>
      <c r="H168" s="7">
        <f>AVERAGE(Brahmaputra!H162:H173)-AVERAGE(Brahmaputra!$H$2:$H$349)</f>
        <v>-0.17109960758637044</v>
      </c>
      <c r="I168" s="7">
        <f t="shared" si="43"/>
        <v>0.78955750136890401</v>
      </c>
      <c r="J168" s="7">
        <f>Brahmaputra!H168-H168-I168-AVERAGE(Brahmaputra!$H$2:$H$349)</f>
        <v>5.8393751964445073E-2</v>
      </c>
      <c r="K168" s="7">
        <f>AVERAGE(Brahmaputra!I162:I173)-AVERAGE(Brahmaputra!$I$2:$I$349)</f>
        <v>1.8255222586206372</v>
      </c>
      <c r="L168" s="7">
        <f t="shared" si="44"/>
        <v>-0.51615917145832668</v>
      </c>
      <c r="M168" s="7">
        <f>Brahmaputra!I168-K168-L168-AVERAGE(Brahmaputra!$I$2:$I$349)</f>
        <v>4.2691023958326468E-2</v>
      </c>
      <c r="N168" s="7">
        <f>AVERAGE(Brahmaputra!J162:J173)-AVERAGE(Brahmaputra!$J$2:$J$349)</f>
        <v>-0.17668527560344938</v>
      </c>
      <c r="O168" s="7">
        <f t="shared" si="45"/>
        <v>-0.23055486505952505</v>
      </c>
      <c r="P168" s="7">
        <f>Brahmaputra!J168-N168-O168-AVERAGE(Brahmaputra!$J$2:$J$349)</f>
        <v>0.28606693922619097</v>
      </c>
      <c r="Q168" s="7">
        <f>AVERAGE(Brahmaputra!K162:K173)-AVERAGE(Brahmaputra!$K$2:$K$349)</f>
        <v>-1.5473887212643811E-2</v>
      </c>
      <c r="R168" s="7">
        <f t="shared" si="46"/>
        <v>0.116870997797619</v>
      </c>
      <c r="S168" s="7">
        <f>Brahmaputra!K168-Q168-R168-AVERAGE(Brahmaputra!$K$2:$K$349)</f>
        <v>-2.6762401964285698E-2</v>
      </c>
      <c r="T168" s="7">
        <f>AVERAGE(Brahmaputra!L162:L173)-AVERAGE(Brahmaputra!$L$2:$L$349)</f>
        <v>0.22145353474138219</v>
      </c>
      <c r="U168" s="7">
        <f t="shared" si="47"/>
        <v>-2.1226351544047617</v>
      </c>
      <c r="V168" s="7">
        <f>Brahmaputra!L168-T168-U168-AVERAGE(Brahmaputra!$L$2:$L$349)</f>
        <v>0.12326577273809569</v>
      </c>
      <c r="W168" s="7">
        <f>AVERAGE(Brahmaputra!M162:M173)-AVERAGE(Brahmaputra!$M$2:$M$349)</f>
        <v>1.2517655172417097E-4</v>
      </c>
      <c r="X168" s="7">
        <f t="shared" si="48"/>
        <v>-6.7878083333333394E-3</v>
      </c>
      <c r="Y168" s="7">
        <f>Brahmaputra!M168-W168-X168-AVERAGE(Brahmaputra!$M$2:$M$349)</f>
        <v>8.2848641666666556E-3</v>
      </c>
      <c r="Z168" s="7">
        <f>AVERAGE(Brahmaputra!N162:N173)-AVERAGE(Brahmaputra!$N$2:$N$349)</f>
        <v>-0.53475062140804552</v>
      </c>
      <c r="AA168" s="7">
        <f t="shared" si="49"/>
        <v>-1.0832380851488095</v>
      </c>
      <c r="AB168" s="7">
        <f>Brahmaputra!N168-Z168-AA168-AVERAGE(Brahmaputra!$N$2:$N$349)</f>
        <v>0.2214040493154763</v>
      </c>
      <c r="AC168" s="7">
        <f>AVERAGE(Brahmaputra!O162:O173)-AVERAGE(Brahmaputra!$O$2:$O$349)</f>
        <v>5.5739883850579375E-2</v>
      </c>
      <c r="AD168" s="7">
        <f t="shared" si="50"/>
        <v>-3.2371246011905441E-2</v>
      </c>
      <c r="AE168" s="7">
        <f>Brahmaputra!O168-AC168-AD168-AVERAGE(Brahmaputra!$O$2:$O$349)</f>
        <v>-1.3265883154762292E-2</v>
      </c>
      <c r="AF168" s="7">
        <f>AVERAGE(Brahmaputra!P162:P173)-AVERAGE(Brahmaputra!$P$2:$P$349)</f>
        <v>-6.3864710919539935E-2</v>
      </c>
      <c r="AG168" s="7">
        <f t="shared" si="51"/>
        <v>-0.74812064749999996</v>
      </c>
      <c r="AH168" s="7">
        <f>Brahmaputra!P168-AF168-AG168-AVERAGE(Brahmaputra!$P$2:$P$349)</f>
        <v>7.0431971666666593E-2</v>
      </c>
    </row>
    <row r="169" spans="1:34" x14ac:dyDescent="0.2">
      <c r="A169" s="3">
        <v>37970</v>
      </c>
      <c r="B169">
        <f t="shared" si="39"/>
        <v>2003</v>
      </c>
      <c r="C169">
        <f t="shared" si="40"/>
        <v>12</v>
      </c>
      <c r="D169" s="7">
        <f>AVERAGE(Brahmaputra!D163:D174)</f>
        <v>1.3219212700000003</v>
      </c>
      <c r="E169" s="7">
        <f t="shared" si="42"/>
        <v>-7.6711023341964264</v>
      </c>
      <c r="F169" s="7">
        <f>Brahmaputra!D169-D169-E169</f>
        <v>-2.5279635803574507E-2</v>
      </c>
      <c r="G169" s="7">
        <f t="shared" si="52"/>
        <v>-4.5532696034507273E-3</v>
      </c>
      <c r="H169" s="7">
        <f>AVERAGE(Brahmaputra!H163:H174)-AVERAGE(Brahmaputra!$H$2:$H$349)</f>
        <v>-0.11740392841954872</v>
      </c>
      <c r="I169" s="7">
        <f t="shared" si="43"/>
        <v>0.11721601964302408</v>
      </c>
      <c r="J169" s="7">
        <f>Brahmaputra!H169-H169-I169-AVERAGE(Brahmaputra!$H$2:$H$349)</f>
        <v>-1.8544854764286356E-3</v>
      </c>
      <c r="K169" s="7">
        <f>AVERAGE(Brahmaputra!I163:I174)-AVERAGE(Brahmaputra!$I$2:$I$349)</f>
        <v>1.7783509836206548</v>
      </c>
      <c r="L169" s="7">
        <f t="shared" si="44"/>
        <v>-0.36286529005954549</v>
      </c>
      <c r="M169" s="7">
        <f>Brahmaputra!I169-K169-L169-AVERAGE(Brahmaputra!$I$2:$I$349)</f>
        <v>4.2334717559540991E-2</v>
      </c>
      <c r="N169" s="7">
        <f>AVERAGE(Brahmaputra!J163:J174)-AVERAGE(Brahmaputra!$J$2:$J$349)</f>
        <v>-7.9473993936781895E-2</v>
      </c>
      <c r="O169" s="7">
        <f t="shared" si="45"/>
        <v>-1.4915722126785718</v>
      </c>
      <c r="P169" s="7">
        <f>Brahmaputra!J169-N169-O169-AVERAGE(Brahmaputra!$J$2:$J$349)</f>
        <v>0.13214186517857041</v>
      </c>
      <c r="Q169" s="7">
        <f>AVERAGE(Brahmaputra!K163:K174)-AVERAGE(Brahmaputra!$K$2:$K$349)</f>
        <v>-1.4823772212643804E-2</v>
      </c>
      <c r="R169" s="7">
        <f t="shared" si="46"/>
        <v>0.28360994648809518</v>
      </c>
      <c r="S169" s="7">
        <f>Brahmaputra!K169-Q169-R169-AVERAGE(Brahmaputra!$K$2:$K$349)</f>
        <v>-1.0761145654761828E-2</v>
      </c>
      <c r="T169" s="7">
        <f>AVERAGE(Brahmaputra!L163:L174)-AVERAGE(Brahmaputra!$L$2:$L$349)</f>
        <v>0.30729507140804913</v>
      </c>
      <c r="U169" s="7">
        <f t="shared" si="47"/>
        <v>-2.9537349427678565</v>
      </c>
      <c r="V169" s="7">
        <f>Brahmaputra!L169-T169-U169-AVERAGE(Brahmaputra!$L$2:$L$349)</f>
        <v>-0.12971120556547611</v>
      </c>
      <c r="W169" s="7">
        <f>AVERAGE(Brahmaputra!M163:M174)-AVERAGE(Brahmaputra!$M$2:$M$349)</f>
        <v>1.256915517241497E-4</v>
      </c>
      <c r="X169" s="7">
        <f t="shared" si="48"/>
        <v>-9.6227267172619049E-2</v>
      </c>
      <c r="Y169" s="7">
        <f>Brahmaputra!M169-W169-X169-AVERAGE(Brahmaputra!$M$2:$M$349)</f>
        <v>-5.3447019940476015E-3</v>
      </c>
      <c r="Z169" s="7">
        <f>AVERAGE(Brahmaputra!N163:N174)-AVERAGE(Brahmaputra!$N$2:$N$349)</f>
        <v>-0.63254157807471256</v>
      </c>
      <c r="AA169" s="7">
        <f t="shared" si="49"/>
        <v>-0.56486741089285708</v>
      </c>
      <c r="AB169" s="7">
        <f>Brahmaputra!N169-Z169-AA169-AVERAGE(Brahmaputra!$N$2:$N$349)</f>
        <v>0.18932770172619096</v>
      </c>
      <c r="AC169" s="7">
        <f>AVERAGE(Brahmaputra!O163:O174)-AVERAGE(Brahmaputra!$O$2:$O$349)</f>
        <v>8.9873477183910921E-2</v>
      </c>
      <c r="AD169" s="7">
        <f t="shared" si="50"/>
        <v>-1.8336483524702381</v>
      </c>
      <c r="AE169" s="7">
        <f>Brahmaputra!O169-AC169-AD169-AVERAGE(Brahmaputra!$O$2:$O$349)</f>
        <v>-0.25720931002976144</v>
      </c>
      <c r="AF169" s="7">
        <f>AVERAGE(Brahmaputra!P163:P174)-AVERAGE(Brahmaputra!$P$2:$P$349)</f>
        <v>-9.4829384195399546E-3</v>
      </c>
      <c r="AG169" s="7">
        <f t="shared" si="51"/>
        <v>-0.76901577732142856</v>
      </c>
      <c r="AH169" s="7">
        <f>Brahmaputra!P169-AF169-AG169-AVERAGE(Brahmaputra!$P$2:$P$349)</f>
        <v>1.5807998988095262E-2</v>
      </c>
    </row>
    <row r="170" spans="1:34" x14ac:dyDescent="0.2">
      <c r="A170" s="3">
        <v>38001</v>
      </c>
      <c r="B170">
        <f t="shared" si="39"/>
        <v>2004</v>
      </c>
      <c r="C170">
        <f t="shared" si="40"/>
        <v>1</v>
      </c>
      <c r="D170" s="7">
        <f>AVERAGE(Brahmaputra!D164:D175)</f>
        <v>1.3990240500000004</v>
      </c>
      <c r="E170" s="7">
        <f t="shared" si="42"/>
        <v>-9.8310118021726201</v>
      </c>
      <c r="F170" s="7">
        <f>Brahmaputra!D170-D170-E170</f>
        <v>-0.32618618782738018</v>
      </c>
      <c r="G170" s="7"/>
      <c r="H170" s="7">
        <f>AVERAGE(Brahmaputra!H164:H175)-AVERAGE(Brahmaputra!$H$2:$H$349)</f>
        <v>-8.0411537586428494E-2</v>
      </c>
      <c r="I170" s="7">
        <f t="shared" si="43"/>
        <v>-0.70243490354141613</v>
      </c>
      <c r="J170" s="7">
        <f>Brahmaputra!H170-H170-I170-AVERAGE(Brahmaputra!$H$2:$H$349)</f>
        <v>-2.0404453125138389E-2</v>
      </c>
      <c r="K170" s="7">
        <f>AVERAGE(Brahmaputra!I164:I175)-AVERAGE(Brahmaputra!$I$2:$I$349)</f>
        <v>1.7341170252873184</v>
      </c>
      <c r="L170" s="7">
        <f t="shared" si="44"/>
        <v>-0.18310013217261201</v>
      </c>
      <c r="M170" s="7">
        <f>Brahmaputra!I170-K170-L170-AVERAGE(Brahmaputra!$I$2:$I$349)</f>
        <v>-2.7118619940580402E-3</v>
      </c>
      <c r="N170" s="7">
        <f>AVERAGE(Brahmaputra!J164:J175)-AVERAGE(Brahmaputra!$J$2:$J$349)</f>
        <v>2.7794218965508932E-3</v>
      </c>
      <c r="O170" s="7">
        <f t="shared" si="45"/>
        <v>-2.6937458217857149</v>
      </c>
      <c r="P170" s="7">
        <f>Brahmaputra!J170-N170-O170-AVERAGE(Brahmaputra!$J$2:$J$349)</f>
        <v>-1.0471251547619076E-2</v>
      </c>
      <c r="Q170" s="7">
        <f>AVERAGE(Brahmaputra!K164:K175)-AVERAGE(Brahmaputra!$K$2:$K$349)</f>
        <v>-2.1147988879310464E-2</v>
      </c>
      <c r="R170" s="7">
        <f t="shared" si="46"/>
        <v>0.284020681547619</v>
      </c>
      <c r="S170" s="7">
        <f>Brahmaputra!K170-Q170-R170-AVERAGE(Brahmaputra!$K$2:$K$349)</f>
        <v>-2.8053640476189967E-3</v>
      </c>
      <c r="T170" s="7">
        <f>AVERAGE(Brahmaputra!L164:L175)-AVERAGE(Brahmaputra!$L$2:$L$349)</f>
        <v>0.33383050307471773</v>
      </c>
      <c r="U170" s="7">
        <f t="shared" si="47"/>
        <v>-3.5539900079464291</v>
      </c>
      <c r="V170" s="7">
        <f>Brahmaputra!L170-T170-U170-AVERAGE(Brahmaputra!$L$2:$L$349)</f>
        <v>-0.26793424205357219</v>
      </c>
      <c r="W170" s="7">
        <f>AVERAGE(Brahmaputra!M164:M175)-AVERAGE(Brahmaputra!$M$2:$M$349)</f>
        <v>-6.6446781609164063E-5</v>
      </c>
      <c r="X170" s="7">
        <f t="shared" si="48"/>
        <v>-1.2000330327380931E-2</v>
      </c>
      <c r="Y170" s="7">
        <f>Brahmaputra!M170-W170-X170-AVERAGE(Brahmaputra!$M$2:$M$349)</f>
        <v>-1.8178205059524166E-3</v>
      </c>
      <c r="Z170" s="7">
        <f>AVERAGE(Brahmaputra!N164:N175)-AVERAGE(Brahmaputra!$N$2:$N$349)</f>
        <v>-0.65457744974137877</v>
      </c>
      <c r="AA170" s="7">
        <f t="shared" si="49"/>
        <v>0.22313553074404791</v>
      </c>
      <c r="AB170" s="7">
        <f>Brahmaputra!N170-Z170-AA170-AVERAGE(Brahmaputra!$N$2:$N$349)</f>
        <v>0.13610391175595193</v>
      </c>
      <c r="AC170" s="7">
        <f>AVERAGE(Brahmaputra!O164:O175)-AVERAGE(Brahmaputra!$O$2:$O$349)</f>
        <v>9.294581801724533E-2</v>
      </c>
      <c r="AD170" s="7">
        <f t="shared" si="50"/>
        <v>-2.4335143675297619</v>
      </c>
      <c r="AE170" s="7">
        <f>Brahmaputra!O170-AC170-AD170-AVERAGE(Brahmaputra!$O$2:$O$349)</f>
        <v>-0.16229771580357255</v>
      </c>
      <c r="AF170" s="7">
        <f>AVERAGE(Brahmaputra!P164:P175)-AVERAGE(Brahmaputra!$P$2:$P$349)</f>
        <v>-8.4469400862067223E-3</v>
      </c>
      <c r="AG170" s="7">
        <f t="shared" si="51"/>
        <v>-0.75938111583333334</v>
      </c>
      <c r="AH170" s="7">
        <f>Brahmaputra!P170-AF170-AG170-AVERAGE(Brahmaputra!$P$2:$P$349)</f>
        <v>6.1603291666667559E-3</v>
      </c>
    </row>
    <row r="171" spans="1:34" x14ac:dyDescent="0.2">
      <c r="A171" s="3">
        <v>38032</v>
      </c>
      <c r="B171">
        <f t="shared" si="39"/>
        <v>2004</v>
      </c>
      <c r="C171">
        <f t="shared" si="40"/>
        <v>2</v>
      </c>
      <c r="D171" s="7">
        <f>AVERAGE(Brahmaputra!D165:D176)</f>
        <v>1.6048581208333335</v>
      </c>
      <c r="E171" s="7">
        <f t="shared" si="42"/>
        <v>-10.399447832172621</v>
      </c>
      <c r="F171" s="7">
        <f>Brahmaputra!D171-D171-E171</f>
        <v>-1.4323990786607119</v>
      </c>
      <c r="G171" s="7"/>
      <c r="H171" s="7">
        <f>AVERAGE(Brahmaputra!H165:H176)-AVERAGE(Brahmaputra!$H$2:$H$349)</f>
        <v>-1.1172239252800864E-2</v>
      </c>
      <c r="I171" s="7">
        <f t="shared" si="43"/>
        <v>-1.1313571025597184</v>
      </c>
      <c r="J171" s="7">
        <f>Brahmaputra!H171-H171-I171-AVERAGE(Brahmaputra!$H$2:$H$349)</f>
        <v>-0.1028602224404267</v>
      </c>
      <c r="K171" s="7">
        <f>AVERAGE(Brahmaputra!I165:I176)-AVERAGE(Brahmaputra!$I$2:$I$349)</f>
        <v>1.6994795736206356</v>
      </c>
      <c r="L171" s="7">
        <f t="shared" si="44"/>
        <v>5.4967789672630829E-2</v>
      </c>
      <c r="M171" s="7">
        <f>Brahmaputra!I171-K171-L171-AVERAGE(Brahmaputra!$I$2:$I$349)</f>
        <v>-0.12436285217262366</v>
      </c>
      <c r="N171" s="7">
        <f>AVERAGE(Brahmaputra!J165:J176)-AVERAGE(Brahmaputra!$J$2:$J$349)</f>
        <v>0.10859364022988416</v>
      </c>
      <c r="O171" s="7">
        <f t="shared" si="45"/>
        <v>-3.2128204064583334</v>
      </c>
      <c r="P171" s="7">
        <f>Brahmaputra!J171-N171-O171-AVERAGE(Brahmaputra!$J$2:$J$349)</f>
        <v>-0.18381613520833362</v>
      </c>
      <c r="Q171" s="7">
        <f>AVERAGE(Brahmaputra!K165:K176)-AVERAGE(Brahmaputra!$K$2:$K$349)</f>
        <v>-2.2235452212643836E-2</v>
      </c>
      <c r="R171" s="7">
        <f t="shared" si="46"/>
        <v>3.4406856696428567E-2</v>
      </c>
      <c r="S171" s="7">
        <f>Brahmaputra!K171-Q171-R171-AVERAGE(Brahmaputra!$K$2:$K$349)</f>
        <v>3.6448264136904773E-2</v>
      </c>
      <c r="T171" s="7">
        <f>AVERAGE(Brahmaputra!L165:L176)-AVERAGE(Brahmaputra!$L$2:$L$349)</f>
        <v>0.32798567140805002</v>
      </c>
      <c r="U171" s="7">
        <f t="shared" si="47"/>
        <v>-3.8932249065476183</v>
      </c>
      <c r="V171" s="7">
        <f>Brahmaputra!L171-T171-U171-AVERAGE(Brahmaputra!$L$2:$L$349)</f>
        <v>-0.46962794178571521</v>
      </c>
      <c r="W171" s="7">
        <f>AVERAGE(Brahmaputra!M165:M176)-AVERAGE(Brahmaputra!$M$2:$M$349)</f>
        <v>-3.394601149425136E-4</v>
      </c>
      <c r="X171" s="7">
        <f t="shared" si="48"/>
        <v>-1.1441993244047627E-2</v>
      </c>
      <c r="Y171" s="7">
        <f>Brahmaputra!M171-W171-X171-AVERAGE(Brahmaputra!$M$2:$M$349)</f>
        <v>-1.9260642559523755E-3</v>
      </c>
      <c r="Z171" s="7">
        <f>AVERAGE(Brahmaputra!N165:N176)-AVERAGE(Brahmaputra!$N$2:$N$349)</f>
        <v>-0.65618591974137908</v>
      </c>
      <c r="AA171" s="7">
        <f t="shared" si="49"/>
        <v>1.2550268405654763</v>
      </c>
      <c r="AB171" s="7">
        <f>Brahmaputra!N171-Z171-AA171-AVERAGE(Brahmaputra!$N$2:$N$349)</f>
        <v>-0.14666872806547637</v>
      </c>
      <c r="AC171" s="7">
        <f>AVERAGE(Brahmaputra!O165:O176)-AVERAGE(Brahmaputra!$O$2:$O$349)</f>
        <v>9.5212304683910176E-2</v>
      </c>
      <c r="AD171" s="7">
        <f t="shared" si="50"/>
        <v>-2.758445452797619</v>
      </c>
      <c r="AE171" s="7">
        <f>Brahmaputra!O171-AC171-AD171-AVERAGE(Brahmaputra!$O$2:$O$349)</f>
        <v>-0.35631764720238035</v>
      </c>
      <c r="AF171" s="7">
        <f>AVERAGE(Brahmaputra!P165:P176)-AVERAGE(Brahmaputra!$P$2:$P$349)</f>
        <v>6.3518416580460091E-2</v>
      </c>
      <c r="AG171" s="7">
        <f t="shared" si="51"/>
        <v>-0.73655440919642856</v>
      </c>
      <c r="AH171" s="7">
        <f>Brahmaputra!P171-AF171-AG171-AVERAGE(Brahmaputra!$P$2:$P$349)</f>
        <v>-8.3248524136904867E-2</v>
      </c>
    </row>
    <row r="172" spans="1:34" x14ac:dyDescent="0.2">
      <c r="A172" s="3">
        <v>38061</v>
      </c>
      <c r="B172">
        <f t="shared" si="39"/>
        <v>2004</v>
      </c>
      <c r="C172">
        <f t="shared" si="40"/>
        <v>3</v>
      </c>
      <c r="D172" s="7">
        <f>AVERAGE(Brahmaputra!D166:D177)</f>
        <v>1.7593272133333333</v>
      </c>
      <c r="E172" s="7">
        <f t="shared" si="42"/>
        <v>-8.9591136421726176</v>
      </c>
      <c r="F172" s="7">
        <f>Brahmaputra!D172-D172-E172</f>
        <v>-2.7357394611607155</v>
      </c>
      <c r="G172" s="7"/>
      <c r="H172" s="7">
        <f>AVERAGE(Brahmaputra!H166:H177)-AVERAGE(Brahmaputra!$H$2:$H$349)</f>
        <v>5.5427289080284936E-2</v>
      </c>
      <c r="I172" s="7">
        <f t="shared" si="43"/>
        <v>-1.4790100816072709</v>
      </c>
      <c r="J172" s="7">
        <f>Brahmaputra!H172-H172-I172-AVERAGE(Brahmaputra!$H$2:$H$349)</f>
        <v>-0.19564710172596733</v>
      </c>
      <c r="K172" s="7">
        <f>AVERAGE(Brahmaputra!I166:I177)-AVERAGE(Brahmaputra!$I$2:$I$349)</f>
        <v>1.6791580461206195</v>
      </c>
      <c r="L172" s="7">
        <f t="shared" si="44"/>
        <v>0.38689349922620409</v>
      </c>
      <c r="M172" s="7">
        <f>Brahmaputra!I172-K172-L172-AVERAGE(Brahmaputra!$I$2:$I$349)</f>
        <v>-0.14389855422618325</v>
      </c>
      <c r="N172" s="7">
        <f>AVERAGE(Brahmaputra!J166:J177)-AVERAGE(Brahmaputra!$J$2:$J$349)</f>
        <v>0.20722446606321743</v>
      </c>
      <c r="O172" s="7">
        <f t="shared" si="45"/>
        <v>-3.3254686616666671</v>
      </c>
      <c r="P172" s="7">
        <f>Brahmaputra!J172-N172-O172-AVERAGE(Brahmaputra!$J$2:$J$349)</f>
        <v>-0.33957198583333348</v>
      </c>
      <c r="Q172" s="7">
        <f>AVERAGE(Brahmaputra!K166:K177)-AVERAGE(Brahmaputra!$K$2:$K$349)</f>
        <v>-2.3839710545977222E-2</v>
      </c>
      <c r="R172" s="7">
        <f t="shared" si="46"/>
        <v>3.16305175892857E-2</v>
      </c>
      <c r="S172" s="7">
        <f>Brahmaputra!K172-Q172-R172-AVERAGE(Brahmaputra!$K$2:$K$349)</f>
        <v>4.8678521577381006E-2</v>
      </c>
      <c r="T172" s="7">
        <f>AVERAGE(Brahmaputra!L166:L177)-AVERAGE(Brahmaputra!$L$2:$L$349)</f>
        <v>0.33463754974138382</v>
      </c>
      <c r="U172" s="7">
        <f t="shared" si="47"/>
        <v>-3.7069207016071424</v>
      </c>
      <c r="V172" s="7">
        <f>Brahmaputra!L172-T172-U172-AVERAGE(Brahmaputra!$L$2:$L$349)</f>
        <v>-0.65559979505952537</v>
      </c>
      <c r="W172" s="7">
        <f>AVERAGE(Brahmaputra!M166:M177)-AVERAGE(Brahmaputra!$M$2:$M$349)</f>
        <v>-6.1045344827584391E-4</v>
      </c>
      <c r="X172" s="7">
        <f t="shared" si="48"/>
        <v>-1.138205517857141E-2</v>
      </c>
      <c r="Y172" s="7">
        <f>Brahmaputra!M172-W172-X172-AVERAGE(Brahmaputra!$M$2:$M$349)</f>
        <v>-1.7150089880952624E-3</v>
      </c>
      <c r="Z172" s="7">
        <f>AVERAGE(Brahmaputra!N166:N177)-AVERAGE(Brahmaputra!$N$2:$N$349)</f>
        <v>-0.65641870140804559</v>
      </c>
      <c r="AA172" s="7">
        <f t="shared" si="49"/>
        <v>2.3465298505952386</v>
      </c>
      <c r="AB172" s="7">
        <f>Brahmaputra!N172-Z172-AA172-AVERAGE(Brahmaputra!$N$2:$N$349)</f>
        <v>-0.99551923642857165</v>
      </c>
      <c r="AC172" s="7">
        <f>AVERAGE(Brahmaputra!O166:O177)-AVERAGE(Brahmaputra!$O$2:$O$349)</f>
        <v>9.8892692183911279E-2</v>
      </c>
      <c r="AD172" s="7">
        <f t="shared" si="50"/>
        <v>-2.5350125833333319</v>
      </c>
      <c r="AE172" s="7">
        <f>Brahmaputra!O172-AC172-AD172-AVERAGE(Brahmaputra!$O$2:$O$349)</f>
        <v>-0.36878599416666802</v>
      </c>
      <c r="AF172" s="7">
        <f>AVERAGE(Brahmaputra!P166:P177)-AVERAGE(Brahmaputra!$P$2:$P$349)</f>
        <v>6.4856014080460045E-2</v>
      </c>
      <c r="AG172" s="7">
        <f t="shared" si="51"/>
        <v>-0.6663830883035714</v>
      </c>
      <c r="AH172" s="7">
        <f>Brahmaputra!P172-AF172-AG172-AVERAGE(Brahmaputra!$P$2:$P$349)</f>
        <v>-8.3666822529761986E-2</v>
      </c>
    </row>
    <row r="173" spans="1:34" x14ac:dyDescent="0.2">
      <c r="A173" s="3">
        <v>38092</v>
      </c>
      <c r="B173">
        <f t="shared" si="39"/>
        <v>2004</v>
      </c>
      <c r="C173">
        <f t="shared" si="40"/>
        <v>4</v>
      </c>
      <c r="D173" s="7">
        <f>AVERAGE(Brahmaputra!D167:D178)</f>
        <v>1.6885161799999995</v>
      </c>
      <c r="E173" s="7">
        <f t="shared" si="42"/>
        <v>-4.1105988170833339</v>
      </c>
      <c r="F173" s="7">
        <f>Brahmaputra!D173-D173-E173</f>
        <v>0.33123037708333403</v>
      </c>
      <c r="G173" s="7"/>
      <c r="H173" s="7">
        <f>AVERAGE(Brahmaputra!H167:H178)-AVERAGE(Brahmaputra!$H$2:$H$349)</f>
        <v>0.11191023991364091</v>
      </c>
      <c r="I173" s="7">
        <f t="shared" si="43"/>
        <v>-1.7137204121727336</v>
      </c>
      <c r="J173" s="7">
        <f>Brahmaputra!H173-H173-I173-AVERAGE(Brahmaputra!$H$2:$H$349)</f>
        <v>-1.7175581993910782E-2</v>
      </c>
      <c r="K173" s="7">
        <f>AVERAGE(Brahmaputra!I167:I178)-AVERAGE(Brahmaputra!$I$2:$I$349)</f>
        <v>1.657896195287293</v>
      </c>
      <c r="L173" s="7">
        <f t="shared" si="44"/>
        <v>0.71717339565478255</v>
      </c>
      <c r="M173" s="7">
        <f>Brahmaputra!I173-K173-L173-AVERAGE(Brahmaputra!$I$2:$I$349)</f>
        <v>-0.29065463982142603</v>
      </c>
      <c r="N173" s="7">
        <f>AVERAGE(Brahmaputra!J167:J178)-AVERAGE(Brahmaputra!$J$2:$J$349)</f>
        <v>0.23031459022988354</v>
      </c>
      <c r="O173" s="7">
        <f t="shared" si="45"/>
        <v>-2.9575804788095241</v>
      </c>
      <c r="P173" s="7">
        <f>Brahmaputra!J173-N173-O173-AVERAGE(Brahmaputra!$J$2:$J$349)</f>
        <v>6.7205787142857076E-2</v>
      </c>
      <c r="Q173" s="7">
        <f>AVERAGE(Brahmaputra!K167:K178)-AVERAGE(Brahmaputra!$K$2:$K$349)</f>
        <v>-2.690556137931055E-2</v>
      </c>
      <c r="R173" s="7">
        <f t="shared" si="46"/>
        <v>-6.7919355922619051E-2</v>
      </c>
      <c r="S173" s="7">
        <f>Brahmaputra!K173-Q173-R173-AVERAGE(Brahmaputra!$K$2:$K$349)</f>
        <v>-3.2393140773809281E-3</v>
      </c>
      <c r="T173" s="7">
        <f>AVERAGE(Brahmaputra!L167:L178)-AVERAGE(Brahmaputra!$L$2:$L$349)</f>
        <v>0.19641111974138337</v>
      </c>
      <c r="U173" s="7">
        <f t="shared" si="47"/>
        <v>-2.2841316058333341</v>
      </c>
      <c r="V173" s="7">
        <f>Brahmaputra!L173-T173-U173-AVERAGE(Brahmaputra!$L$2:$L$349)</f>
        <v>0.53579540916666701</v>
      </c>
      <c r="W173" s="7">
        <f>AVERAGE(Brahmaputra!M167:M178)-AVERAGE(Brahmaputra!$M$2:$M$349)</f>
        <v>-8.8144678160914647E-4</v>
      </c>
      <c r="X173" s="7">
        <f t="shared" si="48"/>
        <v>-6.833581175595238E-2</v>
      </c>
      <c r="Y173" s="7">
        <f>Brahmaputra!M173-W173-X173-AVERAGE(Brahmaputra!$M$2:$M$349)</f>
        <v>5.1730309226190319E-3</v>
      </c>
      <c r="Z173" s="7">
        <f>AVERAGE(Brahmaputra!N167:N178)-AVERAGE(Brahmaputra!$N$2:$N$349)</f>
        <v>-0.65654428974137891</v>
      </c>
      <c r="AA173" s="7">
        <f t="shared" si="49"/>
        <v>3.3466519697916675</v>
      </c>
      <c r="AB173" s="7">
        <f>Brahmaputra!N173-Z173-AA173-AVERAGE(Brahmaputra!$N$2:$N$349)</f>
        <v>-1.0669059272916677</v>
      </c>
      <c r="AC173" s="7">
        <f>AVERAGE(Brahmaputra!O167:O178)-AVERAGE(Brahmaputra!$O$2:$O$349)</f>
        <v>8.9406891350577666E-2</v>
      </c>
      <c r="AD173" s="7">
        <f t="shared" si="50"/>
        <v>-0.60610946633928542</v>
      </c>
      <c r="AE173" s="7">
        <f>Brahmaputra!O173-AC173-AD173-AVERAGE(Brahmaputra!$O$2:$O$349)</f>
        <v>0.9843954296726185</v>
      </c>
      <c r="AF173" s="7">
        <f>AVERAGE(Brahmaputra!P167:P178)-AVERAGE(Brahmaputra!$P$2:$P$349)</f>
        <v>8.691185824712655E-2</v>
      </c>
      <c r="AG173" s="7">
        <f t="shared" si="51"/>
        <v>-0.47663300770833333</v>
      </c>
      <c r="AH173" s="7">
        <f>Brahmaputra!P173-AF173-AG173-AVERAGE(Brahmaputra!$P$2:$P$349)</f>
        <v>0.11661798270833346</v>
      </c>
    </row>
    <row r="174" spans="1:34" x14ac:dyDescent="0.2">
      <c r="A174" s="3">
        <v>38122</v>
      </c>
      <c r="B174">
        <f t="shared" si="39"/>
        <v>2004</v>
      </c>
      <c r="C174">
        <f t="shared" si="40"/>
        <v>5</v>
      </c>
      <c r="D174" s="7">
        <f>AVERAGE(Brahmaputra!D168:D179)</f>
        <v>1.8637824858333332</v>
      </c>
      <c r="E174" s="7">
        <f t="shared" si="42"/>
        <v>1.2718823487797624</v>
      </c>
      <c r="F174" s="7">
        <f>Brahmaputra!D174-D174-E174</f>
        <v>-0.34401644461309533</v>
      </c>
      <c r="G174" s="7"/>
      <c r="H174" s="7">
        <f>AVERAGE(Brahmaputra!H168:H179)-AVERAGE(Brahmaputra!$H$2:$H$349)</f>
        <v>0.1902692082470594</v>
      </c>
      <c r="I174" s="7">
        <f t="shared" si="43"/>
        <v>-1.3916413443748752</v>
      </c>
      <c r="J174" s="7">
        <f>Brahmaputra!H174-H174-I174-AVERAGE(Brahmaputra!$H$2:$H$349)</f>
        <v>9.2579251874781221E-2</v>
      </c>
      <c r="K174" s="7">
        <f>AVERAGE(Brahmaputra!I168:I179)-AVERAGE(Brahmaputra!$I$2:$I$349)</f>
        <v>1.6354899352872962</v>
      </c>
      <c r="L174" s="7">
        <f t="shared" si="44"/>
        <v>1.0434534668750075</v>
      </c>
      <c r="M174" s="7">
        <f>Brahmaputra!I174-K174-L174-AVERAGE(Brahmaputra!$I$2:$I$349)</f>
        <v>-0.26738764104166535</v>
      </c>
      <c r="N174" s="7">
        <f>AVERAGE(Brahmaputra!J168:J179)-AVERAGE(Brahmaputra!$J$2:$J$349)</f>
        <v>0.27751948189655007</v>
      </c>
      <c r="O174" s="7">
        <f t="shared" si="45"/>
        <v>-1.5444974760416668</v>
      </c>
      <c r="P174" s="7">
        <f>Brahmaputra!J174-N174-O174-AVERAGE(Brahmaputra!$J$2:$J$349)</f>
        <v>0.16893783270833396</v>
      </c>
      <c r="Q174" s="7">
        <f>AVERAGE(Brahmaputra!K168:K179)-AVERAGE(Brahmaputra!$K$2:$K$349)</f>
        <v>-2.3581034712643889E-2</v>
      </c>
      <c r="R174" s="7">
        <f t="shared" si="46"/>
        <v>-6.0785711785714319E-2</v>
      </c>
      <c r="S174" s="7">
        <f>Brahmaputra!K174-Q174-R174-AVERAGE(Brahmaputra!$K$2:$K$349)</f>
        <v>-9.6133348809522845E-3</v>
      </c>
      <c r="T174" s="7">
        <f>AVERAGE(Brahmaputra!L168:L179)-AVERAGE(Brahmaputra!$L$2:$L$349)</f>
        <v>0.19875167474138333</v>
      </c>
      <c r="U174" s="7">
        <f t="shared" si="47"/>
        <v>-0.1956460049107136</v>
      </c>
      <c r="V174" s="7">
        <f>Brahmaputra!L174-T174-U174-AVERAGE(Brahmaputra!$L$2:$L$349)</f>
        <v>0.12443359324404657</v>
      </c>
      <c r="W174" s="7">
        <f>AVERAGE(Brahmaputra!M168:M179)-AVERAGE(Brahmaputra!$M$2:$M$349)</f>
        <v>-1.1524401149425323E-3</v>
      </c>
      <c r="X174" s="7">
        <f t="shared" si="48"/>
        <v>-0.14760211184523811</v>
      </c>
      <c r="Y174" s="7">
        <f>Brahmaputra!M174-W174-X174-AVERAGE(Brahmaputra!$M$2:$M$349)</f>
        <v>5.9295434523812252E-4</v>
      </c>
      <c r="Z174" s="7">
        <f>AVERAGE(Brahmaputra!N168:N179)-AVERAGE(Brahmaputra!$N$2:$N$349)</f>
        <v>-0.63054599974137848</v>
      </c>
      <c r="AA174" s="7">
        <f t="shared" si="49"/>
        <v>2.2934716319345241</v>
      </c>
      <c r="AB174" s="7">
        <f>Brahmaputra!N174-Z174-AA174-AVERAGE(Brahmaputra!$N$2:$N$349)</f>
        <v>-0.86138486943452452</v>
      </c>
      <c r="AC174" s="7">
        <f>AVERAGE(Brahmaputra!O168:O179)-AVERAGE(Brahmaputra!$O$2:$O$349)</f>
        <v>8.6261038017244829E-2</v>
      </c>
      <c r="AD174" s="7">
        <f t="shared" si="50"/>
        <v>1.3440184679761895</v>
      </c>
      <c r="AE174" s="7">
        <f>Brahmaputra!O174-AC174-AD174-AVERAGE(Brahmaputra!$O$2:$O$349)</f>
        <v>0.29432462869047704</v>
      </c>
      <c r="AF174" s="7">
        <f>AVERAGE(Brahmaputra!P168:P179)-AVERAGE(Brahmaputra!$P$2:$P$349)</f>
        <v>0.13077628241379335</v>
      </c>
      <c r="AG174" s="7">
        <f t="shared" si="51"/>
        <v>-6.8888486279761851E-2</v>
      </c>
      <c r="AH174" s="7">
        <f>Brahmaputra!P174-AF174-AG174-AVERAGE(Brahmaputra!$P$2:$P$349)</f>
        <v>0.1135216471130952</v>
      </c>
    </row>
    <row r="175" spans="1:34" x14ac:dyDescent="0.2">
      <c r="A175" s="3">
        <v>38153</v>
      </c>
      <c r="B175">
        <f t="shared" si="39"/>
        <v>2004</v>
      </c>
      <c r="C175">
        <f t="shared" si="40"/>
        <v>6</v>
      </c>
      <c r="D175" s="7">
        <f>AVERAGE(Brahmaputra!D169:D180)</f>
        <v>1.868804465</v>
      </c>
      <c r="E175" s="7">
        <f t="shared" si="42"/>
        <v>6.5332860436309508</v>
      </c>
      <c r="F175" s="7">
        <f>Brahmaputra!D175-D175-E175</f>
        <v>-1.0517992586309513</v>
      </c>
      <c r="G175" s="7"/>
      <c r="H175" s="7">
        <f>AVERAGE(Brahmaputra!H169:H180)-AVERAGE(Brahmaputra!$H$2:$H$349)</f>
        <v>0.25160953991360202</v>
      </c>
      <c r="I175" s="7">
        <f t="shared" si="43"/>
        <v>-0.33502070056533739</v>
      </c>
      <c r="J175" s="7">
        <f>Brahmaputra!H175-H175-I175-AVERAGE(Brahmaputra!$H$2:$H$349)</f>
        <v>-0.15679041360124302</v>
      </c>
      <c r="K175" s="7">
        <f>AVERAGE(Brahmaputra!I169:I180)-AVERAGE(Brahmaputra!$I$2:$I$349)</f>
        <v>1.6081576294539843</v>
      </c>
      <c r="L175" s="7">
        <f t="shared" si="44"/>
        <v>0.9158503669047775</v>
      </c>
      <c r="M175" s="7">
        <f>Brahmaputra!I175-K175-L175-AVERAGE(Brahmaputra!$I$2:$I$349)</f>
        <v>-3.9133755238111689E-2</v>
      </c>
      <c r="N175" s="7">
        <f>AVERAGE(Brahmaputra!J169:J180)-AVERAGE(Brahmaputra!$J$2:$J$349)</f>
        <v>0.29284129272988313</v>
      </c>
      <c r="O175" s="7">
        <f t="shared" si="45"/>
        <v>0.84369749714285636</v>
      </c>
      <c r="P175" s="7">
        <f>Brahmaputra!J175-N175-O175-AVERAGE(Brahmaputra!$J$2:$J$349)</f>
        <v>-0.17737542130952288</v>
      </c>
      <c r="Q175" s="7">
        <f>AVERAGE(Brahmaputra!K169:K180)-AVERAGE(Brahmaputra!$K$2:$K$349)</f>
        <v>-1.7948390545977189E-2</v>
      </c>
      <c r="R175" s="7">
        <f t="shared" si="46"/>
        <v>-5.5129099434523848E-2</v>
      </c>
      <c r="S175" s="7">
        <f>Brahmaputra!K175-Q175-R175-AVERAGE(Brahmaputra!$K$2:$K$349)</f>
        <v>-7.9984411398809463E-2</v>
      </c>
      <c r="T175" s="7">
        <f>AVERAGE(Brahmaputra!L169:L180)-AVERAGE(Brahmaputra!$L$2:$L$349)</f>
        <v>0.16199833807471631</v>
      </c>
      <c r="U175" s="7">
        <f t="shared" si="47"/>
        <v>2.7778064690476203</v>
      </c>
      <c r="V175" s="7">
        <f>Brahmaputra!L175-T175-U175-AVERAGE(Brahmaputra!$L$2:$L$349)</f>
        <v>-0.32601800404762038</v>
      </c>
      <c r="W175" s="7">
        <f>AVERAGE(Brahmaputra!M169:M180)-AVERAGE(Brahmaputra!$M$2:$M$349)</f>
        <v>-1.344578448275846E-3</v>
      </c>
      <c r="X175" s="7">
        <f t="shared" si="48"/>
        <v>-6.6843621428571698E-3</v>
      </c>
      <c r="Y175" s="7">
        <f>Brahmaputra!M175-W175-X175-AVERAGE(Brahmaputra!$M$2:$M$349)</f>
        <v>7.3455129761905158E-3</v>
      </c>
      <c r="Z175" s="7">
        <f>AVERAGE(Brahmaputra!N169:N180)-AVERAGE(Brahmaputra!$N$2:$N$349)</f>
        <v>-0.59963362557471211</v>
      </c>
      <c r="AA175" s="7">
        <f t="shared" si="49"/>
        <v>-0.57267241250000045</v>
      </c>
      <c r="AB175" s="7">
        <f>Brahmaputra!N175-Z175-AA175-AVERAGE(Brahmaputra!$N$2:$N$349)</f>
        <v>9.4770620833333652E-2</v>
      </c>
      <c r="AC175" s="7">
        <f>AVERAGE(Brahmaputra!O169:O180)-AVERAGE(Brahmaputra!$O$2:$O$349)</f>
        <v>4.0886604683910477E-2</v>
      </c>
      <c r="AD175" s="7">
        <f t="shared" si="50"/>
        <v>1.9995909377380947</v>
      </c>
      <c r="AE175" s="7">
        <f>Brahmaputra!O175-AC175-AD175-AVERAGE(Brahmaputra!$O$2:$O$349)</f>
        <v>4.7040672261905669E-2</v>
      </c>
      <c r="AF175" s="7">
        <f>AVERAGE(Brahmaputra!P169:P180)-AVERAGE(Brahmaputra!$P$2:$P$349)</f>
        <v>0.13224291991379333</v>
      </c>
      <c r="AG175" s="7">
        <f t="shared" si="51"/>
        <v>0.96584900181547617</v>
      </c>
      <c r="AH175" s="7">
        <f>Brahmaputra!P175-AF175-AG175-AVERAGE(Brahmaputra!$P$2:$P$349)</f>
        <v>-0.42166621848214292</v>
      </c>
    </row>
    <row r="176" spans="1:34" x14ac:dyDescent="0.2">
      <c r="A176" s="3">
        <v>38183</v>
      </c>
      <c r="B176">
        <f t="shared" si="39"/>
        <v>2004</v>
      </c>
      <c r="C176">
        <f t="shared" si="40"/>
        <v>7</v>
      </c>
      <c r="D176" s="7">
        <f>AVERAGE(Brahmaputra!D170:D181)</f>
        <v>1.8836344983333333</v>
      </c>
      <c r="E176" s="7">
        <f t="shared" si="42"/>
        <v>11.902680418601191</v>
      </c>
      <c r="F176" s="7">
        <f>Brahmaputra!D176-D176-E176</f>
        <v>5.1791201130654745</v>
      </c>
      <c r="G176" s="7"/>
      <c r="H176" s="7">
        <f>AVERAGE(Brahmaputra!H170:H181)-AVERAGE(Brahmaputra!$H$2:$H$349)</f>
        <v>0.30681075241352573</v>
      </c>
      <c r="I176" s="7">
        <f t="shared" si="43"/>
        <v>0.85920642654741641</v>
      </c>
      <c r="J176" s="7">
        <f>Brahmaputra!H176-H176-I176-AVERAGE(Brahmaputra!$H$2:$H$349)</f>
        <v>0.5426948167860246</v>
      </c>
      <c r="K176" s="7">
        <f>AVERAGE(Brahmaputra!I170:I181)-AVERAGE(Brahmaputra!$I$2:$I$349)</f>
        <v>1.5779553994539697</v>
      </c>
      <c r="L176" s="7">
        <f t="shared" si="44"/>
        <v>8.4406965357146646E-2</v>
      </c>
      <c r="M176" s="7">
        <f>Brahmaputra!I176-K176-L176-AVERAGE(Brahmaputra!$I$2:$I$349)</f>
        <v>0.34691830630953291</v>
      </c>
      <c r="N176" s="7">
        <f>AVERAGE(Brahmaputra!J170:J181)-AVERAGE(Brahmaputra!$J$2:$J$349)</f>
        <v>0.30199895022988343</v>
      </c>
      <c r="O176" s="7">
        <f t="shared" si="45"/>
        <v>3.7229272643154747</v>
      </c>
      <c r="P176" s="7">
        <f>Brahmaputra!J176-N176-O176-AVERAGE(Brahmaputra!$J$2:$J$349)</f>
        <v>1.2569095240178587</v>
      </c>
      <c r="Q176" s="7">
        <f>AVERAGE(Brahmaputra!K170:K181)-AVERAGE(Brahmaputra!$K$2:$K$349)</f>
        <v>-1.4759467212643873E-2</v>
      </c>
      <c r="R176" s="7">
        <f t="shared" si="46"/>
        <v>-0.16249005544642856</v>
      </c>
      <c r="S176" s="7">
        <f>Brahmaputra!K176-Q176-R176-AVERAGE(Brahmaputra!$K$2:$K$349)</f>
        <v>-2.0553798720238048E-2</v>
      </c>
      <c r="T176" s="7">
        <f>AVERAGE(Brahmaputra!L170:L181)-AVERAGE(Brahmaputra!$L$2:$L$349)</f>
        <v>0.14619631224138274</v>
      </c>
      <c r="U176" s="7">
        <f t="shared" si="47"/>
        <v>5.2761234117559557</v>
      </c>
      <c r="V176" s="7">
        <f>Brahmaputra!L176-T176-U176-AVERAGE(Brahmaputra!$L$2:$L$349)</f>
        <v>1.2523763490773785</v>
      </c>
      <c r="W176" s="7">
        <f>AVERAGE(Brahmaputra!M170:M181)-AVERAGE(Brahmaputra!$M$2:$M$349)</f>
        <v>-1.3798034482758459E-3</v>
      </c>
      <c r="X176" s="7">
        <f t="shared" si="48"/>
        <v>8.9854504851190509E-2</v>
      </c>
      <c r="Y176" s="7">
        <f>Brahmaputra!M176-W176-X176-AVERAGE(Brahmaputra!$M$2:$M$349)</f>
        <v>-3.4469690178571821E-3</v>
      </c>
      <c r="Z176" s="7">
        <f>AVERAGE(Brahmaputra!N170:N181)-AVERAGE(Brahmaputra!$N$2:$N$349)</f>
        <v>-0.57073445307471227</v>
      </c>
      <c r="AA176" s="7">
        <f t="shared" si="49"/>
        <v>-1.6842659136904763</v>
      </c>
      <c r="AB176" s="7">
        <f>Brahmaputra!N176-Z176-AA176-AVERAGE(Brahmaputra!$N$2:$N$349)</f>
        <v>0.4234594395238096</v>
      </c>
      <c r="AC176" s="7">
        <f>AVERAGE(Brahmaputra!O170:O181)-AVERAGE(Brahmaputra!$O$2:$O$349)</f>
        <v>5.2832796839119567E-3</v>
      </c>
      <c r="AD176" s="7">
        <f t="shared" si="50"/>
        <v>1.8777756315773804</v>
      </c>
      <c r="AE176" s="7">
        <f>Brahmaputra!O176-AC176-AD176-AVERAGE(Brahmaputra!$O$2:$O$349)</f>
        <v>9.1281053422619607E-2</v>
      </c>
      <c r="AF176" s="7">
        <f>AVERAGE(Brahmaputra!P170:P181)-AVERAGE(Brahmaputra!$P$2:$P$349)</f>
        <v>0.13226695658046006</v>
      </c>
      <c r="AG176" s="7">
        <f t="shared" si="51"/>
        <v>1.8391404206845241</v>
      </c>
      <c r="AH176" s="7">
        <f>Brahmaputra!P176-AF176-AG176-AVERAGE(Brahmaputra!$P$2:$P$349)</f>
        <v>1.2894657159821423</v>
      </c>
    </row>
    <row r="177" spans="1:34" x14ac:dyDescent="0.2">
      <c r="A177" s="3">
        <v>38214</v>
      </c>
      <c r="B177">
        <f t="shared" si="39"/>
        <v>2004</v>
      </c>
      <c r="C177">
        <f t="shared" si="40"/>
        <v>8</v>
      </c>
      <c r="D177" s="7">
        <f>AVERAGE(Brahmaputra!D171:D182)</f>
        <v>1.9102250041666664</v>
      </c>
      <c r="E177" s="7">
        <f t="shared" si="42"/>
        <v>11.76650009080357</v>
      </c>
      <c r="F177" s="7">
        <f>Brahmaputra!D177-D177-E177</f>
        <v>0.2805951150297652</v>
      </c>
      <c r="G177" s="7"/>
      <c r="H177" s="7">
        <f>AVERAGE(Brahmaputra!H171:H182)-AVERAGE(Brahmaputra!$H$2:$H$349)</f>
        <v>0.3492098407469939</v>
      </c>
      <c r="I177" s="7">
        <f t="shared" si="43"/>
        <v>1.5773398983329798</v>
      </c>
      <c r="J177" s="7">
        <f>Brahmaputra!H177-H177-I177-AVERAGE(Brahmaputra!$H$2:$H$349)</f>
        <v>8.0807276666973848E-2</v>
      </c>
      <c r="K177" s="7">
        <f>AVERAGE(Brahmaputra!I171:I182)-AVERAGE(Brahmaputra!$I$2:$I$349)</f>
        <v>1.548666789453975</v>
      </c>
      <c r="L177" s="7">
        <f t="shared" si="44"/>
        <v>-0.7963218462797812</v>
      </c>
      <c r="M177" s="7">
        <f>Brahmaputra!I177-K177-L177-AVERAGE(Brahmaputra!$I$2:$I$349)</f>
        <v>0.31086029794644787</v>
      </c>
      <c r="N177" s="7">
        <f>AVERAGE(Brahmaputra!J171:J182)-AVERAGE(Brahmaputra!$J$2:$J$349)</f>
        <v>0.30763615939654976</v>
      </c>
      <c r="O177" s="7">
        <f t="shared" si="45"/>
        <v>4.498384583601192</v>
      </c>
      <c r="P177" s="7">
        <f>Brahmaputra!J177-N177-O177-AVERAGE(Brahmaputra!$J$2:$J$349)</f>
        <v>0.16497057556547468</v>
      </c>
      <c r="Q177" s="7">
        <f>AVERAGE(Brahmaputra!K171:K182)-AVERAGE(Brahmaputra!$K$2:$K$349)</f>
        <v>-1.0098573045977166E-2</v>
      </c>
      <c r="R177" s="7">
        <f t="shared" si="46"/>
        <v>-0.19940513428571427</v>
      </c>
      <c r="S177" s="7">
        <f>Brahmaputra!K177-Q177-R177-AVERAGE(Brahmaputra!$K$2:$K$349)</f>
        <v>4.5105185952380944E-2</v>
      </c>
      <c r="T177" s="7">
        <f>AVERAGE(Brahmaputra!L171:L182)-AVERAGE(Brahmaputra!$L$2:$L$349)</f>
        <v>0.14470488474138232</v>
      </c>
      <c r="U177" s="7">
        <f t="shared" si="47"/>
        <v>5.5353023097916658</v>
      </c>
      <c r="V177" s="7">
        <f>Brahmaputra!L177-T177-U177-AVERAGE(Brahmaputra!$L$2:$L$349)</f>
        <v>-0.39884387145833067</v>
      </c>
      <c r="W177" s="7">
        <f>AVERAGE(Brahmaputra!M171:M182)-AVERAGE(Brahmaputra!$M$2:$M$349)</f>
        <v>-9.6718928160915985E-4</v>
      </c>
      <c r="X177" s="7">
        <f t="shared" si="48"/>
        <v>9.0235917232142832E-2</v>
      </c>
      <c r="Y177" s="7">
        <f>Brahmaputra!M177-W177-X177-AVERAGE(Brahmaputra!$M$2:$M$349)</f>
        <v>-4.2167555654761824E-3</v>
      </c>
      <c r="Z177" s="7">
        <f>AVERAGE(Brahmaputra!N171:N182)-AVERAGE(Brahmaputra!$N$2:$N$349)</f>
        <v>-0.53926157140804554</v>
      </c>
      <c r="AA177" s="7">
        <f t="shared" si="49"/>
        <v>-1.9590079183928573</v>
      </c>
      <c r="AB177" s="7">
        <f>Brahmaputra!N177-Z177-AA177-AVERAGE(Brahmaputra!$N$2:$N$349)</f>
        <v>0.520189942559524</v>
      </c>
      <c r="AC177" s="7">
        <f>AVERAGE(Brahmaputra!O171:O182)-AVERAGE(Brahmaputra!$O$2:$O$349)</f>
        <v>-2.2061146149422228E-2</v>
      </c>
      <c r="AD177" s="7">
        <f t="shared" si="50"/>
        <v>1.8896907220535706</v>
      </c>
      <c r="AE177" s="7">
        <f>Brahmaputra!O177-AC177-AD177-AVERAGE(Brahmaputra!$O$2:$O$349)</f>
        <v>5.6391668779763648E-2</v>
      </c>
      <c r="AF177" s="7">
        <f>AVERAGE(Brahmaputra!P171:P182)-AVERAGE(Brahmaputra!$P$2:$P$349)</f>
        <v>0.13240087824712665</v>
      </c>
      <c r="AG177" s="7">
        <f t="shared" si="51"/>
        <v>1.1302839557142861</v>
      </c>
      <c r="AH177" s="7">
        <f>Brahmaputra!P177-AF177-AG177-AVERAGE(Brahmaputra!$P$2:$P$349)</f>
        <v>-0.49465728071428594</v>
      </c>
    </row>
    <row r="178" spans="1:34" x14ac:dyDescent="0.2">
      <c r="A178" s="3">
        <v>38245</v>
      </c>
      <c r="B178">
        <f t="shared" si="39"/>
        <v>2004</v>
      </c>
      <c r="C178">
        <f t="shared" si="40"/>
        <v>9</v>
      </c>
      <c r="D178" s="7">
        <f>AVERAGE(Brahmaputra!D172:D183)</f>
        <v>2.0919831691666659</v>
      </c>
      <c r="E178" s="7">
        <f t="shared" si="42"/>
        <v>9.5500981902678568</v>
      </c>
      <c r="F178" s="7">
        <f>Brahmaputra!D178-D178-E178</f>
        <v>-0.98478231943452244</v>
      </c>
      <c r="G178" s="7"/>
      <c r="H178" s="7">
        <f>AVERAGE(Brahmaputra!H172:H183)-AVERAGE(Brahmaputra!$H$2:$H$349)</f>
        <v>0.38902002158033611</v>
      </c>
      <c r="I178" s="7">
        <f t="shared" si="43"/>
        <v>1.8639302937797311</v>
      </c>
      <c r="J178" s="7">
        <f>Brahmaputra!H178-H178-I178-AVERAGE(Brahmaputra!$H$2:$H$349)</f>
        <v>-0.10850833961308126</v>
      </c>
      <c r="K178" s="7">
        <f>AVERAGE(Brahmaputra!I172:I183)-AVERAGE(Brahmaputra!$I$2:$I$349)</f>
        <v>1.5343604027872857</v>
      </c>
      <c r="L178" s="7">
        <f t="shared" si="44"/>
        <v>-0.99622113336312168</v>
      </c>
      <c r="M178" s="7">
        <f>Brahmaputra!I178-K178-L178-AVERAGE(Brahmaputra!$I$2:$I$349)</f>
        <v>0.16051824169647944</v>
      </c>
      <c r="N178" s="7">
        <f>AVERAGE(Brahmaputra!J172:J183)-AVERAGE(Brahmaputra!$J$2:$J$349)</f>
        <v>0.31902814189654993</v>
      </c>
      <c r="O178" s="7">
        <f t="shared" si="45"/>
        <v>4.1451948143452384</v>
      </c>
      <c r="P178" s="7">
        <f>Brahmaputra!J178-N178-O178-AVERAGE(Brahmaputra!$J$2:$J$349)</f>
        <v>-0.48386369767857129</v>
      </c>
      <c r="Q178" s="7">
        <f>AVERAGE(Brahmaputra!K172:K183)-AVERAGE(Brahmaputra!$K$2:$K$349)</f>
        <v>-9.952211379310516E-3</v>
      </c>
      <c r="R178" s="7">
        <f t="shared" si="46"/>
        <v>-0.1654841590773809</v>
      </c>
      <c r="S178" s="7">
        <f>Brahmaputra!K178-Q178-R178-AVERAGE(Brahmaputra!$K$2:$K$349)</f>
        <v>-2.0099190922619081E-2</v>
      </c>
      <c r="T178" s="7">
        <f>AVERAGE(Brahmaputra!L172:L183)-AVERAGE(Brahmaputra!$L$2:$L$349)</f>
        <v>0.17036784307471553</v>
      </c>
      <c r="U178" s="7">
        <f t="shared" si="47"/>
        <v>4.2957818960714302</v>
      </c>
      <c r="V178" s="7">
        <f>Brahmaputra!L178-T178-U178-AVERAGE(Brahmaputra!$L$2:$L$349)</f>
        <v>-0.64837104607143026</v>
      </c>
      <c r="W178" s="7">
        <f>AVERAGE(Brahmaputra!M172:M183)-AVERAGE(Brahmaputra!$M$2:$M$349)</f>
        <v>-5.2656011494250921E-4</v>
      </c>
      <c r="X178" s="7">
        <f t="shared" si="48"/>
        <v>9.0269482291666647E-2</v>
      </c>
      <c r="Y178" s="7">
        <f>Brahmaputra!M178-W178-X178-AVERAGE(Brahmaputra!$M$2:$M$349)</f>
        <v>-4.6909497916666487E-3</v>
      </c>
      <c r="Z178" s="7">
        <f>AVERAGE(Brahmaputra!N172:N183)-AVERAGE(Brahmaputra!$N$2:$N$349)</f>
        <v>-0.44675341474137897</v>
      </c>
      <c r="AA178" s="7">
        <f t="shared" si="49"/>
        <v>-1.9931098811904762</v>
      </c>
      <c r="AB178" s="7">
        <f>Brahmaputra!N178-Z178-AA178-AVERAGE(Brahmaputra!$N$2:$N$349)</f>
        <v>0.44479288869047595</v>
      </c>
      <c r="AC178" s="7">
        <f>AVERAGE(Brahmaputra!O172:O183)-AVERAGE(Brahmaputra!$O$2:$O$349)</f>
        <v>4.3730218391146991E-4</v>
      </c>
      <c r="AD178" s="7">
        <f t="shared" si="50"/>
        <v>1.7862872265773841</v>
      </c>
      <c r="AE178" s="7">
        <f>Brahmaputra!O178-AC178-AD178-AVERAGE(Brahmaputra!$O$2:$O$349)</f>
        <v>6.4707259226164382E-3</v>
      </c>
      <c r="AF178" s="7">
        <f>AVERAGE(Brahmaputra!P172:P183)-AVERAGE(Brahmaputra!$P$2:$P$349)</f>
        <v>0.13600357324712675</v>
      </c>
      <c r="AG178" s="7">
        <f t="shared" si="51"/>
        <v>0.52345403125000023</v>
      </c>
      <c r="AH178" s="7">
        <f>Brahmaputra!P178-AF178-AG178-AVERAGE(Brahmaputra!$P$2:$P$349)</f>
        <v>-0.33102122125000033</v>
      </c>
    </row>
    <row r="179" spans="1:34" x14ac:dyDescent="0.2">
      <c r="A179" s="3">
        <v>38275</v>
      </c>
      <c r="B179">
        <f t="shared" si="39"/>
        <v>2004</v>
      </c>
      <c r="C179">
        <f t="shared" si="40"/>
        <v>10</v>
      </c>
      <c r="D179" s="7">
        <f>AVERAGE(Brahmaputra!D173:D184)</f>
        <v>2.4742308158333333</v>
      </c>
      <c r="E179" s="7">
        <f t="shared" si="42"/>
        <v>3.1015316704166667</v>
      </c>
      <c r="F179" s="7">
        <f>Brahmaputra!D179-D179-E179</f>
        <v>2.37559106375</v>
      </c>
      <c r="G179" s="7"/>
      <c r="H179" s="7">
        <f>AVERAGE(Brahmaputra!H173:H184)-AVERAGE(Brahmaputra!$H$2:$H$349)</f>
        <v>0.43361637574696488</v>
      </c>
      <c r="I179" s="7">
        <f t="shared" si="43"/>
        <v>1.5615270709822653</v>
      </c>
      <c r="J179" s="7">
        <f>Brahmaputra!H179-H179-I179-AVERAGE(Brahmaputra!$H$2:$H$349)</f>
        <v>0.3886173790177736</v>
      </c>
      <c r="K179" s="7">
        <f>AVERAGE(Brahmaputra!I173:I184)-AVERAGE(Brahmaputra!$I$2:$I$349)</f>
        <v>1.5186082461206354</v>
      </c>
      <c r="L179" s="7">
        <f t="shared" si="44"/>
        <v>-0.68984669729167081</v>
      </c>
      <c r="M179" s="7">
        <f>Brahmaputra!I179-K179-L179-AVERAGE(Brahmaputra!$I$2:$I$349)</f>
        <v>0.13471224229168399</v>
      </c>
      <c r="N179" s="7">
        <f>AVERAGE(Brahmaputra!J173:J184)-AVERAGE(Brahmaputra!$J$2:$J$349)</f>
        <v>0.34759115439655019</v>
      </c>
      <c r="O179" s="7">
        <f t="shared" si="45"/>
        <v>2.2050390265773805</v>
      </c>
      <c r="P179" s="7">
        <f>Brahmaputra!J179-N179-O179-AVERAGE(Brahmaputra!$J$2:$J$349)</f>
        <v>0.35072845758928572</v>
      </c>
      <c r="Q179" s="7">
        <f>AVERAGE(Brahmaputra!K173:K184)-AVERAGE(Brahmaputra!$K$2:$K$349)</f>
        <v>-1.4631722212643805E-2</v>
      </c>
      <c r="R179" s="7">
        <f t="shared" si="46"/>
        <v>-3.8391004761904712E-2</v>
      </c>
      <c r="S179" s="7">
        <f>Brahmaputra!K179-Q179-R179-AVERAGE(Brahmaputra!$K$2:$K$349)</f>
        <v>-2.4922134404761986E-2</v>
      </c>
      <c r="T179" s="7">
        <f>AVERAGE(Brahmaputra!L173:L184)-AVERAGE(Brahmaputra!$L$2:$L$349)</f>
        <v>0.25712049640804935</v>
      </c>
      <c r="U179" s="7">
        <f t="shared" si="47"/>
        <v>0.73292811175595229</v>
      </c>
      <c r="V179" s="7">
        <f>Brahmaputra!L179-T179-U179-AVERAGE(Brahmaputra!$L$2:$L$349)</f>
        <v>0.53684320491071436</v>
      </c>
      <c r="W179" s="7">
        <f>AVERAGE(Brahmaputra!M173:M184)-AVERAGE(Brahmaputra!$M$2:$M$349)</f>
        <v>-8.5930948275803054E-5</v>
      </c>
      <c r="X179" s="7">
        <f t="shared" si="48"/>
        <v>9.0308443422619095E-2</v>
      </c>
      <c r="Y179" s="7">
        <f>Brahmaputra!M179-W179-X179-AVERAGE(Brahmaputra!$M$2:$M$349)</f>
        <v>-5.1705400892858022E-3</v>
      </c>
      <c r="Z179" s="7">
        <f>AVERAGE(Brahmaputra!N173:N184)-AVERAGE(Brahmaputra!$N$2:$N$349)</f>
        <v>-0.28057848640804539</v>
      </c>
      <c r="AA179" s="7">
        <f t="shared" si="49"/>
        <v>-1.748290648452381</v>
      </c>
      <c r="AB179" s="7">
        <f>Brahmaputra!N179-Z179-AA179-AVERAGE(Brahmaputra!$N$2:$N$349)</f>
        <v>0.47304076761904756</v>
      </c>
      <c r="AC179" s="7">
        <f>AVERAGE(Brahmaputra!O173:O184)-AVERAGE(Brahmaputra!$O$2:$O$349)</f>
        <v>7.0166669683912275E-2</v>
      </c>
      <c r="AD179" s="7">
        <f t="shared" si="50"/>
        <v>1.2664617161309533</v>
      </c>
      <c r="AE179" s="7">
        <f>Brahmaputra!O179-AC179-AD179-AVERAGE(Brahmaputra!$O$2:$O$349)</f>
        <v>4.5336778869046412E-2</v>
      </c>
      <c r="AF179" s="7">
        <f>AVERAGE(Brahmaputra!P173:P184)-AVERAGE(Brahmaputra!$P$2:$P$349)</f>
        <v>0.14242322408046004</v>
      </c>
      <c r="AG179" s="7">
        <f t="shared" si="51"/>
        <v>-0.27820306464285721</v>
      </c>
      <c r="AH179" s="7">
        <f>Brahmaputra!P179-AF179-AG179-AVERAGE(Brahmaputra!$P$2:$P$349)</f>
        <v>0.47641646380952385</v>
      </c>
    </row>
    <row r="180" spans="1:34" x14ac:dyDescent="0.2">
      <c r="A180" s="3">
        <v>38306</v>
      </c>
      <c r="B180">
        <f t="shared" si="39"/>
        <v>2004</v>
      </c>
      <c r="C180">
        <f t="shared" si="40"/>
        <v>11</v>
      </c>
      <c r="D180" s="7">
        <f>AVERAGE(Brahmaputra!D174:D185)</f>
        <v>2.5209613141666662</v>
      </c>
      <c r="E180" s="7">
        <f t="shared" si="42"/>
        <v>-3.8334403570833331</v>
      </c>
      <c r="F180" s="7">
        <f>Brahmaputra!D180-D180-E180</f>
        <v>-0.54921326708333318</v>
      </c>
      <c r="G180" s="7"/>
      <c r="H180" s="7">
        <f>AVERAGE(Brahmaputra!H174:H185)-AVERAGE(Brahmaputra!$H$2:$H$349)</f>
        <v>0.45874251491363793</v>
      </c>
      <c r="I180" s="7">
        <f t="shared" si="43"/>
        <v>0.78955750136890401</v>
      </c>
      <c r="J180" s="7">
        <f>Brahmaputra!H180-H180-I180-AVERAGE(Brahmaputra!$H$2:$H$349)</f>
        <v>0.16463560946442612</v>
      </c>
      <c r="K180" s="7">
        <f>AVERAGE(Brahmaputra!I174:I185)-AVERAGE(Brahmaputra!$I$2:$I$349)</f>
        <v>1.5133833827873104</v>
      </c>
      <c r="L180" s="7">
        <f t="shared" si="44"/>
        <v>-0.51615917145832668</v>
      </c>
      <c r="M180" s="7">
        <f>Brahmaputra!I180-K180-L180-AVERAGE(Brahmaputra!$I$2:$I$349)</f>
        <v>2.6842229791654404E-2</v>
      </c>
      <c r="N180" s="7">
        <f>AVERAGE(Brahmaputra!J174:J185)-AVERAGE(Brahmaputra!$J$2:$J$349)</f>
        <v>0.32380279106321641</v>
      </c>
      <c r="O180" s="7">
        <f t="shared" si="45"/>
        <v>-0.23055486505952505</v>
      </c>
      <c r="P180" s="7">
        <f>Brahmaputra!J180-N180-O180-AVERAGE(Brahmaputra!$J$2:$J$349)</f>
        <v>-3.0559397440474534E-2</v>
      </c>
      <c r="Q180" s="7">
        <f>AVERAGE(Brahmaputra!K174:K185)-AVERAGE(Brahmaputra!$K$2:$K$349)</f>
        <v>-1.6524446379310498E-2</v>
      </c>
      <c r="R180" s="7">
        <f t="shared" si="46"/>
        <v>0.116870997797619</v>
      </c>
      <c r="S180" s="7">
        <f>Brahmaputra!K180-Q180-R180-AVERAGE(Brahmaputra!$K$2:$K$349)</f>
        <v>4.1879887202381005E-2</v>
      </c>
      <c r="T180" s="7">
        <f>AVERAGE(Brahmaputra!L174:L185)-AVERAGE(Brahmaputra!$L$2:$L$349)</f>
        <v>0.21111679724138366</v>
      </c>
      <c r="U180" s="7">
        <f t="shared" si="47"/>
        <v>-2.1226351544047617</v>
      </c>
      <c r="V180" s="7">
        <f>Brahmaputra!L180-T180-U180-AVERAGE(Brahmaputra!$L$2:$L$349)</f>
        <v>-0.30743752976190564</v>
      </c>
      <c r="W180" s="7">
        <f>AVERAGE(Brahmaputra!M174:M185)-AVERAGE(Brahmaputra!$M$2:$M$349)</f>
        <v>5.7329051724175351E-5</v>
      </c>
      <c r="X180" s="7">
        <f t="shared" si="48"/>
        <v>-6.7878083333333394E-3</v>
      </c>
      <c r="Y180" s="7">
        <f>Brahmaputra!M180-W180-X180-AVERAGE(Brahmaputra!$M$2:$M$349)</f>
        <v>6.047051666666664E-3</v>
      </c>
      <c r="Z180" s="7">
        <f>AVERAGE(Brahmaputra!N174:N185)-AVERAGE(Brahmaputra!$N$2:$N$349)</f>
        <v>-0.10537130807471207</v>
      </c>
      <c r="AA180" s="7">
        <f t="shared" si="49"/>
        <v>-1.0832380851488095</v>
      </c>
      <c r="AB180" s="7">
        <f>Brahmaputra!N180-Z180-AA180-AVERAGE(Brahmaputra!$N$2:$N$349)</f>
        <v>0.16297322598214281</v>
      </c>
      <c r="AC180" s="7">
        <f>AVERAGE(Brahmaputra!O174:O185)-AVERAGE(Brahmaputra!$O$2:$O$349)</f>
        <v>1.667018968391254E-2</v>
      </c>
      <c r="AD180" s="7">
        <f t="shared" si="50"/>
        <v>-3.2371246011905441E-2</v>
      </c>
      <c r="AE180" s="7">
        <f>Brahmaputra!O180-AC180-AD180-AVERAGE(Brahmaputra!$O$2:$O$349)</f>
        <v>-0.51868938898809613</v>
      </c>
      <c r="AF180" s="7">
        <f>AVERAGE(Brahmaputra!P174:P185)-AVERAGE(Brahmaputra!$P$2:$P$349)</f>
        <v>0.1190835774137935</v>
      </c>
      <c r="AG180" s="7">
        <f t="shared" si="51"/>
        <v>-0.74812064749999996</v>
      </c>
      <c r="AH180" s="7">
        <f>Brahmaputra!P180-AF180-AG180-AVERAGE(Brahmaputra!$P$2:$P$349)</f>
        <v>-9.4916666666666871E-2</v>
      </c>
    </row>
    <row r="181" spans="1:34" x14ac:dyDescent="0.2">
      <c r="A181" s="3">
        <v>38336</v>
      </c>
      <c r="B181">
        <f t="shared" si="39"/>
        <v>2004</v>
      </c>
      <c r="C181">
        <f t="shared" si="40"/>
        <v>12</v>
      </c>
      <c r="D181" s="7">
        <f>AVERAGE(Brahmaputra!D175:D186)</f>
        <v>2.4686998624999998</v>
      </c>
      <c r="E181" s="7">
        <f t="shared" si="42"/>
        <v>-7.6711023341964264</v>
      </c>
      <c r="F181" s="7">
        <f>Brahmaputra!D181-D181-E181</f>
        <v>-0.99409782830357329</v>
      </c>
      <c r="G181" s="22" t="str">
        <f>$K$350</f>
        <v>Snow</v>
      </c>
      <c r="H181" s="7">
        <f>AVERAGE(Brahmaputra!H175:H186)-AVERAGE(Brahmaputra!$H$2:$H$349)</f>
        <v>0.44917525408038728</v>
      </c>
      <c r="I181" s="7">
        <f t="shared" si="43"/>
        <v>0.11721601964302408</v>
      </c>
      <c r="J181" s="7">
        <f>Brahmaputra!H181-H181-I181-AVERAGE(Brahmaputra!$H$2:$H$349)</f>
        <v>9.398088202362942E-2</v>
      </c>
      <c r="K181" s="7">
        <f>AVERAGE(Brahmaputra!I175:I186)-AVERAGE(Brahmaputra!$I$2:$I$349)</f>
        <v>1.4957607527873051</v>
      </c>
      <c r="L181" s="7">
        <f t="shared" si="44"/>
        <v>-0.36286529005954549</v>
      </c>
      <c r="M181" s="7">
        <f>Brahmaputra!I181-K181-L181-AVERAGE(Brahmaputra!$I$2:$I$349)</f>
        <v>-3.7501811607114632E-2</v>
      </c>
      <c r="N181" s="7">
        <f>AVERAGE(Brahmaputra!J175:J186)-AVERAGE(Brahmaputra!$J$2:$J$349)</f>
        <v>0.24813843022988369</v>
      </c>
      <c r="O181" s="7">
        <f t="shared" si="45"/>
        <v>-1.4915722126785718</v>
      </c>
      <c r="P181" s="7">
        <f>Brahmaputra!J181-N181-O181-AVERAGE(Brahmaputra!$J$2:$J$349)</f>
        <v>-8.5578668988095075E-2</v>
      </c>
      <c r="Q181" s="7">
        <f>AVERAGE(Brahmaputra!K175:K186)-AVERAGE(Brahmaputra!$K$2:$K$349)</f>
        <v>-1.8051031379310523E-2</v>
      </c>
      <c r="R181" s="7">
        <f t="shared" si="46"/>
        <v>0.28360994648809518</v>
      </c>
      <c r="S181" s="7">
        <f>Brahmaputra!K181-Q181-R181-AVERAGE(Brahmaputra!$K$2:$K$349)</f>
        <v>3.0733193511904844E-2</v>
      </c>
      <c r="T181" s="7">
        <f>AVERAGE(Brahmaputra!L175:L186)-AVERAGE(Brahmaputra!$L$2:$L$349)</f>
        <v>0.11845784057471587</v>
      </c>
      <c r="U181" s="7">
        <f t="shared" si="47"/>
        <v>-2.9537349427678565</v>
      </c>
      <c r="V181" s="7">
        <f>Brahmaputra!L181-T181-U181-AVERAGE(Brahmaputra!$L$2:$L$349)</f>
        <v>-0.13049828473214298</v>
      </c>
      <c r="W181" s="7">
        <f>AVERAGE(Brahmaputra!M175:M186)-AVERAGE(Brahmaputra!$M$2:$M$349)</f>
        <v>6.4826551724184167E-5</v>
      </c>
      <c r="X181" s="7">
        <f t="shared" si="48"/>
        <v>-9.6227267172619049E-2</v>
      </c>
      <c r="Y181" s="7">
        <f>Brahmaputra!M181-W181-X181-AVERAGE(Brahmaputra!$M$2:$M$349)</f>
        <v>-5.706536994047634E-3</v>
      </c>
      <c r="Z181" s="7">
        <f>AVERAGE(Brahmaputra!N175:N186)-AVERAGE(Brahmaputra!$N$2:$N$349)</f>
        <v>0.1305446702586206</v>
      </c>
      <c r="AA181" s="7">
        <f t="shared" si="49"/>
        <v>-0.56486741089285708</v>
      </c>
      <c r="AB181" s="7">
        <f>Brahmaputra!N181-Z181-AA181-AVERAGE(Brahmaputra!$N$2:$N$349)</f>
        <v>-0.22696847660714248</v>
      </c>
      <c r="AC181" s="7">
        <f>AVERAGE(Brahmaputra!O175:O186)-AVERAGE(Brahmaputra!$O$2:$O$349)</f>
        <v>-2.5568840316088526E-2</v>
      </c>
      <c r="AD181" s="7">
        <f t="shared" si="50"/>
        <v>-1.8336483524702381</v>
      </c>
      <c r="AE181" s="7">
        <f>Brahmaputra!O181-AC181-AD181-AVERAGE(Brahmaputra!$O$2:$O$349)</f>
        <v>-0.569006892529762</v>
      </c>
      <c r="AF181" s="7">
        <f>AVERAGE(Brahmaputra!P175:P186)-AVERAGE(Brahmaputra!$P$2:$P$349)</f>
        <v>7.0173550747126945E-2</v>
      </c>
      <c r="AG181" s="7">
        <f t="shared" si="51"/>
        <v>-0.76901577732142856</v>
      </c>
      <c r="AH181" s="7">
        <f>Brahmaputra!P181-AF181-AG181-AVERAGE(Brahmaputra!$P$2:$P$349)</f>
        <v>-6.3560050178571692E-2</v>
      </c>
    </row>
    <row r="182" spans="1:34" x14ac:dyDescent="0.2">
      <c r="A182" s="3">
        <v>38367</v>
      </c>
      <c r="B182">
        <f t="shared" si="39"/>
        <v>2005</v>
      </c>
      <c r="C182">
        <f t="shared" si="40"/>
        <v>1</v>
      </c>
      <c r="D182" s="7">
        <f>AVERAGE(Brahmaputra!D176:D187)</f>
        <v>2.2395180958333332</v>
      </c>
      <c r="E182" s="7">
        <f t="shared" si="42"/>
        <v>-9.8310118021726201</v>
      </c>
      <c r="F182" s="7">
        <f>Brahmaputra!D182-D182-E182</f>
        <v>-0.8475941636607125</v>
      </c>
      <c r="G182" s="7">
        <f>$W$351*SIN(PI()/6*(C182+$W$352))</f>
        <v>0.86317564550841008</v>
      </c>
      <c r="H182" s="7">
        <f>AVERAGE(Brahmaputra!H176:H187)-AVERAGE(Brahmaputra!$H$2:$H$349)</f>
        <v>0.42197391908041482</v>
      </c>
      <c r="I182" s="7">
        <f t="shared" si="43"/>
        <v>-0.70243490354141613</v>
      </c>
      <c r="J182" s="7">
        <f>Brahmaputra!H182-H182-I182-AVERAGE(Brahmaputra!$H$2:$H$349)</f>
        <v>-1.4000849791955261E-2</v>
      </c>
      <c r="K182" s="7">
        <f>AVERAGE(Brahmaputra!I176:I187)-AVERAGE(Brahmaputra!$I$2:$I$349)</f>
        <v>1.4525764727873138</v>
      </c>
      <c r="L182" s="7">
        <f t="shared" si="44"/>
        <v>-0.18310013217261201</v>
      </c>
      <c r="M182" s="7">
        <f>Brahmaputra!I182-K182-L182-AVERAGE(Brahmaputra!$I$2:$I$349)</f>
        <v>-7.2634629494061187E-2</v>
      </c>
      <c r="N182" s="7">
        <f>AVERAGE(Brahmaputra!J176:J187)-AVERAGE(Brahmaputra!$J$2:$J$349)</f>
        <v>0.14179943272988371</v>
      </c>
      <c r="O182" s="7">
        <f t="shared" si="45"/>
        <v>-2.6937458217857149</v>
      </c>
      <c r="P182" s="7">
        <f>Brahmaputra!J182-N182-O182-AVERAGE(Brahmaputra!$J$2:$J$349)</f>
        <v>-8.1844752380952457E-2</v>
      </c>
      <c r="Q182" s="7">
        <f>AVERAGE(Brahmaputra!K176:K187)-AVERAGE(Brahmaputra!$K$2:$K$349)</f>
        <v>-5.8098730459771319E-3</v>
      </c>
      <c r="R182" s="7">
        <f t="shared" si="46"/>
        <v>0.284020681547619</v>
      </c>
      <c r="S182" s="7">
        <f>Brahmaputra!K182-Q182-R182-AVERAGE(Brahmaputra!$K$2:$K$349)</f>
        <v>3.77872501190476E-2</v>
      </c>
      <c r="T182" s="7">
        <f>AVERAGE(Brahmaputra!L176:L187)-AVERAGE(Brahmaputra!$L$2:$L$349)</f>
        <v>4.7509239741382991E-2</v>
      </c>
      <c r="U182" s="7">
        <f t="shared" si="47"/>
        <v>-3.5539900079464291</v>
      </c>
      <c r="V182" s="7">
        <f>Brahmaputra!L182-T182-U182-AVERAGE(Brahmaputra!$L$2:$L$349)</f>
        <v>4.8989127976284408E-4</v>
      </c>
      <c r="W182" s="7">
        <f>AVERAGE(Brahmaputra!M176:M187)-AVERAGE(Brahmaputra!$M$2:$M$349)</f>
        <v>4.0368155172415543E-4</v>
      </c>
      <c r="X182" s="7">
        <f t="shared" si="48"/>
        <v>-1.2000330327380931E-2</v>
      </c>
      <c r="Y182" s="7">
        <f>Brahmaputra!M182-W182-X182-AVERAGE(Brahmaputra!$M$2:$M$349)</f>
        <v>2.6634211607142744E-3</v>
      </c>
      <c r="Z182" s="7">
        <f>AVERAGE(Brahmaputra!N176:N187)-AVERAGE(Brahmaputra!$N$2:$N$349)</f>
        <v>0.20273152275862083</v>
      </c>
      <c r="AA182" s="7">
        <f t="shared" si="49"/>
        <v>0.22313553074404791</v>
      </c>
      <c r="AB182" s="7">
        <f>Brahmaputra!N182-Z182-AA182-AVERAGE(Brahmaputra!$N$2:$N$349)</f>
        <v>-0.34353048074404757</v>
      </c>
      <c r="AC182" s="7">
        <f>AVERAGE(Brahmaputra!O176:O187)-AVERAGE(Brahmaputra!$O$2:$O$349)</f>
        <v>-4.3972767816088165E-2</v>
      </c>
      <c r="AD182" s="7">
        <f t="shared" si="50"/>
        <v>-2.4335143675297619</v>
      </c>
      <c r="AE182" s="7">
        <f>Brahmaputra!O182-AC182-AD182-AVERAGE(Brahmaputra!$O$2:$O$349)</f>
        <v>-0.35351223997023862</v>
      </c>
      <c r="AF182" s="7">
        <f>AVERAGE(Brahmaputra!P176:P187)-AVERAGE(Brahmaputra!$P$2:$P$349)</f>
        <v>2.2302825747126831E-2</v>
      </c>
      <c r="AG182" s="7">
        <f t="shared" si="51"/>
        <v>-0.75938111583333334</v>
      </c>
      <c r="AH182" s="7">
        <f>Brahmaputra!P182-AF182-AG182-AVERAGE(Brahmaputra!$P$2:$P$349)</f>
        <v>-2.2982376666666804E-2</v>
      </c>
    </row>
    <row r="183" spans="1:34" x14ac:dyDescent="0.2">
      <c r="A183" s="3">
        <v>38398</v>
      </c>
      <c r="B183">
        <f t="shared" si="39"/>
        <v>2005</v>
      </c>
      <c r="C183">
        <f t="shared" si="40"/>
        <v>2</v>
      </c>
      <c r="D183" s="7">
        <f>AVERAGE(Brahmaputra!D177:D188)</f>
        <v>1.362540015833333</v>
      </c>
      <c r="E183" s="7">
        <f t="shared" si="42"/>
        <v>-10.399447832172621</v>
      </c>
      <c r="F183" s="7">
        <f>Brahmaputra!D183-D183-E183</f>
        <v>0.99101700633928935</v>
      </c>
      <c r="G183" s="7">
        <f t="shared" ref="G183:G193" si="53">$W$351*SIN(PI()/6*(C183+$W$352))</f>
        <v>1.8625830325206709</v>
      </c>
      <c r="H183" s="7">
        <f>AVERAGE(Brahmaputra!H177:H188)-AVERAGE(Brahmaputra!$H$2:$H$349)</f>
        <v>0.32405318324720156</v>
      </c>
      <c r="I183" s="7">
        <f t="shared" si="43"/>
        <v>-1.1313571025597184</v>
      </c>
      <c r="J183" s="7">
        <f>Brahmaputra!H183-H183-I183-AVERAGE(Brahmaputra!$H$2:$H$349)</f>
        <v>3.963652505956361E-2</v>
      </c>
      <c r="K183" s="7">
        <f>AVERAGE(Brahmaputra!I177:I188)-AVERAGE(Brahmaputra!$I$2:$I$349)</f>
        <v>1.3740407577872986</v>
      </c>
      <c r="L183" s="7">
        <f t="shared" si="44"/>
        <v>5.4967789672630829E-2</v>
      </c>
      <c r="M183" s="7">
        <f>Brahmaputra!I183-K183-L183-AVERAGE(Brahmaputra!$I$2:$I$349)</f>
        <v>2.9399323660712184E-2</v>
      </c>
      <c r="N183" s="7">
        <f>AVERAGE(Brahmaputra!J177:J188)-AVERAGE(Brahmaputra!$J$2:$J$349)</f>
        <v>-0.13198739060344966</v>
      </c>
      <c r="O183" s="7">
        <f t="shared" si="45"/>
        <v>-3.2128204064583334</v>
      </c>
      <c r="P183" s="7">
        <f>Brahmaputra!J183-N183-O183-AVERAGE(Brahmaputra!$J$2:$J$349)</f>
        <v>0.19346868562499964</v>
      </c>
      <c r="Q183" s="7">
        <f>AVERAGE(Brahmaputra!K177:K188)-AVERAGE(Brahmaputra!$K$2:$K$349)</f>
        <v>-2.6233480459771918E-3</v>
      </c>
      <c r="R183" s="7">
        <f t="shared" si="46"/>
        <v>3.4406856696428567E-2</v>
      </c>
      <c r="S183" s="7">
        <f>Brahmaputra!K183-Q183-R183-AVERAGE(Brahmaputra!$K$2:$K$349)</f>
        <v>1.8592499970238152E-2</v>
      </c>
      <c r="T183" s="7">
        <f>AVERAGE(Brahmaputra!L177:L188)-AVERAGE(Brahmaputra!$L$2:$L$349)</f>
        <v>-0.18494267609194992</v>
      </c>
      <c r="U183" s="7">
        <f t="shared" si="47"/>
        <v>-3.8932249065476183</v>
      </c>
      <c r="V183" s="7">
        <f>Brahmaputra!L183-T183-U183-AVERAGE(Brahmaputra!$L$2:$L$349)</f>
        <v>0.35125590571428411</v>
      </c>
      <c r="W183" s="7">
        <f>AVERAGE(Brahmaputra!M177:M188)-AVERAGE(Brahmaputra!$M$2:$M$349)</f>
        <v>9.366723850574854E-4</v>
      </c>
      <c r="X183" s="7">
        <f t="shared" si="48"/>
        <v>-1.1441993244047627E-2</v>
      </c>
      <c r="Y183" s="7">
        <f>Brahmaputra!M183-W183-X183-AVERAGE(Brahmaputra!$M$2:$M$349)</f>
        <v>2.0853532440476275E-3</v>
      </c>
      <c r="Z183" s="7">
        <f>AVERAGE(Brahmaputra!N177:N188)-AVERAGE(Brahmaputra!$N$2:$N$349)</f>
        <v>0.20356368025862093</v>
      </c>
      <c r="AA183" s="7">
        <f t="shared" si="49"/>
        <v>1.2550268405654763</v>
      </c>
      <c r="AB183" s="7">
        <f>Brahmaputra!N183-Z183-AA183-AVERAGE(Brahmaputra!$N$2:$N$349)</f>
        <v>0.10367955193452394</v>
      </c>
      <c r="AC183" s="7">
        <f>AVERAGE(Brahmaputra!O177:O188)-AVERAGE(Brahmaputra!$O$2:$O$349)</f>
        <v>-5.3160783649422783E-2</v>
      </c>
      <c r="AD183" s="7">
        <f t="shared" si="50"/>
        <v>-2.758445452797619</v>
      </c>
      <c r="AE183" s="7">
        <f>Brahmaputra!O183-AC183-AD183-AVERAGE(Brahmaputra!$O$2:$O$349)</f>
        <v>6.2036821130952546E-2</v>
      </c>
      <c r="AF183" s="7">
        <f>AVERAGE(Brahmaputra!P177:P188)-AVERAGE(Brahmaputra!$P$2:$P$349)</f>
        <v>-0.16734188841954001</v>
      </c>
      <c r="AG183" s="7">
        <f t="shared" si="51"/>
        <v>-0.73655440919642856</v>
      </c>
      <c r="AH183" s="7">
        <f>Brahmaputra!P183-AF183-AG183-AVERAGE(Brahmaputra!$P$2:$P$349)</f>
        <v>0.19084412086309532</v>
      </c>
    </row>
    <row r="184" spans="1:34" x14ac:dyDescent="0.2">
      <c r="A184" s="3">
        <v>38426</v>
      </c>
      <c r="B184">
        <f t="shared" si="39"/>
        <v>2005</v>
      </c>
      <c r="C184">
        <f t="shared" si="40"/>
        <v>3</v>
      </c>
      <c r="D184" s="7">
        <f>AVERAGE(Brahmaputra!D178:D189)</f>
        <v>1.0843576683333331</v>
      </c>
      <c r="E184" s="7">
        <f t="shared" si="42"/>
        <v>-8.9591136421726176</v>
      </c>
      <c r="F184" s="7">
        <f>Brahmaputra!D184-D184-E184</f>
        <v>2.5262018438392841</v>
      </c>
      <c r="G184" s="7">
        <f t="shared" si="53"/>
        <v>2.3629128001331066</v>
      </c>
      <c r="H184" s="7">
        <f>AVERAGE(Brahmaputra!H178:H189)-AVERAGE(Brahmaputra!$H$2:$H$349)</f>
        <v>0.27887699491373041</v>
      </c>
      <c r="I184" s="7">
        <f t="shared" si="43"/>
        <v>-1.4790100816072709</v>
      </c>
      <c r="J184" s="7">
        <f>Brahmaputra!H184-H184-I184-AVERAGE(Brahmaputra!$H$2:$H$349)</f>
        <v>0.11605944244058719</v>
      </c>
      <c r="K184" s="7">
        <f>AVERAGE(Brahmaputra!I178:I189)-AVERAGE(Brahmaputra!$I$2:$I$349)</f>
        <v>1.286898448620633</v>
      </c>
      <c r="L184" s="7">
        <f t="shared" si="44"/>
        <v>0.38689349922620409</v>
      </c>
      <c r="M184" s="7">
        <f>Brahmaputra!I184-K184-L184-AVERAGE(Brahmaputra!$I$2:$I$349)</f>
        <v>5.9335163273800617E-2</v>
      </c>
      <c r="N184" s="7">
        <f>AVERAGE(Brahmaputra!J178:J189)-AVERAGE(Brahmaputra!$J$2:$J$349)</f>
        <v>-0.27817088143678248</v>
      </c>
      <c r="O184" s="7">
        <f t="shared" si="45"/>
        <v>-3.3254686616666671</v>
      </c>
      <c r="P184" s="7">
        <f>Brahmaputra!J184-N184-O184-AVERAGE(Brahmaputra!$J$2:$J$349)</f>
        <v>0.48857951166666602</v>
      </c>
      <c r="Q184" s="7">
        <f>AVERAGE(Brahmaputra!K178:K189)-AVERAGE(Brahmaputra!$K$2:$K$349)</f>
        <v>-7.3485830459771861E-3</v>
      </c>
      <c r="R184" s="7">
        <f t="shared" si="46"/>
        <v>3.16305175892857E-2</v>
      </c>
      <c r="S184" s="7">
        <f>Brahmaputra!K184-Q184-R184-AVERAGE(Brahmaputra!$K$2:$K$349)</f>
        <v>-2.3966735922618998E-2</v>
      </c>
      <c r="T184" s="7">
        <f>AVERAGE(Brahmaputra!L178:L189)-AVERAGE(Brahmaputra!$L$2:$L$349)</f>
        <v>-0.18847166859195053</v>
      </c>
      <c r="U184" s="7">
        <f t="shared" si="47"/>
        <v>-3.7069207016071424</v>
      </c>
      <c r="V184" s="7">
        <f>Brahmaputra!L184-T184-U184-AVERAGE(Brahmaputra!$L$2:$L$349)</f>
        <v>0.90854126327380946</v>
      </c>
      <c r="W184" s="7">
        <f>AVERAGE(Brahmaputra!M178:M189)-AVERAGE(Brahmaputra!$M$2:$M$349)</f>
        <v>1.4676432183907961E-3</v>
      </c>
      <c r="X184" s="7">
        <f t="shared" si="48"/>
        <v>-1.138205517857141E-2</v>
      </c>
      <c r="Y184" s="7">
        <f>Brahmaputra!M184-W184-X184-AVERAGE(Brahmaputra!$M$2:$M$349)</f>
        <v>1.4944443452380995E-3</v>
      </c>
      <c r="Z184" s="7">
        <f>AVERAGE(Brahmaputra!N178:N189)-AVERAGE(Brahmaputra!$N$2:$N$349)</f>
        <v>0.20372857609195449</v>
      </c>
      <c r="AA184" s="7">
        <f t="shared" si="49"/>
        <v>2.3465298505952386</v>
      </c>
      <c r="AB184" s="7">
        <f>Brahmaputra!N184-Z184-AA184-AVERAGE(Brahmaputra!$N$2:$N$349)</f>
        <v>0.13843262607142837</v>
      </c>
      <c r="AC184" s="7">
        <f>AVERAGE(Brahmaputra!O178:O189)-AVERAGE(Brahmaputra!$O$2:$O$349)</f>
        <v>-5.2068190316090224E-2</v>
      </c>
      <c r="AD184" s="7">
        <f t="shared" si="50"/>
        <v>-2.5350125833333319</v>
      </c>
      <c r="AE184" s="7">
        <f>Brahmaputra!O184-AC184-AD184-AVERAGE(Brahmaputra!$O$2:$O$349)</f>
        <v>0.61892729833333249</v>
      </c>
      <c r="AF184" s="7">
        <f>AVERAGE(Brahmaputra!P178:P189)-AVERAGE(Brahmaputra!$P$2:$P$349)</f>
        <v>-0.1605602800862066</v>
      </c>
      <c r="AG184" s="7">
        <f t="shared" si="51"/>
        <v>-0.6663830883035714</v>
      </c>
      <c r="AH184" s="7">
        <f>Brahmaputra!P184-AF184-AG184-AVERAGE(Brahmaputra!$P$2:$P$349)</f>
        <v>0.21878528163690469</v>
      </c>
    </row>
    <row r="185" spans="1:34" x14ac:dyDescent="0.2">
      <c r="A185" s="3">
        <v>38457</v>
      </c>
      <c r="B185">
        <f t="shared" si="39"/>
        <v>2005</v>
      </c>
      <c r="C185">
        <f t="shared" si="40"/>
        <v>4</v>
      </c>
      <c r="D185" s="7">
        <f>AVERAGE(Brahmaputra!D179:D190)</f>
        <v>0.65231292416666664</v>
      </c>
      <c r="E185" s="7">
        <f t="shared" si="42"/>
        <v>-4.1105988170833339</v>
      </c>
      <c r="F185" s="7">
        <f>Brahmaputra!D185-D185-E185</f>
        <v>1.9281996129166674</v>
      </c>
      <c r="G185" s="7">
        <f t="shared" si="53"/>
        <v>2.2301019911647137</v>
      </c>
      <c r="H185" s="7">
        <f>AVERAGE(Brahmaputra!H179:H190)-AVERAGE(Brahmaputra!$H$2:$H$349)</f>
        <v>0.21900659324705885</v>
      </c>
      <c r="I185" s="7">
        <f t="shared" si="43"/>
        <v>-1.7137204121727336</v>
      </c>
      <c r="J185" s="7">
        <f>Brahmaputra!H185-H185-I185-AVERAGE(Brahmaputra!$H$2:$H$349)</f>
        <v>0.17724173467263427</v>
      </c>
      <c r="K185" s="7">
        <f>AVERAGE(Brahmaputra!I179:I190)-AVERAGE(Brahmaputra!$I$2:$I$349)</f>
        <v>1.1932876844539635</v>
      </c>
      <c r="L185" s="7">
        <f t="shared" si="44"/>
        <v>0.71717339565478255</v>
      </c>
      <c r="M185" s="7">
        <f>Brahmaputra!I185-K185-L185-AVERAGE(Brahmaputra!$I$2:$I$349)</f>
        <v>0.11125551101190467</v>
      </c>
      <c r="N185" s="7">
        <f>AVERAGE(Brahmaputra!J179:J190)-AVERAGE(Brahmaputra!$J$2:$J$349)</f>
        <v>-0.40108698393678255</v>
      </c>
      <c r="O185" s="7">
        <f t="shared" si="45"/>
        <v>-2.9575804788095241</v>
      </c>
      <c r="P185" s="7">
        <f>Brahmaputra!J185-N185-O185-AVERAGE(Brahmaputra!$J$2:$J$349)</f>
        <v>0.41314700130952353</v>
      </c>
      <c r="Q185" s="7">
        <f>AVERAGE(Brahmaputra!K179:K190)-AVERAGE(Brahmaputra!$K$2:$K$349)</f>
        <v>-5.5723054597717203E-4</v>
      </c>
      <c r="R185" s="7">
        <f t="shared" si="46"/>
        <v>-6.7919355922619051E-2</v>
      </c>
      <c r="S185" s="7">
        <f>Brahmaputra!K185-Q185-R185-AVERAGE(Brahmaputra!$K$2:$K$349)</f>
        <v>-5.2300334910714286E-2</v>
      </c>
      <c r="T185" s="7">
        <f>AVERAGE(Brahmaputra!L179:L190)-AVERAGE(Brahmaputra!$L$2:$L$349)</f>
        <v>-0.29393779609195025</v>
      </c>
      <c r="U185" s="7">
        <f t="shared" si="47"/>
        <v>-2.2841316058333341</v>
      </c>
      <c r="V185" s="7">
        <f>Brahmaputra!L185-T185-U185-AVERAGE(Brahmaputra!$L$2:$L$349)</f>
        <v>0.47409993500000081</v>
      </c>
      <c r="W185" s="7">
        <f>AVERAGE(Brahmaputra!M179:M190)-AVERAGE(Brahmaputra!$M$2:$M$349)</f>
        <v>1.9986140517241346E-3</v>
      </c>
      <c r="X185" s="7">
        <f t="shared" si="48"/>
        <v>-6.833581175595238E-2</v>
      </c>
      <c r="Y185" s="7">
        <f>Brahmaputra!M185-W185-X185-AVERAGE(Brahmaputra!$M$2:$M$349)</f>
        <v>4.0120900892857414E-3</v>
      </c>
      <c r="Z185" s="7">
        <f>AVERAGE(Brahmaputra!N179:N190)-AVERAGE(Brahmaputra!$N$2:$N$349)</f>
        <v>0.20379154109195463</v>
      </c>
      <c r="AA185" s="7">
        <f t="shared" si="49"/>
        <v>3.3466519697916675</v>
      </c>
      <c r="AB185" s="7">
        <f>Brahmaputra!N185-Z185-AA185-AVERAGE(Brahmaputra!$N$2:$N$349)</f>
        <v>0.17524438187499936</v>
      </c>
      <c r="AC185" s="7">
        <f>AVERAGE(Brahmaputra!O179:O190)-AVERAGE(Brahmaputra!$O$2:$O$349)</f>
        <v>-6.8935669482755202E-2</v>
      </c>
      <c r="AD185" s="7">
        <f t="shared" si="50"/>
        <v>-0.60610946633928542</v>
      </c>
      <c r="AE185" s="7">
        <f>Brahmaputra!O185-AC185-AD185-AVERAGE(Brahmaputra!$O$2:$O$349)</f>
        <v>0.50078023050595277</v>
      </c>
      <c r="AF185" s="7">
        <f>AVERAGE(Brahmaputra!P179:P190)-AVERAGE(Brahmaputra!$P$2:$P$349)</f>
        <v>-0.20126238925287332</v>
      </c>
      <c r="AG185" s="7">
        <f t="shared" si="51"/>
        <v>-0.47663300770833333</v>
      </c>
      <c r="AH185" s="7">
        <f>Brahmaputra!P185-AF185-AG185-AVERAGE(Brahmaputra!$P$2:$P$349)</f>
        <v>0.12471647020833343</v>
      </c>
    </row>
    <row r="186" spans="1:34" x14ac:dyDescent="0.2">
      <c r="A186" s="3">
        <v>38487</v>
      </c>
      <c r="B186">
        <f t="shared" si="39"/>
        <v>2005</v>
      </c>
      <c r="C186">
        <f t="shared" si="40"/>
        <v>5</v>
      </c>
      <c r="D186" s="7">
        <f>AVERAGE(Brahmaputra!D180:D191)</f>
        <v>0.15725440750000011</v>
      </c>
      <c r="E186" s="7">
        <f t="shared" si="42"/>
        <v>1.2718823487797624</v>
      </c>
      <c r="F186" s="7">
        <f>Brahmaputra!D186-D186-E186</f>
        <v>0.73537421372023748</v>
      </c>
      <c r="G186" s="7">
        <f t="shared" si="53"/>
        <v>1.4997371546246974</v>
      </c>
      <c r="H186" s="7">
        <f>AVERAGE(Brahmaputra!H180:H191)-AVERAGE(Brahmaputra!$H$2:$H$349)</f>
        <v>0.14141056491359905</v>
      </c>
      <c r="I186" s="7">
        <f t="shared" si="43"/>
        <v>-1.3916413443748752</v>
      </c>
      <c r="J186" s="7">
        <f>Brahmaputra!H186-H186-I186-AVERAGE(Brahmaputra!$H$2:$H$349)</f>
        <v>2.6630765208324192E-2</v>
      </c>
      <c r="K186" s="7">
        <f>AVERAGE(Brahmaputra!I180:I191)-AVERAGE(Brahmaputra!$I$2:$I$349)</f>
        <v>1.1025373077873013</v>
      </c>
      <c r="L186" s="7">
        <f t="shared" si="44"/>
        <v>1.0434534668750075</v>
      </c>
      <c r="M186" s="7">
        <f>Brahmaputra!I186-K186-L186-AVERAGE(Brahmaputra!$I$2:$I$349)</f>
        <v>5.4093426458337035E-2</v>
      </c>
      <c r="N186" s="7">
        <f>AVERAGE(Brahmaputra!J180:J191)-AVERAGE(Brahmaputra!$J$2:$J$349)</f>
        <v>-0.55638370643678314</v>
      </c>
      <c r="O186" s="7">
        <f t="shared" si="45"/>
        <v>-1.5444974760416668</v>
      </c>
      <c r="P186" s="7">
        <f>Brahmaputra!J186-N186-O186-AVERAGE(Brahmaputra!$J$2:$J$349)</f>
        <v>9.4868691041666509E-2</v>
      </c>
      <c r="Q186" s="7">
        <f>AVERAGE(Brahmaputra!K180:K191)-AVERAGE(Brahmaputra!$K$2:$K$349)</f>
        <v>7.1600362068946488E-4</v>
      </c>
      <c r="R186" s="7">
        <f t="shared" si="46"/>
        <v>-6.0785711785714319E-2</v>
      </c>
      <c r="S186" s="7">
        <f>Brahmaputra!K186-Q186-R186-AVERAGE(Brahmaputra!$K$2:$K$349)</f>
        <v>-5.2229393214285658E-2</v>
      </c>
      <c r="T186" s="7">
        <f>AVERAGE(Brahmaputra!L180:L191)-AVERAGE(Brahmaputra!$L$2:$L$349)</f>
        <v>-0.42381846275861701</v>
      </c>
      <c r="U186" s="7">
        <f t="shared" si="47"/>
        <v>-0.1956460049107136</v>
      </c>
      <c r="V186" s="7">
        <f>Brahmaputra!L186-T186-U186-AVERAGE(Brahmaputra!$L$2:$L$349)</f>
        <v>-0.36490374925595326</v>
      </c>
      <c r="W186" s="7">
        <f>AVERAGE(Brahmaputra!M180:M191)-AVERAGE(Brahmaputra!$M$2:$M$349)</f>
        <v>2.5295848850574731E-3</v>
      </c>
      <c r="X186" s="7">
        <f t="shared" si="48"/>
        <v>-0.14760211184523811</v>
      </c>
      <c r="Y186" s="7">
        <f>Brahmaputra!M186-W186-X186-AVERAGE(Brahmaputra!$M$2:$M$349)</f>
        <v>-2.9991006547618881E-3</v>
      </c>
      <c r="Z186" s="7">
        <f>AVERAGE(Brahmaputra!N180:N191)-AVERAGE(Brahmaputra!$N$2:$N$349)</f>
        <v>0.19336899109195471</v>
      </c>
      <c r="AA186" s="7">
        <f t="shared" si="49"/>
        <v>2.2934716319345241</v>
      </c>
      <c r="AB186" s="7">
        <f>Brahmaputra!N186-Z186-AA186-AVERAGE(Brahmaputra!$N$2:$N$349)</f>
        <v>1.1456918797321425</v>
      </c>
      <c r="AC186" s="7">
        <f>AVERAGE(Brahmaputra!O180:O191)-AVERAGE(Brahmaputra!$O$2:$O$349)</f>
        <v>-7.0376830316087435E-2</v>
      </c>
      <c r="AD186" s="7">
        <f t="shared" si="50"/>
        <v>1.3440184679761895</v>
      </c>
      <c r="AE186" s="7">
        <f>Brahmaputra!O186-AC186-AD186-AVERAGE(Brahmaputra!$O$2:$O$349)</f>
        <v>-5.5905862976191045E-2</v>
      </c>
      <c r="AF186" s="7">
        <f>AVERAGE(Brahmaputra!P180:P191)-AVERAGE(Brahmaputra!$P$2:$P$349)</f>
        <v>-0.23273850925287332</v>
      </c>
      <c r="AG186" s="7">
        <f t="shared" si="51"/>
        <v>-6.8888486279761851E-2</v>
      </c>
      <c r="AH186" s="7">
        <f>Brahmaputra!P186-AF186-AG186-AVERAGE(Brahmaputra!$P$2:$P$349)</f>
        <v>-0.10988388122023807</v>
      </c>
    </row>
    <row r="187" spans="1:34" x14ac:dyDescent="0.2">
      <c r="A187" s="3">
        <v>38518</v>
      </c>
      <c r="B187">
        <f t="shared" si="39"/>
        <v>2005</v>
      </c>
      <c r="C187">
        <f t="shared" si="40"/>
        <v>6</v>
      </c>
      <c r="D187" s="7">
        <f>AVERAGE(Brahmaputra!D181:D192)</f>
        <v>2.9617885833332913E-2</v>
      </c>
      <c r="E187" s="7">
        <f t="shared" si="42"/>
        <v>6.5332860436309508</v>
      </c>
      <c r="F187" s="7">
        <f>Brahmaputra!D187-D187-E187</f>
        <v>-1.9627938794642841</v>
      </c>
      <c r="G187" s="7">
        <f t="shared" si="53"/>
        <v>0.36751895864404288</v>
      </c>
      <c r="H187" s="7">
        <f>AVERAGE(Brahmaputra!H181:H192)-AVERAGE(Brahmaputra!$H$2:$H$349)</f>
        <v>9.1224408246830535E-2</v>
      </c>
      <c r="I187" s="7">
        <f t="shared" si="43"/>
        <v>-0.33502070056533739</v>
      </c>
      <c r="J187" s="7">
        <f>Brahmaputra!H187-H187-I187-AVERAGE(Brahmaputra!$H$2:$H$349)</f>
        <v>-0.32282130193448211</v>
      </c>
      <c r="K187" s="7">
        <f>AVERAGE(Brahmaputra!I181:I192)-AVERAGE(Brahmaputra!$I$2:$I$349)</f>
        <v>1.0147922769539832</v>
      </c>
      <c r="L187" s="7">
        <f t="shared" si="44"/>
        <v>0.9158503669047775</v>
      </c>
      <c r="M187" s="7">
        <f>Brahmaputra!I187-K187-L187-AVERAGE(Brahmaputra!$I$2:$I$349)</f>
        <v>3.6020237261880084E-2</v>
      </c>
      <c r="N187" s="7">
        <f>AVERAGE(Brahmaputra!J181:J192)-AVERAGE(Brahmaputra!$J$2:$J$349)</f>
        <v>-0.62742574727011702</v>
      </c>
      <c r="O187" s="7">
        <f t="shared" si="45"/>
        <v>0.84369749714285636</v>
      </c>
      <c r="P187" s="7">
        <f>Brahmaputra!J187-N187-O187-AVERAGE(Brahmaputra!$J$2:$J$349)</f>
        <v>-0.53317635130952201</v>
      </c>
      <c r="Q187" s="7">
        <f>AVERAGE(Brahmaputra!K181:K192)-AVERAGE(Brahmaputra!$K$2:$K$349)</f>
        <v>-4.5667438793104975E-3</v>
      </c>
      <c r="R187" s="7">
        <f t="shared" si="46"/>
        <v>-5.5129099434523848E-2</v>
      </c>
      <c r="S187" s="7">
        <f>Brahmaputra!K187-Q187-R187-AVERAGE(Brahmaputra!$K$2:$K$349)</f>
        <v>5.3527841934523812E-2</v>
      </c>
      <c r="T187" s="7">
        <f>AVERAGE(Brahmaputra!L181:L192)-AVERAGE(Brahmaputra!$L$2:$L$349)</f>
        <v>-0.41346024859194941</v>
      </c>
      <c r="U187" s="7">
        <f t="shared" si="47"/>
        <v>2.7778064690476203</v>
      </c>
      <c r="V187" s="7">
        <f>Brahmaputra!L187-T187-U187-AVERAGE(Brahmaputra!$L$2:$L$349)</f>
        <v>-0.60194262738095539</v>
      </c>
      <c r="W187" s="7">
        <f>AVERAGE(Brahmaputra!M181:M192)-AVERAGE(Brahmaputra!$M$2:$M$349)</f>
        <v>2.8684398850574722E-3</v>
      </c>
      <c r="X187" s="7">
        <f t="shared" si="48"/>
        <v>-6.6843621428571698E-3</v>
      </c>
      <c r="Y187" s="7">
        <f>Brahmaputra!M187-W187-X187-AVERAGE(Brahmaputra!$M$2:$M$349)</f>
        <v>7.1987546428571858E-3</v>
      </c>
      <c r="Z187" s="7">
        <f>AVERAGE(Brahmaputra!N181:N192)-AVERAGE(Brahmaputra!$N$2:$N$349)</f>
        <v>0.20088084525862104</v>
      </c>
      <c r="AA187" s="7">
        <f t="shared" si="49"/>
        <v>-0.57267241250000045</v>
      </c>
      <c r="AB187" s="7">
        <f>Brahmaputra!N187-Z187-AA187-AVERAGE(Brahmaputra!$N$2:$N$349)</f>
        <v>0.16049838000000038</v>
      </c>
      <c r="AC187" s="7">
        <f>AVERAGE(Brahmaputra!O181:O192)-AVERAGE(Brahmaputra!$O$2:$O$349)</f>
        <v>-9.4548828160885279E-3</v>
      </c>
      <c r="AD187" s="7">
        <f t="shared" si="50"/>
        <v>1.9995909377380947</v>
      </c>
      <c r="AE187" s="7">
        <f>Brahmaputra!O187-AC187-AD187-AVERAGE(Brahmaputra!$O$2:$O$349)</f>
        <v>-0.12346497023809455</v>
      </c>
      <c r="AF187" s="7">
        <f>AVERAGE(Brahmaputra!P181:P192)-AVERAGE(Brahmaputra!$P$2:$P$349)</f>
        <v>-0.22524779175287335</v>
      </c>
      <c r="AG187" s="7">
        <f t="shared" si="51"/>
        <v>0.96584900181547617</v>
      </c>
      <c r="AH187" s="7">
        <f>Brahmaputra!P187-AF187-AG187-AVERAGE(Brahmaputra!$P$2:$P$349)</f>
        <v>-0.63862420681547616</v>
      </c>
    </row>
    <row r="188" spans="1:34" x14ac:dyDescent="0.2">
      <c r="A188" s="3">
        <v>38548</v>
      </c>
      <c r="B188">
        <f t="shared" si="39"/>
        <v>2005</v>
      </c>
      <c r="C188">
        <f t="shared" si="40"/>
        <v>7</v>
      </c>
      <c r="D188" s="7">
        <f>AVERAGE(Brahmaputra!D182:D193)</f>
        <v>-0.13249939666666677</v>
      </c>
      <c r="E188" s="7">
        <f t="shared" si="42"/>
        <v>11.902680418601191</v>
      </c>
      <c r="F188" s="7">
        <f>Brahmaputra!D188-D188-E188</f>
        <v>-3.3284829519345251</v>
      </c>
      <c r="G188" s="7">
        <f t="shared" si="53"/>
        <v>-0.8631756455084092</v>
      </c>
      <c r="H188" s="7">
        <f>AVERAGE(Brahmaputra!H182:H193)-AVERAGE(Brahmaputra!$H$2:$H$349)</f>
        <v>4.6907798247161736E-2</v>
      </c>
      <c r="I188" s="7">
        <f t="shared" si="43"/>
        <v>0.85920642654741641</v>
      </c>
      <c r="J188" s="7">
        <f>Brahmaputra!H188-H188-I188-AVERAGE(Brahmaputra!$H$2:$H$349)</f>
        <v>-0.37245105904753473</v>
      </c>
      <c r="K188" s="7">
        <f>AVERAGE(Brahmaputra!I182:I193)-AVERAGE(Brahmaputra!$I$2:$I$349)</f>
        <v>0.92658884695399024</v>
      </c>
      <c r="L188" s="7">
        <f t="shared" si="44"/>
        <v>8.4406965357146646E-2</v>
      </c>
      <c r="M188" s="7">
        <f>Brahmaputra!I188-K188-L188-AVERAGE(Brahmaputra!$I$2:$I$349)</f>
        <v>5.5856278809500282E-2</v>
      </c>
      <c r="N188" s="7">
        <f>AVERAGE(Brahmaputra!J182:J193)-AVERAGE(Brahmaputra!$J$2:$J$349)</f>
        <v>-0.67213054227011648</v>
      </c>
      <c r="O188" s="7">
        <f t="shared" si="45"/>
        <v>3.7229272643154747</v>
      </c>
      <c r="P188" s="7">
        <f>Brahmaputra!J188-N188-O188-AVERAGE(Brahmaputra!$J$2:$J$349)</f>
        <v>-1.0544028634821423</v>
      </c>
      <c r="Q188" s="7">
        <f>AVERAGE(Brahmaputra!K182:K193)-AVERAGE(Brahmaputra!$K$2:$K$349)</f>
        <v>-6.633838045977114E-3</v>
      </c>
      <c r="R188" s="7">
        <f t="shared" si="46"/>
        <v>-0.16249005544642856</v>
      </c>
      <c r="S188" s="7">
        <f>Brahmaputra!K188-Q188-R188-AVERAGE(Brahmaputra!$K$2:$K$349)</f>
        <v>9.5588721130951959E-3</v>
      </c>
      <c r="T188" s="7">
        <f>AVERAGE(Brahmaputra!L182:L193)-AVERAGE(Brahmaputra!$L$2:$L$349)</f>
        <v>-0.4383716519252836</v>
      </c>
      <c r="U188" s="7">
        <f t="shared" si="47"/>
        <v>5.2761234117559557</v>
      </c>
      <c r="V188" s="7">
        <f>Brahmaputra!L188-T188-U188-AVERAGE(Brahmaputra!$L$2:$L$349)</f>
        <v>-0.95247867675595543</v>
      </c>
      <c r="W188" s="7">
        <f>AVERAGE(Brahmaputra!M182:M193)-AVERAGE(Brahmaputra!$M$2:$M$349)</f>
        <v>2.9901248850574547E-3</v>
      </c>
      <c r="X188" s="7">
        <f t="shared" si="48"/>
        <v>8.9854504851190509E-2</v>
      </c>
      <c r="Y188" s="7">
        <f>Brahmaputra!M188-W188-X188-AVERAGE(Brahmaputra!$M$2:$M$349)</f>
        <v>-1.4210073511904675E-3</v>
      </c>
      <c r="Z188" s="7">
        <f>AVERAGE(Brahmaputra!N182:N193)-AVERAGE(Brahmaputra!$N$2:$N$349)</f>
        <v>0.19965560275862071</v>
      </c>
      <c r="AA188" s="7">
        <f t="shared" si="49"/>
        <v>-1.6842659136904763</v>
      </c>
      <c r="AB188" s="7">
        <f>Brahmaputra!N188-Z188-AA188-AVERAGE(Brahmaputra!$N$2:$N$349)</f>
        <v>-0.33694472630952332</v>
      </c>
      <c r="AC188" s="7">
        <f>AVERAGE(Brahmaputra!O182:O193)-AVERAGE(Brahmaputra!$O$2:$O$349)</f>
        <v>3.3707662183912745E-2</v>
      </c>
      <c r="AD188" s="7">
        <f t="shared" si="50"/>
        <v>1.8777756315773804</v>
      </c>
      <c r="AE188" s="7">
        <f>Brahmaputra!O188-AC188-AD188-AVERAGE(Brahmaputra!$O$2:$O$349)</f>
        <v>-4.7399519077382379E-2</v>
      </c>
      <c r="AF188" s="7">
        <f>AVERAGE(Brahmaputra!P182:P193)-AVERAGE(Brahmaputra!$P$2:$P$349)</f>
        <v>-0.22522104591953995</v>
      </c>
      <c r="AG188" s="7">
        <f t="shared" si="51"/>
        <v>1.8391404206845241</v>
      </c>
      <c r="AH188" s="7">
        <f>Brahmaputra!P188-AF188-AG188-AVERAGE(Brahmaputra!$P$2:$P$349)</f>
        <v>-0.62878285151785729</v>
      </c>
    </row>
    <row r="189" spans="1:34" x14ac:dyDescent="0.2">
      <c r="A189" s="3">
        <v>38579</v>
      </c>
      <c r="B189">
        <f t="shared" si="39"/>
        <v>2005</v>
      </c>
      <c r="C189">
        <f t="shared" si="40"/>
        <v>8</v>
      </c>
      <c r="D189" s="7">
        <f>AVERAGE(Brahmaputra!D183:D194)</f>
        <v>-0.35836396583333335</v>
      </c>
      <c r="E189" s="7">
        <f t="shared" si="42"/>
        <v>11.76650009080357</v>
      </c>
      <c r="F189" s="7">
        <f>Brahmaputra!D189-D189-E189</f>
        <v>-0.78900408497023555</v>
      </c>
      <c r="G189" s="7">
        <f t="shared" si="53"/>
        <v>-1.86258303252067</v>
      </c>
      <c r="H189" s="7">
        <f>AVERAGE(Brahmaputra!H183:H194)-AVERAGE(Brahmaputra!$H$2:$H$349)</f>
        <v>1.5077964913757569E-2</v>
      </c>
      <c r="I189" s="7">
        <f t="shared" si="43"/>
        <v>1.5773398983329798</v>
      </c>
      <c r="J189" s="7">
        <f>Brahmaputra!H189-H189-I189-AVERAGE(Brahmaputra!$H$2:$H$349)</f>
        <v>-0.12717510749973826</v>
      </c>
      <c r="K189" s="7">
        <f>AVERAGE(Brahmaputra!I183:I194)-AVERAGE(Brahmaputra!$I$2:$I$349)</f>
        <v>0.8415662386206435</v>
      </c>
      <c r="L189" s="7">
        <f t="shared" si="44"/>
        <v>-0.7963218462797812</v>
      </c>
      <c r="M189" s="7">
        <f>Brahmaputra!I189-K189-L189-AVERAGE(Brahmaputra!$I$2:$I$349)</f>
        <v>-2.774686122022274E-2</v>
      </c>
      <c r="N189" s="7">
        <f>AVERAGE(Brahmaputra!J183:J194)-AVERAGE(Brahmaputra!$J$2:$J$349)</f>
        <v>-0.69827611977011594</v>
      </c>
      <c r="O189" s="7">
        <f t="shared" si="45"/>
        <v>4.498384583601192</v>
      </c>
      <c r="P189" s="7">
        <f>Brahmaputra!J189-N189-O189-AVERAGE(Brahmaputra!$J$2:$J$349)</f>
        <v>-0.58331903526785922</v>
      </c>
      <c r="Q189" s="7">
        <f>AVERAGE(Brahmaputra!K183:K194)-AVERAGE(Brahmaputra!$K$2:$K$349)</f>
        <v>-6.2096372126437815E-3</v>
      </c>
      <c r="R189" s="7">
        <f t="shared" si="46"/>
        <v>-0.19940513428571427</v>
      </c>
      <c r="S189" s="7">
        <f>Brahmaputra!K189-Q189-R189-AVERAGE(Brahmaputra!$K$2:$K$349)</f>
        <v>-1.5486569880952483E-2</v>
      </c>
      <c r="T189" s="7">
        <f>AVERAGE(Brahmaputra!L183:L194)-AVERAGE(Brahmaputra!$L$2:$L$349)</f>
        <v>-0.48333610442528308</v>
      </c>
      <c r="U189" s="7">
        <f t="shared" si="47"/>
        <v>5.5353023097916658</v>
      </c>
      <c r="V189" s="7">
        <f>Brahmaputra!L189-T189-U189-AVERAGE(Brahmaputra!$L$2:$L$349)</f>
        <v>0.1868492077083328</v>
      </c>
      <c r="W189" s="7">
        <f>AVERAGE(Brahmaputra!M183:M194)-AVERAGE(Brahmaputra!$M$2:$M$349)</f>
        <v>2.6314648850574718E-3</v>
      </c>
      <c r="X189" s="7">
        <f t="shared" si="48"/>
        <v>9.0235917232142832E-2</v>
      </c>
      <c r="Y189" s="7">
        <f>Brahmaputra!M189-W189-X189-AVERAGE(Brahmaputra!$M$2:$M$349)</f>
        <v>-1.4437597321428075E-3</v>
      </c>
      <c r="Z189" s="7">
        <f>AVERAGE(Brahmaputra!N183:N194)-AVERAGE(Brahmaputra!$N$2:$N$349)</f>
        <v>0.16395250025862129</v>
      </c>
      <c r="AA189" s="7">
        <f t="shared" si="49"/>
        <v>-1.9590079183928573</v>
      </c>
      <c r="AB189" s="7">
        <f>Brahmaputra!N189-Z189-AA189-AVERAGE(Brahmaputra!$N$2:$N$349)</f>
        <v>-0.18104537910714291</v>
      </c>
      <c r="AC189" s="7">
        <f>AVERAGE(Brahmaputra!O183:O194)-AVERAGE(Brahmaputra!$O$2:$O$349)</f>
        <v>3.1606281350578413E-2</v>
      </c>
      <c r="AD189" s="7">
        <f t="shared" si="50"/>
        <v>1.8896907220535706</v>
      </c>
      <c r="AE189" s="7">
        <f>Brahmaputra!O189-AC189-AD189-AVERAGE(Brahmaputra!$O$2:$O$349)</f>
        <v>1.5835361279762594E-2</v>
      </c>
      <c r="AF189" s="7">
        <f>AVERAGE(Brahmaputra!P183:P194)-AVERAGE(Brahmaputra!$P$2:$P$349)</f>
        <v>-0.22538661175287344</v>
      </c>
      <c r="AG189" s="7">
        <f t="shared" si="51"/>
        <v>1.1302839557142861</v>
      </c>
      <c r="AH189" s="7">
        <f>Brahmaputra!P189-AF189-AG189-AVERAGE(Brahmaputra!$P$2:$P$349)</f>
        <v>-5.5490490714286134E-2</v>
      </c>
    </row>
    <row r="190" spans="1:34" x14ac:dyDescent="0.2">
      <c r="A190" s="3">
        <v>38610</v>
      </c>
      <c r="B190">
        <f t="shared" si="39"/>
        <v>2005</v>
      </c>
      <c r="C190">
        <f t="shared" si="40"/>
        <v>9</v>
      </c>
      <c r="D190" s="7">
        <f>AVERAGE(Brahmaputra!D184:D195)</f>
        <v>-0.69402704583333341</v>
      </c>
      <c r="E190" s="7">
        <f t="shared" si="42"/>
        <v>9.5500981902678568</v>
      </c>
      <c r="F190" s="7">
        <f>Brahmaputra!D190-D190-E190</f>
        <v>-3.3833090344345234</v>
      </c>
      <c r="G190" s="7">
        <f t="shared" si="53"/>
        <v>-2.3629128001331066</v>
      </c>
      <c r="H190" s="7">
        <f>AVERAGE(Brahmaputra!H184:H195)-AVERAGE(Brahmaputra!$H$2:$H$349)</f>
        <v>-1.3160967586259176E-2</v>
      </c>
      <c r="I190" s="7">
        <f t="shared" si="43"/>
        <v>1.8639302937797311</v>
      </c>
      <c r="J190" s="7">
        <f>Brahmaputra!H190-H190-I190-AVERAGE(Brahmaputra!$H$2:$H$349)</f>
        <v>-0.42477217044643112</v>
      </c>
      <c r="K190" s="7">
        <f>AVERAGE(Brahmaputra!I184:I195)-AVERAGE(Brahmaputra!$I$2:$I$349)</f>
        <v>0.75061495528731825</v>
      </c>
      <c r="L190" s="7">
        <f t="shared" si="44"/>
        <v>-0.99622113336312168</v>
      </c>
      <c r="M190" s="7">
        <f>Brahmaputra!I190-K190-L190-AVERAGE(Brahmaputra!$I$2:$I$349)</f>
        <v>-0.17906548080355833</v>
      </c>
      <c r="N190" s="7">
        <f>AVERAGE(Brahmaputra!J184:J195)-AVERAGE(Brahmaputra!$J$2:$J$349)</f>
        <v>-0.72000573810344948</v>
      </c>
      <c r="O190" s="7">
        <f t="shared" si="45"/>
        <v>4.1451948143452384</v>
      </c>
      <c r="P190" s="7">
        <f>Brahmaputra!J190-N190-O190-AVERAGE(Brahmaputra!$J$2:$J$349)</f>
        <v>-0.91982304767857137</v>
      </c>
      <c r="Q190" s="7">
        <f>AVERAGE(Brahmaputra!K184:K195)-AVERAGE(Brahmaputra!$K$2:$K$349)</f>
        <v>-2.2265397126438602E-3</v>
      </c>
      <c r="R190" s="7">
        <f t="shared" si="46"/>
        <v>-0.1654841590773809</v>
      </c>
      <c r="S190" s="7">
        <f>Brahmaputra!K190-Q190-R190-AVERAGE(Brahmaputra!$K$2:$K$349)</f>
        <v>5.3671367410714266E-2</v>
      </c>
      <c r="T190" s="7">
        <f>AVERAGE(Brahmaputra!L184:L195)-AVERAGE(Brahmaputra!$L$2:$L$349)</f>
        <v>-0.5463247035919494</v>
      </c>
      <c r="U190" s="7">
        <f t="shared" si="47"/>
        <v>4.2957818960714302</v>
      </c>
      <c r="V190" s="7">
        <f>Brahmaputra!L190-T190-U190-AVERAGE(Brahmaputra!$L$2:$L$349)</f>
        <v>-1.1972720294047647</v>
      </c>
      <c r="W190" s="7">
        <f>AVERAGE(Brahmaputra!M184:M195)-AVERAGE(Brahmaputra!$M$2:$M$349)</f>
        <v>2.2640490517241429E-3</v>
      </c>
      <c r="X190" s="7">
        <f t="shared" si="48"/>
        <v>9.0269482291666647E-2</v>
      </c>
      <c r="Y190" s="7">
        <f>Brahmaputra!M190-W190-X190-AVERAGE(Brahmaputra!$M$2:$M$349)</f>
        <v>-1.1099089583332944E-3</v>
      </c>
      <c r="Z190" s="7">
        <f>AVERAGE(Brahmaputra!N184:N195)-AVERAGE(Brahmaputra!$N$2:$N$349)</f>
        <v>5.2148591091954799E-2</v>
      </c>
      <c r="AA190" s="7">
        <f t="shared" si="49"/>
        <v>-1.9931098811904762</v>
      </c>
      <c r="AB190" s="7">
        <f>Brahmaputra!N190-Z190-AA190-AVERAGE(Brahmaputra!$N$2:$N$349)</f>
        <v>-5.3353537142857732E-2</v>
      </c>
      <c r="AC190" s="7">
        <f>AVERAGE(Brahmaputra!O184:O195)-AVERAGE(Brahmaputra!$O$2:$O$349)</f>
        <v>1.0215684683911874E-2</v>
      </c>
      <c r="AD190" s="7">
        <f t="shared" si="50"/>
        <v>1.7862872265773841</v>
      </c>
      <c r="AE190" s="7">
        <f>Brahmaputra!O190-AC190-AD190-AVERAGE(Brahmaputra!$O$2:$O$349)</f>
        <v>-0.20571740657738502</v>
      </c>
      <c r="AF190" s="7">
        <f>AVERAGE(Brahmaputra!P184:P195)-AVERAGE(Brahmaputra!$P$2:$P$349)</f>
        <v>-0.22755859258620659</v>
      </c>
      <c r="AG190" s="7">
        <f t="shared" si="51"/>
        <v>0.52345403125000023</v>
      </c>
      <c r="AH190" s="7">
        <f>Brahmaputra!P190-AF190-AG190-AVERAGE(Brahmaputra!$P$2:$P$349)</f>
        <v>-0.45588436541666699</v>
      </c>
    </row>
    <row r="191" spans="1:34" x14ac:dyDescent="0.2">
      <c r="A191" s="3">
        <v>38640</v>
      </c>
      <c r="B191">
        <f t="shared" si="39"/>
        <v>2005</v>
      </c>
      <c r="C191">
        <f t="shared" si="40"/>
        <v>10</v>
      </c>
      <c r="D191" s="7">
        <f>AVERAGE(Brahmaputra!D185:D196)</f>
        <v>-1.1494756341666672</v>
      </c>
      <c r="E191" s="7">
        <f t="shared" si="42"/>
        <v>3.1015316704166667</v>
      </c>
      <c r="F191" s="7">
        <f>Brahmaputra!D191-D191-E191</f>
        <v>5.8595313750000599E-2</v>
      </c>
      <c r="G191" s="7">
        <f t="shared" si="53"/>
        <v>-2.2301019911647133</v>
      </c>
      <c r="H191" s="7">
        <f>AVERAGE(Brahmaputra!H185:H196)-AVERAGE(Brahmaputra!$H$2:$H$349)</f>
        <v>-4.6872719252974093E-2</v>
      </c>
      <c r="I191" s="7">
        <f t="shared" si="43"/>
        <v>1.5615270709822653</v>
      </c>
      <c r="J191" s="7">
        <f>Brahmaputra!H191-H191-I191-AVERAGE(Brahmaputra!$H$2:$H$349)</f>
        <v>-6.2045865982327086E-2</v>
      </c>
      <c r="K191" s="7">
        <f>AVERAGE(Brahmaputra!I185:I196)-AVERAGE(Brahmaputra!$I$2:$I$349)</f>
        <v>0.65704233862064143</v>
      </c>
      <c r="L191" s="7">
        <f t="shared" si="44"/>
        <v>-0.68984669729167081</v>
      </c>
      <c r="M191" s="7">
        <f>Brahmaputra!I191-K191-L191-AVERAGE(Brahmaputra!$I$2:$I$349)</f>
        <v>-9.2726370208325193E-2</v>
      </c>
      <c r="N191" s="7">
        <f>AVERAGE(Brahmaputra!J185:J196)-AVERAGE(Brahmaputra!$J$2:$J$349)</f>
        <v>-0.75528393393678295</v>
      </c>
      <c r="O191" s="7">
        <f t="shared" si="45"/>
        <v>2.2050390265773805</v>
      </c>
      <c r="P191" s="7">
        <f>Brahmaputra!J191-N191-O191-AVERAGE(Brahmaputra!$J$2:$J$349)</f>
        <v>-0.40995712407738072</v>
      </c>
      <c r="Q191" s="7">
        <f>AVERAGE(Brahmaputra!K185:K196)-AVERAGE(Brahmaputra!$K$2:$K$349)</f>
        <v>4.8994194540228353E-3</v>
      </c>
      <c r="R191" s="7">
        <f t="shared" si="46"/>
        <v>-3.8391004761904712E-2</v>
      </c>
      <c r="S191" s="7">
        <f>Brahmaputra!K191-Q191-R191-AVERAGE(Brahmaputra!$K$2:$K$349)</f>
        <v>-2.9174466071428651E-2</v>
      </c>
      <c r="T191" s="7">
        <f>AVERAGE(Brahmaputra!L185:L196)-AVERAGE(Brahmaputra!$L$2:$L$349)</f>
        <v>-0.65196195609194962</v>
      </c>
      <c r="U191" s="7">
        <f t="shared" si="47"/>
        <v>0.73292811175595229</v>
      </c>
      <c r="V191" s="7">
        <f>Brahmaputra!L191-T191-U191-AVERAGE(Brahmaputra!$L$2:$L$349)</f>
        <v>-0.11264234258928685</v>
      </c>
      <c r="W191" s="7">
        <f>AVERAGE(Brahmaputra!M185:M196)-AVERAGE(Brahmaputra!$M$2:$M$349)</f>
        <v>1.8966332183907864E-3</v>
      </c>
      <c r="X191" s="7">
        <f t="shared" si="48"/>
        <v>9.0308443422619095E-2</v>
      </c>
      <c r="Y191" s="7">
        <f>Brahmaputra!M191-W191-X191-AVERAGE(Brahmaputra!$M$2:$M$349)</f>
        <v>-7.8145425595238516E-4</v>
      </c>
      <c r="Z191" s="7">
        <f>AVERAGE(Brahmaputra!N185:N196)-AVERAGE(Brahmaputra!$N$2:$N$349)</f>
        <v>-7.0255030574712274E-2</v>
      </c>
      <c r="AA191" s="7">
        <f t="shared" si="49"/>
        <v>-1.748290648452381</v>
      </c>
      <c r="AB191" s="7">
        <f>Brahmaputra!N191-Z191-AA191-AVERAGE(Brahmaputra!$N$2:$N$349)</f>
        <v>0.13764671178571453</v>
      </c>
      <c r="AC191" s="7">
        <f>AVERAGE(Brahmaputra!O185:O196)-AVERAGE(Brahmaputra!$O$2:$O$349)</f>
        <v>-5.1299606982754042E-2</v>
      </c>
      <c r="AD191" s="7">
        <f t="shared" si="50"/>
        <v>1.2664617161309533</v>
      </c>
      <c r="AE191" s="7">
        <f>Brahmaputra!O191-AC191-AD191-AVERAGE(Brahmaputra!$O$2:$O$349)</f>
        <v>0.14950912553571172</v>
      </c>
      <c r="AF191" s="7">
        <f>AVERAGE(Brahmaputra!P185:P196)-AVERAGE(Brahmaputra!$P$2:$P$349)</f>
        <v>-0.23764406341954003</v>
      </c>
      <c r="AG191" s="7">
        <f t="shared" si="51"/>
        <v>-0.27820306464285721</v>
      </c>
      <c r="AH191" s="7">
        <f>Brahmaputra!P191-AF191-AG191-AVERAGE(Brahmaputra!$P$2:$P$349)</f>
        <v>0.47877031130952385</v>
      </c>
    </row>
    <row r="192" spans="1:34" x14ac:dyDescent="0.2">
      <c r="A192" s="3">
        <v>38671</v>
      </c>
      <c r="B192">
        <f t="shared" si="39"/>
        <v>2005</v>
      </c>
      <c r="C192">
        <f t="shared" si="40"/>
        <v>11</v>
      </c>
      <c r="D192" s="7">
        <f>AVERAGE(Brahmaputra!D186:D197)</f>
        <v>-1.5052825608333336</v>
      </c>
      <c r="E192" s="7">
        <f t="shared" si="42"/>
        <v>-3.8334403570833331</v>
      </c>
      <c r="F192" s="7">
        <f>Brahmaputra!D192-D192-E192</f>
        <v>1.9453923479166668</v>
      </c>
      <c r="G192" s="7">
        <f t="shared" si="53"/>
        <v>-1.4997371546246976</v>
      </c>
      <c r="H192" s="7">
        <f>AVERAGE(Brahmaputra!H186:H197)-AVERAGE(Brahmaputra!$H$2:$H$349)</f>
        <v>-8.4327960086397979E-2</v>
      </c>
      <c r="I192" s="7">
        <f t="shared" si="43"/>
        <v>0.78955750136890401</v>
      </c>
      <c r="J192" s="7">
        <f>Brahmaputra!H192-H192-I192-AVERAGE(Brahmaputra!$H$2:$H$349)</f>
        <v>0.10547220446449046</v>
      </c>
      <c r="K192" s="7">
        <f>AVERAGE(Brahmaputra!I186:I197)-AVERAGE(Brahmaputra!$I$2:$I$349)</f>
        <v>0.56351867695397573</v>
      </c>
      <c r="L192" s="7">
        <f t="shared" si="44"/>
        <v>-0.51615917145832668</v>
      </c>
      <c r="M192" s="7">
        <f>Brahmaputra!I192-K192-L192-AVERAGE(Brahmaputra!$I$2:$I$349)</f>
        <v>-7.623343437499841E-2</v>
      </c>
      <c r="N192" s="7">
        <f>AVERAGE(Brahmaputra!J186:J197)-AVERAGE(Brahmaputra!$J$2:$J$349)</f>
        <v>-0.78452501393678276</v>
      </c>
      <c r="O192" s="7">
        <f t="shared" si="45"/>
        <v>-0.23055486505952505</v>
      </c>
      <c r="P192" s="7">
        <f>Brahmaputra!J192-N192-O192-AVERAGE(Brahmaputra!$J$2:$J$349)</f>
        <v>0.22526391755952435</v>
      </c>
      <c r="Q192" s="7">
        <f>AVERAGE(Brahmaputra!K186:K197)-AVERAGE(Brahmaputra!$K$2:$K$349)</f>
        <v>1.2295373620689443E-2</v>
      </c>
      <c r="R192" s="7">
        <f t="shared" si="46"/>
        <v>0.116870997797619</v>
      </c>
      <c r="S192" s="7">
        <f>Brahmaputra!K192-Q192-R192-AVERAGE(Brahmaputra!$K$2:$K$349)</f>
        <v>-5.0332902797618928E-2</v>
      </c>
      <c r="T192" s="7">
        <f>AVERAGE(Brahmaputra!L186:L197)-AVERAGE(Brahmaputra!$L$2:$L$349)</f>
        <v>-0.73813765609195059</v>
      </c>
      <c r="U192" s="7">
        <f t="shared" si="47"/>
        <v>-2.1226351544047617</v>
      </c>
      <c r="V192" s="7">
        <f>Brahmaputra!L192-T192-U192-AVERAGE(Brahmaputra!$L$2:$L$349)</f>
        <v>0.76611549357142827</v>
      </c>
      <c r="W192" s="7">
        <f>AVERAGE(Brahmaputra!M186:M197)-AVERAGE(Brahmaputra!$M$2:$M$349)</f>
        <v>1.7339398850574617E-3</v>
      </c>
      <c r="X192" s="7">
        <f t="shared" si="48"/>
        <v>-6.7878083333333394E-3</v>
      </c>
      <c r="Y192" s="7">
        <f>Brahmaputra!M192-W192-X192-AVERAGE(Brahmaputra!$M$2:$M$349)</f>
        <v>8.436700833333366E-3</v>
      </c>
      <c r="Z192" s="7">
        <f>AVERAGE(Brahmaputra!N186:N197)-AVERAGE(Brahmaputra!$N$2:$N$349)</f>
        <v>-0.14357915474137894</v>
      </c>
      <c r="AA192" s="7">
        <f t="shared" si="49"/>
        <v>-1.0832380851488095</v>
      </c>
      <c r="AB192" s="7">
        <f>Brahmaputra!N192-Z192-AA192-AVERAGE(Brahmaputra!$N$2:$N$349)</f>
        <v>0.29132332264880967</v>
      </c>
      <c r="AC192" s="7">
        <f>AVERAGE(Brahmaputra!O186:O197)-AVERAGE(Brahmaputra!$O$2:$O$349)</f>
        <v>-9.2206353649421757E-2</v>
      </c>
      <c r="AD192" s="7">
        <f t="shared" si="50"/>
        <v>-3.2371246011905441E-2</v>
      </c>
      <c r="AE192" s="7">
        <f>Brahmaputra!O192-AC192-AD192-AVERAGE(Brahmaputra!$O$2:$O$349)</f>
        <v>0.32125052434523838</v>
      </c>
      <c r="AF192" s="7">
        <f>AVERAGE(Brahmaputra!P186:P197)-AVERAGE(Brahmaputra!$P$2:$P$349)</f>
        <v>-0.24005647675287345</v>
      </c>
      <c r="AG192" s="7">
        <f t="shared" si="51"/>
        <v>-0.74812064749999996</v>
      </c>
      <c r="AH192" s="7">
        <f>Brahmaputra!P192-AF192-AG192-AVERAGE(Brahmaputra!$P$2:$P$349)</f>
        <v>0.3541119975</v>
      </c>
    </row>
    <row r="193" spans="1:34" x14ac:dyDescent="0.2">
      <c r="A193" s="3">
        <v>38701</v>
      </c>
      <c r="B193">
        <f t="shared" si="39"/>
        <v>2005</v>
      </c>
      <c r="C193">
        <f t="shared" si="40"/>
        <v>12</v>
      </c>
      <c r="D193" s="7">
        <f>AVERAGE(Brahmaputra!D187:D198)</f>
        <v>-1.8679209158333334</v>
      </c>
      <c r="E193" s="7">
        <f t="shared" si="42"/>
        <v>-7.6711023341964264</v>
      </c>
      <c r="F193" s="7">
        <f>Brahmaputra!D193-D193-E193</f>
        <v>1.3971155600297598</v>
      </c>
      <c r="G193" s="7">
        <f t="shared" si="53"/>
        <v>-0.36751895864404316</v>
      </c>
      <c r="H193" s="7">
        <f>AVERAGE(Brahmaputra!H187:H198)-AVERAGE(Brahmaputra!$H$2:$H$349)</f>
        <v>-0.11755651675298395</v>
      </c>
      <c r="I193" s="7">
        <f t="shared" si="43"/>
        <v>0.11721601964302408</v>
      </c>
      <c r="J193" s="7">
        <f>Brahmaputra!H193-H193-I193-AVERAGE(Brahmaputra!$H$2:$H$349)</f>
        <v>0.12891333285699602</v>
      </c>
      <c r="K193" s="7">
        <f>AVERAGE(Brahmaputra!I187:I198)-AVERAGE(Brahmaputra!$I$2:$I$349)</f>
        <v>0.47651496945397298</v>
      </c>
      <c r="L193" s="7">
        <f t="shared" si="44"/>
        <v>-0.36286529005954549</v>
      </c>
      <c r="M193" s="7">
        <f>Brahmaputra!I193-K193-L193-AVERAGE(Brahmaputra!$I$2:$I$349)</f>
        <v>-7.6697188273783468E-2</v>
      </c>
      <c r="N193" s="7">
        <f>AVERAGE(Brahmaputra!J187:J198)-AVERAGE(Brahmaputra!$J$2:$J$349)</f>
        <v>-0.81340411060344975</v>
      </c>
      <c r="O193" s="7">
        <f t="shared" si="45"/>
        <v>-1.4915722126785718</v>
      </c>
      <c r="P193" s="7">
        <f>Brahmaputra!J193-N193-O193-AVERAGE(Brahmaputra!$J$2:$J$349)</f>
        <v>0.43950633184523813</v>
      </c>
      <c r="Q193" s="7">
        <f>AVERAGE(Brahmaputra!K187:K198)-AVERAGE(Brahmaputra!$K$2:$K$349)</f>
        <v>1.9853408620689517E-2</v>
      </c>
      <c r="R193" s="7">
        <f t="shared" si="46"/>
        <v>0.28360994648809518</v>
      </c>
      <c r="S193" s="7">
        <f>Brahmaputra!K193-Q193-R193-AVERAGE(Brahmaputra!$K$2:$K$349)</f>
        <v>-3.1976376488095148E-2</v>
      </c>
      <c r="T193" s="7">
        <f>AVERAGE(Brahmaputra!L187:L198)-AVERAGE(Brahmaputra!$L$2:$L$349)</f>
        <v>-0.79336191609194984</v>
      </c>
      <c r="U193" s="7">
        <f t="shared" si="47"/>
        <v>-2.9537349427678565</v>
      </c>
      <c r="V193" s="7">
        <f>Brahmaputra!L193-T193-U193-AVERAGE(Brahmaputra!$L$2:$L$349)</f>
        <v>0.48238463193452308</v>
      </c>
      <c r="W193" s="7">
        <f>AVERAGE(Brahmaputra!M187:M198)-AVERAGE(Brahmaputra!$M$2:$M$349)</f>
        <v>1.7340157183907967E-3</v>
      </c>
      <c r="X193" s="7">
        <f t="shared" si="48"/>
        <v>-9.6227267172619049E-2</v>
      </c>
      <c r="Y193" s="7">
        <f>Brahmaputra!M193-W193-X193-AVERAGE(Brahmaputra!$M$2:$M$349)</f>
        <v>-5.9155061607142623E-3</v>
      </c>
      <c r="Z193" s="7">
        <f>AVERAGE(Brahmaputra!N187:N198)-AVERAGE(Brahmaputra!$N$2:$N$349)</f>
        <v>-0.28857021474137889</v>
      </c>
      <c r="AA193" s="7">
        <f t="shared" si="49"/>
        <v>-0.56486741089285708</v>
      </c>
      <c r="AB193" s="7">
        <f>Brahmaputra!N193-Z193-AA193-AVERAGE(Brahmaputra!$N$2:$N$349)</f>
        <v>0.177443498392857</v>
      </c>
      <c r="AC193" s="7">
        <f>AVERAGE(Brahmaputra!O187:O198)-AVERAGE(Brahmaputra!$O$2:$O$349)</f>
        <v>-0.10888699198275376</v>
      </c>
      <c r="AD193" s="7">
        <f t="shared" si="50"/>
        <v>-1.8336483524702381</v>
      </c>
      <c r="AE193" s="7">
        <f>Brahmaputra!O193-AC193-AD193-AVERAGE(Brahmaputra!$O$2:$O$349)</f>
        <v>3.2261799136904301E-2</v>
      </c>
      <c r="AF193" s="7">
        <f>AVERAGE(Brahmaputra!P187:P198)-AVERAGE(Brahmaputra!$P$2:$P$349)</f>
        <v>-0.24424454258620665</v>
      </c>
      <c r="AG193" s="7">
        <f t="shared" si="51"/>
        <v>-0.76901577732142856</v>
      </c>
      <c r="AH193" s="7">
        <f>Brahmaputra!P193-AF193-AG193-AVERAGE(Brahmaputra!$P$2:$P$349)</f>
        <v>0.25117899315476189</v>
      </c>
    </row>
    <row r="194" spans="1:34" x14ac:dyDescent="0.2">
      <c r="A194" s="3">
        <v>38732</v>
      </c>
      <c r="B194">
        <f t="shared" si="39"/>
        <v>2006</v>
      </c>
      <c r="C194">
        <f t="shared" si="40"/>
        <v>1</v>
      </c>
      <c r="D194" s="7">
        <f>AVERAGE(Brahmaputra!D188:D199)</f>
        <v>-1.8861562016666671</v>
      </c>
      <c r="E194" s="7">
        <f t="shared" si="42"/>
        <v>-9.8310118021726201</v>
      </c>
      <c r="F194" s="7">
        <f>Brahmaputra!D194-D194-E194</f>
        <v>0.5677053038392863</v>
      </c>
      <c r="G194" s="7"/>
      <c r="H194" s="7">
        <f>AVERAGE(Brahmaputra!H188:H199)-AVERAGE(Brahmaputra!$H$2:$H$349)</f>
        <v>-0.12858353508624987</v>
      </c>
      <c r="I194" s="7">
        <f t="shared" si="43"/>
        <v>-0.70243490354141613</v>
      </c>
      <c r="J194" s="7">
        <f>Brahmaputra!H194-H194-I194-AVERAGE(Brahmaputra!$H$2:$H$349)</f>
        <v>0.15459860437465522</v>
      </c>
      <c r="K194" s="7">
        <f>AVERAGE(Brahmaputra!I188:I199)-AVERAGE(Brahmaputra!$I$2:$I$349)</f>
        <v>0.38557767278732058</v>
      </c>
      <c r="L194" s="7">
        <f t="shared" si="44"/>
        <v>-0.18310013217261201</v>
      </c>
      <c r="M194" s="7">
        <f>Brahmaputra!I194-K194-L194-AVERAGE(Brahmaputra!$I$2:$I$349)</f>
        <v>-2.5907129494058267E-2</v>
      </c>
      <c r="N194" s="7">
        <f>AVERAGE(Brahmaputra!J188:J199)-AVERAGE(Brahmaputra!$J$2:$J$349)</f>
        <v>-0.76319742977011629</v>
      </c>
      <c r="O194" s="7">
        <f t="shared" si="45"/>
        <v>-2.6937458217857149</v>
      </c>
      <c r="P194" s="7">
        <f>Brahmaputra!J194-N194-O194-AVERAGE(Brahmaputra!$J$2:$J$349)</f>
        <v>0.50940518011904778</v>
      </c>
      <c r="Q194" s="7">
        <f>AVERAGE(Brahmaputra!K188:K199)-AVERAGE(Brahmaputra!$K$2:$K$349)</f>
        <v>1.3601841954022809E-2</v>
      </c>
      <c r="R194" s="7">
        <f t="shared" si="46"/>
        <v>0.284020681547619</v>
      </c>
      <c r="S194" s="7">
        <f>Brahmaputra!K194-Q194-R194-AVERAGE(Brahmaputra!$K$2:$K$349)</f>
        <v>2.3465945119047649E-2</v>
      </c>
      <c r="T194" s="7">
        <f>AVERAGE(Brahmaputra!L188:L199)-AVERAGE(Brahmaputra!$L$2:$L$349)</f>
        <v>-0.71518804025861726</v>
      </c>
      <c r="U194" s="7">
        <f t="shared" si="47"/>
        <v>-3.5539900079464291</v>
      </c>
      <c r="V194" s="7">
        <f>Brahmaputra!L194-T194-U194-AVERAGE(Brahmaputra!$L$2:$L$349)</f>
        <v>0.2236137412797623</v>
      </c>
      <c r="W194" s="7">
        <f>AVERAGE(Brahmaputra!M188:M199)-AVERAGE(Brahmaputra!$M$2:$M$349)</f>
        <v>1.3766973850574682E-3</v>
      </c>
      <c r="X194" s="7">
        <f t="shared" si="48"/>
        <v>-1.2000330327380931E-2</v>
      </c>
      <c r="Y194" s="7">
        <f>Brahmaputra!M194-W194-X194-AVERAGE(Brahmaputra!$M$2:$M$349)</f>
        <v>-2.613514672619055E-3</v>
      </c>
      <c r="Z194" s="7">
        <f>AVERAGE(Brahmaputra!N188:N199)-AVERAGE(Brahmaputra!$N$2:$N$349)</f>
        <v>-0.37226651057471249</v>
      </c>
      <c r="AA194" s="7">
        <f t="shared" si="49"/>
        <v>0.22313553074404791</v>
      </c>
      <c r="AB194" s="7">
        <f>Brahmaputra!N194-Z194-AA194-AVERAGE(Brahmaputra!$N$2:$N$349)</f>
        <v>-0.19696967741071436</v>
      </c>
      <c r="AC194" s="7">
        <f>AVERAGE(Brahmaputra!O188:O199)-AVERAGE(Brahmaputra!$O$2:$O$349)</f>
        <v>-9.6314066982755797E-2</v>
      </c>
      <c r="AD194" s="7">
        <f t="shared" si="50"/>
        <v>-2.4335143675297619</v>
      </c>
      <c r="AE194" s="7">
        <f>Brahmaputra!O194-AC194-AD194-AVERAGE(Brahmaputra!$O$2:$O$349)</f>
        <v>-0.32638751080357142</v>
      </c>
      <c r="AF194" s="7">
        <f>AVERAGE(Brahmaputra!P188:P199)-AVERAGE(Brahmaputra!$P$2:$P$349)</f>
        <v>-0.21116508758620678</v>
      </c>
      <c r="AG194" s="7">
        <f t="shared" si="51"/>
        <v>-0.75938111583333334</v>
      </c>
      <c r="AH194" s="7">
        <f>Brahmaputra!P194-AF194-AG194-AVERAGE(Brahmaputra!$P$2:$P$349)</f>
        <v>0.20849874666666679</v>
      </c>
    </row>
    <row r="195" spans="1:34" x14ac:dyDescent="0.2">
      <c r="A195" s="3">
        <v>38763</v>
      </c>
      <c r="B195">
        <f t="shared" ref="B195:B258" si="54">YEAR(A195)</f>
        <v>2006</v>
      </c>
      <c r="C195">
        <f t="shared" ref="C195:C258" si="55">MONTH(A195)</f>
        <v>2</v>
      </c>
      <c r="D195" s="7">
        <f>AVERAGE(Brahmaputra!D189:D200)</f>
        <v>-2.1812785066666671</v>
      </c>
      <c r="E195" s="7">
        <f t="shared" si="42"/>
        <v>-10.399447832172621</v>
      </c>
      <c r="F195" s="7">
        <f>Brahmaputra!D195-D195-E195</f>
        <v>0.50687856883928717</v>
      </c>
      <c r="G195" s="7"/>
      <c r="H195" s="7">
        <f>AVERAGE(Brahmaputra!H189:H200)-AVERAGE(Brahmaputra!$H$2:$H$349)</f>
        <v>-0.17003657841962649</v>
      </c>
      <c r="I195" s="7">
        <f t="shared" si="43"/>
        <v>-1.1313571025597184</v>
      </c>
      <c r="J195" s="7">
        <f>Brahmaputra!H195-H195-I195-AVERAGE(Brahmaputra!$H$2:$H$349)</f>
        <v>0.19485909672630441</v>
      </c>
      <c r="K195" s="7">
        <f>AVERAGE(Brahmaputra!I189:I200)-AVERAGE(Brahmaputra!$I$2:$I$349)</f>
        <v>0.26880215945396913</v>
      </c>
      <c r="L195" s="7">
        <f t="shared" si="44"/>
        <v>5.4967789672630829E-2</v>
      </c>
      <c r="M195" s="7">
        <f>Brahmaputra!I195-K195-L195-AVERAGE(Brahmaputra!$I$2:$I$349)</f>
        <v>4.3222521994039198E-2</v>
      </c>
      <c r="N195" s="7">
        <f>AVERAGE(Brahmaputra!J189:J200)-AVERAGE(Brahmaputra!$J$2:$J$349)</f>
        <v>-0.77846742393678303</v>
      </c>
      <c r="O195" s="7">
        <f t="shared" si="45"/>
        <v>-3.2128204064583334</v>
      </c>
      <c r="P195" s="7">
        <f>Brahmaputra!J195-N195-O195-AVERAGE(Brahmaputra!$J$2:$J$349)</f>
        <v>0.57919329895833371</v>
      </c>
      <c r="Q195" s="7">
        <f>AVERAGE(Brahmaputra!K189:K200)-AVERAGE(Brahmaputra!$K$2:$K$349)</f>
        <v>1.9329382787356186E-2</v>
      </c>
      <c r="R195" s="7">
        <f t="shared" si="46"/>
        <v>3.4406856696428567E-2</v>
      </c>
      <c r="S195" s="7">
        <f>Brahmaputra!K195-Q195-R195-AVERAGE(Brahmaputra!$K$2:$K$349)</f>
        <v>4.4436939136904774E-2</v>
      </c>
      <c r="T195" s="7">
        <f>AVERAGE(Brahmaputra!L189:L200)-AVERAGE(Brahmaputra!$L$2:$L$349)</f>
        <v>-0.78718687442528434</v>
      </c>
      <c r="U195" s="7">
        <f t="shared" si="47"/>
        <v>-3.8932249065476183</v>
      </c>
      <c r="V195" s="7">
        <f>Brahmaputra!L195-T195-U195-AVERAGE(Brahmaputra!$L$2:$L$349)</f>
        <v>0.19763691404761907</v>
      </c>
      <c r="W195" s="7">
        <f>AVERAGE(Brahmaputra!M189:M200)-AVERAGE(Brahmaputra!$M$2:$M$349)</f>
        <v>9.5269238505746312E-4</v>
      </c>
      <c r="X195" s="7">
        <f t="shared" si="48"/>
        <v>-1.1441993244047627E-2</v>
      </c>
      <c r="Y195" s="7">
        <f>Brahmaputra!M195-W195-X195-AVERAGE(Brahmaputra!$M$2:$M$349)</f>
        <v>-2.3396567559523518E-3</v>
      </c>
      <c r="Z195" s="7">
        <f>AVERAGE(Brahmaputra!N189:N200)-AVERAGE(Brahmaputra!$N$2:$N$349)</f>
        <v>-0.38127103890804581</v>
      </c>
      <c r="AA195" s="7">
        <f t="shared" si="49"/>
        <v>1.2550268405654763</v>
      </c>
      <c r="AB195" s="7">
        <f>Brahmaputra!N195-Z195-AA195-AVERAGE(Brahmaputra!$N$2:$N$349)</f>
        <v>-0.65313263889880968</v>
      </c>
      <c r="AC195" s="7">
        <f>AVERAGE(Brahmaputra!O189:O200)-AVERAGE(Brahmaputra!$O$2:$O$349)</f>
        <v>-9.4963346982755326E-2</v>
      </c>
      <c r="AD195" s="7">
        <f t="shared" si="50"/>
        <v>-2.758445452797619</v>
      </c>
      <c r="AE195" s="7">
        <f>Brahmaputra!O195-AC195-AD195-AVERAGE(Brahmaputra!$O$2:$O$349)</f>
        <v>-0.15284777553571427</v>
      </c>
      <c r="AF195" s="7">
        <f>AVERAGE(Brahmaputra!P189:P200)-AVERAGE(Brahmaputra!$P$2:$P$349)</f>
        <v>-0.25844178341953994</v>
      </c>
      <c r="AG195" s="7">
        <f t="shared" si="51"/>
        <v>-0.73655440919642856</v>
      </c>
      <c r="AH195" s="7">
        <f>Brahmaputra!P195-AF195-AG195-AVERAGE(Brahmaputra!$P$2:$P$349)</f>
        <v>0.2558802458630951</v>
      </c>
    </row>
    <row r="196" spans="1:34" x14ac:dyDescent="0.2">
      <c r="A196" s="3">
        <v>38791</v>
      </c>
      <c r="B196">
        <f t="shared" si="54"/>
        <v>2006</v>
      </c>
      <c r="C196">
        <f t="shared" si="55"/>
        <v>3</v>
      </c>
      <c r="D196" s="7">
        <f>AVERAGE(Brahmaputra!D190:D201)</f>
        <v>-2.9056652483333334</v>
      </c>
      <c r="E196" s="7">
        <f t="shared" si="42"/>
        <v>-8.9591136421726176</v>
      </c>
      <c r="F196" s="7">
        <f>Brahmaputra!D196-D196-E196</f>
        <v>1.0508417005059503</v>
      </c>
      <c r="G196" s="7"/>
      <c r="H196" s="7">
        <f>AVERAGE(Brahmaputra!H190:H201)-AVERAGE(Brahmaputra!$H$2:$H$349)</f>
        <v>-0.27054622175296572</v>
      </c>
      <c r="I196" s="7">
        <f t="shared" si="43"/>
        <v>-1.4790100816072709</v>
      </c>
      <c r="J196" s="7">
        <f>Brahmaputra!H196-H196-I196-AVERAGE(Brahmaputra!$H$2:$H$349)</f>
        <v>0.26094163910727275</v>
      </c>
      <c r="K196" s="7">
        <f>AVERAGE(Brahmaputra!I190:I201)-AVERAGE(Brahmaputra!$I$2:$I$349)</f>
        <v>0.15707285528729642</v>
      </c>
      <c r="L196" s="7">
        <f t="shared" si="44"/>
        <v>0.38689349922620409</v>
      </c>
      <c r="M196" s="7">
        <f>Brahmaputra!I196-K196-L196-AVERAGE(Brahmaputra!$I$2:$I$349)</f>
        <v>6.6289356607143191E-2</v>
      </c>
      <c r="N196" s="7">
        <f>AVERAGE(Brahmaputra!J190:J201)-AVERAGE(Brahmaputra!$J$2:$J$349)</f>
        <v>-0.92859364310345027</v>
      </c>
      <c r="O196" s="7">
        <f t="shared" si="45"/>
        <v>-3.3254686616666671</v>
      </c>
      <c r="P196" s="7">
        <f>Brahmaputra!J196-N196-O196-AVERAGE(Brahmaputra!$J$2:$J$349)</f>
        <v>0.7156639233333344</v>
      </c>
      <c r="Q196" s="7">
        <f>AVERAGE(Brahmaputra!K190:K201)-AVERAGE(Brahmaputra!$K$2:$K$349)</f>
        <v>2.7149908620689445E-2</v>
      </c>
      <c r="R196" s="7">
        <f t="shared" si="46"/>
        <v>3.16305175892857E-2</v>
      </c>
      <c r="S196" s="7">
        <f>Brahmaputra!K196-Q196-R196-AVERAGE(Brahmaputra!$K$2:$K$349)</f>
        <v>2.7046282410714328E-2</v>
      </c>
      <c r="T196" s="7">
        <f>AVERAGE(Brahmaputra!L190:L201)-AVERAGE(Brahmaputra!$L$2:$L$349)</f>
        <v>-1.043389810258617</v>
      </c>
      <c r="U196" s="7">
        <f t="shared" si="47"/>
        <v>-3.7069207016071424</v>
      </c>
      <c r="V196" s="7">
        <f>Brahmaputra!L196-T196-U196-AVERAGE(Brahmaputra!$L$2:$L$349)</f>
        <v>0.49581237494047592</v>
      </c>
      <c r="W196" s="7">
        <f>AVERAGE(Brahmaputra!M190:M201)-AVERAGE(Brahmaputra!$M$2:$M$349)</f>
        <v>5.2868738505745805E-4</v>
      </c>
      <c r="X196" s="7">
        <f t="shared" si="48"/>
        <v>-1.138205517857141E-2</v>
      </c>
      <c r="Y196" s="7">
        <f>Brahmaputra!M196-W196-X196-AVERAGE(Brahmaputra!$M$2:$M$349)</f>
        <v>-1.9755898214285639E-3</v>
      </c>
      <c r="Z196" s="7">
        <f>AVERAGE(Brahmaputra!N190:N201)-AVERAGE(Brahmaputra!$N$2:$N$349)</f>
        <v>-0.38249304390804584</v>
      </c>
      <c r="AA196" s="7">
        <f t="shared" si="49"/>
        <v>2.3465298505952386</v>
      </c>
      <c r="AB196" s="7">
        <f>Brahmaputra!N196-Z196-AA196-AVERAGE(Brahmaputra!$N$2:$N$349)</f>
        <v>-0.74418921392857174</v>
      </c>
      <c r="AC196" s="7">
        <f>AVERAGE(Brahmaputra!O190:O201)-AVERAGE(Brahmaputra!$O$2:$O$349)</f>
        <v>-0.10558370281608997</v>
      </c>
      <c r="AD196" s="7">
        <f t="shared" si="50"/>
        <v>-2.5350125833333319</v>
      </c>
      <c r="AE196" s="7">
        <f>Brahmaputra!O196-AC196-AD196-AVERAGE(Brahmaputra!$O$2:$O$349)</f>
        <v>-6.5740689166666755E-2</v>
      </c>
      <c r="AF196" s="7">
        <f>AVERAGE(Brahmaputra!P190:P201)-AVERAGE(Brahmaputra!$P$2:$P$349)</f>
        <v>-0.35981411508620664</v>
      </c>
      <c r="AG196" s="7">
        <f t="shared" si="51"/>
        <v>-0.6663830883035714</v>
      </c>
      <c r="AH196" s="7">
        <f>Brahmaputra!P196-AF196-AG196-AVERAGE(Brahmaputra!$P$2:$P$349)</f>
        <v>0.29701346663690487</v>
      </c>
    </row>
    <row r="197" spans="1:34" x14ac:dyDescent="0.2">
      <c r="A197" s="3">
        <v>38822</v>
      </c>
      <c r="B197">
        <f t="shared" si="54"/>
        <v>2006</v>
      </c>
      <c r="C197">
        <f t="shared" si="55"/>
        <v>4</v>
      </c>
      <c r="D197" s="7">
        <f>AVERAGE(Brahmaputra!D191:D202)</f>
        <v>-3.1056926550000004</v>
      </c>
      <c r="E197" s="7">
        <f t="shared" si="42"/>
        <v>-4.1105988170833339</v>
      </c>
      <c r="F197" s="7">
        <f>Brahmaputra!D197-D197-E197</f>
        <v>1.4165220720833345</v>
      </c>
      <c r="G197" s="7"/>
      <c r="H197" s="7">
        <f>AVERAGE(Brahmaputra!H191:H202)-AVERAGE(Brahmaputra!$H$2:$H$349)</f>
        <v>-0.34467341925289929</v>
      </c>
      <c r="I197" s="7">
        <f t="shared" si="43"/>
        <v>-1.7137204121727336</v>
      </c>
      <c r="J197" s="7">
        <f>Brahmaputra!H197-H197-I197-AVERAGE(Brahmaputra!$H$2:$H$349)</f>
        <v>0.29145885717264264</v>
      </c>
      <c r="K197" s="7">
        <f>AVERAGE(Brahmaputra!I191:I202)-AVERAGE(Brahmaputra!$I$2:$I$349)</f>
        <v>6.5431747787300765E-2</v>
      </c>
      <c r="L197" s="7">
        <f t="shared" si="44"/>
        <v>0.71717339565478255</v>
      </c>
      <c r="M197" s="7">
        <f>Brahmaputra!I197-K197-L197-AVERAGE(Brahmaputra!$I$2:$I$349)</f>
        <v>0.11682750767856476</v>
      </c>
      <c r="N197" s="7">
        <f>AVERAGE(Brahmaputra!J191:J202)-AVERAGE(Brahmaputra!$J$2:$J$349)</f>
        <v>-1.0100540789367831</v>
      </c>
      <c r="O197" s="7">
        <f t="shared" si="45"/>
        <v>-2.9575804788095241</v>
      </c>
      <c r="P197" s="7">
        <f>Brahmaputra!J197-N197-O197-AVERAGE(Brahmaputra!$J$2:$J$349)</f>
        <v>0.67122113630952462</v>
      </c>
      <c r="Q197" s="7">
        <f>AVERAGE(Brahmaputra!K191:K202)-AVERAGE(Brahmaputra!$K$2:$K$349)</f>
        <v>2.4447076954022762E-2</v>
      </c>
      <c r="R197" s="7">
        <f t="shared" si="46"/>
        <v>-6.7919355922619051E-2</v>
      </c>
      <c r="S197" s="7">
        <f>Brahmaputra!K197-Q197-R197-AVERAGE(Brahmaputra!$K$2:$K$349)</f>
        <v>1.144680758928579E-2</v>
      </c>
      <c r="T197" s="7">
        <f>AVERAGE(Brahmaputra!L191:L202)-AVERAGE(Brahmaputra!$L$2:$L$349)</f>
        <v>-1.0218162669252848</v>
      </c>
      <c r="U197" s="7">
        <f t="shared" si="47"/>
        <v>-2.2841316058333341</v>
      </c>
      <c r="V197" s="7">
        <f>Brahmaputra!L197-T197-U197-AVERAGE(Brahmaputra!$L$2:$L$349)</f>
        <v>0.16787000583333445</v>
      </c>
      <c r="W197" s="7">
        <f>AVERAGE(Brahmaputra!M191:M202)-AVERAGE(Brahmaputra!$M$2:$M$349)</f>
        <v>1.0468238505750849E-4</v>
      </c>
      <c r="X197" s="7">
        <f t="shared" si="48"/>
        <v>-6.833581175595238E-2</v>
      </c>
      <c r="Y197" s="7">
        <f>Brahmaputra!M197-W197-X197-AVERAGE(Brahmaputra!$M$2:$M$349)</f>
        <v>3.9537017559523602E-3</v>
      </c>
      <c r="Z197" s="7">
        <f>AVERAGE(Brahmaputra!N191:N202)-AVERAGE(Brahmaputra!$N$2:$N$349)</f>
        <v>-0.38221838474137892</v>
      </c>
      <c r="AA197" s="7">
        <f t="shared" si="49"/>
        <v>3.3466519697916675</v>
      </c>
      <c r="AB197" s="7">
        <f>Brahmaputra!N197-Z197-AA197-AVERAGE(Brahmaputra!$N$2:$N$349)</f>
        <v>-0.11863518229166736</v>
      </c>
      <c r="AC197" s="7">
        <f>AVERAGE(Brahmaputra!O191:O202)-AVERAGE(Brahmaputra!$O$2:$O$349)</f>
        <v>-9.0422903649422182E-2</v>
      </c>
      <c r="AD197" s="7">
        <f t="shared" si="50"/>
        <v>-0.60610946633928542</v>
      </c>
      <c r="AE197" s="7">
        <f>Brahmaputra!O197-AC197-AD197-AVERAGE(Brahmaputra!$O$2:$O$349)</f>
        <v>3.1386504672617832E-2</v>
      </c>
      <c r="AF197" s="7">
        <f>AVERAGE(Brahmaputra!P191:P202)-AVERAGE(Brahmaputra!$P$2:$P$349)</f>
        <v>-0.34649240258620662</v>
      </c>
      <c r="AG197" s="7">
        <f t="shared" si="51"/>
        <v>-0.47663300770833333</v>
      </c>
      <c r="AH197" s="7">
        <f>Brahmaputra!P197-AF197-AG197-AVERAGE(Brahmaputra!$P$2:$P$349)</f>
        <v>0.24099752354166659</v>
      </c>
    </row>
    <row r="198" spans="1:34" x14ac:dyDescent="0.2">
      <c r="A198" s="3">
        <v>38852</v>
      </c>
      <c r="B198">
        <f t="shared" si="54"/>
        <v>2006</v>
      </c>
      <c r="C198">
        <f t="shared" si="55"/>
        <v>5</v>
      </c>
      <c r="D198" s="7">
        <f>AVERAGE(Brahmaputra!D192:D203)</f>
        <v>-3.5392895841666672</v>
      </c>
      <c r="E198" s="7">
        <f t="shared" si="42"/>
        <v>1.2718823487797624</v>
      </c>
      <c r="F198" s="7">
        <f>Brahmaputra!D198-D198-E198</f>
        <v>8.0257945386905005E-2</v>
      </c>
      <c r="G198" s="7"/>
      <c r="H198" s="7">
        <f>AVERAGE(Brahmaputra!H192:H203)-AVERAGE(Brahmaputra!$H$2:$H$349)</f>
        <v>-0.44905879591976827</v>
      </c>
      <c r="I198" s="7">
        <f t="shared" si="43"/>
        <v>-1.3916413443748752</v>
      </c>
      <c r="J198" s="7">
        <f>Brahmaputra!H198-H198-I198-AVERAGE(Brahmaputra!$H$2:$H$349)</f>
        <v>0.21835744604163665</v>
      </c>
      <c r="K198" s="7">
        <f>AVERAGE(Brahmaputra!I192:I203)-AVERAGE(Brahmaputra!$I$2:$I$349)</f>
        <v>-3.6872710546049348E-2</v>
      </c>
      <c r="L198" s="7">
        <f t="shared" si="44"/>
        <v>1.0434534668750075</v>
      </c>
      <c r="M198" s="7">
        <f>Brahmaputra!I198-K198-L198-AVERAGE(Brahmaputra!$I$2:$I$349)</f>
        <v>0.14945895479168314</v>
      </c>
      <c r="N198" s="7">
        <f>AVERAGE(Brahmaputra!J192:J203)-AVERAGE(Brahmaputra!$J$2:$J$349)</f>
        <v>-1.0865313289367831</v>
      </c>
      <c r="O198" s="7">
        <f t="shared" si="45"/>
        <v>-1.5444974760416668</v>
      </c>
      <c r="P198" s="7">
        <f>Brahmaputra!J198-N198-O198-AVERAGE(Brahmaputra!$J$2:$J$349)</f>
        <v>0.27846715354166651</v>
      </c>
      <c r="Q198" s="7">
        <f>AVERAGE(Brahmaputra!K192:K203)-AVERAGE(Brahmaputra!$K$2:$K$349)</f>
        <v>2.6018111954022816E-2</v>
      </c>
      <c r="R198" s="7">
        <f t="shared" si="46"/>
        <v>-6.0785711785714319E-2</v>
      </c>
      <c r="S198" s="7">
        <f>Brahmaputra!K198-Q198-R198-AVERAGE(Brahmaputra!$K$2:$K$349)</f>
        <v>1.3164918452381047E-2</v>
      </c>
      <c r="T198" s="7">
        <f>AVERAGE(Brahmaputra!L192:L203)-AVERAGE(Brahmaputra!$L$2:$L$349)</f>
        <v>-1.1083227927586163</v>
      </c>
      <c r="U198" s="7">
        <f t="shared" si="47"/>
        <v>-0.1956460049107136</v>
      </c>
      <c r="V198" s="7">
        <f>Brahmaputra!L198-T198-U198-AVERAGE(Brahmaputra!$L$2:$L$349)</f>
        <v>-0.34309053925595379</v>
      </c>
      <c r="W198" s="7">
        <f>AVERAGE(Brahmaputra!M192:M203)-AVERAGE(Brahmaputra!$M$2:$M$349)</f>
        <v>-3.1844011494247537E-4</v>
      </c>
      <c r="X198" s="7">
        <f t="shared" si="48"/>
        <v>-0.14760211184523811</v>
      </c>
      <c r="Y198" s="7">
        <f>Brahmaputra!M198-W198-X198-AVERAGE(Brahmaputra!$M$2:$M$349)</f>
        <v>-1.5016565476191901E-4</v>
      </c>
      <c r="Z198" s="7">
        <f>AVERAGE(Brahmaputra!N192:N203)-AVERAGE(Brahmaputra!$N$2:$N$349)</f>
        <v>-0.3836692830747126</v>
      </c>
      <c r="AA198" s="7">
        <f t="shared" si="49"/>
        <v>2.2934716319345241</v>
      </c>
      <c r="AB198" s="7">
        <f>Brahmaputra!N198-Z198-AA198-AVERAGE(Brahmaputra!$N$2:$N$349)</f>
        <v>-1.7162566101190713E-2</v>
      </c>
      <c r="AC198" s="7">
        <f>AVERAGE(Brahmaputra!O192:O203)-AVERAGE(Brahmaputra!$O$2:$O$349)</f>
        <v>-0.10195370031608864</v>
      </c>
      <c r="AD198" s="7">
        <f t="shared" si="50"/>
        <v>1.3440184679761895</v>
      </c>
      <c r="AE198" s="7">
        <f>Brahmaputra!O198-AC198-AD198-AVERAGE(Brahmaputra!$O$2:$O$349)</f>
        <v>-0.2244966529761907</v>
      </c>
      <c r="AF198" s="7">
        <f>AVERAGE(Brahmaputra!P192:P203)-AVERAGE(Brahmaputra!$P$2:$P$349)</f>
        <v>-0.39858426258620661</v>
      </c>
      <c r="AG198" s="7">
        <f t="shared" si="51"/>
        <v>-6.8888486279761851E-2</v>
      </c>
      <c r="AH198" s="7">
        <f>Brahmaputra!P198-AF198-AG198-AVERAGE(Brahmaputra!$P$2:$P$349)</f>
        <v>5.7050821130951723E-3</v>
      </c>
    </row>
    <row r="199" spans="1:34" x14ac:dyDescent="0.2">
      <c r="A199" s="3">
        <v>38883</v>
      </c>
      <c r="B199">
        <f t="shared" si="54"/>
        <v>2006</v>
      </c>
      <c r="C199">
        <f t="shared" si="55"/>
        <v>6</v>
      </c>
      <c r="D199" s="7">
        <f>AVERAGE(Brahmaputra!D193:D204)</f>
        <v>-3.9056026450000001</v>
      </c>
      <c r="E199" s="7">
        <f t="shared" si="42"/>
        <v>6.5332860436309508</v>
      </c>
      <c r="F199" s="7">
        <f>Brahmaputra!D199-D199-E199</f>
        <v>1.7536032213690484</v>
      </c>
      <c r="G199" s="7"/>
      <c r="H199" s="7">
        <f>AVERAGE(Brahmaputra!H193:H204)-AVERAGE(Brahmaputra!$H$2:$H$349)</f>
        <v>-0.54804256091972547</v>
      </c>
      <c r="I199" s="7">
        <f t="shared" si="43"/>
        <v>-0.33502070056533739</v>
      </c>
      <c r="J199" s="7">
        <f>Brahmaputra!H199-H199-I199-AVERAGE(Brahmaputra!$H$2:$H$349)</f>
        <v>0.18412144723208712</v>
      </c>
      <c r="K199" s="7">
        <f>AVERAGE(Brahmaputra!I193:I204)-AVERAGE(Brahmaputra!$I$2:$I$349)</f>
        <v>-0.13611142387937036</v>
      </c>
      <c r="L199" s="7">
        <f t="shared" si="44"/>
        <v>0.9158503669047775</v>
      </c>
      <c r="M199" s="7">
        <f>Brahmaputra!I199-K199-L199-AVERAGE(Brahmaputra!$I$2:$I$349)</f>
        <v>9.5676378095234327E-2</v>
      </c>
      <c r="N199" s="7">
        <f>AVERAGE(Brahmaputra!J193:J204)-AVERAGE(Brahmaputra!$J$2:$J$349)</f>
        <v>-1.1447343106034502</v>
      </c>
      <c r="O199" s="7">
        <f t="shared" si="45"/>
        <v>0.84369749714285636</v>
      </c>
      <c r="P199" s="7">
        <f>Brahmaputra!J199-N199-O199-AVERAGE(Brahmaputra!$J$2:$J$349)</f>
        <v>0.5866123820238105</v>
      </c>
      <c r="Q199" s="7">
        <f>AVERAGE(Brahmaputra!K193:K204)-AVERAGE(Brahmaputra!$K$2:$K$349)</f>
        <v>2.8391901954022802E-2</v>
      </c>
      <c r="R199" s="7">
        <f t="shared" si="46"/>
        <v>-5.5129099434523848E-2</v>
      </c>
      <c r="S199" s="7">
        <f>Brahmaputra!K199-Q199-R199-AVERAGE(Brahmaputra!$K$2:$K$349)</f>
        <v>-5.4449603898809457E-2</v>
      </c>
      <c r="T199" s="7">
        <f>AVERAGE(Brahmaputra!L193:L204)-AVERAGE(Brahmaputra!$L$2:$L$349)</f>
        <v>-1.1967963310919503</v>
      </c>
      <c r="U199" s="7">
        <f t="shared" si="47"/>
        <v>2.7778064690476203</v>
      </c>
      <c r="V199" s="7">
        <f>Brahmaputra!L199-T199-U199-AVERAGE(Brahmaputra!$L$2:$L$349)</f>
        <v>1.1194799651190461</v>
      </c>
      <c r="W199" s="7">
        <f>AVERAGE(Brahmaputra!M193:M204)-AVERAGE(Brahmaputra!$M$2:$M$349)</f>
        <v>-6.757584482758594E-4</v>
      </c>
      <c r="X199" s="7">
        <f t="shared" si="48"/>
        <v>-6.6843621428571698E-3</v>
      </c>
      <c r="Y199" s="7">
        <f>Brahmaputra!M199-W199-X199-AVERAGE(Brahmaputra!$M$2:$M$349)</f>
        <v>6.4551329761905196E-3</v>
      </c>
      <c r="Z199" s="7">
        <f>AVERAGE(Brahmaputra!N193:N204)-AVERAGE(Brahmaputra!$N$2:$N$349)</f>
        <v>-0.38326619640804571</v>
      </c>
      <c r="AA199" s="7">
        <f t="shared" si="49"/>
        <v>-0.57267241250000045</v>
      </c>
      <c r="AB199" s="7">
        <f>Brahmaputra!N199-Z199-AA199-AVERAGE(Brahmaputra!$N$2:$N$349)</f>
        <v>-0.25971012833333273</v>
      </c>
      <c r="AC199" s="7">
        <f>AVERAGE(Brahmaputra!O193:O204)-AVERAGE(Brahmaputra!$O$2:$O$349)</f>
        <v>-0.11564123198275578</v>
      </c>
      <c r="AD199" s="7">
        <f t="shared" si="50"/>
        <v>1.9995909377380947</v>
      </c>
      <c r="AE199" s="7">
        <f>Brahmaputra!O199-AC199-AD199-AVERAGE(Brahmaputra!$O$2:$O$349)</f>
        <v>0.13359647892857396</v>
      </c>
      <c r="AF199" s="7">
        <f>AVERAGE(Brahmaputra!P193:P204)-AVERAGE(Brahmaputra!$P$2:$P$349)</f>
        <v>-0.40873090508620663</v>
      </c>
      <c r="AG199" s="7">
        <f t="shared" si="51"/>
        <v>0.96584900181547617</v>
      </c>
      <c r="AH199" s="7">
        <f>Brahmaputra!P199-AF199-AG199-AVERAGE(Brahmaputra!$P$2:$P$349)</f>
        <v>-5.8187633482142731E-2</v>
      </c>
    </row>
    <row r="200" spans="1:34" x14ac:dyDescent="0.2">
      <c r="A200" s="3">
        <v>38913</v>
      </c>
      <c r="B200">
        <f t="shared" si="54"/>
        <v>2006</v>
      </c>
      <c r="C200">
        <f t="shared" si="55"/>
        <v>7</v>
      </c>
      <c r="D200" s="7">
        <f>AVERAGE(Brahmaputra!D194:D205)</f>
        <v>-4.0796197566666672</v>
      </c>
      <c r="E200" s="7">
        <f t="shared" si="42"/>
        <v>11.902680418601191</v>
      </c>
      <c r="F200" s="7">
        <f>Brahmaputra!D200-D200-E200</f>
        <v>-2.9228302519345242</v>
      </c>
      <c r="G200" s="7"/>
      <c r="H200" s="7">
        <f>AVERAGE(Brahmaputra!H194:H205)-AVERAGE(Brahmaputra!$H$2:$H$349)</f>
        <v>-0.63445816925298004</v>
      </c>
      <c r="I200" s="7">
        <f t="shared" si="43"/>
        <v>0.85920642654741641</v>
      </c>
      <c r="J200" s="7">
        <f>Brahmaputra!H200-H200-I200-AVERAGE(Brahmaputra!$H$2:$H$349)</f>
        <v>-0.18852161154745772</v>
      </c>
      <c r="K200" s="7">
        <f>AVERAGE(Brahmaputra!I194:I205)-AVERAGE(Brahmaputra!$I$2:$I$349)</f>
        <v>-0.23335822971270659</v>
      </c>
      <c r="L200" s="7">
        <f t="shared" si="44"/>
        <v>8.4406965357146646E-2</v>
      </c>
      <c r="M200" s="7">
        <f>Brahmaputra!I200-K200-L200-AVERAGE(Brahmaputra!$I$2:$I$349)</f>
        <v>-0.18550280452379297</v>
      </c>
      <c r="N200" s="7">
        <f>AVERAGE(Brahmaputra!J194:J205)-AVERAGE(Brahmaputra!$J$2:$J$349)</f>
        <v>-1.1722409997701164</v>
      </c>
      <c r="O200" s="7">
        <f t="shared" si="45"/>
        <v>3.7229272643154747</v>
      </c>
      <c r="P200" s="7">
        <f>Brahmaputra!J200-N200-O200-AVERAGE(Brahmaputra!$J$2:$J$349)</f>
        <v>-0.73753233598214152</v>
      </c>
      <c r="Q200" s="7">
        <f>AVERAGE(Brahmaputra!K194:K205)-AVERAGE(Brahmaputra!$K$2:$K$349)</f>
        <v>2.838955778735619E-2</v>
      </c>
      <c r="R200" s="7">
        <f t="shared" si="46"/>
        <v>-0.16249005544642856</v>
      </c>
      <c r="S200" s="7">
        <f>Brahmaputra!K200-Q200-R200-AVERAGE(Brahmaputra!$K$2:$K$349)</f>
        <v>4.3265966279761869E-2</v>
      </c>
      <c r="T200" s="7">
        <f>AVERAGE(Brahmaputra!L194:L205)-AVERAGE(Brahmaputra!$L$2:$L$349)</f>
        <v>-1.2173157669252843</v>
      </c>
      <c r="U200" s="7">
        <f t="shared" si="47"/>
        <v>5.2761234117559557</v>
      </c>
      <c r="V200" s="7">
        <f>Brahmaputra!L200-T200-U200-AVERAGE(Brahmaputra!$L$2:$L$349)</f>
        <v>-1.0375205717559535</v>
      </c>
      <c r="W200" s="7">
        <f>AVERAGE(Brahmaputra!M194:M205)-AVERAGE(Brahmaputra!$M$2:$M$349)</f>
        <v>-7.389167816091724E-4</v>
      </c>
      <c r="X200" s="7">
        <f t="shared" si="48"/>
        <v>8.9854504851190509E-2</v>
      </c>
      <c r="Y200" s="7">
        <f>Brahmaputra!M200-W200-X200-AVERAGE(Brahmaputra!$M$2:$M$349)</f>
        <v>-2.7800256845238458E-3</v>
      </c>
      <c r="Z200" s="7">
        <f>AVERAGE(Brahmaputra!N194:N205)-AVERAGE(Brahmaputra!$N$2:$N$349)</f>
        <v>-0.35651179724137938</v>
      </c>
      <c r="AA200" s="7">
        <f t="shared" si="49"/>
        <v>-1.6842659136904763</v>
      </c>
      <c r="AB200" s="7">
        <f>Brahmaputra!N200-Z200-AA200-AVERAGE(Brahmaputra!$N$2:$N$349)</f>
        <v>0.11116833369047674</v>
      </c>
      <c r="AC200" s="7">
        <f>AVERAGE(Brahmaputra!O194:O205)-AVERAGE(Brahmaputra!$O$2:$O$349)</f>
        <v>-8.4799961149421677E-2</v>
      </c>
      <c r="AD200" s="7">
        <f t="shared" si="50"/>
        <v>1.8777756315773804</v>
      </c>
      <c r="AE200" s="7">
        <f>Brahmaputra!O200-AC200-AD200-AVERAGE(Brahmaputra!$O$2:$O$349)</f>
        <v>8.7316744255952372E-2</v>
      </c>
      <c r="AF200" s="7">
        <f>AVERAGE(Brahmaputra!P194:P205)-AVERAGE(Brahmaputra!$P$2:$P$349)</f>
        <v>-0.40858994758620665</v>
      </c>
      <c r="AG200" s="7">
        <f t="shared" si="51"/>
        <v>1.8391404206845241</v>
      </c>
      <c r="AH200" s="7">
        <f>Brahmaputra!P200-AF200-AG200-AVERAGE(Brahmaputra!$P$2:$P$349)</f>
        <v>-1.0127342998511908</v>
      </c>
    </row>
    <row r="201" spans="1:34" x14ac:dyDescent="0.2">
      <c r="A201" s="3">
        <v>38944</v>
      </c>
      <c r="B201">
        <f t="shared" si="54"/>
        <v>2006</v>
      </c>
      <c r="C201">
        <f t="shared" si="55"/>
        <v>8</v>
      </c>
      <c r="D201" s="7">
        <f>AVERAGE(Brahmaputra!D195:D206)</f>
        <v>-4.2161957733333333</v>
      </c>
      <c r="E201" s="7">
        <f t="shared" si="42"/>
        <v>11.76650009080357</v>
      </c>
      <c r="F201" s="7">
        <f>Brahmaputra!D201-D201-E201</f>
        <v>-5.623813177470236</v>
      </c>
      <c r="G201" s="7"/>
      <c r="H201" s="7">
        <f>AVERAGE(Brahmaputra!H195:H206)-AVERAGE(Brahmaputra!$H$2:$H$349)</f>
        <v>-0.71432775758626121</v>
      </c>
      <c r="I201" s="7">
        <f t="shared" si="43"/>
        <v>1.5773398983329798</v>
      </c>
      <c r="J201" s="7">
        <f>Brahmaputra!H201-H201-I201-AVERAGE(Brahmaputra!$H$2:$H$349)</f>
        <v>-0.60388510499967651</v>
      </c>
      <c r="K201" s="7">
        <f>AVERAGE(Brahmaputra!I195:I206)-AVERAGE(Brahmaputra!$I$2:$I$349)</f>
        <v>-0.33813334054602251</v>
      </c>
      <c r="L201" s="7">
        <f t="shared" si="44"/>
        <v>-0.7963218462797812</v>
      </c>
      <c r="M201" s="7">
        <f>Brahmaputra!I201-K201-L201-AVERAGE(Brahmaputra!$I$2:$I$349)</f>
        <v>-0.18879893205355813</v>
      </c>
      <c r="N201" s="7">
        <f>AVERAGE(Brahmaputra!J195:J206)-AVERAGE(Brahmaputra!$J$2:$J$349)</f>
        <v>-1.1861157397701168</v>
      </c>
      <c r="O201" s="7">
        <f t="shared" si="45"/>
        <v>4.498384583601192</v>
      </c>
      <c r="P201" s="7">
        <f>Brahmaputra!J201-N201-O201-AVERAGE(Brahmaputra!$J$2:$J$349)</f>
        <v>-1.8969940452678582</v>
      </c>
      <c r="Q201" s="7">
        <f>AVERAGE(Brahmaputra!K195:K206)-AVERAGE(Brahmaputra!$K$2:$K$349)</f>
        <v>2.6391118620689547E-2</v>
      </c>
      <c r="R201" s="7">
        <f t="shared" si="46"/>
        <v>-0.19940513428571427</v>
      </c>
      <c r="S201" s="7">
        <f>Brahmaputra!K201-Q201-R201-AVERAGE(Brahmaputra!$K$2:$K$349)</f>
        <v>4.5758984285714233E-2</v>
      </c>
      <c r="T201" s="7">
        <f>AVERAGE(Brahmaputra!L195:L206)-AVERAGE(Brahmaputra!$L$2:$L$349)</f>
        <v>-1.2288900952586168</v>
      </c>
      <c r="U201" s="7">
        <f t="shared" si="47"/>
        <v>5.5353023097916658</v>
      </c>
      <c r="V201" s="7">
        <f>Brahmaputra!L201-T201-U201-AVERAGE(Brahmaputra!$L$2:$L$349)</f>
        <v>-2.1420320314583332</v>
      </c>
      <c r="W201" s="7">
        <f>AVERAGE(Brahmaputra!M195:M206)-AVERAGE(Brahmaputra!$M$2:$M$349)</f>
        <v>-1.1147067816091871E-3</v>
      </c>
      <c r="X201" s="7">
        <f t="shared" si="48"/>
        <v>9.0235917232142832E-2</v>
      </c>
      <c r="Y201" s="7">
        <f>Brahmaputra!M201-W201-X201-AVERAGE(Brahmaputra!$M$2:$M$349)</f>
        <v>-2.785648065476154E-3</v>
      </c>
      <c r="Z201" s="7">
        <f>AVERAGE(Brahmaputra!N195:N206)-AVERAGE(Brahmaputra!$N$2:$N$349)</f>
        <v>-0.32204070307471233</v>
      </c>
      <c r="AA201" s="7">
        <f t="shared" si="49"/>
        <v>-1.9590079183928573</v>
      </c>
      <c r="AB201" s="7">
        <f>Brahmaputra!N201-Z201-AA201-AVERAGE(Brahmaputra!$N$2:$N$349)</f>
        <v>0.29028376422619084</v>
      </c>
      <c r="AC201" s="7">
        <f>AVERAGE(Brahmaputra!O195:O206)-AVERAGE(Brahmaputra!$O$2:$O$349)</f>
        <v>-4.3424602816090285E-2</v>
      </c>
      <c r="AD201" s="7">
        <f t="shared" si="50"/>
        <v>1.8896907220535706</v>
      </c>
      <c r="AE201" s="7">
        <f>Brahmaputra!O201-AC201-AD201-AVERAGE(Brahmaputra!$O$2:$O$349)</f>
        <v>-3.6578024553568511E-2</v>
      </c>
      <c r="AF201" s="7">
        <f>AVERAGE(Brahmaputra!P195:P206)-AVERAGE(Brahmaputra!$P$2:$P$349)</f>
        <v>-0.40854208591953994</v>
      </c>
      <c r="AG201" s="7">
        <f t="shared" si="51"/>
        <v>1.1302839557142861</v>
      </c>
      <c r="AH201" s="7">
        <f>Brahmaputra!P201-AF201-AG201-AVERAGE(Brahmaputra!$P$2:$P$349)</f>
        <v>-1.0888029965476194</v>
      </c>
    </row>
    <row r="202" spans="1:34" x14ac:dyDescent="0.2">
      <c r="A202" s="3">
        <v>38975</v>
      </c>
      <c r="B202">
        <f t="shared" si="54"/>
        <v>2006</v>
      </c>
      <c r="C202">
        <f t="shared" si="55"/>
        <v>9</v>
      </c>
      <c r="D202" s="7">
        <f>AVERAGE(Brahmaputra!D196:D207)</f>
        <v>-4.2775070975</v>
      </c>
      <c r="E202" s="7">
        <f t="shared" si="42"/>
        <v>9.5500981902678568</v>
      </c>
      <c r="F202" s="7">
        <f>Brahmaputra!D202-D202-E202</f>
        <v>-2.2001578627678562</v>
      </c>
      <c r="G202" s="7"/>
      <c r="H202" s="7">
        <f>AVERAGE(Brahmaputra!H196:H207)-AVERAGE(Brahmaputra!$H$2:$H$349)</f>
        <v>-0.78610510175292347</v>
      </c>
      <c r="I202" s="7">
        <f t="shared" si="43"/>
        <v>1.8639302937797311</v>
      </c>
      <c r="J202" s="7">
        <f>Brahmaputra!H202-H202-I202-AVERAGE(Brahmaputra!$H$2:$H$349)</f>
        <v>-0.5413544062797655</v>
      </c>
      <c r="K202" s="7">
        <f>AVERAGE(Brahmaputra!I196:I207)-AVERAGE(Brahmaputra!$I$2:$I$349)</f>
        <v>-0.44855992554602153</v>
      </c>
      <c r="L202" s="7">
        <f t="shared" si="44"/>
        <v>-0.99622113336312168</v>
      </c>
      <c r="M202" s="7">
        <f>Brahmaputra!I202-K202-L202-AVERAGE(Brahmaputra!$I$2:$I$349)</f>
        <v>-7.9583889970209043E-2</v>
      </c>
      <c r="N202" s="7">
        <f>AVERAGE(Brahmaputra!J196:J207)-AVERAGE(Brahmaputra!$J$2:$J$349)</f>
        <v>-1.1921284231034499</v>
      </c>
      <c r="O202" s="7">
        <f t="shared" si="45"/>
        <v>4.1451948143452384</v>
      </c>
      <c r="P202" s="7">
        <f>Brahmaputra!J202-N202-O202-AVERAGE(Brahmaputra!$J$2:$J$349)</f>
        <v>-1.4252255926785722</v>
      </c>
      <c r="Q202" s="7">
        <f>AVERAGE(Brahmaputra!K196:K207)-AVERAGE(Brahmaputra!$K$2:$K$349)</f>
        <v>1.3647846120689533E-2</v>
      </c>
      <c r="R202" s="7">
        <f t="shared" si="46"/>
        <v>-0.1654841590773809</v>
      </c>
      <c r="S202" s="7">
        <f>Brahmaputra!K202-Q202-R202-AVERAGE(Brahmaputra!$K$2:$K$349)</f>
        <v>5.3630015773808437E-3</v>
      </c>
      <c r="T202" s="7">
        <f>AVERAGE(Brahmaputra!L196:L207)-AVERAGE(Brahmaputra!$L$2:$L$349)</f>
        <v>-1.2236041369252844</v>
      </c>
      <c r="U202" s="7">
        <f t="shared" si="47"/>
        <v>4.2957818960714302</v>
      </c>
      <c r="V202" s="7">
        <f>Brahmaputra!L202-T202-U202-AVERAGE(Brahmaputra!$L$2:$L$349)</f>
        <v>-0.26111007607143044</v>
      </c>
      <c r="W202" s="7">
        <f>AVERAGE(Brahmaputra!M196:M207)-AVERAGE(Brahmaputra!$M$2:$M$349)</f>
        <v>-1.4819076149425181E-3</v>
      </c>
      <c r="X202" s="7">
        <f t="shared" si="48"/>
        <v>9.0269482291666647E-2</v>
      </c>
      <c r="Y202" s="7">
        <f>Brahmaputra!M202-W202-X202-AVERAGE(Brahmaputra!$M$2:$M$349)</f>
        <v>-2.4520122916666387E-3</v>
      </c>
      <c r="Z202" s="7">
        <f>AVERAGE(Brahmaputra!N196:N207)-AVERAGE(Brahmaputra!$N$2:$N$349)</f>
        <v>-0.25599974974137885</v>
      </c>
      <c r="AA202" s="7">
        <f t="shared" si="49"/>
        <v>-1.9931098811904762</v>
      </c>
      <c r="AB202" s="7">
        <f>Brahmaputra!N202-Z202-AA202-AVERAGE(Brahmaputra!$N$2:$N$349)</f>
        <v>0.2580907136904762</v>
      </c>
      <c r="AC202" s="7">
        <f>AVERAGE(Brahmaputra!O196:O207)-AVERAGE(Brahmaputra!$O$2:$O$349)</f>
        <v>2.6443643850578624E-2</v>
      </c>
      <c r="AD202" s="7">
        <f t="shared" si="50"/>
        <v>1.7862872265773841</v>
      </c>
      <c r="AE202" s="7">
        <f>Brahmaputra!O202-AC202-AD202-AVERAGE(Brahmaputra!$O$2:$O$349)</f>
        <v>-4.0015775744050686E-2</v>
      </c>
      <c r="AF202" s="7">
        <f>AVERAGE(Brahmaputra!P196:P207)-AVERAGE(Brahmaputra!$P$2:$P$349)</f>
        <v>-0.4097237125862066</v>
      </c>
      <c r="AG202" s="7">
        <f t="shared" si="51"/>
        <v>0.52345403125000023</v>
      </c>
      <c r="AH202" s="7">
        <f>Brahmaputra!P202-AF202-AG202-AVERAGE(Brahmaputra!$P$2:$P$349)</f>
        <v>-0.11385869541666693</v>
      </c>
    </row>
    <row r="203" spans="1:34" x14ac:dyDescent="0.2">
      <c r="A203" s="3">
        <v>39005</v>
      </c>
      <c r="B203">
        <f t="shared" si="54"/>
        <v>2006</v>
      </c>
      <c r="C203">
        <f t="shared" si="55"/>
        <v>10</v>
      </c>
      <c r="D203" s="7">
        <f>AVERAGE(Brahmaputra!D197:D208)</f>
        <v>-4.3827674691666667</v>
      </c>
      <c r="E203" s="7">
        <f t="shared" si="42"/>
        <v>3.1015316704166667</v>
      </c>
      <c r="F203" s="7">
        <f>Brahmaputra!D203-D203-E203</f>
        <v>-1.9112760012500001</v>
      </c>
      <c r="G203" s="7"/>
      <c r="H203" s="7">
        <f>AVERAGE(Brahmaputra!H197:H208)-AVERAGE(Brahmaputra!$H$2:$H$349)</f>
        <v>-0.85136694258619627</v>
      </c>
      <c r="I203" s="7">
        <f t="shared" si="43"/>
        <v>1.5615270709822653</v>
      </c>
      <c r="J203" s="7">
        <f>Brahmaputra!H203-H203-I203-AVERAGE(Brahmaputra!$H$2:$H$349)</f>
        <v>-0.51017616264903154</v>
      </c>
      <c r="K203" s="7">
        <f>AVERAGE(Brahmaputra!I197:I208)-AVERAGE(Brahmaputra!$I$2:$I$349)</f>
        <v>-0.56347005137935469</v>
      </c>
      <c r="L203" s="7">
        <f t="shared" si="44"/>
        <v>-0.68984669729167081</v>
      </c>
      <c r="M203" s="7">
        <f>Brahmaputra!I203-K203-L203-AVERAGE(Brahmaputra!$I$2:$I$349)</f>
        <v>-9.9867480208331472E-2</v>
      </c>
      <c r="N203" s="7">
        <f>AVERAGE(Brahmaputra!J197:J208)-AVERAGE(Brahmaputra!$J$2:$J$349)</f>
        <v>-1.1988449772701166</v>
      </c>
      <c r="O203" s="7">
        <f t="shared" si="45"/>
        <v>2.2050390265773805</v>
      </c>
      <c r="P203" s="7">
        <f>Brahmaputra!J203-N203-O203-AVERAGE(Brahmaputra!$J$2:$J$349)</f>
        <v>-0.88412308074404677</v>
      </c>
      <c r="Q203" s="7">
        <f>AVERAGE(Brahmaputra!K197:K208)-AVERAGE(Brahmaputra!$K$2:$K$349)</f>
        <v>6.3762802873562063E-3</v>
      </c>
      <c r="R203" s="7">
        <f t="shared" si="46"/>
        <v>-3.8391004761904712E-2</v>
      </c>
      <c r="S203" s="7">
        <f>Brahmaputra!K203-Q203-R203-AVERAGE(Brahmaputra!$K$2:$K$349)</f>
        <v>-1.1798906904761985E-2</v>
      </c>
      <c r="T203" s="7">
        <f>AVERAGE(Brahmaputra!L197:L208)-AVERAGE(Brahmaputra!$L$2:$L$349)</f>
        <v>-1.244450722758617</v>
      </c>
      <c r="U203" s="7">
        <f t="shared" si="47"/>
        <v>0.73292811175595229</v>
      </c>
      <c r="V203" s="7">
        <f>Brahmaputra!L203-T203-U203-AVERAGE(Brahmaputra!$L$2:$L$349)</f>
        <v>-0.55823188592261896</v>
      </c>
      <c r="W203" s="7">
        <f>AVERAGE(Brahmaputra!M197:M208)-AVERAGE(Brahmaputra!$M$2:$M$349)</f>
        <v>-1.8491084482758491E-3</v>
      </c>
      <c r="X203" s="7">
        <f t="shared" si="48"/>
        <v>9.0308443422619095E-2</v>
      </c>
      <c r="Y203" s="7">
        <f>Brahmaputra!M203-W203-X203-AVERAGE(Brahmaputra!$M$2:$M$349)</f>
        <v>-2.1131825892857503E-3</v>
      </c>
      <c r="Z203" s="7">
        <f>AVERAGE(Brahmaputra!N197:N208)-AVERAGE(Brahmaputra!$N$2:$N$349)</f>
        <v>-0.19432602974137914</v>
      </c>
      <c r="AA203" s="7">
        <f t="shared" si="49"/>
        <v>-1.748290648452381</v>
      </c>
      <c r="AB203" s="7">
        <f>Brahmaputra!N203-Z203-AA203-AVERAGE(Brahmaputra!$N$2:$N$349)</f>
        <v>0.24430693095238132</v>
      </c>
      <c r="AC203" s="7">
        <f>AVERAGE(Brahmaputra!O197:O208)-AVERAGE(Brahmaputra!$O$2:$O$349)</f>
        <v>7.6337898017245109E-2</v>
      </c>
      <c r="AD203" s="7">
        <f t="shared" si="50"/>
        <v>1.2664617161309533</v>
      </c>
      <c r="AE203" s="7">
        <f>Brahmaputra!O203-AC203-AD203-AVERAGE(Brahmaputra!$O$2:$O$349)</f>
        <v>-0.11649793946428666</v>
      </c>
      <c r="AF203" s="7">
        <f>AVERAGE(Brahmaputra!P197:P208)-AVERAGE(Brahmaputra!$P$2:$P$349)</f>
        <v>-0.41117806841954002</v>
      </c>
      <c r="AG203" s="7">
        <f t="shared" si="51"/>
        <v>-0.27820306464285721</v>
      </c>
      <c r="AH203" s="7">
        <f>Brahmaputra!P203-AF203-AG203-AVERAGE(Brahmaputra!$P$2:$P$349)</f>
        <v>2.7201996309524024E-2</v>
      </c>
    </row>
    <row r="204" spans="1:34" x14ac:dyDescent="0.2">
      <c r="A204" s="3">
        <v>39036</v>
      </c>
      <c r="B204">
        <f t="shared" si="54"/>
        <v>2006</v>
      </c>
      <c r="C204">
        <f t="shared" si="55"/>
        <v>11</v>
      </c>
      <c r="D204" s="7">
        <f>AVERAGE(Brahmaputra!D198:D209)</f>
        <v>-4.4911373758333335</v>
      </c>
      <c r="E204" s="7">
        <f t="shared" si="42"/>
        <v>-3.8334403570833331</v>
      </c>
      <c r="F204" s="7">
        <f>Brahmaputra!D204-D204-E204</f>
        <v>0.53549043291666631</v>
      </c>
      <c r="G204" s="7"/>
      <c r="H204" s="7">
        <f>AVERAGE(Brahmaputra!H198:H209)-AVERAGE(Brahmaputra!$H$2:$H$349)</f>
        <v>-0.91063716591941102</v>
      </c>
      <c r="I204" s="7">
        <f t="shared" si="43"/>
        <v>0.78955750136890401</v>
      </c>
      <c r="J204" s="7">
        <f>Brahmaputra!H204-H204-I204-AVERAGE(Brahmaputra!$H$2:$H$349)</f>
        <v>-0.25602376970255136</v>
      </c>
      <c r="K204" s="7">
        <f>AVERAGE(Brahmaputra!I198:I209)-AVERAGE(Brahmaputra!$I$2:$I$349)</f>
        <v>-0.6819119505460236</v>
      </c>
      <c r="L204" s="7">
        <f t="shared" si="44"/>
        <v>-0.51615917145832668</v>
      </c>
      <c r="M204" s="7">
        <f>Brahmaputra!I204-K204-L204-AVERAGE(Brahmaputra!$I$2:$I$349)</f>
        <v>-2.1667366875007588E-2</v>
      </c>
      <c r="N204" s="7">
        <f>AVERAGE(Brahmaputra!J198:J209)-AVERAGE(Brahmaputra!$J$2:$J$349)</f>
        <v>-1.1832167431034493</v>
      </c>
      <c r="O204" s="7">
        <f t="shared" si="45"/>
        <v>-0.23055486505952505</v>
      </c>
      <c r="P204" s="7">
        <f>Brahmaputra!J204-N204-O204-AVERAGE(Brahmaputra!$J$2:$J$349)</f>
        <v>-7.4480133273809201E-2</v>
      </c>
      <c r="Q204" s="7">
        <f>AVERAGE(Brahmaputra!K198:K209)-AVERAGE(Brahmaputra!$K$2:$K$349)</f>
        <v>1.0402375287356214E-2</v>
      </c>
      <c r="R204" s="7">
        <f t="shared" si="46"/>
        <v>0.116870997797619</v>
      </c>
      <c r="S204" s="7">
        <f>Brahmaputra!K204-Q204-R204-AVERAGE(Brahmaputra!$K$2:$K$349)</f>
        <v>-1.9954424464285692E-2</v>
      </c>
      <c r="T204" s="7">
        <f>AVERAGE(Brahmaputra!L198:L209)-AVERAGE(Brahmaputra!$L$2:$L$349)</f>
        <v>-1.2203108419252837</v>
      </c>
      <c r="U204" s="7">
        <f t="shared" si="47"/>
        <v>-2.1226351544047617</v>
      </c>
      <c r="V204" s="7">
        <f>Brahmaputra!L204-T204-U204-AVERAGE(Brahmaputra!$L$2:$L$349)</f>
        <v>0.18660621940476219</v>
      </c>
      <c r="W204" s="7">
        <f>AVERAGE(Brahmaputra!M198:M209)-AVERAGE(Brahmaputra!$M$2:$M$349)</f>
        <v>-2.2166534482758182E-3</v>
      </c>
      <c r="X204" s="7">
        <f t="shared" si="48"/>
        <v>-6.7878083333333394E-3</v>
      </c>
      <c r="Y204" s="7">
        <f>Brahmaputra!M204-W204-X204-AVERAGE(Brahmaputra!$M$2:$M$349)</f>
        <v>8.0994741666666481E-3</v>
      </c>
      <c r="Z204" s="7">
        <f>AVERAGE(Brahmaputra!N198:N209)-AVERAGE(Brahmaputra!$N$2:$N$349)</f>
        <v>-0.22747058307471213</v>
      </c>
      <c r="AA204" s="7">
        <f t="shared" si="49"/>
        <v>-1.0832380851488095</v>
      </c>
      <c r="AB204" s="7">
        <f>Brahmaputra!N204-Z204-AA204-AVERAGE(Brahmaputra!$N$2:$N$349)</f>
        <v>0.38005179098214237</v>
      </c>
      <c r="AC204" s="7">
        <f>AVERAGE(Brahmaputra!O198:O209)-AVERAGE(Brahmaputra!$O$2:$O$349)</f>
        <v>0.12830619385057851</v>
      </c>
      <c r="AD204" s="7">
        <f t="shared" si="50"/>
        <v>-3.2371246011905441E-2</v>
      </c>
      <c r="AE204" s="7">
        <f>Brahmaputra!O204-AC204-AD204-AVERAGE(Brahmaputra!$O$2:$O$349)</f>
        <v>-6.3512403154762254E-2</v>
      </c>
      <c r="AF204" s="7">
        <f>AVERAGE(Brahmaputra!P198:P209)-AVERAGE(Brahmaputra!$P$2:$P$349)</f>
        <v>-0.40408598758620667</v>
      </c>
      <c r="AG204" s="7">
        <f t="shared" si="51"/>
        <v>-0.74812064749999996</v>
      </c>
      <c r="AH204" s="7">
        <f>Brahmaputra!P204-AF204-AG204-AVERAGE(Brahmaputra!$P$2:$P$349)</f>
        <v>0.39638179833333331</v>
      </c>
    </row>
    <row r="205" spans="1:34" x14ac:dyDescent="0.2">
      <c r="A205" s="3">
        <v>39066</v>
      </c>
      <c r="B205">
        <f t="shared" si="54"/>
        <v>2006</v>
      </c>
      <c r="C205">
        <f t="shared" si="55"/>
        <v>12</v>
      </c>
      <c r="D205" s="7">
        <f>AVERAGE(Brahmaputra!D199:D210)</f>
        <v>-4.6208446125</v>
      </c>
      <c r="E205" s="7">
        <f t="shared" si="42"/>
        <v>-7.6711023341964264</v>
      </c>
      <c r="F205" s="7">
        <f>Brahmaputra!D205-D205-E205</f>
        <v>2.0618339166964263</v>
      </c>
      <c r="G205" s="22" t="str">
        <f>$L$350</f>
        <v>Soil Moisture</v>
      </c>
      <c r="H205" s="7">
        <f>AVERAGE(Brahmaputra!H199:H210)-AVERAGE(Brahmaputra!$H$2:$H$349)</f>
        <v>-0.96604182841952024</v>
      </c>
      <c r="I205" s="7">
        <f t="shared" si="43"/>
        <v>0.11721601964302408</v>
      </c>
      <c r="J205" s="7">
        <f>Brahmaputra!H205-H205-I205-AVERAGE(Brahmaputra!$H$2:$H$349)</f>
        <v>-5.9588655476545682E-2</v>
      </c>
      <c r="K205" s="7">
        <f>AVERAGE(Brahmaputra!I199:I210)-AVERAGE(Brahmaputra!$I$2:$I$349)</f>
        <v>-0.80748288387935929</v>
      </c>
      <c r="L205" s="7">
        <f t="shared" si="44"/>
        <v>-0.36286529005954549</v>
      </c>
      <c r="M205" s="7">
        <f>Brahmaputra!I205-K205-L205-AVERAGE(Brahmaputra!$I$2:$I$349)</f>
        <v>4.0338995059542526E-2</v>
      </c>
      <c r="N205" s="7">
        <f>AVERAGE(Brahmaputra!J199:J210)-AVERAGE(Brahmaputra!$J$2:$J$349)</f>
        <v>-1.1553526347701162</v>
      </c>
      <c r="O205" s="7">
        <f t="shared" si="45"/>
        <v>-1.4915722126785718</v>
      </c>
      <c r="P205" s="7">
        <f>Brahmaputra!J205-N205-O205-AVERAGE(Brahmaputra!$J$2:$J$349)</f>
        <v>0.45137458601190517</v>
      </c>
      <c r="Q205" s="7">
        <f>AVERAGE(Brahmaputra!K199:K210)-AVERAGE(Brahmaputra!$K$2:$K$349)</f>
        <v>9.0411452873562226E-3</v>
      </c>
      <c r="R205" s="7">
        <f t="shared" si="46"/>
        <v>0.28360994648809518</v>
      </c>
      <c r="S205" s="7">
        <f>Brahmaputra!K205-Q205-R205-AVERAGE(Brahmaputra!$K$2:$K$349)</f>
        <v>-2.1192243154761869E-2</v>
      </c>
      <c r="T205" s="7">
        <f>AVERAGE(Brahmaputra!L199:L210)-AVERAGE(Brahmaputra!$L$2:$L$349)</f>
        <v>-1.1632840977586172</v>
      </c>
      <c r="U205" s="7">
        <f t="shared" si="47"/>
        <v>-2.9537349427678565</v>
      </c>
      <c r="V205" s="7">
        <f>Brahmaputra!L205-T205-U205-AVERAGE(Brahmaputra!$L$2:$L$349)</f>
        <v>0.6060735836011899</v>
      </c>
      <c r="W205" s="7">
        <f>AVERAGE(Brahmaputra!M199:M210)-AVERAGE(Brahmaputra!$M$2:$M$349)</f>
        <v>-2.1927376149425137E-3</v>
      </c>
      <c r="X205" s="7">
        <f t="shared" si="48"/>
        <v>-9.6227267172619049E-2</v>
      </c>
      <c r="Y205" s="7">
        <f>Brahmaputra!M205-W205-X205-AVERAGE(Brahmaputra!$M$2:$M$349)</f>
        <v>-2.7466528273809576E-3</v>
      </c>
      <c r="Z205" s="7">
        <f>AVERAGE(Brahmaputra!N199:N210)-AVERAGE(Brahmaputra!$N$2:$N$349)</f>
        <v>-0.29240918807471217</v>
      </c>
      <c r="AA205" s="7">
        <f t="shared" si="49"/>
        <v>-0.56486741089285708</v>
      </c>
      <c r="AB205" s="7">
        <f>Brahmaputra!N205-Z205-AA205-AVERAGE(Brahmaputra!$N$2:$N$349)</f>
        <v>0.50233526172619003</v>
      </c>
      <c r="AC205" s="7">
        <f>AVERAGE(Brahmaputra!O199:O210)-AVERAGE(Brahmaputra!$O$2:$O$349)</f>
        <v>0.15109845385057774</v>
      </c>
      <c r="AD205" s="7">
        <f t="shared" si="50"/>
        <v>-1.8336483524702381</v>
      </c>
      <c r="AE205" s="7">
        <f>Brahmaputra!O205-AC205-AD205-AVERAGE(Brahmaputra!$O$2:$O$349)</f>
        <v>0.14237160330357135</v>
      </c>
      <c r="AF205" s="7">
        <f>AVERAGE(Brahmaputra!P199:P210)-AVERAGE(Brahmaputra!$P$2:$P$349)</f>
        <v>-0.39422315675287328</v>
      </c>
      <c r="AG205" s="7">
        <f t="shared" si="51"/>
        <v>-0.76901577732142856</v>
      </c>
      <c r="AH205" s="7">
        <f>Brahmaputra!P205-AF205-AG205-AVERAGE(Brahmaputra!$P$2:$P$349)</f>
        <v>0.40284909732142848</v>
      </c>
    </row>
    <row r="206" spans="1:34" x14ac:dyDescent="0.2">
      <c r="A206" s="3">
        <v>39097</v>
      </c>
      <c r="B206">
        <f t="shared" si="54"/>
        <v>2007</v>
      </c>
      <c r="C206">
        <f t="shared" si="55"/>
        <v>1</v>
      </c>
      <c r="D206" s="7">
        <f>AVERAGE(Brahmaputra!D200:D211)</f>
        <v>-4.7323399083333326</v>
      </c>
      <c r="E206" s="7">
        <f t="shared" si="42"/>
        <v>-9.8310118021726201</v>
      </c>
      <c r="F206" s="7">
        <f>Brahmaputra!D206-D206-E206</f>
        <v>1.7749768105059527</v>
      </c>
      <c r="G206" s="7">
        <f>$X$351*SIN(PI()/6*(C206+$X$352))</f>
        <v>-2.417536904646719</v>
      </c>
      <c r="H206" s="7">
        <f>AVERAGE(Brahmaputra!H200:H211)-AVERAGE(Brahmaputra!$H$2:$H$349)</f>
        <v>-0.98431677091946312</v>
      </c>
      <c r="I206" s="7">
        <f t="shared" si="43"/>
        <v>-0.70243490354141613</v>
      </c>
      <c r="J206" s="7">
        <f>Brahmaputra!H206-H206-I206-AVERAGE(Brahmaputra!$H$2:$H$349)</f>
        <v>5.1896780207925985E-2</v>
      </c>
      <c r="K206" s="7">
        <f>AVERAGE(Brahmaputra!I200:I211)-AVERAGE(Brahmaputra!$I$2:$I$349)</f>
        <v>-0.91617378137937067</v>
      </c>
      <c r="L206" s="7">
        <f t="shared" si="44"/>
        <v>-0.18310013217261201</v>
      </c>
      <c r="M206" s="7">
        <f>Brahmaputra!I206-K206-L206-AVERAGE(Brahmaputra!$I$2:$I$349)</f>
        <v>1.8542994672628765E-2</v>
      </c>
      <c r="N206" s="7">
        <f>AVERAGE(Brahmaputra!J200:J211)-AVERAGE(Brahmaputra!$J$2:$J$349)</f>
        <v>-1.1247958764367834</v>
      </c>
      <c r="O206" s="7">
        <f t="shared" si="45"/>
        <v>-2.6937458217857149</v>
      </c>
      <c r="P206" s="7">
        <f>Brahmaputra!J206-N206-O206-AVERAGE(Brahmaputra!$J$2:$J$349)</f>
        <v>0.70450674678571445</v>
      </c>
      <c r="Q206" s="7">
        <f>AVERAGE(Brahmaputra!K200:K211)-AVERAGE(Brahmaputra!$K$2:$K$349)</f>
        <v>1.2555879454022922E-2</v>
      </c>
      <c r="R206" s="7">
        <f t="shared" si="46"/>
        <v>0.284020681547619</v>
      </c>
      <c r="S206" s="7">
        <f>Brahmaputra!K206-Q206-R206-AVERAGE(Brahmaputra!$K$2:$K$349)</f>
        <v>5.3063761904759144E-4</v>
      </c>
      <c r="T206" s="7">
        <f>AVERAGE(Brahmaputra!L200:L211)-AVERAGE(Brahmaputra!$L$2:$L$349)</f>
        <v>-1.2323099319252853</v>
      </c>
      <c r="U206" s="7">
        <f t="shared" si="47"/>
        <v>-3.5539900079464291</v>
      </c>
      <c r="V206" s="7">
        <f>Brahmaputra!L206-T206-U206-AVERAGE(Brahmaputra!$L$2:$L$349)</f>
        <v>0.60184369294643059</v>
      </c>
      <c r="W206" s="7">
        <f>AVERAGE(Brahmaputra!M200:M211)-AVERAGE(Brahmaputra!$M$2:$M$349)</f>
        <v>-2.9580851149424991E-3</v>
      </c>
      <c r="X206" s="7">
        <f t="shared" si="48"/>
        <v>-1.2000330327380931E-2</v>
      </c>
      <c r="Y206" s="7">
        <f>Brahmaputra!M206-W206-X206-AVERAGE(Brahmaputra!$M$2:$M$349)</f>
        <v>-2.7882121726190701E-3</v>
      </c>
      <c r="Z206" s="7">
        <f>AVERAGE(Brahmaputra!N200:N211)-AVERAGE(Brahmaputra!$N$2:$N$349)</f>
        <v>-0.29945184474137898</v>
      </c>
      <c r="AA206" s="7">
        <f t="shared" si="49"/>
        <v>0.22313553074404791</v>
      </c>
      <c r="AB206" s="7">
        <f>Brahmaputra!N206-Z206-AA206-AVERAGE(Brahmaputra!$N$2:$N$349)</f>
        <v>0.14386878675595227</v>
      </c>
      <c r="AC206" s="7">
        <f>AVERAGE(Brahmaputra!O200:O211)-AVERAGE(Brahmaputra!$O$2:$O$349)</f>
        <v>0.15616349718390943</v>
      </c>
      <c r="AD206" s="7">
        <f t="shared" si="50"/>
        <v>-2.4335143675297619</v>
      </c>
      <c r="AE206" s="7">
        <f>Brahmaputra!O206-AC206-AD206-AVERAGE(Brahmaputra!$O$2:$O$349)</f>
        <v>-8.2360774970236861E-2</v>
      </c>
      <c r="AF206" s="7">
        <f>AVERAGE(Brahmaputra!P200:P211)-AVERAGE(Brahmaputra!$P$2:$P$349)</f>
        <v>-0.34105553508620662</v>
      </c>
      <c r="AG206" s="7">
        <f t="shared" si="51"/>
        <v>-0.75938111583333334</v>
      </c>
      <c r="AH206" s="7">
        <f>Brahmaputra!P206-AF206-AG206-AVERAGE(Brahmaputra!$P$2:$P$349)</f>
        <v>0.33896353416666658</v>
      </c>
    </row>
    <row r="207" spans="1:34" x14ac:dyDescent="0.2">
      <c r="A207" s="3">
        <v>39128</v>
      </c>
      <c r="B207">
        <f t="shared" si="54"/>
        <v>2007</v>
      </c>
      <c r="C207">
        <f t="shared" si="55"/>
        <v>2</v>
      </c>
      <c r="D207" s="7">
        <f>AVERAGE(Brahmaputra!D201:D212)</f>
        <v>-4.5358531966666673</v>
      </c>
      <c r="E207" s="7">
        <f t="shared" si="42"/>
        <v>-10.399447832172621</v>
      </c>
      <c r="F207" s="7">
        <f>Brahmaputra!D207-D207-E207</f>
        <v>2.1257173688392879</v>
      </c>
      <c r="G207" s="7">
        <f t="shared" ref="G207:G217" si="56">$X$351*SIN(PI()/6*(C207+$X$352))</f>
        <v>-2.4961806198921268</v>
      </c>
      <c r="H207" s="7">
        <f>AVERAGE(Brahmaputra!H201:H212)-AVERAGE(Brahmaputra!$H$2:$H$349)</f>
        <v>-0.95581335258623312</v>
      </c>
      <c r="I207" s="7">
        <f t="shared" si="43"/>
        <v>-1.1313571025597184</v>
      </c>
      <c r="J207" s="7">
        <f>Brahmaputra!H207-H207-I207-AVERAGE(Brahmaputra!$H$2:$H$349)</f>
        <v>0.11930774089296392</v>
      </c>
      <c r="K207" s="7">
        <f>AVERAGE(Brahmaputra!I201:I212)-AVERAGE(Brahmaputra!$I$2:$I$349)</f>
        <v>-0.99862591971270831</v>
      </c>
      <c r="L207" s="7">
        <f t="shared" si="44"/>
        <v>5.4967789672630829E-2</v>
      </c>
      <c r="M207" s="7">
        <f>Brahmaputra!I207-K207-L207-AVERAGE(Brahmaputra!$I$2:$I$349)</f>
        <v>-1.4468418839271635E-2</v>
      </c>
      <c r="N207" s="7">
        <f>AVERAGE(Brahmaputra!J201:J212)-AVERAGE(Brahmaputra!$J$2:$J$349)</f>
        <v>-1.0303614164367834</v>
      </c>
      <c r="O207" s="7">
        <f t="shared" si="45"/>
        <v>-3.2128204064583334</v>
      </c>
      <c r="P207" s="7">
        <f>Brahmaputra!J207-N207-O207-AVERAGE(Brahmaputra!$J$2:$J$349)</f>
        <v>0.75893509145833349</v>
      </c>
      <c r="Q207" s="7">
        <f>AVERAGE(Brahmaputra!K201:K212)-AVERAGE(Brahmaputra!$K$2:$K$349)</f>
        <v>8.1072502873562602E-3</v>
      </c>
      <c r="R207" s="7">
        <f t="shared" si="46"/>
        <v>3.4406856696428567E-2</v>
      </c>
      <c r="S207" s="7">
        <f>Brahmaputra!K207-Q207-R207-AVERAGE(Brahmaputra!$K$2:$K$349)</f>
        <v>-9.7260198363095324E-2</v>
      </c>
      <c r="T207" s="7">
        <f>AVERAGE(Brahmaputra!L201:L212)-AVERAGE(Brahmaputra!$L$2:$L$349)</f>
        <v>-1.1722452194252844</v>
      </c>
      <c r="U207" s="7">
        <f t="shared" si="47"/>
        <v>-3.8932249065476183</v>
      </c>
      <c r="V207" s="7">
        <f>Brahmaputra!L207-T207-U207-AVERAGE(Brahmaputra!$L$2:$L$349)</f>
        <v>0.64612675904761829</v>
      </c>
      <c r="W207" s="7">
        <f>AVERAGE(Brahmaputra!M201:M212)-AVERAGE(Brahmaputra!$M$2:$M$349)</f>
        <v>-3.6352251149424919E-3</v>
      </c>
      <c r="X207" s="7">
        <f t="shared" si="48"/>
        <v>-1.1441993244047627E-2</v>
      </c>
      <c r="Y207" s="7">
        <f>Brahmaputra!M207-W207-X207-AVERAGE(Brahmaputra!$M$2:$M$349)</f>
        <v>-2.1581492559523963E-3</v>
      </c>
      <c r="Z207" s="7">
        <f>AVERAGE(Brahmaputra!N201:N212)-AVERAGE(Brahmaputra!$N$2:$N$349)</f>
        <v>-0.29753528057471224</v>
      </c>
      <c r="AA207" s="7">
        <f t="shared" si="49"/>
        <v>1.2550268405654763</v>
      </c>
      <c r="AB207" s="7">
        <f>Brahmaputra!N207-Z207-AA207-AVERAGE(Brahmaputra!$N$2:$N$349)</f>
        <v>5.5623042767857012E-2</v>
      </c>
      <c r="AC207" s="7">
        <f>AVERAGE(Brahmaputra!O201:O212)-AVERAGE(Brahmaputra!$O$2:$O$349)</f>
        <v>0.15943412385057698</v>
      </c>
      <c r="AD207" s="7">
        <f t="shared" si="50"/>
        <v>-2.758445452797619</v>
      </c>
      <c r="AE207" s="7">
        <f>Brahmaputra!O207-AC207-AD207-AVERAGE(Brahmaputra!$O$2:$O$349)</f>
        <v>0.43117371363095458</v>
      </c>
      <c r="AF207" s="7">
        <f>AVERAGE(Brahmaputra!P201:P212)-AVERAGE(Brahmaputra!$P$2:$P$349)</f>
        <v>-0.24517691425287325</v>
      </c>
      <c r="AG207" s="7">
        <f t="shared" si="51"/>
        <v>-0.73655440919642856</v>
      </c>
      <c r="AH207" s="7">
        <f>Brahmaputra!P207-AF207-AG207-AVERAGE(Brahmaputra!$P$2:$P$349)</f>
        <v>0.22843585669642852</v>
      </c>
    </row>
    <row r="208" spans="1:34" x14ac:dyDescent="0.2">
      <c r="A208" s="3">
        <v>39156</v>
      </c>
      <c r="B208">
        <f t="shared" si="54"/>
        <v>2007</v>
      </c>
      <c r="C208">
        <f t="shared" si="55"/>
        <v>3</v>
      </c>
      <c r="D208" s="7">
        <f>AVERAGE(Brahmaputra!D202:D213)</f>
        <v>-3.8724795175</v>
      </c>
      <c r="E208" s="7">
        <f t="shared" si="42"/>
        <v>-8.9591136421726176</v>
      </c>
      <c r="F208" s="7">
        <f>Brahmaputra!D208-D208-E208</f>
        <v>0.75453150967261884</v>
      </c>
      <c r="G208" s="7">
        <f t="shared" si="56"/>
        <v>-1.9059747538752201</v>
      </c>
      <c r="H208" s="7">
        <f>AVERAGE(Brahmaputra!H202:H213)-AVERAGE(Brahmaputra!$H$2:$H$349)</f>
        <v>-0.86863989091978056</v>
      </c>
      <c r="I208" s="7">
        <f t="shared" si="43"/>
        <v>-1.4790100816072709</v>
      </c>
      <c r="J208" s="7">
        <f>Brahmaputra!H208-H208-I208-AVERAGE(Brahmaputra!$H$2:$H$349)</f>
        <v>7.5893218274018182E-2</v>
      </c>
      <c r="K208" s="7">
        <f>AVERAGE(Brahmaputra!I202:I213)-AVERAGE(Brahmaputra!$I$2:$I$349)</f>
        <v>-1.0941109705460406</v>
      </c>
      <c r="L208" s="7">
        <f t="shared" si="44"/>
        <v>0.38689349922620409</v>
      </c>
      <c r="M208" s="7">
        <f>Brahmaputra!I208-K208-L208-AVERAGE(Brahmaputra!$I$2:$I$349)</f>
        <v>-6.1448327559517679E-2</v>
      </c>
      <c r="N208" s="7">
        <f>AVERAGE(Brahmaputra!J202:J213)-AVERAGE(Brahmaputra!$J$2:$J$349)</f>
        <v>-0.77404888727011611</v>
      </c>
      <c r="O208" s="7">
        <f t="shared" si="45"/>
        <v>-3.3254686616666671</v>
      </c>
      <c r="P208" s="7">
        <f>Brahmaputra!J208-N208-O208-AVERAGE(Brahmaputra!$J$2:$J$349)</f>
        <v>0.48052051750000047</v>
      </c>
      <c r="Q208" s="7">
        <f>AVERAGE(Brahmaputra!K202:K213)-AVERAGE(Brahmaputra!$K$2:$K$349)</f>
        <v>4.3816619540228974E-3</v>
      </c>
      <c r="R208" s="7">
        <f t="shared" si="46"/>
        <v>3.16305175892857E-2</v>
      </c>
      <c r="S208" s="7">
        <f>Brahmaputra!K208-Q208-R208-AVERAGE(Brahmaputra!$K$2:$K$349)</f>
        <v>-3.7444260922619099E-2</v>
      </c>
      <c r="T208" s="7">
        <f>AVERAGE(Brahmaputra!L202:L213)-AVERAGE(Brahmaputra!$L$2:$L$349)</f>
        <v>-0.89569309859195112</v>
      </c>
      <c r="U208" s="7">
        <f t="shared" si="47"/>
        <v>-3.7069207016071424</v>
      </c>
      <c r="V208" s="7">
        <f>Brahmaputra!L208-T208-U208-AVERAGE(Brahmaputra!$L$2:$L$349)</f>
        <v>9.7956633273810212E-2</v>
      </c>
      <c r="W208" s="7">
        <f>AVERAGE(Brahmaputra!M202:M213)-AVERAGE(Brahmaputra!$M$2:$M$349)</f>
        <v>-4.308178448275829E-3</v>
      </c>
      <c r="X208" s="7">
        <f t="shared" si="48"/>
        <v>-1.138205517857141E-2</v>
      </c>
      <c r="Y208" s="7">
        <f>Brahmaputra!M208-W208-X208-AVERAGE(Brahmaputra!$M$2:$M$349)</f>
        <v>-1.5451339880952764E-3</v>
      </c>
      <c r="Z208" s="7">
        <f>AVERAGE(Brahmaputra!N202:N213)-AVERAGE(Brahmaputra!$N$2:$N$349)</f>
        <v>-0.29751435724137876</v>
      </c>
      <c r="AA208" s="7">
        <f t="shared" si="49"/>
        <v>2.3465298505952386</v>
      </c>
      <c r="AB208" s="7">
        <f>Brahmaputra!N208-Z208-AA208-AVERAGE(Brahmaputra!$N$2:$N$349)</f>
        <v>-8.9083260595238301E-2</v>
      </c>
      <c r="AC208" s="7">
        <f>AVERAGE(Brahmaputra!O202:O213)-AVERAGE(Brahmaputra!$O$2:$O$349)</f>
        <v>0.16851342135057656</v>
      </c>
      <c r="AD208" s="7">
        <f t="shared" si="50"/>
        <v>-2.5350125833333319</v>
      </c>
      <c r="AE208" s="7">
        <f>Brahmaputra!O208-AC208-AD208-AVERAGE(Brahmaputra!$O$2:$O$349)</f>
        <v>0.25889323666666542</v>
      </c>
      <c r="AF208" s="7">
        <f>AVERAGE(Brahmaputra!P202:P213)-AVERAGE(Brahmaputra!$P$2:$P$349)</f>
        <v>-0.11105764175287325</v>
      </c>
      <c r="AG208" s="7">
        <f t="shared" si="51"/>
        <v>-0.6663830883035714</v>
      </c>
      <c r="AH208" s="7">
        <f>Brahmaputra!P208-AF208-AG208-AVERAGE(Brahmaputra!$P$2:$P$349)</f>
        <v>3.0804723303571313E-2</v>
      </c>
    </row>
    <row r="209" spans="1:34" x14ac:dyDescent="0.2">
      <c r="A209" s="3">
        <v>39187</v>
      </c>
      <c r="B209">
        <f t="shared" si="54"/>
        <v>2007</v>
      </c>
      <c r="C209">
        <f t="shared" si="55"/>
        <v>4</v>
      </c>
      <c r="D209" s="7">
        <f>AVERAGE(Brahmaputra!D203:D214)</f>
        <v>-3.2450404749999997</v>
      </c>
      <c r="E209" s="7">
        <f t="shared" si="42"/>
        <v>-4.1105988170833339</v>
      </c>
      <c r="F209" s="7">
        <f>Brahmaputra!D209-D209-E209</f>
        <v>0.25543101208333319</v>
      </c>
      <c r="G209" s="7">
        <f t="shared" si="56"/>
        <v>-0.80506449176334061</v>
      </c>
      <c r="H209" s="7">
        <f>AVERAGE(Brahmaputra!H203:H214)-AVERAGE(Brahmaputra!$H$2:$H$349)</f>
        <v>-0.72984085925315867</v>
      </c>
      <c r="I209" s="7">
        <f t="shared" si="43"/>
        <v>-1.7137204121727336</v>
      </c>
      <c r="J209" s="7">
        <f>Brahmaputra!H209-H209-I209-AVERAGE(Brahmaputra!$H$2:$H$349)</f>
        <v>-3.4616382827152847E-2</v>
      </c>
      <c r="K209" s="7">
        <f>AVERAGE(Brahmaputra!I203:I214)-AVERAGE(Brahmaputra!$I$2:$I$349)</f>
        <v>-1.1914353422126851</v>
      </c>
      <c r="L209" s="7">
        <f t="shared" si="44"/>
        <v>0.71717339565478255</v>
      </c>
      <c r="M209" s="7">
        <f>Brahmaputra!I209-K209-L209-AVERAGE(Brahmaputra!$I$2:$I$349)</f>
        <v>-4.7608192321447973E-2</v>
      </c>
      <c r="N209" s="7">
        <f>AVERAGE(Brahmaputra!J203:J214)-AVERAGE(Brahmaputra!$J$2:$J$349)</f>
        <v>-0.46625693893678344</v>
      </c>
      <c r="O209" s="7">
        <f t="shared" si="45"/>
        <v>-2.9575804788095241</v>
      </c>
      <c r="P209" s="7">
        <f>Brahmaputra!J209-N209-O209-AVERAGE(Brahmaputra!$J$2:$J$349)</f>
        <v>0.31496280630952445</v>
      </c>
      <c r="Q209" s="7">
        <f>AVERAGE(Brahmaputra!K203:K214)-AVERAGE(Brahmaputra!$K$2:$K$349)</f>
        <v>3.2514852873561928E-3</v>
      </c>
      <c r="R209" s="7">
        <f t="shared" si="46"/>
        <v>-6.7919355922619051E-2</v>
      </c>
      <c r="S209" s="7">
        <f>Brahmaputra!K209-Q209-R209-AVERAGE(Brahmaputra!$K$2:$K$349)</f>
        <v>8.0955539255952336E-2</v>
      </c>
      <c r="T209" s="7">
        <f>AVERAGE(Brahmaputra!L203:L214)-AVERAGE(Brahmaputra!$L$2:$L$349)</f>
        <v>-0.72480801192528332</v>
      </c>
      <c r="U209" s="7">
        <f t="shared" si="47"/>
        <v>-2.2841316058333341</v>
      </c>
      <c r="V209" s="7">
        <f>Brahmaputra!L209-T209-U209-AVERAGE(Brahmaputra!$L$2:$L$349)</f>
        <v>0.16054032083333425</v>
      </c>
      <c r="W209" s="7">
        <f>AVERAGE(Brahmaputra!M203:M214)-AVERAGE(Brahmaputra!$M$2:$M$349)</f>
        <v>-4.9811317816091383E-3</v>
      </c>
      <c r="X209" s="7">
        <f t="shared" si="48"/>
        <v>-6.833581175595238E-2</v>
      </c>
      <c r="Y209" s="7">
        <f>Brahmaputra!M209-W209-X209-AVERAGE(Brahmaputra!$M$2:$M$349)</f>
        <v>4.6289759226189886E-3</v>
      </c>
      <c r="Z209" s="7">
        <f>AVERAGE(Brahmaputra!N203:N214)-AVERAGE(Brahmaputra!$N$2:$N$349)</f>
        <v>-0.29790147390804544</v>
      </c>
      <c r="AA209" s="7">
        <f t="shared" si="49"/>
        <v>3.3466519697916675</v>
      </c>
      <c r="AB209" s="7">
        <f>Brahmaputra!N209-Z209-AA209-AVERAGE(Brahmaputra!$N$2:$N$349)</f>
        <v>-0.60068673312500032</v>
      </c>
      <c r="AC209" s="7">
        <f>AVERAGE(Brahmaputra!O203:O214)-AVERAGE(Brahmaputra!$O$2:$O$349)</f>
        <v>0.16022169968391253</v>
      </c>
      <c r="AD209" s="7">
        <f t="shared" si="50"/>
        <v>-0.60610946633928542</v>
      </c>
      <c r="AE209" s="7">
        <f>Brahmaputra!O209-AC209-AD209-AVERAGE(Brahmaputra!$O$2:$O$349)</f>
        <v>0.40436145133928392</v>
      </c>
      <c r="AF209" s="7">
        <f>AVERAGE(Brahmaputra!P203:P214)-AVERAGE(Brahmaputra!$P$2:$P$349)</f>
        <v>6.7103374137933436E-3</v>
      </c>
      <c r="AG209" s="7">
        <f t="shared" si="51"/>
        <v>-0.47663300770833333</v>
      </c>
      <c r="AH209" s="7">
        <f>Brahmaputra!P209-AF209-AG209-AVERAGE(Brahmaputra!$P$2:$P$349)</f>
        <v>-2.710024645833331E-2</v>
      </c>
    </row>
    <row r="210" spans="1:34" x14ac:dyDescent="0.2">
      <c r="A210" s="3">
        <v>39217</v>
      </c>
      <c r="B210">
        <f t="shared" si="54"/>
        <v>2007</v>
      </c>
      <c r="C210">
        <f t="shared" si="55"/>
        <v>5</v>
      </c>
      <c r="D210" s="7">
        <f>AVERAGE(Brahmaputra!D204:D215)</f>
        <v>-2.997070622499999</v>
      </c>
      <c r="E210" s="7">
        <f t="shared" si="42"/>
        <v>1.2718823487797624</v>
      </c>
      <c r="F210" s="7">
        <f>Brahmaputra!D210-D210-E210</f>
        <v>-2.0184478562797636</v>
      </c>
      <c r="G210" s="7">
        <f t="shared" si="56"/>
        <v>0.51156215077149814</v>
      </c>
      <c r="H210" s="7">
        <f>AVERAGE(Brahmaputra!H204:H215)-AVERAGE(Brahmaputra!$H$2:$H$349)</f>
        <v>-0.61543045841983712</v>
      </c>
      <c r="I210" s="7">
        <f t="shared" si="43"/>
        <v>-1.3916413443748752</v>
      </c>
      <c r="J210" s="7">
        <f>Brahmaputra!H210-H210-I210-AVERAGE(Brahmaputra!$H$2:$H$349)</f>
        <v>-0.28012684145824096</v>
      </c>
      <c r="K210" s="7">
        <f>AVERAGE(Brahmaputra!I204:I215)-AVERAGE(Brahmaputra!$I$2:$I$349)</f>
        <v>-1.285517856379343</v>
      </c>
      <c r="L210" s="7">
        <f t="shared" si="44"/>
        <v>1.0434534668750075</v>
      </c>
      <c r="M210" s="7">
        <f>Brahmaputra!I210-K210-L210-AVERAGE(Brahmaputra!$I$2:$I$349)</f>
        <v>-0.10874709937502303</v>
      </c>
      <c r="N210" s="7">
        <f>AVERAGE(Brahmaputra!J204:J215)-AVERAGE(Brahmaputra!$J$2:$J$349)</f>
        <v>-0.28305741393678296</v>
      </c>
      <c r="O210" s="7">
        <f t="shared" si="45"/>
        <v>-1.5444974760416668</v>
      </c>
      <c r="P210" s="7">
        <f>Brahmaputra!J210-N210-O210-AVERAGE(Brahmaputra!$J$2:$J$349)</f>
        <v>-0.19063746145833349</v>
      </c>
      <c r="Q210" s="7">
        <f>AVERAGE(Brahmaputra!K204:K215)-AVERAGE(Brahmaputra!$K$2:$K$349)</f>
        <v>3.6032677873562013E-3</v>
      </c>
      <c r="R210" s="7">
        <f t="shared" si="46"/>
        <v>-6.0785711785714319E-2</v>
      </c>
      <c r="S210" s="7">
        <f>Brahmaputra!K210-Q210-R210-AVERAGE(Brahmaputra!$K$2:$K$349)</f>
        <v>1.9245002619047658E-2</v>
      </c>
      <c r="T210" s="7">
        <f>AVERAGE(Brahmaputra!L204:L215)-AVERAGE(Brahmaputra!$L$2:$L$349)</f>
        <v>-0.68448777442528286</v>
      </c>
      <c r="U210" s="7">
        <f t="shared" si="47"/>
        <v>-0.1956460049107136</v>
      </c>
      <c r="V210" s="7">
        <f>Brahmaputra!L210-T210-U210-AVERAGE(Brahmaputra!$L$2:$L$349)</f>
        <v>-8.2604627589287105E-2</v>
      </c>
      <c r="W210" s="7">
        <f>AVERAGE(Brahmaputra!M204:M215)-AVERAGE(Brahmaputra!$M$2:$M$349)</f>
        <v>-5.6540842816091563E-3</v>
      </c>
      <c r="X210" s="7">
        <f t="shared" si="48"/>
        <v>-0.14760211184523811</v>
      </c>
      <c r="Y210" s="7">
        <f>Brahmaputra!M210-W210-X210-AVERAGE(Brahmaputra!$M$2:$M$349)</f>
        <v>5.4724685119047489E-3</v>
      </c>
      <c r="Z210" s="7">
        <f>AVERAGE(Brahmaputra!N204:N215)-AVERAGE(Brahmaputra!$N$2:$N$349)</f>
        <v>-0.31334224224137874</v>
      </c>
      <c r="AA210" s="7">
        <f t="shared" si="49"/>
        <v>2.2934716319345241</v>
      </c>
      <c r="AB210" s="7">
        <f>Brahmaputra!N210-Z210-AA210-AVERAGE(Brahmaputra!$N$2:$N$349)</f>
        <v>-0.86675286693452414</v>
      </c>
      <c r="AC210" s="7">
        <f>AVERAGE(Brahmaputra!O204:O215)-AVERAGE(Brahmaputra!$O$2:$O$349)</f>
        <v>0.16231906801724527</v>
      </c>
      <c r="AD210" s="7">
        <f t="shared" si="50"/>
        <v>1.3440184679761895</v>
      </c>
      <c r="AE210" s="7">
        <f>Brahmaputra!O210-AC210-AD210-AVERAGE(Brahmaputra!$O$2:$O$349)</f>
        <v>-0.21526230130952406</v>
      </c>
      <c r="AF210" s="7">
        <f>AVERAGE(Brahmaputra!P204:P215)-AVERAGE(Brahmaputra!$P$2:$P$349)</f>
        <v>2.4498390747126675E-2</v>
      </c>
      <c r="AG210" s="7">
        <f t="shared" si="51"/>
        <v>-6.8888486279761851E-2</v>
      </c>
      <c r="AH210" s="7">
        <f>Brahmaputra!P210-AF210-AG210-AVERAGE(Brahmaputra!$P$2:$P$349)</f>
        <v>-0.29902360122023813</v>
      </c>
    </row>
    <row r="211" spans="1:34" x14ac:dyDescent="0.2">
      <c r="A211" s="3">
        <v>39248</v>
      </c>
      <c r="B211">
        <f t="shared" si="54"/>
        <v>2007</v>
      </c>
      <c r="C211">
        <f t="shared" si="55"/>
        <v>6</v>
      </c>
      <c r="D211" s="7">
        <f>AVERAGE(Brahmaputra!D205:D216)</f>
        <v>-2.8597392950000002</v>
      </c>
      <c r="E211" s="7">
        <f t="shared" si="42"/>
        <v>6.5332860436309508</v>
      </c>
      <c r="F211" s="7">
        <f>Brahmaputra!D211-D211-E211</f>
        <v>-0.63020367863095039</v>
      </c>
      <c r="G211" s="7">
        <f t="shared" si="56"/>
        <v>1.6911161281287859</v>
      </c>
      <c r="H211" s="7">
        <f>AVERAGE(Brahmaputra!H205:H216)-AVERAGE(Brahmaputra!$H$2:$H$349)</f>
        <v>-0.51717911591970278</v>
      </c>
      <c r="I211" s="7">
        <f t="shared" si="43"/>
        <v>-0.33502070056533739</v>
      </c>
      <c r="J211" s="7">
        <f>Brahmaputra!H211-H211-I211-AVERAGE(Brahmaputra!$H$2:$H$349)</f>
        <v>-6.6041307767932267E-2</v>
      </c>
      <c r="K211" s="7">
        <f>AVERAGE(Brahmaputra!I205:I216)-AVERAGE(Brahmaputra!$I$2:$I$349)</f>
        <v>-1.3811802913793514</v>
      </c>
      <c r="L211" s="7">
        <f t="shared" si="44"/>
        <v>0.9158503669047775</v>
      </c>
      <c r="M211" s="7">
        <f>Brahmaputra!I211-K211-L211-AVERAGE(Brahmaputra!$I$2:$I$349)</f>
        <v>3.645447559522097E-2</v>
      </c>
      <c r="N211" s="7">
        <f>AVERAGE(Brahmaputra!J205:J216)-AVERAGE(Brahmaputra!$J$2:$J$349)</f>
        <v>-0.17124309393678327</v>
      </c>
      <c r="O211" s="7">
        <f t="shared" si="45"/>
        <v>0.84369749714285636</v>
      </c>
      <c r="P211" s="7">
        <f>Brahmaputra!J211-N211-O211-AVERAGE(Brahmaputra!$J$2:$J$349)</f>
        <v>-2.0197734642856346E-2</v>
      </c>
      <c r="Q211" s="7">
        <f>AVERAGE(Brahmaputra!K205:K216)-AVERAGE(Brahmaputra!$K$2:$K$349)</f>
        <v>3.8702594540228619E-3</v>
      </c>
      <c r="R211" s="7">
        <f t="shared" si="46"/>
        <v>-5.5129099434523848E-2</v>
      </c>
      <c r="S211" s="7">
        <f>Brahmaputra!K211-Q211-R211-AVERAGE(Brahmaputra!$K$2:$K$349)</f>
        <v>1.2248848601190521E-2</v>
      </c>
      <c r="T211" s="7">
        <f>AVERAGE(Brahmaputra!L205:L216)-AVERAGE(Brahmaputra!$L$2:$L$349)</f>
        <v>-0.6199129960919505</v>
      </c>
      <c r="U211" s="7">
        <f t="shared" si="47"/>
        <v>2.7778064690476203</v>
      </c>
      <c r="V211" s="7">
        <f>Brahmaputra!L211-T211-U211-AVERAGE(Brahmaputra!$L$2:$L$349)</f>
        <v>-0.28571337988095458</v>
      </c>
      <c r="W211" s="7">
        <f>AVERAGE(Brahmaputra!M205:M216)-AVERAGE(Brahmaputra!$M$2:$M$349)</f>
        <v>-6.4194317816091695E-3</v>
      </c>
      <c r="X211" s="7">
        <f t="shared" si="48"/>
        <v>-6.6843621428571698E-3</v>
      </c>
      <c r="Y211" s="7">
        <f>Brahmaputra!M211-W211-X211-AVERAGE(Brahmaputra!$M$2:$M$349)</f>
        <v>3.0146363095238382E-3</v>
      </c>
      <c r="Z211" s="7">
        <f>AVERAGE(Brahmaputra!N205:N216)-AVERAGE(Brahmaputra!$N$2:$N$349)</f>
        <v>-0.36017081057471212</v>
      </c>
      <c r="AA211" s="7">
        <f t="shared" si="49"/>
        <v>-0.57267241250000045</v>
      </c>
      <c r="AB211" s="7">
        <f>Brahmaputra!N211-Z211-AA211-AVERAGE(Brahmaputra!$N$2:$N$349)</f>
        <v>-0.36731739416666653</v>
      </c>
      <c r="AC211" s="7">
        <f>AVERAGE(Brahmaputra!O205:O216)-AVERAGE(Brahmaputra!$O$2:$O$349)</f>
        <v>0.16809110218391332</v>
      </c>
      <c r="AD211" s="7">
        <f t="shared" si="50"/>
        <v>1.9995909377380947</v>
      </c>
      <c r="AE211" s="7">
        <f>Brahmaputra!O211-AC211-AD211-AVERAGE(Brahmaputra!$O$2:$O$349)</f>
        <v>-8.9355335238096245E-2</v>
      </c>
      <c r="AF211" s="7">
        <f>AVERAGE(Brahmaputra!P205:P216)-AVERAGE(Brahmaputra!$P$2:$P$349)</f>
        <v>2.4405282413793472E-2</v>
      </c>
      <c r="AG211" s="7">
        <f t="shared" si="51"/>
        <v>0.96584900181547617</v>
      </c>
      <c r="AH211" s="7">
        <f>Brahmaputra!P211-AF211-AG211-AVERAGE(Brahmaputra!$P$2:$P$349)</f>
        <v>0.14668763901785709</v>
      </c>
    </row>
    <row r="212" spans="1:34" x14ac:dyDescent="0.2">
      <c r="A212" s="3">
        <v>39278</v>
      </c>
      <c r="B212">
        <f t="shared" si="54"/>
        <v>2007</v>
      </c>
      <c r="C212">
        <f t="shared" si="55"/>
        <v>7</v>
      </c>
      <c r="D212" s="7">
        <f>AVERAGE(Brahmaputra!D206:D217)</f>
        <v>-2.8427707266666675</v>
      </c>
      <c r="E212" s="7">
        <f t="shared" si="42"/>
        <v>11.902680418601191</v>
      </c>
      <c r="F212" s="7">
        <f>Brahmaputra!D212-D212-E212</f>
        <v>-1.8018387419345245</v>
      </c>
      <c r="G212" s="7">
        <f t="shared" si="56"/>
        <v>2.4175369046467186</v>
      </c>
      <c r="H212" s="7">
        <f>AVERAGE(Brahmaputra!H206:H217)-AVERAGE(Brahmaputra!$H$2:$H$349)</f>
        <v>-0.43160274091962947</v>
      </c>
      <c r="I212" s="7">
        <f t="shared" si="43"/>
        <v>0.85920642654741641</v>
      </c>
      <c r="J212" s="7">
        <f>Brahmaputra!H212-H212-I212-AVERAGE(Brahmaputra!$H$2:$H$349)</f>
        <v>-4.9336019880797721E-2</v>
      </c>
      <c r="K212" s="7">
        <f>AVERAGE(Brahmaputra!I206:I217)-AVERAGE(Brahmaputra!$I$2:$I$349)</f>
        <v>-1.4792332697126795</v>
      </c>
      <c r="L212" s="7">
        <f t="shared" si="44"/>
        <v>8.4406965357146646E-2</v>
      </c>
      <c r="M212" s="7">
        <f>Brahmaputra!I212-K212-L212-AVERAGE(Brahmaputra!$I$2:$I$349)</f>
        <v>7.0946575476170892E-2</v>
      </c>
      <c r="N212" s="7">
        <f>AVERAGE(Brahmaputra!J206:J217)-AVERAGE(Brahmaputra!$J$2:$J$349)</f>
        <v>-0.10735919310345032</v>
      </c>
      <c r="O212" s="7">
        <f t="shared" si="45"/>
        <v>3.7229272643154747</v>
      </c>
      <c r="P212" s="7">
        <f>Brahmaputra!J212-N212-O212-AVERAGE(Brahmaputra!$J$2:$J$349)</f>
        <v>-0.6692006226488072</v>
      </c>
      <c r="Q212" s="7">
        <f>AVERAGE(Brahmaputra!K206:K217)-AVERAGE(Brahmaputra!$K$2:$K$349)</f>
        <v>2.1190694540227928E-3</v>
      </c>
      <c r="R212" s="7">
        <f t="shared" si="46"/>
        <v>-0.16249005544642856</v>
      </c>
      <c r="S212" s="7">
        <f>Brahmaputra!K212-Q212-R212-AVERAGE(Brahmaputra!$K$2:$K$349)</f>
        <v>1.6152904613095265E-2</v>
      </c>
      <c r="T212" s="7">
        <f>AVERAGE(Brahmaputra!L206:L217)-AVERAGE(Brahmaputra!$L$2:$L$349)</f>
        <v>-0.59408169359195018</v>
      </c>
      <c r="U212" s="7">
        <f t="shared" si="47"/>
        <v>5.2761234117559557</v>
      </c>
      <c r="V212" s="7">
        <f>Brahmaputra!L212-T212-U212-AVERAGE(Brahmaputra!$L$2:$L$349)</f>
        <v>-0.93997809508928931</v>
      </c>
      <c r="W212" s="7">
        <f>AVERAGE(Brahmaputra!M206:M217)-AVERAGE(Brahmaputra!$M$2:$M$349)</f>
        <v>-6.3637009482758466E-3</v>
      </c>
      <c r="X212" s="7">
        <f t="shared" si="48"/>
        <v>8.9854504851190509E-2</v>
      </c>
      <c r="Y212" s="7">
        <f>Brahmaputra!M212-W212-X212-AVERAGE(Brahmaputra!$M$2:$M$349)</f>
        <v>-5.2809215178571678E-3</v>
      </c>
      <c r="Z212" s="7">
        <f>AVERAGE(Brahmaputra!N206:N217)-AVERAGE(Brahmaputra!$N$2:$N$349)</f>
        <v>-0.41772038640804565</v>
      </c>
      <c r="AA212" s="7">
        <f t="shared" si="49"/>
        <v>-1.6842659136904763</v>
      </c>
      <c r="AB212" s="7">
        <f>Brahmaputra!N212-Z212-AA212-AVERAGE(Brahmaputra!$N$2:$N$349)</f>
        <v>0.19537569285714307</v>
      </c>
      <c r="AC212" s="7">
        <f>AVERAGE(Brahmaputra!O206:O217)-AVERAGE(Brahmaputra!$O$2:$O$349)</f>
        <v>0.16726196218391287</v>
      </c>
      <c r="AD212" s="7">
        <f t="shared" si="50"/>
        <v>1.8777756315773804</v>
      </c>
      <c r="AE212" s="7">
        <f>Brahmaputra!O212-AC212-AD212-AVERAGE(Brahmaputra!$O$2:$O$349)</f>
        <v>-0.1254976590773822</v>
      </c>
      <c r="AF212" s="7">
        <f>AVERAGE(Brahmaputra!P206:P217)-AVERAGE(Brahmaputra!$P$2:$P$349)</f>
        <v>2.4211364080460096E-2</v>
      </c>
      <c r="AG212" s="7">
        <f t="shared" si="51"/>
        <v>1.8391404206845241</v>
      </c>
      <c r="AH212" s="7">
        <f>Brahmaputra!P212-AF212-AG212-AVERAGE(Brahmaputra!$P$2:$P$349)</f>
        <v>-0.29499216151785745</v>
      </c>
    </row>
    <row r="213" spans="1:34" x14ac:dyDescent="0.2">
      <c r="A213" s="3">
        <v>39309</v>
      </c>
      <c r="B213">
        <f t="shared" si="54"/>
        <v>2007</v>
      </c>
      <c r="C213">
        <f t="shared" si="55"/>
        <v>8</v>
      </c>
      <c r="D213" s="7">
        <f>AVERAGE(Brahmaputra!D207:D218)</f>
        <v>-2.8303301249999997</v>
      </c>
      <c r="E213" s="7">
        <f t="shared" si="42"/>
        <v>11.76650009080357</v>
      </c>
      <c r="F213" s="7">
        <f>Brahmaputra!D213-D213-E213</f>
        <v>0.95080532419643049</v>
      </c>
      <c r="G213" s="7">
        <f t="shared" si="56"/>
        <v>2.4961806198921268</v>
      </c>
      <c r="H213" s="7">
        <f>AVERAGE(Brahmaputra!H207:H218)-AVERAGE(Brahmaputra!$H$2:$H$349)</f>
        <v>-0.3548459459195783</v>
      </c>
      <c r="I213" s="7">
        <f t="shared" si="43"/>
        <v>1.5773398983329798</v>
      </c>
      <c r="J213" s="7">
        <f>Brahmaputra!H213-H213-I213-AVERAGE(Brahmaputra!$H$2:$H$349)</f>
        <v>8.271462333357249E-2</v>
      </c>
      <c r="K213" s="7">
        <f>AVERAGE(Brahmaputra!I207:I218)-AVERAGE(Brahmaputra!$I$2:$I$349)</f>
        <v>-1.5751233147126698</v>
      </c>
      <c r="L213" s="7">
        <f t="shared" si="44"/>
        <v>-0.7963218462797812</v>
      </c>
      <c r="M213" s="7">
        <f>Brahmaputra!I213-K213-L213-AVERAGE(Brahmaputra!$I$2:$I$349)</f>
        <v>-9.7629567886912128E-2</v>
      </c>
      <c r="N213" s="7">
        <f>AVERAGE(Brahmaputra!J207:J218)-AVERAGE(Brahmaputra!$J$2:$J$349)</f>
        <v>-7.1371696436782983E-2</v>
      </c>
      <c r="O213" s="7">
        <f t="shared" si="45"/>
        <v>4.498384583601192</v>
      </c>
      <c r="P213" s="7">
        <f>Brahmaputra!J213-N213-O213-AVERAGE(Brahmaputra!$J$2:$J$349)</f>
        <v>6.4012261398808334E-2</v>
      </c>
      <c r="Q213" s="7">
        <f>AVERAGE(Brahmaputra!K207:K218)-AVERAGE(Brahmaputra!$K$2:$K$349)</f>
        <v>-1.3011938793104916E-3</v>
      </c>
      <c r="R213" s="7">
        <f t="shared" si="46"/>
        <v>-0.19940513428571427</v>
      </c>
      <c r="S213" s="7">
        <f>Brahmaputra!K213-Q213-R213-AVERAGE(Brahmaputra!$K$2:$K$349)</f>
        <v>2.874423678571425E-2</v>
      </c>
      <c r="T213" s="7">
        <f>AVERAGE(Brahmaputra!L207:L218)-AVERAGE(Brahmaputra!$L$2:$L$349)</f>
        <v>-0.55634980775861731</v>
      </c>
      <c r="U213" s="7">
        <f t="shared" si="47"/>
        <v>5.5353023097916658</v>
      </c>
      <c r="V213" s="7">
        <f>Brahmaputra!L213-T213-U213-AVERAGE(Brahmaputra!$L$2:$L$349)</f>
        <v>0.50405313104166716</v>
      </c>
      <c r="W213" s="7">
        <f>AVERAGE(Brahmaputra!M207:M218)-AVERAGE(Brahmaputra!$M$2:$M$349)</f>
        <v>-6.776024281609172E-3</v>
      </c>
      <c r="X213" s="7">
        <f t="shared" si="48"/>
        <v>9.0235917232142832E-2</v>
      </c>
      <c r="Y213" s="7">
        <f>Brahmaputra!M213-W213-X213-AVERAGE(Brahmaputra!$M$2:$M$349)</f>
        <v>-5.1997705654761583E-3</v>
      </c>
      <c r="Z213" s="7">
        <f>AVERAGE(Brahmaputra!N207:N218)-AVERAGE(Brahmaputra!$N$2:$N$349)</f>
        <v>-0.4660202647413787</v>
      </c>
      <c r="AA213" s="7">
        <f t="shared" si="49"/>
        <v>-1.9590079183928573</v>
      </c>
      <c r="AB213" s="7">
        <f>Brahmaputra!N213-Z213-AA213-AVERAGE(Brahmaputra!$N$2:$N$349)</f>
        <v>0.43451440589285673</v>
      </c>
      <c r="AC213" s="7">
        <f>AVERAGE(Brahmaputra!O207:O218)-AVERAGE(Brahmaputra!$O$2:$O$349)</f>
        <v>0.17634380301724484</v>
      </c>
      <c r="AD213" s="7">
        <f t="shared" si="50"/>
        <v>1.8896907220535706</v>
      </c>
      <c r="AE213" s="7">
        <f>Brahmaputra!O213-AC213-AD213-AVERAGE(Brahmaputra!$O$2:$O$349)</f>
        <v>-0.1473948603869033</v>
      </c>
      <c r="AF213" s="7">
        <f>AVERAGE(Brahmaputra!P207:P218)-AVERAGE(Brahmaputra!$P$2:$P$349)</f>
        <v>2.5115578247126624E-2</v>
      </c>
      <c r="AG213" s="7">
        <f t="shared" si="51"/>
        <v>1.1302839557142861</v>
      </c>
      <c r="AH213" s="7">
        <f>Brahmaputra!P213-AF213-AG213-AVERAGE(Brahmaputra!$P$2:$P$349)</f>
        <v>8.6970609285714096E-2</v>
      </c>
    </row>
    <row r="214" spans="1:34" x14ac:dyDescent="0.2">
      <c r="A214" s="3">
        <v>39340</v>
      </c>
      <c r="B214">
        <f t="shared" si="54"/>
        <v>2007</v>
      </c>
      <c r="C214">
        <f t="shared" si="55"/>
        <v>9</v>
      </c>
      <c r="D214" s="7">
        <f>AVERAGE(Brahmaputra!D208:D219)</f>
        <v>-2.8178737875000004</v>
      </c>
      <c r="E214" s="7">
        <f t="shared" si="42"/>
        <v>9.5500981902678568</v>
      </c>
      <c r="F214" s="7">
        <f>Brahmaputra!D214-D214-E214</f>
        <v>3.8694773372321425</v>
      </c>
      <c r="G214" s="7">
        <f t="shared" si="56"/>
        <v>1.905974753875221</v>
      </c>
      <c r="H214" s="7">
        <f>AVERAGE(Brahmaputra!H208:H219)-AVERAGE(Brahmaputra!$H$2:$H$349)</f>
        <v>-0.28788020675290227</v>
      </c>
      <c r="I214" s="7">
        <f t="shared" si="43"/>
        <v>1.8639302937797311</v>
      </c>
      <c r="J214" s="7">
        <f>Brahmaputra!H214-H214-I214-AVERAGE(Brahmaputra!$H$2:$H$349)</f>
        <v>0.62600907872013067</v>
      </c>
      <c r="K214" s="7">
        <f>AVERAGE(Brahmaputra!I208:I219)-AVERAGE(Brahmaputra!$I$2:$I$349)</f>
        <v>-1.6710845680460267</v>
      </c>
      <c r="L214" s="7">
        <f t="shared" si="44"/>
        <v>-0.99622113336312168</v>
      </c>
      <c r="M214" s="7">
        <f>Brahmaputra!I214-K214-L214-AVERAGE(Brahmaputra!$I$2:$I$349)</f>
        <v>-2.4951707470208362E-2</v>
      </c>
      <c r="N214" s="7">
        <f>AVERAGE(Brahmaputra!J208:J219)-AVERAGE(Brahmaputra!$J$2:$J$349)</f>
        <v>-4.8419005603450138E-2</v>
      </c>
      <c r="O214" s="7">
        <f t="shared" si="45"/>
        <v>4.1451948143452384</v>
      </c>
      <c r="P214" s="7">
        <f>Brahmaputra!J214-N214-O214-AVERAGE(Brahmaputra!$J$2:$J$349)</f>
        <v>1.1245683698214268</v>
      </c>
      <c r="Q214" s="7">
        <f>AVERAGE(Brahmaputra!K208:K219)-AVERAGE(Brahmaputra!$K$2:$K$349)</f>
        <v>-8.5658721264381121E-4</v>
      </c>
      <c r="R214" s="7">
        <f t="shared" si="46"/>
        <v>-0.1654841590773809</v>
      </c>
      <c r="S214" s="7">
        <f>Brahmaputra!K214-Q214-R214-AVERAGE(Brahmaputra!$K$2:$K$349)</f>
        <v>6.3053149107142326E-3</v>
      </c>
      <c r="T214" s="7">
        <f>AVERAGE(Brahmaputra!L208:L219)-AVERAGE(Brahmaputra!$L$2:$L$349)</f>
        <v>-0.50980241442528396</v>
      </c>
      <c r="U214" s="7">
        <f t="shared" si="47"/>
        <v>4.2957818960714302</v>
      </c>
      <c r="V214" s="7">
        <f>Brahmaputra!L214-T214-U214-AVERAGE(Brahmaputra!$L$2:$L$349)</f>
        <v>1.0757092414285694</v>
      </c>
      <c r="W214" s="7">
        <f>AVERAGE(Brahmaputra!M208:M219)-AVERAGE(Brahmaputra!$M$2:$M$349)</f>
        <v>-7.1903159482758494E-3</v>
      </c>
      <c r="X214" s="7">
        <f t="shared" si="48"/>
        <v>9.0269482291666647E-2</v>
      </c>
      <c r="Y214" s="7">
        <f>Brahmaputra!M214-W214-X214-AVERAGE(Brahmaputra!$M$2:$M$349)</f>
        <v>-4.8190439583332967E-3</v>
      </c>
      <c r="Z214" s="7">
        <f>AVERAGE(Brahmaputra!N208:N219)-AVERAGE(Brahmaputra!$N$2:$N$349)</f>
        <v>-0.4962349522413787</v>
      </c>
      <c r="AA214" s="7">
        <f t="shared" si="49"/>
        <v>-1.9931098811904762</v>
      </c>
      <c r="AB214" s="7">
        <f>Brahmaputra!N214-Z214-AA214-AVERAGE(Brahmaputra!$N$2:$N$349)</f>
        <v>0.49368051619047604</v>
      </c>
      <c r="AC214" s="7">
        <f>AVERAGE(Brahmaputra!O208:O219)-AVERAGE(Brahmaputra!$O$2:$O$349)</f>
        <v>0.17817446051724595</v>
      </c>
      <c r="AD214" s="7">
        <f t="shared" si="50"/>
        <v>1.7862872265773841</v>
      </c>
      <c r="AE214" s="7">
        <f>Brahmaputra!O214-AC214-AD214-AVERAGE(Brahmaputra!$O$2:$O$349)</f>
        <v>-0.29124725241071836</v>
      </c>
      <c r="AF214" s="7">
        <f>AVERAGE(Brahmaputra!P208:P219)-AVERAGE(Brahmaputra!$P$2:$P$349)</f>
        <v>2.5421555747126678E-2</v>
      </c>
      <c r="AG214" s="7">
        <f t="shared" si="51"/>
        <v>0.52345403125000023</v>
      </c>
      <c r="AH214" s="7">
        <f>Brahmaputra!P214-AF214-AG214-AVERAGE(Brahmaputra!$P$2:$P$349)</f>
        <v>0.86421178624999961</v>
      </c>
    </row>
    <row r="215" spans="1:34" x14ac:dyDescent="0.2">
      <c r="A215" s="3">
        <v>39370</v>
      </c>
      <c r="B215">
        <f t="shared" si="54"/>
        <v>2007</v>
      </c>
      <c r="C215">
        <f t="shared" si="55"/>
        <v>10</v>
      </c>
      <c r="D215" s="7">
        <f>AVERAGE(Brahmaputra!D209:D220)</f>
        <v>-2.8157696641666665</v>
      </c>
      <c r="E215" s="7">
        <f t="shared" si="42"/>
        <v>3.1015316704166667</v>
      </c>
      <c r="F215" s="7">
        <f>Brahmaputra!D215-D215-E215</f>
        <v>-0.50263557625000033</v>
      </c>
      <c r="G215" s="7">
        <f t="shared" si="56"/>
        <v>0.80506449176334083</v>
      </c>
      <c r="H215" s="7">
        <f>AVERAGE(Brahmaputra!H209:H220)-AVERAGE(Brahmaputra!$H$2:$H$349)</f>
        <v>-0.22452062841944098</v>
      </c>
      <c r="I215" s="7">
        <f t="shared" si="43"/>
        <v>1.5615270709822653</v>
      </c>
      <c r="J215" s="7">
        <f>Brahmaputra!H215-H215-I215-AVERAGE(Brahmaputra!$H$2:$H$349)</f>
        <v>0.23590233318418541</v>
      </c>
      <c r="K215" s="7">
        <f>AVERAGE(Brahmaputra!I209:I220)-AVERAGE(Brahmaputra!$I$2:$I$349)</f>
        <v>-1.7631694522126793</v>
      </c>
      <c r="L215" s="7">
        <f t="shared" si="44"/>
        <v>-0.68984669729167081</v>
      </c>
      <c r="M215" s="7">
        <f>Brahmaputra!I215-K215-L215-AVERAGE(Brahmaputra!$I$2:$I$349)</f>
        <v>-2.9158249375001333E-2</v>
      </c>
      <c r="N215" s="7">
        <f>AVERAGE(Brahmaputra!J209:J220)-AVERAGE(Brahmaputra!$J$2:$J$349)</f>
        <v>-3.0463856436783843E-2</v>
      </c>
      <c r="O215" s="7">
        <f t="shared" si="45"/>
        <v>2.2050390265773805</v>
      </c>
      <c r="P215" s="7">
        <f>Brahmaputra!J215-N215-O215-AVERAGE(Brahmaputra!$J$2:$J$349)</f>
        <v>0.14589009842261991</v>
      </c>
      <c r="Q215" s="7">
        <f>AVERAGE(Brahmaputra!K209:K220)-AVERAGE(Brahmaputra!$K$2:$K$349)</f>
        <v>-1.8751038793105024E-3</v>
      </c>
      <c r="R215" s="7">
        <f t="shared" si="46"/>
        <v>-3.8391004761904712E-2</v>
      </c>
      <c r="S215" s="7">
        <f>Brahmaputra!K215-Q215-R215-AVERAGE(Brahmaputra!$K$2:$K$349)</f>
        <v>6.738672619047148E-4</v>
      </c>
      <c r="T215" s="7">
        <f>AVERAGE(Brahmaputra!L209:L220)-AVERAGE(Brahmaputra!$L$2:$L$349)</f>
        <v>-0.45857043359194893</v>
      </c>
      <c r="U215" s="7">
        <f t="shared" si="47"/>
        <v>0.73292811175595229</v>
      </c>
      <c r="V215" s="7">
        <f>Brahmaputra!L215-T215-U215-AVERAGE(Brahmaputra!$L$2:$L$349)</f>
        <v>-0.86026932508928677</v>
      </c>
      <c r="W215" s="7">
        <f>AVERAGE(Brahmaputra!M209:M220)-AVERAGE(Brahmaputra!$M$2:$M$349)</f>
        <v>-7.6046076149425268E-3</v>
      </c>
      <c r="X215" s="7">
        <f t="shared" si="48"/>
        <v>9.0308443422619095E-2</v>
      </c>
      <c r="Y215" s="7">
        <f>Brahmaputra!M215-W215-X215-AVERAGE(Brahmaputra!$M$2:$M$349)</f>
        <v>-4.4331134226190672E-3</v>
      </c>
      <c r="Z215" s="7">
        <f>AVERAGE(Brahmaputra!N209:N220)-AVERAGE(Brahmaputra!$N$2:$N$349)</f>
        <v>-0.54714621974137878</v>
      </c>
      <c r="AA215" s="7">
        <f t="shared" si="49"/>
        <v>-1.748290648452381</v>
      </c>
      <c r="AB215" s="7">
        <f>Brahmaputra!N215-Z215-AA215-AVERAGE(Brahmaputra!$N$2:$N$349)</f>
        <v>0.41183790095238093</v>
      </c>
      <c r="AC215" s="7">
        <f>AVERAGE(Brahmaputra!O209:O220)-AVERAGE(Brahmaputra!$O$2:$O$349)</f>
        <v>0.18825996301724324</v>
      </c>
      <c r="AD215" s="7">
        <f t="shared" si="50"/>
        <v>1.2664617161309533</v>
      </c>
      <c r="AE215" s="7">
        <f>Brahmaputra!O215-AC215-AD215-AVERAGE(Brahmaputra!$O$2:$O$349)</f>
        <v>-0.20325158446428482</v>
      </c>
      <c r="AF215" s="7">
        <f>AVERAGE(Brahmaputra!P209:P220)-AVERAGE(Brahmaputra!$P$2:$P$349)</f>
        <v>2.9319605747126665E-2</v>
      </c>
      <c r="AG215" s="7">
        <f t="shared" si="51"/>
        <v>-0.27820306464285721</v>
      </c>
      <c r="AH215" s="7">
        <f>Brahmaputra!P215-AF215-AG215-AVERAGE(Brahmaputra!$P$2:$P$349)</f>
        <v>-0.19983903785714274</v>
      </c>
    </row>
    <row r="216" spans="1:34" x14ac:dyDescent="0.2">
      <c r="A216" s="3">
        <v>39401</v>
      </c>
      <c r="B216">
        <f t="shared" si="54"/>
        <v>2007</v>
      </c>
      <c r="C216">
        <f t="shared" si="55"/>
        <v>11</v>
      </c>
      <c r="D216" s="7">
        <f>AVERAGE(Brahmaputra!D210:D221)</f>
        <v>-2.8644811633333336</v>
      </c>
      <c r="E216" s="7">
        <f t="shared" si="42"/>
        <v>-3.8334403570833331</v>
      </c>
      <c r="F216" s="7">
        <f>Brahmaputra!D216-D216-E216</f>
        <v>0.5568101504166667</v>
      </c>
      <c r="G216" s="7">
        <f t="shared" si="56"/>
        <v>-0.51156215077149758</v>
      </c>
      <c r="H216" s="7">
        <f>AVERAGE(Brahmaputra!H210:H221)-AVERAGE(Brahmaputra!$H$2:$H$349)</f>
        <v>-0.16988399091962947</v>
      </c>
      <c r="I216" s="7">
        <f t="shared" si="43"/>
        <v>0.78955750136890401</v>
      </c>
      <c r="J216" s="7">
        <f>Brahmaputra!H216-H216-I216-AVERAGE(Brahmaputra!$H$2:$H$349)</f>
        <v>0.18223916529768758</v>
      </c>
      <c r="K216" s="7">
        <f>AVERAGE(Brahmaputra!I210:I221)-AVERAGE(Brahmaputra!$I$2:$I$349)</f>
        <v>-1.8528631580460484</v>
      </c>
      <c r="L216" s="7">
        <f t="shared" si="44"/>
        <v>-0.51615917145832668</v>
      </c>
      <c r="M216" s="7">
        <f>Brahmaputra!I216-K216-L216-AVERAGE(Brahmaputra!$I$2:$I$349)</f>
        <v>1.334620625016214E-3</v>
      </c>
      <c r="N216" s="7">
        <f>AVERAGE(Brahmaputra!J210:J221)-AVERAGE(Brahmaputra!$J$2:$J$349)</f>
        <v>-2.9676638103450337E-2</v>
      </c>
      <c r="O216" s="7">
        <f t="shared" si="45"/>
        <v>-0.23055486505952505</v>
      </c>
      <c r="P216" s="7">
        <f>Brahmaputra!J216-N216-O216-AVERAGE(Brahmaputra!$J$2:$J$349)</f>
        <v>0.11375160172619214</v>
      </c>
      <c r="Q216" s="7">
        <f>AVERAGE(Brahmaputra!K210:K221)-AVERAGE(Brahmaputra!$K$2:$K$349)</f>
        <v>-1.033169721264382E-2</v>
      </c>
      <c r="R216" s="7">
        <f t="shared" si="46"/>
        <v>0.116870997797619</v>
      </c>
      <c r="S216" s="7">
        <f>Brahmaputra!K216-Q216-R216-AVERAGE(Brahmaputra!$K$2:$K$349)</f>
        <v>3.9835480357143238E-3</v>
      </c>
      <c r="T216" s="7">
        <f>AVERAGE(Brahmaputra!L210:L221)-AVERAGE(Brahmaputra!$L$2:$L$349)</f>
        <v>-0.43296147692528297</v>
      </c>
      <c r="U216" s="7">
        <f t="shared" si="47"/>
        <v>-2.1226351544047617</v>
      </c>
      <c r="V216" s="7">
        <f>Brahmaputra!L216-T216-U216-AVERAGE(Brahmaputra!$L$2:$L$349)</f>
        <v>0.17415419440476043</v>
      </c>
      <c r="W216" s="7">
        <f>AVERAGE(Brahmaputra!M210:M221)-AVERAGE(Brahmaputra!$M$2:$M$349)</f>
        <v>-8.1489159482758533E-3</v>
      </c>
      <c r="X216" s="7">
        <f t="shared" si="48"/>
        <v>-6.7878083333333394E-3</v>
      </c>
      <c r="Y216" s="7">
        <f>Brahmaputra!M216-W216-X216-AVERAGE(Brahmaputra!$M$2:$M$349)</f>
        <v>4.8475666666666917E-3</v>
      </c>
      <c r="Z216" s="7">
        <f>AVERAGE(Brahmaputra!N210:N221)-AVERAGE(Brahmaputra!$N$2:$N$349)</f>
        <v>-0.55945529474137889</v>
      </c>
      <c r="AA216" s="7">
        <f t="shared" si="49"/>
        <v>-1.0832380851488095</v>
      </c>
      <c r="AB216" s="7">
        <f>Brahmaputra!N216-Z216-AA216-AVERAGE(Brahmaputra!$N$2:$N$349)</f>
        <v>0.15009368264880951</v>
      </c>
      <c r="AC216" s="7">
        <f>AVERAGE(Brahmaputra!O210:O221)-AVERAGE(Brahmaputra!$O$2:$O$349)</f>
        <v>0.17699063218391053</v>
      </c>
      <c r="AD216" s="7">
        <f t="shared" si="50"/>
        <v>-3.2371246011905441E-2</v>
      </c>
      <c r="AE216" s="7">
        <f>Brahmaputra!O216-AC216-AD216-AVERAGE(Brahmaputra!$O$2:$O$349)</f>
        <v>-4.293243148809367E-2</v>
      </c>
      <c r="AF216" s="7">
        <f>AVERAGE(Brahmaputra!P210:P221)-AVERAGE(Brahmaputra!$P$2:$P$349)</f>
        <v>2.1850113247126601E-2</v>
      </c>
      <c r="AG216" s="7">
        <f t="shared" si="51"/>
        <v>-0.74812064749999996</v>
      </c>
      <c r="AH216" s="7">
        <f>Brahmaputra!P216-AF216-AG216-AVERAGE(Brahmaputra!$P$2:$P$349)</f>
        <v>-3.0671602500000006E-2</v>
      </c>
    </row>
    <row r="217" spans="1:34" x14ac:dyDescent="0.2">
      <c r="A217" s="3">
        <v>39431</v>
      </c>
      <c r="B217">
        <f t="shared" si="54"/>
        <v>2007</v>
      </c>
      <c r="C217">
        <f t="shared" si="55"/>
        <v>12</v>
      </c>
      <c r="D217" s="7">
        <f>AVERAGE(Brahmaputra!D211:D222)</f>
        <v>-2.9719325225</v>
      </c>
      <c r="E217" s="7">
        <f t="shared" si="42"/>
        <v>-7.6711023341964264</v>
      </c>
      <c r="F217" s="7">
        <f>Brahmaputra!D217-D217-E217</f>
        <v>0.6165446466964255</v>
      </c>
      <c r="G217" s="7">
        <f t="shared" si="56"/>
        <v>-1.691116128128785</v>
      </c>
      <c r="H217" s="7">
        <f>AVERAGE(Brahmaputra!H211:H222)-AVERAGE(Brahmaputra!$H$2:$H$349)</f>
        <v>-0.1277036117529633</v>
      </c>
      <c r="I217" s="7">
        <f t="shared" si="43"/>
        <v>0.11721601964302408</v>
      </c>
      <c r="J217" s="7">
        <f>Brahmaputra!H217-H217-I217-AVERAGE(Brahmaputra!$H$2:$H$349)</f>
        <v>0.12898962785698131</v>
      </c>
      <c r="K217" s="7">
        <f>AVERAGE(Brahmaputra!I211:I222)-AVERAGE(Brahmaputra!$I$2:$I$349)</f>
        <v>-1.9419662205460213</v>
      </c>
      <c r="L217" s="7">
        <f t="shared" si="44"/>
        <v>-0.36286529005954549</v>
      </c>
      <c r="M217" s="7">
        <f>Brahmaputra!I217-K217-L217-AVERAGE(Brahmaputra!$I$2:$I$349)</f>
        <v>-1.8134082737901736E-3</v>
      </c>
      <c r="N217" s="7">
        <f>AVERAGE(Brahmaputra!J211:J222)-AVERAGE(Brahmaputra!$J$2:$J$349)</f>
        <v>-4.1956664770117058E-2</v>
      </c>
      <c r="O217" s="7">
        <f t="shared" si="45"/>
        <v>-1.4915722126785718</v>
      </c>
      <c r="P217" s="7">
        <f>Brahmaputra!J217-N217-O217-AVERAGE(Brahmaputra!$J$2:$J$349)</f>
        <v>0.10458542601190501</v>
      </c>
      <c r="Q217" s="7">
        <f>AVERAGE(Brahmaputra!K211:K222)-AVERAGE(Brahmaputra!$K$2:$K$349)</f>
        <v>-1.1425221379310457E-2</v>
      </c>
      <c r="R217" s="7">
        <f t="shared" si="46"/>
        <v>0.28360994648809518</v>
      </c>
      <c r="S217" s="7">
        <f>Brahmaputra!K217-Q217-R217-AVERAGE(Brahmaputra!$K$2:$K$349)</f>
        <v>-2.1740156488095241E-2</v>
      </c>
      <c r="T217" s="7">
        <f>AVERAGE(Brahmaputra!L211:L222)-AVERAGE(Brahmaputra!$L$2:$L$349)</f>
        <v>-0.45617077109195137</v>
      </c>
      <c r="U217" s="7">
        <f t="shared" si="47"/>
        <v>-2.9537349427678565</v>
      </c>
      <c r="V217" s="7">
        <f>Brahmaputra!L217-T217-U217-AVERAGE(Brahmaputra!$L$2:$L$349)</f>
        <v>0.20893588693452436</v>
      </c>
      <c r="W217" s="7">
        <f>AVERAGE(Brahmaputra!M211:M222)-AVERAGE(Brahmaputra!$M$2:$M$349)</f>
        <v>-8.1487559482758543E-3</v>
      </c>
      <c r="X217" s="7">
        <f t="shared" si="48"/>
        <v>-9.6227267172619049E-2</v>
      </c>
      <c r="Y217" s="7">
        <f>Brahmaputra!M217-W217-X217-AVERAGE(Brahmaputra!$M$2:$M$349)</f>
        <v>3.8781355059523959E-3</v>
      </c>
      <c r="Z217" s="7">
        <f>AVERAGE(Brahmaputra!N211:N222)-AVERAGE(Brahmaputra!$N$2:$N$349)</f>
        <v>-0.56389047640804568</v>
      </c>
      <c r="AA217" s="7">
        <f t="shared" si="49"/>
        <v>-0.56486741089285708</v>
      </c>
      <c r="AB217" s="7">
        <f>Brahmaputra!N217-Z217-AA217-AVERAGE(Brahmaputra!$N$2:$N$349)</f>
        <v>8.3221640059524038E-2</v>
      </c>
      <c r="AC217" s="7">
        <f>AVERAGE(Brahmaputra!O211:O222)-AVERAGE(Brahmaputra!$O$2:$O$349)</f>
        <v>0.16974556801724283</v>
      </c>
      <c r="AD217" s="7">
        <f t="shared" si="50"/>
        <v>-1.8336483524702381</v>
      </c>
      <c r="AE217" s="7">
        <f>Brahmaputra!O217-AC217-AD217-AVERAGE(Brahmaputra!$O$2:$O$349)</f>
        <v>0.11377480913690619</v>
      </c>
      <c r="AF217" s="7">
        <f>AVERAGE(Brahmaputra!P211:P222)-AVERAGE(Brahmaputra!$P$2:$P$349)</f>
        <v>9.5824040804598498E-3</v>
      </c>
      <c r="AG217" s="7">
        <f t="shared" si="51"/>
        <v>-0.76901577732142856</v>
      </c>
      <c r="AH217" s="7">
        <f>Brahmaputra!P217-AF217-AG217-AVERAGE(Brahmaputra!$P$2:$P$349)</f>
        <v>-3.2834835119045502E-3</v>
      </c>
    </row>
    <row r="218" spans="1:34" x14ac:dyDescent="0.2">
      <c r="A218" s="3">
        <v>39462</v>
      </c>
      <c r="B218">
        <f t="shared" si="54"/>
        <v>2008</v>
      </c>
      <c r="C218">
        <f t="shared" si="55"/>
        <v>1</v>
      </c>
      <c r="D218" s="7">
        <f>AVERAGE(Brahmaputra!D212:D223)</f>
        <v>-3.0557516733333334</v>
      </c>
      <c r="E218" s="7">
        <f t="shared" si="42"/>
        <v>-9.8310118021726201</v>
      </c>
      <c r="F218" s="7">
        <f>Brahmaputra!D218-D218-E218</f>
        <v>0.24767579550595364</v>
      </c>
      <c r="G218" s="7"/>
      <c r="H218" s="7">
        <f>AVERAGE(Brahmaputra!H212:H223)-AVERAGE(Brahmaputra!$H$2:$H$349)</f>
        <v>-0.10831477758642905</v>
      </c>
      <c r="I218" s="7">
        <f t="shared" si="43"/>
        <v>-0.70243490354141613</v>
      </c>
      <c r="J218" s="7">
        <f>Brahmaputra!H218-H218-I218-AVERAGE(Brahmaputra!$H$2:$H$349)</f>
        <v>9.6976326874823826E-2</v>
      </c>
      <c r="K218" s="7">
        <f>AVERAGE(Brahmaputra!I212:I223)-AVERAGE(Brahmaputra!$I$2:$I$349)</f>
        <v>-2.050477828046013</v>
      </c>
      <c r="L218" s="7">
        <f t="shared" si="44"/>
        <v>-0.18310013217261201</v>
      </c>
      <c r="M218" s="7">
        <f>Brahmaputra!I218-K218-L218-AVERAGE(Brahmaputra!$I$2:$I$349)</f>
        <v>2.1665013392748733E-3</v>
      </c>
      <c r="N218" s="7">
        <f>AVERAGE(Brahmaputra!J212:J223)-AVERAGE(Brahmaputra!$J$2:$J$349)</f>
        <v>-5.9690278103450289E-2</v>
      </c>
      <c r="O218" s="7">
        <f t="shared" si="45"/>
        <v>-2.6937458217857149</v>
      </c>
      <c r="P218" s="7">
        <f>Brahmaputra!J218-N218-O218-AVERAGE(Brahmaputra!$J$2:$J$349)</f>
        <v>7.1251108452381473E-2</v>
      </c>
      <c r="Q218" s="7">
        <f>AVERAGE(Brahmaputra!K212:K223)-AVERAGE(Brahmaputra!$K$2:$K$349)</f>
        <v>-1.8964545545977152E-2</v>
      </c>
      <c r="R218" s="7">
        <f t="shared" si="46"/>
        <v>0.284020681547619</v>
      </c>
      <c r="S218" s="7">
        <f>Brahmaputra!K218-Q218-R218-AVERAGE(Brahmaputra!$K$2:$K$349)</f>
        <v>-8.9920973809523019E-3</v>
      </c>
      <c r="T218" s="7">
        <f>AVERAGE(Brahmaputra!L212:L223)-AVERAGE(Brahmaputra!$L$2:$L$349)</f>
        <v>-0.37708502359194984</v>
      </c>
      <c r="U218" s="7">
        <f t="shared" si="47"/>
        <v>-3.5539900079464291</v>
      </c>
      <c r="V218" s="7">
        <f>Brahmaputra!L218-T218-U218-AVERAGE(Brahmaputra!$L$2:$L$349)</f>
        <v>0.19940141461309491</v>
      </c>
      <c r="W218" s="7">
        <f>AVERAGE(Brahmaputra!M212:M223)-AVERAGE(Brahmaputra!$M$2:$M$349)</f>
        <v>-8.9955426149425366E-3</v>
      </c>
      <c r="X218" s="7">
        <f t="shared" si="48"/>
        <v>-1.2000330327380931E-2</v>
      </c>
      <c r="Y218" s="7">
        <f>Brahmaputra!M218-W218-X218-AVERAGE(Brahmaputra!$M$2:$M$349)</f>
        <v>-1.6986346726190482E-3</v>
      </c>
      <c r="Z218" s="7">
        <f>AVERAGE(Brahmaputra!N212:N223)-AVERAGE(Brahmaputra!$N$2:$N$349)</f>
        <v>-0.57260143724137902</v>
      </c>
      <c r="AA218" s="7">
        <f t="shared" si="49"/>
        <v>0.22313553074404791</v>
      </c>
      <c r="AB218" s="7">
        <f>Brahmaputra!N218-Z218-AA218-AVERAGE(Brahmaputra!$N$2:$N$349)</f>
        <v>-0.16258016074404802</v>
      </c>
      <c r="AC218" s="7">
        <f>AVERAGE(Brahmaputra!O212:O223)-AVERAGE(Brahmaputra!$O$2:$O$349)</f>
        <v>0.17306117551724398</v>
      </c>
      <c r="AD218" s="7">
        <f t="shared" si="50"/>
        <v>-2.4335143675297619</v>
      </c>
      <c r="AE218" s="7">
        <f>Brahmaputra!O218-AC218-AD218-AVERAGE(Brahmaputra!$O$2:$O$349)</f>
        <v>9.7236366964281729E-3</v>
      </c>
      <c r="AF218" s="7">
        <f>AVERAGE(Brahmaputra!P212:P223)-AVERAGE(Brahmaputra!$P$2:$P$349)</f>
        <v>-3.2681650086206715E-2</v>
      </c>
      <c r="AG218" s="7">
        <f t="shared" si="51"/>
        <v>-0.75938111583333334</v>
      </c>
      <c r="AH218" s="7">
        <f>Brahmaputra!P218-AF218-AG218-AVERAGE(Brahmaputra!$P$2:$P$349)</f>
        <v>4.1440219166666736E-2</v>
      </c>
    </row>
    <row r="219" spans="1:34" x14ac:dyDescent="0.2">
      <c r="A219" s="3">
        <v>39493</v>
      </c>
      <c r="B219">
        <f t="shared" si="54"/>
        <v>2008</v>
      </c>
      <c r="C219">
        <f t="shared" si="55"/>
        <v>2</v>
      </c>
      <c r="D219" s="7">
        <f>AVERAGE(Brahmaputra!D213:D224)</f>
        <v>-3.0685541549999997</v>
      </c>
      <c r="E219" s="7">
        <f t="shared" si="42"/>
        <v>-10.399447832172621</v>
      </c>
      <c r="F219" s="7">
        <f>Brahmaputra!D219-D219-E219</f>
        <v>0.80789437717261947</v>
      </c>
      <c r="G219" s="7"/>
      <c r="H219" s="7">
        <f>AVERAGE(Brahmaputra!H213:H224)-AVERAGE(Brahmaputra!$H$2:$H$349)</f>
        <v>-9.1031655919891818E-2</v>
      </c>
      <c r="I219" s="7">
        <f t="shared" si="43"/>
        <v>-1.1313571025597184</v>
      </c>
      <c r="J219" s="7">
        <f>Brahmaputra!H219-H219-I219-AVERAGE(Brahmaputra!$H$2:$H$349)</f>
        <v>5.8114914226621295E-2</v>
      </c>
      <c r="K219" s="7">
        <f>AVERAGE(Brahmaputra!I213:I224)-AVERAGE(Brahmaputra!$I$2:$I$349)</f>
        <v>-2.1641882313793559</v>
      </c>
      <c r="L219" s="7">
        <f t="shared" si="44"/>
        <v>5.4967789672630829E-2</v>
      </c>
      <c r="M219" s="7">
        <f>Brahmaputra!I219-K219-L219-AVERAGE(Brahmaputra!$I$2:$I$349)</f>
        <v>-4.411471726371019E-4</v>
      </c>
      <c r="N219" s="7">
        <f>AVERAGE(Brahmaputra!J213:J224)-AVERAGE(Brahmaputra!$J$2:$J$349)</f>
        <v>-3.3445518936782825E-2</v>
      </c>
      <c r="O219" s="7">
        <f t="shared" si="45"/>
        <v>-3.2128204064583334</v>
      </c>
      <c r="P219" s="7">
        <f>Brahmaputra!J219-N219-O219-AVERAGE(Brahmaputra!$J$2:$J$349)</f>
        <v>3.7451483958332865E-2</v>
      </c>
      <c r="Q219" s="7">
        <f>AVERAGE(Brahmaputra!K213:K224)-AVERAGE(Brahmaputra!$K$2:$K$349)</f>
        <v>-2.3752576379310497E-2</v>
      </c>
      <c r="R219" s="7">
        <f t="shared" si="46"/>
        <v>3.4406856696428567E-2</v>
      </c>
      <c r="S219" s="7">
        <f>Brahmaputra!K219-Q219-R219-AVERAGE(Brahmaputra!$K$2:$K$349)</f>
        <v>-6.0065091696428596E-2</v>
      </c>
      <c r="T219" s="7">
        <f>AVERAGE(Brahmaputra!L213:L224)-AVERAGE(Brahmaputra!$L$2:$L$349)</f>
        <v>-0.29178473692528328</v>
      </c>
      <c r="U219" s="7">
        <f t="shared" si="47"/>
        <v>-3.8932249065476183</v>
      </c>
      <c r="V219" s="7">
        <f>Brahmaputra!L219-T219-U219-AVERAGE(Brahmaputra!$L$2:$L$349)</f>
        <v>0.32423499654761834</v>
      </c>
      <c r="W219" s="7">
        <f>AVERAGE(Brahmaputra!M213:M224)-AVERAGE(Brahmaputra!$M$2:$M$349)</f>
        <v>-9.576931781609177E-3</v>
      </c>
      <c r="X219" s="7">
        <f t="shared" si="48"/>
        <v>-1.1441993244047627E-2</v>
      </c>
      <c r="Y219" s="7">
        <f>Brahmaputra!M219-W219-X219-AVERAGE(Brahmaputra!$M$2:$M$349)</f>
        <v>-1.187942589285701E-3</v>
      </c>
      <c r="Z219" s="7">
        <f>AVERAGE(Brahmaputra!N213:N224)-AVERAGE(Brahmaputra!$N$2:$N$349)</f>
        <v>-0.57630222390804553</v>
      </c>
      <c r="AA219" s="7">
        <f t="shared" si="49"/>
        <v>1.2550268405654763</v>
      </c>
      <c r="AB219" s="7">
        <f>Brahmaputra!N219-Z219-AA219-AVERAGE(Brahmaputra!$N$2:$N$349)</f>
        <v>-2.8186263898809738E-2</v>
      </c>
      <c r="AC219" s="7">
        <f>AVERAGE(Brahmaputra!O213:O224)-AVERAGE(Brahmaputra!$O$2:$O$349)</f>
        <v>0.17422036635057836</v>
      </c>
      <c r="AD219" s="7">
        <f t="shared" si="50"/>
        <v>-2.758445452797619</v>
      </c>
      <c r="AE219" s="7">
        <f>Brahmaputra!O219-AC219-AD219-AVERAGE(Brahmaputra!$O$2:$O$349)</f>
        <v>0.4383553611309523</v>
      </c>
      <c r="AF219" s="7">
        <f>AVERAGE(Brahmaputra!P213:P224)-AVERAGE(Brahmaputra!$P$2:$P$349)</f>
        <v>-5.2694605086206603E-2</v>
      </c>
      <c r="AG219" s="7">
        <f t="shared" si="51"/>
        <v>-0.73655440919642856</v>
      </c>
      <c r="AH219" s="7">
        <f>Brahmaputra!P219-AF219-AG219-AVERAGE(Brahmaputra!$P$2:$P$349)</f>
        <v>3.962527752976186E-2</v>
      </c>
    </row>
    <row r="220" spans="1:34" x14ac:dyDescent="0.2">
      <c r="A220" s="3">
        <v>39522</v>
      </c>
      <c r="B220">
        <f t="shared" si="54"/>
        <v>2008</v>
      </c>
      <c r="C220">
        <f t="shared" si="55"/>
        <v>3</v>
      </c>
      <c r="D220" s="7">
        <f>AVERAGE(Brahmaputra!D214:D225)</f>
        <v>-3.0997085491666669</v>
      </c>
      <c r="E220" s="7">
        <f t="shared" ref="E220:E283" si="57">E208</f>
        <v>-8.9591136421726176</v>
      </c>
      <c r="F220" s="7">
        <f>Brahmaputra!D220-D220-E220</f>
        <v>7.0100213392851884E-3</v>
      </c>
      <c r="G220" s="7"/>
      <c r="H220" s="7">
        <f>AVERAGE(Brahmaputra!H214:H225)-AVERAGE(Brahmaputra!$H$2:$H$349)</f>
        <v>-6.240616758645956E-2</v>
      </c>
      <c r="I220" s="7">
        <f t="shared" ref="I220:I283" si="58">I208</f>
        <v>-1.4790100816072709</v>
      </c>
      <c r="J220" s="7">
        <f>Brahmaputra!H220-H220-I220-AVERAGE(Brahmaputra!$H$2:$H$349)</f>
        <v>2.9974434940754691E-2</v>
      </c>
      <c r="K220" s="7">
        <f>AVERAGE(Brahmaputra!I214:I225)-AVERAGE(Brahmaputra!$I$2:$I$349)</f>
        <v>-2.2488102972126995</v>
      </c>
      <c r="L220" s="7">
        <f t="shared" ref="L220:L283" si="59">L208</f>
        <v>0.38689349922620409</v>
      </c>
      <c r="M220" s="7">
        <f>Brahmaputra!I220-K220-L220-AVERAGE(Brahmaputra!$I$2:$I$349)</f>
        <v>-1.1767610892860603E-2</v>
      </c>
      <c r="N220" s="7">
        <f>AVERAGE(Brahmaputra!J214:J225)-AVERAGE(Brahmaputra!$J$2:$J$349)</f>
        <v>-2.5801500603448879E-2</v>
      </c>
      <c r="O220" s="7">
        <f t="shared" ref="O220:O283" si="60">O208</f>
        <v>-3.3254686616666671</v>
      </c>
      <c r="P220" s="7">
        <f>Brahmaputra!J220-N220-O220-AVERAGE(Brahmaputra!$J$2:$J$349)</f>
        <v>-5.2265079166667228E-2</v>
      </c>
      <c r="Q220" s="7">
        <f>AVERAGE(Brahmaputra!K214:K225)-AVERAGE(Brahmaputra!$K$2:$K$349)</f>
        <v>-2.8791775545977172E-2</v>
      </c>
      <c r="R220" s="7">
        <f t="shared" ref="R220:R283" si="61">R208</f>
        <v>3.16305175892857E-2</v>
      </c>
      <c r="S220" s="7">
        <f>Brahmaputra!K220-Q220-R220-AVERAGE(Brahmaputra!$K$2:$K$349)</f>
        <v>-1.6493023422619046E-2</v>
      </c>
      <c r="T220" s="7">
        <f>AVERAGE(Brahmaputra!L214:L225)-AVERAGE(Brahmaputra!$L$2:$L$349)</f>
        <v>-0.27121795609195143</v>
      </c>
      <c r="U220" s="7">
        <f t="shared" ref="U220:U283" si="62">U208</f>
        <v>-3.7069207016071424</v>
      </c>
      <c r="V220" s="7">
        <f>Brahmaputra!L220-T220-U220-AVERAGE(Brahmaputra!$L$2:$L$349)</f>
        <v>8.8265260773809473E-2</v>
      </c>
      <c r="W220" s="7">
        <f>AVERAGE(Brahmaputra!M214:M225)-AVERAGE(Brahmaputra!$M$2:$M$349)</f>
        <v>-1.0162190948275834E-2</v>
      </c>
      <c r="X220" s="7">
        <f t="shared" ref="X220:X283" si="63">X208</f>
        <v>-1.138205517857141E-2</v>
      </c>
      <c r="Y220" s="7">
        <f>Brahmaputra!M220-W220-X220-AVERAGE(Brahmaputra!$M$2:$M$349)</f>
        <v>-6.6262148809526078E-4</v>
      </c>
      <c r="Z220" s="7">
        <f>AVERAGE(Brahmaputra!N214:N225)-AVERAGE(Brahmaputra!$N$2:$N$349)</f>
        <v>-0.57640891807471228</v>
      </c>
      <c r="AA220" s="7">
        <f t="shared" ref="AA220:AA283" si="64">AA208</f>
        <v>2.3465298505952386</v>
      </c>
      <c r="AB220" s="7">
        <f>Brahmaputra!N220-Z220-AA220-AVERAGE(Brahmaputra!$N$2:$N$349)</f>
        <v>-0.4211239097619055</v>
      </c>
      <c r="AC220" s="7">
        <f>AVERAGE(Brahmaputra!O214:O225)-AVERAGE(Brahmaputra!$O$2:$O$349)</f>
        <v>0.17904667385057849</v>
      </c>
      <c r="AD220" s="7">
        <f t="shared" ref="AD220:AD283" si="65">AD208</f>
        <v>-2.5350125833333319</v>
      </c>
      <c r="AE220" s="7">
        <f>Brahmaputra!O220-AC220-AD220-AVERAGE(Brahmaputra!$O$2:$O$349)</f>
        <v>0.36938601416666472</v>
      </c>
      <c r="AF220" s="7">
        <f>AVERAGE(Brahmaputra!P214:P225)-AVERAGE(Brahmaputra!$P$2:$P$349)</f>
        <v>-5.5155035919539963E-2</v>
      </c>
      <c r="AG220" s="7">
        <f t="shared" ref="AG220:AG283" si="66">AG208</f>
        <v>-0.6663830883035714</v>
      </c>
      <c r="AH220" s="7">
        <f>Brahmaputra!P220-AF220-AG220-AVERAGE(Brahmaputra!$P$2:$P$349)</f>
        <v>2.1678717470238085E-2</v>
      </c>
    </row>
    <row r="221" spans="1:34" x14ac:dyDescent="0.2">
      <c r="A221" s="3">
        <v>39553</v>
      </c>
      <c r="B221">
        <f t="shared" si="54"/>
        <v>2008</v>
      </c>
      <c r="C221">
        <f t="shared" si="55"/>
        <v>4</v>
      </c>
      <c r="D221" s="7">
        <f>AVERAGE(Brahmaputra!D215:D226)</f>
        <v>-3.5480124875000008</v>
      </c>
      <c r="E221" s="7">
        <f t="shared" si="57"/>
        <v>-4.1105988170833339</v>
      </c>
      <c r="F221" s="7">
        <f>Brahmaputra!D221-D221-E221</f>
        <v>-2.6134965416664713E-2</v>
      </c>
      <c r="G221" s="7"/>
      <c r="H221" s="7">
        <f>AVERAGE(Brahmaputra!H215:H226)-AVERAGE(Brahmaputra!$H$2:$H$349)</f>
        <v>-0.10407283425297464</v>
      </c>
      <c r="I221" s="7">
        <f t="shared" si="58"/>
        <v>-1.7137204121727336</v>
      </c>
      <c r="J221" s="7">
        <f>Brahmaputra!H221-H221-I221-AVERAGE(Brahmaputra!$H$2:$H$349)</f>
        <v>-4.7447578273249746E-3</v>
      </c>
      <c r="K221" s="7">
        <f>AVERAGE(Brahmaputra!I215:I226)-AVERAGE(Brahmaputra!$I$2:$I$349)</f>
        <v>-2.3338996630460258</v>
      </c>
      <c r="L221" s="7">
        <f t="shared" si="59"/>
        <v>0.71717339565478255</v>
      </c>
      <c r="M221" s="7">
        <f>Brahmaputra!I221-K221-L221-AVERAGE(Brahmaputra!$I$2:$I$349)</f>
        <v>1.8531658511889759E-2</v>
      </c>
      <c r="N221" s="7">
        <f>AVERAGE(Brahmaputra!J215:J226)-AVERAGE(Brahmaputra!$J$2:$J$349)</f>
        <v>-0.12487991727011583</v>
      </c>
      <c r="O221" s="7">
        <f t="shared" si="60"/>
        <v>-2.9575804788095241</v>
      </c>
      <c r="P221" s="7">
        <f>Brahmaputra!J221-N221-O221-AVERAGE(Brahmaputra!$J$2:$J$349)</f>
        <v>-1.6967595357143317E-2</v>
      </c>
      <c r="Q221" s="7">
        <f>AVERAGE(Brahmaputra!K215:K226)-AVERAGE(Brahmaputra!$K$2:$K$349)</f>
        <v>-2.9569038879310505E-2</v>
      </c>
      <c r="R221" s="7">
        <f t="shared" si="61"/>
        <v>-6.7919355922619051E-2</v>
      </c>
      <c r="S221" s="7">
        <f>Brahmaputra!K221-Q221-R221-AVERAGE(Brahmaputra!$K$2:$K$349)</f>
        <v>1.2296943422619055E-2</v>
      </c>
      <c r="T221" s="7">
        <f>AVERAGE(Brahmaputra!L215:L226)-AVERAGE(Brahmaputra!$L$2:$L$349)</f>
        <v>-0.40786915442528393</v>
      </c>
      <c r="U221" s="7">
        <f t="shared" si="62"/>
        <v>-2.2841316058333341</v>
      </c>
      <c r="V221" s="7">
        <f>Brahmaputra!L221-T221-U221-AVERAGE(Brahmaputra!$L$2:$L$349)</f>
        <v>0.15090894333333438</v>
      </c>
      <c r="W221" s="7">
        <f>AVERAGE(Brahmaputra!M215:M226)-AVERAGE(Brahmaputra!$M$2:$M$349)</f>
        <v>-1.0747450114942492E-2</v>
      </c>
      <c r="X221" s="7">
        <f t="shared" si="63"/>
        <v>-6.833581175595238E-2</v>
      </c>
      <c r="Y221" s="7">
        <f>Brahmaputra!M221-W221-X221-AVERAGE(Brahmaputra!$M$2:$M$349)</f>
        <v>3.8635942559523684E-3</v>
      </c>
      <c r="Z221" s="7">
        <f>AVERAGE(Brahmaputra!N215:N226)-AVERAGE(Brahmaputra!$N$2:$N$349)</f>
        <v>-0.57639751640804548</v>
      </c>
      <c r="AA221" s="7">
        <f t="shared" si="64"/>
        <v>3.3466519697916675</v>
      </c>
      <c r="AB221" s="7">
        <f>Brahmaputra!N221-Z221-AA221-AVERAGE(Brahmaputra!$N$2:$N$349)</f>
        <v>-0.4698995906250012</v>
      </c>
      <c r="AC221" s="7">
        <f>AVERAGE(Brahmaputra!O215:O226)-AVERAGE(Brahmaputra!$O$2:$O$349)</f>
        <v>0.18888851385058025</v>
      </c>
      <c r="AD221" s="7">
        <f t="shared" si="65"/>
        <v>-0.60610946633928542</v>
      </c>
      <c r="AE221" s="7">
        <f>Brahmaputra!O221-AC221-AD221-AVERAGE(Brahmaputra!$O$2:$O$349)</f>
        <v>0.24046266717261666</v>
      </c>
      <c r="AF221" s="7">
        <f>AVERAGE(Brahmaputra!P215:P226)-AVERAGE(Brahmaputra!$P$2:$P$349)</f>
        <v>-0.14946593508620654</v>
      </c>
      <c r="AG221" s="7">
        <f t="shared" si="66"/>
        <v>-0.47663300770833333</v>
      </c>
      <c r="AH221" s="7">
        <f>Brahmaputra!P221-AF221-AG221-AVERAGE(Brahmaputra!$P$2:$P$349)</f>
        <v>3.9442116041666475E-2</v>
      </c>
    </row>
    <row r="222" spans="1:34" x14ac:dyDescent="0.2">
      <c r="A222" s="3">
        <v>39583</v>
      </c>
      <c r="B222">
        <f t="shared" si="54"/>
        <v>2008</v>
      </c>
      <c r="C222">
        <f t="shared" si="55"/>
        <v>5</v>
      </c>
      <c r="D222" s="7">
        <f>AVERAGE(Brahmaputra!D216:D227)</f>
        <v>-3.6676293800000006</v>
      </c>
      <c r="E222" s="7">
        <f t="shared" si="57"/>
        <v>1.2718823487797624</v>
      </c>
      <c r="F222" s="7">
        <f>Brahmaputra!D222-D222-E222</f>
        <v>-2.6373054087797616</v>
      </c>
      <c r="G222" s="7"/>
      <c r="H222" s="7">
        <f>AVERAGE(Brahmaputra!H216:H227)-AVERAGE(Brahmaputra!$H$2:$H$349)</f>
        <v>-0.12570979758652356</v>
      </c>
      <c r="I222" s="7">
        <f t="shared" si="58"/>
        <v>-1.3916413443748752</v>
      </c>
      <c r="J222" s="7">
        <f>Brahmaputra!H222-H222-I222-AVERAGE(Brahmaputra!$H$2:$H$349)</f>
        <v>-0.26368295229156047</v>
      </c>
      <c r="K222" s="7">
        <f>AVERAGE(Brahmaputra!I216:I227)-AVERAGE(Brahmaputra!$I$2:$I$349)</f>
        <v>-2.4114511872127196</v>
      </c>
      <c r="L222" s="7">
        <f t="shared" si="59"/>
        <v>1.0434534668750075</v>
      </c>
      <c r="M222" s="7">
        <f>Brahmaputra!I222-K222-L222-AVERAGE(Brahmaputra!$I$2:$I$349)</f>
        <v>-5.2050518541648216E-2</v>
      </c>
      <c r="N222" s="7">
        <f>AVERAGE(Brahmaputra!J216:J227)-AVERAGE(Brahmaputra!$J$2:$J$349)</f>
        <v>-0.18474789560344984</v>
      </c>
      <c r="O222" s="7">
        <f t="shared" si="60"/>
        <v>-1.5444974760416668</v>
      </c>
      <c r="P222" s="7">
        <f>Brahmaputra!J222-N222-O222-AVERAGE(Brahmaputra!$J$2:$J$349)</f>
        <v>-0.43630729979166682</v>
      </c>
      <c r="Q222" s="7">
        <f>AVERAGE(Brahmaputra!K216:K227)-AVERAGE(Brahmaputra!$K$2:$K$349)</f>
        <v>-3.1969123879310501E-2</v>
      </c>
      <c r="R222" s="7">
        <f t="shared" si="61"/>
        <v>-6.0785711785714319E-2</v>
      </c>
      <c r="S222" s="7">
        <f>Brahmaputra!K222-Q222-R222-AVERAGE(Brahmaputra!$K$2:$K$349)</f>
        <v>4.1695104285714379E-2</v>
      </c>
      <c r="T222" s="7">
        <f>AVERAGE(Brahmaputra!L216:L227)-AVERAGE(Brahmaputra!$L$2:$L$349)</f>
        <v>-0.37776181525861663</v>
      </c>
      <c r="U222" s="7">
        <f t="shared" si="62"/>
        <v>-0.1956460049107136</v>
      </c>
      <c r="V222" s="7">
        <f>Brahmaputra!L222-T222-U222-AVERAGE(Brahmaputra!$L$2:$L$349)</f>
        <v>-0.66784211675595362</v>
      </c>
      <c r="W222" s="7">
        <f>AVERAGE(Brahmaputra!M216:M227)-AVERAGE(Brahmaputra!$M$2:$M$349)</f>
        <v>-1.1332709281609177E-2</v>
      </c>
      <c r="X222" s="7">
        <f t="shared" si="63"/>
        <v>-0.14760211184523811</v>
      </c>
      <c r="Y222" s="7">
        <f>Brahmaputra!M222-W222-X222-AVERAGE(Brahmaputra!$M$2:$M$349)</f>
        <v>1.1153013511904786E-2</v>
      </c>
      <c r="Z222" s="7">
        <f>AVERAGE(Brahmaputra!N216:N227)-AVERAGE(Brahmaputra!$N$2:$N$349)</f>
        <v>-0.56181122807471207</v>
      </c>
      <c r="AA222" s="7">
        <f t="shared" si="64"/>
        <v>2.2934716319345241</v>
      </c>
      <c r="AB222" s="7">
        <f>Brahmaputra!N222-Z222-AA222-AVERAGE(Brahmaputra!$N$2:$N$349)</f>
        <v>-0.67150606110119115</v>
      </c>
      <c r="AC222" s="7">
        <f>AVERAGE(Brahmaputra!O216:O227)-AVERAGE(Brahmaputra!$O$2:$O$349)</f>
        <v>0.19428670801724657</v>
      </c>
      <c r="AD222" s="7">
        <f t="shared" si="65"/>
        <v>1.3440184679761895</v>
      </c>
      <c r="AE222" s="7">
        <f>Brahmaputra!O222-AC222-AD222-AVERAGE(Brahmaputra!$O$2:$O$349)</f>
        <v>-0.33417071130952536</v>
      </c>
      <c r="AF222" s="7">
        <f>AVERAGE(Brahmaputra!P216:P227)-AVERAGE(Brahmaputra!$P$2:$P$349)</f>
        <v>-0.15713146508620668</v>
      </c>
      <c r="AG222" s="7">
        <f t="shared" si="66"/>
        <v>-6.8888486279761851E-2</v>
      </c>
      <c r="AH222" s="7">
        <f>Brahmaputra!P222-AF222-AG222-AVERAGE(Brahmaputra!$P$2:$P$349)</f>
        <v>-0.26460625538690485</v>
      </c>
    </row>
    <row r="223" spans="1:34" x14ac:dyDescent="0.2">
      <c r="A223" s="3">
        <v>39614</v>
      </c>
      <c r="B223">
        <f t="shared" si="54"/>
        <v>2008</v>
      </c>
      <c r="C223">
        <f t="shared" si="55"/>
        <v>6</v>
      </c>
      <c r="D223" s="7">
        <f>AVERAGE(Brahmaputra!D217:D228)</f>
        <v>-3.6887866850000006</v>
      </c>
      <c r="E223" s="7">
        <f t="shared" si="57"/>
        <v>6.5332860436309508</v>
      </c>
      <c r="F223" s="7">
        <f>Brahmaputra!D223-D223-E223</f>
        <v>-0.80698609863094983</v>
      </c>
      <c r="G223" s="7"/>
      <c r="H223" s="7">
        <f>AVERAGE(Brahmaputra!H217:H228)-AVERAGE(Brahmaputra!$H$2:$H$349)</f>
        <v>-0.14222489341977962</v>
      </c>
      <c r="I223" s="7">
        <f t="shared" si="58"/>
        <v>-0.33502070056533739</v>
      </c>
      <c r="J223" s="7">
        <f>Brahmaputra!H223-H223-I223-AVERAGE(Brahmaputra!$H$2:$H$349)</f>
        <v>-0.20832952026785279</v>
      </c>
      <c r="K223" s="7">
        <f>AVERAGE(Brahmaputra!I217:I228)-AVERAGE(Brahmaputra!$I$2:$I$349)</f>
        <v>-2.4921682738793436</v>
      </c>
      <c r="L223" s="7">
        <f t="shared" si="59"/>
        <v>0.9158503669047775</v>
      </c>
      <c r="M223" s="7">
        <f>Brahmaputra!I223-K223-L223-AVERAGE(Brahmaputra!$I$2:$I$349)</f>
        <v>-0.15469683190478634</v>
      </c>
      <c r="N223" s="7">
        <f>AVERAGE(Brahmaputra!J217:J228)-AVERAGE(Brahmaputra!$J$2:$J$349)</f>
        <v>-0.21012789143678301</v>
      </c>
      <c r="O223" s="7">
        <f t="shared" si="60"/>
        <v>0.84369749714285636</v>
      </c>
      <c r="P223" s="7">
        <f>Brahmaputra!J223-N223-O223-AVERAGE(Brahmaputra!$J$2:$J$349)</f>
        <v>-0.19411629714285628</v>
      </c>
      <c r="Q223" s="7">
        <f>AVERAGE(Brahmaputra!K217:K228)-AVERAGE(Brahmaputra!$K$2:$K$349)</f>
        <v>-3.4822463045977164E-2</v>
      </c>
      <c r="R223" s="7">
        <f t="shared" si="61"/>
        <v>-5.5129099434523848E-2</v>
      </c>
      <c r="S223" s="7">
        <f>Brahmaputra!K223-Q223-R223-AVERAGE(Brahmaputra!$K$2:$K$349)</f>
        <v>-3.953031889880948E-2</v>
      </c>
      <c r="T223" s="7">
        <f>AVERAGE(Brahmaputra!L217:L228)-AVERAGE(Brahmaputra!$L$2:$L$349)</f>
        <v>-0.36023093692528363</v>
      </c>
      <c r="U223" s="7">
        <f t="shared" si="62"/>
        <v>2.7778064690476203</v>
      </c>
      <c r="V223" s="7">
        <f>Brahmaputra!L223-T223-U223-AVERAGE(Brahmaputra!$L$2:$L$349)</f>
        <v>0.40363353095237997</v>
      </c>
      <c r="W223" s="7">
        <f>AVERAGE(Brahmaputra!M217:M228)-AVERAGE(Brahmaputra!$M$2:$M$349)</f>
        <v>-1.2179495948275831E-2</v>
      </c>
      <c r="X223" s="7">
        <f t="shared" si="63"/>
        <v>-6.6843621428571698E-3</v>
      </c>
      <c r="Y223" s="7">
        <f>Brahmaputra!M223-W223-X223-AVERAGE(Brahmaputra!$M$2:$M$349)</f>
        <v>-1.3867395238095215E-3</v>
      </c>
      <c r="Z223" s="7">
        <f>AVERAGE(Brahmaputra!N217:N228)-AVERAGE(Brahmaputra!$N$2:$N$349)</f>
        <v>-0.49397507224137871</v>
      </c>
      <c r="AA223" s="7">
        <f t="shared" si="64"/>
        <v>-0.57267241250000045</v>
      </c>
      <c r="AB223" s="7">
        <f>Brahmaputra!N223-Z223-AA223-AVERAGE(Brahmaputra!$N$2:$N$349)</f>
        <v>-0.33804466249999976</v>
      </c>
      <c r="AC223" s="7">
        <f>AVERAGE(Brahmaputra!O217:O228)-AVERAGE(Brahmaputra!$O$2:$O$349)</f>
        <v>0.21371901468391208</v>
      </c>
      <c r="AD223" s="7">
        <f t="shared" si="65"/>
        <v>1.9995909377380947</v>
      </c>
      <c r="AE223" s="7">
        <f>Brahmaputra!O223-AC223-AD223-AVERAGE(Brahmaputra!$O$2:$O$349)</f>
        <v>-9.5195957738095416E-2</v>
      </c>
      <c r="AF223" s="7">
        <f>AVERAGE(Brahmaputra!P217:P228)-AVERAGE(Brahmaputra!$P$2:$P$349)</f>
        <v>-0.15677741841953996</v>
      </c>
      <c r="AG223" s="7">
        <f t="shared" si="66"/>
        <v>0.96584900181547617</v>
      </c>
      <c r="AH223" s="7">
        <f>Brahmaputra!P223-AF223-AG223-AVERAGE(Brahmaputra!$P$2:$P$349)</f>
        <v>-0.17929831014880948</v>
      </c>
    </row>
    <row r="224" spans="1:34" x14ac:dyDescent="0.2">
      <c r="A224" s="3">
        <v>39644</v>
      </c>
      <c r="B224">
        <f t="shared" si="54"/>
        <v>2008</v>
      </c>
      <c r="C224">
        <f t="shared" si="55"/>
        <v>7</v>
      </c>
      <c r="D224" s="7">
        <f>AVERAGE(Brahmaputra!D218:D229)</f>
        <v>-3.7941522791666666</v>
      </c>
      <c r="E224" s="7">
        <f t="shared" si="57"/>
        <v>11.902680418601191</v>
      </c>
      <c r="F224" s="7">
        <f>Brahmaputra!D224-D224-E224</f>
        <v>-1.0040869694345247</v>
      </c>
      <c r="G224" s="7"/>
      <c r="H224" s="7">
        <f>AVERAGE(Brahmaputra!H218:H229)-AVERAGE(Brahmaputra!$H$2:$H$349)</f>
        <v>-0.15628332425308145</v>
      </c>
      <c r="I224" s="7">
        <f t="shared" si="58"/>
        <v>0.85920642654741641</v>
      </c>
      <c r="J224" s="7">
        <f>Brahmaputra!H224-H224-I224-AVERAGE(Brahmaputra!$H$2:$H$349)</f>
        <v>-0.11725797654730741</v>
      </c>
      <c r="K224" s="7">
        <f>AVERAGE(Brahmaputra!I218:I229)-AVERAGE(Brahmaputra!$I$2:$I$349)</f>
        <v>-2.5732598372126745</v>
      </c>
      <c r="L224" s="7">
        <f t="shared" si="59"/>
        <v>8.4406965357146646E-2</v>
      </c>
      <c r="M224" s="7">
        <f>Brahmaputra!I224-K224-L224-AVERAGE(Brahmaputra!$I$2:$I$349)</f>
        <v>-0.19955169702382136</v>
      </c>
      <c r="N224" s="7">
        <f>AVERAGE(Brahmaputra!J218:J229)-AVERAGE(Brahmaputra!$J$2:$J$349)</f>
        <v>-0.22878191977011664</v>
      </c>
      <c r="O224" s="7">
        <f t="shared" si="60"/>
        <v>3.7229272643154747</v>
      </c>
      <c r="P224" s="7">
        <f>Brahmaputra!J224-N224-O224-AVERAGE(Brahmaputra!$J$2:$J$349)</f>
        <v>-0.23284078598214109</v>
      </c>
      <c r="Q224" s="7">
        <f>AVERAGE(Brahmaputra!K218:K229)-AVERAGE(Brahmaputra!$K$2:$K$349)</f>
        <v>-3.5965615545977159E-2</v>
      </c>
      <c r="R224" s="7">
        <f t="shared" si="61"/>
        <v>-0.16249005544642856</v>
      </c>
      <c r="S224" s="7">
        <f>Brahmaputra!K224-Q224-R224-AVERAGE(Brahmaputra!$K$2:$K$349)</f>
        <v>-3.2187803869047626E-3</v>
      </c>
      <c r="T224" s="7">
        <f>AVERAGE(Brahmaputra!L218:L229)-AVERAGE(Brahmaputra!$L$2:$L$349)</f>
        <v>-0.37531828359194908</v>
      </c>
      <c r="U224" s="7">
        <f t="shared" si="62"/>
        <v>5.2761234117559557</v>
      </c>
      <c r="V224" s="7">
        <f>Brahmaputra!L224-T224-U224-AVERAGE(Brahmaputra!$L$2:$L$349)</f>
        <v>-0.13513806508929171</v>
      </c>
      <c r="W224" s="7">
        <f>AVERAGE(Brahmaputra!M218:M229)-AVERAGE(Brahmaputra!$M$2:$M$349)</f>
        <v>-1.2038958448275849E-2</v>
      </c>
      <c r="X224" s="7">
        <f t="shared" si="63"/>
        <v>8.9854504851190509E-2</v>
      </c>
      <c r="Y224" s="7">
        <f>Brahmaputra!M224-W224-X224-AVERAGE(Brahmaputra!$M$2:$M$349)</f>
        <v>-6.5823340178571832E-3</v>
      </c>
      <c r="Z224" s="7">
        <f>AVERAGE(Brahmaputra!N218:N229)-AVERAGE(Brahmaputra!$N$2:$N$349)</f>
        <v>-0.44504845057471232</v>
      </c>
      <c r="AA224" s="7">
        <f t="shared" si="64"/>
        <v>-1.6842659136904763</v>
      </c>
      <c r="AB224" s="7">
        <f>Brahmaputra!N224-Z224-AA224-AVERAGE(Brahmaputra!$N$2:$N$349)</f>
        <v>0.1782943170238096</v>
      </c>
      <c r="AC224" s="7">
        <f>AVERAGE(Brahmaputra!O218:O229)-AVERAGE(Brahmaputra!$O$2:$O$349)</f>
        <v>0.18927920301724477</v>
      </c>
      <c r="AD224" s="7">
        <f t="shared" si="65"/>
        <v>1.8777756315773804</v>
      </c>
      <c r="AE224" s="7">
        <f>Brahmaputra!O224-AC224-AD224-AVERAGE(Brahmaputra!$O$2:$O$349)</f>
        <v>-0.13360460991071399</v>
      </c>
      <c r="AF224" s="7">
        <f>AVERAGE(Brahmaputra!P218:P229)-AVERAGE(Brahmaputra!$P$2:$P$349)</f>
        <v>-0.15673683175287334</v>
      </c>
      <c r="AG224" s="7">
        <f t="shared" si="66"/>
        <v>1.8391404206845241</v>
      </c>
      <c r="AH224" s="7">
        <f>Brahmaputra!P224-AF224-AG224-AVERAGE(Brahmaputra!$P$2:$P$349)</f>
        <v>-0.35419942568452401</v>
      </c>
    </row>
    <row r="225" spans="1:34" x14ac:dyDescent="0.2">
      <c r="A225" s="3">
        <v>39675</v>
      </c>
      <c r="B225">
        <f t="shared" si="54"/>
        <v>2008</v>
      </c>
      <c r="C225">
        <f t="shared" si="55"/>
        <v>8</v>
      </c>
      <c r="D225" s="7">
        <f>AVERAGE(Brahmaputra!D219:D230)</f>
        <v>-3.8825724316666665</v>
      </c>
      <c r="E225" s="7">
        <f t="shared" si="57"/>
        <v>11.76650009080357</v>
      </c>
      <c r="F225" s="7">
        <f>Brahmaputra!D225-D225-E225</f>
        <v>1.6291949008630962</v>
      </c>
      <c r="G225" s="7"/>
      <c r="H225" s="7">
        <f>AVERAGE(Brahmaputra!H219:H230)-AVERAGE(Brahmaputra!$H$2:$H$349)</f>
        <v>-0.16978735258646793</v>
      </c>
      <c r="I225" s="7">
        <f t="shared" si="58"/>
        <v>1.5773398983329798</v>
      </c>
      <c r="J225" s="7">
        <f>Brahmaputra!H225-H225-I225-AVERAGE(Brahmaputra!$H$2:$H$349)</f>
        <v>0.24116189000051236</v>
      </c>
      <c r="K225" s="7">
        <f>AVERAGE(Brahmaputra!I219:I230)-AVERAGE(Brahmaputra!$I$2:$I$349)</f>
        <v>-2.6399725347126832</v>
      </c>
      <c r="L225" s="7">
        <f t="shared" si="59"/>
        <v>-0.7963218462797812</v>
      </c>
      <c r="M225" s="7">
        <f>Brahmaputra!I225-K225-L225-AVERAGE(Brahmaputra!$I$2:$I$349)</f>
        <v>-4.824513788689444E-2</v>
      </c>
      <c r="N225" s="7">
        <f>AVERAGE(Brahmaputra!J219:J230)-AVERAGE(Brahmaputra!$J$2:$J$349)</f>
        <v>-0.23969877893678326</v>
      </c>
      <c r="O225" s="7">
        <f t="shared" si="60"/>
        <v>4.498384583601192</v>
      </c>
      <c r="P225" s="7">
        <f>Brahmaputra!J225-N225-O225-AVERAGE(Brahmaputra!$J$2:$J$349)</f>
        <v>0.32406756389880798</v>
      </c>
      <c r="Q225" s="7">
        <f>AVERAGE(Brahmaputra!K219:K230)-AVERAGE(Brahmaputra!$K$2:$K$349)</f>
        <v>-3.4161943879310513E-2</v>
      </c>
      <c r="R225" s="7">
        <f t="shared" si="61"/>
        <v>-0.19940513428571427</v>
      </c>
      <c r="S225" s="7">
        <f>Brahmaputra!K225-Q225-R225-AVERAGE(Brahmaputra!$K$2:$K$349)</f>
        <v>1.1345967857143147E-3</v>
      </c>
      <c r="T225" s="7">
        <f>AVERAGE(Brahmaputra!L219:L230)-AVERAGE(Brahmaputra!$L$2:$L$349)</f>
        <v>-0.38715103692528263</v>
      </c>
      <c r="U225" s="7">
        <f t="shared" si="62"/>
        <v>5.5353023097916658</v>
      </c>
      <c r="V225" s="7">
        <f>Brahmaputra!L225-T225-U225-AVERAGE(Brahmaputra!$L$2:$L$349)</f>
        <v>0.58165573020833428</v>
      </c>
      <c r="W225" s="7">
        <f>AVERAGE(Brahmaputra!M219:M230)-AVERAGE(Brahmaputra!$M$2:$M$349)</f>
        <v>-1.2004731781609185E-2</v>
      </c>
      <c r="X225" s="7">
        <f t="shared" si="63"/>
        <v>9.0235917232142832E-2</v>
      </c>
      <c r="Y225" s="7">
        <f>Brahmaputra!M225-W225-X225-AVERAGE(Brahmaputra!$M$2:$M$349)</f>
        <v>-6.9941730654761447E-3</v>
      </c>
      <c r="Z225" s="7">
        <f>AVERAGE(Brahmaputra!N219:N230)-AVERAGE(Brahmaputra!$N$2:$N$349)</f>
        <v>-0.39776594390804543</v>
      </c>
      <c r="AA225" s="7">
        <f t="shared" si="64"/>
        <v>-1.9590079183928573</v>
      </c>
      <c r="AB225" s="7">
        <f>Brahmaputra!N225-Z225-AA225-AVERAGE(Brahmaputra!$N$2:$N$349)</f>
        <v>0.36497975505952374</v>
      </c>
      <c r="AC225" s="7">
        <f>AVERAGE(Brahmaputra!O219:O230)-AVERAGE(Brahmaputra!$O$2:$O$349)</f>
        <v>0.1555051055172445</v>
      </c>
      <c r="AD225" s="7">
        <f t="shared" si="65"/>
        <v>1.8896907220535706</v>
      </c>
      <c r="AE225" s="7">
        <f>Brahmaputra!O225-AC225-AD225-AVERAGE(Brahmaputra!$O$2:$O$349)</f>
        <v>-6.8640472886903225E-2</v>
      </c>
      <c r="AF225" s="7">
        <f>AVERAGE(Brahmaputra!P219:P230)-AVERAGE(Brahmaputra!$P$2:$P$349)</f>
        <v>-0.15753929175287329</v>
      </c>
      <c r="AG225" s="7">
        <f t="shared" si="66"/>
        <v>1.1302839557142861</v>
      </c>
      <c r="AH225" s="7">
        <f>Brahmaputra!P225-AF225-AG225-AVERAGE(Brahmaputra!$P$2:$P$349)</f>
        <v>0.24010030928571413</v>
      </c>
    </row>
    <row r="226" spans="1:34" x14ac:dyDescent="0.2">
      <c r="A226" s="3">
        <v>39706</v>
      </c>
      <c r="B226">
        <f t="shared" si="54"/>
        <v>2008</v>
      </c>
      <c r="C226">
        <f t="shared" si="55"/>
        <v>9</v>
      </c>
      <c r="D226" s="7">
        <f>AVERAGE(Brahmaputra!D220:D231)</f>
        <v>-4.0857047433333333</v>
      </c>
      <c r="E226" s="7">
        <f t="shared" si="57"/>
        <v>9.5500981902678568</v>
      </c>
      <c r="F226" s="7">
        <f>Brahmaputra!D226-D226-E226</f>
        <v>-0.24233896693452373</v>
      </c>
      <c r="G226" s="7"/>
      <c r="H226" s="7">
        <f>AVERAGE(Brahmaputra!H220:H231)-AVERAGE(Brahmaputra!$H$2:$H$349)</f>
        <v>-0.1809567859196477</v>
      </c>
      <c r="I226" s="7">
        <f t="shared" si="58"/>
        <v>1.8639302937797311</v>
      </c>
      <c r="J226" s="7">
        <f>Brahmaputra!H226-H226-I226-AVERAGE(Brahmaputra!$H$2:$H$349)</f>
        <v>1.9085657886876106E-2</v>
      </c>
      <c r="K226" s="7">
        <f>AVERAGE(Brahmaputra!I220:I231)-AVERAGE(Brahmaputra!$I$2:$I$349)</f>
        <v>-2.6965470380460062</v>
      </c>
      <c r="L226" s="7">
        <f t="shared" si="59"/>
        <v>-0.99622113336312168</v>
      </c>
      <c r="M226" s="7">
        <f>Brahmaputra!I226-K226-L226-AVERAGE(Brahmaputra!$I$2:$I$349)</f>
        <v>-2.0561627470229382E-2</v>
      </c>
      <c r="N226" s="7">
        <f>AVERAGE(Brahmaputra!J220:J231)-AVERAGE(Brahmaputra!$J$2:$J$349)</f>
        <v>-0.25004019477011585</v>
      </c>
      <c r="O226" s="7">
        <f t="shared" si="60"/>
        <v>4.1451948143452384</v>
      </c>
      <c r="P226" s="7">
        <f>Brahmaputra!J226-N226-O226-AVERAGE(Brahmaputra!$J$2:$J$349)</f>
        <v>0.13724855898809274</v>
      </c>
      <c r="Q226" s="7">
        <f>AVERAGE(Brahmaputra!K220:K231)-AVERAGE(Brahmaputra!$K$2:$K$349)</f>
        <v>-2.3051794712643847E-2</v>
      </c>
      <c r="R226" s="7">
        <f t="shared" si="61"/>
        <v>-0.1654841590773809</v>
      </c>
      <c r="S226" s="7">
        <f>Brahmaputra!K226-Q226-R226-AVERAGE(Brahmaputra!$K$2:$K$349)</f>
        <v>1.9173362410714268E-2</v>
      </c>
      <c r="T226" s="7">
        <f>AVERAGE(Brahmaputra!L220:L231)-AVERAGE(Brahmaputra!$L$2:$L$349)</f>
        <v>-0.41973975775861572</v>
      </c>
      <c r="U226" s="7">
        <f t="shared" si="62"/>
        <v>4.2957818960714302</v>
      </c>
      <c r="V226" s="7">
        <f>Brahmaputra!L226-T226-U226-AVERAGE(Brahmaputra!$L$2:$L$349)</f>
        <v>-0.65416779523809687</v>
      </c>
      <c r="W226" s="7">
        <f>AVERAGE(Brahmaputra!M220:M231)-AVERAGE(Brahmaputra!$M$2:$M$349)</f>
        <v>-1.1960804281609172E-2</v>
      </c>
      <c r="X226" s="7">
        <f t="shared" si="63"/>
        <v>9.0269482291666647E-2</v>
      </c>
      <c r="Y226" s="7">
        <f>Brahmaputra!M226-W226-X226-AVERAGE(Brahmaputra!$M$2:$M$349)</f>
        <v>-7.0716656249999732E-3</v>
      </c>
      <c r="Z226" s="7">
        <f>AVERAGE(Brahmaputra!N220:N231)-AVERAGE(Brahmaputra!$N$2:$N$349)</f>
        <v>-0.40637869557471218</v>
      </c>
      <c r="AA226" s="7">
        <f t="shared" si="64"/>
        <v>-1.9931098811904762</v>
      </c>
      <c r="AB226" s="7">
        <f>Brahmaputra!N226-Z226-AA226-AVERAGE(Brahmaputra!$N$2:$N$349)</f>
        <v>0.40396107952380955</v>
      </c>
      <c r="AC226" s="7">
        <f>AVERAGE(Brahmaputra!O220:O231)-AVERAGE(Brahmaputra!$O$2:$O$349)</f>
        <v>5.9505467183912586E-2</v>
      </c>
      <c r="AD226" s="7">
        <f t="shared" si="65"/>
        <v>1.7862872265773841</v>
      </c>
      <c r="AE226" s="7">
        <f>Brahmaputra!O226-AC226-AD226-AVERAGE(Brahmaputra!$O$2:$O$349)</f>
        <v>-5.4476179077385112E-2</v>
      </c>
      <c r="AF226" s="7">
        <f>AVERAGE(Brahmaputra!P220:P231)-AVERAGE(Brahmaputra!$P$2:$P$349)</f>
        <v>-0.15653782341953992</v>
      </c>
      <c r="AG226" s="7">
        <f t="shared" si="66"/>
        <v>0.52345403125000023</v>
      </c>
      <c r="AH226" s="7">
        <f>Brahmaputra!P226-AF226-AG226-AVERAGE(Brahmaputra!$P$2:$P$349)</f>
        <v>-8.555962458333366E-2</v>
      </c>
    </row>
    <row r="227" spans="1:34" x14ac:dyDescent="0.2">
      <c r="A227" s="3">
        <v>39736</v>
      </c>
      <c r="B227">
        <f t="shared" si="54"/>
        <v>2008</v>
      </c>
      <c r="C227">
        <f t="shared" si="55"/>
        <v>10</v>
      </c>
      <c r="D227" s="7">
        <f>AVERAGE(Brahmaputra!D221:D232)</f>
        <v>-4.2804995574999998</v>
      </c>
      <c r="E227" s="7">
        <f t="shared" si="57"/>
        <v>3.1015316704166667</v>
      </c>
      <c r="F227" s="7">
        <f>Brahmaputra!D227-D227-E227</f>
        <v>-0.4733083929166666</v>
      </c>
      <c r="G227" s="7"/>
      <c r="H227" s="7">
        <f>AVERAGE(Brahmaputra!H221:H232)-AVERAGE(Brahmaputra!$H$2:$H$349)</f>
        <v>-0.19717179258634587</v>
      </c>
      <c r="I227" s="7">
        <f t="shared" si="58"/>
        <v>1.5615270709822653</v>
      </c>
      <c r="J227" s="7">
        <f>Brahmaputra!H227-H227-I227-AVERAGE(Brahmaputra!$H$2:$H$349)</f>
        <v>-5.109006264888194E-2</v>
      </c>
      <c r="K227" s="7">
        <f>AVERAGE(Brahmaputra!I221:I232)-AVERAGE(Brahmaputra!$I$2:$I$349)</f>
        <v>-2.7581480413793713</v>
      </c>
      <c r="L227" s="7">
        <f t="shared" si="59"/>
        <v>-0.68984669729167081</v>
      </c>
      <c r="M227" s="7">
        <f>Brahmaputra!I227-K227-L227-AVERAGE(Brahmaputra!$I$2:$I$349)</f>
        <v>3.5202049791692502E-2</v>
      </c>
      <c r="N227" s="7">
        <f>AVERAGE(Brahmaputra!J221:J232)-AVERAGE(Brahmaputra!$J$2:$J$349)</f>
        <v>-0.26197684477011673</v>
      </c>
      <c r="O227" s="7">
        <f t="shared" si="60"/>
        <v>2.2050390265773805</v>
      </c>
      <c r="P227" s="7">
        <f>Brahmaputra!J227-N227-O227-AVERAGE(Brahmaputra!$J$2:$J$349)</f>
        <v>-0.34101265324404739</v>
      </c>
      <c r="Q227" s="7">
        <f>AVERAGE(Brahmaputra!K221:K232)-AVERAGE(Brahmaputra!$K$2:$K$349)</f>
        <v>-1.6076757212643844E-2</v>
      </c>
      <c r="R227" s="7">
        <f t="shared" si="61"/>
        <v>-3.8391004761904712E-2</v>
      </c>
      <c r="S227" s="7">
        <f>Brahmaputra!K227-Q227-R227-AVERAGE(Brahmaputra!$K$2:$K$349)</f>
        <v>-1.3925499404761954E-2</v>
      </c>
      <c r="T227" s="7">
        <f>AVERAGE(Brahmaputra!L221:L232)-AVERAGE(Brahmaputra!$L$2:$L$349)</f>
        <v>-0.44895312692528311</v>
      </c>
      <c r="U227" s="7">
        <f t="shared" si="62"/>
        <v>0.73292811175595229</v>
      </c>
      <c r="V227" s="7">
        <f>Brahmaputra!L227-T227-U227-AVERAGE(Brahmaputra!$L$2:$L$349)</f>
        <v>-0.50859856175595297</v>
      </c>
      <c r="W227" s="7">
        <f>AVERAGE(Brahmaputra!M221:M232)-AVERAGE(Brahmaputra!$M$2:$M$349)</f>
        <v>-1.1916876781609187E-2</v>
      </c>
      <c r="X227" s="7">
        <f t="shared" si="63"/>
        <v>9.0308443422619095E-2</v>
      </c>
      <c r="Y227" s="7">
        <f>Brahmaputra!M227-W227-X227-AVERAGE(Brahmaputra!$M$2:$M$349)</f>
        <v>-7.1439542559524061E-3</v>
      </c>
      <c r="Z227" s="7">
        <f>AVERAGE(Brahmaputra!N221:N232)-AVERAGE(Brahmaputra!$N$2:$N$349)</f>
        <v>-0.37965509224137906</v>
      </c>
      <c r="AA227" s="7">
        <f t="shared" si="64"/>
        <v>-1.748290648452381</v>
      </c>
      <c r="AB227" s="7">
        <f>Brahmaputra!N227-Z227-AA227-AVERAGE(Brahmaputra!$N$2:$N$349)</f>
        <v>0.41938223345238113</v>
      </c>
      <c r="AC227" s="7">
        <f>AVERAGE(Brahmaputra!O221:O232)-AVERAGE(Brahmaputra!$O$2:$O$349)</f>
        <v>-4.6508863649419752E-2</v>
      </c>
      <c r="AD227" s="7">
        <f t="shared" si="65"/>
        <v>1.2664617161309533</v>
      </c>
      <c r="AE227" s="7">
        <f>Brahmaputra!O227-AC227-AD227-AVERAGE(Brahmaputra!$O$2:$O$349)</f>
        <v>9.62955722023775E-2</v>
      </c>
      <c r="AF227" s="7">
        <f>AVERAGE(Brahmaputra!P221:P232)-AVERAGE(Brahmaputra!$P$2:$P$349)</f>
        <v>-0.16009462675287334</v>
      </c>
      <c r="AG227" s="7">
        <f t="shared" si="66"/>
        <v>-0.27820306464285721</v>
      </c>
      <c r="AH227" s="7">
        <f>Brahmaputra!P227-AF227-AG227-AVERAGE(Brahmaputra!$P$2:$P$349)</f>
        <v>-0.10241116535714267</v>
      </c>
    </row>
    <row r="228" spans="1:34" x14ac:dyDescent="0.2">
      <c r="A228" s="3">
        <v>39767</v>
      </c>
      <c r="B228">
        <f t="shared" si="54"/>
        <v>2008</v>
      </c>
      <c r="C228">
        <f t="shared" si="55"/>
        <v>11</v>
      </c>
      <c r="D228" s="7">
        <f>AVERAGE(Brahmaputra!D222:D233)</f>
        <v>-4.5613675708333332</v>
      </c>
      <c r="E228" s="7">
        <f t="shared" si="57"/>
        <v>-3.8334403570833331</v>
      </c>
      <c r="F228" s="7">
        <f>Brahmaputra!D228-D228-E228</f>
        <v>1.9998088979166662</v>
      </c>
      <c r="G228" s="7"/>
      <c r="H228" s="7">
        <f>AVERAGE(Brahmaputra!H222:H233)-AVERAGE(Brahmaputra!$H$2:$H$349)</f>
        <v>-0.21369706091957141</v>
      </c>
      <c r="I228" s="7">
        <f t="shared" si="58"/>
        <v>0.78955750136890401</v>
      </c>
      <c r="J228" s="7">
        <f>Brahmaputra!H228-H228-I228-AVERAGE(Brahmaputra!$H$2:$H$349)</f>
        <v>2.7871085297647369E-2</v>
      </c>
      <c r="K228" s="7">
        <f>AVERAGE(Brahmaputra!I222:I233)-AVERAGE(Brahmaputra!$I$2:$I$349)</f>
        <v>-2.8285597230460127</v>
      </c>
      <c r="L228" s="7">
        <f t="shared" si="59"/>
        <v>-0.51615917145832668</v>
      </c>
      <c r="M228" s="7">
        <f>Brahmaputra!I228-K228-L228-AVERAGE(Brahmaputra!$I$2:$I$349)</f>
        <v>8.4261456249805633E-3</v>
      </c>
      <c r="N228" s="7">
        <f>AVERAGE(Brahmaputra!J222:J233)-AVERAGE(Brahmaputra!$J$2:$J$349)</f>
        <v>-0.28894570143678289</v>
      </c>
      <c r="O228" s="7">
        <f t="shared" si="60"/>
        <v>-0.23055486505952505</v>
      </c>
      <c r="P228" s="7">
        <f>Brahmaputra!J228-N228-O228-AVERAGE(Brahmaputra!$J$2:$J$349)</f>
        <v>6.8460715059525334E-2</v>
      </c>
      <c r="Q228" s="7">
        <f>AVERAGE(Brahmaputra!K222:K233)-AVERAGE(Brahmaputra!$K$2:$K$349)</f>
        <v>-1.2215327212643845E-2</v>
      </c>
      <c r="R228" s="7">
        <f t="shared" si="61"/>
        <v>0.116870997797619</v>
      </c>
      <c r="S228" s="7">
        <f>Brahmaputra!K228-Q228-R228-AVERAGE(Brahmaputra!$K$2:$K$349)</f>
        <v>-2.8372891964285663E-2</v>
      </c>
      <c r="T228" s="7">
        <f>AVERAGE(Brahmaputra!L222:L233)-AVERAGE(Brahmaputra!$L$2:$L$349)</f>
        <v>-0.51051582359194914</v>
      </c>
      <c r="U228" s="7">
        <f t="shared" si="62"/>
        <v>-2.1226351544047617</v>
      </c>
      <c r="V228" s="7">
        <f>Brahmaputra!L228-T228-U228-AVERAGE(Brahmaputra!$L$2:$L$349)</f>
        <v>0.46207908107142703</v>
      </c>
      <c r="W228" s="7">
        <f>AVERAGE(Brahmaputra!M222:M233)-AVERAGE(Brahmaputra!$M$2:$M$349)</f>
        <v>-1.1828180114942521E-2</v>
      </c>
      <c r="X228" s="7">
        <f t="shared" si="63"/>
        <v>-6.7878083333333394E-3</v>
      </c>
      <c r="Y228" s="7">
        <f>Brahmaputra!M228-W228-X228-AVERAGE(Brahmaputra!$M$2:$M$349)</f>
        <v>-1.6346091666666618E-3</v>
      </c>
      <c r="Z228" s="7">
        <f>AVERAGE(Brahmaputra!N222:N233)-AVERAGE(Brahmaputra!$N$2:$N$349)</f>
        <v>-0.38581654307471225</v>
      </c>
      <c r="AA228" s="7">
        <f t="shared" si="64"/>
        <v>-1.0832380851488095</v>
      </c>
      <c r="AB228" s="7">
        <f>Brahmaputra!N228-Z228-AA228-AVERAGE(Brahmaputra!$N$2:$N$349)</f>
        <v>0.79048880098214269</v>
      </c>
      <c r="AC228" s="7">
        <f>AVERAGE(Brahmaputra!O222:O233)-AVERAGE(Brahmaputra!$O$2:$O$349)</f>
        <v>-0.1424278769827545</v>
      </c>
      <c r="AD228" s="7">
        <f t="shared" si="65"/>
        <v>-3.2371246011905441E-2</v>
      </c>
      <c r="AE228" s="7">
        <f>Brahmaputra!O228-AC228-AD228-AVERAGE(Brahmaputra!$O$2:$O$349)</f>
        <v>0.5096737576785717</v>
      </c>
      <c r="AF228" s="7">
        <f>AVERAGE(Brahmaputra!P222:P233)-AVERAGE(Brahmaputra!$P$2:$P$349)</f>
        <v>-0.16736616508620661</v>
      </c>
      <c r="AG228" s="7">
        <f t="shared" si="66"/>
        <v>-0.74812064749999996</v>
      </c>
      <c r="AH228" s="7">
        <f>Brahmaputra!P228-AF228-AG228-AVERAGE(Brahmaputra!$P$2:$P$349)</f>
        <v>0.16279323583333327</v>
      </c>
    </row>
    <row r="229" spans="1:34" x14ac:dyDescent="0.2">
      <c r="A229" s="3">
        <v>39797</v>
      </c>
      <c r="B229">
        <f t="shared" si="54"/>
        <v>2008</v>
      </c>
      <c r="C229">
        <f t="shared" si="55"/>
        <v>12</v>
      </c>
      <c r="D229" s="7">
        <f>AVERAGE(Brahmaputra!D223:D234)</f>
        <v>-4.7971798775000005</v>
      </c>
      <c r="E229" s="7">
        <f t="shared" si="57"/>
        <v>-7.6711023341964264</v>
      </c>
      <c r="F229" s="7">
        <f>Brahmaputra!D229-D229-E229</f>
        <v>1.1774048716964272</v>
      </c>
      <c r="G229" s="22" t="str">
        <f>$M$350</f>
        <v>Runoff Storage</v>
      </c>
      <c r="H229" s="7">
        <f>AVERAGE(Brahmaputra!H223:H234)-AVERAGE(Brahmaputra!$H$2:$H$349)</f>
        <v>-0.2296730134196423</v>
      </c>
      <c r="I229" s="7">
        <f t="shared" si="58"/>
        <v>0.11721601964302408</v>
      </c>
      <c r="J229" s="7">
        <f>Brahmaputra!H229-H229-I229-AVERAGE(Brahmaputra!$H$2:$H$349)</f>
        <v>6.2257859523583647E-2</v>
      </c>
      <c r="K229" s="7">
        <f>AVERAGE(Brahmaputra!I223:I234)-AVERAGE(Brahmaputra!$I$2:$I$349)</f>
        <v>-2.8893914288793496</v>
      </c>
      <c r="L229" s="7">
        <f t="shared" si="59"/>
        <v>-0.36286529005954549</v>
      </c>
      <c r="M229" s="7">
        <f>Brahmaputra!I229-K229-L229-AVERAGE(Brahmaputra!$I$2:$I$349)</f>
        <v>-2.748695994046102E-2</v>
      </c>
      <c r="N229" s="7">
        <f>AVERAGE(Brahmaputra!J223:J234)-AVERAGE(Brahmaputra!$J$2:$J$349)</f>
        <v>-0.32449175560344967</v>
      </c>
      <c r="O229" s="7">
        <f t="shared" si="60"/>
        <v>-1.4915722126785718</v>
      </c>
      <c r="P229" s="7">
        <f>Brahmaputra!J229-N229-O229-AVERAGE(Brahmaputra!$J$2:$J$349)</f>
        <v>0.16327217684523809</v>
      </c>
      <c r="Q229" s="7">
        <f>AVERAGE(Brahmaputra!K223:K234)-AVERAGE(Brahmaputra!$K$2:$K$349)</f>
        <v>-9.146309712643852E-3</v>
      </c>
      <c r="R229" s="7">
        <f t="shared" si="61"/>
        <v>0.28360994648809518</v>
      </c>
      <c r="S229" s="7">
        <f>Brahmaputra!K229-Q229-R229-AVERAGE(Brahmaputra!$K$2:$K$349)</f>
        <v>-3.7736898154761778E-2</v>
      </c>
      <c r="T229" s="7">
        <f>AVERAGE(Brahmaputra!L223:L234)-AVERAGE(Brahmaputra!$L$2:$L$349)</f>
        <v>-0.56249337859194881</v>
      </c>
      <c r="U229" s="7">
        <f t="shared" si="62"/>
        <v>-2.9537349427678565</v>
      </c>
      <c r="V229" s="7">
        <f>Brahmaputra!L229-T229-U229-AVERAGE(Brahmaputra!$L$2:$L$349)</f>
        <v>0.13421033443452135</v>
      </c>
      <c r="W229" s="7">
        <f>AVERAGE(Brahmaputra!M223:M234)-AVERAGE(Brahmaputra!$M$2:$M$349)</f>
        <v>-1.1813533448275848E-2</v>
      </c>
      <c r="X229" s="7">
        <f t="shared" si="63"/>
        <v>-9.6227267172619049E-2</v>
      </c>
      <c r="Y229" s="7">
        <f>Brahmaputra!M229-W229-X229-AVERAGE(Brahmaputra!$M$2:$M$349)</f>
        <v>9.2293630059523957E-3</v>
      </c>
      <c r="Z229" s="7">
        <f>AVERAGE(Brahmaputra!N223:N234)-AVERAGE(Brahmaputra!$N$2:$N$349)</f>
        <v>-0.41977044807471242</v>
      </c>
      <c r="AA229" s="7">
        <f t="shared" si="64"/>
        <v>-0.56486741089285708</v>
      </c>
      <c r="AB229" s="7">
        <f>Brahmaputra!N229-Z229-AA229-AVERAGE(Brahmaputra!$N$2:$N$349)</f>
        <v>0.52622107172619037</v>
      </c>
      <c r="AC229" s="7">
        <f>AVERAGE(Brahmaputra!O223:O234)-AVERAGE(Brahmaputra!$O$2:$O$349)</f>
        <v>-0.18201163948275489</v>
      </c>
      <c r="AD229" s="7">
        <f t="shared" si="65"/>
        <v>-1.8336483524702381</v>
      </c>
      <c r="AE229" s="7">
        <f>Brahmaputra!O229-AC229-AD229-AVERAGE(Brahmaputra!$O$2:$O$349)</f>
        <v>0.17225427663690418</v>
      </c>
      <c r="AF229" s="7">
        <f>AVERAGE(Brahmaputra!P223:P234)-AVERAGE(Brahmaputra!$P$2:$P$349)</f>
        <v>-0.16839029675287331</v>
      </c>
      <c r="AG229" s="7">
        <f t="shared" si="66"/>
        <v>-0.76901577732142856</v>
      </c>
      <c r="AH229" s="7">
        <f>Brahmaputra!P229-AF229-AG229-AVERAGE(Brahmaputra!$P$2:$P$349)</f>
        <v>0.17517625732142861</v>
      </c>
    </row>
    <row r="230" spans="1:34" x14ac:dyDescent="0.2">
      <c r="A230" s="3">
        <v>39828</v>
      </c>
      <c r="B230">
        <f t="shared" si="54"/>
        <v>2009</v>
      </c>
      <c r="C230">
        <f t="shared" si="55"/>
        <v>1</v>
      </c>
      <c r="D230" s="7">
        <f>AVERAGE(Brahmaputra!D224:D235)</f>
        <v>-5.376036902500001</v>
      </c>
      <c r="E230" s="7">
        <f t="shared" si="57"/>
        <v>-9.8310118021726201</v>
      </c>
      <c r="F230" s="7">
        <f>Brahmaputra!D230-D230-E230</f>
        <v>1.506919194672621</v>
      </c>
      <c r="G230" s="7">
        <f>$Y$351*SIN(PI()/6*(C230+$Y$352))</f>
        <v>-1.1087036843172644</v>
      </c>
      <c r="H230" s="7">
        <f>AVERAGE(Brahmaputra!H224:H235)-AVERAGE(Brahmaputra!$H$2:$H$349)</f>
        <v>-0.29527054758625582</v>
      </c>
      <c r="I230" s="7">
        <f t="shared" si="58"/>
        <v>-0.70243490354141613</v>
      </c>
      <c r="J230" s="7">
        <f>Brahmaputra!H230-H230-I230-AVERAGE(Brahmaputra!$H$2:$H$349)</f>
        <v>0.12188375687469488</v>
      </c>
      <c r="K230" s="7">
        <f>AVERAGE(Brahmaputra!I224:I235)-AVERAGE(Brahmaputra!$I$2:$I$349)</f>
        <v>-2.9556959530460176</v>
      </c>
      <c r="L230" s="7">
        <f t="shared" si="59"/>
        <v>-0.18310013217261201</v>
      </c>
      <c r="M230" s="7">
        <f>Brahmaputra!I230-K230-L230-AVERAGE(Brahmaputra!$I$2:$I$349)</f>
        <v>0.10683225633927407</v>
      </c>
      <c r="N230" s="7">
        <f>AVERAGE(Brahmaputra!J224:J235)-AVERAGE(Brahmaputra!$J$2:$J$349)</f>
        <v>-0.46554114060344931</v>
      </c>
      <c r="O230" s="7">
        <f t="shared" si="60"/>
        <v>-2.6937458217857149</v>
      </c>
      <c r="P230" s="7">
        <f>Brahmaputra!J230-N230-O230-AVERAGE(Brahmaputra!$J$2:$J$349)</f>
        <v>0.34609966095238143</v>
      </c>
      <c r="Q230" s="7">
        <f>AVERAGE(Brahmaputra!K224:K235)-AVERAGE(Brahmaputra!$K$2:$K$349)</f>
        <v>7.3109877873561713E-3</v>
      </c>
      <c r="R230" s="7">
        <f t="shared" si="61"/>
        <v>0.284020681547619</v>
      </c>
      <c r="S230" s="7">
        <f>Brahmaputra!K230-Q230-R230-AVERAGE(Brahmaputra!$K$2:$K$349)</f>
        <v>-1.362357071428566E-2</v>
      </c>
      <c r="T230" s="7">
        <f>AVERAGE(Brahmaputra!L224:L235)-AVERAGE(Brahmaputra!$L$2:$L$349)</f>
        <v>-0.77744048359194906</v>
      </c>
      <c r="U230" s="7">
        <f t="shared" si="62"/>
        <v>-3.5539900079464291</v>
      </c>
      <c r="V230" s="7">
        <f>Brahmaputra!L230-T230-U230-AVERAGE(Brahmaputra!$L$2:$L$349)</f>
        <v>0.45776383461309411</v>
      </c>
      <c r="W230" s="7">
        <f>AVERAGE(Brahmaputra!M224:M235)-AVERAGE(Brahmaputra!$M$2:$M$349)</f>
        <v>-1.1728854281609191E-2</v>
      </c>
      <c r="X230" s="7">
        <f t="shared" si="63"/>
        <v>-1.2000330327380931E-2</v>
      </c>
      <c r="Y230" s="7">
        <f>Brahmaputra!M230-W230-X230-AVERAGE(Brahmaputra!$M$2:$M$349)</f>
        <v>1.4453969940476097E-3</v>
      </c>
      <c r="Z230" s="7">
        <f>AVERAGE(Brahmaputra!N224:N235)-AVERAGE(Brahmaputra!$N$2:$N$349)</f>
        <v>-0.41624856807471233</v>
      </c>
      <c r="AA230" s="7">
        <f t="shared" si="64"/>
        <v>0.22313553074404791</v>
      </c>
      <c r="AB230" s="7">
        <f>Brahmaputra!N230-Z230-AA230-AVERAGE(Brahmaputra!$N$2:$N$349)</f>
        <v>0.24845705008928531</v>
      </c>
      <c r="AC230" s="7">
        <f>AVERAGE(Brahmaputra!O224:O235)-AVERAGE(Brahmaputra!$O$2:$O$349)</f>
        <v>-0.23232646281609082</v>
      </c>
      <c r="AD230" s="7">
        <f t="shared" si="65"/>
        <v>-2.4335143675297619</v>
      </c>
      <c r="AE230" s="7">
        <f>Brahmaputra!O230-AC230-AD230-AVERAGE(Brahmaputra!$O$2:$O$349)</f>
        <v>9.8221050297642165E-3</v>
      </c>
      <c r="AF230" s="7">
        <f>AVERAGE(Brahmaputra!P224:P235)-AVERAGE(Brahmaputra!$P$2:$P$349)</f>
        <v>-0.2290995200862066</v>
      </c>
      <c r="AG230" s="7">
        <f t="shared" si="66"/>
        <v>-0.75938111583333334</v>
      </c>
      <c r="AH230" s="7">
        <f>Brahmaputra!P230-AF230-AG230-AVERAGE(Brahmaputra!$P$2:$P$349)</f>
        <v>0.22822856916666656</v>
      </c>
    </row>
    <row r="231" spans="1:34" x14ac:dyDescent="0.2">
      <c r="A231" s="3">
        <v>39859</v>
      </c>
      <c r="B231">
        <f t="shared" si="54"/>
        <v>2009</v>
      </c>
      <c r="C231">
        <f t="shared" si="55"/>
        <v>2</v>
      </c>
      <c r="D231" s="7">
        <f>AVERAGE(Brahmaputra!D225:D236)</f>
        <v>-5.9890095575000011</v>
      </c>
      <c r="E231" s="7">
        <f t="shared" si="57"/>
        <v>-10.399447832172621</v>
      </c>
      <c r="F231" s="7">
        <f>Brahmaputra!D231-D231-E231</f>
        <v>1.2907620396726216</v>
      </c>
      <c r="G231" s="7">
        <f t="shared" ref="G231:G241" si="67">$Y$351*SIN(PI()/6*(C231+$Y$352))</f>
        <v>-1.0190501148803468</v>
      </c>
      <c r="H231" s="7">
        <f>AVERAGE(Brahmaputra!H225:H236)-AVERAGE(Brahmaputra!$H$2:$H$349)</f>
        <v>-0.38929012008622976</v>
      </c>
      <c r="I231" s="7">
        <f t="shared" si="58"/>
        <v>-1.1313571025597184</v>
      </c>
      <c r="J231" s="7">
        <f>Brahmaputra!H231-H231-I231-AVERAGE(Brahmaputra!$H$2:$H$349)</f>
        <v>0.22234017839298303</v>
      </c>
      <c r="K231" s="7">
        <f>AVERAGE(Brahmaputra!I225:I236)-AVERAGE(Brahmaputra!$I$2:$I$349)</f>
        <v>-3.0419710538793652</v>
      </c>
      <c r="L231" s="7">
        <f t="shared" si="59"/>
        <v>5.4967789672630829E-2</v>
      </c>
      <c r="M231" s="7">
        <f>Brahmaputra!I231-K231-L231-AVERAGE(Brahmaputra!$I$2:$I$349)</f>
        <v>0.19844763532738341</v>
      </c>
      <c r="N231" s="7">
        <f>AVERAGE(Brahmaputra!J225:J236)-AVERAGE(Brahmaputra!$J$2:$J$349)</f>
        <v>-0.65206235227011611</v>
      </c>
      <c r="O231" s="7">
        <f t="shared" si="60"/>
        <v>-3.2128204064583334</v>
      </c>
      <c r="P231" s="7">
        <f>Brahmaputra!J231-N231-O231-AVERAGE(Brahmaputra!$J$2:$J$349)</f>
        <v>0.53197132729166619</v>
      </c>
      <c r="Q231" s="7">
        <f>AVERAGE(Brahmaputra!K225:K236)-AVERAGE(Brahmaputra!$K$2:$K$349)</f>
        <v>2.1018672787356141E-2</v>
      </c>
      <c r="R231" s="7">
        <f t="shared" si="61"/>
        <v>3.4406856696428567E-2</v>
      </c>
      <c r="S231" s="7">
        <f>Brahmaputra!K231-Q231-R231-AVERAGE(Brahmaputra!$K$2:$K$349)</f>
        <v>2.8485449136904817E-2</v>
      </c>
      <c r="T231" s="7">
        <f>AVERAGE(Brahmaputra!L225:L236)-AVERAGE(Brahmaputra!$L$2:$L$349)</f>
        <v>-0.95870393025861578</v>
      </c>
      <c r="U231" s="7">
        <f t="shared" si="62"/>
        <v>-3.8932249065476183</v>
      </c>
      <c r="V231" s="7">
        <f>Brahmaputra!L231-T231-U231-AVERAGE(Brahmaputra!$L$2:$L$349)</f>
        <v>0.60008953988095026</v>
      </c>
      <c r="W231" s="7">
        <f>AVERAGE(Brahmaputra!M225:M236)-AVERAGE(Brahmaputra!$M$2:$M$349)</f>
        <v>-1.1911946781609145E-2</v>
      </c>
      <c r="X231" s="7">
        <f t="shared" si="63"/>
        <v>-1.1441993244047627E-2</v>
      </c>
      <c r="Y231" s="7">
        <f>Brahmaputra!M231-W231-X231-AVERAGE(Brahmaputra!$M$2:$M$349)</f>
        <v>1.6742024107142539E-3</v>
      </c>
      <c r="Z231" s="7">
        <f>AVERAGE(Brahmaputra!N225:N236)-AVERAGE(Brahmaputra!$N$2:$N$349)</f>
        <v>-0.41723064974137913</v>
      </c>
      <c r="AA231" s="7">
        <f t="shared" si="64"/>
        <v>1.2550268405654763</v>
      </c>
      <c r="AB231" s="7">
        <f>Brahmaputra!N231-Z231-AA231-AVERAGE(Brahmaputra!$N$2:$N$349)</f>
        <v>-0.29061085806547649</v>
      </c>
      <c r="AC231" s="7">
        <f>AVERAGE(Brahmaputra!O225:O236)-AVERAGE(Brahmaputra!$O$2:$O$349)</f>
        <v>-0.25665143614942298</v>
      </c>
      <c r="AD231" s="7">
        <f t="shared" si="65"/>
        <v>-2.758445452797619</v>
      </c>
      <c r="AE231" s="7">
        <f>Brahmaputra!O231-AC231-AD231-AVERAGE(Brahmaputra!$O$2:$O$349)</f>
        <v>-0.28276849636904711</v>
      </c>
      <c r="AF231" s="7">
        <f>AVERAGE(Brahmaputra!P225:P236)-AVERAGE(Brahmaputra!$P$2:$P$349)</f>
        <v>-0.28221157008620662</v>
      </c>
      <c r="AG231" s="7">
        <f t="shared" si="66"/>
        <v>-0.73655440919642856</v>
      </c>
      <c r="AH231" s="7">
        <f>Brahmaputra!P231-AF231-AG231-AVERAGE(Brahmaputra!$P$2:$P$349)</f>
        <v>0.28115986252976199</v>
      </c>
    </row>
    <row r="232" spans="1:34" x14ac:dyDescent="0.2">
      <c r="A232" s="3">
        <v>39887</v>
      </c>
      <c r="B232">
        <f t="shared" si="54"/>
        <v>2009</v>
      </c>
      <c r="C232">
        <f t="shared" si="55"/>
        <v>3</v>
      </c>
      <c r="D232" s="7">
        <f>AVERAGE(Brahmaputra!D226:D237)</f>
        <v>-6.2568650033333348</v>
      </c>
      <c r="E232" s="7">
        <f t="shared" si="57"/>
        <v>-8.9591136421726176</v>
      </c>
      <c r="F232" s="7">
        <f>Brahmaputra!D232-D232-E232</f>
        <v>0.8266287055059518</v>
      </c>
      <c r="G232" s="7">
        <f t="shared" si="67"/>
        <v>-0.65634289011439784</v>
      </c>
      <c r="H232" s="7">
        <f>AVERAGE(Brahmaputra!H226:H237)-AVERAGE(Brahmaputra!$H$2:$H$349)</f>
        <v>-0.45438920008621153</v>
      </c>
      <c r="I232" s="7">
        <f t="shared" si="58"/>
        <v>-1.4790100816072709</v>
      </c>
      <c r="J232" s="7">
        <f>Brahmaputra!H232-H232-I232-AVERAGE(Brahmaputra!$H$2:$H$349)</f>
        <v>0.22737738744046965</v>
      </c>
      <c r="K232" s="7">
        <f>AVERAGE(Brahmaputra!I226:I237)-AVERAGE(Brahmaputra!$I$2:$I$349)</f>
        <v>-3.1481836697126937</v>
      </c>
      <c r="L232" s="7">
        <f t="shared" si="59"/>
        <v>0.38689349922620409</v>
      </c>
      <c r="M232" s="7">
        <f>Brahmaputra!I232-K232-L232-AVERAGE(Brahmaputra!$I$2:$I$349)</f>
        <v>0.14839372160713538</v>
      </c>
      <c r="N232" s="7">
        <f>AVERAGE(Brahmaputra!J226:J237)-AVERAGE(Brahmaputra!$J$2:$J$349)</f>
        <v>-0.73166240893678358</v>
      </c>
      <c r="O232" s="7">
        <f t="shared" si="60"/>
        <v>-3.3254686616666671</v>
      </c>
      <c r="P232" s="7">
        <f>Brahmaputra!J232-N232-O232-AVERAGE(Brahmaputra!$J$2:$J$349)</f>
        <v>0.51035602916666711</v>
      </c>
      <c r="Q232" s="7">
        <f>AVERAGE(Brahmaputra!K226:K237)-AVERAGE(Brahmaputra!$K$2:$K$349)</f>
        <v>2.0392234454022828E-2</v>
      </c>
      <c r="R232" s="7">
        <f t="shared" si="61"/>
        <v>3.16305175892857E-2</v>
      </c>
      <c r="S232" s="7">
        <f>Brahmaputra!K232-Q232-R232-AVERAGE(Brahmaputra!$K$2:$K$349)</f>
        <v>1.8023416577380991E-2</v>
      </c>
      <c r="T232" s="7">
        <f>AVERAGE(Brahmaputra!L226:L237)-AVERAGE(Brahmaputra!$L$2:$L$349)</f>
        <v>-1.0231674660919508</v>
      </c>
      <c r="U232" s="7">
        <f t="shared" si="62"/>
        <v>-3.7069207016071424</v>
      </c>
      <c r="V232" s="7">
        <f>Brahmaputra!L232-T232-U232-AVERAGE(Brahmaputra!$L$2:$L$349)</f>
        <v>0.48965434077380898</v>
      </c>
      <c r="W232" s="7">
        <f>AVERAGE(Brahmaputra!M226:M237)-AVERAGE(Brahmaputra!$M$2:$M$349)</f>
        <v>-1.2095355948275821E-2</v>
      </c>
      <c r="X232" s="7">
        <f t="shared" si="63"/>
        <v>-1.138205517857141E-2</v>
      </c>
      <c r="Y232" s="7">
        <f>Brahmaputra!M232-W232-X232-AVERAGE(Brahmaputra!$M$2:$M$349)</f>
        <v>1.7976735119047127E-3</v>
      </c>
      <c r="Z232" s="7">
        <f>AVERAGE(Brahmaputra!N226:N237)-AVERAGE(Brahmaputra!$N$2:$N$349)</f>
        <v>-0.41752124474137875</v>
      </c>
      <c r="AA232" s="7">
        <f t="shared" si="64"/>
        <v>2.3465298505952386</v>
      </c>
      <c r="AB232" s="7">
        <f>Brahmaputra!N232-Z232-AA232-AVERAGE(Brahmaputra!$N$2:$N$349)</f>
        <v>-0.25932834309523844</v>
      </c>
      <c r="AC232" s="7">
        <f>AVERAGE(Brahmaputra!O226:O237)-AVERAGE(Brahmaputra!$O$2:$O$349)</f>
        <v>-0.26056436198275623</v>
      </c>
      <c r="AD232" s="7">
        <f t="shared" si="65"/>
        <v>-2.5350125833333319</v>
      </c>
      <c r="AE232" s="7">
        <f>Brahmaputra!O232-AC232-AD232-AVERAGE(Brahmaputra!$O$2:$O$349)</f>
        <v>-0.46317492000000104</v>
      </c>
      <c r="AF232" s="7">
        <f>AVERAGE(Brahmaputra!P226:P237)-AVERAGE(Brahmaputra!$P$2:$P$349)</f>
        <v>-0.2296808934195399</v>
      </c>
      <c r="AG232" s="7">
        <f t="shared" si="66"/>
        <v>-0.6663830883035714</v>
      </c>
      <c r="AH232" s="7">
        <f>Brahmaputra!P232-AF232-AG232-AVERAGE(Brahmaputra!$P$2:$P$349)</f>
        <v>0.15352293497023806</v>
      </c>
    </row>
    <row r="233" spans="1:34" x14ac:dyDescent="0.2">
      <c r="A233" s="3">
        <v>39918</v>
      </c>
      <c r="B233">
        <f t="shared" si="54"/>
        <v>2009</v>
      </c>
      <c r="C233">
        <f t="shared" si="55"/>
        <v>4</v>
      </c>
      <c r="D233" s="7">
        <f>AVERAGE(Brahmaputra!D227:D238)</f>
        <v>-6.6525114558333343</v>
      </c>
      <c r="E233" s="7">
        <f t="shared" si="57"/>
        <v>-4.1105988170833339</v>
      </c>
      <c r="F233" s="7">
        <f>Brahmaputra!D233-D233-E233</f>
        <v>-0.29205215708333121</v>
      </c>
      <c r="G233" s="7">
        <f t="shared" si="67"/>
        <v>-0.11776911798438669</v>
      </c>
      <c r="H233" s="7">
        <f>AVERAGE(Brahmaputra!H227:H238)-AVERAGE(Brahmaputra!$H$2:$H$349)</f>
        <v>-0.51892370508619479</v>
      </c>
      <c r="I233" s="7">
        <f t="shared" si="58"/>
        <v>-1.7137204121727336</v>
      </c>
      <c r="J233" s="7">
        <f>Brahmaputra!H233-H233-I233-AVERAGE(Brahmaputra!$H$2:$H$349)</f>
        <v>0.21180289300593813</v>
      </c>
      <c r="K233" s="7">
        <f>AVERAGE(Brahmaputra!I227:I238)-AVERAGE(Brahmaputra!$I$2:$I$349)</f>
        <v>-3.276230977212677</v>
      </c>
      <c r="L233" s="7">
        <f t="shared" si="59"/>
        <v>0.71717339565478255</v>
      </c>
      <c r="M233" s="7">
        <f>Brahmaputra!I233-K233-L233-AVERAGE(Brahmaputra!$I$2:$I$349)</f>
        <v>0.11592279267853201</v>
      </c>
      <c r="N233" s="7">
        <f>AVERAGE(Brahmaputra!J227:J238)-AVERAGE(Brahmaputra!$J$2:$J$349)</f>
        <v>-0.82796686560344979</v>
      </c>
      <c r="O233" s="7">
        <f t="shared" si="60"/>
        <v>-2.9575804788095241</v>
      </c>
      <c r="P233" s="7">
        <f>Brahmaputra!J233-N233-O233-AVERAGE(Brahmaputra!$J$2:$J$349)</f>
        <v>0.36249307297619104</v>
      </c>
      <c r="Q233" s="7">
        <f>AVERAGE(Brahmaputra!K227:K238)-AVERAGE(Brahmaputra!$K$2:$K$349)</f>
        <v>2.151421945402282E-2</v>
      </c>
      <c r="R233" s="7">
        <f t="shared" si="61"/>
        <v>-6.7919355922619051E-2</v>
      </c>
      <c r="S233" s="7">
        <f>Brahmaputra!K233-Q233-R233-AVERAGE(Brahmaputra!$K$2:$K$349)</f>
        <v>7.5508450892857182E-3</v>
      </c>
      <c r="T233" s="7">
        <f>AVERAGE(Brahmaputra!L227:L238)-AVERAGE(Brahmaputra!$L$2:$L$349)</f>
        <v>-1.1081682985919512</v>
      </c>
      <c r="U233" s="7">
        <f t="shared" si="62"/>
        <v>-2.2841316058333341</v>
      </c>
      <c r="V233" s="7">
        <f>Brahmaputra!L233-T233-U233-AVERAGE(Brahmaputra!$L$2:$L$349)</f>
        <v>0.11245572750000132</v>
      </c>
      <c r="W233" s="7">
        <f>AVERAGE(Brahmaputra!M227:M238)-AVERAGE(Brahmaputra!$M$2:$M$349)</f>
        <v>-1.2278765114942525E-2</v>
      </c>
      <c r="X233" s="7">
        <f t="shared" si="63"/>
        <v>-6.833581175595238E-2</v>
      </c>
      <c r="Y233" s="7">
        <f>Brahmaputra!M233-W233-X233-AVERAGE(Brahmaputra!$M$2:$M$349)</f>
        <v>6.4592692559523879E-3</v>
      </c>
      <c r="Z233" s="7">
        <f>AVERAGE(Brahmaputra!N227:N238)-AVERAGE(Brahmaputra!$N$2:$N$349)</f>
        <v>-0.41782383807471235</v>
      </c>
      <c r="AA233" s="7">
        <f t="shared" si="64"/>
        <v>3.3466519697916675</v>
      </c>
      <c r="AB233" s="7">
        <f>Brahmaputra!N233-Z233-AA233-AVERAGE(Brahmaputra!$N$2:$N$349)</f>
        <v>-0.70241067895833442</v>
      </c>
      <c r="AC233" s="7">
        <f>AVERAGE(Brahmaputra!O227:O238)-AVERAGE(Brahmaputra!$O$2:$O$349)</f>
        <v>-0.26662035281608798</v>
      </c>
      <c r="AD233" s="7">
        <f t="shared" si="65"/>
        <v>-0.60610946633928542</v>
      </c>
      <c r="AE233" s="7">
        <f>Brahmaputra!O233-AC233-AD233-AVERAGE(Brahmaputra!$O$2:$O$349)</f>
        <v>-0.45505662616071518</v>
      </c>
      <c r="AF233" s="7">
        <f>AVERAGE(Brahmaputra!P227:P238)-AVERAGE(Brahmaputra!$P$2:$P$349)</f>
        <v>-0.24601745341953996</v>
      </c>
      <c r="AG233" s="7">
        <f t="shared" si="66"/>
        <v>-0.47663300770833333</v>
      </c>
      <c r="AH233" s="7">
        <f>Brahmaputra!P233-AF233-AG233-AVERAGE(Brahmaputra!$P$2:$P$349)</f>
        <v>4.8735174374999968E-2</v>
      </c>
    </row>
    <row r="234" spans="1:34" x14ac:dyDescent="0.2">
      <c r="A234" s="3">
        <v>39948</v>
      </c>
      <c r="B234">
        <f t="shared" si="54"/>
        <v>2009</v>
      </c>
      <c r="C234">
        <f t="shared" si="55"/>
        <v>5</v>
      </c>
      <c r="D234" s="7">
        <f>AVERAGE(Brahmaputra!D228:D239)</f>
        <v>-6.8410745841666687</v>
      </c>
      <c r="E234" s="7">
        <f t="shared" si="57"/>
        <v>1.2718823487797624</v>
      </c>
      <c r="F234" s="7">
        <f>Brahmaputra!D234-D234-E234</f>
        <v>-2.2936078846130936</v>
      </c>
      <c r="G234" s="7">
        <f t="shared" si="67"/>
        <v>0.4523607942028664</v>
      </c>
      <c r="H234" s="7">
        <f>AVERAGE(Brahmaputra!H228:H239)-AVERAGE(Brahmaputra!$H$2:$H$349)</f>
        <v>-0.55829646675272215</v>
      </c>
      <c r="I234" s="7">
        <f t="shared" si="58"/>
        <v>-1.3916413443748752</v>
      </c>
      <c r="J234" s="7">
        <f>Brahmaputra!H234-H234-I234-AVERAGE(Brahmaputra!$H$2:$H$349)</f>
        <v>-2.280771312541674E-2</v>
      </c>
      <c r="K234" s="7">
        <f>AVERAGE(Brahmaputra!I228:I239)-AVERAGE(Brahmaputra!$I$2:$I$349)</f>
        <v>-3.4086791738793636</v>
      </c>
      <c r="L234" s="7">
        <f t="shared" si="59"/>
        <v>1.0434534668750075</v>
      </c>
      <c r="M234" s="7">
        <f>Brahmaputra!I234-K234-L234-AVERAGE(Brahmaputra!$I$2:$I$349)</f>
        <v>0.21519699812499482</v>
      </c>
      <c r="N234" s="7">
        <f>AVERAGE(Brahmaputra!J228:J239)-AVERAGE(Brahmaputra!$J$2:$J$349)</f>
        <v>-0.85311462143678263</v>
      </c>
      <c r="O234" s="7">
        <f t="shared" si="60"/>
        <v>-1.5444974760416668</v>
      </c>
      <c r="P234" s="7">
        <f>Brahmaputra!J234-N234-O234-AVERAGE(Brahmaputra!$J$2:$J$349)</f>
        <v>-0.19449322395833413</v>
      </c>
      <c r="Q234" s="7">
        <f>AVERAGE(Brahmaputra!K228:K239)-AVERAGE(Brahmaputra!$K$2:$K$349)</f>
        <v>2.5681573620689513E-2</v>
      </c>
      <c r="R234" s="7">
        <f t="shared" si="61"/>
        <v>-6.0785711785714319E-2</v>
      </c>
      <c r="S234" s="7">
        <f>Brahmaputra!K234-Q234-R234-AVERAGE(Brahmaputra!$K$2:$K$349)</f>
        <v>2.0872616785714337E-2</v>
      </c>
      <c r="T234" s="7">
        <f>AVERAGE(Brahmaputra!L228:L239)-AVERAGE(Brahmaputra!$L$2:$L$349)</f>
        <v>-1.0965147952586172</v>
      </c>
      <c r="U234" s="7">
        <f t="shared" si="62"/>
        <v>-0.1956460049107136</v>
      </c>
      <c r="V234" s="7">
        <f>Brahmaputra!L234-T234-U234-AVERAGE(Brahmaputra!$L$2:$L$349)</f>
        <v>-0.57281979675595274</v>
      </c>
      <c r="W234" s="7">
        <f>AVERAGE(Brahmaputra!M228:M239)-AVERAGE(Brahmaputra!$M$2:$M$349)</f>
        <v>-1.2461962614942534E-2</v>
      </c>
      <c r="X234" s="7">
        <f t="shared" si="63"/>
        <v>-0.14760211184523811</v>
      </c>
      <c r="Y234" s="7">
        <f>Brahmaputra!M234-W234-X234-AVERAGE(Brahmaputra!$M$2:$M$349)</f>
        <v>1.245802684523814E-2</v>
      </c>
      <c r="Z234" s="7">
        <f>AVERAGE(Brahmaputra!N228:N239)-AVERAGE(Brahmaputra!$N$2:$N$349)</f>
        <v>-0.43500525474137897</v>
      </c>
      <c r="AA234" s="7">
        <f t="shared" si="64"/>
        <v>2.2934716319345241</v>
      </c>
      <c r="AB234" s="7">
        <f>Brahmaputra!N234-Z234-AA234-AVERAGE(Brahmaputra!$N$2:$N$349)</f>
        <v>-1.2057588944345241</v>
      </c>
      <c r="AC234" s="7">
        <f>AVERAGE(Brahmaputra!O228:O239)-AVERAGE(Brahmaputra!$O$2:$O$349)</f>
        <v>-0.2767924019827559</v>
      </c>
      <c r="AD234" s="7">
        <f t="shared" si="65"/>
        <v>1.3440184679761895</v>
      </c>
      <c r="AE234" s="7">
        <f>Brahmaputra!O234-AC234-AD234-AVERAGE(Brahmaputra!$O$2:$O$349)</f>
        <v>-0.33809675130952321</v>
      </c>
      <c r="AF234" s="7">
        <f>AVERAGE(Brahmaputra!P228:P239)-AVERAGE(Brahmaputra!$P$2:$P$349)</f>
        <v>-0.22589505508620666</v>
      </c>
      <c r="AG234" s="7">
        <f t="shared" si="66"/>
        <v>-6.8888486279761851E-2</v>
      </c>
      <c r="AH234" s="7">
        <f>Brahmaputra!P234-AF234-AG234-AVERAGE(Brahmaputra!$P$2:$P$349)</f>
        <v>-0.20813224538690478</v>
      </c>
    </row>
    <row r="235" spans="1:34" x14ac:dyDescent="0.2">
      <c r="A235" s="3">
        <v>39979</v>
      </c>
      <c r="B235">
        <f t="shared" si="54"/>
        <v>2009</v>
      </c>
      <c r="C235">
        <f t="shared" si="55"/>
        <v>6</v>
      </c>
      <c r="D235" s="7">
        <f>AVERAGE(Brahmaputra!D229:D240)</f>
        <v>-7.227039415000001</v>
      </c>
      <c r="E235" s="7">
        <f t="shared" si="57"/>
        <v>6.5332860436309508</v>
      </c>
      <c r="F235" s="7">
        <f>Brahmaputra!D235-D235-E235</f>
        <v>-4.2150176686309502</v>
      </c>
      <c r="G235" s="7">
        <f t="shared" si="67"/>
        <v>0.9012809968959602</v>
      </c>
      <c r="H235" s="7">
        <f>AVERAGE(Brahmaputra!H229:H240)-AVERAGE(Brahmaputra!$H$2:$H$349)</f>
        <v>-0.59851354841953253</v>
      </c>
      <c r="I235" s="7">
        <f t="shared" si="58"/>
        <v>-0.33502070056533739</v>
      </c>
      <c r="J235" s="7">
        <f>Brahmaputra!H235-H235-I235-AVERAGE(Brahmaputra!$H$2:$H$349)</f>
        <v>-0.53921127526814416</v>
      </c>
      <c r="K235" s="7">
        <f>AVERAGE(Brahmaputra!I229:I240)-AVERAGE(Brahmaputra!$I$2:$I$349)</f>
        <v>-3.5315493013793571</v>
      </c>
      <c r="L235" s="7">
        <f t="shared" si="59"/>
        <v>0.9158503669047775</v>
      </c>
      <c r="M235" s="7">
        <f>Brahmaputra!I235-K235-L235-AVERAGE(Brahmaputra!$I$2:$I$349)</f>
        <v>8.90299055952255E-2</v>
      </c>
      <c r="N235" s="7">
        <f>AVERAGE(Brahmaputra!J229:J240)-AVERAGE(Brahmaputra!$J$2:$J$349)</f>
        <v>-0.87895083060344925</v>
      </c>
      <c r="O235" s="7">
        <f t="shared" si="60"/>
        <v>0.84369749714285636</v>
      </c>
      <c r="P235" s="7">
        <f>Brahmaputra!J235-N235-O235-AVERAGE(Brahmaputra!$J$2:$J$349)</f>
        <v>-1.2178859779761901</v>
      </c>
      <c r="Q235" s="7">
        <f>AVERAGE(Brahmaputra!K229:K240)-AVERAGE(Brahmaputra!$K$2:$K$349)</f>
        <v>3.2307282787356173E-2</v>
      </c>
      <c r="R235" s="7">
        <f t="shared" si="61"/>
        <v>-5.5129099434523848E-2</v>
      </c>
      <c r="S235" s="7">
        <f>Brahmaputra!K235-Q235-R235-AVERAGE(Brahmaputra!$K$2:$K$349)</f>
        <v>9.0827505267857156E-2</v>
      </c>
      <c r="T235" s="7">
        <f>AVERAGE(Brahmaputra!L229:L240)-AVERAGE(Brahmaputra!$L$2:$L$349)</f>
        <v>-1.150580241925284</v>
      </c>
      <c r="U235" s="7">
        <f t="shared" si="62"/>
        <v>2.7778064690476203</v>
      </c>
      <c r="V235" s="7">
        <f>Brahmaputra!L235-T235-U235-AVERAGE(Brahmaputra!$L$2:$L$349)</f>
        <v>-1.38538242404762</v>
      </c>
      <c r="W235" s="7">
        <f>AVERAGE(Brahmaputra!M229:M240)-AVERAGE(Brahmaputra!$M$2:$M$349)</f>
        <v>-1.237728344827585E-2</v>
      </c>
      <c r="X235" s="7">
        <f t="shared" si="63"/>
        <v>-6.6843621428571698E-3</v>
      </c>
      <c r="Y235" s="7">
        <f>Brahmaputra!M235-W235-X235-AVERAGE(Brahmaputra!$M$2:$M$349)</f>
        <v>-1.7280202380948184E-4</v>
      </c>
      <c r="Z235" s="7">
        <f>AVERAGE(Brahmaputra!N229:N240)-AVERAGE(Brahmaputra!$N$2:$N$349)</f>
        <v>-0.507457169741379</v>
      </c>
      <c r="AA235" s="7">
        <f t="shared" si="64"/>
        <v>-0.57267241250000045</v>
      </c>
      <c r="AB235" s="7">
        <f>Brahmaputra!N235-Z235-AA235-AVERAGE(Brahmaputra!$N$2:$N$349)</f>
        <v>-0.28230000499999952</v>
      </c>
      <c r="AC235" s="7">
        <f>AVERAGE(Brahmaputra!O229:O240)-AVERAGE(Brahmaputra!$O$2:$O$349)</f>
        <v>-0.35460590781608747</v>
      </c>
      <c r="AD235" s="7">
        <f t="shared" si="65"/>
        <v>1.9995909377380947</v>
      </c>
      <c r="AE235" s="7">
        <f>Brahmaputra!O235-AC235-AD235-AVERAGE(Brahmaputra!$O$2:$O$349)</f>
        <v>-0.13064891523809763</v>
      </c>
      <c r="AF235" s="7">
        <f>AVERAGE(Brahmaputra!P229:P240)-AVERAGE(Brahmaputra!$P$2:$P$349)</f>
        <v>-0.2253155750862067</v>
      </c>
      <c r="AG235" s="7">
        <f t="shared" si="66"/>
        <v>0.96584900181547617</v>
      </c>
      <c r="AH235" s="7">
        <f>Brahmaputra!P235-AF235-AG235-AVERAGE(Brahmaputra!$P$2:$P$349)</f>
        <v>-0.83927083348214282</v>
      </c>
    </row>
    <row r="236" spans="1:34" x14ac:dyDescent="0.2">
      <c r="A236" s="3">
        <v>40009</v>
      </c>
      <c r="B236">
        <f t="shared" si="54"/>
        <v>2009</v>
      </c>
      <c r="C236">
        <f t="shared" si="55"/>
        <v>7</v>
      </c>
      <c r="D236" s="7">
        <f>AVERAGE(Brahmaputra!D230:D241)</f>
        <v>-7.4554191416666677</v>
      </c>
      <c r="E236" s="7">
        <f t="shared" si="57"/>
        <v>11.902680418601191</v>
      </c>
      <c r="F236" s="7">
        <f>Brahmaputra!D236-D236-E236</f>
        <v>-4.6984919669345233</v>
      </c>
      <c r="G236" s="7">
        <f t="shared" si="67"/>
        <v>1.1087036843172644</v>
      </c>
      <c r="H236" s="7">
        <f>AVERAGE(Brahmaputra!H230:H241)-AVERAGE(Brahmaputra!$H$2:$H$349)</f>
        <v>-0.63502783091973924</v>
      </c>
      <c r="I236" s="7">
        <f t="shared" si="58"/>
        <v>0.85920642654741641</v>
      </c>
      <c r="J236" s="7">
        <f>Brahmaputra!H236-H236-I236-AVERAGE(Brahmaputra!$H$2:$H$349)</f>
        <v>-0.76674833988067803</v>
      </c>
      <c r="K236" s="7">
        <f>AVERAGE(Brahmaputra!I230:I241)-AVERAGE(Brahmaputra!$I$2:$I$349)</f>
        <v>-3.6482205455460246</v>
      </c>
      <c r="L236" s="7">
        <f t="shared" si="59"/>
        <v>8.4406965357146646E-2</v>
      </c>
      <c r="M236" s="7">
        <f>Brahmaputra!I236-K236-L236-AVERAGE(Brahmaputra!$I$2:$I$349)</f>
        <v>-0.15989219869047133</v>
      </c>
      <c r="N236" s="7">
        <f>AVERAGE(Brahmaputra!J230:J241)-AVERAGE(Brahmaputra!$J$2:$J$349)</f>
        <v>-0.88708370560344951</v>
      </c>
      <c r="O236" s="7">
        <f t="shared" si="60"/>
        <v>3.7229272643154747</v>
      </c>
      <c r="P236" s="7">
        <f>Brahmaputra!J236-N236-O236-AVERAGE(Brahmaputra!$J$2:$J$349)</f>
        <v>-1.8127935401488084</v>
      </c>
      <c r="Q236" s="7">
        <f>AVERAGE(Brahmaputra!K230:K241)-AVERAGE(Brahmaputra!$K$2:$K$349)</f>
        <v>3.6553900287356167E-2</v>
      </c>
      <c r="R236" s="7">
        <f t="shared" si="61"/>
        <v>-0.16249005544642856</v>
      </c>
      <c r="S236" s="7">
        <f>Brahmaputra!K236-Q236-R236-AVERAGE(Brahmaputra!$K$2:$K$349)</f>
        <v>8.8753923779761879E-2</v>
      </c>
      <c r="T236" s="7">
        <f>AVERAGE(Brahmaputra!L230:L241)-AVERAGE(Brahmaputra!$L$2:$L$349)</f>
        <v>-1.1426407444252833</v>
      </c>
      <c r="U236" s="7">
        <f t="shared" si="62"/>
        <v>5.2761234117559557</v>
      </c>
      <c r="V236" s="7">
        <f>Brahmaputra!L236-T236-U236-AVERAGE(Brahmaputra!$L$2:$L$349)</f>
        <v>-1.5429769642559545</v>
      </c>
      <c r="W236" s="7">
        <f>AVERAGE(Brahmaputra!M230:M241)-AVERAGE(Brahmaputra!$M$2:$M$349)</f>
        <v>-1.2502957614942523E-2</v>
      </c>
      <c r="X236" s="7">
        <f t="shared" si="63"/>
        <v>8.9854504851190509E-2</v>
      </c>
      <c r="Y236" s="7">
        <f>Brahmaputra!M236-W236-X236-AVERAGE(Brahmaputra!$M$2:$M$349)</f>
        <v>-8.3154448511904844E-3</v>
      </c>
      <c r="Z236" s="7">
        <f>AVERAGE(Brahmaputra!N230:N241)-AVERAGE(Brahmaputra!$N$2:$N$349)</f>
        <v>-0.55833376724137884</v>
      </c>
      <c r="AA236" s="7">
        <f t="shared" si="64"/>
        <v>-1.6842659136904763</v>
      </c>
      <c r="AB236" s="7">
        <f>Brahmaputra!N236-Z236-AA236-AVERAGE(Brahmaputra!$N$2:$N$349)</f>
        <v>0.27979465369047629</v>
      </c>
      <c r="AC236" s="7">
        <f>AVERAGE(Brahmaputra!O230:O241)-AVERAGE(Brahmaputra!$O$2:$O$349)</f>
        <v>-0.38331937281608841</v>
      </c>
      <c r="AD236" s="7">
        <f t="shared" si="65"/>
        <v>1.8777756315773804</v>
      </c>
      <c r="AE236" s="7">
        <f>Brahmaputra!O236-AC236-AD236-AVERAGE(Brahmaputra!$O$2:$O$349)</f>
        <v>0.14709428592261808</v>
      </c>
      <c r="AF236" s="7">
        <f>AVERAGE(Brahmaputra!P230:P241)-AVERAGE(Brahmaputra!$P$2:$P$349)</f>
        <v>-0.22484855091954004</v>
      </c>
      <c r="AG236" s="7">
        <f t="shared" si="66"/>
        <v>1.8391404206845241</v>
      </c>
      <c r="AH236" s="7">
        <f>Brahmaputra!P236-AF236-AG236-AVERAGE(Brahmaputra!$P$2:$P$349)</f>
        <v>-0.92343230651785735</v>
      </c>
    </row>
    <row r="237" spans="1:34" x14ac:dyDescent="0.2">
      <c r="A237" s="3">
        <v>40040</v>
      </c>
      <c r="B237">
        <f t="shared" si="54"/>
        <v>2009</v>
      </c>
      <c r="C237">
        <f t="shared" si="55"/>
        <v>8</v>
      </c>
      <c r="D237" s="7">
        <f>AVERAGE(Brahmaputra!D231:D242)</f>
        <v>-7.7120540924999998</v>
      </c>
      <c r="E237" s="7">
        <f t="shared" si="57"/>
        <v>11.76650009080357</v>
      </c>
      <c r="F237" s="7">
        <f>Brahmaputra!D237-D237-E237</f>
        <v>2.2444112116964305</v>
      </c>
      <c r="G237" s="7">
        <f t="shared" si="67"/>
        <v>1.019050114880347</v>
      </c>
      <c r="H237" s="7">
        <f>AVERAGE(Brahmaputra!H231:H242)-AVERAGE(Brahmaputra!$H$2:$H$349)</f>
        <v>-0.67093176175308145</v>
      </c>
      <c r="I237" s="7">
        <f t="shared" si="58"/>
        <v>1.5773398983329798</v>
      </c>
      <c r="J237" s="7">
        <f>Brahmaputra!H237-H237-I237-AVERAGE(Brahmaputra!$H$2:$H$349)</f>
        <v>-3.8882660832882721E-2</v>
      </c>
      <c r="K237" s="7">
        <f>AVERAGE(Brahmaputra!I231:I242)-AVERAGE(Brahmaputra!$I$2:$I$349)</f>
        <v>-3.7811932630460348</v>
      </c>
      <c r="L237" s="7">
        <f t="shared" si="59"/>
        <v>-0.7963218462797812</v>
      </c>
      <c r="M237" s="7">
        <f>Brahmaputra!I237-K237-L237-AVERAGE(Brahmaputra!$I$2:$I$349)</f>
        <v>-0.18157579955354208</v>
      </c>
      <c r="N237" s="7">
        <f>AVERAGE(Brahmaputra!J231:J242)-AVERAGE(Brahmaputra!$J$2:$J$349)</f>
        <v>-0.89158822727011611</v>
      </c>
      <c r="O237" s="7">
        <f t="shared" si="60"/>
        <v>4.498384583601192</v>
      </c>
      <c r="P237" s="7">
        <f>Brahmaputra!J237-N237-O237-AVERAGE(Brahmaputra!$J$2:$J$349)</f>
        <v>2.0756332232140906E-2</v>
      </c>
      <c r="Q237" s="7">
        <f>AVERAGE(Brahmaputra!K231:K242)-AVERAGE(Brahmaputra!$K$2:$K$349)</f>
        <v>3.7463958620689519E-2</v>
      </c>
      <c r="R237" s="7">
        <f t="shared" si="61"/>
        <v>-0.19940513428571427</v>
      </c>
      <c r="S237" s="7">
        <f>Brahmaputra!K237-Q237-R237-AVERAGE(Brahmaputra!$K$2:$K$349)</f>
        <v>-7.8008565714285744E-2</v>
      </c>
      <c r="T237" s="7">
        <f>AVERAGE(Brahmaputra!L231:L242)-AVERAGE(Brahmaputra!$L$2:$L$349)</f>
        <v>-1.1530777360919506</v>
      </c>
      <c r="U237" s="7">
        <f t="shared" si="62"/>
        <v>5.5353023097916658</v>
      </c>
      <c r="V237" s="7">
        <f>Brahmaputra!L237-T237-U237-AVERAGE(Brahmaputra!$L$2:$L$349)</f>
        <v>0.57401999937500214</v>
      </c>
      <c r="W237" s="7">
        <f>AVERAGE(Brahmaputra!M231:M242)-AVERAGE(Brahmaputra!$M$2:$M$349)</f>
        <v>-1.2489496781609183E-2</v>
      </c>
      <c r="X237" s="7">
        <f t="shared" si="63"/>
        <v>9.0235917232142832E-2</v>
      </c>
      <c r="Y237" s="7">
        <f>Brahmaputra!M237-W237-X237-AVERAGE(Brahmaputra!$M$2:$M$349)</f>
        <v>-8.710318065476147E-3</v>
      </c>
      <c r="Z237" s="7">
        <f>AVERAGE(Brahmaputra!N231:N242)-AVERAGE(Brahmaputra!$N$2:$N$349)</f>
        <v>-0.61236061890804572</v>
      </c>
      <c r="AA237" s="7">
        <f t="shared" si="64"/>
        <v>-1.9590079183928573</v>
      </c>
      <c r="AB237" s="7">
        <f>Brahmaputra!N237-Z237-AA237-AVERAGE(Brahmaputra!$N$2:$N$349)</f>
        <v>0.57608729005952375</v>
      </c>
      <c r="AC237" s="7">
        <f>AVERAGE(Brahmaputra!O231:O242)-AVERAGE(Brahmaputra!$O$2:$O$349)</f>
        <v>-0.40284585448275489</v>
      </c>
      <c r="AD237" s="7">
        <f t="shared" si="65"/>
        <v>1.8896907220535706</v>
      </c>
      <c r="AE237" s="7">
        <f>Brahmaputra!O237-AC237-AD237-AVERAGE(Brahmaputra!$O$2:$O$349)</f>
        <v>0.44275537711309632</v>
      </c>
      <c r="AF237" s="7">
        <f>AVERAGE(Brahmaputra!P231:P242)-AVERAGE(Brahmaputra!$P$2:$P$349)</f>
        <v>-0.22503681925287322</v>
      </c>
      <c r="AG237" s="7">
        <f t="shared" si="66"/>
        <v>1.1302839557142861</v>
      </c>
      <c r="AH237" s="7">
        <f>Brahmaputra!P237-AF237-AG237-AVERAGE(Brahmaputra!$P$2:$P$349)</f>
        <v>0.93796595678571415</v>
      </c>
    </row>
    <row r="238" spans="1:34" x14ac:dyDescent="0.2">
      <c r="A238" s="3">
        <v>40071</v>
      </c>
      <c r="B238">
        <f t="shared" si="54"/>
        <v>2009</v>
      </c>
      <c r="C238">
        <f t="shared" si="55"/>
        <v>9</v>
      </c>
      <c r="D238" s="7">
        <f>AVERAGE(Brahmaputra!D232:D243)</f>
        <v>-7.9748249833333338</v>
      </c>
      <c r="E238" s="7">
        <f t="shared" si="57"/>
        <v>9.5500981902678568</v>
      </c>
      <c r="F238" s="7">
        <f>Brahmaputra!D238-D238-E238</f>
        <v>-1.1009761569345233</v>
      </c>
      <c r="G238" s="7">
        <f t="shared" si="67"/>
        <v>0.65634289011439817</v>
      </c>
      <c r="H238" s="7">
        <f>AVERAGE(Brahmaputra!H232:H243)-AVERAGE(Brahmaputra!$H$2:$H$349)</f>
        <v>-0.70460282341969105</v>
      </c>
      <c r="I238" s="7">
        <f t="shared" si="58"/>
        <v>1.8639302937797311</v>
      </c>
      <c r="J238" s="7">
        <f>Brahmaputra!H238-H238-I238-AVERAGE(Brahmaputra!$H$2:$H$349)</f>
        <v>-0.2316823646129933</v>
      </c>
      <c r="K238" s="7">
        <f>AVERAGE(Brahmaputra!I232:I243)-AVERAGE(Brahmaputra!$I$2:$I$349)</f>
        <v>-3.9205746713793701</v>
      </c>
      <c r="L238" s="7">
        <f t="shared" si="59"/>
        <v>-0.99622113336312168</v>
      </c>
      <c r="M238" s="7">
        <f>Brahmaputra!I238-K238-L238-AVERAGE(Brahmaputra!$I$2:$I$349)</f>
        <v>-0.3331016841368637</v>
      </c>
      <c r="N238" s="7">
        <f>AVERAGE(Brahmaputra!J232:J243)-AVERAGE(Brahmaputra!$J$2:$J$349)</f>
        <v>-0.89561383560344909</v>
      </c>
      <c r="O238" s="7">
        <f t="shared" si="60"/>
        <v>4.1451948143452384</v>
      </c>
      <c r="P238" s="7">
        <f>Brahmaputra!J238-N238-O238-AVERAGE(Brahmaputra!$J$2:$J$349)</f>
        <v>-0.37283128017857337</v>
      </c>
      <c r="Q238" s="7">
        <f>AVERAGE(Brahmaputra!K232:K243)-AVERAGE(Brahmaputra!$K$2:$K$349)</f>
        <v>3.74153511206895E-2</v>
      </c>
      <c r="R238" s="7">
        <f t="shared" si="61"/>
        <v>-0.1654841590773809</v>
      </c>
      <c r="S238" s="7">
        <f>Brahmaputra!K238-Q238-R238-AVERAGE(Brahmaputra!$K$2:$K$349)</f>
        <v>-2.7829963422619064E-2</v>
      </c>
      <c r="T238" s="7">
        <f>AVERAGE(Brahmaputra!L232:L243)-AVERAGE(Brahmaputra!$L$2:$L$349)</f>
        <v>-1.1742652994252838</v>
      </c>
      <c r="U238" s="7">
        <f t="shared" si="62"/>
        <v>4.2957818960714302</v>
      </c>
      <c r="V238" s="7">
        <f>Brahmaputra!L238-T238-U238-AVERAGE(Brahmaputra!$L$2:$L$349)</f>
        <v>-0.91965224357142894</v>
      </c>
      <c r="W238" s="7">
        <f>AVERAGE(Brahmaputra!M232:M243)-AVERAGE(Brahmaputra!$M$2:$M$349)</f>
        <v>-1.2484466781609194E-2</v>
      </c>
      <c r="X238" s="7">
        <f t="shared" si="63"/>
        <v>9.0269482291666647E-2</v>
      </c>
      <c r="Y238" s="7">
        <f>Brahmaputra!M238-W238-X238-AVERAGE(Brahmaputra!$M$2:$M$349)</f>
        <v>-8.7489131249999519E-3</v>
      </c>
      <c r="Z238" s="7">
        <f>AVERAGE(Brahmaputra!N232:N243)-AVERAGE(Brahmaputra!$N$2:$N$349)</f>
        <v>-0.64841073974137875</v>
      </c>
      <c r="AA238" s="7">
        <f t="shared" si="64"/>
        <v>-1.9931098811904762</v>
      </c>
      <c r="AB238" s="7">
        <f>Brahmaputra!N238-Z238-AA238-AVERAGE(Brahmaputra!$N$2:$N$349)</f>
        <v>0.6423620036904758</v>
      </c>
      <c r="AC238" s="7">
        <f>AVERAGE(Brahmaputra!O232:O243)-AVERAGE(Brahmaputra!$O$2:$O$349)</f>
        <v>-0.42985359364942255</v>
      </c>
      <c r="AD238" s="7">
        <f t="shared" si="65"/>
        <v>1.7862872265773841</v>
      </c>
      <c r="AE238" s="7">
        <f>Brahmaputra!O238-AC238-AD238-AVERAGE(Brahmaputra!$O$2:$O$349)</f>
        <v>0.36221099175594951</v>
      </c>
      <c r="AF238" s="7">
        <f>AVERAGE(Brahmaputra!P232:P243)-AVERAGE(Brahmaputra!$P$2:$P$349)</f>
        <v>-0.22644563591954003</v>
      </c>
      <c r="AG238" s="7">
        <f t="shared" si="66"/>
        <v>0.52345403125000023</v>
      </c>
      <c r="AH238" s="7">
        <f>Brahmaputra!P238-AF238-AG238-AVERAGE(Brahmaputra!$P$2:$P$349)</f>
        <v>-0.21169053208333355</v>
      </c>
    </row>
    <row r="239" spans="1:34" x14ac:dyDescent="0.2">
      <c r="A239" s="3">
        <v>40101</v>
      </c>
      <c r="B239">
        <f t="shared" si="54"/>
        <v>2009</v>
      </c>
      <c r="C239">
        <f t="shared" si="55"/>
        <v>10</v>
      </c>
      <c r="D239" s="7">
        <f>AVERAGE(Brahmaputra!D233:D244)</f>
        <v>-8.1587667449999994</v>
      </c>
      <c r="E239" s="7">
        <f t="shared" si="57"/>
        <v>3.1015316704166667</v>
      </c>
      <c r="F239" s="7">
        <f>Brahmaputra!D239-D239-E239</f>
        <v>1.1422012545833331</v>
      </c>
      <c r="G239" s="7">
        <f t="shared" si="67"/>
        <v>0.11776911798438727</v>
      </c>
      <c r="H239" s="7">
        <f>AVERAGE(Brahmaputra!H233:H244)-AVERAGE(Brahmaputra!$H$2:$H$349)</f>
        <v>-0.73071061091991396</v>
      </c>
      <c r="I239" s="7">
        <f t="shared" si="58"/>
        <v>1.5615270709822653</v>
      </c>
      <c r="J239" s="7">
        <f>Brahmaputra!H239-H239-I239-AVERAGE(Brahmaputra!$H$2:$H$349)</f>
        <v>9.9756156846524391E-3</v>
      </c>
      <c r="K239" s="7">
        <f>AVERAGE(Brahmaputra!I233:I244)-AVERAGE(Brahmaputra!$I$2:$I$349)</f>
        <v>-4.0481381480460215</v>
      </c>
      <c r="L239" s="7">
        <f t="shared" si="59"/>
        <v>-0.68984669729167081</v>
      </c>
      <c r="M239" s="7">
        <f>Brahmaputra!I239-K239-L239-AVERAGE(Brahmaputra!$I$2:$I$349)</f>
        <v>-0.26418620354166933</v>
      </c>
      <c r="N239" s="7">
        <f>AVERAGE(Brahmaputra!J233:J244)-AVERAGE(Brahmaputra!$J$2:$J$349)</f>
        <v>-0.8881487556034493</v>
      </c>
      <c r="O239" s="7">
        <f t="shared" si="60"/>
        <v>2.2050390265773805</v>
      </c>
      <c r="P239" s="7">
        <f>Brahmaputra!J239-N239-O239-AVERAGE(Brahmaputra!$J$2:$J$349)</f>
        <v>-1.6613812410714246E-2</v>
      </c>
      <c r="Q239" s="7">
        <f>AVERAGE(Brahmaputra!K233:K244)-AVERAGE(Brahmaputra!$K$2:$K$349)</f>
        <v>3.7915200287356177E-2</v>
      </c>
      <c r="R239" s="7">
        <f t="shared" si="61"/>
        <v>-3.8391004761904712E-2</v>
      </c>
      <c r="S239" s="7">
        <f>Brahmaputra!K239-Q239-R239-AVERAGE(Brahmaputra!$K$2:$K$349)</f>
        <v>-1.7909206904761943E-2</v>
      </c>
      <c r="T239" s="7">
        <f>AVERAGE(Brahmaputra!L233:L244)-AVERAGE(Brahmaputra!$L$2:$L$349)</f>
        <v>-1.1766768835919494</v>
      </c>
      <c r="U239" s="7">
        <f t="shared" si="62"/>
        <v>0.73292811175595229</v>
      </c>
      <c r="V239" s="7">
        <f>Brahmaputra!L239-T239-U239-AVERAGE(Brahmaputra!$L$2:$L$349)</f>
        <v>0.35896723491071292</v>
      </c>
      <c r="W239" s="7">
        <f>AVERAGE(Brahmaputra!M233:M244)-AVERAGE(Brahmaputra!$M$2:$M$349)</f>
        <v>-1.2479436781609177E-2</v>
      </c>
      <c r="X239" s="7">
        <f t="shared" si="63"/>
        <v>9.0308443422619095E-2</v>
      </c>
      <c r="Y239" s="7">
        <f>Brahmaputra!M239-W239-X239-AVERAGE(Brahmaputra!$M$2:$M$349)</f>
        <v>-8.7797642559524214E-3</v>
      </c>
      <c r="Z239" s="7">
        <f>AVERAGE(Brahmaputra!N233:N244)-AVERAGE(Brahmaputra!$N$2:$N$349)</f>
        <v>-0.71336043057471232</v>
      </c>
      <c r="AA239" s="7">
        <f t="shared" si="64"/>
        <v>-1.748290648452381</v>
      </c>
      <c r="AB239" s="7">
        <f>Brahmaputra!N239-Z239-AA239-AVERAGE(Brahmaputra!$N$2:$N$349)</f>
        <v>0.54691057178571434</v>
      </c>
      <c r="AC239" s="7">
        <f>AVERAGE(Brahmaputra!O233:O244)-AVERAGE(Brahmaputra!$O$2:$O$349)</f>
        <v>-0.4071747411494222</v>
      </c>
      <c r="AD239" s="7">
        <f t="shared" si="65"/>
        <v>1.2664617161309533</v>
      </c>
      <c r="AE239" s="7">
        <f>Brahmaputra!O239-AC239-AD239-AVERAGE(Brahmaputra!$O$2:$O$349)</f>
        <v>0.33489685970238092</v>
      </c>
      <c r="AF239" s="7">
        <f>AVERAGE(Brahmaputra!P233:P244)-AVERAGE(Brahmaputra!$P$2:$P$349)</f>
        <v>-0.22000237508620668</v>
      </c>
      <c r="AG239" s="7">
        <f t="shared" si="66"/>
        <v>-0.27820306464285721</v>
      </c>
      <c r="AH239" s="7">
        <f>Brahmaputra!P239-AF239-AG239-AVERAGE(Brahmaputra!$P$2:$P$349)</f>
        <v>0.19896536297619072</v>
      </c>
    </row>
    <row r="240" spans="1:34" x14ac:dyDescent="0.2">
      <c r="A240" s="3">
        <v>40132</v>
      </c>
      <c r="B240">
        <f t="shared" si="54"/>
        <v>2009</v>
      </c>
      <c r="C240">
        <f t="shared" si="55"/>
        <v>11</v>
      </c>
      <c r="D240" s="7">
        <f>AVERAGE(Brahmaputra!D234:D245)</f>
        <v>-7.841343520833334</v>
      </c>
      <c r="E240" s="7">
        <f t="shared" si="57"/>
        <v>-3.8334403570833331</v>
      </c>
      <c r="F240" s="7">
        <f>Brahmaputra!D240-D240-E240</f>
        <v>0.64820687791666742</v>
      </c>
      <c r="G240" s="7">
        <f t="shared" si="67"/>
        <v>-0.45236079420286623</v>
      </c>
      <c r="H240" s="7">
        <f>AVERAGE(Brahmaputra!H234:H245)-AVERAGE(Brahmaputra!$H$2:$H$349)</f>
        <v>-0.71150488175305782</v>
      </c>
      <c r="I240" s="7">
        <f t="shared" si="58"/>
        <v>0.78955750136890401</v>
      </c>
      <c r="J240" s="7">
        <f>Brahmaputra!H240-H240-I240-AVERAGE(Brahmaputra!$H$2:$H$349)</f>
        <v>4.3073926131114604E-2</v>
      </c>
      <c r="K240" s="7">
        <f>AVERAGE(Brahmaputra!I234:I245)-AVERAGE(Brahmaputra!$I$2:$I$349)</f>
        <v>-4.1653358205460052</v>
      </c>
      <c r="L240" s="7">
        <f t="shared" si="59"/>
        <v>-0.51615917145832668</v>
      </c>
      <c r="M240" s="7">
        <f>Brahmaputra!I240-K240-L240-AVERAGE(Brahmaputra!$I$2:$I$349)</f>
        <v>-0.12923928687501984</v>
      </c>
      <c r="N240" s="7">
        <f>AVERAGE(Brahmaputra!J234:J245)-AVERAGE(Brahmaputra!$J$2:$J$349)</f>
        <v>-0.79513618477011638</v>
      </c>
      <c r="O240" s="7">
        <f t="shared" si="60"/>
        <v>-0.23055486505952505</v>
      </c>
      <c r="P240" s="7">
        <f>Brahmaputra!J240-N240-O240-AVERAGE(Brahmaputra!$J$2:$J$349)</f>
        <v>0.26461668839285846</v>
      </c>
      <c r="Q240" s="7">
        <f>AVERAGE(Brahmaputra!K234:K245)-AVERAGE(Brahmaputra!$K$2:$K$349)</f>
        <v>4.1039648620689539E-2</v>
      </c>
      <c r="R240" s="7">
        <f t="shared" si="61"/>
        <v>0.116870997797619</v>
      </c>
      <c r="S240" s="7">
        <f>Brahmaputra!K240-Q240-R240-AVERAGE(Brahmaputra!$K$2:$K$349)</f>
        <v>-2.1193577976190148E-3</v>
      </c>
      <c r="T240" s="7">
        <f>AVERAGE(Brahmaputra!L234:L245)-AVERAGE(Brahmaputra!$L$2:$L$349)</f>
        <v>-1.0147642044252834</v>
      </c>
      <c r="U240" s="7">
        <f t="shared" si="62"/>
        <v>-2.1226351544047617</v>
      </c>
      <c r="V240" s="7">
        <f>Brahmaputra!L240-T240-U240-AVERAGE(Brahmaputra!$L$2:$L$349)</f>
        <v>0.31754210190476151</v>
      </c>
      <c r="W240" s="7">
        <f>AVERAGE(Brahmaputra!M234:M245)-AVERAGE(Brahmaputra!$M$2:$M$349)</f>
        <v>-1.2415357614942529E-2</v>
      </c>
      <c r="X240" s="7">
        <f t="shared" si="63"/>
        <v>-6.7878083333333394E-3</v>
      </c>
      <c r="Y240" s="7">
        <f>Brahmaputra!M240-W240-X240-AVERAGE(Brahmaputra!$M$2:$M$349)</f>
        <v>-3.1281666666632679E-5</v>
      </c>
      <c r="Z240" s="7">
        <f>AVERAGE(Brahmaputra!N234:N245)-AVERAGE(Brahmaputra!$N$2:$N$349)</f>
        <v>-0.76755511974137902</v>
      </c>
      <c r="AA240" s="7">
        <f t="shared" si="64"/>
        <v>-1.0832380851488095</v>
      </c>
      <c r="AB240" s="7">
        <f>Brahmaputra!N240-Z240-AA240-AVERAGE(Brahmaputra!$N$2:$N$349)</f>
        <v>0.30280439764880951</v>
      </c>
      <c r="AC240" s="7">
        <f>AVERAGE(Brahmaputra!O234:O245)-AVERAGE(Brahmaputra!$O$2:$O$349)</f>
        <v>-0.26837439781608907</v>
      </c>
      <c r="AD240" s="7">
        <f t="shared" si="65"/>
        <v>-3.2371246011905441E-2</v>
      </c>
      <c r="AE240" s="7">
        <f>Brahmaputra!O240-AC240-AD240-AVERAGE(Brahmaputra!$O$2:$O$349)</f>
        <v>-0.29814179148809394</v>
      </c>
      <c r="AF240" s="7">
        <f>AVERAGE(Brahmaputra!P234:P245)-AVERAGE(Brahmaputra!$P$2:$P$349)</f>
        <v>-0.14730798675287327</v>
      </c>
      <c r="AG240" s="7">
        <f t="shared" si="66"/>
        <v>-0.74812064749999996</v>
      </c>
      <c r="AH240" s="7">
        <f>Brahmaputra!P240-AF240-AG240-AVERAGE(Brahmaputra!$P$2:$P$349)</f>
        <v>0.14968881749999996</v>
      </c>
    </row>
    <row r="241" spans="1:34" x14ac:dyDescent="0.2">
      <c r="A241" s="3">
        <v>40162</v>
      </c>
      <c r="B241">
        <f t="shared" si="54"/>
        <v>2009</v>
      </c>
      <c r="C241">
        <f t="shared" si="55"/>
        <v>12</v>
      </c>
      <c r="D241" s="7">
        <f>AVERAGE(Brahmaputra!D235:D246)</f>
        <v>-7.2002901166666673</v>
      </c>
      <c r="E241" s="7">
        <f t="shared" si="57"/>
        <v>-7.6711023341964264</v>
      </c>
      <c r="F241" s="7">
        <f>Brahmaputra!D241-D241-E241</f>
        <v>0.83995839086309321</v>
      </c>
      <c r="G241" s="7">
        <f t="shared" si="67"/>
        <v>-0.90128099689596008</v>
      </c>
      <c r="H241" s="7">
        <f>AVERAGE(Brahmaputra!H235:H246)-AVERAGE(Brahmaputra!$H$2:$H$349)</f>
        <v>-0.62697119008646496</v>
      </c>
      <c r="I241" s="7">
        <f t="shared" si="58"/>
        <v>0.11721601964302408</v>
      </c>
      <c r="J241" s="7">
        <f>Brahmaputra!H241-H241-I241-AVERAGE(Brahmaputra!$H$2:$H$349)</f>
        <v>2.1384646190426793E-2</v>
      </c>
      <c r="K241" s="7">
        <f>AVERAGE(Brahmaputra!I235:I246)-AVERAGE(Brahmaputra!$I$2:$I$349)</f>
        <v>-4.2732466130460267</v>
      </c>
      <c r="L241" s="7">
        <f t="shared" si="59"/>
        <v>-0.36286529005954549</v>
      </c>
      <c r="M241" s="7">
        <f>Brahmaputra!I241-K241-L241-AVERAGE(Brahmaputra!$I$2:$I$349)</f>
        <v>-4.3686705773779977E-2</v>
      </c>
      <c r="N241" s="7">
        <f>AVERAGE(Brahmaputra!J235:J246)-AVERAGE(Brahmaputra!$J$2:$J$349)</f>
        <v>-0.58999546560344918</v>
      </c>
      <c r="O241" s="7">
        <f t="shared" si="60"/>
        <v>-1.4915722126785718</v>
      </c>
      <c r="P241" s="7">
        <f>Brahmaputra!J241-N241-O241-AVERAGE(Brahmaputra!$J$2:$J$349)</f>
        <v>0.33118138684523757</v>
      </c>
      <c r="Q241" s="7">
        <f>AVERAGE(Brahmaputra!K235:K246)-AVERAGE(Brahmaputra!$K$2:$K$349)</f>
        <v>3.4931980287356224E-2</v>
      </c>
      <c r="R241" s="7">
        <f t="shared" si="61"/>
        <v>0.28360994648809518</v>
      </c>
      <c r="S241" s="7">
        <f>Brahmaputra!K241-Q241-R241-AVERAGE(Brahmaputra!$K$2:$K$349)</f>
        <v>-3.0855778154761926E-2</v>
      </c>
      <c r="T241" s="7">
        <f>AVERAGE(Brahmaputra!L235:L246)-AVERAGE(Brahmaputra!$L$2:$L$349)</f>
        <v>-0.8023002294252839</v>
      </c>
      <c r="U241" s="7">
        <f t="shared" si="62"/>
        <v>-2.9537349427678565</v>
      </c>
      <c r="V241" s="7">
        <f>Brahmaputra!L241-T241-U241-AVERAGE(Brahmaputra!$L$2:$L$349)</f>
        <v>0.46929115526785647</v>
      </c>
      <c r="W241" s="7">
        <f>AVERAGE(Brahmaputra!M235:M246)-AVERAGE(Brahmaputra!$M$2:$M$349)</f>
        <v>-1.2426749281609195E-2</v>
      </c>
      <c r="X241" s="7">
        <f t="shared" si="63"/>
        <v>-9.6227267172619049E-2</v>
      </c>
      <c r="Y241" s="7">
        <f>Brahmaputra!M241-W241-X241-AVERAGE(Brahmaputra!$M$2:$M$349)</f>
        <v>8.3344888392857253E-3</v>
      </c>
      <c r="Z241" s="7">
        <f>AVERAGE(Brahmaputra!N235:N246)-AVERAGE(Brahmaputra!$N$2:$N$349)</f>
        <v>-0.71550897974137895</v>
      </c>
      <c r="AA241" s="7">
        <f t="shared" si="64"/>
        <v>-0.56486741089285708</v>
      </c>
      <c r="AB241" s="7">
        <f>Brahmaputra!N241-Z241-AA241-AVERAGE(Brahmaputra!$N$2:$N$349)</f>
        <v>0.21144043339285723</v>
      </c>
      <c r="AC241" s="7">
        <f>AVERAGE(Brahmaputra!O235:O246)-AVERAGE(Brahmaputra!$O$2:$O$349)</f>
        <v>-0.16567980698275608</v>
      </c>
      <c r="AD241" s="7">
        <f t="shared" si="65"/>
        <v>-1.8336483524702381</v>
      </c>
      <c r="AE241" s="7">
        <f>Brahmaputra!O241-AC241-AD241-AVERAGE(Brahmaputra!$O$2:$O$349)</f>
        <v>-0.18863913586309433</v>
      </c>
      <c r="AF241" s="7">
        <f>AVERAGE(Brahmaputra!P235:P246)-AVERAGE(Brahmaputra!$P$2:$P$349)</f>
        <v>-4.9106210086206636E-2</v>
      </c>
      <c r="AG241" s="7">
        <f t="shared" si="66"/>
        <v>-0.76901577732142856</v>
      </c>
      <c r="AH241" s="7">
        <f>Brahmaputra!P241-AF241-AG241-AVERAGE(Brahmaputra!$P$2:$P$349)</f>
        <v>6.1496460654761886E-2</v>
      </c>
    </row>
    <row r="242" spans="1:34" x14ac:dyDescent="0.2">
      <c r="A242" s="3">
        <v>40193</v>
      </c>
      <c r="B242">
        <f t="shared" si="54"/>
        <v>2010</v>
      </c>
      <c r="C242">
        <f t="shared" si="55"/>
        <v>1</v>
      </c>
      <c r="D242" s="7">
        <f>AVERAGE(Brahmaputra!D236:D247)</f>
        <v>-6.4662127024999991</v>
      </c>
      <c r="E242" s="7">
        <f t="shared" si="57"/>
        <v>-9.8310118021726201</v>
      </c>
      <c r="F242" s="7">
        <f>Brahmaputra!D242-D242-E242</f>
        <v>-0.48252441532738111</v>
      </c>
      <c r="G242" s="7"/>
      <c r="H242" s="7">
        <f>AVERAGE(Brahmaputra!H236:H247)-AVERAGE(Brahmaputra!$H$2:$H$349)</f>
        <v>-0.48581721841969738</v>
      </c>
      <c r="I242" s="7">
        <f t="shared" si="58"/>
        <v>-0.70243490354141613</v>
      </c>
      <c r="J242" s="7">
        <f>Brahmaputra!H242-H242-I242-AVERAGE(Brahmaputra!$H$2:$H$349)</f>
        <v>-0.11841674229185628</v>
      </c>
      <c r="K242" s="7">
        <f>AVERAGE(Brahmaputra!I236:I247)-AVERAGE(Brahmaputra!$I$2:$I$349)</f>
        <v>-4.3576467905459992</v>
      </c>
      <c r="L242" s="7">
        <f t="shared" si="59"/>
        <v>-0.18310013217261201</v>
      </c>
      <c r="M242" s="7">
        <f>Brahmaputra!I242-K242-L242-AVERAGE(Brahmaputra!$I$2:$I$349)</f>
        <v>-8.6889516160738367E-2</v>
      </c>
      <c r="N242" s="7">
        <f>AVERAGE(Brahmaputra!J236:J247)-AVERAGE(Brahmaputra!$J$2:$J$349)</f>
        <v>-0.31483300727011576</v>
      </c>
      <c r="O242" s="7">
        <f t="shared" si="60"/>
        <v>-2.6937458217857149</v>
      </c>
      <c r="P242" s="7">
        <f>Brahmaputra!J242-N242-O242-AVERAGE(Brahmaputra!$J$2:$J$349)</f>
        <v>0.14133726761904697</v>
      </c>
      <c r="Q242" s="7">
        <f>AVERAGE(Brahmaputra!K236:K247)-AVERAGE(Brahmaputra!$K$2:$K$349)</f>
        <v>2.0041876120689528E-2</v>
      </c>
      <c r="R242" s="7">
        <f t="shared" si="61"/>
        <v>0.284020681547619</v>
      </c>
      <c r="S242" s="7">
        <f>Brahmaputra!K242-Q242-R242-AVERAGE(Brahmaputra!$K$2:$K$349)</f>
        <v>-1.5433759047619011E-2</v>
      </c>
      <c r="T242" s="7">
        <f>AVERAGE(Brahmaputra!L236:L247)-AVERAGE(Brahmaputra!$L$2:$L$349)</f>
        <v>-0.65387858442528302</v>
      </c>
      <c r="U242" s="7">
        <f t="shared" si="62"/>
        <v>-3.5539900079464291</v>
      </c>
      <c r="V242" s="7">
        <f>Brahmaputra!L242-T242-U242-AVERAGE(Brahmaputra!$L$2:$L$349)</f>
        <v>0.20895803544642888</v>
      </c>
      <c r="W242" s="7">
        <f>AVERAGE(Brahmaputra!M236:M247)-AVERAGE(Brahmaputra!$M$2:$M$349)</f>
        <v>-1.2295118448275855E-2</v>
      </c>
      <c r="X242" s="7">
        <f t="shared" si="63"/>
        <v>-1.2000330327380931E-2</v>
      </c>
      <c r="Y242" s="7">
        <f>Brahmaputra!M242-W242-X242-AVERAGE(Brahmaputra!$M$2:$M$349)</f>
        <v>2.1731911607142662E-3</v>
      </c>
      <c r="Z242" s="7">
        <f>AVERAGE(Brahmaputra!N236:N247)-AVERAGE(Brahmaputra!$N$2:$N$349)</f>
        <v>-0.61850737807471234</v>
      </c>
      <c r="AA242" s="7">
        <f t="shared" si="64"/>
        <v>0.22313553074404791</v>
      </c>
      <c r="AB242" s="7">
        <f>Brahmaputra!N242-Z242-AA242-AVERAGE(Brahmaputra!$N$2:$N$349)</f>
        <v>-0.19760635991071451</v>
      </c>
      <c r="AC242" s="7">
        <f>AVERAGE(Brahmaputra!O236:O247)-AVERAGE(Brahmaputra!$O$2:$O$349)</f>
        <v>-0.12111349364942203</v>
      </c>
      <c r="AD242" s="7">
        <f t="shared" si="65"/>
        <v>-2.4335143675297619</v>
      </c>
      <c r="AE242" s="7">
        <f>Brahmaputra!O242-AC242-AD242-AVERAGE(Brahmaputra!$O$2:$O$349)</f>
        <v>-0.33570864413690504</v>
      </c>
      <c r="AF242" s="7">
        <f>AVERAGE(Brahmaputra!P236:P247)-AVERAGE(Brahmaputra!$P$2:$P$349)</f>
        <v>7.7823584913793376E-2</v>
      </c>
      <c r="AG242" s="7">
        <f t="shared" si="66"/>
        <v>-0.75938111583333334</v>
      </c>
      <c r="AH242" s="7">
        <f>Brahmaputra!P242-AF242-AG242-AVERAGE(Brahmaputra!$P$2:$P$349)</f>
        <v>-8.0953755833333307E-2</v>
      </c>
    </row>
    <row r="243" spans="1:34" x14ac:dyDescent="0.2">
      <c r="A243" s="3">
        <v>40224</v>
      </c>
      <c r="B243">
        <f t="shared" si="54"/>
        <v>2010</v>
      </c>
      <c r="C243">
        <f t="shared" si="55"/>
        <v>2</v>
      </c>
      <c r="D243" s="7">
        <f>AVERAGE(Brahmaputra!D237:D248)</f>
        <v>-5.9439025666666661</v>
      </c>
      <c r="E243" s="7">
        <f t="shared" si="57"/>
        <v>-10.399447832172621</v>
      </c>
      <c r="F243" s="7">
        <f>Brahmaputra!D243-D243-E243</f>
        <v>-1.9075956411607127</v>
      </c>
      <c r="G243" s="7"/>
      <c r="H243" s="7">
        <f>AVERAGE(Brahmaputra!H237:H248)-AVERAGE(Brahmaputra!$H$2:$H$349)</f>
        <v>-0.34420548341961421</v>
      </c>
      <c r="I243" s="7">
        <f t="shared" si="58"/>
        <v>-1.1313571025597184</v>
      </c>
      <c r="J243" s="7">
        <f>Brahmaputra!H243-H243-I243-AVERAGE(Brahmaputra!$H$2:$H$349)</f>
        <v>-0.22679719827362987</v>
      </c>
      <c r="K243" s="7">
        <f>AVERAGE(Brahmaputra!I237:I248)-AVERAGE(Brahmaputra!$I$2:$I$349)</f>
        <v>-4.4275975297126848</v>
      </c>
      <c r="L243" s="7">
        <f t="shared" si="59"/>
        <v>5.4967789672630829E-2</v>
      </c>
      <c r="M243" s="7">
        <f>Brahmaputra!I243-K243-L243-AVERAGE(Brahmaputra!$I$2:$I$349)</f>
        <v>-8.8502788839306845E-2</v>
      </c>
      <c r="N243" s="7">
        <f>AVERAGE(Brahmaputra!J237:J248)-AVERAGE(Brahmaputra!$J$2:$J$349)</f>
        <v>-6.7964118936783002E-2</v>
      </c>
      <c r="O243" s="7">
        <f t="shared" si="60"/>
        <v>-3.2128204064583334</v>
      </c>
      <c r="P243" s="7">
        <f>Brahmaputra!J243-N243-O243-AVERAGE(Brahmaputra!$J$2:$J$349)</f>
        <v>-0.1004342060416672</v>
      </c>
      <c r="Q243" s="7">
        <f>AVERAGE(Brahmaputra!K237:K248)-AVERAGE(Brahmaputra!$K$2:$K$349)</f>
        <v>9.1301511206895447E-3</v>
      </c>
      <c r="R243" s="7">
        <f t="shared" si="61"/>
        <v>3.4406856696428567E-2</v>
      </c>
      <c r="S243" s="7">
        <f>Brahmaputra!K243-Q243-R243-AVERAGE(Brahmaputra!$K$2:$K$349)</f>
        <v>3.9790680803571399E-2</v>
      </c>
      <c r="T243" s="7">
        <f>AVERAGE(Brahmaputra!L237:L248)-AVERAGE(Brahmaputra!$L$2:$L$349)</f>
        <v>-0.59301000275861782</v>
      </c>
      <c r="U243" s="7">
        <f t="shared" si="62"/>
        <v>-3.8932249065476183</v>
      </c>
      <c r="V243" s="7">
        <f>Brahmaputra!L243-T243-U243-AVERAGE(Brahmaputra!$L$2:$L$349)</f>
        <v>-1.9855147619047386E-2</v>
      </c>
      <c r="W243" s="7">
        <f>AVERAGE(Brahmaputra!M237:M248)-AVERAGE(Brahmaputra!$M$2:$M$349)</f>
        <v>-1.2105907614942513E-2</v>
      </c>
      <c r="X243" s="7">
        <f t="shared" si="63"/>
        <v>-1.1441993244047627E-2</v>
      </c>
      <c r="Y243" s="7">
        <f>Brahmaputra!M243-W243-X243-AVERAGE(Brahmaputra!$M$2:$M$349)</f>
        <v>1.9285232440476308E-3</v>
      </c>
      <c r="Z243" s="7">
        <f>AVERAGE(Brahmaputra!N237:N248)-AVERAGE(Brahmaputra!$N$2:$N$349)</f>
        <v>-0.57406119557471214</v>
      </c>
      <c r="AA243" s="7">
        <f t="shared" si="64"/>
        <v>1.2550268405654763</v>
      </c>
      <c r="AB243" s="7">
        <f>Brahmaputra!N243-Z243-AA243-AVERAGE(Brahmaputra!$N$2:$N$349)</f>
        <v>-0.56638176223214298</v>
      </c>
      <c r="AC243" s="7">
        <f>AVERAGE(Brahmaputra!O237:O248)-AVERAGE(Brahmaputra!$O$2:$O$349)</f>
        <v>-0.1011473678160888</v>
      </c>
      <c r="AD243" s="7">
        <f t="shared" si="65"/>
        <v>-2.758445452797619</v>
      </c>
      <c r="AE243" s="7">
        <f>Brahmaputra!O243-AC243-AD243-AVERAGE(Brahmaputra!$O$2:$O$349)</f>
        <v>-0.76236543470238072</v>
      </c>
      <c r="AF243" s="7">
        <f>AVERAGE(Brahmaputra!P237:P248)-AVERAGE(Brahmaputra!$P$2:$P$349)</f>
        <v>0.16704637408045997</v>
      </c>
      <c r="AG243" s="7">
        <f t="shared" si="66"/>
        <v>-0.73655440919642856</v>
      </c>
      <c r="AH243" s="7">
        <f>Brahmaputra!P243-AF243-AG243-AVERAGE(Brahmaputra!$P$2:$P$349)</f>
        <v>-0.18500388163690473</v>
      </c>
    </row>
    <row r="244" spans="1:34" x14ac:dyDescent="0.2">
      <c r="A244" s="3">
        <v>40252</v>
      </c>
      <c r="B244">
        <f t="shared" si="54"/>
        <v>2010</v>
      </c>
      <c r="C244">
        <f t="shared" si="55"/>
        <v>3</v>
      </c>
      <c r="D244" s="7">
        <f>AVERAGE(Brahmaputra!D238:D249)</f>
        <v>-5.9353685725000007</v>
      </c>
      <c r="E244" s="7">
        <f t="shared" si="57"/>
        <v>-8.9591136421726176</v>
      </c>
      <c r="F244" s="7">
        <f>Brahmaputra!D244-D244-E244</f>
        <v>-1.7021688653273834</v>
      </c>
      <c r="G244" s="7"/>
      <c r="H244" s="7">
        <f>AVERAGE(Brahmaputra!H238:H249)-AVERAGE(Brahmaputra!$H$2:$H$349)</f>
        <v>-0.26731135925285798</v>
      </c>
      <c r="I244" s="7">
        <f t="shared" si="58"/>
        <v>-1.4790100816072709</v>
      </c>
      <c r="J244" s="7">
        <f>Brahmaputra!H244-H244-I244-AVERAGE(Brahmaputra!$H$2:$H$349)</f>
        <v>-0.27299390339283036</v>
      </c>
      <c r="K244" s="7">
        <f>AVERAGE(Brahmaputra!I238:I249)-AVERAGE(Brahmaputra!$I$2:$I$349)</f>
        <v>-4.5083425905459933</v>
      </c>
      <c r="L244" s="7">
        <f t="shared" si="59"/>
        <v>0.38689349922620409</v>
      </c>
      <c r="M244" s="7">
        <f>Brahmaputra!I244-K244-L244-AVERAGE(Brahmaputra!$I$2:$I$349)</f>
        <v>-2.2209077559566026E-2</v>
      </c>
      <c r="N244" s="7">
        <f>AVERAGE(Brahmaputra!J238:J249)-AVERAGE(Brahmaputra!$J$2:$J$349)</f>
        <v>6.5409318965494734E-3</v>
      </c>
      <c r="O244" s="7">
        <f t="shared" si="60"/>
        <v>-3.3254686616666671</v>
      </c>
      <c r="P244" s="7">
        <f>Brahmaputra!J244-N244-O244-AVERAGE(Brahmaputra!$J$2:$J$349)</f>
        <v>-0.13826635166666534</v>
      </c>
      <c r="Q244" s="7">
        <f>AVERAGE(Brahmaputra!K238:K249)-AVERAGE(Brahmaputra!$K$2:$K$349)</f>
        <v>1.4749307787356225E-2</v>
      </c>
      <c r="R244" s="7">
        <f t="shared" si="61"/>
        <v>3.16305175892857E-2</v>
      </c>
      <c r="S244" s="7">
        <f>Brahmaputra!K244-Q244-R244-AVERAGE(Brahmaputra!$K$2:$K$349)</f>
        <v>2.9664533244047553E-2</v>
      </c>
      <c r="T244" s="7">
        <f>AVERAGE(Brahmaputra!L238:L249)-AVERAGE(Brahmaputra!$L$2:$L$349)</f>
        <v>-0.59748861609195103</v>
      </c>
      <c r="U244" s="7">
        <f t="shared" si="62"/>
        <v>-3.7069207016071424</v>
      </c>
      <c r="V244" s="7">
        <f>Brahmaputra!L244-T244-U244-AVERAGE(Brahmaputra!$L$2:$L$349)</f>
        <v>3.5036480773809942E-2</v>
      </c>
      <c r="W244" s="7">
        <f>AVERAGE(Brahmaputra!M238:M249)-AVERAGE(Brahmaputra!$M$2:$M$349)</f>
        <v>-1.1916696781609198E-2</v>
      </c>
      <c r="X244" s="7">
        <f t="shared" si="63"/>
        <v>-1.138205517857141E-2</v>
      </c>
      <c r="Y244" s="7">
        <f>Brahmaputra!M244-W244-X244-AVERAGE(Brahmaputra!$M$2:$M$349)</f>
        <v>1.6793743452380994E-3</v>
      </c>
      <c r="Z244" s="7">
        <f>AVERAGE(Brahmaputra!N238:N249)-AVERAGE(Brahmaputra!$N$2:$N$349)</f>
        <v>-0.56827578307471227</v>
      </c>
      <c r="AA244" s="7">
        <f t="shared" si="64"/>
        <v>2.3465298505952386</v>
      </c>
      <c r="AB244" s="7">
        <f>Brahmaputra!N244-Z244-AA244-AVERAGE(Brahmaputra!$N$2:$N$349)</f>
        <v>-0.88797009476190514</v>
      </c>
      <c r="AC244" s="7">
        <f>AVERAGE(Brahmaputra!O238:O249)-AVERAGE(Brahmaputra!$O$2:$O$349)</f>
        <v>-9.8266953649422284E-2</v>
      </c>
      <c r="AD244" s="7">
        <f t="shared" si="65"/>
        <v>-2.5350125833333319</v>
      </c>
      <c r="AE244" s="7">
        <f>Brahmaputra!O244-AC244-AD244-AVERAGE(Brahmaputra!$O$2:$O$349)</f>
        <v>-0.35332609833333439</v>
      </c>
      <c r="AF244" s="7">
        <f>AVERAGE(Brahmaputra!P238:P249)-AVERAGE(Brahmaputra!$P$2:$P$349)</f>
        <v>9.4929512413793549E-2</v>
      </c>
      <c r="AG244" s="7">
        <f t="shared" si="66"/>
        <v>-0.6663830883035714</v>
      </c>
      <c r="AH244" s="7">
        <f>Brahmaputra!P244-AF244-AG244-AVERAGE(Brahmaputra!$P$2:$P$349)</f>
        <v>-9.376834086309549E-2</v>
      </c>
    </row>
    <row r="245" spans="1:34" x14ac:dyDescent="0.2">
      <c r="A245" s="3">
        <v>40283</v>
      </c>
      <c r="B245">
        <f t="shared" si="54"/>
        <v>2010</v>
      </c>
      <c r="C245">
        <f t="shared" si="55"/>
        <v>4</v>
      </c>
      <c r="D245" s="7">
        <f>AVERAGE(Brahmaputra!D239:D250)</f>
        <v>-5.2729954675000004</v>
      </c>
      <c r="E245" s="7">
        <f t="shared" si="57"/>
        <v>-4.1105988170833339</v>
      </c>
      <c r="F245" s="7">
        <f>Brahmaputra!D245-D245-E245</f>
        <v>2.1375105445833338</v>
      </c>
      <c r="G245" s="7"/>
      <c r="H245" s="7">
        <f>AVERAGE(Brahmaputra!H239:H250)-AVERAGE(Brahmaputra!$H$2:$H$349)</f>
        <v>-0.14057185758622381</v>
      </c>
      <c r="I245" s="7">
        <f t="shared" si="58"/>
        <v>-1.7137204121727336</v>
      </c>
      <c r="J245" s="7">
        <f>Brahmaputra!H245-H245-I245-AVERAGE(Brahmaputra!$H$2:$H$349)</f>
        <v>6.3919795505967159E-2</v>
      </c>
      <c r="K245" s="7">
        <f>AVERAGE(Brahmaputra!I239:I250)-AVERAGE(Brahmaputra!$I$2:$I$349)</f>
        <v>-4.575401788879347</v>
      </c>
      <c r="L245" s="7">
        <f t="shared" si="59"/>
        <v>0.71717339565478255</v>
      </c>
      <c r="M245" s="7">
        <f>Brahmaputra!I245-K245-L245-AVERAGE(Brahmaputra!$I$2:$I$349)</f>
        <v>8.7215343452129446E-3</v>
      </c>
      <c r="N245" s="7">
        <f>AVERAGE(Brahmaputra!J239:J250)-AVERAGE(Brahmaputra!$J$2:$J$349)</f>
        <v>0.20381462356321656</v>
      </c>
      <c r="O245" s="7">
        <f t="shared" si="60"/>
        <v>-2.9575804788095241</v>
      </c>
      <c r="P245" s="7">
        <f>Brahmaputra!J245-N245-O245-AVERAGE(Brahmaputra!$J$2:$J$349)</f>
        <v>0.44686243380952462</v>
      </c>
      <c r="Q245" s="7">
        <f>AVERAGE(Brahmaputra!K239:K250)-AVERAGE(Brahmaputra!$K$2:$K$349)</f>
        <v>1.2958841954022859E-2</v>
      </c>
      <c r="R245" s="7">
        <f t="shared" si="61"/>
        <v>-6.7919355922619051E-2</v>
      </c>
      <c r="S245" s="7">
        <f>Brahmaputra!K245-Q245-R245-AVERAGE(Brahmaputra!$K$2:$K$349)</f>
        <v>5.35996025892857E-2</v>
      </c>
      <c r="T245" s="7">
        <f>AVERAGE(Brahmaputra!L239:L250)-AVERAGE(Brahmaputra!$L$2:$L$349)</f>
        <v>-0.27372389525861873</v>
      </c>
      <c r="U245" s="7">
        <f t="shared" si="62"/>
        <v>-2.2841316058333341</v>
      </c>
      <c r="V245" s="7">
        <f>Brahmaputra!L245-T245-U245-AVERAGE(Brahmaputra!$L$2:$L$349)</f>
        <v>1.2209634741666688</v>
      </c>
      <c r="W245" s="7">
        <f>AVERAGE(Brahmaputra!M239:M250)-AVERAGE(Brahmaputra!$M$2:$M$349)</f>
        <v>-1.1727485948275856E-2</v>
      </c>
      <c r="X245" s="7">
        <f t="shared" si="63"/>
        <v>-6.833581175595238E-2</v>
      </c>
      <c r="Y245" s="7">
        <f>Brahmaputra!M245-W245-X245-AVERAGE(Brahmaputra!$M$2:$M$349)</f>
        <v>6.6769400892857378E-3</v>
      </c>
      <c r="Z245" s="7">
        <f>AVERAGE(Brahmaputra!N239:N250)-AVERAGE(Brahmaputra!$N$2:$N$349)</f>
        <v>-0.56797076724137896</v>
      </c>
      <c r="AA245" s="7">
        <f t="shared" si="64"/>
        <v>3.3466519697916675</v>
      </c>
      <c r="AB245" s="7">
        <f>Brahmaputra!N245-Z245-AA245-AVERAGE(Brahmaputra!$N$2:$N$349)</f>
        <v>-1.2026000197916673</v>
      </c>
      <c r="AC245" s="7">
        <f>AVERAGE(Brahmaputra!O239:O250)-AVERAGE(Brahmaputra!$O$2:$O$349)</f>
        <v>-8.1915731149424076E-2</v>
      </c>
      <c r="AD245" s="7">
        <f t="shared" si="65"/>
        <v>-0.60610946633928542</v>
      </c>
      <c r="AE245" s="7">
        <f>Brahmaputra!O245-AC245-AD245-AVERAGE(Brahmaputra!$O$2:$O$349)</f>
        <v>1.0258428721726212</v>
      </c>
      <c r="AF245" s="7">
        <f>AVERAGE(Brahmaputra!P239:P250)-AVERAGE(Brahmaputra!$P$2:$P$349)</f>
        <v>0.1615267057471268</v>
      </c>
      <c r="AG245" s="7">
        <f t="shared" si="66"/>
        <v>-0.47663300770833333</v>
      </c>
      <c r="AH245" s="7">
        <f>Brahmaputra!P245-AF245-AG245-AVERAGE(Brahmaputra!$P$2:$P$349)</f>
        <v>0.5135236752083332</v>
      </c>
    </row>
    <row r="246" spans="1:34" x14ac:dyDescent="0.2">
      <c r="A246" s="3">
        <v>40313</v>
      </c>
      <c r="B246">
        <f t="shared" si="54"/>
        <v>2010</v>
      </c>
      <c r="C246">
        <f t="shared" si="55"/>
        <v>5</v>
      </c>
      <c r="D246" s="7">
        <f>AVERAGE(Brahmaputra!D240:D251)</f>
        <v>-5.0267741433333342</v>
      </c>
      <c r="E246" s="7">
        <f t="shared" si="57"/>
        <v>1.2718823487797624</v>
      </c>
      <c r="F246" s="7">
        <f>Brahmaputra!D246-D246-E246</f>
        <v>3.5847325245535719</v>
      </c>
      <c r="G246" s="7"/>
      <c r="H246" s="7">
        <f>AVERAGE(Brahmaputra!H240:H251)-AVERAGE(Brahmaputra!$H$2:$H$349)</f>
        <v>-4.4436400086283356E-2</v>
      </c>
      <c r="I246" s="7">
        <f t="shared" si="58"/>
        <v>-1.3916413443748752</v>
      </c>
      <c r="J246" s="7">
        <f>Brahmaputra!H246-H246-I246-AVERAGE(Brahmaputra!$H$2:$H$349)</f>
        <v>0.47773652020816826</v>
      </c>
      <c r="K246" s="7">
        <f>AVERAGE(Brahmaputra!I240:I251)-AVERAGE(Brahmaputra!$I$2:$I$349)</f>
        <v>-4.6431342813793322</v>
      </c>
      <c r="L246" s="7">
        <f t="shared" si="59"/>
        <v>1.0434534668750075</v>
      </c>
      <c r="M246" s="7">
        <f>Brahmaputra!I246-K246-L246-AVERAGE(Brahmaputra!$I$2:$I$349)</f>
        <v>0.1547225956249747</v>
      </c>
      <c r="N246" s="7">
        <f>AVERAGE(Brahmaputra!J240:J251)-AVERAGE(Brahmaputra!$J$2:$J$349)</f>
        <v>0.33011221689655112</v>
      </c>
      <c r="O246" s="7">
        <f t="shared" si="60"/>
        <v>-1.5444974760416668</v>
      </c>
      <c r="P246" s="7">
        <f>Brahmaputra!J246-N246-O246-AVERAGE(Brahmaputra!$J$2:$J$349)</f>
        <v>1.0839685677083324</v>
      </c>
      <c r="Q246" s="7">
        <f>AVERAGE(Brahmaputra!K240:K251)-AVERAGE(Brahmaputra!$K$2:$K$349)</f>
        <v>1.0509240287356225E-2</v>
      </c>
      <c r="R246" s="7">
        <f t="shared" si="61"/>
        <v>-6.0785711785714319E-2</v>
      </c>
      <c r="S246" s="7">
        <f>Brahmaputra!K246-Q246-R246-AVERAGE(Brahmaputra!$K$2:$K$349)</f>
        <v>-3.7247069880952416E-2</v>
      </c>
      <c r="T246" s="7">
        <f>AVERAGE(Brahmaputra!L240:L251)-AVERAGE(Brahmaputra!$L$2:$L$349)</f>
        <v>-0.19180716609195159</v>
      </c>
      <c r="U246" s="7">
        <f t="shared" si="62"/>
        <v>-0.1956460049107136</v>
      </c>
      <c r="V246" s="7">
        <f>Brahmaputra!L246-T246-U246-AVERAGE(Brahmaputra!$L$2:$L$349)</f>
        <v>1.0720402740773816</v>
      </c>
      <c r="W246" s="7">
        <f>AVERAGE(Brahmaputra!M240:M251)-AVERAGE(Brahmaputra!$M$2:$M$349)</f>
        <v>-1.1538275948275833E-2</v>
      </c>
      <c r="X246" s="7">
        <f t="shared" si="63"/>
        <v>-0.14760211184523811</v>
      </c>
      <c r="Y246" s="7">
        <f>Brahmaputra!M246-W246-X246-AVERAGE(Brahmaputra!$M$2:$M$349)</f>
        <v>1.1397640178571422E-2</v>
      </c>
      <c r="Z246" s="7">
        <f>AVERAGE(Brahmaputra!N240:N251)-AVERAGE(Brahmaputra!$N$2:$N$349)</f>
        <v>-0.56095368890804553</v>
      </c>
      <c r="AA246" s="7">
        <f t="shared" si="64"/>
        <v>2.2934716319345241</v>
      </c>
      <c r="AB246" s="7">
        <f>Brahmaputra!N246-Z246-AA246-AVERAGE(Brahmaputra!$N$2:$N$349)</f>
        <v>-0.45525678026785776</v>
      </c>
      <c r="AC246" s="7">
        <f>AVERAGE(Brahmaputra!O240:O251)-AVERAGE(Brahmaputra!$O$2:$O$349)</f>
        <v>-6.4109201149422645E-2</v>
      </c>
      <c r="AD246" s="7">
        <f t="shared" si="65"/>
        <v>1.3440184679761895</v>
      </c>
      <c r="AE246" s="7">
        <f>Brahmaputra!O246-AC246-AD246-AVERAGE(Brahmaputra!$O$2:$O$349)</f>
        <v>0.68155513785714383</v>
      </c>
      <c r="AF246" s="7">
        <f>AVERAGE(Brahmaputra!P240:P251)-AVERAGE(Brahmaputra!$P$2:$P$349)</f>
        <v>0.14856790658046004</v>
      </c>
      <c r="AG246" s="7">
        <f t="shared" si="66"/>
        <v>-6.8888486279761851E-2</v>
      </c>
      <c r="AH246" s="7">
        <f>Brahmaputra!P246-AF246-AG246-AVERAGE(Brahmaputra!$P$2:$P$349)</f>
        <v>0.59582611294642862</v>
      </c>
    </row>
    <row r="247" spans="1:34" x14ac:dyDescent="0.2">
      <c r="A247" s="3">
        <v>40344</v>
      </c>
      <c r="B247">
        <f t="shared" si="54"/>
        <v>2010</v>
      </c>
      <c r="C247">
        <f t="shared" si="55"/>
        <v>6</v>
      </c>
      <c r="D247" s="7">
        <f>AVERAGE(Brahmaputra!D241:D252)</f>
        <v>-4.8341058641666663</v>
      </c>
      <c r="E247" s="7">
        <f t="shared" si="57"/>
        <v>6.5332860436309508</v>
      </c>
      <c r="F247" s="7">
        <f>Brahmaputra!D247-D247-E247</f>
        <v>2.2009777505357162</v>
      </c>
      <c r="G247" s="7"/>
      <c r="H247" s="7">
        <f>AVERAGE(Brahmaputra!H241:H252)-AVERAGE(Brahmaputra!$H$2:$H$349)</f>
        <v>4.1902914913521272E-2</v>
      </c>
      <c r="I247" s="7">
        <f t="shared" si="58"/>
        <v>-0.33502070056533739</v>
      </c>
      <c r="J247" s="7">
        <f>Brahmaputra!H247-H247-I247-AVERAGE(Brahmaputra!$H$2:$H$349)</f>
        <v>0.51421992139876238</v>
      </c>
      <c r="K247" s="7">
        <f>AVERAGE(Brahmaputra!I241:I252)-AVERAGE(Brahmaputra!$I$2:$I$349)</f>
        <v>-4.715252404712686</v>
      </c>
      <c r="L247" s="7">
        <f t="shared" si="59"/>
        <v>0.9158503669047775</v>
      </c>
      <c r="M247" s="7">
        <f>Brahmaputra!I247-K247-L247-AVERAGE(Brahmaputra!$I$2:$I$349)</f>
        <v>0.25993087892855726</v>
      </c>
      <c r="N247" s="7">
        <f>AVERAGE(Brahmaputra!J241:J252)-AVERAGE(Brahmaputra!$J$2:$J$349)</f>
        <v>0.40369669439655009</v>
      </c>
      <c r="O247" s="7">
        <f t="shared" si="60"/>
        <v>0.84369749714285636</v>
      </c>
      <c r="P247" s="7">
        <f>Brahmaputra!J247-N247-O247-AVERAGE(Brahmaputra!$J$2:$J$349)</f>
        <v>0.80141599702381061</v>
      </c>
      <c r="Q247" s="7">
        <f>AVERAGE(Brahmaputra!K241:K252)-AVERAGE(Brahmaputra!$K$2:$K$349)</f>
        <v>5.3965452873562247E-3</v>
      </c>
      <c r="R247" s="7">
        <f t="shared" si="61"/>
        <v>-5.5129099434523848E-2</v>
      </c>
      <c r="S247" s="7">
        <f>Brahmaputra!K247-Q247-R247-AVERAGE(Brahmaputra!$K$2:$K$349)</f>
        <v>-6.0943007232142882E-2</v>
      </c>
      <c r="T247" s="7">
        <f>AVERAGE(Brahmaputra!L241:L252)-AVERAGE(Brahmaputra!$L$2:$L$349)</f>
        <v>-0.15401855609195092</v>
      </c>
      <c r="U247" s="7">
        <f t="shared" si="62"/>
        <v>2.7778064690476203</v>
      </c>
      <c r="V247" s="7">
        <f>Brahmaputra!L247-T247-U247-AVERAGE(Brahmaputra!$L$2:$L$349)</f>
        <v>-0.60088436988095317</v>
      </c>
      <c r="W247" s="7">
        <f>AVERAGE(Brahmaputra!M241:M252)-AVERAGE(Brahmaputra!$M$2:$M$349)</f>
        <v>-1.1406645114942493E-2</v>
      </c>
      <c r="X247" s="7">
        <f t="shared" si="63"/>
        <v>-6.6843621428571698E-3</v>
      </c>
      <c r="Y247" s="7">
        <f>Brahmaputra!M247-W247-X247-AVERAGE(Brahmaputra!$M$2:$M$349)</f>
        <v>4.3612964285716371E-4</v>
      </c>
      <c r="Z247" s="7">
        <f>AVERAGE(Brahmaputra!N241:N252)-AVERAGE(Brahmaputra!$N$2:$N$349)</f>
        <v>-0.5435794014080455</v>
      </c>
      <c r="AA247" s="7">
        <f t="shared" si="64"/>
        <v>-0.57267241250000045</v>
      </c>
      <c r="AB247" s="7">
        <f>Brahmaputra!N247-Z247-AA247-AVERAGE(Brahmaputra!$N$2:$N$349)</f>
        <v>0.91784144666666689</v>
      </c>
      <c r="AC247" s="7">
        <f>AVERAGE(Brahmaputra!O241:O252)-AVERAGE(Brahmaputra!$O$2:$O$349)</f>
        <v>-8.8867303160871103E-3</v>
      </c>
      <c r="AD247" s="7">
        <f t="shared" si="65"/>
        <v>1.9995909377380947</v>
      </c>
      <c r="AE247" s="7">
        <f>Brahmaputra!O247-AC247-AD247-AVERAGE(Brahmaputra!$O$2:$O$349)</f>
        <v>5.8427667261904404E-2</v>
      </c>
      <c r="AF247" s="7">
        <f>AVERAGE(Brahmaputra!P241:P252)-AVERAGE(Brahmaputra!$P$2:$P$349)</f>
        <v>0.14802699908045991</v>
      </c>
      <c r="AG247" s="7">
        <f t="shared" si="66"/>
        <v>0.96584900181547617</v>
      </c>
      <c r="AH247" s="7">
        <f>Brahmaputra!P247-AF247-AG247-AVERAGE(Brahmaputra!$P$2:$P$349)</f>
        <v>0.3105441323511906</v>
      </c>
    </row>
    <row r="248" spans="1:34" x14ac:dyDescent="0.2">
      <c r="A248" s="3">
        <v>40374</v>
      </c>
      <c r="B248">
        <f t="shared" si="54"/>
        <v>2010</v>
      </c>
      <c r="C248">
        <f t="shared" si="55"/>
        <v>7</v>
      </c>
      <c r="D248" s="7">
        <f>AVERAGE(Brahmaputra!D242:D253)</f>
        <v>-4.7181691083333339</v>
      </c>
      <c r="E248" s="7">
        <f t="shared" si="57"/>
        <v>11.902680418601191</v>
      </c>
      <c r="F248" s="7">
        <f>Brahmaputra!D248-D248-E248</f>
        <v>-1.1680203702678575</v>
      </c>
      <c r="G248" s="7"/>
      <c r="H248" s="7">
        <f>AVERAGE(Brahmaputra!H242:H253)-AVERAGE(Brahmaputra!$H$2:$H$349)</f>
        <v>0.12039412574699782</v>
      </c>
      <c r="I248" s="7">
        <f t="shared" si="58"/>
        <v>0.85920642654741641</v>
      </c>
      <c r="J248" s="7">
        <f>Brahmaputra!H248-H248-I248-AVERAGE(Brahmaputra!$H$2:$H$349)</f>
        <v>0.17717052345255979</v>
      </c>
      <c r="K248" s="7">
        <f>AVERAGE(Brahmaputra!I242:I253)-AVERAGE(Brahmaputra!$I$2:$I$349)</f>
        <v>-4.7917815897126985</v>
      </c>
      <c r="L248" s="7">
        <f t="shared" si="59"/>
        <v>8.4406965357146646E-2</v>
      </c>
      <c r="M248" s="7">
        <f>Brahmaputra!I248-K248-L248-AVERAGE(Brahmaputra!$I$2:$I$349)</f>
        <v>0.14425997547618863</v>
      </c>
      <c r="N248" s="7">
        <f>AVERAGE(Brahmaputra!J242:J253)-AVERAGE(Brahmaputra!$J$2:$J$349)</f>
        <v>0.44630861106321706</v>
      </c>
      <c r="O248" s="7">
        <f t="shared" si="60"/>
        <v>3.7229272643154747</v>
      </c>
      <c r="P248" s="7">
        <f>Brahmaputra!J248-N248-O248-AVERAGE(Brahmaputra!$J$2:$J$349)</f>
        <v>-0.18375919681547526</v>
      </c>
      <c r="Q248" s="7">
        <f>AVERAGE(Brahmaputra!K242:K253)-AVERAGE(Brahmaputra!$K$2:$K$349)</f>
        <v>1.9258511206894369E-3</v>
      </c>
      <c r="R248" s="7">
        <f t="shared" si="61"/>
        <v>-0.16249005544642856</v>
      </c>
      <c r="S248" s="7">
        <f>Brahmaputra!K248-Q248-R248-AVERAGE(Brahmaputra!$K$2:$K$349)</f>
        <v>-7.5587270535713569E-3</v>
      </c>
      <c r="T248" s="7">
        <f>AVERAGE(Brahmaputra!L242:L253)-AVERAGE(Brahmaputra!$L$2:$L$349)</f>
        <v>-0.12952810025861794</v>
      </c>
      <c r="U248" s="7">
        <f t="shared" si="62"/>
        <v>5.2761234117559557</v>
      </c>
      <c r="V248" s="7">
        <f>Brahmaputra!L248-T248-U248-AVERAGE(Brahmaputra!$L$2:$L$349)</f>
        <v>-1.8256666284226224</v>
      </c>
      <c r="W248" s="7">
        <f>AVERAGE(Brahmaputra!M242:M253)-AVERAGE(Brahmaputra!$M$2:$M$349)</f>
        <v>-1.1378410948275824E-2</v>
      </c>
      <c r="X248" s="7">
        <f t="shared" si="63"/>
        <v>8.9854504851190509E-2</v>
      </c>
      <c r="Y248" s="7">
        <f>Brahmaputra!M248-W248-X248-AVERAGE(Brahmaputra!$M$2:$M$349)</f>
        <v>-7.1694615178571897E-3</v>
      </c>
      <c r="Z248" s="7">
        <f>AVERAGE(Brahmaputra!N242:N253)-AVERAGE(Brahmaputra!$N$2:$N$349)</f>
        <v>-0.53766859807471223</v>
      </c>
      <c r="AA248" s="7">
        <f t="shared" si="64"/>
        <v>-1.6842659136904763</v>
      </c>
      <c r="AB248" s="7">
        <f>Brahmaputra!N248-Z248-AA248-AVERAGE(Brahmaputra!$N$2:$N$349)</f>
        <v>0.79248367452380952</v>
      </c>
      <c r="AC248" s="7">
        <f>AVERAGE(Brahmaputra!O242:O253)-AVERAGE(Brahmaputra!$O$2:$O$349)</f>
        <v>3.5879258850576079E-2</v>
      </c>
      <c r="AD248" s="7">
        <f t="shared" si="65"/>
        <v>1.8777756315773804</v>
      </c>
      <c r="AE248" s="7">
        <f>Brahmaputra!O248-AC248-AD248-AVERAGE(Brahmaputra!$O$2:$O$349)</f>
        <v>-3.2510835744044897E-2</v>
      </c>
      <c r="AF248" s="7">
        <f>AVERAGE(Brahmaputra!P242:P253)-AVERAGE(Brahmaputra!$P$2:$P$349)</f>
        <v>0.1476686432471267</v>
      </c>
      <c r="AG248" s="7">
        <f t="shared" si="66"/>
        <v>1.8391404206845241</v>
      </c>
      <c r="AH248" s="7">
        <f>Brahmaputra!P248-AF248-AG248-AVERAGE(Brahmaputra!$P$2:$P$349)</f>
        <v>-0.22527603068452384</v>
      </c>
    </row>
    <row r="249" spans="1:34" x14ac:dyDescent="0.2">
      <c r="A249" s="3">
        <v>40405</v>
      </c>
      <c r="B249">
        <f t="shared" si="54"/>
        <v>2010</v>
      </c>
      <c r="C249">
        <f t="shared" si="55"/>
        <v>8</v>
      </c>
      <c r="D249" s="7">
        <f>AVERAGE(Brahmaputra!D243:D254)</f>
        <v>-4.5891504041666673</v>
      </c>
      <c r="E249" s="7">
        <f t="shared" si="57"/>
        <v>11.76650009080357</v>
      </c>
      <c r="F249" s="7">
        <f>Brahmaputra!D249-D249-E249</f>
        <v>-0.77608454663690374</v>
      </c>
      <c r="G249" s="7"/>
      <c r="H249" s="7">
        <f>AVERAGE(Brahmaputra!H243:H254)-AVERAGE(Brahmaputra!$H$2:$H$349)</f>
        <v>0.1994956882471115</v>
      </c>
      <c r="I249" s="7">
        <f t="shared" si="58"/>
        <v>1.5773398983329798</v>
      </c>
      <c r="J249" s="7">
        <f>Brahmaputra!H249-H249-I249-AVERAGE(Brahmaputra!$H$2:$H$349)</f>
        <v>1.34193791668622E-2</v>
      </c>
      <c r="K249" s="7">
        <f>AVERAGE(Brahmaputra!I243:I254)-AVERAGE(Brahmaputra!$I$2:$I$349)</f>
        <v>-4.8690654488793399</v>
      </c>
      <c r="L249" s="7">
        <f t="shared" si="59"/>
        <v>-0.7963218462797812</v>
      </c>
      <c r="M249" s="7">
        <f>Brahmaputra!I249-K249-L249-AVERAGE(Brahmaputra!$I$2:$I$349)</f>
        <v>-6.2644343720236861E-2</v>
      </c>
      <c r="N249" s="7">
        <f>AVERAGE(Brahmaputra!J243:J254)-AVERAGE(Brahmaputra!$J$2:$J$349)</f>
        <v>0.47126024772988284</v>
      </c>
      <c r="O249" s="7">
        <f t="shared" si="60"/>
        <v>4.498384583601192</v>
      </c>
      <c r="P249" s="7">
        <f>Brahmaputra!J249-N249-O249-AVERAGE(Brahmaputra!$J$2:$J$349)</f>
        <v>-0.44803153276785679</v>
      </c>
      <c r="Q249" s="7">
        <f>AVERAGE(Brahmaputra!K243:K254)-AVERAGE(Brahmaputra!$K$2:$K$349)</f>
        <v>-3.4042947126438627E-3</v>
      </c>
      <c r="R249" s="7">
        <f t="shared" si="61"/>
        <v>-0.19940513428571427</v>
      </c>
      <c r="S249" s="7">
        <f>Brahmaputra!K249-Q249-R249-AVERAGE(Brahmaputra!$K$2:$K$349)</f>
        <v>3.0289567619047608E-2</v>
      </c>
      <c r="T249" s="7">
        <f>AVERAGE(Brahmaputra!L243:L254)-AVERAGE(Brahmaputra!$L$2:$L$349)</f>
        <v>-9.378933442528492E-2</v>
      </c>
      <c r="U249" s="7">
        <f t="shared" si="62"/>
        <v>5.5353023097916658</v>
      </c>
      <c r="V249" s="7">
        <f>Brahmaputra!L249-T249-U249-AVERAGE(Brahmaputra!$L$2:$L$349)</f>
        <v>-0.53901176229166481</v>
      </c>
      <c r="W249" s="7">
        <f>AVERAGE(Brahmaputra!M243:M254)-AVERAGE(Brahmaputra!$M$2:$M$349)</f>
        <v>-1.108127928160918E-2</v>
      </c>
      <c r="X249" s="7">
        <f t="shared" si="63"/>
        <v>9.0235917232142832E-2</v>
      </c>
      <c r="Y249" s="7">
        <f>Brahmaputra!M249-W249-X249-AVERAGE(Brahmaputra!$M$2:$M$349)</f>
        <v>-7.8480055654761571E-3</v>
      </c>
      <c r="Z249" s="7">
        <f>AVERAGE(Brahmaputra!N243:N254)-AVERAGE(Brahmaputra!$N$2:$N$349)</f>
        <v>-0.51668067057471245</v>
      </c>
      <c r="AA249" s="7">
        <f t="shared" si="64"/>
        <v>-1.9590079183928573</v>
      </c>
      <c r="AB249" s="7">
        <f>Brahmaputra!N249-Z249-AA249-AVERAGE(Brahmaputra!$N$2:$N$349)</f>
        <v>0.54983229172619064</v>
      </c>
      <c r="AC249" s="7">
        <f>AVERAGE(Brahmaputra!O243:O254)-AVERAGE(Brahmaputra!$O$2:$O$349)</f>
        <v>8.6142424683911756E-2</v>
      </c>
      <c r="AD249" s="7">
        <f t="shared" si="65"/>
        <v>1.8896907220535706</v>
      </c>
      <c r="AE249" s="7">
        <f>Brahmaputra!O249-AC249-AD249-AVERAGE(Brahmaputra!$O$2:$O$349)</f>
        <v>-1.1667932053571306E-2</v>
      </c>
      <c r="AF249" s="7">
        <f>AVERAGE(Brahmaputra!P243:P254)-AVERAGE(Brahmaputra!$P$2:$P$349)</f>
        <v>0.14796176408046013</v>
      </c>
      <c r="AG249" s="7">
        <f t="shared" si="66"/>
        <v>1.1302839557142861</v>
      </c>
      <c r="AH249" s="7">
        <f>Brahmaputra!P249-AF249-AG249-AVERAGE(Brahmaputra!$P$2:$P$349)</f>
        <v>-0.30043496654761959</v>
      </c>
    </row>
    <row r="250" spans="1:34" x14ac:dyDescent="0.2">
      <c r="A250" s="3">
        <v>40436</v>
      </c>
      <c r="B250">
        <f t="shared" si="54"/>
        <v>2010</v>
      </c>
      <c r="C250">
        <f t="shared" si="55"/>
        <v>9</v>
      </c>
      <c r="D250" s="7">
        <f>AVERAGE(Brahmaputra!D244:D255)</f>
        <v>-4.433686868333333</v>
      </c>
      <c r="E250" s="7">
        <f t="shared" si="57"/>
        <v>9.5500981902678568</v>
      </c>
      <c r="F250" s="7">
        <f>Brahmaputra!D250-D250-E250</f>
        <v>3.3063629880654766</v>
      </c>
      <c r="G250" s="7"/>
      <c r="H250" s="7">
        <f>AVERAGE(Brahmaputra!H244:H255)-AVERAGE(Brahmaputra!$H$2:$H$349)</f>
        <v>0.27306848324701605</v>
      </c>
      <c r="I250" s="7">
        <f t="shared" si="58"/>
        <v>1.8639302937797311</v>
      </c>
      <c r="J250" s="7">
        <f>Brahmaputra!H250-H250-I250-AVERAGE(Brahmaputra!$H$2:$H$349)</f>
        <v>0.31152034872025069</v>
      </c>
      <c r="K250" s="7">
        <f>AVERAGE(Brahmaputra!I244:I255)-AVERAGE(Brahmaputra!$I$2:$I$349)</f>
        <v>-4.9479209638793691</v>
      </c>
      <c r="L250" s="7">
        <f t="shared" si="59"/>
        <v>-0.99622113336312168</v>
      </c>
      <c r="M250" s="7">
        <f>Brahmaputra!I250-K250-L250-AVERAGE(Brahmaputra!$I$2:$I$349)</f>
        <v>-0.11046577163686777</v>
      </c>
      <c r="N250" s="7">
        <f>AVERAGE(Brahmaputra!J244:J255)-AVERAGE(Brahmaputra!$J$2:$J$349)</f>
        <v>0.48866108856321588</v>
      </c>
      <c r="O250" s="7">
        <f t="shared" si="60"/>
        <v>4.1451948143452384</v>
      </c>
      <c r="P250" s="7">
        <f>Brahmaputra!J250-N250-O250-AVERAGE(Brahmaputra!$J$2:$J$349)</f>
        <v>0.61017809565476178</v>
      </c>
      <c r="Q250" s="7">
        <f>AVERAGE(Brahmaputra!K244:K255)-AVERAGE(Brahmaputra!$K$2:$K$349)</f>
        <v>-6.7467222126438298E-3</v>
      </c>
      <c r="R250" s="7">
        <f t="shared" si="61"/>
        <v>-0.1654841590773809</v>
      </c>
      <c r="S250" s="7">
        <f>Brahmaputra!K250-Q250-R250-AVERAGE(Brahmaputra!$K$2:$K$349)</f>
        <v>-5.153480089285789E-3</v>
      </c>
      <c r="T250" s="7">
        <f>AVERAGE(Brahmaputra!L244:L255)-AVERAGE(Brahmaputra!$L$2:$L$349)</f>
        <v>-4.540061525861816E-2</v>
      </c>
      <c r="U250" s="7">
        <f t="shared" si="62"/>
        <v>4.2957818960714302</v>
      </c>
      <c r="V250" s="7">
        <f>Brahmaputra!L250-T250-U250-AVERAGE(Brahmaputra!$L$2:$L$349)</f>
        <v>1.8366597222619045</v>
      </c>
      <c r="W250" s="7">
        <f>AVERAGE(Brahmaputra!M244:M255)-AVERAGE(Brahmaputra!$M$2:$M$349)</f>
        <v>-1.0790310114942525E-2</v>
      </c>
      <c r="X250" s="7">
        <f t="shared" si="63"/>
        <v>9.0269482291666647E-2</v>
      </c>
      <c r="Y250" s="7">
        <f>Brahmaputra!M250-W250-X250-AVERAGE(Brahmaputra!$M$2:$M$349)</f>
        <v>-8.1725397916666276E-3</v>
      </c>
      <c r="Z250" s="7">
        <f>AVERAGE(Brahmaputra!N244:N255)-AVERAGE(Brahmaputra!$N$2:$N$349)</f>
        <v>-0.48863078474137867</v>
      </c>
      <c r="AA250" s="7">
        <f t="shared" si="64"/>
        <v>-1.9931098811904762</v>
      </c>
      <c r="AB250" s="7">
        <f>Brahmaputra!N250-Z250-AA250-AVERAGE(Brahmaputra!$N$2:$N$349)</f>
        <v>0.48624223869047567</v>
      </c>
      <c r="AC250" s="7">
        <f>AVERAGE(Brahmaputra!O244:O255)-AVERAGE(Brahmaputra!$O$2:$O$349)</f>
        <v>0.15573788135057853</v>
      </c>
      <c r="AD250" s="7">
        <f t="shared" si="65"/>
        <v>1.7862872265773841</v>
      </c>
      <c r="AE250" s="7">
        <f>Brahmaputra!O250-AC250-AD250-AVERAGE(Brahmaputra!$O$2:$O$349)</f>
        <v>-2.7165813244051762E-2</v>
      </c>
      <c r="AF250" s="7">
        <f>AVERAGE(Brahmaputra!P244:P255)-AVERAGE(Brahmaputra!$P$2:$P$349)</f>
        <v>0.14832901908045981</v>
      </c>
      <c r="AG250" s="7">
        <f t="shared" si="66"/>
        <v>0.52345403125000023</v>
      </c>
      <c r="AH250" s="7">
        <f>Brahmaputra!P250-AF250-AG250-AVERAGE(Brahmaputra!$P$2:$P$349)</f>
        <v>0.21270113291666659</v>
      </c>
    </row>
    <row r="251" spans="1:34" x14ac:dyDescent="0.2">
      <c r="A251" s="3">
        <v>40466</v>
      </c>
      <c r="B251">
        <f t="shared" si="54"/>
        <v>2010</v>
      </c>
      <c r="C251">
        <f t="shared" si="55"/>
        <v>10</v>
      </c>
      <c r="D251" s="7">
        <f>AVERAGE(Brahmaputra!D245:D256)</f>
        <v>-4.2889608299999997</v>
      </c>
      <c r="E251" s="7">
        <f t="shared" si="57"/>
        <v>3.1015316704166667</v>
      </c>
      <c r="F251" s="7">
        <f>Brahmaputra!D251-D251-E251</f>
        <v>0.22705122958333313</v>
      </c>
      <c r="G251" s="7"/>
      <c r="H251" s="7">
        <f>AVERAGE(Brahmaputra!H245:H256)-AVERAGE(Brahmaputra!$H$2:$H$349)</f>
        <v>0.34303003074694516</v>
      </c>
      <c r="I251" s="7">
        <f t="shared" si="58"/>
        <v>1.5615270709822653</v>
      </c>
      <c r="J251" s="7">
        <f>Brahmaputra!H251-H251-I251-AVERAGE(Brahmaputra!$H$2:$H$349)</f>
        <v>8.9860464017760933E-2</v>
      </c>
      <c r="K251" s="7">
        <f>AVERAGE(Brahmaputra!I245:I256)-AVERAGE(Brahmaputra!$I$2:$I$349)</f>
        <v>-5.0240623213793612</v>
      </c>
      <c r="L251" s="7">
        <f t="shared" si="59"/>
        <v>-0.68984669729167081</v>
      </c>
      <c r="M251" s="7">
        <f>Brahmaputra!I251-K251-L251-AVERAGE(Brahmaputra!$I$2:$I$349)</f>
        <v>-0.10105194020832187</v>
      </c>
      <c r="N251" s="7">
        <f>AVERAGE(Brahmaputra!J245:J256)-AVERAGE(Brahmaputra!$J$2:$J$349)</f>
        <v>0.4987188110632168</v>
      </c>
      <c r="O251" s="7">
        <f t="shared" si="60"/>
        <v>2.2050390265773805</v>
      </c>
      <c r="P251" s="7">
        <f>Brahmaputra!J251-N251-O251-AVERAGE(Brahmaputra!$J$2:$J$349)</f>
        <v>0.11208974092261936</v>
      </c>
      <c r="Q251" s="7">
        <f>AVERAGE(Brahmaputra!K245:K256)-AVERAGE(Brahmaputra!$K$2:$K$349)</f>
        <v>-1.0396662212643848E-2</v>
      </c>
      <c r="R251" s="7">
        <f t="shared" si="61"/>
        <v>-3.8391004761904712E-2</v>
      </c>
      <c r="S251" s="7">
        <f>Brahmaputra!K251-Q251-R251-AVERAGE(Brahmaputra!$K$2:$K$349)</f>
        <v>1.0074355952380265E-3</v>
      </c>
      <c r="T251" s="7">
        <f>AVERAGE(Brahmaputra!L245:L256)-AVERAGE(Brahmaputra!$L$2:$L$349)</f>
        <v>-7.7175609195112571E-4</v>
      </c>
      <c r="U251" s="7">
        <f t="shared" si="62"/>
        <v>0.73292811175595229</v>
      </c>
      <c r="V251" s="7">
        <f>Brahmaputra!L251-T251-U251-AVERAGE(Brahmaputra!$L$2:$L$349)</f>
        <v>0.16606285741071503</v>
      </c>
      <c r="W251" s="7">
        <f>AVERAGE(Brahmaputra!M245:M256)-AVERAGE(Brahmaputra!$M$2:$M$349)</f>
        <v>-1.0499340948275815E-2</v>
      </c>
      <c r="X251" s="7">
        <f t="shared" si="63"/>
        <v>9.0308443422619095E-2</v>
      </c>
      <c r="Y251" s="7">
        <f>Brahmaputra!M251-W251-X251-AVERAGE(Brahmaputra!$M$2:$M$349)</f>
        <v>-8.4893400892857851E-3</v>
      </c>
      <c r="Z251" s="7">
        <f>AVERAGE(Brahmaputra!N245:N256)-AVERAGE(Brahmaputra!$N$2:$N$349)</f>
        <v>-0.43069242807471242</v>
      </c>
      <c r="AA251" s="7">
        <f t="shared" si="64"/>
        <v>-1.748290648452381</v>
      </c>
      <c r="AB251" s="7">
        <f>Brahmaputra!N251-Z251-AA251-AVERAGE(Brahmaputra!$N$2:$N$349)</f>
        <v>0.34844750928571466</v>
      </c>
      <c r="AC251" s="7">
        <f>AVERAGE(Brahmaputra!O245:O256)-AVERAGE(Brahmaputra!$O$2:$O$349)</f>
        <v>0.19772629385057705</v>
      </c>
      <c r="AD251" s="7">
        <f t="shared" si="65"/>
        <v>1.2664617161309533</v>
      </c>
      <c r="AE251" s="7">
        <f>Brahmaputra!O251-AC251-AD251-AVERAGE(Brahmaputra!$O$2:$O$349)</f>
        <v>-5.6325815297618931E-2</v>
      </c>
      <c r="AF251" s="7">
        <f>AVERAGE(Brahmaputra!P245:P256)-AVERAGE(Brahmaputra!$P$2:$P$349)</f>
        <v>0.14798350658045989</v>
      </c>
      <c r="AG251" s="7">
        <f t="shared" si="66"/>
        <v>-0.27820306464285721</v>
      </c>
      <c r="AH251" s="7">
        <f>Brahmaputra!P251-AF251-AG251-AVERAGE(Brahmaputra!$P$2:$P$349)</f>
        <v>-0.32452610869047599</v>
      </c>
    </row>
    <row r="252" spans="1:34" x14ac:dyDescent="0.2">
      <c r="A252" s="3">
        <v>40497</v>
      </c>
      <c r="B252">
        <f t="shared" si="54"/>
        <v>2010</v>
      </c>
      <c r="C252">
        <f t="shared" si="55"/>
        <v>11</v>
      </c>
      <c r="D252" s="7">
        <f>AVERAGE(Brahmaputra!D246:D257)</f>
        <v>-4.6314964450000007</v>
      </c>
      <c r="E252" s="7">
        <f t="shared" si="57"/>
        <v>-3.8334403570833331</v>
      </c>
      <c r="F252" s="7">
        <f>Brahmaputra!D252-D252-E252</f>
        <v>-0.24962084791666594</v>
      </c>
      <c r="G252" s="7"/>
      <c r="H252" s="7">
        <f>AVERAGE(Brahmaputra!H246:H257)-AVERAGE(Brahmaputra!$H$2:$H$349)</f>
        <v>0.36199670574694665</v>
      </c>
      <c r="I252" s="7">
        <f t="shared" si="58"/>
        <v>0.78955750136890401</v>
      </c>
      <c r="J252" s="7">
        <f>Brahmaputra!H252-H252-I252-AVERAGE(Brahmaputra!$H$2:$H$349)</f>
        <v>5.6441186311531055E-3</v>
      </c>
      <c r="K252" s="7">
        <f>AVERAGE(Brahmaputra!I246:I257)-AVERAGE(Brahmaputra!$I$2:$I$349)</f>
        <v>-5.1032134747126889</v>
      </c>
      <c r="L252" s="7">
        <f t="shared" si="59"/>
        <v>-0.51615917145832668</v>
      </c>
      <c r="M252" s="7">
        <f>Brahmaputra!I252-K252-L252-AVERAGE(Brahmaputra!$I$2:$I$349)</f>
        <v>-5.6779112708341017E-2</v>
      </c>
      <c r="N252" s="7">
        <f>AVERAGE(Brahmaputra!J246:J257)-AVERAGE(Brahmaputra!$J$2:$J$349)</f>
        <v>0.42073424022988348</v>
      </c>
      <c r="O252" s="7">
        <f t="shared" si="60"/>
        <v>-0.23055486505952505</v>
      </c>
      <c r="P252" s="7">
        <f>Brahmaputra!J252-N252-O252-AVERAGE(Brahmaputra!$J$2:$J$349)</f>
        <v>-6.8240006607141801E-2</v>
      </c>
      <c r="Q252" s="7">
        <f>AVERAGE(Brahmaputra!K246:K257)-AVERAGE(Brahmaputra!$K$2:$K$349)</f>
        <v>-2.2152009712643861E-2</v>
      </c>
      <c r="R252" s="7">
        <f t="shared" si="61"/>
        <v>0.116870997797619</v>
      </c>
      <c r="S252" s="7">
        <f>Brahmaputra!K252-Q252-R252-AVERAGE(Brahmaputra!$K$2:$K$349)</f>
        <v>-2.8003946428561965E-4</v>
      </c>
      <c r="T252" s="7">
        <f>AVERAGE(Brahmaputra!L246:L257)-AVERAGE(Brahmaputra!$L$2:$L$349)</f>
        <v>-0.1168036210919503</v>
      </c>
      <c r="U252" s="7">
        <f t="shared" si="62"/>
        <v>-2.1226351544047617</v>
      </c>
      <c r="V252" s="7">
        <f>Brahmaputra!L252-T252-U252-AVERAGE(Brahmaputra!$L$2:$L$349)</f>
        <v>-0.12695516142857155</v>
      </c>
      <c r="W252" s="7">
        <f>AVERAGE(Brahmaputra!M246:M257)-AVERAGE(Brahmaputra!$M$2:$M$349)</f>
        <v>-1.0432086781609173E-2</v>
      </c>
      <c r="X252" s="7">
        <f t="shared" si="63"/>
        <v>-6.7878083333333394E-3</v>
      </c>
      <c r="Y252" s="7">
        <f>Brahmaputra!M252-W252-X252-AVERAGE(Brahmaputra!$M$2:$M$349)</f>
        <v>-4.3498249999998628E-4</v>
      </c>
      <c r="Z252" s="7">
        <f>AVERAGE(Brahmaputra!N246:N257)-AVERAGE(Brahmaputra!$N$2:$N$349)</f>
        <v>-0.33209049057471263</v>
      </c>
      <c r="AA252" s="7">
        <f t="shared" si="64"/>
        <v>-1.0832380851488095</v>
      </c>
      <c r="AB252" s="7">
        <f>Brahmaputra!N252-Z252-AA252-AVERAGE(Brahmaputra!$N$2:$N$349)</f>
        <v>7.5831218482143026E-2</v>
      </c>
      <c r="AC252" s="7">
        <f>AVERAGE(Brahmaputra!O246:O257)-AVERAGE(Brahmaputra!$O$2:$O$349)</f>
        <v>9.3260213017243743E-2</v>
      </c>
      <c r="AD252" s="7">
        <f t="shared" si="65"/>
        <v>-3.2371246011905441E-2</v>
      </c>
      <c r="AE252" s="7">
        <f>Brahmaputra!O252-AC252-AD252-AVERAGE(Brahmaputra!$O$2:$O$349)</f>
        <v>2.8932476785730188E-3</v>
      </c>
      <c r="AF252" s="7">
        <f>AVERAGE(Brahmaputra!P246:P257)-AVERAGE(Brahmaputra!$P$2:$P$349)</f>
        <v>7.7201649913793191E-2</v>
      </c>
      <c r="AG252" s="7">
        <f t="shared" si="66"/>
        <v>-0.74812064749999996</v>
      </c>
      <c r="AH252" s="7">
        <f>Brahmaputra!P252-AF252-AG252-AVERAGE(Brahmaputra!$P$2:$P$349)</f>
        <v>-8.1311709166666524E-2</v>
      </c>
    </row>
    <row r="253" spans="1:34" x14ac:dyDescent="0.2">
      <c r="A253" s="3">
        <v>40527</v>
      </c>
      <c r="B253">
        <f t="shared" si="54"/>
        <v>2010</v>
      </c>
      <c r="C253">
        <f t="shared" si="55"/>
        <v>12</v>
      </c>
      <c r="D253" s="7">
        <f>AVERAGE(Brahmaputra!D247:D258)</f>
        <v>-5.2812226825000002</v>
      </c>
      <c r="E253" s="7">
        <f t="shared" si="57"/>
        <v>-7.6711023341964264</v>
      </c>
      <c r="F253" s="7">
        <f>Brahmaputra!D253-D253-E253</f>
        <v>0.31213202669642737</v>
      </c>
      <c r="G253" s="7"/>
      <c r="H253" s="7">
        <f>AVERAGE(Brahmaputra!H247:H258)-AVERAGE(Brahmaputra!$H$2:$H$349)</f>
        <v>0.31971968741379442</v>
      </c>
      <c r="I253" s="7">
        <f t="shared" si="58"/>
        <v>0.11721601964302408</v>
      </c>
      <c r="J253" s="7">
        <f>Brahmaputra!H253-H253-I253-AVERAGE(Brahmaputra!$H$2:$H$349)</f>
        <v>1.6588298690180636E-2</v>
      </c>
      <c r="K253" s="7">
        <f>AVERAGE(Brahmaputra!I247:I258)-AVERAGE(Brahmaputra!$I$2:$I$349)</f>
        <v>-5.1984601072126821</v>
      </c>
      <c r="L253" s="7">
        <f t="shared" si="59"/>
        <v>-0.36286529005954549</v>
      </c>
      <c r="M253" s="7">
        <f>Brahmaputra!I253-K253-L253-AVERAGE(Brahmaputra!$I$2:$I$349)</f>
        <v>-3.6823431607132306E-2</v>
      </c>
      <c r="N253" s="7">
        <f>AVERAGE(Brahmaputra!J247:J258)-AVERAGE(Brahmaputra!$J$2:$J$349)</f>
        <v>0.23431306439654964</v>
      </c>
      <c r="O253" s="7">
        <f t="shared" si="60"/>
        <v>-1.4915722126785718</v>
      </c>
      <c r="P253" s="7">
        <f>Brahmaputra!J253-N253-O253-AVERAGE(Brahmaputra!$J$2:$J$349)</f>
        <v>1.8215856845238854E-2</v>
      </c>
      <c r="Q253" s="7">
        <f>AVERAGE(Brahmaputra!K247:K258)-AVERAGE(Brahmaputra!$K$2:$K$349)</f>
        <v>-2.4246951379310488E-2</v>
      </c>
      <c r="R253" s="7">
        <f t="shared" si="61"/>
        <v>0.28360994648809518</v>
      </c>
      <c r="S253" s="7">
        <f>Brahmaputra!K253-Q253-R253-AVERAGE(Brahmaputra!$K$2:$K$349)</f>
        <v>-1.3325176488095281E-2</v>
      </c>
      <c r="T253" s="7">
        <f>AVERAGE(Brahmaputra!L247:L258)-AVERAGE(Brahmaputra!$L$2:$L$349)</f>
        <v>-0.30227511609195101</v>
      </c>
      <c r="U253" s="7">
        <f t="shared" si="62"/>
        <v>-2.9537349427678565</v>
      </c>
      <c r="V253" s="7">
        <f>Brahmaputra!L253-T253-U253-AVERAGE(Brahmaputra!$L$2:$L$349)</f>
        <v>0.2631515119345238</v>
      </c>
      <c r="W253" s="7">
        <f>AVERAGE(Brahmaputra!M247:M258)-AVERAGE(Brahmaputra!$M$2:$M$349)</f>
        <v>-1.0431052614942482E-2</v>
      </c>
      <c r="X253" s="7">
        <f t="shared" si="63"/>
        <v>-9.6227267172619049E-2</v>
      </c>
      <c r="Y253" s="7">
        <f>Brahmaputra!M253-W253-X253-AVERAGE(Brahmaputra!$M$2:$M$349)</f>
        <v>6.6776021726190071E-3</v>
      </c>
      <c r="Z253" s="7">
        <f>AVERAGE(Brahmaputra!N247:N258)-AVERAGE(Brahmaputra!$N$2:$N$349)</f>
        <v>-0.28898967640804551</v>
      </c>
      <c r="AA253" s="7">
        <f t="shared" si="64"/>
        <v>-0.56486741089285708</v>
      </c>
      <c r="AB253" s="7">
        <f>Brahmaputra!N253-Z253-AA253-AVERAGE(Brahmaputra!$N$2:$N$349)</f>
        <v>-0.1441492299404763</v>
      </c>
      <c r="AC253" s="7">
        <f>AVERAGE(Brahmaputra!O247:O258)-AVERAGE(Brahmaputra!$O$2:$O$349)</f>
        <v>9.381458017243105E-3</v>
      </c>
      <c r="AD253" s="7">
        <f t="shared" si="65"/>
        <v>-1.8336483524702381</v>
      </c>
      <c r="AE253" s="7">
        <f>Brahmaputra!O253-AC253-AD253-AVERAGE(Brahmaputra!$O$2:$O$349)</f>
        <v>0.17349146913690561</v>
      </c>
      <c r="AF253" s="7">
        <f>AVERAGE(Brahmaputra!P247:P258)-AVERAGE(Brahmaputra!$P$2:$P$349)</f>
        <v>-2.0235905919540165E-2</v>
      </c>
      <c r="AG253" s="7">
        <f t="shared" si="66"/>
        <v>-0.76901577732142856</v>
      </c>
      <c r="AH253" s="7">
        <f>Brahmaputra!P253-AF253-AG253-AVERAGE(Brahmaputra!$P$2:$P$349)</f>
        <v>2.832588648809542E-2</v>
      </c>
    </row>
    <row r="254" spans="1:34" x14ac:dyDescent="0.2">
      <c r="A254" s="3">
        <v>40558</v>
      </c>
      <c r="B254">
        <f t="shared" si="54"/>
        <v>2011</v>
      </c>
      <c r="C254">
        <f t="shared" si="55"/>
        <v>1</v>
      </c>
      <c r="D254" s="7">
        <f>AVERAGE(Brahmaputra!D248:D259)</f>
        <v>-5.9061724158333329</v>
      </c>
      <c r="E254" s="7">
        <f t="shared" si="57"/>
        <v>-9.8310118021726201</v>
      </c>
      <c r="F254" s="7">
        <f>Brahmaputra!D254-D254-E254</f>
        <v>0.50565974800595193</v>
      </c>
      <c r="G254" s="7"/>
      <c r="H254" s="7">
        <f>AVERAGE(Brahmaputra!H248:H259)-AVERAGE(Brahmaputra!$H$2:$H$349)</f>
        <v>0.24135054658052013</v>
      </c>
      <c r="I254" s="7">
        <f t="shared" si="58"/>
        <v>-0.70243490354141613</v>
      </c>
      <c r="J254" s="7">
        <f>Brahmaputra!H254-H254-I254-AVERAGE(Brahmaputra!$H$2:$H$349)</f>
        <v>0.10363424270792621</v>
      </c>
      <c r="K254" s="7">
        <f>AVERAGE(Brahmaputra!I248:I259)-AVERAGE(Brahmaputra!$I$2:$I$349)</f>
        <v>-5.2896103905460166</v>
      </c>
      <c r="L254" s="7">
        <f t="shared" si="59"/>
        <v>-0.18310013217261201</v>
      </c>
      <c r="M254" s="7">
        <f>Brahmaputra!I254-K254-L254-AVERAGE(Brahmaputra!$I$2:$I$349)</f>
        <v>-8.2332226160730215E-2</v>
      </c>
      <c r="N254" s="7">
        <f>AVERAGE(Brahmaputra!J248:J259)-AVERAGE(Brahmaputra!$J$2:$J$349)</f>
        <v>7.1359810632163345E-3</v>
      </c>
      <c r="O254" s="7">
        <f t="shared" si="60"/>
        <v>-2.6937458217857149</v>
      </c>
      <c r="P254" s="7">
        <f>Brahmaputra!J254-N254-O254-AVERAGE(Brahmaputra!$J$2:$J$349)</f>
        <v>0.1187879192857153</v>
      </c>
      <c r="Q254" s="7">
        <f>AVERAGE(Brahmaputra!K248:K259)-AVERAGE(Brahmaputra!$K$2:$K$349)</f>
        <v>-2.0885635545977166E-2</v>
      </c>
      <c r="R254" s="7">
        <f t="shared" si="61"/>
        <v>0.284020681547619</v>
      </c>
      <c r="S254" s="7">
        <f>Brahmaputra!K254-Q254-R254-AVERAGE(Brahmaputra!$K$2:$K$349)</f>
        <v>-3.8467997380952412E-2</v>
      </c>
      <c r="T254" s="7">
        <f>AVERAGE(Brahmaputra!L248:L259)-AVERAGE(Brahmaputra!$L$2:$L$349)</f>
        <v>-0.36560147442528379</v>
      </c>
      <c r="U254" s="7">
        <f t="shared" si="62"/>
        <v>-3.5539900079464291</v>
      </c>
      <c r="V254" s="7">
        <f>Brahmaputra!L254-T254-U254-AVERAGE(Brahmaputra!$L$2:$L$349)</f>
        <v>0.34954611544642944</v>
      </c>
      <c r="W254" s="7">
        <f>AVERAGE(Brahmaputra!M248:M259)-AVERAGE(Brahmaputra!$M$2:$M$349)</f>
        <v>-1.0098077614942497E-2</v>
      </c>
      <c r="X254" s="7">
        <f t="shared" si="63"/>
        <v>-1.2000330327380931E-2</v>
      </c>
      <c r="Y254" s="7">
        <f>Brahmaputra!M254-W254-X254-AVERAGE(Brahmaputra!$M$2:$M$349)</f>
        <v>3.5417303273809209E-3</v>
      </c>
      <c r="Z254" s="7">
        <f>AVERAGE(Brahmaputra!N248:N259)-AVERAGE(Brahmaputra!$N$2:$N$349)</f>
        <v>-0.33525580474137895</v>
      </c>
      <c r="AA254" s="7">
        <f t="shared" si="64"/>
        <v>0.22313553074404791</v>
      </c>
      <c r="AB254" s="7">
        <f>Brahmaputra!N254-Z254-AA254-AVERAGE(Brahmaputra!$N$2:$N$349)</f>
        <v>-0.22900280324404809</v>
      </c>
      <c r="AC254" s="7">
        <f>AVERAGE(Brahmaputra!O248:O259)-AVERAGE(Brahmaputra!$O$2:$O$349)</f>
        <v>-3.456746982754666E-3</v>
      </c>
      <c r="AD254" s="7">
        <f t="shared" si="65"/>
        <v>-2.4335143675297619</v>
      </c>
      <c r="AE254" s="7">
        <f>Brahmaputra!O254-AC254-AD254-AVERAGE(Brahmaputra!$O$2:$O$349)</f>
        <v>0.14979259919642729</v>
      </c>
      <c r="AF254" s="7">
        <f>AVERAGE(Brahmaputra!P248:P259)-AVERAGE(Brahmaputra!$P$2:$P$349)</f>
        <v>-0.12975282508620667</v>
      </c>
      <c r="AG254" s="7">
        <f t="shared" si="66"/>
        <v>-0.75938111583333334</v>
      </c>
      <c r="AH254" s="7">
        <f>Brahmaputra!P254-AF254-AG254-AVERAGE(Brahmaputra!$P$2:$P$349)</f>
        <v>0.13014010416666677</v>
      </c>
    </row>
    <row r="255" spans="1:34" x14ac:dyDescent="0.2">
      <c r="A255" s="3">
        <v>40589</v>
      </c>
      <c r="B255">
        <f t="shared" si="54"/>
        <v>2011</v>
      </c>
      <c r="C255">
        <f t="shared" si="55"/>
        <v>2</v>
      </c>
      <c r="D255" s="7">
        <f>AVERAGE(Brahmaputra!D249:D260)</f>
        <v>-6.0411133183333332</v>
      </c>
      <c r="E255" s="7">
        <f t="shared" si="57"/>
        <v>-10.399447832172621</v>
      </c>
      <c r="F255" s="7">
        <f>Brahmaputra!D255-D255-E255</f>
        <v>5.517754050595336E-2</v>
      </c>
      <c r="G255" s="7"/>
      <c r="H255" s="7">
        <f>AVERAGE(Brahmaputra!H249:H260)-AVERAGE(Brahmaputra!$H$2:$H$349)</f>
        <v>0.20527368324690087</v>
      </c>
      <c r="I255" s="7">
        <f t="shared" si="58"/>
        <v>-1.1313571025597184</v>
      </c>
      <c r="J255" s="7">
        <f>Brahmaputra!H255-H255-I255-AVERAGE(Brahmaputra!$H$2:$H$349)</f>
        <v>0.10659717505984645</v>
      </c>
      <c r="K255" s="7">
        <f>AVERAGE(Brahmaputra!I249:I260)-AVERAGE(Brahmaputra!$I$2:$I$349)</f>
        <v>-5.3515998572126762</v>
      </c>
      <c r="L255" s="7">
        <f t="shared" si="59"/>
        <v>5.4967789672630829E-2</v>
      </c>
      <c r="M255" s="7">
        <f>Brahmaputra!I255-K255-L255-AVERAGE(Brahmaputra!$I$2:$I$349)</f>
        <v>-0.11076664133931047</v>
      </c>
      <c r="N255" s="7">
        <f>AVERAGE(Brahmaputra!J249:J260)-AVERAGE(Brahmaputra!$J$2:$J$349)</f>
        <v>-0.11339617393678392</v>
      </c>
      <c r="O255" s="7">
        <f t="shared" si="60"/>
        <v>-3.2128204064583334</v>
      </c>
      <c r="P255" s="7">
        <f>Brahmaputra!J255-N255-O255-AVERAGE(Brahmaputra!$J$2:$J$349)</f>
        <v>0.15380793895833378</v>
      </c>
      <c r="Q255" s="7">
        <f>AVERAGE(Brahmaputra!K249:K260)-AVERAGE(Brahmaputra!$K$2:$K$349)</f>
        <v>-2.0215786379310485E-2</v>
      </c>
      <c r="R255" s="7">
        <f t="shared" si="61"/>
        <v>3.4406856696428567E-2</v>
      </c>
      <c r="S255" s="7">
        <f>Brahmaputra!K255-Q255-R255-AVERAGE(Brahmaputra!$K$2:$K$349)</f>
        <v>2.9027488303571436E-2</v>
      </c>
      <c r="T255" s="7">
        <f>AVERAGE(Brahmaputra!L249:L260)-AVERAGE(Brahmaputra!$L$2:$L$349)</f>
        <v>-0.23489309859195107</v>
      </c>
      <c r="U255" s="7">
        <f t="shared" si="62"/>
        <v>-3.8932249065476183</v>
      </c>
      <c r="V255" s="7">
        <f>Brahmaputra!L255-T255-U255-AVERAGE(Brahmaputra!$L$2:$L$349)</f>
        <v>0.2026925782142861</v>
      </c>
      <c r="W255" s="7">
        <f>AVERAGE(Brahmaputra!M249:M260)-AVERAGE(Brahmaputra!$M$2:$M$349)</f>
        <v>-9.4830117816091519E-3</v>
      </c>
      <c r="X255" s="7">
        <f t="shared" si="63"/>
        <v>-1.1441993244047627E-2</v>
      </c>
      <c r="Y255" s="7">
        <f>Brahmaputra!M255-W255-X255-AVERAGE(Brahmaputra!$M$2:$M$349)</f>
        <v>2.7972574107142656E-3</v>
      </c>
      <c r="Z255" s="7">
        <f>AVERAGE(Brahmaputra!N249:N260)-AVERAGE(Brahmaputra!$N$2:$N$349)</f>
        <v>-0.35572564974137899</v>
      </c>
      <c r="AA255" s="7">
        <f t="shared" si="64"/>
        <v>1.2550268405654763</v>
      </c>
      <c r="AB255" s="7">
        <f>Brahmaputra!N255-Z255-AA255-AVERAGE(Brahmaputra!$N$2:$N$349)</f>
        <v>-0.44811867806547623</v>
      </c>
      <c r="AC255" s="7">
        <f>AVERAGE(Brahmaputra!O249:O260)-AVERAGE(Brahmaputra!$O$2:$O$349)</f>
        <v>-1.7042911494229429E-3</v>
      </c>
      <c r="AD255" s="7">
        <f t="shared" si="65"/>
        <v>-2.758445452797619</v>
      </c>
      <c r="AE255" s="7">
        <f>Brahmaputra!O255-AC255-AD255-AVERAGE(Brahmaputra!$O$2:$O$349)</f>
        <v>-2.6663031369047019E-2</v>
      </c>
      <c r="AF255" s="7">
        <f>AVERAGE(Brahmaputra!P249:P260)-AVERAGE(Brahmaputra!$P$2:$P$349)</f>
        <v>-0.15937098925287341</v>
      </c>
      <c r="AG255" s="7">
        <f t="shared" si="66"/>
        <v>-0.73655440919642856</v>
      </c>
      <c r="AH255" s="7">
        <f>Brahmaputra!P255-AF255-AG255-AVERAGE(Brahmaputra!$P$2:$P$349)</f>
        <v>0.14582054169642866</v>
      </c>
    </row>
    <row r="256" spans="1:34" x14ac:dyDescent="0.2">
      <c r="A256" s="3">
        <v>40617</v>
      </c>
      <c r="B256">
        <f t="shared" si="54"/>
        <v>2011</v>
      </c>
      <c r="C256">
        <f t="shared" si="55"/>
        <v>3</v>
      </c>
      <c r="D256" s="7">
        <f>AVERAGE(Brahmaputra!D250:D261)</f>
        <v>-6.0321519583333334</v>
      </c>
      <c r="E256" s="7">
        <f t="shared" si="57"/>
        <v>-8.9591136421726176</v>
      </c>
      <c r="F256" s="7">
        <f>Brahmaputra!D256-D256-E256</f>
        <v>0.1313269805059516</v>
      </c>
      <c r="G256" s="7"/>
      <c r="H256" s="7">
        <f>AVERAGE(Brahmaputra!H250:H261)-AVERAGE(Brahmaputra!$H$2:$H$349)</f>
        <v>0.20544152991374176</v>
      </c>
      <c r="I256" s="7">
        <f t="shared" si="58"/>
        <v>-1.4790100816072709</v>
      </c>
      <c r="J256" s="7">
        <f>Brahmaputra!H256-H256-I256-AVERAGE(Brahmaputra!$H$2:$H$349)</f>
        <v>9.3791777440515034E-2</v>
      </c>
      <c r="K256" s="7">
        <f>AVERAGE(Brahmaputra!I250:I261)-AVERAGE(Brahmaputra!$I$2:$I$349)</f>
        <v>-5.3789881122126815</v>
      </c>
      <c r="L256" s="7">
        <f t="shared" si="59"/>
        <v>0.38689349922620409</v>
      </c>
      <c r="M256" s="7">
        <f>Brahmaputra!I256-K256-L256-AVERAGE(Brahmaputra!$I$2:$I$349)</f>
        <v>-6.525984589288214E-2</v>
      </c>
      <c r="N256" s="7">
        <f>AVERAGE(Brahmaputra!J250:J261)-AVERAGE(Brahmaputra!$J$2:$J$349)</f>
        <v>-0.13838458643678297</v>
      </c>
      <c r="O256" s="7">
        <f t="shared" si="60"/>
        <v>-3.3254686616666671</v>
      </c>
      <c r="P256" s="7">
        <f>Brahmaputra!J256-N256-O256-AVERAGE(Brahmaputra!$J$2:$J$349)</f>
        <v>0.12735183666666661</v>
      </c>
      <c r="Q256" s="7">
        <f>AVERAGE(Brahmaputra!K250:K261)-AVERAGE(Brahmaputra!$K$2:$K$349)</f>
        <v>-2.1435091379310489E-2</v>
      </c>
      <c r="R256" s="7">
        <f t="shared" si="61"/>
        <v>3.16305175892857E-2</v>
      </c>
      <c r="S256" s="7">
        <f>Brahmaputra!K256-Q256-R256-AVERAGE(Brahmaputra!$K$2:$K$349)</f>
        <v>2.2049652410714271E-2</v>
      </c>
      <c r="T256" s="7">
        <f>AVERAGE(Brahmaputra!L250:L261)-AVERAGE(Brahmaputra!$L$2:$L$349)</f>
        <v>-0.19602896275861781</v>
      </c>
      <c r="U256" s="7">
        <f t="shared" si="62"/>
        <v>-3.7069207016071424</v>
      </c>
      <c r="V256" s="7">
        <f>Brahmaputra!L256-T256-U256-AVERAGE(Brahmaputra!$L$2:$L$349)</f>
        <v>0.1691231374404758</v>
      </c>
      <c r="W256" s="7">
        <f>AVERAGE(Brahmaputra!M250:M261)-AVERAGE(Brahmaputra!$M$2:$M$349)</f>
        <v>-8.8659342816091447E-3</v>
      </c>
      <c r="X256" s="7">
        <f t="shared" si="63"/>
        <v>-1.138205517857141E-2</v>
      </c>
      <c r="Y256" s="7">
        <f>Brahmaputra!M256-W256-X256-AVERAGE(Brahmaputra!$M$2:$M$349)</f>
        <v>2.1202418452380412E-3</v>
      </c>
      <c r="Z256" s="7">
        <f>AVERAGE(Brahmaputra!N250:N261)-AVERAGE(Brahmaputra!$N$2:$N$349)</f>
        <v>-0.35435262307471205</v>
      </c>
      <c r="AA256" s="7">
        <f t="shared" si="64"/>
        <v>2.3465298505952386</v>
      </c>
      <c r="AB256" s="7">
        <f>Brahmaputra!N256-Z256-AA256-AVERAGE(Brahmaputra!$N$2:$N$349)</f>
        <v>-0.40663297476190507</v>
      </c>
      <c r="AC256" s="7">
        <f>AVERAGE(Brahmaputra!O250:O261)-AVERAGE(Brahmaputra!$O$2:$O$349)</f>
        <v>-9.6394969827553467E-3</v>
      </c>
      <c r="AD256" s="7">
        <f t="shared" si="65"/>
        <v>-2.5350125833333319</v>
      </c>
      <c r="AE256" s="7">
        <f>Brahmaputra!O256-AC256-AD256-AVERAGE(Brahmaputra!$O$2:$O$349)</f>
        <v>6.1907394999998644E-2</v>
      </c>
      <c r="AF256" s="7">
        <f>AVERAGE(Brahmaputra!P250:P261)-AVERAGE(Brahmaputra!$P$2:$P$349)</f>
        <v>-0.12989954258620662</v>
      </c>
      <c r="AG256" s="7">
        <f t="shared" si="66"/>
        <v>-0.6663830883035714</v>
      </c>
      <c r="AH256" s="7">
        <f>Brahmaputra!P256-AF256-AG256-AVERAGE(Brahmaputra!$P$2:$P$349)</f>
        <v>0.12691456413690472</v>
      </c>
    </row>
    <row r="257" spans="1:34" x14ac:dyDescent="0.2">
      <c r="A257" s="3">
        <v>40648</v>
      </c>
      <c r="B257">
        <f t="shared" si="54"/>
        <v>2011</v>
      </c>
      <c r="C257">
        <f t="shared" si="55"/>
        <v>4</v>
      </c>
      <c r="D257" s="7">
        <f>AVERAGE(Brahmaputra!D251:D262)</f>
        <v>-6.6272095649999985</v>
      </c>
      <c r="E257" s="7">
        <f t="shared" si="57"/>
        <v>-4.1105988170833339</v>
      </c>
      <c r="F257" s="7">
        <f>Brahmaputra!D257-D257-E257</f>
        <v>-0.61870273791666808</v>
      </c>
      <c r="G257" s="7"/>
      <c r="H257" s="7">
        <f>AVERAGE(Brahmaputra!H251:H262)-AVERAGE(Brahmaputra!$H$2:$H$349)</f>
        <v>0.16700463991378456</v>
      </c>
      <c r="I257" s="7">
        <f t="shared" si="58"/>
        <v>-1.7137204121727336</v>
      </c>
      <c r="J257" s="7">
        <f>Brahmaputra!H257-H257-I257-AVERAGE(Brahmaputra!$H$2:$H$349)</f>
        <v>-1.6056601994023367E-2</v>
      </c>
      <c r="K257" s="7">
        <f>AVERAGE(Brahmaputra!I251:I262)-AVERAGE(Brahmaputra!$I$2:$I$349)</f>
        <v>-5.417912012212696</v>
      </c>
      <c r="L257" s="7">
        <f t="shared" si="59"/>
        <v>0.71717339565478255</v>
      </c>
      <c r="M257" s="7">
        <f>Brahmaputra!I257-K257-L257-AVERAGE(Brahmaputra!$I$2:$I$349)</f>
        <v>-9.8582082321442499E-2</v>
      </c>
      <c r="N257" s="7">
        <f>AVERAGE(Brahmaputra!J251:J262)-AVERAGE(Brahmaputra!$J$2:$J$349)</f>
        <v>-0.32112841393678337</v>
      </c>
      <c r="O257" s="7">
        <f t="shared" si="60"/>
        <v>-2.9575804788095241</v>
      </c>
      <c r="P257" s="7">
        <f>Brahmaputra!J257-N257-O257-AVERAGE(Brahmaputra!$J$2:$J$349)</f>
        <v>3.5990621309524684E-2</v>
      </c>
      <c r="Q257" s="7">
        <f>AVERAGE(Brahmaputra!K251:K262)-AVERAGE(Brahmaputra!$K$2:$K$349)</f>
        <v>-1.3836508879310483E-2</v>
      </c>
      <c r="R257" s="7">
        <f t="shared" si="61"/>
        <v>-6.7919355922619051E-2</v>
      </c>
      <c r="S257" s="7">
        <f>Brahmaputra!K257-Q257-R257-AVERAGE(Brahmaputra!$K$2:$K$349)</f>
        <v>-6.0669216577380974E-2</v>
      </c>
      <c r="T257" s="7">
        <f>AVERAGE(Brahmaputra!L251:L262)-AVERAGE(Brahmaputra!$L$2:$L$349)</f>
        <v>-0.47281902525861685</v>
      </c>
      <c r="U257" s="7">
        <f t="shared" si="62"/>
        <v>-2.2841316058333341</v>
      </c>
      <c r="V257" s="7">
        <f>Brahmaputra!L257-T257-U257-AVERAGE(Brahmaputra!$L$2:$L$349)</f>
        <v>2.7676224166667041E-2</v>
      </c>
      <c r="W257" s="7">
        <f>AVERAGE(Brahmaputra!M251:M262)-AVERAGE(Brahmaputra!$M$2:$M$349)</f>
        <v>-8.2488567816091929E-3</v>
      </c>
      <c r="X257" s="7">
        <f t="shared" si="63"/>
        <v>-6.833581175595238E-2</v>
      </c>
      <c r="Y257" s="7">
        <f>Brahmaputra!M257-W257-X257-AVERAGE(Brahmaputra!$M$2:$M$349)</f>
        <v>4.0053609226190778E-3</v>
      </c>
      <c r="Z257" s="7">
        <f>AVERAGE(Brahmaputra!N251:N262)-AVERAGE(Brahmaputra!$N$2:$N$349)</f>
        <v>-0.35328067974137878</v>
      </c>
      <c r="AA257" s="7">
        <f t="shared" si="64"/>
        <v>3.3466519697916675</v>
      </c>
      <c r="AB257" s="7">
        <f>Brahmaputra!N257-Z257-AA257-AVERAGE(Brahmaputra!$N$2:$N$349)</f>
        <v>-0.23406685729166821</v>
      </c>
      <c r="AC257" s="7">
        <f>AVERAGE(Brahmaputra!O251:O262)-AVERAGE(Brahmaputra!$O$2:$O$349)</f>
        <v>-2.100204948275497E-2</v>
      </c>
      <c r="AD257" s="7">
        <f t="shared" si="65"/>
        <v>-0.60610946633928542</v>
      </c>
      <c r="AE257" s="7">
        <f>Brahmaputra!O257-AC257-AD257-AVERAGE(Brahmaputra!$O$2:$O$349)</f>
        <v>-0.28866377949404853</v>
      </c>
      <c r="AF257" s="7">
        <f>AVERAGE(Brahmaputra!P251:P262)-AVERAGE(Brahmaputra!$P$2:$P$349)</f>
        <v>-0.18598505508620666</v>
      </c>
      <c r="AG257" s="7">
        <f t="shared" si="66"/>
        <v>-0.47663300770833333</v>
      </c>
      <c r="AH257" s="7">
        <f>Brahmaputra!P257-AF257-AG257-AVERAGE(Brahmaputra!$P$2:$P$349)</f>
        <v>1.1653156041666612E-2</v>
      </c>
    </row>
    <row r="258" spans="1:34" x14ac:dyDescent="0.2">
      <c r="A258" s="3">
        <v>40678</v>
      </c>
      <c r="B258">
        <f t="shared" si="54"/>
        <v>2011</v>
      </c>
      <c r="C258">
        <f t="shared" si="55"/>
        <v>5</v>
      </c>
      <c r="D258" s="7">
        <f>AVERAGE(Brahmaputra!D252:D263)</f>
        <v>-7.0407833266666664</v>
      </c>
      <c r="E258" s="7">
        <f t="shared" si="57"/>
        <v>1.2718823487797624</v>
      </c>
      <c r="F258" s="7">
        <f>Brahmaputra!D258-D258-E258</f>
        <v>-2.1979731421130957</v>
      </c>
      <c r="G258" s="7"/>
      <c r="H258" s="7">
        <f>AVERAGE(Brahmaputra!H252:H263)-AVERAGE(Brahmaputra!$H$2:$H$349)</f>
        <v>0.12297794741368762</v>
      </c>
      <c r="I258" s="7">
        <f t="shared" si="58"/>
        <v>-1.3916413443748752</v>
      </c>
      <c r="J258" s="7">
        <f>Brahmaputra!H258-H258-I258-AVERAGE(Brahmaputra!$H$2:$H$349)</f>
        <v>-0.19700204729178949</v>
      </c>
      <c r="K258" s="7">
        <f>AVERAGE(Brahmaputra!I252:I263)-AVERAGE(Brahmaputra!$I$2:$I$349)</f>
        <v>-5.4590032955460117</v>
      </c>
      <c r="L258" s="7">
        <f t="shared" si="59"/>
        <v>1.0434534668750075</v>
      </c>
      <c r="M258" s="7">
        <f>Brahmaputra!I258-K258-L258-AVERAGE(Brahmaputra!$I$2:$I$349)</f>
        <v>-0.17236798020834954</v>
      </c>
      <c r="N258" s="7">
        <f>AVERAGE(Brahmaputra!J252:J263)-AVERAGE(Brahmaputra!$J$2:$J$349)</f>
        <v>-0.47578255893678234</v>
      </c>
      <c r="O258" s="7">
        <f t="shared" si="60"/>
        <v>-1.5444974760416668</v>
      </c>
      <c r="P258" s="7">
        <f>Brahmaputra!J258-N258-O258-AVERAGE(Brahmaputra!$J$2:$J$349)</f>
        <v>-0.34719076645833402</v>
      </c>
      <c r="Q258" s="7">
        <f>AVERAGE(Brahmaputra!K252:K263)-AVERAGE(Brahmaputra!$K$2:$K$349)</f>
        <v>-1.5543463793105117E-3</v>
      </c>
      <c r="R258" s="7">
        <f t="shared" si="61"/>
        <v>-6.0785711785714319E-2</v>
      </c>
      <c r="S258" s="7">
        <f>Brahmaputra!K258-Q258-R258-AVERAGE(Brahmaputra!$K$2:$K$349)</f>
        <v>-5.0322783214285682E-2</v>
      </c>
      <c r="T258" s="7">
        <f>AVERAGE(Brahmaputra!L252:L263)-AVERAGE(Brahmaputra!$L$2:$L$349)</f>
        <v>-0.58659129859195058</v>
      </c>
      <c r="U258" s="7">
        <f t="shared" si="62"/>
        <v>-0.1956460049107136</v>
      </c>
      <c r="V258" s="7">
        <f>Brahmaputra!L258-T258-U258-AVERAGE(Brahmaputra!$L$2:$L$349)</f>
        <v>-0.75883353342261994</v>
      </c>
      <c r="W258" s="7">
        <f>AVERAGE(Brahmaputra!M252:M263)-AVERAGE(Brahmaputra!$M$2:$M$349)</f>
        <v>-7.6317784482758388E-3</v>
      </c>
      <c r="X258" s="7">
        <f t="shared" si="63"/>
        <v>-0.14760211184523811</v>
      </c>
      <c r="Y258" s="7">
        <f>Brahmaputra!M258-W258-X258-AVERAGE(Brahmaputra!$M$2:$M$349)</f>
        <v>7.5035526785714457E-3</v>
      </c>
      <c r="Z258" s="7">
        <f>AVERAGE(Brahmaputra!N252:N263)-AVERAGE(Brahmaputra!$N$2:$N$349)</f>
        <v>-0.35574852390804534</v>
      </c>
      <c r="AA258" s="7">
        <f t="shared" si="64"/>
        <v>2.2934716319345241</v>
      </c>
      <c r="AB258" s="7">
        <f>Brahmaputra!N258-Z258-AA258-AVERAGE(Brahmaputra!$N$2:$N$349)</f>
        <v>-0.1432521752678575</v>
      </c>
      <c r="AC258" s="7">
        <f>AVERAGE(Brahmaputra!O252:O263)-AVERAGE(Brahmaputra!$O$2:$O$349)</f>
        <v>-7.8350301149422208E-2</v>
      </c>
      <c r="AD258" s="7">
        <f t="shared" si="65"/>
        <v>1.3440184679761895</v>
      </c>
      <c r="AE258" s="7">
        <f>Brahmaputra!O258-AC258-AD258-AVERAGE(Brahmaputra!$O$2:$O$349)</f>
        <v>-0.31074882214285537</v>
      </c>
      <c r="AF258" s="7">
        <f>AVERAGE(Brahmaputra!P252:P263)-AVERAGE(Brahmaputra!$P$2:$P$349)</f>
        <v>-0.19910074925287335</v>
      </c>
      <c r="AG258" s="7">
        <f t="shared" si="66"/>
        <v>-6.8888486279761851E-2</v>
      </c>
      <c r="AH258" s="7">
        <f>Brahmaputra!P258-AF258-AG258-AVERAGE(Brahmaputra!$P$2:$P$349)</f>
        <v>-0.22575590122023814</v>
      </c>
    </row>
    <row r="259" spans="1:34" x14ac:dyDescent="0.2">
      <c r="A259" s="3">
        <v>40709</v>
      </c>
      <c r="B259">
        <f t="shared" ref="B259:B322" si="68">YEAR(A259)</f>
        <v>2011</v>
      </c>
      <c r="C259">
        <f t="shared" ref="C259:C322" si="69">MONTH(A259)</f>
        <v>6</v>
      </c>
      <c r="D259" s="7">
        <f>AVERAGE(Brahmaputra!D253:D264)</f>
        <v>-7.2885056341666674</v>
      </c>
      <c r="E259" s="7">
        <f t="shared" si="57"/>
        <v>6.5332860436309508</v>
      </c>
      <c r="F259" s="7">
        <f>Brahmaputra!D259-D259-E259</f>
        <v>-2.8440192794642836</v>
      </c>
      <c r="G259" s="7"/>
      <c r="H259" s="7">
        <f>AVERAGE(Brahmaputra!H253:H264)-AVERAGE(Brahmaputra!$H$2:$H$349)</f>
        <v>8.6117799080398072E-2</v>
      </c>
      <c r="I259" s="7">
        <f t="shared" si="58"/>
        <v>-0.33502070056533739</v>
      </c>
      <c r="J259" s="7">
        <f>Brahmaputra!H259-H259-I259-AVERAGE(Brahmaputra!$H$2:$H$349)</f>
        <v>-0.47042465276808798</v>
      </c>
      <c r="K259" s="7">
        <f>AVERAGE(Brahmaputra!I253:I264)-AVERAGE(Brahmaputra!$I$2:$I$349)</f>
        <v>-5.5058102663793562</v>
      </c>
      <c r="L259" s="7">
        <f t="shared" si="59"/>
        <v>0.9158503669047775</v>
      </c>
      <c r="M259" s="7">
        <f>Brahmaputra!I259-K259-L259-AVERAGE(Brahmaputra!$I$2:$I$349)</f>
        <v>-4.3314659404771305E-2</v>
      </c>
      <c r="N259" s="7">
        <f>AVERAGE(Brahmaputra!J253:J264)-AVERAGE(Brahmaputra!$J$2:$J$349)</f>
        <v>-0.57047856477011605</v>
      </c>
      <c r="O259" s="7">
        <f t="shared" si="60"/>
        <v>0.84369749714285636</v>
      </c>
      <c r="P259" s="7">
        <f>Brahmaputra!J259-N259-O259-AVERAGE(Brahmaputra!$J$2:$J$349)</f>
        <v>-0.95053374380952338</v>
      </c>
      <c r="Q259" s="7">
        <f>AVERAGE(Brahmaputra!K253:K264)-AVERAGE(Brahmaputra!$K$2:$K$349)</f>
        <v>3.0577044540228693E-3</v>
      </c>
      <c r="R259" s="7">
        <f t="shared" si="61"/>
        <v>-5.5129099434523848E-2</v>
      </c>
      <c r="S259" s="7">
        <f>Brahmaputra!K259-Q259-R259-AVERAGE(Brahmaputra!$K$2:$K$349)</f>
        <v>-1.8268376398809516E-2</v>
      </c>
      <c r="T259" s="7">
        <f>AVERAGE(Brahmaputra!L253:L264)-AVERAGE(Brahmaputra!$L$2:$L$349)</f>
        <v>-0.61785536525861762</v>
      </c>
      <c r="U259" s="7">
        <f t="shared" si="62"/>
        <v>2.7778064690476203</v>
      </c>
      <c r="V259" s="7">
        <f>Brahmaputra!L259-T259-U259-AVERAGE(Brahmaputra!$L$2:$L$349)</f>
        <v>-0.89696386071428691</v>
      </c>
      <c r="W259" s="7">
        <f>AVERAGE(Brahmaputra!M253:M264)-AVERAGE(Brahmaputra!$M$2:$M$349)</f>
        <v>-7.2988034482758257E-3</v>
      </c>
      <c r="X259" s="7">
        <f t="shared" si="63"/>
        <v>-6.6843621428571698E-3</v>
      </c>
      <c r="Y259" s="7">
        <f>Brahmaputra!M259-W259-X259-AVERAGE(Brahmaputra!$M$2:$M$349)</f>
        <v>3.2398797619048736E-4</v>
      </c>
      <c r="Z259" s="7">
        <f>AVERAGE(Brahmaputra!N253:N264)-AVERAGE(Brahmaputra!$N$2:$N$349)</f>
        <v>-0.34490502390804534</v>
      </c>
      <c r="AA259" s="7">
        <f t="shared" si="64"/>
        <v>-0.57267241250000045</v>
      </c>
      <c r="AB259" s="7">
        <f>Brahmaputra!N259-Z259-AA259-AVERAGE(Brahmaputra!$N$2:$N$349)</f>
        <v>0.16397352916666685</v>
      </c>
      <c r="AC259" s="7">
        <f>AVERAGE(Brahmaputra!O253:O264)-AVERAGE(Brahmaputra!$O$2:$O$349)</f>
        <v>-0.13165858864942148</v>
      </c>
      <c r="AD259" s="7">
        <f t="shared" si="65"/>
        <v>1.9995909377380947</v>
      </c>
      <c r="AE259" s="7">
        <f>Brahmaputra!O259-AC259-AD259-AVERAGE(Brahmaputra!$O$2:$O$349)</f>
        <v>2.714106559523799E-2</v>
      </c>
      <c r="AF259" s="7">
        <f>AVERAGE(Brahmaputra!P253:P264)-AVERAGE(Brahmaputra!$P$2:$P$349)</f>
        <v>-0.19967703675287329</v>
      </c>
      <c r="AG259" s="7">
        <f t="shared" si="66"/>
        <v>0.96584900181547617</v>
      </c>
      <c r="AH259" s="7">
        <f>Brahmaputra!P259-AF259-AG259-AVERAGE(Brahmaputra!$P$2:$P$349)</f>
        <v>-0.65595486181547624</v>
      </c>
    </row>
    <row r="260" spans="1:34" x14ac:dyDescent="0.2">
      <c r="A260" s="3">
        <v>40739</v>
      </c>
      <c r="B260">
        <f t="shared" si="68"/>
        <v>2011</v>
      </c>
      <c r="C260">
        <f t="shared" si="69"/>
        <v>7</v>
      </c>
      <c r="D260" s="7">
        <f>AVERAGE(Brahmaputra!D254:D265)</f>
        <v>-7.502629995833332</v>
      </c>
      <c r="E260" s="7">
        <f t="shared" si="57"/>
        <v>11.902680418601191</v>
      </c>
      <c r="F260" s="7">
        <f>Brahmaputra!D260-D260-E260</f>
        <v>-2.8503127678600748E-3</v>
      </c>
      <c r="G260" s="7"/>
      <c r="H260" s="7">
        <f>AVERAGE(Brahmaputra!H254:H265)-AVERAGE(Brahmaputra!$H$2:$H$349)</f>
        <v>5.4964438246997815E-2</v>
      </c>
      <c r="I260" s="7">
        <f t="shared" si="58"/>
        <v>0.85920642654741641</v>
      </c>
      <c r="J260" s="7">
        <f>Brahmaputra!H260-H260-I260-AVERAGE(Brahmaputra!$H$2:$H$349)</f>
        <v>-0.1903221490474607</v>
      </c>
      <c r="K260" s="7">
        <f>AVERAGE(Brahmaputra!I254:I265)-AVERAGE(Brahmaputra!$I$2:$I$349)</f>
        <v>-5.550545221379366</v>
      </c>
      <c r="L260" s="7">
        <f t="shared" si="59"/>
        <v>8.4406965357146646E-2</v>
      </c>
      <c r="M260" s="7">
        <f>Brahmaputra!I260-K260-L260-AVERAGE(Brahmaputra!$I$2:$I$349)</f>
        <v>0.15915000714286975</v>
      </c>
      <c r="N260" s="7">
        <f>AVERAGE(Brahmaputra!J254:J265)-AVERAGE(Brahmaputra!$J$2:$J$349)</f>
        <v>-0.62871385227011567</v>
      </c>
      <c r="O260" s="7">
        <f t="shared" si="60"/>
        <v>3.7229272643154747</v>
      </c>
      <c r="P260" s="7">
        <f>Brahmaputra!J260-N260-O260-AVERAGE(Brahmaputra!$J$2:$J$349)</f>
        <v>-0.55512259348214243</v>
      </c>
      <c r="Q260" s="7">
        <f>AVERAGE(Brahmaputra!K254:K265)-AVERAGE(Brahmaputra!$K$2:$K$349)</f>
        <v>7.5100577873561392E-3</v>
      </c>
      <c r="R260" s="7">
        <f t="shared" si="61"/>
        <v>-0.16249005544642856</v>
      </c>
      <c r="S260" s="7">
        <f>Brahmaputra!K260-Q260-R260-AVERAGE(Brahmaputra!$K$2:$K$349)</f>
        <v>-5.1047437202381141E-3</v>
      </c>
      <c r="T260" s="7">
        <f>AVERAGE(Brahmaputra!L254:L265)-AVERAGE(Brahmaputra!$L$2:$L$349)</f>
        <v>-0.64671045025861673</v>
      </c>
      <c r="U260" s="7">
        <f t="shared" si="62"/>
        <v>5.2761234117559557</v>
      </c>
      <c r="V260" s="7">
        <f>Brahmaputra!L260-T260-U260-AVERAGE(Brahmaputra!$L$2:$L$349)</f>
        <v>0.26001623157737797</v>
      </c>
      <c r="W260" s="7">
        <f>AVERAGE(Brahmaputra!M254:M265)-AVERAGE(Brahmaputra!$M$2:$M$349)</f>
        <v>-7.075235948275832E-3</v>
      </c>
      <c r="X260" s="7">
        <f t="shared" si="63"/>
        <v>8.9854504851190509E-2</v>
      </c>
      <c r="Y260" s="7">
        <f>Brahmaputra!M260-W260-X260-AVERAGE(Brahmaputra!$M$2:$M$349)</f>
        <v>-4.0918465178571839E-3</v>
      </c>
      <c r="Z260" s="7">
        <f>AVERAGE(Brahmaputra!N254:N265)-AVERAGE(Brahmaputra!$N$2:$N$349)</f>
        <v>-0.34359078140804522</v>
      </c>
      <c r="AA260" s="7">
        <f t="shared" si="64"/>
        <v>-1.6842659136904763</v>
      </c>
      <c r="AB260" s="7">
        <f>Brahmaputra!N260-Z260-AA260-AVERAGE(Brahmaputra!$N$2:$N$349)</f>
        <v>0.35276771785714267</v>
      </c>
      <c r="AC260" s="7">
        <f>AVERAGE(Brahmaputra!O254:O265)-AVERAGE(Brahmaputra!$O$2:$O$349)</f>
        <v>-0.1887784753160906</v>
      </c>
      <c r="AD260" s="7">
        <f t="shared" si="65"/>
        <v>1.8777756315773804</v>
      </c>
      <c r="AE260" s="7">
        <f>Brahmaputra!O260-AC260-AD260-AVERAGE(Brahmaputra!$O$2:$O$349)</f>
        <v>0.21317636842262111</v>
      </c>
      <c r="AF260" s="7">
        <f>AVERAGE(Brahmaputra!P254:P265)-AVERAGE(Brahmaputra!$P$2:$P$349)</f>
        <v>-0.19969448925287325</v>
      </c>
      <c r="AG260" s="7">
        <f t="shared" si="66"/>
        <v>1.8391404206845241</v>
      </c>
      <c r="AH260" s="7">
        <f>Brahmaputra!P260-AF260-AG260-AVERAGE(Brahmaputra!$P$2:$P$349)</f>
        <v>-0.23333086818452387</v>
      </c>
    </row>
    <row r="261" spans="1:34" x14ac:dyDescent="0.2">
      <c r="A261" s="3">
        <v>40770</v>
      </c>
      <c r="B261">
        <f t="shared" si="68"/>
        <v>2011</v>
      </c>
      <c r="C261">
        <f t="shared" si="69"/>
        <v>8</v>
      </c>
      <c r="D261" s="7">
        <f>AVERAGE(Brahmaputra!D255:D266)</f>
        <v>-7.6291049324999989</v>
      </c>
      <c r="E261" s="7">
        <f t="shared" si="57"/>
        <v>11.76650009080357</v>
      </c>
      <c r="F261" s="7">
        <f>Brahmaputra!D261-D261-E261</f>
        <v>2.37140630169643</v>
      </c>
      <c r="G261" s="7"/>
      <c r="H261" s="7">
        <f>AVERAGE(Brahmaputra!H255:H266)-AVERAGE(Brahmaputra!$H$2:$H$349)</f>
        <v>3.0560548246853614E-2</v>
      </c>
      <c r="I261" s="7">
        <f t="shared" si="58"/>
        <v>1.5773398983329798</v>
      </c>
      <c r="J261" s="7">
        <f>Brahmaputra!H261-H261-I261-AVERAGE(Brahmaputra!$H$2:$H$349)</f>
        <v>0.18436867916716437</v>
      </c>
      <c r="K261" s="7">
        <f>AVERAGE(Brahmaputra!I255:I266)-AVERAGE(Brahmaputra!$I$2:$I$349)</f>
        <v>-5.5855673213793722</v>
      </c>
      <c r="L261" s="7">
        <f t="shared" si="59"/>
        <v>-0.7963218462797812</v>
      </c>
      <c r="M261" s="7">
        <f>Brahmaputra!I261-K261-L261-AVERAGE(Brahmaputra!$I$2:$I$349)</f>
        <v>0.32519846877980285</v>
      </c>
      <c r="N261" s="7">
        <f>AVERAGE(Brahmaputra!J255:J266)-AVERAGE(Brahmaputra!$J$2:$J$349)</f>
        <v>-0.6605729914367835</v>
      </c>
      <c r="O261" s="7">
        <f t="shared" si="60"/>
        <v>4.498384583601192</v>
      </c>
      <c r="P261" s="7">
        <f>Brahmaputra!J261-N261-O261-AVERAGE(Brahmaputra!$J$2:$J$349)</f>
        <v>0.38394075639880754</v>
      </c>
      <c r="Q261" s="7">
        <f>AVERAGE(Brahmaputra!K255:K266)-AVERAGE(Brahmaputra!$K$2:$K$349)</f>
        <v>9.7287811206895336E-3</v>
      </c>
      <c r="R261" s="7">
        <f t="shared" si="61"/>
        <v>-0.19940513428571427</v>
      </c>
      <c r="S261" s="7">
        <f>Brahmaputra!K261-Q261-R261-AVERAGE(Brahmaputra!$K$2:$K$349)</f>
        <v>2.5248317857142211E-3</v>
      </c>
      <c r="T261" s="7">
        <f>AVERAGE(Brahmaputra!L255:L266)-AVERAGE(Brahmaputra!$L$2:$L$349)</f>
        <v>-0.66470062192528445</v>
      </c>
      <c r="U261" s="7">
        <f t="shared" si="62"/>
        <v>5.5353023097916658</v>
      </c>
      <c r="V261" s="7">
        <f>Brahmaputra!L261-T261-U261-AVERAGE(Brahmaputra!$L$2:$L$349)</f>
        <v>0.49826915520833559</v>
      </c>
      <c r="W261" s="7">
        <f>AVERAGE(Brahmaputra!M255:M266)-AVERAGE(Brahmaputra!$M$2:$M$349)</f>
        <v>-7.020582614942511E-3</v>
      </c>
      <c r="X261" s="7">
        <f t="shared" si="63"/>
        <v>9.0235917232142832E-2</v>
      </c>
      <c r="Y261" s="7">
        <f>Brahmaputra!M261-W261-X261-AVERAGE(Brahmaputra!$M$2:$M$349)</f>
        <v>-4.503772232142822E-3</v>
      </c>
      <c r="Z261" s="7">
        <f>AVERAGE(Brahmaputra!N255:N266)-AVERAGE(Brahmaputra!$N$2:$N$349)</f>
        <v>-0.32999986890804522</v>
      </c>
      <c r="AA261" s="7">
        <f t="shared" si="64"/>
        <v>-1.9590079183928573</v>
      </c>
      <c r="AB261" s="7">
        <f>Brahmaputra!N261-Z261-AA261-AVERAGE(Brahmaputra!$N$2:$N$349)</f>
        <v>0.37962781005952362</v>
      </c>
      <c r="AC261" s="7">
        <f>AVERAGE(Brahmaputra!O255:O266)-AVERAGE(Brahmaputra!$O$2:$O$349)</f>
        <v>-0.22210065031609005</v>
      </c>
      <c r="AD261" s="7">
        <f t="shared" si="65"/>
        <v>1.8896907220535706</v>
      </c>
      <c r="AE261" s="7">
        <f>Brahmaputra!O261-AC261-AD261-AVERAGE(Brahmaputra!$O$2:$O$349)</f>
        <v>0.201352672946431</v>
      </c>
      <c r="AF261" s="7">
        <f>AVERAGE(Brahmaputra!P255:P266)-AVERAGE(Brahmaputra!$P$2:$P$349)</f>
        <v>-0.1994359534195399</v>
      </c>
      <c r="AG261" s="7">
        <f t="shared" si="66"/>
        <v>1.1302839557142861</v>
      </c>
      <c r="AH261" s="7">
        <f>Brahmaputra!P261-AF261-AG261-AVERAGE(Brahmaputra!$P$2:$P$349)</f>
        <v>0.40062011095238081</v>
      </c>
    </row>
    <row r="262" spans="1:34" x14ac:dyDescent="0.2">
      <c r="A262" s="3">
        <v>40801</v>
      </c>
      <c r="B262">
        <f t="shared" si="68"/>
        <v>2011</v>
      </c>
      <c r="C262">
        <f t="shared" si="69"/>
        <v>9</v>
      </c>
      <c r="D262" s="7">
        <f>AVERAGE(Brahmaputra!D256:D267)</f>
        <v>-7.7544395124999994</v>
      </c>
      <c r="E262" s="7">
        <f t="shared" si="57"/>
        <v>9.5500981902678568</v>
      </c>
      <c r="F262" s="7">
        <f>Brahmaputra!D262-D262-E262</f>
        <v>-0.51357564776785836</v>
      </c>
      <c r="G262" s="7"/>
      <c r="H262" s="7">
        <f>AVERAGE(Brahmaputra!H256:H267)-AVERAGE(Brahmaputra!$H$2:$H$349)</f>
        <v>7.5553807470214451E-3</v>
      </c>
      <c r="I262" s="7">
        <f t="shared" si="58"/>
        <v>1.8639302937797311</v>
      </c>
      <c r="J262" s="7">
        <f>Brahmaputra!H262-H262-I262-AVERAGE(Brahmaputra!$H$2:$H$349)</f>
        <v>0.11579077122019044</v>
      </c>
      <c r="K262" s="7">
        <f>AVERAGE(Brahmaputra!I256:I267)-AVERAGE(Brahmaputra!$I$2:$I$349)</f>
        <v>-5.6173303980460361</v>
      </c>
      <c r="L262" s="7">
        <f t="shared" si="59"/>
        <v>-0.99622113336312168</v>
      </c>
      <c r="M262" s="7">
        <f>Brahmaputra!I262-K262-L262-AVERAGE(Brahmaputra!$I$2:$I$349)</f>
        <v>9.185686252979508E-2</v>
      </c>
      <c r="N262" s="7">
        <f>AVERAGE(Brahmaputra!J256:J267)-AVERAGE(Brahmaputra!$J$2:$J$349)</f>
        <v>-0.68015687227011634</v>
      </c>
      <c r="O262" s="7">
        <f t="shared" si="60"/>
        <v>4.1451948143452384</v>
      </c>
      <c r="P262" s="7">
        <f>Brahmaputra!J262-N262-O262-AVERAGE(Brahmaputra!$J$2:$J$349)</f>
        <v>-0.41392987351190591</v>
      </c>
      <c r="Q262" s="7">
        <f>AVERAGE(Brahmaputra!K256:K267)-AVERAGE(Brahmaputra!$K$2:$K$349)</f>
        <v>1.0449721954022828E-2</v>
      </c>
      <c r="R262" s="7">
        <f t="shared" si="61"/>
        <v>-0.1654841590773809</v>
      </c>
      <c r="S262" s="7">
        <f>Brahmaputra!K262-Q262-R262-AVERAGE(Brahmaputra!$K$2:$K$349)</f>
        <v>6.8833065744047572E-2</v>
      </c>
      <c r="T262" s="7">
        <f>AVERAGE(Brahmaputra!L256:L267)-AVERAGE(Brahmaputra!$L$2:$L$349)</f>
        <v>-0.68882891942528435</v>
      </c>
      <c r="U262" s="7">
        <f t="shared" si="62"/>
        <v>4.2957818960714302</v>
      </c>
      <c r="V262" s="7">
        <f>Brahmaputra!L262-T262-U262-AVERAGE(Brahmaputra!$L$2:$L$349)</f>
        <v>-0.84139272357142936</v>
      </c>
      <c r="W262" s="7">
        <f>AVERAGE(Brahmaputra!M256:M267)-AVERAGE(Brahmaputra!$M$2:$M$349)</f>
        <v>-6.9505067816091615E-3</v>
      </c>
      <c r="X262" s="7">
        <f t="shared" si="63"/>
        <v>9.0269482291666647E-2</v>
      </c>
      <c r="Y262" s="7">
        <f>Brahmaputra!M262-W262-X262-AVERAGE(Brahmaputra!$M$2:$M$349)</f>
        <v>-4.6074131249999872E-3</v>
      </c>
      <c r="Z262" s="7">
        <f>AVERAGE(Brahmaputra!N256:N267)-AVERAGE(Brahmaputra!$N$2:$N$349)</f>
        <v>-0.31311480724137897</v>
      </c>
      <c r="AA262" s="7">
        <f t="shared" si="64"/>
        <v>-1.9931098811904762</v>
      </c>
      <c r="AB262" s="7">
        <f>Brahmaputra!N262-Z262-AA262-AVERAGE(Brahmaputra!$N$2:$N$349)</f>
        <v>0.32358958119047632</v>
      </c>
      <c r="AC262" s="7">
        <f>AVERAGE(Brahmaputra!O256:O267)-AVERAGE(Brahmaputra!$O$2:$O$349)</f>
        <v>-0.26652578031609053</v>
      </c>
      <c r="AD262" s="7">
        <f t="shared" si="65"/>
        <v>1.7862872265773841</v>
      </c>
      <c r="AE262" s="7">
        <f>Brahmaputra!O262-AC262-AD262-AVERAGE(Brahmaputra!$O$2:$O$349)</f>
        <v>0.25874721842261827</v>
      </c>
      <c r="AF262" s="7">
        <f>AVERAGE(Brahmaputra!P256:P267)-AVERAGE(Brahmaputra!$P$2:$P$349)</f>
        <v>-0.1995409934195399</v>
      </c>
      <c r="AG262" s="7">
        <f t="shared" si="66"/>
        <v>0.52345403125000023</v>
      </c>
      <c r="AH262" s="7">
        <f>Brahmaputra!P262-AF262-AG262-AVERAGE(Brahmaputra!$P$2:$P$349)</f>
        <v>-0.11245500458333368</v>
      </c>
    </row>
    <row r="263" spans="1:34" x14ac:dyDescent="0.2">
      <c r="A263" s="3">
        <v>40831</v>
      </c>
      <c r="B263">
        <f t="shared" si="68"/>
        <v>2011</v>
      </c>
      <c r="C263">
        <f t="shared" si="69"/>
        <v>10</v>
      </c>
      <c r="D263" s="7">
        <f>AVERAGE(Brahmaputra!D257:D268)</f>
        <v>-7.9697848158333331</v>
      </c>
      <c r="E263" s="7">
        <f t="shared" si="57"/>
        <v>3.1015316704166667</v>
      </c>
      <c r="F263" s="7">
        <f>Brahmaputra!D263-D263-E263</f>
        <v>-1.0550099245833335</v>
      </c>
      <c r="G263" s="7"/>
      <c r="H263" s="7">
        <f>AVERAGE(Brahmaputra!H257:H268)-AVERAGE(Brahmaputra!$H$2:$H$349)</f>
        <v>-1.8994911753225097E-2</v>
      </c>
      <c r="I263" s="7">
        <f t="shared" si="58"/>
        <v>1.5615270709822653</v>
      </c>
      <c r="J263" s="7">
        <f>Brahmaputra!H263-H263-I263-AVERAGE(Brahmaputra!$H$2:$H$349)</f>
        <v>-7.6434903482095251E-2</v>
      </c>
      <c r="K263" s="7">
        <f>AVERAGE(Brahmaputra!I257:I268)-AVERAGE(Brahmaputra!$I$2:$I$349)</f>
        <v>-5.6573694605460219</v>
      </c>
      <c r="L263" s="7">
        <f t="shared" si="59"/>
        <v>-0.68984669729167081</v>
      </c>
      <c r="M263" s="7">
        <f>Brahmaputra!I263-K263-L263-AVERAGE(Brahmaputra!$I$2:$I$349)</f>
        <v>3.9159798958337433E-2</v>
      </c>
      <c r="N263" s="7">
        <f>AVERAGE(Brahmaputra!J257:J268)-AVERAGE(Brahmaputra!$J$2:$J$349)</f>
        <v>-0.70087709643678275</v>
      </c>
      <c r="O263" s="7">
        <f t="shared" si="60"/>
        <v>2.2050390265773805</v>
      </c>
      <c r="P263" s="7">
        <f>Brahmaputra!J263-N263-O263-AVERAGE(Brahmaputra!$J$2:$J$349)</f>
        <v>-0.54416409157738155</v>
      </c>
      <c r="Q263" s="7">
        <f>AVERAGE(Brahmaputra!K257:K268)-AVERAGE(Brahmaputra!$K$2:$K$349)</f>
        <v>1.3048998620689534E-2</v>
      </c>
      <c r="R263" s="7">
        <f t="shared" si="61"/>
        <v>-3.8391004761904712E-2</v>
      </c>
      <c r="S263" s="7">
        <f>Brahmaputra!K263-Q263-R263-AVERAGE(Brahmaputra!$K$2:$K$349)</f>
        <v>0.12494772476190469</v>
      </c>
      <c r="T263" s="7">
        <f>AVERAGE(Brahmaputra!L257:L268)-AVERAGE(Brahmaputra!$L$2:$L$349)</f>
        <v>-0.73192405192528387</v>
      </c>
      <c r="U263" s="7">
        <f t="shared" si="62"/>
        <v>0.73292811175595229</v>
      </c>
      <c r="V263" s="7">
        <f>Brahmaputra!L263-T263-U263-AVERAGE(Brahmaputra!$L$2:$L$349)</f>
        <v>-0.46805212675595254</v>
      </c>
      <c r="W263" s="7">
        <f>AVERAGE(Brahmaputra!M257:M268)-AVERAGE(Brahmaputra!$M$2:$M$349)</f>
        <v>-6.8804309482758397E-3</v>
      </c>
      <c r="X263" s="7">
        <f t="shared" si="63"/>
        <v>9.0308443422619095E-2</v>
      </c>
      <c r="Y263" s="7">
        <f>Brahmaputra!M263-W263-X263-AVERAGE(Brahmaputra!$M$2:$M$349)</f>
        <v>-4.7033100892857616E-3</v>
      </c>
      <c r="Z263" s="7">
        <f>AVERAGE(Brahmaputra!N257:N268)-AVERAGE(Brahmaputra!$N$2:$N$349)</f>
        <v>-0.31493650390804584</v>
      </c>
      <c r="AA263" s="7">
        <f t="shared" si="64"/>
        <v>-1.748290648452381</v>
      </c>
      <c r="AB263" s="7">
        <f>Brahmaputra!N263-Z263-AA263-AVERAGE(Brahmaputra!$N$2:$N$349)</f>
        <v>0.20307745511904818</v>
      </c>
      <c r="AC263" s="7">
        <f>AVERAGE(Brahmaputra!O257:O268)-AVERAGE(Brahmaputra!$O$2:$O$349)</f>
        <v>-0.34731252531608892</v>
      </c>
      <c r="AD263" s="7">
        <f t="shared" si="65"/>
        <v>1.2664617161309533</v>
      </c>
      <c r="AE263" s="7">
        <f>Brahmaputra!O263-AC263-AD263-AVERAGE(Brahmaputra!$O$2:$O$349)</f>
        <v>-0.19946601613095361</v>
      </c>
      <c r="AF263" s="7">
        <f>AVERAGE(Brahmaputra!P257:P268)-AVERAGE(Brahmaputra!$P$2:$P$349)</f>
        <v>-0.2045445775862067</v>
      </c>
      <c r="AG263" s="7">
        <f t="shared" si="66"/>
        <v>-0.27820306464285721</v>
      </c>
      <c r="AH263" s="7">
        <f>Brahmaputra!P263-AF263-AG263-AVERAGE(Brahmaputra!$P$2:$P$349)</f>
        <v>-0.12938635452380942</v>
      </c>
    </row>
    <row r="264" spans="1:34" x14ac:dyDescent="0.2">
      <c r="A264" s="3">
        <v>40862</v>
      </c>
      <c r="B264">
        <f t="shared" si="68"/>
        <v>2011</v>
      </c>
      <c r="C264">
        <f t="shared" si="69"/>
        <v>11</v>
      </c>
      <c r="D264" s="7">
        <f>AVERAGE(Brahmaputra!D258:D269)</f>
        <v>-7.9797755874999998</v>
      </c>
      <c r="E264" s="7">
        <f t="shared" si="57"/>
        <v>-3.8334403570833331</v>
      </c>
      <c r="F264" s="7">
        <f>Brahmaputra!D264-D264-E264</f>
        <v>0.12599060458333344</v>
      </c>
      <c r="G264" s="7"/>
      <c r="H264" s="7">
        <f>AVERAGE(Brahmaputra!H258:H269)-AVERAGE(Brahmaputra!$H$2:$H$349)</f>
        <v>-3.0327105919809583E-2</v>
      </c>
      <c r="I264" s="7">
        <f t="shared" si="58"/>
        <v>0.78955750136890401</v>
      </c>
      <c r="J264" s="7">
        <f>Brahmaputra!H264-H264-I264-AVERAGE(Brahmaputra!$H$2:$H$349)</f>
        <v>-4.435384970213363E-2</v>
      </c>
      <c r="K264" s="7">
        <f>AVERAGE(Brahmaputra!I258:I269)-AVERAGE(Brahmaputra!$I$2:$I$349)</f>
        <v>-5.690746790546001</v>
      </c>
      <c r="L264" s="7">
        <f t="shared" si="59"/>
        <v>-0.51615917145832668</v>
      </c>
      <c r="M264" s="7">
        <f>Brahmaputra!I264-K264-L264-AVERAGE(Brahmaputra!$I$2:$I$349)</f>
        <v>-3.0929446875035183E-2</v>
      </c>
      <c r="N264" s="7">
        <f>AVERAGE(Brahmaputra!J258:J269)-AVERAGE(Brahmaputra!$J$2:$J$349)</f>
        <v>-0.6993930806034494</v>
      </c>
      <c r="O264" s="7">
        <f t="shared" si="60"/>
        <v>-0.23055486505952505</v>
      </c>
      <c r="P264" s="7">
        <f>Brahmaputra!J264-N264-O264-AVERAGE(Brahmaputra!$J$2:$J$349)</f>
        <v>-8.446475577380852E-2</v>
      </c>
      <c r="Q264" s="7">
        <f>AVERAGE(Brahmaputra!K258:K269)-AVERAGE(Brahmaputra!$K$2:$K$349)</f>
        <v>1.9008516954022836E-2</v>
      </c>
      <c r="R264" s="7">
        <f t="shared" si="61"/>
        <v>0.116870997797619</v>
      </c>
      <c r="S264" s="7">
        <f>Brahmaputra!K264-Q264-R264-AVERAGE(Brahmaputra!$K$2:$K$349)</f>
        <v>1.3904043869047644E-2</v>
      </c>
      <c r="T264" s="7">
        <f>AVERAGE(Brahmaputra!L258:L269)-AVERAGE(Brahmaputra!$L$2:$L$349)</f>
        <v>-0.74352198359194954</v>
      </c>
      <c r="U264" s="7">
        <f t="shared" si="62"/>
        <v>-2.1226351544047617</v>
      </c>
      <c r="V264" s="7">
        <f>Brahmaputra!L264-T264-U264-AVERAGE(Brahmaputra!$L$2:$L$349)</f>
        <v>0.12459440107142683</v>
      </c>
      <c r="W264" s="7">
        <f>AVERAGE(Brahmaputra!M258:M269)-AVERAGE(Brahmaputra!$M$2:$M$349)</f>
        <v>-6.8520659482758373E-3</v>
      </c>
      <c r="X264" s="7">
        <f t="shared" si="63"/>
        <v>-6.7878083333333394E-3</v>
      </c>
      <c r="Y264" s="7">
        <f>Brahmaputra!M264-W264-X264-AVERAGE(Brahmaputra!$M$2:$M$349)</f>
        <v>-1.9303333333331452E-5</v>
      </c>
      <c r="Z264" s="7">
        <f>AVERAGE(Brahmaputra!N258:N269)-AVERAGE(Brahmaputra!$N$2:$N$349)</f>
        <v>-0.30653642140804549</v>
      </c>
      <c r="AA264" s="7">
        <f t="shared" si="64"/>
        <v>-1.0832380851488095</v>
      </c>
      <c r="AB264" s="7">
        <f>Brahmaputra!N264-Z264-AA264-AVERAGE(Brahmaputra!$N$2:$N$349)</f>
        <v>0.18039914931547596</v>
      </c>
      <c r="AC264" s="7">
        <f>AVERAGE(Brahmaputra!O258:O269)-AVERAGE(Brahmaputra!$O$2:$O$349)</f>
        <v>-0.32696163198275752</v>
      </c>
      <c r="AD264" s="7">
        <f t="shared" si="65"/>
        <v>-3.2371246011905441E-2</v>
      </c>
      <c r="AE264" s="7">
        <f>Brahmaputra!O264-AC264-AD264-AVERAGE(Brahmaputra!$O$2:$O$349)</f>
        <v>-0.21658435732142589</v>
      </c>
      <c r="AF264" s="7">
        <f>AVERAGE(Brahmaputra!P258:P269)-AVERAGE(Brahmaputra!$P$2:$P$349)</f>
        <v>-0.19444880091953998</v>
      </c>
      <c r="AG264" s="7">
        <f t="shared" si="66"/>
        <v>-0.74812064749999996</v>
      </c>
      <c r="AH264" s="7">
        <f>Brahmaputra!P264-AF264-AG264-AVERAGE(Brahmaputra!$P$2:$P$349)</f>
        <v>0.1834232916666666</v>
      </c>
    </row>
    <row r="265" spans="1:34" x14ac:dyDescent="0.2">
      <c r="A265" s="3">
        <v>40892</v>
      </c>
      <c r="B265">
        <f t="shared" si="68"/>
        <v>2011</v>
      </c>
      <c r="C265">
        <f t="shared" si="69"/>
        <v>12</v>
      </c>
      <c r="D265" s="7">
        <f>AVERAGE(Brahmaputra!D259:D270)</f>
        <v>-7.9932525949999986</v>
      </c>
      <c r="E265" s="7">
        <f t="shared" si="57"/>
        <v>-7.6711023341964264</v>
      </c>
      <c r="F265" s="7">
        <f>Brahmaputra!D265-D265-E265</f>
        <v>0.4546695991964258</v>
      </c>
      <c r="G265" s="7"/>
      <c r="H265" s="7">
        <f>AVERAGE(Brahmaputra!H259:H270)-AVERAGE(Brahmaputra!$H$2:$H$349)</f>
        <v>-4.9787148419682126E-2</v>
      </c>
      <c r="I265" s="7">
        <f t="shared" si="58"/>
        <v>0.11721601964302408</v>
      </c>
      <c r="J265" s="7">
        <f>Brahmaputra!H265-H265-I265-AVERAGE(Brahmaputra!$H$2:$H$349)</f>
        <v>1.2254804523649909E-2</v>
      </c>
      <c r="K265" s="7">
        <f>AVERAGE(Brahmaputra!I259:I270)-AVERAGE(Brahmaputra!$I$2:$I$349)</f>
        <v>-5.7265985872126777</v>
      </c>
      <c r="L265" s="7">
        <f t="shared" si="59"/>
        <v>-0.36286529005954549</v>
      </c>
      <c r="M265" s="7">
        <f>Brahmaputra!I265-K265-L265-AVERAGE(Brahmaputra!$I$2:$I$349)</f>
        <v>-4.5504411607126372E-2</v>
      </c>
      <c r="N265" s="7">
        <f>AVERAGE(Brahmaputra!J259:J270)-AVERAGE(Brahmaputra!$J$2:$J$349)</f>
        <v>-0.69758574810344953</v>
      </c>
      <c r="O265" s="7">
        <f t="shared" si="60"/>
        <v>-1.4915722126785718</v>
      </c>
      <c r="P265" s="7">
        <f>Brahmaputra!J265-N265-O265-AVERAGE(Brahmaputra!$J$2:$J$349)</f>
        <v>0.25129121934523813</v>
      </c>
      <c r="Q265" s="7">
        <f>AVERAGE(Brahmaputra!K259:K270)-AVERAGE(Brahmaputra!$K$2:$K$349)</f>
        <v>2.5139836954022887E-2</v>
      </c>
      <c r="R265" s="7">
        <f t="shared" si="61"/>
        <v>0.28360994648809518</v>
      </c>
      <c r="S265" s="7">
        <f>Brahmaputra!K265-Q265-R265-AVERAGE(Brahmaputra!$K$2:$K$349)</f>
        <v>-9.283724821428585E-3</v>
      </c>
      <c r="T265" s="7">
        <f>AVERAGE(Brahmaputra!L259:L270)-AVERAGE(Brahmaputra!$L$2:$L$349)</f>
        <v>-0.7384192294252836</v>
      </c>
      <c r="U265" s="7">
        <f t="shared" si="62"/>
        <v>-2.9537349427678565</v>
      </c>
      <c r="V265" s="7">
        <f>Brahmaputra!L265-T265-U265-AVERAGE(Brahmaputra!$L$2:$L$349)</f>
        <v>0.35303460526785635</v>
      </c>
      <c r="W265" s="7">
        <f>AVERAGE(Brahmaputra!M259:M270)-AVERAGE(Brahmaputra!$M$2:$M$349)</f>
        <v>-6.8547609482758343E-3</v>
      </c>
      <c r="X265" s="7">
        <f t="shared" si="63"/>
        <v>-9.6227267172619049E-2</v>
      </c>
      <c r="Y265" s="7">
        <f>Brahmaputra!M265-W265-X265-AVERAGE(Brahmaputra!$M$2:$M$349)</f>
        <v>5.784120505952367E-3</v>
      </c>
      <c r="Z265" s="7">
        <f>AVERAGE(Brahmaputra!N259:N270)-AVERAGE(Brahmaputra!$N$2:$N$349)</f>
        <v>-0.26756072557471211</v>
      </c>
      <c r="AA265" s="7">
        <f t="shared" si="64"/>
        <v>-0.56486741089285708</v>
      </c>
      <c r="AB265" s="7">
        <f>Brahmaputra!N265-Z265-AA265-AVERAGE(Brahmaputra!$N$2:$N$349)</f>
        <v>-0.14980727077380984</v>
      </c>
      <c r="AC265" s="7">
        <f>AVERAGE(Brahmaputra!O259:O270)-AVERAGE(Brahmaputra!$O$2:$O$349)</f>
        <v>-0.3384343344827565</v>
      </c>
      <c r="AD265" s="7">
        <f t="shared" si="65"/>
        <v>-1.8336483524702381</v>
      </c>
      <c r="AE265" s="7">
        <f>Brahmaputra!O265-AC265-AD265-AVERAGE(Brahmaputra!$O$2:$O$349)</f>
        <v>-0.16413137836309399</v>
      </c>
      <c r="AF265" s="7">
        <f>AVERAGE(Brahmaputra!P259:P270)-AVERAGE(Brahmaputra!$P$2:$P$349)</f>
        <v>-0.19315514925287336</v>
      </c>
      <c r="AG265" s="7">
        <f t="shared" si="66"/>
        <v>-0.76901577732142856</v>
      </c>
      <c r="AH265" s="7">
        <f>Brahmaputra!P265-AF265-AG265-AVERAGE(Brahmaputra!$P$2:$P$349)</f>
        <v>0.20103569982142866</v>
      </c>
    </row>
    <row r="266" spans="1:34" x14ac:dyDescent="0.2">
      <c r="A266" s="3">
        <v>40923</v>
      </c>
      <c r="B266">
        <f t="shared" si="68"/>
        <v>2012</v>
      </c>
      <c r="C266">
        <f t="shared" si="69"/>
        <v>1</v>
      </c>
      <c r="D266" s="7">
        <f>AVERAGE(Brahmaputra!D260:D271)</f>
        <v>-7.7611432074999991</v>
      </c>
      <c r="E266" s="7">
        <f t="shared" si="57"/>
        <v>-9.8310118021726201</v>
      </c>
      <c r="F266" s="7">
        <f>Brahmaputra!D266-D266-E266</f>
        <v>0.84293129967261926</v>
      </c>
      <c r="G266" s="7"/>
      <c r="H266" s="7">
        <f>AVERAGE(Brahmaputra!H260:H271)-AVERAGE(Brahmaputra!$H$2:$H$349)</f>
        <v>-2.775854341973627E-2</v>
      </c>
      <c r="I266" s="7">
        <f t="shared" si="58"/>
        <v>-0.70243490354141613</v>
      </c>
      <c r="J266" s="7">
        <f>Brahmaputra!H266-H266-I266-AVERAGE(Brahmaputra!$H$2:$H$349)</f>
        <v>7.989665270815749E-2</v>
      </c>
      <c r="K266" s="7">
        <f>AVERAGE(Brahmaputra!I260:I271)-AVERAGE(Brahmaputra!$I$2:$I$349)</f>
        <v>-5.7794442247126767</v>
      </c>
      <c r="L266" s="7">
        <f t="shared" si="59"/>
        <v>-0.18310013217261201</v>
      </c>
      <c r="M266" s="7">
        <f>Brahmaputra!I266-K266-L266-AVERAGE(Brahmaputra!$I$2:$I$349)</f>
        <v>-1.2763591994072954E-2</v>
      </c>
      <c r="N266" s="7">
        <f>AVERAGE(Brahmaputra!J260:J271)-AVERAGE(Brahmaputra!$J$2:$J$349)</f>
        <v>-0.60573584477011622</v>
      </c>
      <c r="O266" s="7">
        <f t="shared" si="60"/>
        <v>-2.6937458217857149</v>
      </c>
      <c r="P266" s="7">
        <f>Brahmaputra!J266-N266-O266-AVERAGE(Brahmaputra!$J$2:$J$349)</f>
        <v>0.34935007511904814</v>
      </c>
      <c r="Q266" s="7">
        <f>AVERAGE(Brahmaputra!K260:K271)-AVERAGE(Brahmaputra!$K$2:$K$349)</f>
        <v>2.4880942787356197E-2</v>
      </c>
      <c r="R266" s="7">
        <f t="shared" si="61"/>
        <v>0.284020681547619</v>
      </c>
      <c r="S266" s="7">
        <f>Brahmaputra!K266-Q266-R266-AVERAGE(Brahmaputra!$K$2:$K$349)</f>
        <v>-5.7609895714285653E-2</v>
      </c>
      <c r="T266" s="7">
        <f>AVERAGE(Brahmaputra!L260:L271)-AVERAGE(Brahmaputra!$L$2:$L$349)</f>
        <v>-0.64541627442528426</v>
      </c>
      <c r="U266" s="7">
        <f t="shared" si="62"/>
        <v>-3.5539900079464291</v>
      </c>
      <c r="V266" s="7">
        <f>Brahmaputra!L266-T266-U266-AVERAGE(Brahmaputra!$L$2:$L$349)</f>
        <v>0.41347885544642971</v>
      </c>
      <c r="W266" s="7">
        <f>AVERAGE(Brahmaputra!M260:M271)-AVERAGE(Brahmaputra!$M$2:$M$349)</f>
        <v>-6.7753551149425106E-3</v>
      </c>
      <c r="X266" s="7">
        <f t="shared" si="63"/>
        <v>-1.2000330327380931E-2</v>
      </c>
      <c r="Y266" s="7">
        <f>Brahmaputra!M266-W266-X266-AVERAGE(Brahmaputra!$M$2:$M$349)</f>
        <v>8.748478273809257E-4</v>
      </c>
      <c r="Z266" s="7">
        <f>AVERAGE(Brahmaputra!N260:N271)-AVERAGE(Brahmaputra!$N$2:$N$349)</f>
        <v>-0.28098735724137902</v>
      </c>
      <c r="AA266" s="7">
        <f t="shared" si="64"/>
        <v>0.22313553074404791</v>
      </c>
      <c r="AB266" s="7">
        <f>Brahmaputra!N266-Z266-AA266-AVERAGE(Brahmaputra!$N$2:$N$349)</f>
        <v>-0.12018030074404784</v>
      </c>
      <c r="AC266" s="7">
        <f>AVERAGE(Brahmaputra!O260:O271)-AVERAGE(Brahmaputra!$O$2:$O$349)</f>
        <v>-0.33654216531608938</v>
      </c>
      <c r="AD266" s="7">
        <f t="shared" si="65"/>
        <v>-2.4335143675297619</v>
      </c>
      <c r="AE266" s="7">
        <f>Brahmaputra!O266-AC266-AD266-AVERAGE(Brahmaputra!$O$2:$O$349)</f>
        <v>8.3011917529763224E-2</v>
      </c>
      <c r="AF266" s="7">
        <f>AVERAGE(Brahmaputra!P260:P271)-AVERAGE(Brahmaputra!$P$2:$P$349)</f>
        <v>-0.10336804341953998</v>
      </c>
      <c r="AG266" s="7">
        <f t="shared" si="66"/>
        <v>-0.75938111583333334</v>
      </c>
      <c r="AH266" s="7">
        <f>Brahmaputra!P266-AF266-AG266-AVERAGE(Brahmaputra!$P$2:$P$349)</f>
        <v>0.10685775250000007</v>
      </c>
    </row>
    <row r="267" spans="1:34" x14ac:dyDescent="0.2">
      <c r="A267" s="3">
        <v>40954</v>
      </c>
      <c r="B267">
        <f t="shared" si="68"/>
        <v>2012</v>
      </c>
      <c r="C267">
        <f t="shared" si="69"/>
        <v>2</v>
      </c>
      <c r="D267" s="7">
        <f>AVERAGE(Brahmaputra!D261:D272)</f>
        <v>-7.620486736666666</v>
      </c>
      <c r="E267" s="7">
        <f t="shared" si="57"/>
        <v>-10.399447832172621</v>
      </c>
      <c r="F267" s="7">
        <f>Brahmaputra!D267-D267-E267</f>
        <v>0.1305359988392869</v>
      </c>
      <c r="G267" s="7"/>
      <c r="H267" s="7">
        <f>AVERAGE(Brahmaputra!H261:H272)-AVERAGE(Brahmaputra!$H$2:$H$349)</f>
        <v>-4.2803534196309556E-3</v>
      </c>
      <c r="I267" s="7">
        <f t="shared" si="58"/>
        <v>-1.1313571025597184</v>
      </c>
      <c r="J267" s="7">
        <f>Brahmaputra!H267-H267-I267-AVERAGE(Brahmaputra!$H$2:$H$349)</f>
        <v>4.0089201726345891E-2</v>
      </c>
      <c r="K267" s="7">
        <f>AVERAGE(Brahmaputra!I261:I272)-AVERAGE(Brahmaputra!$I$2:$I$349)</f>
        <v>-5.8524638880460316</v>
      </c>
      <c r="L267" s="7">
        <f t="shared" si="59"/>
        <v>5.4967789672630829E-2</v>
      </c>
      <c r="M267" s="7">
        <f>Brahmaputra!I267-K267-L267-AVERAGE(Brahmaputra!$I$2:$I$349)</f>
        <v>8.9404694940498075E-3</v>
      </c>
      <c r="N267" s="7">
        <f>AVERAGE(Brahmaputra!J261:J272)-AVERAGE(Brahmaputra!$J$2:$J$349)</f>
        <v>-0.49364426393678373</v>
      </c>
      <c r="O267" s="7">
        <f t="shared" si="60"/>
        <v>-3.2128204064583334</v>
      </c>
      <c r="P267" s="7">
        <f>Brahmaputra!J267-N267-O267-AVERAGE(Brahmaputra!$J$2:$J$349)</f>
        <v>0.29904945895833457</v>
      </c>
      <c r="Q267" s="7">
        <f>AVERAGE(Brahmaputra!K261:K272)-AVERAGE(Brahmaputra!$K$2:$K$349)</f>
        <v>2.3532742787356176E-2</v>
      </c>
      <c r="R267" s="7">
        <f t="shared" si="61"/>
        <v>3.4406856696428567E-2</v>
      </c>
      <c r="S267" s="7">
        <f>Brahmaputra!K267-Q267-R267-AVERAGE(Brahmaputra!$K$2:$K$349)</f>
        <v>-6.0697508630952468E-3</v>
      </c>
      <c r="T267" s="7">
        <f>AVERAGE(Brahmaputra!L261:L272)-AVERAGE(Brahmaputra!$L$2:$L$349)</f>
        <v>-0.6441556752586175</v>
      </c>
      <c r="U267" s="7">
        <f t="shared" si="62"/>
        <v>-3.8932249065476183</v>
      </c>
      <c r="V267" s="7">
        <f>Brahmaputra!L267-T267-U267-AVERAGE(Brahmaputra!$L$2:$L$349)</f>
        <v>0.32241558488095201</v>
      </c>
      <c r="W267" s="7">
        <f>AVERAGE(Brahmaputra!M261:M272)-AVERAGE(Brahmaputra!$M$2:$M$349)</f>
        <v>-6.6438292816091704E-3</v>
      </c>
      <c r="X267" s="7">
        <f t="shared" si="63"/>
        <v>-1.1441993244047627E-2</v>
      </c>
      <c r="Y267" s="7">
        <f>Brahmaputra!M267-W267-X267-AVERAGE(Brahmaputra!$M$2:$M$349)</f>
        <v>7.9898491071428435E-4</v>
      </c>
      <c r="Z267" s="7">
        <f>AVERAGE(Brahmaputra!N261:N272)-AVERAGE(Brahmaputra!$N$2:$N$349)</f>
        <v>-0.28309012474137907</v>
      </c>
      <c r="AA267" s="7">
        <f t="shared" si="64"/>
        <v>1.2550268405654763</v>
      </c>
      <c r="AB267" s="7">
        <f>Brahmaputra!N267-Z267-AA267-AVERAGE(Brahmaputra!$N$2:$N$349)</f>
        <v>-0.31813346306547619</v>
      </c>
      <c r="AC267" s="7">
        <f>AVERAGE(Brahmaputra!O261:O272)-AVERAGE(Brahmaputra!$O$2:$O$349)</f>
        <v>-0.33191954698275605</v>
      </c>
      <c r="AD267" s="7">
        <f t="shared" si="65"/>
        <v>-2.758445452797619</v>
      </c>
      <c r="AE267" s="7">
        <f>Brahmaputra!O267-AC267-AD267-AVERAGE(Brahmaputra!$O$2:$O$349)</f>
        <v>-0.22954933553571344</v>
      </c>
      <c r="AF267" s="7">
        <f>AVERAGE(Brahmaputra!P261:P272)-AVERAGE(Brahmaputra!$P$2:$P$349)</f>
        <v>-2.7824400919539971E-2</v>
      </c>
      <c r="AG267" s="7">
        <f t="shared" si="66"/>
        <v>-0.73655440919642856</v>
      </c>
      <c r="AH267" s="7">
        <f>Brahmaputra!P267-AF267-AG267-AVERAGE(Brahmaputra!$P$2:$P$349)</f>
        <v>1.3013473363095218E-2</v>
      </c>
    </row>
    <row r="268" spans="1:34" x14ac:dyDescent="0.2">
      <c r="A268" s="3">
        <v>40983</v>
      </c>
      <c r="B268">
        <f t="shared" si="68"/>
        <v>2012</v>
      </c>
      <c r="C268">
        <f t="shared" si="69"/>
        <v>3</v>
      </c>
      <c r="D268" s="7">
        <f>AVERAGE(Brahmaputra!D262:D273)</f>
        <v>-7.8213224016666656</v>
      </c>
      <c r="E268" s="7">
        <f t="shared" si="57"/>
        <v>-8.9591136421726176</v>
      </c>
      <c r="F268" s="7">
        <f>Brahmaputra!D268-D268-E268</f>
        <v>-0.66364621616071418</v>
      </c>
      <c r="G268" s="7"/>
      <c r="H268" s="7">
        <f>AVERAGE(Brahmaputra!H262:H273)-AVERAGE(Brahmaputra!$H$2:$H$349)</f>
        <v>-2.8679156753014468E-2</v>
      </c>
      <c r="I268" s="7">
        <f t="shared" si="58"/>
        <v>-1.4790100816072709</v>
      </c>
      <c r="J268" s="7">
        <f>Brahmaputra!H268-H268-I268-AVERAGE(Brahmaputra!$H$2:$H$349)</f>
        <v>9.3089541072686188E-3</v>
      </c>
      <c r="K268" s="7">
        <f>AVERAGE(Brahmaputra!I262:I273)-AVERAGE(Brahmaputra!$I$2:$I$349)</f>
        <v>-5.9508945213793538</v>
      </c>
      <c r="L268" s="7">
        <f t="shared" si="59"/>
        <v>0.38689349922620409</v>
      </c>
      <c r="M268" s="7">
        <f>Brahmaputra!I268-K268-L268-AVERAGE(Brahmaputra!$I$2:$I$349)</f>
        <v>2.6177813273790207E-2</v>
      </c>
      <c r="N268" s="7">
        <f>AVERAGE(Brahmaputra!J262:J273)-AVERAGE(Brahmaputra!$J$2:$J$349)</f>
        <v>-0.49816030893678276</v>
      </c>
      <c r="O268" s="7">
        <f t="shared" si="60"/>
        <v>-3.3254686616666671</v>
      </c>
      <c r="P268" s="7">
        <f>Brahmaputra!J268-N268-O268-AVERAGE(Brahmaputra!$J$2:$J$349)</f>
        <v>0.23848486916666722</v>
      </c>
      <c r="Q268" s="7">
        <f>AVERAGE(Brahmaputra!K262:K273)-AVERAGE(Brahmaputra!$K$2:$K$349)</f>
        <v>2.4441317787356143E-2</v>
      </c>
      <c r="R268" s="7">
        <f t="shared" si="61"/>
        <v>3.16305175892857E-2</v>
      </c>
      <c r="S268" s="7">
        <f>Brahmaputra!K268-Q268-R268-AVERAGE(Brahmaputra!$K$2:$K$349)</f>
        <v>7.3645632440476616E-3</v>
      </c>
      <c r="T268" s="7">
        <f>AVERAGE(Brahmaputra!L262:L273)-AVERAGE(Brahmaputra!$L$2:$L$349)</f>
        <v>-0.67874385359195077</v>
      </c>
      <c r="U268" s="7">
        <f t="shared" si="62"/>
        <v>-3.7069207016071424</v>
      </c>
      <c r="V268" s="7">
        <f>Brahmaputra!L268-T268-U268-AVERAGE(Brahmaputra!$L$2:$L$349)</f>
        <v>0.13469643827380917</v>
      </c>
      <c r="W268" s="7">
        <f>AVERAGE(Brahmaputra!M262:M273)-AVERAGE(Brahmaputra!$M$2:$M$349)</f>
        <v>-6.5123092816091743E-3</v>
      </c>
      <c r="X268" s="7">
        <f t="shared" si="63"/>
        <v>-1.138205517857141E-2</v>
      </c>
      <c r="Y268" s="7">
        <f>Brahmaputra!M268-W268-X268-AVERAGE(Brahmaputra!$M$2:$M$349)</f>
        <v>6.075268452380711E-4</v>
      </c>
      <c r="Z268" s="7">
        <f>AVERAGE(Brahmaputra!N262:N273)-AVERAGE(Brahmaputra!$N$2:$N$349)</f>
        <v>-0.28575498974137892</v>
      </c>
      <c r="AA268" s="7">
        <f t="shared" si="64"/>
        <v>2.3465298505952386</v>
      </c>
      <c r="AB268" s="7">
        <f>Brahmaputra!N268-Z268-AA268-AVERAGE(Brahmaputra!$N$2:$N$349)</f>
        <v>-0.49709096809523867</v>
      </c>
      <c r="AC268" s="7">
        <f>AVERAGE(Brahmaputra!O262:O273)-AVERAGE(Brahmaputra!$O$2:$O$349)</f>
        <v>-0.32721991948275519</v>
      </c>
      <c r="AD268" s="7">
        <f t="shared" si="65"/>
        <v>-2.5350125833333319</v>
      </c>
      <c r="AE268" s="7">
        <f>Brahmaputra!O268-AC268-AD268-AVERAGE(Brahmaputra!$O$2:$O$349)</f>
        <v>-0.58995312250000165</v>
      </c>
      <c r="AF268" s="7">
        <f>AVERAGE(Brahmaputra!P262:P273)-AVERAGE(Brahmaputra!$P$2:$P$349)</f>
        <v>-6.9800127586206684E-2</v>
      </c>
      <c r="AG268" s="7">
        <f t="shared" si="66"/>
        <v>-0.6663830883035714</v>
      </c>
      <c r="AH268" s="7">
        <f>Brahmaputra!P268-AF268-AG268-AVERAGE(Brahmaputra!$P$2:$P$349)</f>
        <v>6.7721391369047756E-3</v>
      </c>
    </row>
    <row r="269" spans="1:34" x14ac:dyDescent="0.2">
      <c r="A269" s="3">
        <v>41014</v>
      </c>
      <c r="B269">
        <f t="shared" si="68"/>
        <v>2012</v>
      </c>
      <c r="C269">
        <f t="shared" si="69"/>
        <v>4</v>
      </c>
      <c r="D269" s="7">
        <f>AVERAGE(Brahmaputra!D263:D274)</f>
        <v>-7.5603439408333317</v>
      </c>
      <c r="E269" s="7">
        <f t="shared" si="57"/>
        <v>-4.1105988170833339</v>
      </c>
      <c r="F269" s="7">
        <f>Brahmaputra!D269-D269-E269</f>
        <v>0.19454237791666618</v>
      </c>
      <c r="G269" s="7"/>
      <c r="H269" s="7">
        <f>AVERAGE(Brahmaputra!H263:H274)-AVERAGE(Brahmaputra!$H$2:$H$349)</f>
        <v>-2.4742388419667805E-2</v>
      </c>
      <c r="I269" s="7">
        <f t="shared" si="58"/>
        <v>-1.7137204121727336</v>
      </c>
      <c r="J269" s="7">
        <f>Brahmaputra!H269-H269-I269-AVERAGE(Brahmaputra!$H$2:$H$349)</f>
        <v>3.9704096339391981E-2</v>
      </c>
      <c r="K269" s="7">
        <f>AVERAGE(Brahmaputra!I263:I274)-AVERAGE(Brahmaputra!$I$2:$I$349)</f>
        <v>-6.0157589980460102</v>
      </c>
      <c r="L269" s="7">
        <f t="shared" si="59"/>
        <v>0.71717339565478255</v>
      </c>
      <c r="M269" s="7">
        <f>Brahmaputra!I269-K269-L269-AVERAGE(Brahmaputra!$I$2:$I$349)</f>
        <v>9.8736943511866571E-2</v>
      </c>
      <c r="N269" s="7">
        <f>AVERAGE(Brahmaputra!J263:J274)-AVERAGE(Brahmaputra!$J$2:$J$349)</f>
        <v>-0.38973512893678341</v>
      </c>
      <c r="O269" s="7">
        <f t="shared" si="60"/>
        <v>-2.9575804788095241</v>
      </c>
      <c r="P269" s="7">
        <f>Brahmaputra!J269-N269-O269-AVERAGE(Brahmaputra!$J$2:$J$349)</f>
        <v>0.1224055263095245</v>
      </c>
      <c r="Q269" s="7">
        <f>AVERAGE(Brahmaputra!K263:K274)-AVERAGE(Brahmaputra!$K$2:$K$349)</f>
        <v>1.6390165287356151E-2</v>
      </c>
      <c r="R269" s="7">
        <f t="shared" si="61"/>
        <v>-6.7919355922619051E-2</v>
      </c>
      <c r="S269" s="7">
        <f>Brahmaputra!K269-Q269-R269-AVERAGE(Brahmaputra!$K$2:$K$349)</f>
        <v>-1.9381670744047563E-2</v>
      </c>
      <c r="T269" s="7">
        <f>AVERAGE(Brahmaputra!L263:L274)-AVERAGE(Brahmaputra!$L$2:$L$349)</f>
        <v>-0.52160987692528327</v>
      </c>
      <c r="U269" s="7">
        <f t="shared" si="62"/>
        <v>-2.2841316058333341</v>
      </c>
      <c r="V269" s="7">
        <f>Brahmaputra!L269-T269-U269-AVERAGE(Brahmaputra!$L$2:$L$349)</f>
        <v>-6.2708104166667056E-2</v>
      </c>
      <c r="W269" s="7">
        <f>AVERAGE(Brahmaputra!M263:M274)-AVERAGE(Brahmaputra!$M$2:$M$349)</f>
        <v>-6.3807892816091782E-3</v>
      </c>
      <c r="X269" s="7">
        <f t="shared" si="63"/>
        <v>-6.833581175595238E-2</v>
      </c>
      <c r="Y269" s="7">
        <f>Brahmaputra!M269-W269-X269-AVERAGE(Brahmaputra!$M$2:$M$349)</f>
        <v>2.4776734226190367E-3</v>
      </c>
      <c r="Z269" s="7">
        <f>AVERAGE(Brahmaputra!N263:N274)-AVERAGE(Brahmaputra!$N$2:$N$349)</f>
        <v>-0.28527234557471237</v>
      </c>
      <c r="AA269" s="7">
        <f t="shared" si="64"/>
        <v>3.3466519697916675</v>
      </c>
      <c r="AB269" s="7">
        <f>Brahmaputra!N269-Z269-AA269-AVERAGE(Brahmaputra!$N$2:$N$349)</f>
        <v>-0.2012742014583333</v>
      </c>
      <c r="AC269" s="7">
        <f>AVERAGE(Brahmaputra!O263:O274)-AVERAGE(Brahmaputra!$O$2:$O$349)</f>
        <v>-0.32091088698275527</v>
      </c>
      <c r="AD269" s="7">
        <f t="shared" si="65"/>
        <v>-0.60610946633928542</v>
      </c>
      <c r="AE269" s="7">
        <f>Brahmaputra!O269-AC269-AD269-AVERAGE(Brahmaputra!$O$2:$O$349)</f>
        <v>0.25545577800595254</v>
      </c>
      <c r="AF269" s="7">
        <f>AVERAGE(Brahmaputra!P263:P274)-AVERAGE(Brahmaputra!$P$2:$P$349)</f>
        <v>-1.2323740919539916E-2</v>
      </c>
      <c r="AG269" s="7">
        <f t="shared" si="66"/>
        <v>-0.47663300770833333</v>
      </c>
      <c r="AH269" s="7">
        <f>Brahmaputra!P269-AF269-AG269-AVERAGE(Brahmaputra!$P$2:$P$349)</f>
        <v>-4.085883812500013E-2</v>
      </c>
    </row>
    <row r="270" spans="1:34" x14ac:dyDescent="0.2">
      <c r="A270" s="3">
        <v>41044</v>
      </c>
      <c r="B270">
        <f t="shared" si="68"/>
        <v>2012</v>
      </c>
      <c r="C270">
        <f t="shared" si="69"/>
        <v>5</v>
      </c>
      <c r="D270" s="7">
        <f>AVERAGE(Brahmaputra!D264:D275)</f>
        <v>-7.1925866308333326</v>
      </c>
      <c r="E270" s="7">
        <f t="shared" si="57"/>
        <v>1.2718823487797624</v>
      </c>
      <c r="F270" s="7">
        <f>Brahmaputra!D270-D270-E270</f>
        <v>-2.2078939279464294</v>
      </c>
      <c r="G270" s="7"/>
      <c r="H270" s="7">
        <f>AVERAGE(Brahmaputra!H264:H275)-AVERAGE(Brahmaputra!$H$2:$H$349)</f>
        <v>6.5025249135715057E-3</v>
      </c>
      <c r="I270" s="7">
        <f t="shared" si="58"/>
        <v>-1.3916413443748752</v>
      </c>
      <c r="J270" s="7">
        <f>Brahmaputra!H270-H270-I270-AVERAGE(Brahmaputra!$H$2:$H$349)</f>
        <v>-0.31404713479173552</v>
      </c>
      <c r="K270" s="7">
        <f>AVERAGE(Brahmaputra!I264:I275)-AVERAGE(Brahmaputra!$I$2:$I$349)</f>
        <v>-6.0754971572126948</v>
      </c>
      <c r="L270" s="7">
        <f t="shared" si="59"/>
        <v>1.0434534668750075</v>
      </c>
      <c r="M270" s="7">
        <f>Brahmaputra!I270-K270-L270-AVERAGE(Brahmaputra!$I$2:$I$349)</f>
        <v>1.3904321458326763E-2</v>
      </c>
      <c r="N270" s="7">
        <f>AVERAGE(Brahmaputra!J264:J275)-AVERAGE(Brahmaputra!$J$2:$J$349)</f>
        <v>-0.20879390477011661</v>
      </c>
      <c r="O270" s="7">
        <f t="shared" si="60"/>
        <v>-1.5444974760416668</v>
      </c>
      <c r="P270" s="7">
        <f>Brahmaputra!J270-N270-O270-AVERAGE(Brahmaputra!$J$2:$J$349)</f>
        <v>-0.59249143062499998</v>
      </c>
      <c r="Q270" s="7">
        <f>AVERAGE(Brahmaputra!K264:K275)-AVERAGE(Brahmaputra!$K$2:$K$349)</f>
        <v>2.0637652873561896E-3</v>
      </c>
      <c r="R270" s="7">
        <f t="shared" si="61"/>
        <v>-6.0785711785714319E-2</v>
      </c>
      <c r="S270" s="7">
        <f>Brahmaputra!K270-Q270-R270-AVERAGE(Brahmaputra!$K$2:$K$349)</f>
        <v>1.963494511904762E-2</v>
      </c>
      <c r="T270" s="7">
        <f>AVERAGE(Brahmaputra!L264:L275)-AVERAGE(Brahmaputra!$L$2:$L$349)</f>
        <v>-0.38920125775861703</v>
      </c>
      <c r="U270" s="7">
        <f t="shared" si="62"/>
        <v>-0.1956460049107136</v>
      </c>
      <c r="V270" s="7">
        <f>Brahmaputra!L270-T270-U270-AVERAGE(Brahmaputra!$L$2:$L$349)</f>
        <v>-0.89499052425595327</v>
      </c>
      <c r="W270" s="7">
        <f>AVERAGE(Brahmaputra!M264:M275)-AVERAGE(Brahmaputra!$M$2:$M$349)</f>
        <v>-6.249271781609167E-3</v>
      </c>
      <c r="X270" s="7">
        <f t="shared" si="63"/>
        <v>-0.14760211184523811</v>
      </c>
      <c r="Y270" s="7">
        <f>Brahmaputra!M270-W270-X270-AVERAGE(Brahmaputra!$M$2:$M$349)</f>
        <v>6.0887060119047542E-3</v>
      </c>
      <c r="Z270" s="7">
        <f>AVERAGE(Brahmaputra!N264:N275)-AVERAGE(Brahmaputra!$N$2:$N$349)</f>
        <v>-0.28137601140804547</v>
      </c>
      <c r="AA270" s="7">
        <f t="shared" si="64"/>
        <v>2.2934716319345241</v>
      </c>
      <c r="AB270" s="7">
        <f>Brahmaputra!N270-Z270-AA270-AVERAGE(Brahmaputra!$N$2:$N$349)</f>
        <v>0.25008366223214296</v>
      </c>
      <c r="AC270" s="7">
        <f>AVERAGE(Brahmaputra!O264:O275)-AVERAGE(Brahmaputra!$O$2:$O$349)</f>
        <v>-0.28000708031608834</v>
      </c>
      <c r="AD270" s="7">
        <f t="shared" si="65"/>
        <v>1.3440184679761895</v>
      </c>
      <c r="AE270" s="7">
        <f>Brahmaputra!O270-AC270-AD270-AVERAGE(Brahmaputra!$O$2:$O$349)</f>
        <v>-0.24676447297619042</v>
      </c>
      <c r="AF270" s="7">
        <f>AVERAGE(Brahmaputra!P264:P275)-AVERAGE(Brahmaputra!$P$2:$P$349)</f>
        <v>3.9971384913793262E-2</v>
      </c>
      <c r="AG270" s="7">
        <f t="shared" si="66"/>
        <v>-6.8888486279761851E-2</v>
      </c>
      <c r="AH270" s="7">
        <f>Brahmaputra!P270-AF270-AG270-AVERAGE(Brahmaputra!$P$2:$P$349)</f>
        <v>-0.44930421538690474</v>
      </c>
    </row>
    <row r="271" spans="1:34" x14ac:dyDescent="0.2">
      <c r="A271" s="3">
        <v>41075</v>
      </c>
      <c r="B271">
        <f t="shared" si="68"/>
        <v>2012</v>
      </c>
      <c r="C271">
        <f t="shared" si="69"/>
        <v>6</v>
      </c>
      <c r="D271" s="7">
        <f>AVERAGE(Brahmaputra!D265:D276)</f>
        <v>-7.1292017008333319</v>
      </c>
      <c r="E271" s="7">
        <f t="shared" si="57"/>
        <v>6.5332860436309508</v>
      </c>
      <c r="F271" s="7">
        <f>Brahmaputra!D271-D271-E271</f>
        <v>-0.21801056279761877</v>
      </c>
      <c r="G271" s="7"/>
      <c r="H271" s="7">
        <f>AVERAGE(Brahmaputra!H265:H276)-AVERAGE(Brahmaputra!$H$2:$H$349)</f>
        <v>2.4329876580281962E-2</v>
      </c>
      <c r="I271" s="7">
        <f t="shared" si="58"/>
        <v>-0.33502070056533739</v>
      </c>
      <c r="J271" s="7">
        <f>Brahmaputra!H271-H271-I271-AVERAGE(Brahmaputra!$H$2:$H$349)</f>
        <v>-0.14429347026793948</v>
      </c>
      <c r="K271" s="7">
        <f>AVERAGE(Brahmaputra!I265:I276)-AVERAGE(Brahmaputra!$I$2:$I$349)</f>
        <v>-6.1315960955460156</v>
      </c>
      <c r="L271" s="7">
        <f t="shared" si="59"/>
        <v>0.9158503669047775</v>
      </c>
      <c r="M271" s="7">
        <f>Brahmaputra!I271-K271-L271-AVERAGE(Brahmaputra!$I$2:$I$349)</f>
        <v>-5.1676480238114664E-2</v>
      </c>
      <c r="N271" s="7">
        <f>AVERAGE(Brahmaputra!J265:J276)-AVERAGE(Brahmaputra!$J$2:$J$349)</f>
        <v>-0.11129183143678301</v>
      </c>
      <c r="O271" s="7">
        <f t="shared" si="60"/>
        <v>0.84369749714285636</v>
      </c>
      <c r="P271" s="7">
        <f>Brahmaputra!J271-N271-O271-AVERAGE(Brahmaputra!$J$2:$J$349)</f>
        <v>-0.30752163714285619</v>
      </c>
      <c r="Q271" s="7">
        <f>AVERAGE(Brahmaputra!K265:K276)-AVERAGE(Brahmaputra!$K$2:$K$349)</f>
        <v>-9.0109387931047724E-4</v>
      </c>
      <c r="R271" s="7">
        <f t="shared" si="61"/>
        <v>-5.5129099434523848E-2</v>
      </c>
      <c r="S271" s="7">
        <f>Brahmaputra!K271-Q271-R271-AVERAGE(Brahmaputra!$K$2:$K$349)</f>
        <v>-1.7416308065476171E-2</v>
      </c>
      <c r="T271" s="7">
        <f>AVERAGE(Brahmaputra!L265:L276)-AVERAGE(Brahmaputra!$L$2:$L$349)</f>
        <v>-0.36680016359194934</v>
      </c>
      <c r="U271" s="7">
        <f t="shared" si="62"/>
        <v>2.7778064690476203</v>
      </c>
      <c r="V271" s="7">
        <f>Brahmaputra!L271-T271-U271-AVERAGE(Brahmaputra!$L$2:$L$349)</f>
        <v>-3.19836023809561E-2</v>
      </c>
      <c r="W271" s="7">
        <f>AVERAGE(Brahmaputra!M265:M276)-AVERAGE(Brahmaputra!$M$2:$M$349)</f>
        <v>-6.1698659482758433E-3</v>
      </c>
      <c r="X271" s="7">
        <f t="shared" si="63"/>
        <v>-6.6843621428571698E-3</v>
      </c>
      <c r="Y271" s="7">
        <f>Brahmaputra!M271-W271-X271-AVERAGE(Brahmaputra!$M$2:$M$349)</f>
        <v>1.4792047619049953E-4</v>
      </c>
      <c r="Z271" s="7">
        <f>AVERAGE(Brahmaputra!N265:N276)-AVERAGE(Brahmaputra!$N$2:$N$349)</f>
        <v>-0.29640023557471218</v>
      </c>
      <c r="AA271" s="7">
        <f t="shared" si="64"/>
        <v>-0.57267241250000045</v>
      </c>
      <c r="AB271" s="7">
        <f>Brahmaputra!N271-Z271-AA271-AVERAGE(Brahmaputra!$N$2:$N$349)</f>
        <v>-4.5650839166666568E-2</v>
      </c>
      <c r="AC271" s="7">
        <f>AVERAGE(Brahmaputra!O265:O276)-AVERAGE(Brahmaputra!$O$2:$O$349)</f>
        <v>-0.28055023781609023</v>
      </c>
      <c r="AD271" s="7">
        <f t="shared" si="65"/>
        <v>1.9995909377380947</v>
      </c>
      <c r="AE271" s="7">
        <f>Brahmaputra!O271-AC271-AD271-AVERAGE(Brahmaputra!$O$2:$O$349)</f>
        <v>0.19873874476190601</v>
      </c>
      <c r="AF271" s="7">
        <f>AVERAGE(Brahmaputra!P265:P276)-AVERAGE(Brahmaputra!$P$2:$P$349)</f>
        <v>4.0180327413793404E-2</v>
      </c>
      <c r="AG271" s="7">
        <f t="shared" si="66"/>
        <v>0.96584900181547617</v>
      </c>
      <c r="AH271" s="7">
        <f>Brahmaputra!P271-AF271-AG271-AVERAGE(Brahmaputra!$P$2:$P$349)</f>
        <v>0.18163304401785707</v>
      </c>
    </row>
    <row r="272" spans="1:34" x14ac:dyDescent="0.2">
      <c r="A272" s="3">
        <v>41105</v>
      </c>
      <c r="B272">
        <f t="shared" si="68"/>
        <v>2012</v>
      </c>
      <c r="C272">
        <f t="shared" si="69"/>
        <v>7</v>
      </c>
      <c r="D272" s="7">
        <f>AVERAGE(Brahmaputra!D266:D277)</f>
        <v>-7.098882486666664</v>
      </c>
      <c r="E272" s="7">
        <f t="shared" si="57"/>
        <v>11.902680418601191</v>
      </c>
      <c r="F272" s="7">
        <f>Brahmaputra!D272-D272-E272</f>
        <v>1.2812798280654736</v>
      </c>
      <c r="G272" s="7"/>
      <c r="H272" s="7">
        <f>AVERAGE(Brahmaputra!H266:H277)-AVERAGE(Brahmaputra!$H$2:$H$349)</f>
        <v>3.7254070747053447E-2</v>
      </c>
      <c r="I272" s="7">
        <f t="shared" si="58"/>
        <v>0.85920642654741641</v>
      </c>
      <c r="J272" s="7">
        <f>Brahmaputra!H272-H272-I272-AVERAGE(Brahmaputra!$H$2:$H$349)</f>
        <v>0.10912649845249689</v>
      </c>
      <c r="K272" s="7">
        <f>AVERAGE(Brahmaputra!I266:I277)-AVERAGE(Brahmaputra!$I$2:$I$349)</f>
        <v>-6.1889596055460174</v>
      </c>
      <c r="L272" s="7">
        <f t="shared" si="59"/>
        <v>8.4406965357146646E-2</v>
      </c>
      <c r="M272" s="7">
        <f>Brahmaputra!I272-K272-L272-AVERAGE(Brahmaputra!$I$2:$I$349)</f>
        <v>-7.8671568690481308E-2</v>
      </c>
      <c r="N272" s="7">
        <f>AVERAGE(Brahmaputra!J266:J277)-AVERAGE(Brahmaputra!$J$2:$J$349)</f>
        <v>-5.3592290603449833E-2</v>
      </c>
      <c r="O272" s="7">
        <f t="shared" si="60"/>
        <v>3.7229272643154747</v>
      </c>
      <c r="P272" s="7">
        <f>Brahmaputra!J272-N272-O272-AVERAGE(Brahmaputra!$J$2:$J$349)</f>
        <v>0.21485481485119351</v>
      </c>
      <c r="Q272" s="7">
        <f>AVERAGE(Brahmaputra!K266:K277)-AVERAGE(Brahmaputra!$K$2:$K$349)</f>
        <v>-2.7969638793104989E-3</v>
      </c>
      <c r="R272" s="7">
        <f t="shared" si="61"/>
        <v>-0.16249005544642856</v>
      </c>
      <c r="S272" s="7">
        <f>Brahmaputra!K272-Q272-R272-AVERAGE(Brahmaputra!$K$2:$K$349)</f>
        <v>-1.0976122053571458E-2</v>
      </c>
      <c r="T272" s="7">
        <f>AVERAGE(Brahmaputra!L266:L277)-AVERAGE(Brahmaputra!$L$2:$L$349)</f>
        <v>-0.34294253025861554</v>
      </c>
      <c r="U272" s="7">
        <f t="shared" si="62"/>
        <v>5.2761234117559557</v>
      </c>
      <c r="V272" s="7">
        <f>Brahmaputra!L272-T272-U272-AVERAGE(Brahmaputra!$L$2:$L$349)</f>
        <v>-2.8624498422624711E-2</v>
      </c>
      <c r="W272" s="7">
        <f>AVERAGE(Brahmaputra!M266:M277)-AVERAGE(Brahmaputra!$M$2:$M$349)</f>
        <v>-6.1534684482758562E-3</v>
      </c>
      <c r="X272" s="7">
        <f t="shared" si="63"/>
        <v>8.9854504851190509E-2</v>
      </c>
      <c r="Y272" s="7">
        <f>Brahmaputra!M272-W272-X272-AVERAGE(Brahmaputra!$M$2:$M$349)</f>
        <v>-3.4353040178571603E-3</v>
      </c>
      <c r="Z272" s="7">
        <f>AVERAGE(Brahmaputra!N266:N277)-AVERAGE(Brahmaputra!$N$2:$N$349)</f>
        <v>-0.29871231890804539</v>
      </c>
      <c r="AA272" s="7">
        <f t="shared" si="64"/>
        <v>-1.6842659136904763</v>
      </c>
      <c r="AB272" s="7">
        <f>Brahmaputra!N272-Z272-AA272-AVERAGE(Brahmaputra!$N$2:$N$349)</f>
        <v>0.28265604535714273</v>
      </c>
      <c r="AC272" s="7">
        <f>AVERAGE(Brahmaputra!O266:O277)-AVERAGE(Brahmaputra!$O$2:$O$349)</f>
        <v>-0.28328696531608788</v>
      </c>
      <c r="AD272" s="7">
        <f t="shared" si="65"/>
        <v>1.8777756315773804</v>
      </c>
      <c r="AE272" s="7">
        <f>Brahmaputra!O272-AC272-AD272-AVERAGE(Brahmaputra!$O$2:$O$349)</f>
        <v>0.3631562784226201</v>
      </c>
      <c r="AF272" s="7">
        <f>AVERAGE(Brahmaputra!P266:P277)-AVERAGE(Brahmaputra!$P$2:$P$349)</f>
        <v>4.0310042413793323E-2</v>
      </c>
      <c r="AG272" s="7">
        <f t="shared" si="66"/>
        <v>1.8391404206845241</v>
      </c>
      <c r="AH272" s="7">
        <f>Brahmaputra!P272-AF272-AG272-AVERAGE(Brahmaputra!$P$2:$P$349)</f>
        <v>0.43318831014880921</v>
      </c>
    </row>
    <row r="273" spans="1:34" x14ac:dyDescent="0.2">
      <c r="A273" s="3">
        <v>41136</v>
      </c>
      <c r="B273">
        <f t="shared" si="68"/>
        <v>2012</v>
      </c>
      <c r="C273">
        <f t="shared" si="69"/>
        <v>8</v>
      </c>
      <c r="D273" s="7">
        <f>AVERAGE(Brahmaputra!D267:D278)</f>
        <v>-7.1732654274999996</v>
      </c>
      <c r="E273" s="7">
        <f t="shared" si="57"/>
        <v>11.76650009080357</v>
      </c>
      <c r="F273" s="7">
        <f>Brahmaputra!D273-D273-E273</f>
        <v>-0.49446118330356903</v>
      </c>
      <c r="G273" s="7"/>
      <c r="H273" s="7">
        <f>AVERAGE(Brahmaputra!H267:H278)-AVERAGE(Brahmaputra!$H$2:$H$349)</f>
        <v>3.7055706580417791E-2</v>
      </c>
      <c r="I273" s="7">
        <f t="shared" si="58"/>
        <v>1.5773398983329798</v>
      </c>
      <c r="J273" s="7">
        <f>Brahmaputra!H273-H273-I273-AVERAGE(Brahmaputra!$H$2:$H$349)</f>
        <v>-0.11491211916643351</v>
      </c>
      <c r="K273" s="7">
        <f>AVERAGE(Brahmaputra!I267:I278)-AVERAGE(Brahmaputra!$I$2:$I$349)</f>
        <v>-6.2468641663793392</v>
      </c>
      <c r="L273" s="7">
        <f t="shared" si="59"/>
        <v>-0.7963218462797812</v>
      </c>
      <c r="M273" s="7">
        <f>Brahmaputra!I273-K273-L273-AVERAGE(Brahmaputra!$I$2:$I$349)</f>
        <v>-0.19467228622023924</v>
      </c>
      <c r="N273" s="7">
        <f>AVERAGE(Brahmaputra!J267:J278)-AVERAGE(Brahmaputra!$J$2:$J$349)</f>
        <v>-2.3342793936783401E-2</v>
      </c>
      <c r="O273" s="7">
        <f t="shared" si="60"/>
        <v>4.498384583601192</v>
      </c>
      <c r="P273" s="7">
        <f>Brahmaputra!J273-N273-O273-AVERAGE(Brahmaputra!$J$2:$J$349)</f>
        <v>-0.30748198110119063</v>
      </c>
      <c r="Q273" s="7">
        <f>AVERAGE(Brahmaputra!K267:K278)-AVERAGE(Brahmaputra!$K$2:$K$349)</f>
        <v>-8.703530459771569E-4</v>
      </c>
      <c r="R273" s="7">
        <f t="shared" si="61"/>
        <v>-0.19940513428571427</v>
      </c>
      <c r="S273" s="7">
        <f>Brahmaputra!K273-Q273-R273-AVERAGE(Brahmaputra!$K$2:$K$349)</f>
        <v>2.402686595238096E-2</v>
      </c>
      <c r="T273" s="7">
        <f>AVERAGE(Brahmaputra!L267:L278)-AVERAGE(Brahmaputra!$L$2:$L$349)</f>
        <v>-0.33637892692528215</v>
      </c>
      <c r="U273" s="7">
        <f t="shared" si="62"/>
        <v>5.5353023097916658</v>
      </c>
      <c r="V273" s="7">
        <f>Brahmaputra!L273-T273-U273-AVERAGE(Brahmaputra!$L$2:$L$349)</f>
        <v>-0.2451106797916669</v>
      </c>
      <c r="W273" s="7">
        <f>AVERAGE(Brahmaputra!M267:M278)-AVERAGE(Brahmaputra!$M$2:$M$349)</f>
        <v>-6.1252826149425232E-3</v>
      </c>
      <c r="X273" s="7">
        <f t="shared" si="63"/>
        <v>9.0235917232142832E-2</v>
      </c>
      <c r="Y273" s="7">
        <f>Brahmaputra!M273-W273-X273-AVERAGE(Brahmaputra!$M$2:$M$349)</f>
        <v>-3.820832232142829E-3</v>
      </c>
      <c r="Z273" s="7">
        <f>AVERAGE(Brahmaputra!N267:N278)-AVERAGE(Brahmaputra!$N$2:$N$349)</f>
        <v>-0.32464730390804553</v>
      </c>
      <c r="AA273" s="7">
        <f t="shared" si="64"/>
        <v>-1.9590079183928573</v>
      </c>
      <c r="AB273" s="7">
        <f>Brahmaputra!N273-Z273-AA273-AVERAGE(Brahmaputra!$N$2:$N$349)</f>
        <v>0.34229686505952372</v>
      </c>
      <c r="AC273" s="7">
        <f>AVERAGE(Brahmaputra!O267:O278)-AVERAGE(Brahmaputra!$O$2:$O$349)</f>
        <v>-0.31195672031608712</v>
      </c>
      <c r="AD273" s="7">
        <f t="shared" si="65"/>
        <v>1.8896907220535706</v>
      </c>
      <c r="AE273" s="7">
        <f>Brahmaputra!O273-AC273-AD273-AVERAGE(Brahmaputra!$O$2:$O$349)</f>
        <v>0.34760427294642859</v>
      </c>
      <c r="AF273" s="7">
        <f>AVERAGE(Brahmaputra!P267:P278)-AVERAGE(Brahmaputra!$P$2:$P$349)</f>
        <v>3.9868594913793576E-2</v>
      </c>
      <c r="AG273" s="7">
        <f t="shared" si="66"/>
        <v>1.1302839557142861</v>
      </c>
      <c r="AH273" s="7">
        <f>Brahmaputra!P273-AF273-AG273-AVERAGE(Brahmaputra!$P$2:$P$349)</f>
        <v>-0.34239315738095288</v>
      </c>
    </row>
    <row r="274" spans="1:34" x14ac:dyDescent="0.2">
      <c r="A274" s="3">
        <v>41167</v>
      </c>
      <c r="B274">
        <f t="shared" si="68"/>
        <v>2012</v>
      </c>
      <c r="C274">
        <f t="shared" si="69"/>
        <v>9</v>
      </c>
      <c r="D274" s="7">
        <f>AVERAGE(Brahmaputra!D268:D279)</f>
        <v>-7.2587361041666663</v>
      </c>
      <c r="E274" s="7">
        <f t="shared" si="57"/>
        <v>9.5500981902678568</v>
      </c>
      <c r="F274" s="7">
        <f>Brahmaputra!D274-D274-E274</f>
        <v>2.1224624738988105</v>
      </c>
      <c r="G274" s="7"/>
      <c r="H274" s="7">
        <f>AVERAGE(Brahmaputra!H268:H279)-AVERAGE(Brahmaputra!$H$2:$H$349)</f>
        <v>3.7584677413747158E-2</v>
      </c>
      <c r="I274" s="7">
        <f t="shared" si="58"/>
        <v>1.8639302937797311</v>
      </c>
      <c r="J274" s="7">
        <f>Brahmaputra!H274-H274-I274-AVERAGE(Brahmaputra!$H$2:$H$349)</f>
        <v>0.13300269455351099</v>
      </c>
      <c r="K274" s="7">
        <f>AVERAGE(Brahmaputra!I268:I279)-AVERAGE(Brahmaputra!$I$2:$I$349)</f>
        <v>-6.3067911530460066</v>
      </c>
      <c r="L274" s="7">
        <f t="shared" si="59"/>
        <v>-0.99622113336312168</v>
      </c>
      <c r="M274" s="7">
        <f>Brahmaputra!I274-K274-L274-AVERAGE(Brahmaputra!$I$2:$I$349)</f>
        <v>2.9438975297750858E-3</v>
      </c>
      <c r="N274" s="7">
        <f>AVERAGE(Brahmaputra!J268:J279)-AVERAGE(Brahmaputra!$J$2:$J$349)</f>
        <v>-8.9552156034500285E-3</v>
      </c>
      <c r="O274" s="7">
        <f t="shared" si="60"/>
        <v>4.1451948143452384</v>
      </c>
      <c r="P274" s="7">
        <f>Brahmaputra!J274-N274-O274-AVERAGE(Brahmaputra!$J$2:$J$349)</f>
        <v>0.21597062982142923</v>
      </c>
      <c r="Q274" s="7">
        <f>AVERAGE(Brahmaputra!K268:K279)-AVERAGE(Brahmaputra!$K$2:$K$349)</f>
        <v>-1.5008113793105182E-3</v>
      </c>
      <c r="R274" s="7">
        <f t="shared" si="61"/>
        <v>-0.1654841590773809</v>
      </c>
      <c r="S274" s="7">
        <f>Brahmaputra!K274-Q274-R274-AVERAGE(Brahmaputra!$K$2:$K$349)</f>
        <v>-1.5830230922619093E-2</v>
      </c>
      <c r="T274" s="7">
        <f>AVERAGE(Brahmaputra!L268:L279)-AVERAGE(Brahmaputra!$L$2:$L$349)</f>
        <v>-0.33888411025861576</v>
      </c>
      <c r="U274" s="7">
        <f t="shared" si="62"/>
        <v>4.2957818960714302</v>
      </c>
      <c r="V274" s="7">
        <f>Brahmaputra!L274-T274-U274-AVERAGE(Brahmaputra!$L$2:$L$349)</f>
        <v>0.69427018726190148</v>
      </c>
      <c r="W274" s="7">
        <f>AVERAGE(Brahmaputra!M268:M279)-AVERAGE(Brahmaputra!$M$2:$M$349)</f>
        <v>-6.093220948275857E-3</v>
      </c>
      <c r="X274" s="7">
        <f t="shared" si="63"/>
        <v>9.0269482291666647E-2</v>
      </c>
      <c r="Y274" s="7">
        <f>Brahmaputra!M274-W274-X274-AVERAGE(Brahmaputra!$M$2:$M$349)</f>
        <v>-3.8864589583333109E-3</v>
      </c>
      <c r="Z274" s="7">
        <f>AVERAGE(Brahmaputra!N268:N279)-AVERAGE(Brahmaputra!$N$2:$N$349)</f>
        <v>-0.33200998724137909</v>
      </c>
      <c r="AA274" s="7">
        <f t="shared" si="64"/>
        <v>-1.9931098811904762</v>
      </c>
      <c r="AB274" s="7">
        <f>Brahmaputra!N274-Z274-AA274-AVERAGE(Brahmaputra!$N$2:$N$349)</f>
        <v>0.34827649119047654</v>
      </c>
      <c r="AC274" s="7">
        <f>AVERAGE(Brahmaputra!O268:O279)-AVERAGE(Brahmaputra!$O$2:$O$349)</f>
        <v>-0.34134510864942147</v>
      </c>
      <c r="AD274" s="7">
        <f t="shared" si="65"/>
        <v>1.7862872265773841</v>
      </c>
      <c r="AE274" s="7">
        <f>Brahmaputra!O274-AC274-AD274-AVERAGE(Brahmaputra!$O$2:$O$349)</f>
        <v>0.40927493675594739</v>
      </c>
      <c r="AF274" s="7">
        <f>AVERAGE(Brahmaputra!P268:P279)-AVERAGE(Brahmaputra!$P$2:$P$349)</f>
        <v>3.9259500747126697E-2</v>
      </c>
      <c r="AG274" s="7">
        <f t="shared" si="66"/>
        <v>0.52345403125000023</v>
      </c>
      <c r="AH274" s="7">
        <f>Brahmaputra!P274-AF274-AG274-AVERAGE(Brahmaputra!$P$2:$P$349)</f>
        <v>0.3384611412499996</v>
      </c>
    </row>
    <row r="275" spans="1:34" x14ac:dyDescent="0.2">
      <c r="A275" s="3">
        <v>41197</v>
      </c>
      <c r="B275">
        <f t="shared" si="68"/>
        <v>2012</v>
      </c>
      <c r="C275">
        <f t="shared" si="69"/>
        <v>10</v>
      </c>
      <c r="D275" s="7">
        <f>AVERAGE(Brahmaputra!D269:D280)</f>
        <v>-7.3965844816666673</v>
      </c>
      <c r="E275" s="7">
        <f t="shared" si="57"/>
        <v>3.1015316704166667</v>
      </c>
      <c r="F275" s="7">
        <f>Brahmaputra!D275-D275-E275</f>
        <v>2.7848774612500007</v>
      </c>
      <c r="G275" s="7"/>
      <c r="H275" s="7">
        <f>AVERAGE(Brahmaputra!H269:H280)-AVERAGE(Brahmaputra!$H$2:$H$349)</f>
        <v>4.093652408039361E-2</v>
      </c>
      <c r="I275" s="7">
        <f t="shared" si="58"/>
        <v>1.5615270709822653</v>
      </c>
      <c r="J275" s="7">
        <f>Brahmaputra!H275-H275-I275-AVERAGE(Brahmaputra!$H$2:$H$349)</f>
        <v>0.23857262068429463</v>
      </c>
      <c r="K275" s="7">
        <f>AVERAGE(Brahmaputra!I269:I280)-AVERAGE(Brahmaputra!$I$2:$I$349)</f>
        <v>-6.375214742212691</v>
      </c>
      <c r="L275" s="7">
        <f t="shared" si="59"/>
        <v>-0.68984669729167081</v>
      </c>
      <c r="M275" s="7">
        <f>Brahmaputra!I275-K275-L275-AVERAGE(Brahmaputra!$I$2:$I$349)</f>
        <v>4.0147170625004946E-2</v>
      </c>
      <c r="N275" s="7">
        <f>AVERAGE(Brahmaputra!J269:J280)-AVERAGE(Brahmaputra!$J$2:$J$349)</f>
        <v>-7.2728647701163496E-3</v>
      </c>
      <c r="O275" s="7">
        <f t="shared" si="60"/>
        <v>2.2050390265773805</v>
      </c>
      <c r="P275" s="7">
        <f>Brahmaputra!J275-N275-O275-AVERAGE(Brahmaputra!$J$2:$J$349)</f>
        <v>0.93352636675595235</v>
      </c>
      <c r="Q275" s="7">
        <f>AVERAGE(Brahmaputra!K269:K280)-AVERAGE(Brahmaputra!$K$2:$K$349)</f>
        <v>-1.5143022126438144E-3</v>
      </c>
      <c r="R275" s="7">
        <f t="shared" si="61"/>
        <v>-3.8391004761904712E-2</v>
      </c>
      <c r="S275" s="7">
        <f>Brahmaputra!K275-Q275-R275-AVERAGE(Brahmaputra!$K$2:$K$349)</f>
        <v>-3.2405774404761944E-2</v>
      </c>
      <c r="T275" s="7">
        <f>AVERAGE(Brahmaputra!L269:L280)-AVERAGE(Brahmaputra!$L$2:$L$349)</f>
        <v>-0.37281202775861644</v>
      </c>
      <c r="U275" s="7">
        <f t="shared" si="62"/>
        <v>0.73292811175595229</v>
      </c>
      <c r="V275" s="7">
        <f>Brahmaputra!L275-T275-U275-AVERAGE(Brahmaputra!$L$2:$L$349)</f>
        <v>0.76173927907737937</v>
      </c>
      <c r="W275" s="7">
        <f>AVERAGE(Brahmaputra!M269:M280)-AVERAGE(Brahmaputra!$M$2:$M$349)</f>
        <v>-6.0611592816091908E-3</v>
      </c>
      <c r="X275" s="7">
        <f t="shared" si="63"/>
        <v>9.0308443422619095E-2</v>
      </c>
      <c r="Y275" s="7">
        <f>Brahmaputra!M275-W275-X275-AVERAGE(Brahmaputra!$M$2:$M$349)</f>
        <v>-3.9443717559524138E-3</v>
      </c>
      <c r="Z275" s="7">
        <f>AVERAGE(Brahmaputra!N269:N280)-AVERAGE(Brahmaputra!$N$2:$N$349)</f>
        <v>-0.34720346890804565</v>
      </c>
      <c r="AA275" s="7">
        <f t="shared" si="64"/>
        <v>-1.748290648452381</v>
      </c>
      <c r="AB275" s="7">
        <f>Brahmaputra!N275-Z275-AA275-AVERAGE(Brahmaputra!$N$2:$N$349)</f>
        <v>0.28210043011904773</v>
      </c>
      <c r="AC275" s="7">
        <f>AVERAGE(Brahmaputra!O269:O280)-AVERAGE(Brahmaputra!$O$2:$O$349)</f>
        <v>-0.36490277198275578</v>
      </c>
      <c r="AD275" s="7">
        <f t="shared" si="65"/>
        <v>1.2664617161309533</v>
      </c>
      <c r="AE275" s="7">
        <f>Brahmaputra!O275-AC275-AD275-AVERAGE(Brahmaputra!$O$2:$O$349)</f>
        <v>0.30896991053571377</v>
      </c>
      <c r="AF275" s="7">
        <f>AVERAGE(Brahmaputra!P269:P280)-AVERAGE(Brahmaputra!$P$2:$P$349)</f>
        <v>3.7462828247126656E-2</v>
      </c>
      <c r="AG275" s="7">
        <f t="shared" si="66"/>
        <v>-0.27820306464285721</v>
      </c>
      <c r="AH275" s="7">
        <f>Brahmaputra!P275-AF275-AG275-AVERAGE(Brahmaputra!$P$2:$P$349)</f>
        <v>0.25614774964285725</v>
      </c>
    </row>
    <row r="276" spans="1:34" x14ac:dyDescent="0.2">
      <c r="A276" s="3">
        <v>41228</v>
      </c>
      <c r="B276">
        <f t="shared" si="68"/>
        <v>2012</v>
      </c>
      <c r="C276">
        <f t="shared" si="69"/>
        <v>11</v>
      </c>
      <c r="D276" s="7">
        <f>AVERAGE(Brahmaputra!D270:D281)</f>
        <v>-7.7044090933333331</v>
      </c>
      <c r="E276" s="7">
        <f t="shared" si="57"/>
        <v>-3.8334403570833331</v>
      </c>
      <c r="F276" s="7">
        <f>Brahmaputra!D276-D276-E276</f>
        <v>0.61124327041666593</v>
      </c>
      <c r="G276" s="7"/>
      <c r="H276" s="7">
        <f>AVERAGE(Brahmaputra!H270:H281)-AVERAGE(Brahmaputra!$H$2:$H$349)</f>
        <v>3.2396688247104066E-2</v>
      </c>
      <c r="I276" s="7">
        <f t="shared" si="58"/>
        <v>0.78955750136890401</v>
      </c>
      <c r="J276" s="7">
        <f>Brahmaputra!H276-H276-I276-AVERAGE(Brahmaputra!$H$2:$H$349)</f>
        <v>0.10685057613102344</v>
      </c>
      <c r="K276" s="7">
        <f>AVERAGE(Brahmaputra!I270:I281)-AVERAGE(Brahmaputra!$I$2:$I$349)</f>
        <v>-6.4539774322126675</v>
      </c>
      <c r="L276" s="7">
        <f t="shared" si="59"/>
        <v>-0.51615917145832668</v>
      </c>
      <c r="M276" s="7">
        <f>Brahmaputra!I276-K276-L276-AVERAGE(Brahmaputra!$I$2:$I$349)</f>
        <v>5.9113934791639622E-2</v>
      </c>
      <c r="N276" s="7">
        <f>AVERAGE(Brahmaputra!J270:J281)-AVERAGE(Brahmaputra!$J$2:$J$349)</f>
        <v>-2.7763788936782774E-2</v>
      </c>
      <c r="O276" s="7">
        <f t="shared" si="60"/>
        <v>-0.23055486505952505</v>
      </c>
      <c r="P276" s="7">
        <f>Brahmaputra!J276-N276-O276-AVERAGE(Brahmaputra!$J$2:$J$349)</f>
        <v>0.41393083255952501</v>
      </c>
      <c r="Q276" s="7">
        <f>AVERAGE(Brahmaputra!K270:K281)-AVERAGE(Brahmaputra!$K$2:$K$349)</f>
        <v>4.84587112068946E-3</v>
      </c>
      <c r="R276" s="7">
        <f t="shared" si="61"/>
        <v>0.116870997797619</v>
      </c>
      <c r="S276" s="7">
        <f>Brahmaputra!K276-Q276-R276-AVERAGE(Brahmaputra!$K$2:$K$349)</f>
        <v>-7.5116202976189816E-3</v>
      </c>
      <c r="T276" s="7">
        <f>AVERAGE(Brahmaputra!L270:L281)-AVERAGE(Brahmaputra!$L$2:$L$349)</f>
        <v>-0.42966055359195021</v>
      </c>
      <c r="U276" s="7">
        <f t="shared" si="62"/>
        <v>-2.1226351544047617</v>
      </c>
      <c r="V276" s="7">
        <f>Brahmaputra!L276-T276-U276-AVERAGE(Brahmaputra!$L$2:$L$349)</f>
        <v>7.9546101071428232E-2</v>
      </c>
      <c r="W276" s="7">
        <f>AVERAGE(Brahmaputra!M270:M281)-AVERAGE(Brahmaputra!$M$2:$M$349)</f>
        <v>-6.02302011494249E-3</v>
      </c>
      <c r="X276" s="7">
        <f t="shared" si="63"/>
        <v>-6.7878083333333394E-3</v>
      </c>
      <c r="Y276" s="7">
        <f>Brahmaputra!M276-W276-X276-AVERAGE(Brahmaputra!$M$2:$M$349)</f>
        <v>1.0452083333331585E-4</v>
      </c>
      <c r="Z276" s="7">
        <f>AVERAGE(Brahmaputra!N270:N281)-AVERAGE(Brahmaputra!$N$2:$N$349)</f>
        <v>-0.39536259140804586</v>
      </c>
      <c r="AA276" s="7">
        <f t="shared" si="64"/>
        <v>-1.0832380851488095</v>
      </c>
      <c r="AB276" s="7">
        <f>Brahmaputra!N276-Z276-AA276-AVERAGE(Brahmaputra!$N$2:$N$349)</f>
        <v>8.8934629315476244E-2</v>
      </c>
      <c r="AC276" s="7">
        <f>AVERAGE(Brahmaputra!O270:O281)-AVERAGE(Brahmaputra!$O$2:$O$349)</f>
        <v>-0.45597318531608888</v>
      </c>
      <c r="AD276" s="7">
        <f t="shared" si="65"/>
        <v>-3.2371246011905441E-2</v>
      </c>
      <c r="AE276" s="7">
        <f>Brahmaputra!O276-AC276-AD276-AVERAGE(Brahmaputra!$O$2:$O$349)</f>
        <v>-9.4090693988093221E-2</v>
      </c>
      <c r="AF276" s="7">
        <f>AVERAGE(Brahmaputra!P270:P281)-AVERAGE(Brahmaputra!$P$2:$P$349)</f>
        <v>2.7108579913793451E-2</v>
      </c>
      <c r="AG276" s="7">
        <f t="shared" si="66"/>
        <v>-0.74812064749999996</v>
      </c>
      <c r="AH276" s="7">
        <f>Brahmaputra!P276-AF276-AG276-AVERAGE(Brahmaputra!$P$2:$P$349)</f>
        <v>-3.5626779166666789E-2</v>
      </c>
    </row>
    <row r="277" spans="1:34" x14ac:dyDescent="0.2">
      <c r="A277" s="3">
        <v>41258</v>
      </c>
      <c r="B277">
        <f t="shared" si="68"/>
        <v>2012</v>
      </c>
      <c r="C277">
        <f t="shared" si="69"/>
        <v>12</v>
      </c>
      <c r="D277" s="7">
        <f>AVERAGE(Brahmaputra!D271:D282)</f>
        <v>-7.6604184416666667</v>
      </c>
      <c r="E277" s="7">
        <f t="shared" si="57"/>
        <v>-7.6711023341964264</v>
      </c>
      <c r="F277" s="7">
        <f>Brahmaputra!D277-D277-E277</f>
        <v>0.48566601586309321</v>
      </c>
      <c r="G277" s="7"/>
      <c r="H277" s="7">
        <f>AVERAGE(Brahmaputra!H271:H282)-AVERAGE(Brahmaputra!$H$2:$H$349)</f>
        <v>5.1271810746925439E-2</v>
      </c>
      <c r="I277" s="7">
        <f t="shared" si="58"/>
        <v>0.11721601964302408</v>
      </c>
      <c r="J277" s="7">
        <f>Brahmaputra!H277-H277-I277-AVERAGE(Brahmaputra!$H$2:$H$349)</f>
        <v>6.6286175357049615E-2</v>
      </c>
      <c r="K277" s="7">
        <f>AVERAGE(Brahmaputra!I271:I282)-AVERAGE(Brahmaputra!$I$2:$I$349)</f>
        <v>-6.5243153630460142</v>
      </c>
      <c r="L277" s="7">
        <f t="shared" si="59"/>
        <v>-0.36286529005954549</v>
      </c>
      <c r="M277" s="7">
        <f>Brahmaputra!I277-K277-L277-AVERAGE(Brahmaputra!$I$2:$I$349)</f>
        <v>6.3850244226202335E-2</v>
      </c>
      <c r="N277" s="7">
        <f>AVERAGE(Brahmaputra!J271:J282)-AVERAGE(Brahmaputra!$J$2:$J$349)</f>
        <v>3.822837729884121E-3</v>
      </c>
      <c r="O277" s="7">
        <f t="shared" si="60"/>
        <v>-1.4915722126785718</v>
      </c>
      <c r="P277" s="7">
        <f>Brahmaputra!J277-N277-O277-AVERAGE(Brahmaputra!$J$2:$J$349)</f>
        <v>0.24227712351190434</v>
      </c>
      <c r="Q277" s="7">
        <f>AVERAGE(Brahmaputra!K271:K282)-AVERAGE(Brahmaputra!$K$2:$K$349)</f>
        <v>2.9911894540228245E-3</v>
      </c>
      <c r="R277" s="7">
        <f t="shared" si="61"/>
        <v>0.28360994648809518</v>
      </c>
      <c r="S277" s="7">
        <f>Brahmaputra!K277-Q277-R277-AVERAGE(Brahmaputra!$K$2:$K$349)</f>
        <v>-9.8855173214285053E-3</v>
      </c>
      <c r="T277" s="7">
        <f>AVERAGE(Brahmaputra!L271:L282)-AVERAGE(Brahmaputra!$L$2:$L$349)</f>
        <v>-0.35884916275861656</v>
      </c>
      <c r="U277" s="7">
        <f t="shared" si="62"/>
        <v>-2.9537349427678565</v>
      </c>
      <c r="V277" s="7">
        <f>Brahmaputra!L277-T277-U277-AVERAGE(Brahmaputra!$L$2:$L$349)</f>
        <v>0.25975613860118951</v>
      </c>
      <c r="W277" s="7">
        <f>AVERAGE(Brahmaputra!M271:M282)-AVERAGE(Brahmaputra!$M$2:$M$349)</f>
        <v>-6.0347042816091823E-3</v>
      </c>
      <c r="X277" s="7">
        <f t="shared" si="63"/>
        <v>-9.6227267172619049E-2</v>
      </c>
      <c r="Y277" s="7">
        <f>Brahmaputra!M277-W277-X277-AVERAGE(Brahmaputra!$M$2:$M$349)</f>
        <v>5.1608338392857278E-3</v>
      </c>
      <c r="Z277" s="7">
        <f>AVERAGE(Brahmaputra!N271:N282)-AVERAGE(Brahmaputra!$N$2:$N$349)</f>
        <v>-0.46815482307471235</v>
      </c>
      <c r="AA277" s="7">
        <f t="shared" si="64"/>
        <v>-0.56486741089285708</v>
      </c>
      <c r="AB277" s="7">
        <f>Brahmaputra!N277-Z277-AA277-AVERAGE(Brahmaputra!$N$2:$N$349)</f>
        <v>2.3041826726190262E-2</v>
      </c>
      <c r="AC277" s="7">
        <f>AVERAGE(Brahmaputra!O271:O282)-AVERAGE(Brahmaputra!$O$2:$O$349)</f>
        <v>-0.41044517031608851</v>
      </c>
      <c r="AD277" s="7">
        <f t="shared" si="65"/>
        <v>-1.8336483524702381</v>
      </c>
      <c r="AE277" s="7">
        <f>Brahmaputra!O277-AC277-AD277-AVERAGE(Brahmaputra!$O$2:$O$349)</f>
        <v>-0.12496127252976219</v>
      </c>
      <c r="AF277" s="7">
        <f>AVERAGE(Brahmaputra!P271:P282)-AVERAGE(Brahmaputra!$P$2:$P$349)</f>
        <v>4.9292964080460133E-2</v>
      </c>
      <c r="AG277" s="7">
        <f t="shared" si="66"/>
        <v>-0.76901577732142856</v>
      </c>
      <c r="AH277" s="7">
        <f>Brahmaputra!P277-AF277-AG277-AVERAGE(Brahmaputra!$P$2:$P$349)</f>
        <v>-3.9855833511904915E-2</v>
      </c>
    </row>
    <row r="278" spans="1:34" x14ac:dyDescent="0.2">
      <c r="A278" s="3">
        <v>41289</v>
      </c>
      <c r="B278">
        <f t="shared" si="68"/>
        <v>2013</v>
      </c>
      <c r="C278">
        <f t="shared" si="69"/>
        <v>1</v>
      </c>
      <c r="D278" s="7">
        <f>AVERAGE(Brahmaputra!D272:D283)</f>
        <v>-8.0289002366666669</v>
      </c>
      <c r="E278" s="7">
        <f t="shared" si="57"/>
        <v>-9.8310118021726201</v>
      </c>
      <c r="F278" s="7">
        <f>Brahmaputra!D278-D278-E278</f>
        <v>0.21809303883928521</v>
      </c>
      <c r="G278" s="7"/>
      <c r="H278" s="7">
        <f>AVERAGE(Brahmaputra!H272:H283)-AVERAGE(Brahmaputra!$H$2:$H$349)</f>
        <v>2.4512981580187443E-2</v>
      </c>
      <c r="I278" s="7">
        <f t="shared" si="58"/>
        <v>-0.70243490354141613</v>
      </c>
      <c r="J278" s="7">
        <f>Brahmaputra!H278-H278-I278-AVERAGE(Brahmaputra!$H$2:$H$349)</f>
        <v>2.5244757708264842E-2</v>
      </c>
      <c r="K278" s="7">
        <f>AVERAGE(Brahmaputra!I272:I283)-AVERAGE(Brahmaputra!$I$2:$I$349)</f>
        <v>-6.604123279712681</v>
      </c>
      <c r="L278" s="7">
        <f t="shared" si="59"/>
        <v>-0.18310013217261201</v>
      </c>
      <c r="M278" s="7">
        <f>Brahmaputra!I278-K278-L278-AVERAGE(Brahmaputra!$I$2:$I$349)</f>
        <v>0.11706073300594255</v>
      </c>
      <c r="N278" s="7">
        <f>AVERAGE(Brahmaputra!J272:J283)-AVERAGE(Brahmaputra!$J$2:$J$349)</f>
        <v>-6.8480000603449831E-2</v>
      </c>
      <c r="O278" s="7">
        <f t="shared" si="60"/>
        <v>-2.6937458217857149</v>
      </c>
      <c r="P278" s="7">
        <f>Brahmaputra!J278-N278-O278-AVERAGE(Brahmaputra!$J$2:$J$349)</f>
        <v>0.17508819095238159</v>
      </c>
      <c r="Q278" s="7">
        <f>AVERAGE(Brahmaputra!K272:K283)-AVERAGE(Brahmaputra!$K$2:$K$349)</f>
        <v>1.0468624454022857E-2</v>
      </c>
      <c r="R278" s="7">
        <f t="shared" si="61"/>
        <v>0.284020681547619</v>
      </c>
      <c r="S278" s="7">
        <f>Brahmaputra!K278-Q278-R278-AVERAGE(Brahmaputra!$K$2:$K$349)</f>
        <v>-2.0078247380952319E-2</v>
      </c>
      <c r="T278" s="7">
        <f>AVERAGE(Brahmaputra!L272:L283)-AVERAGE(Brahmaputra!$L$2:$L$349)</f>
        <v>-0.43172935109194999</v>
      </c>
      <c r="U278" s="7">
        <f t="shared" si="62"/>
        <v>-3.5539900079464291</v>
      </c>
      <c r="V278" s="7">
        <f>Brahmaputra!L278-T278-U278-AVERAGE(Brahmaputra!$L$2:$L$349)</f>
        <v>0.27855517211309522</v>
      </c>
      <c r="W278" s="7">
        <f>AVERAGE(Brahmaputra!M272:M283)-AVERAGE(Brahmaputra!$M$2:$M$349)</f>
        <v>-5.8882334482758536E-3</v>
      </c>
      <c r="X278" s="7">
        <f t="shared" si="63"/>
        <v>-1.2000330327380931E-2</v>
      </c>
      <c r="Y278" s="7">
        <f>Brahmaputra!M278-W278-X278-AVERAGE(Brahmaputra!$M$2:$M$349)</f>
        <v>3.2595616071426359E-4</v>
      </c>
      <c r="Z278" s="7">
        <f>AVERAGE(Brahmaputra!N272:N283)-AVERAGE(Brahmaputra!$N$2:$N$349)</f>
        <v>-0.50522574307471246</v>
      </c>
      <c r="AA278" s="7">
        <f t="shared" si="64"/>
        <v>0.22313553074404791</v>
      </c>
      <c r="AB278" s="7">
        <f>Brahmaputra!N278-Z278-AA278-AVERAGE(Brahmaputra!$N$2:$N$349)</f>
        <v>-0.20716173491071421</v>
      </c>
      <c r="AC278" s="7">
        <f>AVERAGE(Brahmaputra!O272:O283)-AVERAGE(Brahmaputra!$O$2:$O$349)</f>
        <v>-0.40605977781608971</v>
      </c>
      <c r="AD278" s="7">
        <f t="shared" si="65"/>
        <v>-2.4335143675297619</v>
      </c>
      <c r="AE278" s="7">
        <f>Brahmaputra!O278-AC278-AD278-AVERAGE(Brahmaputra!$O$2:$O$349)</f>
        <v>-0.19150752997023712</v>
      </c>
      <c r="AF278" s="7">
        <f>AVERAGE(Brahmaputra!P272:P283)-AVERAGE(Brahmaputra!$P$2:$P$349)</f>
        <v>-4.2374846752873285E-2</v>
      </c>
      <c r="AG278" s="7">
        <f t="shared" si="66"/>
        <v>-0.75938111583333334</v>
      </c>
      <c r="AH278" s="7">
        <f>Brahmaputra!P278-AF278-AG278-AVERAGE(Brahmaputra!$P$2:$P$349)</f>
        <v>4.0567185833333297E-2</v>
      </c>
    </row>
    <row r="279" spans="1:34" x14ac:dyDescent="0.2">
      <c r="A279" s="3">
        <v>41320</v>
      </c>
      <c r="B279">
        <f t="shared" si="68"/>
        <v>2013</v>
      </c>
      <c r="C279">
        <f t="shared" si="69"/>
        <v>2</v>
      </c>
      <c r="D279" s="7">
        <f>AVERAGE(Brahmaputra!D273:D284)</f>
        <v>-8.4250027241666672</v>
      </c>
      <c r="E279" s="7">
        <f t="shared" si="57"/>
        <v>-10.399447832172621</v>
      </c>
      <c r="F279" s="7">
        <f>Brahmaputra!D279-D279-E279</f>
        <v>-9.0596133660712397E-2</v>
      </c>
      <c r="G279" s="7"/>
      <c r="H279" s="7">
        <f>AVERAGE(Brahmaputra!H273:H284)-AVERAGE(Brahmaputra!$H$2:$H$349)</f>
        <v>-3.2427732586370439E-2</v>
      </c>
      <c r="I279" s="7">
        <f t="shared" si="58"/>
        <v>-1.1313571025597184</v>
      </c>
      <c r="J279" s="7">
        <f>Brahmaputra!H279-H279-I279-AVERAGE(Brahmaputra!$H$2:$H$349)</f>
        <v>7.4584230893037784E-2</v>
      </c>
      <c r="K279" s="7">
        <f>AVERAGE(Brahmaputra!I273:I284)-AVERAGE(Brahmaputra!$I$2:$I$349)</f>
        <v>-6.7008392063793565</v>
      </c>
      <c r="L279" s="7">
        <f t="shared" si="59"/>
        <v>5.4967789672630829E-2</v>
      </c>
      <c r="M279" s="7">
        <f>Brahmaputra!I279-K279-L279-AVERAGE(Brahmaputra!$I$2:$I$349)</f>
        <v>0.13819194782736588</v>
      </c>
      <c r="N279" s="7">
        <f>AVERAGE(Brahmaputra!J273:J284)-AVERAGE(Brahmaputra!$J$2:$J$349)</f>
        <v>-0.20018381477011626</v>
      </c>
      <c r="O279" s="7">
        <f t="shared" si="60"/>
        <v>-3.2128204064583334</v>
      </c>
      <c r="P279" s="7">
        <f>Brahmaputra!J279-N279-O279-AVERAGE(Brahmaputra!$J$2:$J$349)</f>
        <v>0.17823994979166624</v>
      </c>
      <c r="Q279" s="7">
        <f>AVERAGE(Brahmaputra!K273:K284)-AVERAGE(Brahmaputra!$K$2:$K$349)</f>
        <v>1.703558612068945E-2</v>
      </c>
      <c r="R279" s="7">
        <f t="shared" si="61"/>
        <v>3.4406856696428567E-2</v>
      </c>
      <c r="S279" s="7">
        <f>Brahmaputra!K279-Q279-R279-AVERAGE(Brahmaputra!$K$2:$K$349)</f>
        <v>-7.1380941964285238E-3</v>
      </c>
      <c r="T279" s="7">
        <f>AVERAGE(Brahmaputra!L273:L284)-AVERAGE(Brahmaputra!$L$2:$L$349)</f>
        <v>-0.40603625275861788</v>
      </c>
      <c r="U279" s="7">
        <f t="shared" si="62"/>
        <v>-3.8932249065476183</v>
      </c>
      <c r="V279" s="7">
        <f>Brahmaputra!L279-T279-U279-AVERAGE(Brahmaputra!$L$2:$L$349)</f>
        <v>5.4233962380951795E-2</v>
      </c>
      <c r="W279" s="7">
        <f>AVERAGE(Brahmaputra!M273:M284)-AVERAGE(Brahmaputra!$M$2:$M$349)</f>
        <v>-5.7382159482758377E-3</v>
      </c>
      <c r="X279" s="7">
        <f t="shared" si="63"/>
        <v>-1.1441993244047627E-2</v>
      </c>
      <c r="Y279" s="7">
        <f>Brahmaputra!M279-W279-X279-AVERAGE(Brahmaputra!$M$2:$M$349)</f>
        <v>2.7811157738094616E-4</v>
      </c>
      <c r="Z279" s="7">
        <f>AVERAGE(Brahmaputra!N273:N284)-AVERAGE(Brahmaputra!$N$2:$N$349)</f>
        <v>-0.5239647289080458</v>
      </c>
      <c r="AA279" s="7">
        <f t="shared" si="64"/>
        <v>1.2550268405654763</v>
      </c>
      <c r="AB279" s="7">
        <f>Brahmaputra!N279-Z279-AA279-AVERAGE(Brahmaputra!$N$2:$N$349)</f>
        <v>-0.16561105889880956</v>
      </c>
      <c r="AC279" s="7">
        <f>AVERAGE(Brahmaputra!O273:O284)-AVERAGE(Brahmaputra!$O$2:$O$349)</f>
        <v>-0.40803173781608848</v>
      </c>
      <c r="AD279" s="7">
        <f t="shared" si="65"/>
        <v>-2.758445452797619</v>
      </c>
      <c r="AE279" s="7">
        <f>Brahmaputra!O279-AC279-AD279-AVERAGE(Brahmaputra!$O$2:$O$349)</f>
        <v>-0.50609780470238164</v>
      </c>
      <c r="AF279" s="7">
        <f>AVERAGE(Brahmaputra!P273:P284)-AVERAGE(Brahmaputra!$P$2:$P$349)</f>
        <v>-0.16481518508620663</v>
      </c>
      <c r="AG279" s="7">
        <f t="shared" si="66"/>
        <v>-0.73655440919642856</v>
      </c>
      <c r="AH279" s="7">
        <f>Brahmaputra!P279-AF279-AG279-AVERAGE(Brahmaputra!$P$2:$P$349)</f>
        <v>0.14269512752976188</v>
      </c>
    </row>
    <row r="280" spans="1:34" x14ac:dyDescent="0.2">
      <c r="A280" s="3">
        <v>41348</v>
      </c>
      <c r="B280">
        <f t="shared" si="68"/>
        <v>2013</v>
      </c>
      <c r="C280">
        <f t="shared" si="69"/>
        <v>3</v>
      </c>
      <c r="D280" s="7">
        <f>AVERAGE(Brahmaputra!D274:D285)</f>
        <v>-8.8158134225000016</v>
      </c>
      <c r="E280" s="7">
        <f t="shared" si="57"/>
        <v>-8.9591136421726176</v>
      </c>
      <c r="F280" s="7">
        <f>Brahmaputra!D280-D280-E280</f>
        <v>-1.3233357253273805</v>
      </c>
      <c r="G280" s="7"/>
      <c r="H280" s="7">
        <f>AVERAGE(Brahmaputra!H274:H285)-AVERAGE(Brahmaputra!$H$2:$H$349)</f>
        <v>-8.8529214253071586E-2</v>
      </c>
      <c r="I280" s="7">
        <f t="shared" si="58"/>
        <v>-1.4790100816072709</v>
      </c>
      <c r="J280" s="7">
        <f>Brahmaputra!H280-H280-I280-AVERAGE(Brahmaputra!$H$2:$H$349)</f>
        <v>0.10938117160731053</v>
      </c>
      <c r="K280" s="7">
        <f>AVERAGE(Brahmaputra!I274:I285)-AVERAGE(Brahmaputra!$I$2:$I$349)</f>
        <v>-6.7999876388793723</v>
      </c>
      <c r="L280" s="7">
        <f t="shared" si="59"/>
        <v>0.38689349922620409</v>
      </c>
      <c r="M280" s="7">
        <f>Brahmaputra!I280-K280-L280-AVERAGE(Brahmaputra!$I$2:$I$349)</f>
        <v>5.4187860773808438E-2</v>
      </c>
      <c r="N280" s="7">
        <f>AVERAGE(Brahmaputra!J274:J285)-AVERAGE(Brahmaputra!$J$2:$J$349)</f>
        <v>-0.30990857477011646</v>
      </c>
      <c r="O280" s="7">
        <f t="shared" si="60"/>
        <v>-3.3254686616666671</v>
      </c>
      <c r="P280" s="7">
        <f>Brahmaputra!J280-N280-O280-AVERAGE(Brahmaputra!$J$2:$J$349)</f>
        <v>7.0421344999999747E-2</v>
      </c>
      <c r="Q280" s="7">
        <f>AVERAGE(Brahmaputra!K274:K285)-AVERAGE(Brahmaputra!$K$2:$K$349)</f>
        <v>1.4634263620689481E-2</v>
      </c>
      <c r="R280" s="7">
        <f t="shared" si="61"/>
        <v>3.16305175892857E-2</v>
      </c>
      <c r="S280" s="7">
        <f>Brahmaputra!K280-Q280-R280-AVERAGE(Brahmaputra!$K$2:$K$349)</f>
        <v>1.7009727410714326E-2</v>
      </c>
      <c r="T280" s="7">
        <f>AVERAGE(Brahmaputra!L274:L285)-AVERAGE(Brahmaputra!$L$2:$L$349)</f>
        <v>-0.4806249485919496</v>
      </c>
      <c r="U280" s="7">
        <f t="shared" si="62"/>
        <v>-3.7069207016071424</v>
      </c>
      <c r="V280" s="7">
        <f>Brahmaputra!L280-T280-U280-AVERAGE(Brahmaputra!$L$2:$L$349)</f>
        <v>-0.47055747672619219</v>
      </c>
      <c r="W280" s="7">
        <f>AVERAGE(Brahmaputra!M274:M285)-AVERAGE(Brahmaputra!$M$2:$M$349)</f>
        <v>-5.5882634482758431E-3</v>
      </c>
      <c r="X280" s="7">
        <f t="shared" si="63"/>
        <v>-1.138205517857141E-2</v>
      </c>
      <c r="Y280" s="7">
        <f>Brahmaputra!M280-W280-X280-AVERAGE(Brahmaputra!$M$2:$M$349)</f>
        <v>6.8221011904734397E-5</v>
      </c>
      <c r="Z280" s="7">
        <f>AVERAGE(Brahmaputra!N274:N285)-AVERAGE(Brahmaputra!$N$2:$N$349)</f>
        <v>-0.52802209890804574</v>
      </c>
      <c r="AA280" s="7">
        <f t="shared" si="64"/>
        <v>2.3465298505952386</v>
      </c>
      <c r="AB280" s="7">
        <f>Brahmaputra!N280-Z280-AA280-AVERAGE(Brahmaputra!$N$2:$N$349)</f>
        <v>-0.43714563892857194</v>
      </c>
      <c r="AC280" s="7">
        <f>AVERAGE(Brahmaputra!O274:O285)-AVERAGE(Brahmaputra!$O$2:$O$349)</f>
        <v>-0.406841313649422</v>
      </c>
      <c r="AD280" s="7">
        <f t="shared" si="65"/>
        <v>-2.5350125833333319</v>
      </c>
      <c r="AE280" s="7">
        <f>Brahmaputra!O280-AC280-AD280-AVERAGE(Brahmaputra!$O$2:$O$349)</f>
        <v>-0.79302368833333503</v>
      </c>
      <c r="AF280" s="7">
        <f>AVERAGE(Brahmaputra!P274:P285)-AVERAGE(Brahmaputra!$P$2:$P$349)</f>
        <v>-0.21094591175287336</v>
      </c>
      <c r="AG280" s="7">
        <f t="shared" si="66"/>
        <v>-0.6663830883035714</v>
      </c>
      <c r="AH280" s="7">
        <f>Brahmaputra!P280-AF280-AG280-AVERAGE(Brahmaputra!$P$2:$P$349)</f>
        <v>0.12635785330357141</v>
      </c>
    </row>
    <row r="281" spans="1:34" x14ac:dyDescent="0.2">
      <c r="A281" s="3">
        <v>41379</v>
      </c>
      <c r="B281">
        <f t="shared" si="68"/>
        <v>2013</v>
      </c>
      <c r="C281">
        <f t="shared" si="69"/>
        <v>4</v>
      </c>
      <c r="D281" s="7">
        <f>AVERAGE(Brahmaputra!D275:D286)</f>
        <v>-9.3753370650000001</v>
      </c>
      <c r="E281" s="7">
        <f t="shared" si="57"/>
        <v>-4.1105988170833339</v>
      </c>
      <c r="F281" s="7">
        <f>Brahmaputra!D281-D281-E281</f>
        <v>-1.6843598379166664</v>
      </c>
      <c r="G281" s="7"/>
      <c r="H281" s="7">
        <f>AVERAGE(Brahmaputra!H275:H286)-AVERAGE(Brahmaputra!$H$2:$H$349)</f>
        <v>-0.17978185925301204</v>
      </c>
      <c r="I281" s="7">
        <f t="shared" si="58"/>
        <v>-1.7137204121727336</v>
      </c>
      <c r="J281" s="7">
        <f>Brahmaputra!H281-H281-I281-AVERAGE(Brahmaputra!$H$2:$H$349)</f>
        <v>9.2265537172693257E-2</v>
      </c>
      <c r="K281" s="7">
        <f>AVERAGE(Brahmaputra!I275:I286)-AVERAGE(Brahmaputra!$I$2:$I$349)</f>
        <v>-6.904060844712717</v>
      </c>
      <c r="L281" s="7">
        <f t="shared" si="59"/>
        <v>0.71717339565478255</v>
      </c>
      <c r="M281" s="7">
        <f>Brahmaputra!I281-K281-L281-AVERAGE(Brahmaputra!$I$2:$I$349)</f>
        <v>4.1886510178571257E-2</v>
      </c>
      <c r="N281" s="7">
        <f>AVERAGE(Brahmaputra!J275:J286)-AVERAGE(Brahmaputra!$J$2:$J$349)</f>
        <v>-0.46696776727011668</v>
      </c>
      <c r="O281" s="7">
        <f t="shared" si="60"/>
        <v>-2.9575804788095241</v>
      </c>
      <c r="P281" s="7">
        <f>Brahmaputra!J281-N281-O281-AVERAGE(Brahmaputra!$J$2:$J$349)</f>
        <v>-4.6252925357142871E-2</v>
      </c>
      <c r="Q281" s="7">
        <f>AVERAGE(Brahmaputra!K275:K286)-AVERAGE(Brahmaputra!$K$2:$K$349)</f>
        <v>2.398089445402285E-2</v>
      </c>
      <c r="R281" s="7">
        <f t="shared" si="61"/>
        <v>-6.7919355922619051E-2</v>
      </c>
      <c r="S281" s="7">
        <f>Brahmaputra!K281-Q281-R281-AVERAGE(Brahmaputra!$K$2:$K$349)</f>
        <v>4.9349680089285697E-2</v>
      </c>
      <c r="T281" s="7">
        <f>AVERAGE(Brahmaputra!L275:L286)-AVERAGE(Brahmaputra!$L$2:$L$349)</f>
        <v>-0.59829739192528475</v>
      </c>
      <c r="U281" s="7">
        <f t="shared" si="62"/>
        <v>-2.2841316058333341</v>
      </c>
      <c r="V281" s="7">
        <f>Brahmaputra!L281-T281-U281-AVERAGE(Brahmaputra!$L$2:$L$349)</f>
        <v>-0.66820289916666553</v>
      </c>
      <c r="W281" s="7">
        <f>AVERAGE(Brahmaputra!M275:M286)-AVERAGE(Brahmaputra!$M$2:$M$349)</f>
        <v>-5.4383109482758485E-3</v>
      </c>
      <c r="X281" s="7">
        <f t="shared" si="63"/>
        <v>-6.833581175595238E-2</v>
      </c>
      <c r="Y281" s="7">
        <f>Brahmaputra!M281-W281-X281-AVERAGE(Brahmaputra!$M$2:$M$349)</f>
        <v>1.992865089285728E-3</v>
      </c>
      <c r="Z281" s="7">
        <f>AVERAGE(Brahmaputra!N275:N286)-AVERAGE(Brahmaputra!$N$2:$N$349)</f>
        <v>-0.5290694597413792</v>
      </c>
      <c r="AA281" s="7">
        <f t="shared" si="64"/>
        <v>3.3466519697916675</v>
      </c>
      <c r="AB281" s="7">
        <f>Brahmaputra!N281-Z281-AA281-AVERAGE(Brahmaputra!$N$2:$N$349)</f>
        <v>-0.53538655729166784</v>
      </c>
      <c r="AC281" s="7">
        <f>AVERAGE(Brahmaputra!O275:O286)-AVERAGE(Brahmaputra!$O$2:$O$349)</f>
        <v>-0.4156109053160888</v>
      </c>
      <c r="AD281" s="7">
        <f t="shared" si="65"/>
        <v>-0.60610946633928542</v>
      </c>
      <c r="AE281" s="7">
        <f>Brahmaputra!O281-AC281-AD281-AVERAGE(Brahmaputra!$O$2:$O$349)</f>
        <v>-0.74268916366071469</v>
      </c>
      <c r="AF281" s="7">
        <f>AVERAGE(Brahmaputra!P275:P286)-AVERAGE(Brahmaputra!$P$2:$P$349)</f>
        <v>-0.3000950292528734</v>
      </c>
      <c r="AG281" s="7">
        <f t="shared" si="66"/>
        <v>-0.47663300770833333</v>
      </c>
      <c r="AH281" s="7">
        <f>Brahmaputra!P281-AF281-AG281-AVERAGE(Brahmaputra!$P$2:$P$349)</f>
        <v>0.12266147020833351</v>
      </c>
    </row>
    <row r="282" spans="1:34" x14ac:dyDescent="0.2">
      <c r="A282" s="3">
        <v>41409</v>
      </c>
      <c r="B282">
        <f t="shared" si="68"/>
        <v>2013</v>
      </c>
      <c r="C282">
        <f t="shared" si="69"/>
        <v>5</v>
      </c>
      <c r="D282" s="7">
        <f>AVERAGE(Brahmaputra!D276:D287)</f>
        <v>-9.7811317941666669</v>
      </c>
      <c r="E282" s="7">
        <f t="shared" si="57"/>
        <v>1.2718823487797624</v>
      </c>
      <c r="F282" s="7">
        <f>Brahmaputra!D282-D282-E282</f>
        <v>0.90853905538690483</v>
      </c>
      <c r="G282" s="7"/>
      <c r="H282" s="7">
        <f>AVERAGE(Brahmaputra!H276:H287)-AVERAGE(Brahmaputra!$H$2:$H$349)</f>
        <v>-0.26492590258635573</v>
      </c>
      <c r="I282" s="7">
        <f t="shared" si="58"/>
        <v>-1.3916413443748752</v>
      </c>
      <c r="J282" s="7">
        <f>Brahmaputra!H282-H282-I282-AVERAGE(Brahmaputra!$H$2:$H$349)</f>
        <v>0.18388276270820825</v>
      </c>
      <c r="K282" s="7">
        <f>AVERAGE(Brahmaputra!I276:I287)-AVERAGE(Brahmaputra!$I$2:$I$349)</f>
        <v>-7.0080507638793677</v>
      </c>
      <c r="L282" s="7">
        <f t="shared" si="59"/>
        <v>1.0434534668750075</v>
      </c>
      <c r="M282" s="7">
        <f>Brahmaputra!I282-K282-L282-AVERAGE(Brahmaputra!$I$2:$I$349)</f>
        <v>0.10240275812500954</v>
      </c>
      <c r="N282" s="7">
        <f>AVERAGE(Brahmaputra!J276:J287)-AVERAGE(Brahmaputra!$J$2:$J$349)</f>
        <v>-0.63305646810345051</v>
      </c>
      <c r="O282" s="7">
        <f t="shared" si="60"/>
        <v>-1.5444974760416668</v>
      </c>
      <c r="P282" s="7">
        <f>Brahmaputra!J282-N282-O282-AVERAGE(Brahmaputra!$J$2:$J$349)</f>
        <v>0.21081065270833399</v>
      </c>
      <c r="Q282" s="7">
        <f>AVERAGE(Brahmaputra!K276:K287)-AVERAGE(Brahmaputra!$K$2:$K$349)</f>
        <v>2.5805577787356149E-2</v>
      </c>
      <c r="R282" s="7">
        <f t="shared" si="61"/>
        <v>-6.0785711785714319E-2</v>
      </c>
      <c r="S282" s="7">
        <f>Brahmaputra!K282-Q282-R282-AVERAGE(Brahmaputra!$K$2:$K$349)</f>
        <v>-2.6363047380952354E-2</v>
      </c>
      <c r="T282" s="7">
        <f>AVERAGE(Brahmaputra!L276:L287)-AVERAGE(Brahmaputra!$L$2:$L$349)</f>
        <v>-0.63690645942528334</v>
      </c>
      <c r="U282" s="7">
        <f t="shared" si="62"/>
        <v>-0.1956460049107136</v>
      </c>
      <c r="V282" s="7">
        <f>Brahmaputra!L282-T282-U282-AVERAGE(Brahmaputra!$L$2:$L$349)</f>
        <v>0.20245136741071335</v>
      </c>
      <c r="W282" s="7">
        <f>AVERAGE(Brahmaputra!M276:M287)-AVERAGE(Brahmaputra!$M$2:$M$349)</f>
        <v>-5.2883584482758539E-3</v>
      </c>
      <c r="X282" s="7">
        <f t="shared" si="63"/>
        <v>-0.14760211184523811</v>
      </c>
      <c r="Y282" s="7">
        <f>Brahmaputra!M282-W282-X282-AVERAGE(Brahmaputra!$M$2:$M$349)</f>
        <v>4.9875826785714394E-3</v>
      </c>
      <c r="Z282" s="7">
        <f>AVERAGE(Brahmaputra!N276:N287)-AVERAGE(Brahmaputra!$N$2:$N$349)</f>
        <v>-0.52886045807471249</v>
      </c>
      <c r="AA282" s="7">
        <f t="shared" si="64"/>
        <v>2.2934716319345241</v>
      </c>
      <c r="AB282" s="7">
        <f>Brahmaputra!N282-Z282-AA282-AVERAGE(Brahmaputra!$N$2:$N$349)</f>
        <v>-0.37593867110119028</v>
      </c>
      <c r="AC282" s="7">
        <f>AVERAGE(Brahmaputra!O276:O287)-AVERAGE(Brahmaputra!$O$2:$O$349)</f>
        <v>-0.39376842531608869</v>
      </c>
      <c r="AD282" s="7">
        <f t="shared" si="65"/>
        <v>1.3440184679761895</v>
      </c>
      <c r="AE282" s="7">
        <f>Brahmaputra!O282-AC282-AD282-AVERAGE(Brahmaputra!$O$2:$O$349)</f>
        <v>0.41333305202381077</v>
      </c>
      <c r="AF282" s="7">
        <f>AVERAGE(Brahmaputra!P276:P287)-AVERAGE(Brahmaputra!$P$2:$P$349)</f>
        <v>-0.33608051175287335</v>
      </c>
      <c r="AG282" s="7">
        <f t="shared" si="66"/>
        <v>-6.8888486279761851E-2</v>
      </c>
      <c r="AH282" s="7">
        <f>Brahmaputra!P282-AF282-AG282-AVERAGE(Brahmaputra!$P$2:$P$349)</f>
        <v>0.19296029127976189</v>
      </c>
    </row>
    <row r="283" spans="1:34" x14ac:dyDescent="0.2">
      <c r="A283" s="3">
        <v>41440</v>
      </c>
      <c r="B283">
        <f t="shared" si="68"/>
        <v>2013</v>
      </c>
      <c r="C283">
        <f t="shared" si="69"/>
        <v>6</v>
      </c>
      <c r="D283" s="7">
        <f>AVERAGE(Brahmaputra!D277:D288)</f>
        <v>-9.9549842375000015</v>
      </c>
      <c r="E283" s="7">
        <f t="shared" si="57"/>
        <v>6.5332860436309508</v>
      </c>
      <c r="F283" s="7">
        <f>Brahmaputra!D283-D283-E283</f>
        <v>-1.8140095661309497</v>
      </c>
      <c r="G283" s="7"/>
      <c r="H283" s="7">
        <f>AVERAGE(Brahmaputra!H277:H288)-AVERAGE(Brahmaputra!$H$2:$H$349)</f>
        <v>-0.33264949425313262</v>
      </c>
      <c r="I283" s="7">
        <f t="shared" si="58"/>
        <v>-0.33502070056533739</v>
      </c>
      <c r="J283" s="7">
        <f>Brahmaputra!H283-H283-I283-AVERAGE(Brahmaputra!$H$2:$H$349)</f>
        <v>-0.10842004943458505</v>
      </c>
      <c r="K283" s="7">
        <f>AVERAGE(Brahmaputra!I277:I288)-AVERAGE(Brahmaputra!$I$2:$I$349)</f>
        <v>-7.1174263997127127</v>
      </c>
      <c r="L283" s="7">
        <f t="shared" si="59"/>
        <v>0.9158503669047775</v>
      </c>
      <c r="M283" s="7">
        <f>Brahmaputra!I283-K283-L283-AVERAGE(Brahmaputra!$I$2:$I$349)</f>
        <v>-2.354117607141859E-2</v>
      </c>
      <c r="N283" s="7">
        <f>AVERAGE(Brahmaputra!J277:J288)-AVERAGE(Brahmaputra!$J$2:$J$349)</f>
        <v>-0.70788163643678326</v>
      </c>
      <c r="O283" s="7">
        <f t="shared" si="60"/>
        <v>0.84369749714285636</v>
      </c>
      <c r="P283" s="7">
        <f>Brahmaputra!J283-N283-O283-AVERAGE(Brahmaputra!$J$2:$J$349)</f>
        <v>-0.57856589214285581</v>
      </c>
      <c r="Q283" s="7">
        <f>AVERAGE(Brahmaputra!K277:K288)-AVERAGE(Brahmaputra!$K$2:$K$349)</f>
        <v>2.3967765287356169E-2</v>
      </c>
      <c r="R283" s="7">
        <f t="shared" si="61"/>
        <v>-5.5129099434523848E-2</v>
      </c>
      <c r="S283" s="7">
        <f>Brahmaputra!K283-Q283-R283-AVERAGE(Brahmaputra!$K$2:$K$349)</f>
        <v>4.7444052767857181E-2</v>
      </c>
      <c r="T283" s="7">
        <f>AVERAGE(Brahmaputra!L277:L288)-AVERAGE(Brahmaputra!$L$2:$L$349)</f>
        <v>-0.61086256692528451</v>
      </c>
      <c r="U283" s="7">
        <f t="shared" si="62"/>
        <v>2.7778064690476203</v>
      </c>
      <c r="V283" s="7">
        <f>Brahmaputra!L283-T283-U283-AVERAGE(Brahmaputra!$L$2:$L$349)</f>
        <v>-0.66248345904761941</v>
      </c>
      <c r="W283" s="7">
        <f>AVERAGE(Brahmaputra!M277:M288)-AVERAGE(Brahmaputra!$M$2:$M$349)</f>
        <v>-5.1418876149425252E-3</v>
      </c>
      <c r="X283" s="7">
        <f t="shared" si="63"/>
        <v>-6.6843621428571698E-3</v>
      </c>
      <c r="Y283" s="7">
        <f>Brahmaputra!M283-W283-X283-AVERAGE(Brahmaputra!$M$2:$M$349)</f>
        <v>8.775921428571809E-4</v>
      </c>
      <c r="Z283" s="7">
        <f>AVERAGE(Brahmaputra!N277:N288)-AVERAGE(Brahmaputra!$N$2:$N$349)</f>
        <v>-0.5177685455747123</v>
      </c>
      <c r="AA283" s="7">
        <f t="shared" si="64"/>
        <v>-0.57267241250000045</v>
      </c>
      <c r="AB283" s="7">
        <f>Brahmaputra!N283-Z283-AA283-AVERAGE(Brahmaputra!$N$2:$N$349)</f>
        <v>-0.26913356916666609</v>
      </c>
      <c r="AC283" s="7">
        <f>AVERAGE(Brahmaputra!O277:O288)-AVERAGE(Brahmaputra!$O$2:$O$349)</f>
        <v>-0.35163032614942225</v>
      </c>
      <c r="AD283" s="7">
        <f t="shared" si="65"/>
        <v>1.9995909377380947</v>
      </c>
      <c r="AE283" s="7">
        <f>Brahmaputra!O283-AC283-AD283-AVERAGE(Brahmaputra!$O$2:$O$349)</f>
        <v>0.32244354309523793</v>
      </c>
      <c r="AF283" s="7">
        <f>AVERAGE(Brahmaputra!P277:P288)-AVERAGE(Brahmaputra!$P$2:$P$349)</f>
        <v>-0.33559143258620666</v>
      </c>
      <c r="AG283" s="7">
        <f t="shared" si="66"/>
        <v>0.96584900181547617</v>
      </c>
      <c r="AH283" s="7">
        <f>Brahmaputra!P283-AF283-AG283-AVERAGE(Brahmaputra!$P$2:$P$349)</f>
        <v>-0.54260892598214272</v>
      </c>
    </row>
    <row r="284" spans="1:34" x14ac:dyDescent="0.2">
      <c r="A284" s="3">
        <v>41470</v>
      </c>
      <c r="B284">
        <f t="shared" si="68"/>
        <v>2013</v>
      </c>
      <c r="C284">
        <f t="shared" si="69"/>
        <v>7</v>
      </c>
      <c r="D284" s="7">
        <f>AVERAGE(Brahmaputra!D278:D289)</f>
        <v>-10.191021730000001</v>
      </c>
      <c r="E284" s="7">
        <f t="shared" ref="E284:E344" si="70">E272</f>
        <v>11.902680418601191</v>
      </c>
      <c r="F284" s="7">
        <f>Brahmaputra!D284-D284-E284</f>
        <v>-0.37981077860118972</v>
      </c>
      <c r="G284" s="7"/>
      <c r="H284" s="7">
        <f>AVERAGE(Brahmaputra!H278:H289)-AVERAGE(Brahmaputra!$H$2:$H$349)</f>
        <v>-0.39294714175298395</v>
      </c>
      <c r="I284" s="7">
        <f t="shared" ref="I284:I344" si="71">I272</f>
        <v>0.85920642654741641</v>
      </c>
      <c r="J284" s="7">
        <f>Brahmaputra!H284-H284-I284-AVERAGE(Brahmaputra!$H$2:$H$349)</f>
        <v>-0.14396085904741085</v>
      </c>
      <c r="K284" s="7">
        <f>AVERAGE(Brahmaputra!I278:I289)-AVERAGE(Brahmaputra!$I$2:$I$349)</f>
        <v>-7.228956068046017</v>
      </c>
      <c r="L284" s="7">
        <f t="shared" ref="L284:L344" si="72">L272</f>
        <v>8.4406965357146646E-2</v>
      </c>
      <c r="M284" s="7">
        <f>Brahmaputra!I284-K284-L284-AVERAGE(Brahmaputra!$I$2:$I$349)</f>
        <v>-0.19926622619048828</v>
      </c>
      <c r="N284" s="7">
        <f>AVERAGE(Brahmaputra!J278:J289)-AVERAGE(Brahmaputra!$J$2:$J$349)</f>
        <v>-0.75508591227011701</v>
      </c>
      <c r="O284" s="7">
        <f t="shared" ref="O284:O344" si="73">O272</f>
        <v>3.7229272643154747</v>
      </c>
      <c r="P284" s="7">
        <f>Brahmaputra!J284-N284-O284-AVERAGE(Brahmaputra!$J$2:$J$349)</f>
        <v>-0.66409733348214139</v>
      </c>
      <c r="Q284" s="7">
        <f>AVERAGE(Brahmaputra!K278:K289)-AVERAGE(Brahmaputra!$K$2:$K$349)</f>
        <v>2.3454231120689562E-2</v>
      </c>
      <c r="R284" s="7">
        <f t="shared" ref="R284:R344" si="74">R272</f>
        <v>-0.16249005544642856</v>
      </c>
      <c r="S284" s="7">
        <f>Brahmaputra!K284-Q284-R284-AVERAGE(Brahmaputra!$K$2:$K$349)</f>
        <v>4.1576222946428487E-2</v>
      </c>
      <c r="T284" s="7">
        <f>AVERAGE(Brahmaputra!L278:L289)-AVERAGE(Brahmaputra!$L$2:$L$349)</f>
        <v>-0.64402665109194945</v>
      </c>
      <c r="U284" s="7">
        <f t="shared" ref="U284:U344" si="75">U272</f>
        <v>5.2761234117559557</v>
      </c>
      <c r="V284" s="7">
        <f>Brahmaputra!L284-T284-U284-AVERAGE(Brahmaputra!$L$2:$L$349)</f>
        <v>0.58077680241070873</v>
      </c>
      <c r="W284" s="7">
        <f>AVERAGE(Brahmaputra!M278:M289)-AVERAGE(Brahmaputra!$M$2:$M$349)</f>
        <v>-5.1407909482758529E-3</v>
      </c>
      <c r="X284" s="7">
        <f t="shared" ref="X284:X344" si="76">X272</f>
        <v>8.9854504851190509E-2</v>
      </c>
      <c r="Y284" s="7">
        <f>Brahmaputra!M284-W284-X284-AVERAGE(Brahmaputra!$M$2:$M$349)</f>
        <v>-2.647771517857167E-3</v>
      </c>
      <c r="Z284" s="7">
        <f>AVERAGE(Brahmaputra!N278:N289)-AVERAGE(Brahmaputra!$N$2:$N$349)</f>
        <v>-0.5176563797413789</v>
      </c>
      <c r="AA284" s="7">
        <f t="shared" ref="AA284:AA344" si="77">AA272</f>
        <v>-1.6842659136904763</v>
      </c>
      <c r="AB284" s="7">
        <f>Brahmaputra!N284-Z284-AA284-AVERAGE(Brahmaputra!$N$2:$N$349)</f>
        <v>0.27673227619047625</v>
      </c>
      <c r="AC284" s="7">
        <f>AVERAGE(Brahmaputra!O278:O289)-AVERAGE(Brahmaputra!$O$2:$O$349)</f>
        <v>-0.33492675948275519</v>
      </c>
      <c r="AD284" s="7">
        <f t="shared" ref="AD284:AD344" si="78">AD272</f>
        <v>1.8777756315773804</v>
      </c>
      <c r="AE284" s="7">
        <f>Brahmaputra!O284-AC284-AD284-AVERAGE(Brahmaputra!$O$2:$O$349)</f>
        <v>0.39113255258928525</v>
      </c>
      <c r="AF284" s="7">
        <f>AVERAGE(Brahmaputra!P278:P289)-AVERAGE(Brahmaputra!$P$2:$P$349)</f>
        <v>-0.33573608008620676</v>
      </c>
      <c r="AG284" s="7">
        <f t="shared" ref="AG284:AG344" si="79">AG272</f>
        <v>1.8391404206845241</v>
      </c>
      <c r="AH284" s="7">
        <f>Brahmaputra!P284-AF284-AG284-AVERAGE(Brahmaputra!$P$2:$P$349)</f>
        <v>-0.66004962735119066</v>
      </c>
    </row>
    <row r="285" spans="1:34" x14ac:dyDescent="0.2">
      <c r="A285" s="3">
        <v>41501</v>
      </c>
      <c r="B285">
        <f t="shared" si="68"/>
        <v>2013</v>
      </c>
      <c r="C285">
        <f t="shared" si="69"/>
        <v>8</v>
      </c>
      <c r="D285" s="7">
        <f>AVERAGE(Brahmaputra!D279:D290)</f>
        <v>-10.393708516666667</v>
      </c>
      <c r="E285" s="7">
        <f t="shared" si="70"/>
        <v>11.76650009080357</v>
      </c>
      <c r="F285" s="7">
        <f>Brahmaputra!D285-D285-E285</f>
        <v>-1.9637464741369026</v>
      </c>
      <c r="G285" s="7"/>
      <c r="H285" s="7">
        <f>AVERAGE(Brahmaputra!H279:H290)-AVERAGE(Brahmaputra!$H$2:$H$349)</f>
        <v>-0.44262975925300907</v>
      </c>
      <c r="I285" s="7">
        <f t="shared" si="71"/>
        <v>1.5773398983329798</v>
      </c>
      <c r="J285" s="7">
        <f>Brahmaputra!H285-H285-I285-AVERAGE(Brahmaputra!$H$2:$H$349)</f>
        <v>-0.30844443333296567</v>
      </c>
      <c r="K285" s="7">
        <f>AVERAGE(Brahmaputra!I279:I290)-AVERAGE(Brahmaputra!$I$2:$I$349)</f>
        <v>-7.3472072330460207</v>
      </c>
      <c r="L285" s="7">
        <f t="shared" si="72"/>
        <v>-0.7963218462797812</v>
      </c>
      <c r="M285" s="7">
        <f>Brahmaputra!I285-K285-L285-AVERAGE(Brahmaputra!$I$2:$I$349)</f>
        <v>-0.28411040955354849</v>
      </c>
      <c r="N285" s="7">
        <f>AVERAGE(Brahmaputra!J279:J290)-AVERAGE(Brahmaputra!$J$2:$J$349)</f>
        <v>-0.78138116727011697</v>
      </c>
      <c r="O285" s="7">
        <f t="shared" si="73"/>
        <v>4.498384583601192</v>
      </c>
      <c r="P285" s="7">
        <f>Brahmaputra!J285-N285-O285-AVERAGE(Brahmaputra!$J$2:$J$349)</f>
        <v>-0.86614072776785811</v>
      </c>
      <c r="Q285" s="7">
        <f>AVERAGE(Brahmaputra!K279:K290)-AVERAGE(Brahmaputra!$K$2:$K$349)</f>
        <v>2.3971306954022831E-2</v>
      </c>
      <c r="R285" s="7">
        <f t="shared" si="74"/>
        <v>-0.19940513428571427</v>
      </c>
      <c r="S285" s="7">
        <f>Brahmaputra!K285-Q285-R285-AVERAGE(Brahmaputra!$K$2:$K$349)</f>
        <v>-2.9630664047619049E-2</v>
      </c>
      <c r="T285" s="7">
        <f>AVERAGE(Brahmaputra!L279:L290)-AVERAGE(Brahmaputra!$L$2:$L$349)</f>
        <v>-0.66325069859194929</v>
      </c>
      <c r="U285" s="7">
        <f t="shared" si="75"/>
        <v>5.5353023097916658</v>
      </c>
      <c r="V285" s="7">
        <f>Brahmaputra!L285-T285-U285-AVERAGE(Brahmaputra!$L$2:$L$349)</f>
        <v>-0.8133032581250017</v>
      </c>
      <c r="W285" s="7">
        <f>AVERAGE(Brahmaputra!M279:M290)-AVERAGE(Brahmaputra!$M$2:$M$349)</f>
        <v>-5.1586659482758535E-3</v>
      </c>
      <c r="X285" s="7">
        <f t="shared" si="76"/>
        <v>9.0235917232142832E-2</v>
      </c>
      <c r="Y285" s="7">
        <f>Brahmaputra!M285-W285-X285-AVERAGE(Brahmaputra!$M$2:$M$349)</f>
        <v>-2.9880188988094802E-3</v>
      </c>
      <c r="Z285" s="7">
        <f>AVERAGE(Brahmaputra!N279:N290)-AVERAGE(Brahmaputra!$N$2:$N$349)</f>
        <v>-0.51872772307471249</v>
      </c>
      <c r="AA285" s="7">
        <f t="shared" si="77"/>
        <v>-1.9590079183928573</v>
      </c>
      <c r="AB285" s="7">
        <f>Brahmaputra!N285-Z285-AA285-AVERAGE(Brahmaputra!$N$2:$N$349)</f>
        <v>0.48768884422619108</v>
      </c>
      <c r="AC285" s="7">
        <f>AVERAGE(Brahmaputra!O279:O290)-AVERAGE(Brahmaputra!$O$2:$O$349)</f>
        <v>-0.3236230961494222</v>
      </c>
      <c r="AD285" s="7">
        <f t="shared" si="78"/>
        <v>1.8896907220535706</v>
      </c>
      <c r="AE285" s="7">
        <f>Brahmaputra!O285-AC285-AD285-AVERAGE(Brahmaputra!$O$2:$O$349)</f>
        <v>0.37355573877976234</v>
      </c>
      <c r="AF285" s="7">
        <f>AVERAGE(Brahmaputra!P279:P290)-AVERAGE(Brahmaputra!$P$2:$P$349)</f>
        <v>-0.33570366091954001</v>
      </c>
      <c r="AG285" s="7">
        <f t="shared" si="79"/>
        <v>1.1302839557142861</v>
      </c>
      <c r="AH285" s="7">
        <f>Brahmaputra!P285-AF285-AG285-AVERAGE(Brahmaputra!$P$2:$P$349)</f>
        <v>-0.52038962154761936</v>
      </c>
    </row>
    <row r="286" spans="1:34" x14ac:dyDescent="0.2">
      <c r="A286" s="3">
        <v>41532</v>
      </c>
      <c r="B286">
        <f t="shared" si="68"/>
        <v>2013</v>
      </c>
      <c r="C286">
        <f t="shared" si="69"/>
        <v>9</v>
      </c>
      <c r="D286" s="7">
        <f>AVERAGE(Brahmaputra!D280:D291)</f>
        <v>-10.574374169166665</v>
      </c>
      <c r="E286" s="7">
        <f t="shared" si="70"/>
        <v>9.5500981902678568</v>
      </c>
      <c r="F286" s="7">
        <f>Brahmaputra!D286-D286-E286</f>
        <v>-1.2761831711011915</v>
      </c>
      <c r="G286" s="7"/>
      <c r="H286" s="7">
        <f>AVERAGE(Brahmaputra!H280:H291)-AVERAGE(Brahmaputra!$H$2:$H$349)</f>
        <v>-0.48786189591976381</v>
      </c>
      <c r="I286" s="7">
        <f t="shared" si="71"/>
        <v>1.8639302937797311</v>
      </c>
      <c r="J286" s="7">
        <f>Brahmaputra!H286-H286-I286-AVERAGE(Brahmaputra!$H$2:$H$349)</f>
        <v>-0.43658247211294565</v>
      </c>
      <c r="K286" s="7">
        <f>AVERAGE(Brahmaputra!I280:I291)-AVERAGE(Brahmaputra!$I$2:$I$349)</f>
        <v>-7.4631485988793571</v>
      </c>
      <c r="L286" s="7">
        <f t="shared" si="72"/>
        <v>-0.99622113336312168</v>
      </c>
      <c r="M286" s="7">
        <f>Brahmaputra!I286-K286-L286-AVERAGE(Brahmaputra!$I$2:$I$349)</f>
        <v>-8.9577126636882554E-2</v>
      </c>
      <c r="N286" s="7">
        <f>AVERAGE(Brahmaputra!J280:J291)-AVERAGE(Brahmaputra!$J$2:$J$349)</f>
        <v>-0.79417180310345037</v>
      </c>
      <c r="O286" s="7">
        <f t="shared" si="73"/>
        <v>4.1451948143452384</v>
      </c>
      <c r="P286" s="7">
        <f>Brahmaputra!J286-N286-O286-AVERAGE(Brahmaputra!$J$2:$J$349)</f>
        <v>-0.88352309267857088</v>
      </c>
      <c r="Q286" s="7">
        <f>AVERAGE(Brahmaputra!K280:K291)-AVERAGE(Brahmaputra!$K$2:$K$349)</f>
        <v>2.0435842787356162E-2</v>
      </c>
      <c r="R286" s="7">
        <f t="shared" si="74"/>
        <v>-0.1654841590773809</v>
      </c>
      <c r="S286" s="7">
        <f>Brahmaputra!K286-Q286-R286-AVERAGE(Brahmaputra!$K$2:$K$349)</f>
        <v>7.4392684910714213E-2</v>
      </c>
      <c r="T286" s="7">
        <f>AVERAGE(Brahmaputra!L280:L291)-AVERAGE(Brahmaputra!$L$2:$L$349)</f>
        <v>-0.66332770775861594</v>
      </c>
      <c r="U286" s="7">
        <f t="shared" si="75"/>
        <v>4.2957818960714302</v>
      </c>
      <c r="V286" s="7">
        <f>Brahmaputra!L286-T286-U286-AVERAGE(Brahmaputra!$L$2:$L$349)</f>
        <v>-0.39335553523809885</v>
      </c>
      <c r="W286" s="7">
        <f>AVERAGE(Brahmaputra!M280:M291)-AVERAGE(Brahmaputra!$M$2:$M$349)</f>
        <v>-5.1589392816091817E-3</v>
      </c>
      <c r="X286" s="7">
        <f t="shared" si="76"/>
        <v>9.0269482291666647E-2</v>
      </c>
      <c r="Y286" s="7">
        <f>Brahmaputra!M286-W286-X286-AVERAGE(Brahmaputra!$M$2:$M$349)</f>
        <v>-3.0213106249999677E-3</v>
      </c>
      <c r="Z286" s="7">
        <f>AVERAGE(Brahmaputra!N280:N291)-AVERAGE(Brahmaputra!$N$2:$N$349)</f>
        <v>-0.5481806030747125</v>
      </c>
      <c r="AA286" s="7">
        <f t="shared" si="77"/>
        <v>-1.9931098811904762</v>
      </c>
      <c r="AB286" s="7">
        <f>Brahmaputra!N286-Z286-AA286-AVERAGE(Brahmaputra!$N$2:$N$349)</f>
        <v>0.55187877702380961</v>
      </c>
      <c r="AC286" s="7">
        <f>AVERAGE(Brahmaputra!O280:O291)-AVERAGE(Brahmaputra!$O$2:$O$349)</f>
        <v>-0.29813130198275672</v>
      </c>
      <c r="AD286" s="7">
        <f t="shared" si="78"/>
        <v>1.7862872265773841</v>
      </c>
      <c r="AE286" s="7">
        <f>Brahmaputra!O286-AC286-AD286-AVERAGE(Brahmaputra!$O$2:$O$349)</f>
        <v>0.26082603008928373</v>
      </c>
      <c r="AF286" s="7">
        <f>AVERAGE(Brahmaputra!P280:P291)-AVERAGE(Brahmaputra!$P$2:$P$349)</f>
        <v>-0.33482777008620679</v>
      </c>
      <c r="AG286" s="7">
        <f t="shared" si="79"/>
        <v>0.52345403125000023</v>
      </c>
      <c r="AH286" s="7">
        <f>Brahmaputra!P286-AF286-AG286-AVERAGE(Brahmaputra!$P$2:$P$349)</f>
        <v>-0.35724099791666675</v>
      </c>
    </row>
    <row r="287" spans="1:34" x14ac:dyDescent="0.2">
      <c r="A287" s="3">
        <v>41562</v>
      </c>
      <c r="B287">
        <f t="shared" si="68"/>
        <v>2013</v>
      </c>
      <c r="C287">
        <f t="shared" si="69"/>
        <v>10</v>
      </c>
      <c r="D287" s="7">
        <f>AVERAGE(Brahmaputra!D281:D292)</f>
        <v>-10.727734853333333</v>
      </c>
      <c r="E287" s="7">
        <f t="shared" si="70"/>
        <v>3.1015316704166667</v>
      </c>
      <c r="F287" s="7">
        <f>Brahmaputra!D287-D287-E287</f>
        <v>1.2464910829166662</v>
      </c>
      <c r="G287" s="7"/>
      <c r="H287" s="7">
        <f>AVERAGE(Brahmaputra!H281:H292)-AVERAGE(Brahmaputra!$H$2:$H$349)</f>
        <v>-0.53036270925292683</v>
      </c>
      <c r="I287" s="7">
        <f t="shared" si="71"/>
        <v>1.5615270709822653</v>
      </c>
      <c r="J287" s="7">
        <f>Brahmaputra!H287-H287-I287-AVERAGE(Brahmaputra!$H$2:$H$349)</f>
        <v>-0.2118566659823955</v>
      </c>
      <c r="K287" s="7">
        <f>AVERAGE(Brahmaputra!I281:I292)-AVERAGE(Brahmaputra!$I$2:$I$349)</f>
        <v>-7.577173078879369</v>
      </c>
      <c r="L287" s="7">
        <f t="shared" si="72"/>
        <v>-0.68984669729167081</v>
      </c>
      <c r="M287" s="7">
        <f>Brahmaputra!I287-K287-L287-AVERAGE(Brahmaputra!$I$2:$I$349)</f>
        <v>-5.7735227083099971E-3</v>
      </c>
      <c r="N287" s="7">
        <f>AVERAGE(Brahmaputra!J281:J292)-AVERAGE(Brahmaputra!$J$2:$J$349)</f>
        <v>-0.79911557060344984</v>
      </c>
      <c r="O287" s="7">
        <f t="shared" si="73"/>
        <v>2.2050390265773805</v>
      </c>
      <c r="P287" s="7">
        <f>Brahmaputra!J287-N287-O287-AVERAGE(Brahmaputra!$J$2:$J$349)</f>
        <v>-0.26769533741071339</v>
      </c>
      <c r="Q287" s="7">
        <f>AVERAGE(Brahmaputra!K281:K292)-AVERAGE(Brahmaputra!$K$2:$K$349)</f>
        <v>1.6442540287356144E-2</v>
      </c>
      <c r="R287" s="7">
        <f t="shared" si="74"/>
        <v>-3.8391004761904712E-2</v>
      </c>
      <c r="S287" s="7">
        <f>Brahmaputra!K287-Q287-R287-AVERAGE(Brahmaputra!$K$2:$K$349)</f>
        <v>-2.8466416904761926E-2</v>
      </c>
      <c r="T287" s="7">
        <f>AVERAGE(Brahmaputra!L281:L292)-AVERAGE(Brahmaputra!$L$2:$L$349)</f>
        <v>-0.64578810692528332</v>
      </c>
      <c r="U287" s="7">
        <f t="shared" si="75"/>
        <v>0.73292811175595229</v>
      </c>
      <c r="V287" s="7">
        <f>Brahmaputra!L287-T287-U287-AVERAGE(Brahmaputra!$L$2:$L$349)</f>
        <v>0.57140654824404624</v>
      </c>
      <c r="W287" s="7">
        <f>AVERAGE(Brahmaputra!M281:M292)-AVERAGE(Brahmaputra!$M$2:$M$349)</f>
        <v>-5.1592126149425099E-3</v>
      </c>
      <c r="X287" s="7">
        <f t="shared" si="76"/>
        <v>9.0308443422619095E-2</v>
      </c>
      <c r="Y287" s="7">
        <f>Brahmaputra!M287-W287-X287-AVERAGE(Brahmaputra!$M$2:$M$349)</f>
        <v>-3.046888422619104E-3</v>
      </c>
      <c r="Z287" s="7">
        <f>AVERAGE(Brahmaputra!N281:N292)-AVERAGE(Brahmaputra!$N$2:$N$349)</f>
        <v>-0.5746893122413792</v>
      </c>
      <c r="AA287" s="7">
        <f t="shared" si="77"/>
        <v>-1.748290648452381</v>
      </c>
      <c r="AB287" s="7">
        <f>Brahmaputra!N287-Z287-AA287-AVERAGE(Brahmaputra!$N$2:$N$349)</f>
        <v>0.51209429345238133</v>
      </c>
      <c r="AC287" s="7">
        <f>AVERAGE(Brahmaputra!O281:O292)-AVERAGE(Brahmaputra!$O$2:$O$349)</f>
        <v>-0.2774522253160896</v>
      </c>
      <c r="AD287" s="7">
        <f t="shared" si="78"/>
        <v>1.2664617161309533</v>
      </c>
      <c r="AE287" s="7">
        <f>Brahmaputra!O287-AC287-AD287-AVERAGE(Brahmaputra!$O$2:$O$349)</f>
        <v>0.48362912386904711</v>
      </c>
      <c r="AF287" s="7">
        <f>AVERAGE(Brahmaputra!P281:P292)-AVERAGE(Brahmaputra!$P$2:$P$349)</f>
        <v>-0.33443830175287337</v>
      </c>
      <c r="AG287" s="7">
        <f t="shared" si="79"/>
        <v>-0.27820306464285721</v>
      </c>
      <c r="AH287" s="7">
        <f>Brahmaputra!P287-AF287-AG287-AVERAGE(Brahmaputra!$P$2:$P$349)</f>
        <v>0.1962230896428574</v>
      </c>
    </row>
    <row r="288" spans="1:34" x14ac:dyDescent="0.2">
      <c r="A288" s="3">
        <v>41593</v>
      </c>
      <c r="B288">
        <f t="shared" si="68"/>
        <v>2013</v>
      </c>
      <c r="C288">
        <f t="shared" si="69"/>
        <v>11</v>
      </c>
      <c r="D288" s="7">
        <f>AVERAGE(Brahmaputra!D282:D293)</f>
        <v>-11.118265280000001</v>
      </c>
      <c r="E288" s="7">
        <f t="shared" si="70"/>
        <v>-3.8334403570833331</v>
      </c>
      <c r="F288" s="7">
        <f>Brahmaputra!D288-D288-E288</f>
        <v>1.9388701370833346</v>
      </c>
      <c r="G288" s="7"/>
      <c r="H288" s="7">
        <f>AVERAGE(Brahmaputra!H282:H293)-AVERAGE(Brahmaputra!$H$2:$H$349)</f>
        <v>-0.57928747341964026</v>
      </c>
      <c r="I288" s="7">
        <f t="shared" si="71"/>
        <v>0.78955750136890401</v>
      </c>
      <c r="J288" s="7">
        <f>Brahmaputra!H288-H288-I288-AVERAGE(Brahmaputra!$H$2:$H$349)</f>
        <v>-9.414836220230427E-2</v>
      </c>
      <c r="K288" s="7">
        <f>AVERAGE(Brahmaputra!I282:I293)-AVERAGE(Brahmaputra!$I$2:$I$349)</f>
        <v>-7.6910290763793796</v>
      </c>
      <c r="L288" s="7">
        <f t="shared" si="72"/>
        <v>-0.51615917145832668</v>
      </c>
      <c r="M288" s="7">
        <f>Brahmaputra!I288-K288-L288-AVERAGE(Brahmaputra!$I$2:$I$349)</f>
        <v>-1.634205104164721E-2</v>
      </c>
      <c r="N288" s="7">
        <f>AVERAGE(Brahmaputra!J282:J293)-AVERAGE(Brahmaputra!$J$2:$J$349)</f>
        <v>-0.8171922739367834</v>
      </c>
      <c r="O288" s="7">
        <f t="shared" si="73"/>
        <v>-0.23055486505952505</v>
      </c>
      <c r="P288" s="7">
        <f>Brahmaputra!J288-N288-O288-AVERAGE(Brahmaputra!$J$2:$J$349)</f>
        <v>0.30545729755952511</v>
      </c>
      <c r="Q288" s="7">
        <f>AVERAGE(Brahmaputra!K282:K293)-AVERAGE(Brahmaputra!$K$2:$K$349)</f>
        <v>1.7435114454022793E-2</v>
      </c>
      <c r="R288" s="7">
        <f t="shared" si="74"/>
        <v>0.116870997797619</v>
      </c>
      <c r="S288" s="7">
        <f>Brahmaputra!K288-Q288-R288-AVERAGE(Brahmaputra!$K$2:$K$349)</f>
        <v>-4.2154613630952298E-2</v>
      </c>
      <c r="T288" s="7">
        <f>AVERAGE(Brahmaputra!L282:L293)-AVERAGE(Brahmaputra!$L$2:$L$349)</f>
        <v>-0.69505361025861578</v>
      </c>
      <c r="U288" s="7">
        <f t="shared" si="75"/>
        <v>-2.1226351544047617</v>
      </c>
      <c r="V288" s="7">
        <f>Brahmaputra!L288-T288-U288-AVERAGE(Brahmaputra!$L$2:$L$349)</f>
        <v>0.65746586773809401</v>
      </c>
      <c r="W288" s="7">
        <f>AVERAGE(Brahmaputra!M282:M293)-AVERAGE(Brahmaputra!$M$2:$M$349)</f>
        <v>-5.1546059482758255E-3</v>
      </c>
      <c r="X288" s="7">
        <f t="shared" si="76"/>
        <v>-6.7878083333333394E-3</v>
      </c>
      <c r="Y288" s="7">
        <f>Brahmaputra!M288-W288-X288-AVERAGE(Brahmaputra!$M$2:$M$349)</f>
        <v>9.9375666666665086E-4</v>
      </c>
      <c r="Z288" s="7">
        <f>AVERAGE(Brahmaputra!N282:N293)-AVERAGE(Brahmaputra!$N$2:$N$349)</f>
        <v>-0.63008855140804565</v>
      </c>
      <c r="AA288" s="7">
        <f t="shared" si="77"/>
        <v>-1.0832380851488095</v>
      </c>
      <c r="AB288" s="7">
        <f>Brahmaputra!N288-Z288-AA288-AVERAGE(Brahmaputra!$N$2:$N$349)</f>
        <v>0.45676353931547631</v>
      </c>
      <c r="AC288" s="7">
        <f>AVERAGE(Brahmaputra!O282:O293)-AVERAGE(Brahmaputra!$O$2:$O$349)</f>
        <v>-0.37747370698275606</v>
      </c>
      <c r="AD288" s="7">
        <f t="shared" si="78"/>
        <v>-3.2371246011905441E-2</v>
      </c>
      <c r="AE288" s="7">
        <f>Brahmaputra!O288-AC288-AD288-AVERAGE(Brahmaputra!$O$2:$O$349)</f>
        <v>0.33306701767857305</v>
      </c>
      <c r="AF288" s="7">
        <f>AVERAGE(Brahmaputra!P282:P293)-AVERAGE(Brahmaputra!$P$2:$P$349)</f>
        <v>-0.34042245758620676</v>
      </c>
      <c r="AG288" s="7">
        <f t="shared" si="79"/>
        <v>-0.74812064749999996</v>
      </c>
      <c r="AH288" s="7">
        <f>Brahmaputra!P288-AF288-AG288-AVERAGE(Brahmaputra!$P$2:$P$349)</f>
        <v>0.33777320833333335</v>
      </c>
    </row>
    <row r="289" spans="1:34" x14ac:dyDescent="0.2">
      <c r="A289" s="3">
        <v>41623</v>
      </c>
      <c r="B289">
        <f t="shared" si="68"/>
        <v>2013</v>
      </c>
      <c r="C289">
        <f t="shared" si="69"/>
        <v>12</v>
      </c>
      <c r="D289" s="7">
        <f>AVERAGE(Brahmaputra!D283:D294)</f>
        <v>-11.508656113333332</v>
      </c>
      <c r="E289" s="7">
        <f t="shared" si="70"/>
        <v>-7.6711023341964264</v>
      </c>
      <c r="F289" s="7">
        <f>Brahmaputra!D289-D289-E289</f>
        <v>1.5014537775297594</v>
      </c>
      <c r="G289" s="7"/>
      <c r="H289" s="7">
        <f>AVERAGE(Brahmaputra!H283:H294)-AVERAGE(Brahmaputra!$H$2:$H$349)</f>
        <v>-0.64608536591970278</v>
      </c>
      <c r="I289" s="7">
        <f t="shared" si="71"/>
        <v>0.11721601964302408</v>
      </c>
      <c r="J289" s="7">
        <f>Brahmaputra!H289-H289-I289-AVERAGE(Brahmaputra!$H$2:$H$349)</f>
        <v>4.0071582023642804E-2</v>
      </c>
      <c r="K289" s="7">
        <f>AVERAGE(Brahmaputra!I283:I294)-AVERAGE(Brahmaputra!$I$2:$I$349)</f>
        <v>-7.8034704572127112</v>
      </c>
      <c r="L289" s="7">
        <f t="shared" si="72"/>
        <v>-0.36286529005954549</v>
      </c>
      <c r="M289" s="7">
        <f>Brahmaputra!I289-K289-L289-AVERAGE(Brahmaputra!$I$2:$I$349)</f>
        <v>4.6493183929072757E-3</v>
      </c>
      <c r="N289" s="7">
        <f>AVERAGE(Brahmaputra!J283:J294)-AVERAGE(Brahmaputra!$J$2:$J$349)</f>
        <v>-0.86528888060344933</v>
      </c>
      <c r="O289" s="7">
        <f t="shared" si="73"/>
        <v>-1.4915722126785718</v>
      </c>
      <c r="P289" s="7">
        <f>Brahmaputra!J289-N289-O289-AVERAGE(Brahmaputra!$J$2:$J$349)</f>
        <v>0.54493753184523808</v>
      </c>
      <c r="Q289" s="7">
        <f>AVERAGE(Brahmaputra!K283:K294)-AVERAGE(Brahmaputra!$K$2:$K$349)</f>
        <v>2.4780356120689517E-2</v>
      </c>
      <c r="R289" s="7">
        <f t="shared" si="74"/>
        <v>0.28360994648809518</v>
      </c>
      <c r="S289" s="7">
        <f>Brahmaputra!K289-Q289-R289-AVERAGE(Brahmaputra!$K$2:$K$349)</f>
        <v>-3.7837093988095205E-2</v>
      </c>
      <c r="T289" s="7">
        <f>AVERAGE(Brahmaputra!L283:L294)-AVERAGE(Brahmaputra!$L$2:$L$349)</f>
        <v>-0.76919845025861733</v>
      </c>
      <c r="U289" s="7">
        <f t="shared" si="75"/>
        <v>-2.9537349427678565</v>
      </c>
      <c r="V289" s="7">
        <f>Brahmaputra!L289-T289-U289-AVERAGE(Brahmaputra!$L$2:$L$349)</f>
        <v>0.27213641610118966</v>
      </c>
      <c r="W289" s="7">
        <f>AVERAGE(Brahmaputra!M283:M294)-AVERAGE(Brahmaputra!$M$2:$M$349)</f>
        <v>-5.15347844827585E-3</v>
      </c>
      <c r="X289" s="7">
        <f t="shared" si="76"/>
        <v>-9.6227267172619049E-2</v>
      </c>
      <c r="Y289" s="7">
        <f>Brahmaputra!M289-W289-X289-AVERAGE(Brahmaputra!$M$2:$M$349)</f>
        <v>4.2927680059523798E-3</v>
      </c>
      <c r="Z289" s="7">
        <f>AVERAGE(Brahmaputra!N283:N294)-AVERAGE(Brahmaputra!$N$2:$N$349)</f>
        <v>-0.64658125640804576</v>
      </c>
      <c r="AA289" s="7">
        <f t="shared" si="77"/>
        <v>-0.56486741089285708</v>
      </c>
      <c r="AB289" s="7">
        <f>Brahmaputra!N289-Z289-AA289-AVERAGE(Brahmaputra!$N$2:$N$349)</f>
        <v>0.2028142500595238</v>
      </c>
      <c r="AC289" s="7">
        <f>AVERAGE(Brahmaputra!O283:O294)-AVERAGE(Brahmaputra!$O$2:$O$349)</f>
        <v>-0.4478587661494231</v>
      </c>
      <c r="AD289" s="7">
        <f t="shared" si="78"/>
        <v>-1.8336483524702381</v>
      </c>
      <c r="AE289" s="7">
        <f>Brahmaputra!O289-AC289-AD289-AVERAGE(Brahmaputra!$O$2:$O$349)</f>
        <v>0.11289512330357354</v>
      </c>
      <c r="AF289" s="7">
        <f>AVERAGE(Brahmaputra!P283:P294)-AVERAGE(Brahmaputra!$P$2:$P$349)</f>
        <v>-0.34980186675287345</v>
      </c>
      <c r="AG289" s="7">
        <f t="shared" si="79"/>
        <v>-0.76901577732142856</v>
      </c>
      <c r="AH289" s="7">
        <f>Brahmaputra!P289-AF289-AG289-AVERAGE(Brahmaputra!$P$2:$P$349)</f>
        <v>0.3575032273214287</v>
      </c>
    </row>
    <row r="290" spans="1:34" x14ac:dyDescent="0.2">
      <c r="A290" s="3">
        <v>41654</v>
      </c>
      <c r="B290">
        <f t="shared" si="68"/>
        <v>2014</v>
      </c>
      <c r="C290">
        <f t="shared" si="69"/>
        <v>1</v>
      </c>
      <c r="D290" s="7">
        <f>AVERAGE(Brahmaputra!D284:D295)</f>
        <v>-11.736105490833333</v>
      </c>
      <c r="E290" s="7">
        <f t="shared" si="70"/>
        <v>-9.8310118021726201</v>
      </c>
      <c r="F290" s="7">
        <f>Brahmaputra!D290-D290-E290</f>
        <v>1.4930568530059531</v>
      </c>
      <c r="G290" s="7"/>
      <c r="H290" s="7">
        <f>AVERAGE(Brahmaputra!H284:H295)-AVERAGE(Brahmaputra!$H$2:$H$349)</f>
        <v>-0.69800593925288013</v>
      </c>
      <c r="I290" s="7">
        <f t="shared" si="71"/>
        <v>-0.70243490354141613</v>
      </c>
      <c r="J290" s="7">
        <f>Brahmaputra!H290-H290-I290-AVERAGE(Brahmaputra!$H$2:$H$349)</f>
        <v>0.15157226854125838</v>
      </c>
      <c r="K290" s="7">
        <f>AVERAGE(Brahmaputra!I284:I295)-AVERAGE(Brahmaputra!$I$2:$I$349)</f>
        <v>-7.9217979163793757</v>
      </c>
      <c r="L290" s="7">
        <f t="shared" si="72"/>
        <v>-0.18310013217261201</v>
      </c>
      <c r="M290" s="7">
        <f>Brahmaputra!I290-K290-L290-AVERAGE(Brahmaputra!$I$2:$I$349)</f>
        <v>1.57213896726347E-2</v>
      </c>
      <c r="N290" s="7">
        <f>AVERAGE(Brahmaputra!J284:J295)-AVERAGE(Brahmaputra!$J$2:$J$349)</f>
        <v>-0.88416561227011536</v>
      </c>
      <c r="O290" s="7">
        <f t="shared" si="73"/>
        <v>-2.6937458217857149</v>
      </c>
      <c r="P290" s="7">
        <f>Brahmaputra!J290-N290-O290-AVERAGE(Brahmaputra!$J$2:$J$349)</f>
        <v>0.67523074261904714</v>
      </c>
      <c r="Q290" s="7">
        <f>AVERAGE(Brahmaputra!K284:K295)-AVERAGE(Brahmaputra!$K$2:$K$349)</f>
        <v>2.9210531120689498E-2</v>
      </c>
      <c r="R290" s="7">
        <f t="shared" si="74"/>
        <v>0.284020681547619</v>
      </c>
      <c r="S290" s="7">
        <f>Brahmaputra!K290-Q290-R290-AVERAGE(Brahmaputra!$K$2:$K$349)</f>
        <v>-3.2615244047618952E-2</v>
      </c>
      <c r="T290" s="7">
        <f>AVERAGE(Brahmaputra!L284:L295)-AVERAGE(Brahmaputra!$L$2:$L$349)</f>
        <v>-0.80998169692528421</v>
      </c>
      <c r="U290" s="7">
        <f t="shared" si="75"/>
        <v>-3.5539900079464291</v>
      </c>
      <c r="V290" s="7">
        <f>Brahmaputra!L290-T290-U290-AVERAGE(Brahmaputra!$L$2:$L$349)</f>
        <v>0.42611894794642957</v>
      </c>
      <c r="W290" s="7">
        <f>AVERAGE(Brahmaputra!M284:M295)-AVERAGE(Brahmaputra!$M$2:$M$349)</f>
        <v>-5.1031892816091884E-3</v>
      </c>
      <c r="X290" s="7">
        <f t="shared" si="76"/>
        <v>-1.2000330327380931E-2</v>
      </c>
      <c r="Y290" s="7">
        <f>Brahmaputra!M290-W290-X290-AVERAGE(Brahmaputra!$M$2:$M$349)</f>
        <v>-6.7358800595238022E-4</v>
      </c>
      <c r="Z290" s="7">
        <f>AVERAGE(Brahmaputra!N284:N295)-AVERAGE(Brahmaputra!$N$2:$N$349)</f>
        <v>-0.64519795724137885</v>
      </c>
      <c r="AA290" s="7">
        <f t="shared" si="77"/>
        <v>0.22313553074404791</v>
      </c>
      <c r="AB290" s="7">
        <f>Brahmaputra!N290-Z290-AA290-AVERAGE(Brahmaputra!$N$2:$N$349)</f>
        <v>-8.0045640744047741E-2</v>
      </c>
      <c r="AC290" s="7">
        <f>AVERAGE(Brahmaputra!O284:O295)-AVERAGE(Brahmaputra!$O$2:$O$349)</f>
        <v>-0.48200618781608906</v>
      </c>
      <c r="AD290" s="7">
        <f t="shared" si="78"/>
        <v>-2.4335143675297619</v>
      </c>
      <c r="AE290" s="7">
        <f>Brahmaputra!O290-AC290-AD290-AVERAGE(Brahmaputra!$O$2:$O$349)</f>
        <v>2.0082840029761684E-2</v>
      </c>
      <c r="AF290" s="7">
        <f>AVERAGE(Brahmaputra!P284:P295)-AVERAGE(Brahmaputra!$P$2:$P$349)</f>
        <v>-0.31906132758620664</v>
      </c>
      <c r="AG290" s="7">
        <f t="shared" si="79"/>
        <v>-0.75938111583333334</v>
      </c>
      <c r="AH290" s="7">
        <f>Brahmaputra!P290-AF290-AG290-AVERAGE(Brahmaputra!$P$2:$P$349)</f>
        <v>0.31764269666666678</v>
      </c>
    </row>
    <row r="291" spans="1:34" x14ac:dyDescent="0.2">
      <c r="A291" s="3">
        <v>41685</v>
      </c>
      <c r="B291">
        <f t="shared" si="68"/>
        <v>2014</v>
      </c>
      <c r="C291">
        <f t="shared" si="69"/>
        <v>2</v>
      </c>
      <c r="D291" s="7">
        <f>AVERAGE(Brahmaputra!D285:D296)</f>
        <v>-12.037228196666668</v>
      </c>
      <c r="E291" s="7">
        <f t="shared" si="70"/>
        <v>-10.399447832172621</v>
      </c>
      <c r="F291" s="7">
        <f>Brahmaputra!D291-D291-E291</f>
        <v>1.3536415088392904</v>
      </c>
      <c r="G291" s="7"/>
      <c r="H291" s="7">
        <f>AVERAGE(Brahmaputra!H285:H296)-AVERAGE(Brahmaputra!$H$2:$H$349)</f>
        <v>-0.75397517758631238</v>
      </c>
      <c r="I291" s="7">
        <f t="shared" si="71"/>
        <v>-1.1313571025597184</v>
      </c>
      <c r="J291" s="7">
        <f>Brahmaputra!H291-H291-I291-AVERAGE(Brahmaputra!$H$2:$H$349)</f>
        <v>0.25334603589305971</v>
      </c>
      <c r="K291" s="7">
        <f>AVERAGE(Brahmaputra!I285:I296)-AVERAGE(Brahmaputra!$I$2:$I$349)</f>
        <v>-8.0379751580460379</v>
      </c>
      <c r="L291" s="7">
        <f t="shared" si="72"/>
        <v>5.4967789672630829E-2</v>
      </c>
      <c r="M291" s="7">
        <f>Brahmaputra!I291-K291-L291-AVERAGE(Brahmaputra!$I$2:$I$349)</f>
        <v>8.403150949405358E-2</v>
      </c>
      <c r="N291" s="7">
        <f>AVERAGE(Brahmaputra!J285:J296)-AVERAGE(Brahmaputra!$J$2:$J$349)</f>
        <v>-0.90848943310344987</v>
      </c>
      <c r="O291" s="7">
        <f t="shared" si="73"/>
        <v>-3.2128204064583334</v>
      </c>
      <c r="P291" s="7">
        <f>Brahmaputra!J291-N291-O291-AVERAGE(Brahmaputra!$J$2:$J$349)</f>
        <v>0.73305793812500042</v>
      </c>
      <c r="Q291" s="7">
        <f>AVERAGE(Brahmaputra!K285:K296)-AVERAGE(Brahmaputra!$K$2:$K$349)</f>
        <v>2.4371567787356163E-2</v>
      </c>
      <c r="R291" s="7">
        <f t="shared" si="74"/>
        <v>3.4406856696428567E-2</v>
      </c>
      <c r="S291" s="7">
        <f>Brahmaputra!K291-Q291-R291-AVERAGE(Brahmaputra!$K$2:$K$349)</f>
        <v>-5.6899645863095205E-2</v>
      </c>
      <c r="T291" s="7">
        <f>AVERAGE(Brahmaputra!L285:L296)-AVERAGE(Brahmaputra!$L$2:$L$349)</f>
        <v>-0.89969614442528378</v>
      </c>
      <c r="U291" s="7">
        <f t="shared" si="75"/>
        <v>-3.8932249065476183</v>
      </c>
      <c r="V291" s="7">
        <f>Brahmaputra!L291-T291-U291-AVERAGE(Brahmaputra!$L$2:$L$349)</f>
        <v>0.54696974404761889</v>
      </c>
      <c r="W291" s="7">
        <f>AVERAGE(Brahmaputra!M285:M296)-AVERAGE(Brahmaputra!$M$2:$M$349)</f>
        <v>-5.0541309482758368E-3</v>
      </c>
      <c r="X291" s="7">
        <f t="shared" si="76"/>
        <v>-1.1441993244047627E-2</v>
      </c>
      <c r="Y291" s="7">
        <f>Brahmaputra!M291-W291-X291-AVERAGE(Brahmaputra!$M$2:$M$349)</f>
        <v>-4.0925342261904918E-4</v>
      </c>
      <c r="Z291" s="7">
        <f>AVERAGE(Brahmaputra!N285:N296)-AVERAGE(Brahmaputra!$N$2:$N$349)</f>
        <v>-0.64679248307471204</v>
      </c>
      <c r="AA291" s="7">
        <f t="shared" si="77"/>
        <v>1.2550268405654763</v>
      </c>
      <c r="AB291" s="7">
        <f>Brahmaputra!N291-Z291-AA291-AVERAGE(Brahmaputra!$N$2:$N$349)</f>
        <v>-0.39621786473214282</v>
      </c>
      <c r="AC291" s="7">
        <f>AVERAGE(Brahmaputra!O285:O296)-AVERAGE(Brahmaputra!$O$2:$O$349)</f>
        <v>-0.48746366864942203</v>
      </c>
      <c r="AD291" s="7">
        <f t="shared" si="78"/>
        <v>-2.758445452797619</v>
      </c>
      <c r="AE291" s="7">
        <f>Brahmaputra!O291-AC291-AD291-AVERAGE(Brahmaputra!$O$2:$O$349)</f>
        <v>-0.12076434386904733</v>
      </c>
      <c r="AF291" s="7">
        <f>AVERAGE(Brahmaputra!P285:P296)-AVERAGE(Brahmaputra!$P$2:$P$349)</f>
        <v>-0.32215831508620668</v>
      </c>
      <c r="AG291" s="7">
        <f t="shared" si="79"/>
        <v>-0.73655440919642856</v>
      </c>
      <c r="AH291" s="7">
        <f>Brahmaputra!P291-AF291-AG291-AVERAGE(Brahmaputra!$P$2:$P$349)</f>
        <v>0.31054894752976203</v>
      </c>
    </row>
    <row r="292" spans="1:34" x14ac:dyDescent="0.2">
      <c r="A292" s="3">
        <v>41713</v>
      </c>
      <c r="B292">
        <f t="shared" si="68"/>
        <v>2014</v>
      </c>
      <c r="C292">
        <f t="shared" si="69"/>
        <v>3</v>
      </c>
      <c r="D292" s="7">
        <f>AVERAGE(Brahmaputra!D286:D297)</f>
        <v>-11.936290710833335</v>
      </c>
      <c r="E292" s="7">
        <f t="shared" si="70"/>
        <v>-8.9591136421726176</v>
      </c>
      <c r="F292" s="7">
        <f>Brahmaputra!D292-D292-E292</f>
        <v>-4.3186646994046285E-2</v>
      </c>
      <c r="G292" s="7"/>
      <c r="H292" s="7">
        <f>AVERAGE(Brahmaputra!H286:H297)-AVERAGE(Brahmaputra!$H$2:$H$349)</f>
        <v>-0.77146683591968213</v>
      </c>
      <c r="I292" s="7">
        <f t="shared" si="71"/>
        <v>-1.4790100816072709</v>
      </c>
      <c r="J292" s="7">
        <f>Brahmaputra!H292-H292-I292-AVERAGE(Brahmaputra!$H$2:$H$349)</f>
        <v>0.28230903327391843</v>
      </c>
      <c r="K292" s="7">
        <f>AVERAGE(Brahmaputra!I286:I297)-AVERAGE(Brahmaputra!$I$2:$I$349)</f>
        <v>-8.1364413955460293</v>
      </c>
      <c r="L292" s="7">
        <f t="shared" si="72"/>
        <v>0.38689349922620409</v>
      </c>
      <c r="M292" s="7">
        <f>Brahmaputra!I292-K292-L292-AVERAGE(Brahmaputra!$I$2:$I$349)</f>
        <v>2.2347857440465191E-2</v>
      </c>
      <c r="N292" s="7">
        <f>AVERAGE(Brahmaputra!J286:J297)-AVERAGE(Brahmaputra!$J$2:$J$349)</f>
        <v>-0.8634783106034507</v>
      </c>
      <c r="O292" s="7">
        <f t="shared" si="73"/>
        <v>-3.3254686616666671</v>
      </c>
      <c r="P292" s="7">
        <f>Brahmaputra!J292-N292-O292-AVERAGE(Brahmaputra!$J$2:$J$349)</f>
        <v>0.56466587083333408</v>
      </c>
      <c r="Q292" s="7">
        <f>AVERAGE(Brahmaputra!K286:K297)-AVERAGE(Brahmaputra!$K$2:$K$349)</f>
        <v>2.6178689454022797E-2</v>
      </c>
      <c r="R292" s="7">
        <f t="shared" si="74"/>
        <v>3.16305175892857E-2</v>
      </c>
      <c r="S292" s="7">
        <f>Brahmaputra!K292-Q292-R292-AVERAGE(Brahmaputra!$K$2:$K$349)</f>
        <v>-4.2454328422618981E-2</v>
      </c>
      <c r="T292" s="7">
        <f>AVERAGE(Brahmaputra!L286:L297)-AVERAGE(Brahmaputra!$L$2:$L$349)</f>
        <v>-0.78749675859194923</v>
      </c>
      <c r="U292" s="7">
        <f t="shared" si="75"/>
        <v>-3.7069207016071424</v>
      </c>
      <c r="V292" s="7">
        <f>Brahmaputra!L292-T292-U292-AVERAGE(Brahmaputra!$L$2:$L$349)</f>
        <v>4.6789543273807688E-2</v>
      </c>
      <c r="W292" s="7">
        <f>AVERAGE(Brahmaputra!M286:M297)-AVERAGE(Brahmaputra!$M$2:$M$349)</f>
        <v>-5.0068942816091921E-3</v>
      </c>
      <c r="X292" s="7">
        <f t="shared" si="76"/>
        <v>-1.138205517857141E-2</v>
      </c>
      <c r="Y292" s="7">
        <f>Brahmaputra!M292-W292-X292-AVERAGE(Brahmaputra!$M$2:$M$349)</f>
        <v>-5.1642815476191095E-4</v>
      </c>
      <c r="Z292" s="7">
        <f>AVERAGE(Brahmaputra!N286:N297)-AVERAGE(Brahmaputra!$N$2:$N$349)</f>
        <v>-0.64667597974137903</v>
      </c>
      <c r="AA292" s="7">
        <f t="shared" si="77"/>
        <v>2.3465298505952386</v>
      </c>
      <c r="AB292" s="7">
        <f>Brahmaputra!N292-Z292-AA292-AVERAGE(Brahmaputra!$N$2:$N$349)</f>
        <v>-0.63659626809523839</v>
      </c>
      <c r="AC292" s="7">
        <f>AVERAGE(Brahmaputra!O286:O297)-AVERAGE(Brahmaputra!$O$2:$O$349)</f>
        <v>-0.48881860198275628</v>
      </c>
      <c r="AD292" s="7">
        <f t="shared" si="78"/>
        <v>-2.5350125833333319</v>
      </c>
      <c r="AE292" s="7">
        <f>Brahmaputra!O292-AC292-AD292-AVERAGE(Brahmaputra!$O$2:$O$349)</f>
        <v>-0.46289748000000053</v>
      </c>
      <c r="AF292" s="7">
        <f>AVERAGE(Brahmaputra!P286:P297)-AVERAGE(Brahmaputra!$P$2:$P$349)</f>
        <v>-0.26308720091954008</v>
      </c>
      <c r="AG292" s="7">
        <f t="shared" si="79"/>
        <v>-0.6663830883035714</v>
      </c>
      <c r="AH292" s="7">
        <f>Brahmaputra!P292-AF292-AG292-AVERAGE(Brahmaputra!$P$2:$P$349)</f>
        <v>0.18317276247023817</v>
      </c>
    </row>
    <row r="293" spans="1:34" x14ac:dyDescent="0.2">
      <c r="A293" s="3">
        <v>41744</v>
      </c>
      <c r="B293">
        <f t="shared" si="68"/>
        <v>2014</v>
      </c>
      <c r="C293">
        <f t="shared" si="69"/>
        <v>4</v>
      </c>
      <c r="D293" s="7">
        <f>AVERAGE(Brahmaputra!D287:D298)</f>
        <v>-11.861738303333334</v>
      </c>
      <c r="E293" s="7">
        <f t="shared" si="70"/>
        <v>-4.1105988170833339</v>
      </c>
      <c r="F293" s="7">
        <f>Brahmaputra!D293-D293-E293</f>
        <v>-3.8843237195833318</v>
      </c>
      <c r="G293" s="7"/>
      <c r="H293" s="7">
        <f>AVERAGE(Brahmaputra!H287:H298)-AVERAGE(Brahmaputra!$H$2:$H$349)</f>
        <v>-0.75398026425295939</v>
      </c>
      <c r="I293" s="7">
        <f t="shared" si="71"/>
        <v>-1.7137204121727336</v>
      </c>
      <c r="J293" s="7">
        <f>Brahmaputra!H293-H293-I293-AVERAGE(Brahmaputra!$H$2:$H$349)</f>
        <v>7.936677217264787E-2</v>
      </c>
      <c r="K293" s="7">
        <f>AVERAGE(Brahmaputra!I287:I298)-AVERAGE(Brahmaputra!$I$2:$I$349)</f>
        <v>-8.2474223830460289</v>
      </c>
      <c r="L293" s="7">
        <f t="shared" si="72"/>
        <v>0.71717339565478255</v>
      </c>
      <c r="M293" s="7">
        <f>Brahmaputra!I293-K293-L293-AVERAGE(Brahmaputra!$I$2:$I$349)</f>
        <v>1.8976078511883543E-2</v>
      </c>
      <c r="N293" s="7">
        <f>AVERAGE(Brahmaputra!J287:J298)-AVERAGE(Brahmaputra!$J$2:$J$349)</f>
        <v>-0.75995386477011628</v>
      </c>
      <c r="O293" s="7">
        <f t="shared" si="73"/>
        <v>-2.9575804788095241</v>
      </c>
      <c r="P293" s="7">
        <f>Brahmaputra!J293-N293-O293-AVERAGE(Brahmaputra!$J$2:$J$349)</f>
        <v>2.9812732142857179E-2</v>
      </c>
      <c r="Q293" s="7">
        <f>AVERAGE(Brahmaputra!K287:K298)-AVERAGE(Brahmaputra!$K$2:$K$349)</f>
        <v>1.7933841954022811E-2</v>
      </c>
      <c r="R293" s="7">
        <f t="shared" si="74"/>
        <v>-6.7919355922619051E-2</v>
      </c>
      <c r="S293" s="7">
        <f>Brahmaputra!K293-Q293-R293-AVERAGE(Brahmaputra!$K$2:$K$349)</f>
        <v>6.7307622589285743E-2</v>
      </c>
      <c r="T293" s="7">
        <f>AVERAGE(Brahmaputra!L287:L298)-AVERAGE(Brahmaputra!$L$2:$L$349)</f>
        <v>-0.79497110109195024</v>
      </c>
      <c r="U293" s="7">
        <f t="shared" si="75"/>
        <v>-2.2841316058333341</v>
      </c>
      <c r="V293" s="7">
        <f>Brahmaputra!L293-T293-U293-AVERAGE(Brahmaputra!$L$2:$L$349)</f>
        <v>-1.0627152299999993</v>
      </c>
      <c r="W293" s="7">
        <f>AVERAGE(Brahmaputra!M287:M298)-AVERAGE(Brahmaputra!$M$2:$M$349)</f>
        <v>-4.959657614942492E-3</v>
      </c>
      <c r="X293" s="7">
        <f t="shared" si="76"/>
        <v>-6.833581175595238E-2</v>
      </c>
      <c r="Y293" s="7">
        <f>Brahmaputra!M293-W293-X293-AVERAGE(Brahmaputra!$M$2:$M$349)</f>
        <v>1.5694917559523625E-3</v>
      </c>
      <c r="Z293" s="7">
        <f>AVERAGE(Brahmaputra!N287:N298)-AVERAGE(Brahmaputra!$N$2:$N$349)</f>
        <v>-0.64718858724137873</v>
      </c>
      <c r="AA293" s="7">
        <f t="shared" si="77"/>
        <v>3.3466519697916675</v>
      </c>
      <c r="AB293" s="7">
        <f>Brahmaputra!N293-Z293-AA293-AVERAGE(Brahmaputra!$N$2:$N$349)</f>
        <v>-1.0820582997916679</v>
      </c>
      <c r="AC293" s="7">
        <f>AVERAGE(Brahmaputra!O287:O298)-AVERAGE(Brahmaputra!$O$2:$O$349)</f>
        <v>-0.48016051031608864</v>
      </c>
      <c r="AD293" s="7">
        <f t="shared" si="78"/>
        <v>-0.60610946633928542</v>
      </c>
      <c r="AE293" s="7">
        <f>Brahmaputra!O293-AC293-AD293-AVERAGE(Brahmaputra!$O$2:$O$349)</f>
        <v>-1.8783973386607151</v>
      </c>
      <c r="AF293" s="7">
        <f>AVERAGE(Brahmaputra!P287:P298)-AVERAGE(Brahmaputra!$P$2:$P$349)</f>
        <v>-0.19103474175287338</v>
      </c>
      <c r="AG293" s="7">
        <f t="shared" si="79"/>
        <v>-0.47663300770833333</v>
      </c>
      <c r="AH293" s="7">
        <f>Brahmaputra!P293-AF293-AG293-AVERAGE(Brahmaputra!$P$2:$P$349)</f>
        <v>-5.8208687291666616E-2</v>
      </c>
    </row>
    <row r="294" spans="1:34" x14ac:dyDescent="0.2">
      <c r="A294" s="3">
        <v>41774</v>
      </c>
      <c r="B294">
        <f t="shared" si="68"/>
        <v>2014</v>
      </c>
      <c r="C294">
        <f t="shared" si="69"/>
        <v>5</v>
      </c>
      <c r="D294" s="7">
        <f>AVERAGE(Brahmaputra!D288:D299)</f>
        <v>-12.103372910833334</v>
      </c>
      <c r="E294" s="7">
        <f t="shared" si="70"/>
        <v>1.2718823487797624</v>
      </c>
      <c r="F294" s="7">
        <f>Brahmaputra!D294-D294-E294</f>
        <v>-1.4539098279464275</v>
      </c>
      <c r="G294" s="7"/>
      <c r="H294" s="7">
        <f>AVERAGE(Brahmaputra!H288:H299)-AVERAGE(Brahmaputra!$H$2:$H$349)</f>
        <v>-0.75503820675305633</v>
      </c>
      <c r="I294" s="7">
        <f t="shared" si="71"/>
        <v>-1.3916413443748752</v>
      </c>
      <c r="J294" s="7">
        <f>Brahmaputra!H294-H294-I294-AVERAGE(Brahmaputra!$H$2:$H$349)</f>
        <v>-0.12757964312504555</v>
      </c>
      <c r="K294" s="7">
        <f>AVERAGE(Brahmaputra!I288:I299)-AVERAGE(Brahmaputra!$I$2:$I$349)</f>
        <v>-8.3713644405460315</v>
      </c>
      <c r="L294" s="7">
        <f t="shared" si="72"/>
        <v>1.0434534668750075</v>
      </c>
      <c r="M294" s="7">
        <f>Brahmaputra!I294-K294-L294-AVERAGE(Brahmaputra!$I$2:$I$349)</f>
        <v>0.11641986479166633</v>
      </c>
      <c r="N294" s="7">
        <f>AVERAGE(Brahmaputra!J288:J299)-AVERAGE(Brahmaputra!$J$2:$J$349)</f>
        <v>-0.7187004172701168</v>
      </c>
      <c r="O294" s="7">
        <f t="shared" si="73"/>
        <v>-1.5444974760416668</v>
      </c>
      <c r="P294" s="7">
        <f>Brahmaputra!J294-N294-O294-AVERAGE(Brahmaputra!$J$2:$J$349)</f>
        <v>-0.28070467812499977</v>
      </c>
      <c r="Q294" s="7">
        <f>AVERAGE(Brahmaputra!K288:K299)-AVERAGE(Brahmaputra!$K$2:$K$349)</f>
        <v>2.6712305287356131E-2</v>
      </c>
      <c r="R294" s="7">
        <f t="shared" si="74"/>
        <v>-6.0785711785714319E-2</v>
      </c>
      <c r="S294" s="7">
        <f>Brahmaputra!K294-Q294-R294-AVERAGE(Brahmaputra!$K$2:$K$349)</f>
        <v>6.0873125119047689E-2</v>
      </c>
      <c r="T294" s="7">
        <f>AVERAGE(Brahmaputra!L288:L299)-AVERAGE(Brahmaputra!$L$2:$L$349)</f>
        <v>-0.90024856025861766</v>
      </c>
      <c r="U294" s="7">
        <f t="shared" si="75"/>
        <v>-0.1956460049107136</v>
      </c>
      <c r="V294" s="7">
        <f>Brahmaputra!L294-T294-U294-AVERAGE(Brahmaputra!$L$2:$L$349)</f>
        <v>-0.42394461175595222</v>
      </c>
      <c r="W294" s="7">
        <f>AVERAGE(Brahmaputra!M288:M299)-AVERAGE(Brahmaputra!$M$2:$M$349)</f>
        <v>-4.9124217816091664E-3</v>
      </c>
      <c r="X294" s="7">
        <f t="shared" si="76"/>
        <v>-0.14760211184523811</v>
      </c>
      <c r="Y294" s="7">
        <f>Brahmaputra!M294-W294-X294-AVERAGE(Brahmaputra!$M$2:$M$349)</f>
        <v>4.6251760119047636E-3</v>
      </c>
      <c r="Z294" s="7">
        <f>AVERAGE(Brahmaputra!N288:N299)-AVERAGE(Brahmaputra!$N$2:$N$349)</f>
        <v>-0.64175971474137894</v>
      </c>
      <c r="AA294" s="7">
        <f t="shared" si="77"/>
        <v>2.2934716319345241</v>
      </c>
      <c r="AB294" s="7">
        <f>Brahmaputra!N294-Z294-AA294-AVERAGE(Brahmaputra!$N$2:$N$349)</f>
        <v>-0.46095187443452401</v>
      </c>
      <c r="AC294" s="7">
        <f>AVERAGE(Brahmaputra!O288:O299)-AVERAGE(Brahmaputra!$O$2:$O$349)</f>
        <v>-0.54154932114942156</v>
      </c>
      <c r="AD294" s="7">
        <f t="shared" si="78"/>
        <v>1.3440184679761895</v>
      </c>
      <c r="AE294" s="7">
        <f>Brahmaputra!O294-AC294-AD294-AVERAGE(Brahmaputra!$O$2:$O$349)</f>
        <v>-0.28350676214285642</v>
      </c>
      <c r="AF294" s="7">
        <f>AVERAGE(Brahmaputra!P288:P299)-AVERAGE(Brahmaputra!$P$2:$P$349)</f>
        <v>-0.19651144258620667</v>
      </c>
      <c r="AG294" s="7">
        <f t="shared" si="79"/>
        <v>-6.8888486279761851E-2</v>
      </c>
      <c r="AH294" s="7">
        <f>Brahmaputra!P294-AF294-AG294-AVERAGE(Brahmaputra!$P$2:$P$349)</f>
        <v>-5.916168788690479E-2</v>
      </c>
    </row>
    <row r="295" spans="1:34" x14ac:dyDescent="0.2">
      <c r="A295" s="3">
        <v>41805</v>
      </c>
      <c r="B295">
        <f t="shared" si="68"/>
        <v>2014</v>
      </c>
      <c r="C295">
        <f t="shared" si="69"/>
        <v>6</v>
      </c>
      <c r="D295" s="7">
        <f>AVERAGE(Brahmaputra!D289:D300)</f>
        <v>-12.319344540000001</v>
      </c>
      <c r="E295" s="7">
        <f t="shared" si="70"/>
        <v>6.5332860436309508</v>
      </c>
      <c r="F295" s="7">
        <f>Brahmaputra!D295-D295-E295</f>
        <v>-2.1790417936309492</v>
      </c>
      <c r="G295" s="7"/>
      <c r="H295" s="7">
        <f>AVERAGE(Brahmaputra!H289:H300)-AVERAGE(Brahmaputra!$H$2:$H$349)</f>
        <v>-0.75751521675294953</v>
      </c>
      <c r="I295" s="7">
        <f t="shared" si="71"/>
        <v>-0.33502070056533739</v>
      </c>
      <c r="J295" s="7">
        <f>Brahmaputra!H295-H295-I295-AVERAGE(Brahmaputra!$H$2:$H$349)</f>
        <v>-0.30660120693471526</v>
      </c>
      <c r="K295" s="7">
        <f>AVERAGE(Brahmaputra!I289:I300)-AVERAGE(Brahmaputra!$I$2:$I$349)</f>
        <v>-8.4900021613793797</v>
      </c>
      <c r="L295" s="7">
        <f t="shared" si="72"/>
        <v>0.9158503669047775</v>
      </c>
      <c r="M295" s="7">
        <f>Brahmaputra!I295-K295-L295-AVERAGE(Brahmaputra!$I$2:$I$349)</f>
        <v>-7.0894924404754533E-2</v>
      </c>
      <c r="N295" s="7">
        <f>AVERAGE(Brahmaputra!J289:J300)-AVERAGE(Brahmaputra!$J$2:$J$349)</f>
        <v>-0.71377307977011695</v>
      </c>
      <c r="O295" s="7">
        <f t="shared" si="73"/>
        <v>0.84369749714285636</v>
      </c>
      <c r="P295" s="7">
        <f>Brahmaputra!J295-N295-O295-AVERAGE(Brahmaputra!$J$2:$J$349)</f>
        <v>-0.79919522880952254</v>
      </c>
      <c r="Q295" s="7">
        <f>AVERAGE(Brahmaputra!K289:K300)-AVERAGE(Brahmaputra!$K$2:$K$349)</f>
        <v>2.9458639454022828E-2</v>
      </c>
      <c r="R295" s="7">
        <f t="shared" si="74"/>
        <v>-5.5129099434523848E-2</v>
      </c>
      <c r="S295" s="7">
        <f>Brahmaputra!K295-Q295-R295-AVERAGE(Brahmaputra!$K$2:$K$349)</f>
        <v>9.5115278601190567E-2</v>
      </c>
      <c r="T295" s="7">
        <f>AVERAGE(Brahmaputra!L289:L300)-AVERAGE(Brahmaputra!$L$2:$L$349)</f>
        <v>-0.95562103692528311</v>
      </c>
      <c r="U295" s="7">
        <f t="shared" si="75"/>
        <v>2.7778064690476203</v>
      </c>
      <c r="V295" s="7">
        <f>Brahmaputra!L295-T295-U295-AVERAGE(Brahmaputra!$L$2:$L$349)</f>
        <v>-0.80712394904761986</v>
      </c>
      <c r="W295" s="7">
        <f>AVERAGE(Brahmaputra!M289:M300)-AVERAGE(Brahmaputra!$M$2:$M$349)</f>
        <v>-4.8621326149425048E-3</v>
      </c>
      <c r="X295" s="7">
        <f t="shared" si="76"/>
        <v>-6.6843621428571698E-3</v>
      </c>
      <c r="Y295" s="7">
        <f>Brahmaputra!M295-W295-X295-AVERAGE(Brahmaputra!$M$2:$M$349)</f>
        <v>1.2013071428571553E-3</v>
      </c>
      <c r="Z295" s="7">
        <f>AVERAGE(Brahmaputra!N289:N300)-AVERAGE(Brahmaputra!$N$2:$N$349)</f>
        <v>-0.64302946724137877</v>
      </c>
      <c r="AA295" s="7">
        <f t="shared" si="77"/>
        <v>-0.57267241250000045</v>
      </c>
      <c r="AB295" s="7">
        <f>Brahmaputra!N295-Z295-AA295-AVERAGE(Brahmaputra!$N$2:$N$349)</f>
        <v>-0.12727305749999984</v>
      </c>
      <c r="AC295" s="7">
        <f>AVERAGE(Brahmaputra!O289:O300)-AVERAGE(Brahmaputra!$O$2:$O$349)</f>
        <v>-0.58679822698275519</v>
      </c>
      <c r="AD295" s="7">
        <f t="shared" si="78"/>
        <v>1.9995909377380947</v>
      </c>
      <c r="AE295" s="7">
        <f>Brahmaputra!O295-AC295-AD295-AVERAGE(Brahmaputra!$O$2:$O$349)</f>
        <v>0.14784238392857318</v>
      </c>
      <c r="AF295" s="7">
        <f>AVERAGE(Brahmaputra!P289:P300)-AVERAGE(Brahmaputra!$P$2:$P$349)</f>
        <v>-0.1972019617528733</v>
      </c>
      <c r="AG295" s="7">
        <f t="shared" si="79"/>
        <v>0.96584900181547617</v>
      </c>
      <c r="AH295" s="7">
        <f>Brahmaputra!P295-AF295-AG295-AVERAGE(Brahmaputra!$P$2:$P$349)</f>
        <v>-0.31211192681547617</v>
      </c>
    </row>
    <row r="296" spans="1:34" x14ac:dyDescent="0.2">
      <c r="A296" s="3">
        <v>41835</v>
      </c>
      <c r="B296">
        <f t="shared" si="68"/>
        <v>2014</v>
      </c>
      <c r="C296">
        <f t="shared" si="69"/>
        <v>7</v>
      </c>
      <c r="D296" s="7">
        <f>AVERAGE(Brahmaputra!D290:D301)</f>
        <v>-12.435032864166665</v>
      </c>
      <c r="E296" s="7">
        <f t="shared" si="70"/>
        <v>11.902680418601191</v>
      </c>
      <c r="F296" s="7">
        <f>Brahmaputra!D296-D296-E296</f>
        <v>-1.7492721144345271</v>
      </c>
      <c r="G296" s="7"/>
      <c r="H296" s="7">
        <f>AVERAGE(Brahmaputra!H290:H301)-AVERAGE(Brahmaputra!$H$2:$H$349)</f>
        <v>-0.76062801008617953</v>
      </c>
      <c r="I296" s="7">
        <f t="shared" si="71"/>
        <v>0.85920642654741641</v>
      </c>
      <c r="J296" s="7">
        <f>Brahmaputra!H296-H296-I296-AVERAGE(Brahmaputra!$H$2:$H$349)</f>
        <v>-0.44791085071426551</v>
      </c>
      <c r="K296" s="7">
        <f>AVERAGE(Brahmaputra!I290:I301)-AVERAGE(Brahmaputra!$I$2:$I$349)</f>
        <v>-8.6044290922126976</v>
      </c>
      <c r="L296" s="7">
        <f t="shared" si="72"/>
        <v>8.4406965357146646E-2</v>
      </c>
      <c r="M296" s="7">
        <f>Brahmaputra!I296-K296-L296-AVERAGE(Brahmaputra!$I$2:$I$349)</f>
        <v>-0.21792010202381107</v>
      </c>
      <c r="N296" s="7">
        <f>AVERAGE(Brahmaputra!J290:J301)-AVERAGE(Brahmaputra!$J$2:$J$349)</f>
        <v>-0.70710363810345056</v>
      </c>
      <c r="O296" s="7">
        <f t="shared" si="73"/>
        <v>3.7229272643154747</v>
      </c>
      <c r="P296" s="7">
        <f>Brahmaputra!J296-N296-O296-AVERAGE(Brahmaputra!$J$2:$J$349)</f>
        <v>-1.0039654576488068</v>
      </c>
      <c r="Q296" s="7">
        <f>AVERAGE(Brahmaputra!K290:K301)-AVERAGE(Brahmaputra!$K$2:$K$349)</f>
        <v>3.1405158620689544E-2</v>
      </c>
      <c r="R296" s="7">
        <f t="shared" si="74"/>
        <v>-0.16249005544642856</v>
      </c>
      <c r="S296" s="7">
        <f>Brahmaputra!K296-Q296-R296-AVERAGE(Brahmaputra!$K$2:$K$349)</f>
        <v>-2.4442264553571513E-2</v>
      </c>
      <c r="T296" s="7">
        <f>AVERAGE(Brahmaputra!L290:L301)-AVERAGE(Brahmaputra!$L$2:$L$349)</f>
        <v>-0.94433573192528453</v>
      </c>
      <c r="U296" s="7">
        <f t="shared" si="75"/>
        <v>5.2761234117559557</v>
      </c>
      <c r="V296" s="7">
        <f>Brahmaputra!L296-T296-U296-AVERAGE(Brahmaputra!$L$2:$L$349)</f>
        <v>-0.1954874867559564</v>
      </c>
      <c r="W296" s="7">
        <f>AVERAGE(Brahmaputra!M290:M301)-AVERAGE(Brahmaputra!$M$2:$M$349)</f>
        <v>-4.8608217816091814E-3</v>
      </c>
      <c r="X296" s="7">
        <f t="shared" si="76"/>
        <v>8.9854504851190509E-2</v>
      </c>
      <c r="Y296" s="7">
        <f>Brahmaputra!M296-W296-X296-AVERAGE(Brahmaputra!$M$2:$M$349)</f>
        <v>-2.339040684523841E-3</v>
      </c>
      <c r="Z296" s="7">
        <f>AVERAGE(Brahmaputra!N290:N301)-AVERAGE(Brahmaputra!$N$2:$N$349)</f>
        <v>-0.63245523557471239</v>
      </c>
      <c r="AA296" s="7">
        <f t="shared" si="77"/>
        <v>-1.6842659136904763</v>
      </c>
      <c r="AB296" s="7">
        <f>Brahmaputra!N296-Z296-AA296-AVERAGE(Brahmaputra!$N$2:$N$349)</f>
        <v>0.37239682202380964</v>
      </c>
      <c r="AC296" s="7">
        <f>AVERAGE(Brahmaputra!O290:O301)-AVERAGE(Brahmaputra!$O$2:$O$349)</f>
        <v>-0.61550831448275556</v>
      </c>
      <c r="AD296" s="7">
        <f t="shared" si="78"/>
        <v>1.8777756315773804</v>
      </c>
      <c r="AE296" s="7">
        <f>Brahmaputra!O296-AC296-AD296-AVERAGE(Brahmaputra!$O$2:$O$349)</f>
        <v>0.60622433758928729</v>
      </c>
      <c r="AF296" s="7">
        <f>AVERAGE(Brahmaputra!P290:P301)-AVERAGE(Brahmaputra!$P$2:$P$349)</f>
        <v>-0.19711543675287324</v>
      </c>
      <c r="AG296" s="7">
        <f t="shared" si="79"/>
        <v>1.8391404206845241</v>
      </c>
      <c r="AH296" s="7">
        <f>Brahmaputra!P296-AF296-AG296-AVERAGE(Brahmaputra!$P$2:$P$349)</f>
        <v>-0.83583412068452434</v>
      </c>
    </row>
    <row r="297" spans="1:34" x14ac:dyDescent="0.2">
      <c r="A297" s="3">
        <v>41866</v>
      </c>
      <c r="B297">
        <f t="shared" si="68"/>
        <v>2014</v>
      </c>
      <c r="C297">
        <f t="shared" si="69"/>
        <v>8</v>
      </c>
      <c r="D297" s="7">
        <f>AVERAGE(Brahmaputra!D291:D302)</f>
        <v>-12.537753760833333</v>
      </c>
      <c r="E297" s="7">
        <f t="shared" si="70"/>
        <v>11.76650009080357</v>
      </c>
      <c r="F297" s="7">
        <f>Brahmaputra!D297-D297-E297</f>
        <v>1.391548600029763</v>
      </c>
      <c r="G297" s="7"/>
      <c r="H297" s="7">
        <f>AVERAGE(Brahmaputra!H291:H302)-AVERAGE(Brahmaputra!$H$2:$H$349)</f>
        <v>-0.76459529508622381</v>
      </c>
      <c r="I297" s="7">
        <f t="shared" si="71"/>
        <v>1.5773398983329798</v>
      </c>
      <c r="J297" s="7">
        <f>Brahmaputra!H297-H297-I297-AVERAGE(Brahmaputra!$H$2:$H$349)</f>
        <v>-0.19637879749973308</v>
      </c>
      <c r="K297" s="7">
        <f>AVERAGE(Brahmaputra!I291:I302)-AVERAGE(Brahmaputra!$I$2:$I$349)</f>
        <v>-8.7189698280460277</v>
      </c>
      <c r="L297" s="7">
        <f t="shared" si="72"/>
        <v>-0.7963218462797812</v>
      </c>
      <c r="M297" s="7">
        <f>Brahmaputra!I297-K297-L297-AVERAGE(Brahmaputra!$I$2:$I$349)</f>
        <v>-9.3942664553551936E-2</v>
      </c>
      <c r="N297" s="7">
        <f>AVERAGE(Brahmaputra!J291:J302)-AVERAGE(Brahmaputra!$J$2:$J$349)</f>
        <v>-0.70495603310345034</v>
      </c>
      <c r="O297" s="7">
        <f t="shared" si="73"/>
        <v>4.498384583601192</v>
      </c>
      <c r="P297" s="7">
        <f>Brahmaputra!J297-N297-O297-AVERAGE(Brahmaputra!$J$2:$J$349)</f>
        <v>-0.40243239193452496</v>
      </c>
      <c r="Q297" s="7">
        <f>AVERAGE(Brahmaputra!K291:K302)-AVERAGE(Brahmaputra!$K$2:$K$349)</f>
        <v>3.0432698620689536E-2</v>
      </c>
      <c r="R297" s="7">
        <f t="shared" si="74"/>
        <v>-0.19940513428571427</v>
      </c>
      <c r="S297" s="7">
        <f>Brahmaputra!K297-Q297-R297-AVERAGE(Brahmaputra!$K$2:$K$349)</f>
        <v>-1.4406595714285764E-2</v>
      </c>
      <c r="T297" s="7">
        <f>AVERAGE(Brahmaputra!L291:L302)-AVERAGE(Brahmaputra!$L$2:$L$349)</f>
        <v>-0.94288682192528395</v>
      </c>
      <c r="U297" s="7">
        <f t="shared" si="75"/>
        <v>5.5353023097916658</v>
      </c>
      <c r="V297" s="7">
        <f>Brahmaputra!L297-T297-U297-AVERAGE(Brahmaputra!$L$2:$L$349)</f>
        <v>0.81272549520833515</v>
      </c>
      <c r="W297" s="7">
        <f>AVERAGE(Brahmaputra!M291:M302)-AVERAGE(Brahmaputra!$M$2:$M$349)</f>
        <v>-4.6783726149424998E-3</v>
      </c>
      <c r="X297" s="7">
        <f t="shared" si="76"/>
        <v>9.0235917232142832E-2</v>
      </c>
      <c r="Y297" s="7">
        <f>Brahmaputra!M297-W297-X297-AVERAGE(Brahmaputra!$M$2:$M$349)</f>
        <v>-2.9014722321428488E-3</v>
      </c>
      <c r="Z297" s="7">
        <f>AVERAGE(Brahmaputra!N291:N302)-AVERAGE(Brahmaputra!$N$2:$N$349)</f>
        <v>-0.60313962474137894</v>
      </c>
      <c r="AA297" s="7">
        <f t="shared" si="77"/>
        <v>-1.9590079183928573</v>
      </c>
      <c r="AB297" s="7">
        <f>Brahmaputra!N297-Z297-AA297-AVERAGE(Brahmaputra!$N$2:$N$349)</f>
        <v>0.5734987858928573</v>
      </c>
      <c r="AC297" s="7">
        <f>AVERAGE(Brahmaputra!O291:O302)-AVERAGE(Brahmaputra!$O$2:$O$349)</f>
        <v>-0.63179941614942248</v>
      </c>
      <c r="AD297" s="7">
        <f t="shared" si="78"/>
        <v>1.8896907220535706</v>
      </c>
      <c r="AE297" s="7">
        <f>Brahmaputra!O297-AC297-AD297-AVERAGE(Brahmaputra!$O$2:$O$349)</f>
        <v>0.66547285877976314</v>
      </c>
      <c r="AF297" s="7">
        <f>AVERAGE(Brahmaputra!P291:P302)-AVERAGE(Brahmaputra!$P$2:$P$349)</f>
        <v>-0.19715709341953991</v>
      </c>
      <c r="AG297" s="7">
        <f t="shared" si="79"/>
        <v>1.1302839557142861</v>
      </c>
      <c r="AH297" s="7">
        <f>Brahmaputra!P297-AF297-AG297-AVERAGE(Brahmaputra!$P$2:$P$349)</f>
        <v>4.9917180952380624E-2</v>
      </c>
    </row>
    <row r="298" spans="1:34" x14ac:dyDescent="0.2">
      <c r="A298" s="3">
        <v>41897</v>
      </c>
      <c r="B298">
        <f t="shared" si="68"/>
        <v>2014</v>
      </c>
      <c r="C298">
        <f t="shared" si="69"/>
        <v>9</v>
      </c>
      <c r="D298" s="7">
        <f>AVERAGE(Brahmaputra!D292:D303)</f>
        <v>-12.670750796666667</v>
      </c>
      <c r="E298" s="7">
        <f t="shared" si="70"/>
        <v>9.5500981902678568</v>
      </c>
      <c r="F298" s="7">
        <f>Brahmaputra!D298-D298-E298</f>
        <v>1.7148223463988099</v>
      </c>
      <c r="G298" s="7"/>
      <c r="H298" s="7">
        <f>AVERAGE(Brahmaputra!H292:H303)-AVERAGE(Brahmaputra!$H$2:$H$349)</f>
        <v>-0.76880163508633359</v>
      </c>
      <c r="I298" s="7">
        <f t="shared" si="71"/>
        <v>1.8639302937797311</v>
      </c>
      <c r="J298" s="7">
        <f>Brahmaputra!H298-H298-I298-AVERAGE(Brahmaputra!$H$2:$H$349)</f>
        <v>5.4196127053614873E-2</v>
      </c>
      <c r="K298" s="7">
        <f>AVERAGE(Brahmaputra!I292:I303)-AVERAGE(Brahmaputra!$I$2:$I$349)</f>
        <v>-8.8416714722126954</v>
      </c>
      <c r="L298" s="7">
        <f t="shared" si="72"/>
        <v>-0.99622113336312168</v>
      </c>
      <c r="M298" s="7">
        <f>Brahmaputra!I298-K298-L298-AVERAGE(Brahmaputra!$I$2:$I$349)</f>
        <v>-4.2826103303539753E-2</v>
      </c>
      <c r="N298" s="7">
        <f>AVERAGE(Brahmaputra!J292:J303)-AVERAGE(Brahmaputra!$J$2:$J$349)</f>
        <v>-0.70576072060345041</v>
      </c>
      <c r="O298" s="7">
        <f t="shared" si="73"/>
        <v>4.1451948143452384</v>
      </c>
      <c r="P298" s="7">
        <f>Brahmaputra!J298-N298-O298-AVERAGE(Brahmaputra!$J$2:$J$349)</f>
        <v>0.27035917482142757</v>
      </c>
      <c r="Q298" s="7">
        <f>AVERAGE(Brahmaputra!K292:K303)-AVERAGE(Brahmaputra!$K$2:$K$349)</f>
        <v>3.2770109454022811E-2</v>
      </c>
      <c r="R298" s="7">
        <f t="shared" si="74"/>
        <v>-0.1654841590773809</v>
      </c>
      <c r="S298" s="7">
        <f>Brahmaputra!K298-Q298-R298-AVERAGE(Brahmaputra!$K$2:$K$349)</f>
        <v>-3.6879751755952428E-2</v>
      </c>
      <c r="T298" s="7">
        <f>AVERAGE(Brahmaputra!L292:L303)-AVERAGE(Brahmaputra!$L$2:$L$349)</f>
        <v>-0.95607061442528263</v>
      </c>
      <c r="U298" s="7">
        <f t="shared" si="75"/>
        <v>4.2957818960714302</v>
      </c>
      <c r="V298" s="7">
        <f>Brahmaputra!L298-T298-U298-AVERAGE(Brahmaputra!$L$2:$L$349)</f>
        <v>-0.19030473857143093</v>
      </c>
      <c r="W298" s="7">
        <f>AVERAGE(Brahmaputra!M292:M303)-AVERAGE(Brahmaputra!$M$2:$M$349)</f>
        <v>-4.5118251149424971E-3</v>
      </c>
      <c r="X298" s="7">
        <f t="shared" si="76"/>
        <v>9.0269482291666647E-2</v>
      </c>
      <c r="Y298" s="7">
        <f>Brahmaputra!M298-W298-X298-AVERAGE(Brahmaputra!$M$2:$M$349)</f>
        <v>-3.1015847916666672E-3</v>
      </c>
      <c r="Z298" s="7">
        <f>AVERAGE(Brahmaputra!N292:N303)-AVERAGE(Brahmaputra!$N$2:$N$349)</f>
        <v>-0.57252654057471219</v>
      </c>
      <c r="AA298" s="7">
        <f t="shared" si="77"/>
        <v>-1.9931098811904762</v>
      </c>
      <c r="AB298" s="7">
        <f>Brahmaputra!N298-Z298-AA298-AVERAGE(Brahmaputra!$N$2:$N$349)</f>
        <v>0.57007342452380927</v>
      </c>
      <c r="AC298" s="7">
        <f>AVERAGE(Brahmaputra!O292:O303)-AVERAGE(Brahmaputra!$O$2:$O$349)</f>
        <v>-0.65643810864942242</v>
      </c>
      <c r="AD298" s="7">
        <f t="shared" si="78"/>
        <v>1.7862872265773841</v>
      </c>
      <c r="AE298" s="7">
        <f>Brahmaputra!O298-AC298-AD298-AVERAGE(Brahmaputra!$O$2:$O$349)</f>
        <v>0.72302993675594784</v>
      </c>
      <c r="AF298" s="7">
        <f>AVERAGE(Brahmaputra!P292:P303)-AVERAGE(Brahmaputra!$P$2:$P$349)</f>
        <v>-0.19773761758620656</v>
      </c>
      <c r="AG298" s="7">
        <f t="shared" si="79"/>
        <v>0.52345403125000023</v>
      </c>
      <c r="AH298" s="7">
        <f>Brahmaputra!P298-AF298-AG298-AVERAGE(Brahmaputra!$P$2:$P$349)</f>
        <v>0.37029835958333313</v>
      </c>
    </row>
    <row r="299" spans="1:34" x14ac:dyDescent="0.2">
      <c r="A299" s="3">
        <v>41927</v>
      </c>
      <c r="B299">
        <f t="shared" si="68"/>
        <v>2014</v>
      </c>
      <c r="C299">
        <f t="shared" si="69"/>
        <v>10</v>
      </c>
      <c r="D299" s="7">
        <f>AVERAGE(Brahmaputra!D293:D304)</f>
        <v>-12.7794804775</v>
      </c>
      <c r="E299" s="7">
        <f t="shared" si="70"/>
        <v>3.1015316704166667</v>
      </c>
      <c r="F299" s="7">
        <f>Brahmaputra!D299-D299-E299</f>
        <v>0.39862141708333265</v>
      </c>
      <c r="G299" s="7"/>
      <c r="H299" s="7">
        <f>AVERAGE(Brahmaputra!H293:H304)-AVERAGE(Brahmaputra!$H$2:$H$349)</f>
        <v>-0.77337927175290133</v>
      </c>
      <c r="I299" s="7">
        <f t="shared" si="71"/>
        <v>1.5615270709822653</v>
      </c>
      <c r="J299" s="7">
        <f>Brahmaputra!H299-H299-I299-AVERAGE(Brahmaputra!$H$2:$H$349)</f>
        <v>1.8464586517666248E-2</v>
      </c>
      <c r="K299" s="7">
        <f>AVERAGE(Brahmaputra!I293:I304)-AVERAGE(Brahmaputra!$I$2:$I$349)</f>
        <v>-8.9585175563793484</v>
      </c>
      <c r="L299" s="7">
        <f t="shared" si="72"/>
        <v>-0.68984669729167081</v>
      </c>
      <c r="M299" s="7">
        <f>Brahmaputra!I299-K299-L299-AVERAGE(Brahmaputra!$I$2:$I$349)</f>
        <v>-0.11173373520833252</v>
      </c>
      <c r="N299" s="7">
        <f>AVERAGE(Brahmaputra!J293:J304)-AVERAGE(Brahmaputra!$J$2:$J$349)</f>
        <v>-0.7031829389367843</v>
      </c>
      <c r="O299" s="7">
        <f t="shared" si="73"/>
        <v>2.2050390265773805</v>
      </c>
      <c r="P299" s="7">
        <f>Brahmaputra!J299-N299-O299-AVERAGE(Brahmaputra!$J$2:$J$349)</f>
        <v>0.13141340092262066</v>
      </c>
      <c r="Q299" s="7">
        <f>AVERAGE(Brahmaputra!K293:K304)-AVERAGE(Brahmaputra!$K$2:$K$349)</f>
        <v>3.4446480287356196E-2</v>
      </c>
      <c r="R299" s="7">
        <f t="shared" si="74"/>
        <v>-3.8391004761904712E-2</v>
      </c>
      <c r="S299" s="7">
        <f>Brahmaputra!K299-Q299-R299-AVERAGE(Brahmaputra!$K$2:$K$349)</f>
        <v>5.8871203095238023E-2</v>
      </c>
      <c r="T299" s="7">
        <f>AVERAGE(Brahmaputra!L293:L304)-AVERAGE(Brahmaputra!$L$2:$L$349)</f>
        <v>-0.96637711192528286</v>
      </c>
      <c r="U299" s="7">
        <f t="shared" si="75"/>
        <v>0.73292811175595229</v>
      </c>
      <c r="V299" s="7">
        <f>Brahmaputra!L299-T299-U299-AVERAGE(Brahmaputra!$L$2:$L$349)</f>
        <v>-0.37133395675595349</v>
      </c>
      <c r="W299" s="7">
        <f>AVERAGE(Brahmaputra!M293:M304)-AVERAGE(Brahmaputra!$M$2:$M$349)</f>
        <v>-4.3452776149424943E-3</v>
      </c>
      <c r="X299" s="7">
        <f t="shared" si="76"/>
        <v>9.0308443422619095E-2</v>
      </c>
      <c r="Y299" s="7">
        <f>Brahmaputra!M299-W299-X299-AVERAGE(Brahmaputra!$M$2:$M$349)</f>
        <v>-3.2939934226191014E-3</v>
      </c>
      <c r="Z299" s="7">
        <f>AVERAGE(Brahmaputra!N293:N304)-AVERAGE(Brahmaputra!$N$2:$N$349)</f>
        <v>-0.5367731114080454</v>
      </c>
      <c r="AA299" s="7">
        <f t="shared" si="77"/>
        <v>-1.748290648452381</v>
      </c>
      <c r="AB299" s="7">
        <f>Brahmaputra!N299-Z299-AA299-AVERAGE(Brahmaputra!$N$2:$N$349)</f>
        <v>0.53932456261904749</v>
      </c>
      <c r="AC299" s="7">
        <f>AVERAGE(Brahmaputra!O293:O304)-AVERAGE(Brahmaputra!$O$2:$O$349)</f>
        <v>-0.67482729364942262</v>
      </c>
      <c r="AD299" s="7">
        <f t="shared" si="78"/>
        <v>1.2664617161309533</v>
      </c>
      <c r="AE299" s="7">
        <f>Brahmaputra!O299-AC299-AD299-AVERAGE(Brahmaputra!$O$2:$O$349)</f>
        <v>0.14433846220237889</v>
      </c>
      <c r="AF299" s="7">
        <f>AVERAGE(Brahmaputra!P293:P304)-AVERAGE(Brahmaputra!$P$2:$P$349)</f>
        <v>-0.19652209925287334</v>
      </c>
      <c r="AG299" s="7">
        <f t="shared" si="79"/>
        <v>-0.27820306464285721</v>
      </c>
      <c r="AH299" s="7">
        <f>Brahmaputra!P299-AF299-AG299-AVERAGE(Brahmaputra!$P$2:$P$349)</f>
        <v>-7.4135228571428069E-3</v>
      </c>
    </row>
    <row r="300" spans="1:34" x14ac:dyDescent="0.2">
      <c r="A300" s="3">
        <v>41958</v>
      </c>
      <c r="B300">
        <f t="shared" si="68"/>
        <v>2014</v>
      </c>
      <c r="C300">
        <f t="shared" si="69"/>
        <v>11</v>
      </c>
      <c r="D300" s="7">
        <f>AVERAGE(Brahmaputra!D294:D305)</f>
        <v>-12.492187679166667</v>
      </c>
      <c r="E300" s="7">
        <f t="shared" si="70"/>
        <v>-3.8334403570833331</v>
      </c>
      <c r="F300" s="7">
        <f>Brahmaputra!D300-D300-E300</f>
        <v>0.72113298624999977</v>
      </c>
      <c r="G300" s="7"/>
      <c r="H300" s="7">
        <f>AVERAGE(Brahmaputra!H294:H305)-AVERAGE(Brahmaputra!$H$2:$H$349)</f>
        <v>-0.7629320875863641</v>
      </c>
      <c r="I300" s="7">
        <f t="shared" si="71"/>
        <v>0.78955750136890401</v>
      </c>
      <c r="J300" s="7">
        <f>Brahmaputra!H300-H300-I300-AVERAGE(Brahmaputra!$H$2:$H$349)</f>
        <v>5.9772131964450637E-2</v>
      </c>
      <c r="K300" s="7">
        <f>AVERAGE(Brahmaputra!I294:I305)-AVERAGE(Brahmaputra!$I$2:$I$349)</f>
        <v>-9.06695032637937</v>
      </c>
      <c r="L300" s="7">
        <f t="shared" si="72"/>
        <v>-0.51615917145832668</v>
      </c>
      <c r="M300" s="7">
        <f>Brahmaputra!I300-K300-L300-AVERAGE(Brahmaputra!$I$2:$I$349)</f>
        <v>-6.4073451041664953E-2</v>
      </c>
      <c r="N300" s="7">
        <f>AVERAGE(Brahmaputra!J294:J305)-AVERAGE(Brahmaputra!$J$2:$J$349)</f>
        <v>-0.67293950727011742</v>
      </c>
      <c r="O300" s="7">
        <f t="shared" si="73"/>
        <v>-0.23055486505952505</v>
      </c>
      <c r="P300" s="7">
        <f>Brahmaputra!J300-N300-O300-AVERAGE(Brahmaputra!$J$2:$J$349)</f>
        <v>0.22033258089285912</v>
      </c>
      <c r="Q300" s="7">
        <f>AVERAGE(Brahmaputra!K294:K305)-AVERAGE(Brahmaputra!$K$2:$K$349)</f>
        <v>2.3155138620689519E-2</v>
      </c>
      <c r="R300" s="7">
        <f t="shared" si="74"/>
        <v>0.116870997797619</v>
      </c>
      <c r="S300" s="7">
        <f>Brahmaputra!K300-Q300-R300-AVERAGE(Brahmaputra!$K$2:$K$349)</f>
        <v>-1.4918627797619044E-2</v>
      </c>
      <c r="T300" s="7">
        <f>AVERAGE(Brahmaputra!L294:L305)-AVERAGE(Brahmaputra!$L$2:$L$349)</f>
        <v>-0.87914553609194979</v>
      </c>
      <c r="U300" s="7">
        <f t="shared" si="75"/>
        <v>-2.1226351544047617</v>
      </c>
      <c r="V300" s="7">
        <f>Brahmaputra!L300-T300-U300-AVERAGE(Brahmaputra!$L$2:$L$349)</f>
        <v>0.17708807357142753</v>
      </c>
      <c r="W300" s="7">
        <f>AVERAGE(Brahmaputra!M294:M305)-AVERAGE(Brahmaputra!$M$2:$M$349)</f>
        <v>-4.2024642816091695E-3</v>
      </c>
      <c r="X300" s="7">
        <f t="shared" si="76"/>
        <v>-6.7878083333333394E-3</v>
      </c>
      <c r="Y300" s="7">
        <f>Brahmaputra!M300-W300-X300-AVERAGE(Brahmaputra!$M$2:$M$349)</f>
        <v>6.4508499999998969E-4</v>
      </c>
      <c r="Z300" s="7">
        <f>AVERAGE(Brahmaputra!N294:N305)-AVERAGE(Brahmaputra!$N$2:$N$349)</f>
        <v>-0.44049207974137894</v>
      </c>
      <c r="AA300" s="7">
        <f t="shared" si="77"/>
        <v>-1.0832380851488095</v>
      </c>
      <c r="AB300" s="7">
        <f>Brahmaputra!N300-Z300-AA300-AVERAGE(Brahmaputra!$N$2:$N$349)</f>
        <v>0.25193003764880961</v>
      </c>
      <c r="AC300" s="7">
        <f>AVERAGE(Brahmaputra!O294:O305)-AVERAGE(Brahmaputra!$O$2:$O$349)</f>
        <v>-0.50250029198275659</v>
      </c>
      <c r="AD300" s="7">
        <f t="shared" si="78"/>
        <v>-3.2371246011905441E-2</v>
      </c>
      <c r="AE300" s="7">
        <f>Brahmaputra!O300-AC300-AD300-AVERAGE(Brahmaputra!$O$2:$O$349)</f>
        <v>-8.4893267321426436E-2</v>
      </c>
      <c r="AF300" s="7">
        <f>AVERAGE(Brahmaputra!P294:P305)-AVERAGE(Brahmaputra!$P$2:$P$349)</f>
        <v>-0.18617621591954003</v>
      </c>
      <c r="AG300" s="7">
        <f t="shared" si="79"/>
        <v>-0.74812064749999996</v>
      </c>
      <c r="AH300" s="7">
        <f>Brahmaputra!P300-AF300-AG300-AVERAGE(Brahmaputra!$P$2:$P$349)</f>
        <v>0.17524073666666662</v>
      </c>
    </row>
    <row r="301" spans="1:34" x14ac:dyDescent="0.2">
      <c r="A301" s="3">
        <v>41988</v>
      </c>
      <c r="B301">
        <f t="shared" si="68"/>
        <v>2014</v>
      </c>
      <c r="C301">
        <f t="shared" si="69"/>
        <v>12</v>
      </c>
      <c r="D301" s="7">
        <f>AVERAGE(Brahmaputra!D295:D306)</f>
        <v>-12.365969519166667</v>
      </c>
      <c r="E301" s="7">
        <f t="shared" si="70"/>
        <v>-7.6711023341964264</v>
      </c>
      <c r="F301" s="7">
        <f>Brahmaputra!D301-D301-E301</f>
        <v>0.97050729336309338</v>
      </c>
      <c r="G301" s="7"/>
      <c r="H301" s="7">
        <f>AVERAGE(Brahmaputra!H295:H306)-AVERAGE(Brahmaputra!$H$2:$H$349)</f>
        <v>-0.73668697008645267</v>
      </c>
      <c r="I301" s="7">
        <f t="shared" si="71"/>
        <v>0.11721601964302408</v>
      </c>
      <c r="J301" s="7">
        <f>Brahmaputra!H301-H301-I301-AVERAGE(Brahmaputra!$H$2:$H$349)</f>
        <v>9.3319666190382122E-2</v>
      </c>
      <c r="K301" s="7">
        <f>AVERAGE(Brahmaputra!I295:I306)-AVERAGE(Brahmaputra!$I$2:$I$349)</f>
        <v>-9.1791831705460254</v>
      </c>
      <c r="L301" s="7">
        <f t="shared" si="72"/>
        <v>-0.36286529005954549</v>
      </c>
      <c r="M301" s="7">
        <f>Brahmaputra!I301-K301-L301-AVERAGE(Brahmaputra!$I$2:$I$349)</f>
        <v>7.2388617262078014E-3</v>
      </c>
      <c r="N301" s="7">
        <f>AVERAGE(Brahmaputra!J295:J306)-AVERAGE(Brahmaputra!$J$2:$J$349)</f>
        <v>-0.63141304060345105</v>
      </c>
      <c r="O301" s="7">
        <f t="shared" si="73"/>
        <v>-1.4915722126785718</v>
      </c>
      <c r="P301" s="7">
        <f>Brahmaputra!J301-N301-O301-AVERAGE(Brahmaputra!$J$2:$J$349)</f>
        <v>0.39109499184523955</v>
      </c>
      <c r="Q301" s="7">
        <f>AVERAGE(Brahmaputra!K295:K306)-AVERAGE(Brahmaputra!$K$2:$K$349)</f>
        <v>1.4327166954022863E-2</v>
      </c>
      <c r="R301" s="7">
        <f t="shared" si="74"/>
        <v>0.28360994648809518</v>
      </c>
      <c r="S301" s="7">
        <f>Brahmaputra!K301-Q301-R301-AVERAGE(Brahmaputra!$K$2:$K$349)</f>
        <v>-4.0256748214284599E-3</v>
      </c>
      <c r="T301" s="7">
        <f>AVERAGE(Brahmaputra!L295:L306)-AVERAGE(Brahmaputra!$L$2:$L$349)</f>
        <v>-0.83371221359195058</v>
      </c>
      <c r="U301" s="7">
        <f t="shared" si="75"/>
        <v>-2.9537349427678565</v>
      </c>
      <c r="V301" s="7">
        <f>Brahmaputra!L301-T301-U301-AVERAGE(Brahmaputra!$L$2:$L$349)</f>
        <v>0.47207383943452275</v>
      </c>
      <c r="W301" s="7">
        <f>AVERAGE(Brahmaputra!M295:M306)-AVERAGE(Brahmaputra!$M$2:$M$349)</f>
        <v>-4.2155159482758497E-3</v>
      </c>
      <c r="X301" s="7">
        <f t="shared" si="76"/>
        <v>-9.6227267172619049E-2</v>
      </c>
      <c r="Y301" s="7">
        <f>Brahmaputra!M301-W301-X301-AVERAGE(Brahmaputra!$M$2:$M$349)</f>
        <v>3.3705355059523712E-3</v>
      </c>
      <c r="Z301" s="7">
        <f>AVERAGE(Brahmaputra!N295:N306)-AVERAGE(Brahmaputra!$N$2:$N$349)</f>
        <v>-0.35894998474137885</v>
      </c>
      <c r="AA301" s="7">
        <f t="shared" si="77"/>
        <v>-0.56486741089285708</v>
      </c>
      <c r="AB301" s="7">
        <f>Brahmaputra!N301-Z301-AA301-AVERAGE(Brahmaputra!$N$2:$N$349)</f>
        <v>4.2073758392856764E-2</v>
      </c>
      <c r="AC301" s="7">
        <f>AVERAGE(Brahmaputra!O295:O306)-AVERAGE(Brahmaputra!$O$2:$O$349)</f>
        <v>-0.45333385114942359</v>
      </c>
      <c r="AD301" s="7">
        <f t="shared" si="78"/>
        <v>-1.8336483524702381</v>
      </c>
      <c r="AE301" s="7">
        <f>Brahmaputra!O301-AC301-AD301-AVERAGE(Brahmaputra!$O$2:$O$349)</f>
        <v>-0.22615084169642685</v>
      </c>
      <c r="AF301" s="7">
        <f>AVERAGE(Brahmaputra!P295:P306)-AVERAGE(Brahmaputra!$P$2:$P$349)</f>
        <v>-0.18279655341953993</v>
      </c>
      <c r="AG301" s="7">
        <f t="shared" si="79"/>
        <v>-0.76901577732142856</v>
      </c>
      <c r="AH301" s="7">
        <f>Brahmaputra!P301-AF301-AG301-AVERAGE(Brahmaputra!$P$2:$P$349)</f>
        <v>0.19153621398809517</v>
      </c>
    </row>
    <row r="302" spans="1:34" x14ac:dyDescent="0.2">
      <c r="A302" s="3">
        <v>42019</v>
      </c>
      <c r="B302">
        <f t="shared" si="68"/>
        <v>2015</v>
      </c>
      <c r="C302">
        <f t="shared" si="69"/>
        <v>1</v>
      </c>
      <c r="D302" s="7">
        <f>AVERAGE(Brahmaputra!D296:D307)</f>
        <v>-11.913614035</v>
      </c>
      <c r="E302" s="7">
        <f t="shared" si="70"/>
        <v>-9.8310118021726201</v>
      </c>
      <c r="F302" s="7">
        <f>Brahmaputra!D302-D302-E302</f>
        <v>0.43791463717262147</v>
      </c>
      <c r="G302" s="7"/>
      <c r="H302" s="7">
        <f>AVERAGE(Brahmaputra!H296:H307)-AVERAGE(Brahmaputra!$H$2:$H$349)</f>
        <v>-0.65151749591973385</v>
      </c>
      <c r="I302" s="7">
        <f t="shared" si="71"/>
        <v>-0.70243490354141613</v>
      </c>
      <c r="J302" s="7">
        <f>Brahmaputra!H302-H302-I302-AVERAGE(Brahmaputra!$H$2:$H$349)</f>
        <v>5.7476405208149117E-2</v>
      </c>
      <c r="K302" s="7">
        <f>AVERAGE(Brahmaputra!I296:I307)-AVERAGE(Brahmaputra!$I$2:$I$349)</f>
        <v>-9.2675588980460191</v>
      </c>
      <c r="L302" s="7">
        <f t="shared" si="72"/>
        <v>-0.18310013217261201</v>
      </c>
      <c r="M302" s="7">
        <f>Brahmaputra!I302-K302-L302-AVERAGE(Brahmaputra!$I$2:$I$349)</f>
        <v>-1.3006458660726139E-2</v>
      </c>
      <c r="N302" s="7">
        <f>AVERAGE(Brahmaputra!J296:J307)-AVERAGE(Brahmaputra!$J$2:$J$349)</f>
        <v>-0.48879831810345031</v>
      </c>
      <c r="O302" s="7">
        <f t="shared" si="73"/>
        <v>-2.6937458217857149</v>
      </c>
      <c r="P302" s="7">
        <f>Brahmaputra!J302-N302-O302-AVERAGE(Brahmaputra!$J$2:$J$349)</f>
        <v>0.3056347084523825</v>
      </c>
      <c r="Q302" s="7">
        <f>AVERAGE(Brahmaputra!K296:K307)-AVERAGE(Brahmaputra!$K$2:$K$349)</f>
        <v>9.2095119540228643E-3</v>
      </c>
      <c r="R302" s="7">
        <f t="shared" si="74"/>
        <v>0.284020681547619</v>
      </c>
      <c r="S302" s="7">
        <f>Brahmaputra!K302-Q302-R302-AVERAGE(Brahmaputra!$K$2:$K$349)</f>
        <v>-2.4283744880952418E-2</v>
      </c>
      <c r="T302" s="7">
        <f>AVERAGE(Brahmaputra!L296:L307)-AVERAGE(Brahmaputra!$L$2:$L$349)</f>
        <v>-0.69772342192528303</v>
      </c>
      <c r="U302" s="7">
        <f t="shared" si="75"/>
        <v>-3.5539900079464291</v>
      </c>
      <c r="V302" s="7">
        <f>Brahmaputra!L302-T302-U302-AVERAGE(Brahmaputra!$L$2:$L$349)</f>
        <v>0.33124759294642825</v>
      </c>
      <c r="W302" s="7">
        <f>AVERAGE(Brahmaputra!M296:M307)-AVERAGE(Brahmaputra!$M$2:$M$349)</f>
        <v>-3.9726559482758383E-3</v>
      </c>
      <c r="X302" s="7">
        <f t="shared" si="76"/>
        <v>-1.2000330327380931E-2</v>
      </c>
      <c r="Y302" s="7">
        <f>Brahmaputra!M302-W302-X302-AVERAGE(Brahmaputra!$M$2:$M$349)</f>
        <v>3.8526866071425525E-4</v>
      </c>
      <c r="Z302" s="7">
        <f>AVERAGE(Brahmaputra!N296:N307)-AVERAGE(Brahmaputra!$N$2:$N$349)</f>
        <v>-0.30567604307471208</v>
      </c>
      <c r="AA302" s="7">
        <f t="shared" si="77"/>
        <v>0.22313553074404791</v>
      </c>
      <c r="AB302" s="7">
        <f>Brahmaputra!N302-Z302-AA302-AVERAGE(Brahmaputra!$N$2:$N$349)</f>
        <v>-6.7780224910714448E-2</v>
      </c>
      <c r="AC302" s="7">
        <f>AVERAGE(Brahmaputra!O296:O307)-AVERAGE(Brahmaputra!$O$2:$O$349)</f>
        <v>-0.41652329448275704</v>
      </c>
      <c r="AD302" s="7">
        <f t="shared" si="78"/>
        <v>-2.4335143675297619</v>
      </c>
      <c r="AE302" s="7">
        <f>Brahmaputra!O302-AC302-AD302-AVERAGE(Brahmaputra!$O$2:$O$349)</f>
        <v>-0.2408932733035698</v>
      </c>
      <c r="AF302" s="7">
        <f>AVERAGE(Brahmaputra!P296:P307)-AVERAGE(Brahmaputra!$P$2:$P$349)</f>
        <v>-9.1049905086206695E-2</v>
      </c>
      <c r="AG302" s="7">
        <f t="shared" si="79"/>
        <v>-0.75938111583333334</v>
      </c>
      <c r="AH302" s="7">
        <f>Brahmaputra!P302-AF302-AG302-AVERAGE(Brahmaputra!$P$2:$P$349)</f>
        <v>8.9131394166666711E-2</v>
      </c>
    </row>
    <row r="303" spans="1:34" x14ac:dyDescent="0.2">
      <c r="A303" s="3">
        <v>42050</v>
      </c>
      <c r="B303">
        <f t="shared" si="68"/>
        <v>2015</v>
      </c>
      <c r="C303">
        <f t="shared" si="69"/>
        <v>2</v>
      </c>
      <c r="D303" s="7">
        <f>AVERAGE(Brahmaputra!D297:D308)</f>
        <v>-11.973466396666668</v>
      </c>
      <c r="E303" s="7">
        <f t="shared" si="70"/>
        <v>-10.399447832172621</v>
      </c>
      <c r="F303" s="7">
        <f>Brahmaputra!D303-D303-E303</f>
        <v>-0.30608472116071184</v>
      </c>
      <c r="G303" s="7"/>
      <c r="H303" s="7">
        <f>AVERAGE(Brahmaputra!H297:H308)-AVERAGE(Brahmaputra!$H$2:$H$349)</f>
        <v>-0.59185563091966742</v>
      </c>
      <c r="I303" s="7">
        <f t="shared" si="71"/>
        <v>-1.1313571025597184</v>
      </c>
      <c r="J303" s="7">
        <f>Brahmaputra!H303-H303-I303-AVERAGE(Brahmaputra!$H$2:$H$349)</f>
        <v>4.0750409226347983E-2</v>
      </c>
      <c r="K303" s="7">
        <f>AVERAGE(Brahmaputra!I297:I308)-AVERAGE(Brahmaputra!$I$2:$I$349)</f>
        <v>-9.3263847080460209</v>
      </c>
      <c r="L303" s="7">
        <f t="shared" si="72"/>
        <v>5.4967789672630829E-2</v>
      </c>
      <c r="M303" s="7">
        <f>Brahmaputra!I303-K303-L303-AVERAGE(Brahmaputra!$I$2:$I$349)</f>
        <v>-9.9978670505961986E-2</v>
      </c>
      <c r="N303" s="7">
        <f>AVERAGE(Brahmaputra!J297:J308)-AVERAGE(Brahmaputra!$J$2:$J$349)</f>
        <v>-0.45196225060344952</v>
      </c>
      <c r="O303" s="7">
        <f t="shared" si="73"/>
        <v>-3.2128204064583334</v>
      </c>
      <c r="P303" s="7">
        <f>Brahmaputra!J303-N303-O303-AVERAGE(Brahmaputra!$J$2:$J$349)</f>
        <v>0.26687450562499926</v>
      </c>
      <c r="Q303" s="7">
        <f>AVERAGE(Brahmaputra!K297:K308)-AVERAGE(Brahmaputra!$K$2:$K$349)</f>
        <v>1.3888984454022868E-2</v>
      </c>
      <c r="R303" s="7">
        <f t="shared" si="74"/>
        <v>3.4406856696428567E-2</v>
      </c>
      <c r="S303" s="7">
        <f>Brahmaputra!K303-Q303-R303-AVERAGE(Brahmaputra!$K$2:$K$349)</f>
        <v>-1.8368132529761938E-2</v>
      </c>
      <c r="T303" s="7">
        <f>AVERAGE(Brahmaputra!L297:L308)-AVERAGE(Brahmaputra!$L$2:$L$349)</f>
        <v>-0.80505088359195032</v>
      </c>
      <c r="U303" s="7">
        <f t="shared" si="75"/>
        <v>-3.8932249065476183</v>
      </c>
      <c r="V303" s="7">
        <f>Brahmaputra!L303-T303-U303-AVERAGE(Brahmaputra!$L$2:$L$349)</f>
        <v>0.29411897321428526</v>
      </c>
      <c r="W303" s="7">
        <f>AVERAGE(Brahmaputra!M297:M308)-AVERAGE(Brahmaputra!$M$2:$M$349)</f>
        <v>-3.7122259482758324E-3</v>
      </c>
      <c r="X303" s="7">
        <f t="shared" si="76"/>
        <v>-1.1441993244047627E-2</v>
      </c>
      <c r="Y303" s="7">
        <f>Brahmaputra!M303-W303-X303-AVERAGE(Brahmaputra!$M$2:$M$349)</f>
        <v>2.4741157738095154E-4</v>
      </c>
      <c r="Z303" s="7">
        <f>AVERAGE(Brahmaputra!N297:N308)-AVERAGE(Brahmaputra!$N$2:$N$349)</f>
        <v>-0.30033663724137893</v>
      </c>
      <c r="AA303" s="7">
        <f t="shared" si="77"/>
        <v>1.2550268405654763</v>
      </c>
      <c r="AB303" s="7">
        <f>Brahmaputra!N303-Z303-AA303-AVERAGE(Brahmaputra!$N$2:$N$349)</f>
        <v>-0.3753167005654765</v>
      </c>
      <c r="AC303" s="7">
        <f>AVERAGE(Brahmaputra!O297:O308)-AVERAGE(Brahmaputra!$O$2:$O$349)</f>
        <v>-0.42236224531608801</v>
      </c>
      <c r="AD303" s="7">
        <f t="shared" si="78"/>
        <v>-2.758445452797619</v>
      </c>
      <c r="AE303" s="7">
        <f>Brahmaputra!O303-AC303-AD303-AVERAGE(Brahmaputra!$O$2:$O$349)</f>
        <v>-0.48153007720238161</v>
      </c>
      <c r="AF303" s="7">
        <f>AVERAGE(Brahmaputra!P297:P308)-AVERAGE(Brahmaputra!$P$2:$P$349)</f>
        <v>-8.5687195919539882E-2</v>
      </c>
      <c r="AG303" s="7">
        <f t="shared" si="79"/>
        <v>-0.73655440919642856</v>
      </c>
      <c r="AH303" s="7">
        <f>Brahmaputra!P303-AF303-AG303-AVERAGE(Brahmaputra!$P$2:$P$349)</f>
        <v>6.7111538363095136E-2</v>
      </c>
    </row>
    <row r="304" spans="1:34" x14ac:dyDescent="0.2">
      <c r="A304" s="3">
        <v>42078</v>
      </c>
      <c r="B304">
        <f t="shared" si="68"/>
        <v>2015</v>
      </c>
      <c r="C304">
        <f t="shared" si="69"/>
        <v>3</v>
      </c>
      <c r="D304" s="7">
        <f>AVERAGE(Brahmaputra!D298:D309)</f>
        <v>-12.144964566666667</v>
      </c>
      <c r="E304" s="7">
        <f t="shared" si="70"/>
        <v>-8.9591136421726176</v>
      </c>
      <c r="F304" s="7">
        <f>Brahmaputra!D304-D304-E304</f>
        <v>-1.139268961160715</v>
      </c>
      <c r="G304" s="7"/>
      <c r="H304" s="7">
        <f>AVERAGE(Brahmaputra!H298:H309)-AVERAGE(Brahmaputra!$H$2:$H$349)</f>
        <v>-0.5468930659195621</v>
      </c>
      <c r="I304" s="7">
        <f t="shared" si="71"/>
        <v>-1.4790100816072709</v>
      </c>
      <c r="J304" s="7">
        <f>Brahmaputra!H304-H304-I304-AVERAGE(Brahmaputra!$H$2:$H$349)</f>
        <v>2.8036232738486433E-3</v>
      </c>
      <c r="K304" s="7">
        <f>AVERAGE(Brahmaputra!I298:I309)-AVERAGE(Brahmaputra!$I$2:$I$349)</f>
        <v>-9.3805152622126826</v>
      </c>
      <c r="L304" s="7">
        <f t="shared" si="72"/>
        <v>0.38689349922620409</v>
      </c>
      <c r="M304" s="7">
        <f>Brahmaputra!I304-K304-L304-AVERAGE(Brahmaputra!$I$2:$I$349)</f>
        <v>-0.13573128589287364</v>
      </c>
      <c r="N304" s="7">
        <f>AVERAGE(Brahmaputra!J298:J309)-AVERAGE(Brahmaputra!$J$2:$J$349)</f>
        <v>-0.47539835977011657</v>
      </c>
      <c r="O304" s="7">
        <f t="shared" si="73"/>
        <v>-3.3254686616666671</v>
      </c>
      <c r="P304" s="7">
        <f>Brahmaputra!J304-N304-O304-AVERAGE(Brahmaputra!$J$2:$J$349)</f>
        <v>0.20751930000000041</v>
      </c>
      <c r="Q304" s="7">
        <f>AVERAGE(Brahmaputra!K298:K309)-AVERAGE(Brahmaputra!$K$2:$K$349)</f>
        <v>1.1700637787356194E-2</v>
      </c>
      <c r="R304" s="7">
        <f t="shared" si="74"/>
        <v>3.16305175892857E-2</v>
      </c>
      <c r="S304" s="7">
        <f>Brahmaputra!K304-Q304-R304-AVERAGE(Brahmaputra!$K$2:$K$349)</f>
        <v>-7.8598267559523705E-3</v>
      </c>
      <c r="T304" s="7">
        <f>AVERAGE(Brahmaputra!L298:L309)-AVERAGE(Brahmaputra!$L$2:$L$349)</f>
        <v>-0.93756091025861732</v>
      </c>
      <c r="U304" s="7">
        <f t="shared" si="75"/>
        <v>-3.7069207016071424</v>
      </c>
      <c r="V304" s="7">
        <f>Brahmaputra!L304-T304-U304-AVERAGE(Brahmaputra!$L$2:$L$349)</f>
        <v>7.3175724940476528E-2</v>
      </c>
      <c r="W304" s="7">
        <f>AVERAGE(Brahmaputra!M298:M309)-AVERAGE(Brahmaputra!$M$2:$M$349)</f>
        <v>-3.447743448275864E-3</v>
      </c>
      <c r="X304" s="7">
        <f t="shared" si="76"/>
        <v>-1.138205517857141E-2</v>
      </c>
      <c r="Y304" s="7">
        <f>Brahmaputra!M304-W304-X304-AVERAGE(Brahmaputra!$M$2:$M$349)</f>
        <v>-7.7008988095234043E-5</v>
      </c>
      <c r="Z304" s="7">
        <f>AVERAGE(Brahmaputra!N298:N309)-AVERAGE(Brahmaputra!$N$2:$N$349)</f>
        <v>-0.30063346807471292</v>
      </c>
      <c r="AA304" s="7">
        <f t="shared" si="77"/>
        <v>2.3465298505952386</v>
      </c>
      <c r="AB304" s="7">
        <f>Brahmaputra!N304-Z304-AA304-AVERAGE(Brahmaputra!$N$2:$N$349)</f>
        <v>-0.55359762976190474</v>
      </c>
      <c r="AC304" s="7">
        <f>AVERAGE(Brahmaputra!O298:O309)-AVERAGE(Brahmaputra!$O$2:$O$349)</f>
        <v>-0.42064626698275465</v>
      </c>
      <c r="AD304" s="7">
        <f t="shared" si="78"/>
        <v>-2.5350125833333319</v>
      </c>
      <c r="AE304" s="7">
        <f>Brahmaputra!O304-AC304-AD304-AVERAGE(Brahmaputra!$O$2:$O$349)</f>
        <v>-0.75174003500000186</v>
      </c>
      <c r="AF304" s="7">
        <f>AVERAGE(Brahmaputra!P298:P309)-AVERAGE(Brahmaputra!$P$2:$P$349)</f>
        <v>-9.1566608419539897E-2</v>
      </c>
      <c r="AG304" s="7">
        <f t="shared" si="79"/>
        <v>-0.6663830883035714</v>
      </c>
      <c r="AH304" s="7">
        <f>Brahmaputra!P304-AF304-AG304-AVERAGE(Brahmaputra!$P$2:$P$349)</f>
        <v>2.6238389970237974E-2</v>
      </c>
    </row>
    <row r="305" spans="1:34" x14ac:dyDescent="0.2">
      <c r="A305" s="3">
        <v>42109</v>
      </c>
      <c r="B305">
        <f t="shared" si="68"/>
        <v>2015</v>
      </c>
      <c r="C305">
        <f t="shared" si="69"/>
        <v>4</v>
      </c>
      <c r="D305" s="7">
        <f>AVERAGE(Brahmaputra!D299:D310)</f>
        <v>-12.099975174999999</v>
      </c>
      <c r="E305" s="7">
        <f t="shared" si="70"/>
        <v>-4.1105988170833339</v>
      </c>
      <c r="F305" s="7">
        <f>Brahmaputra!D305-D305-E305</f>
        <v>-0.19857326791666807</v>
      </c>
      <c r="G305" s="7"/>
      <c r="H305" s="7">
        <f>AVERAGE(Brahmaputra!H299:H310)-AVERAGE(Brahmaputra!$H$2:$H$349)</f>
        <v>-0.49914831425314787</v>
      </c>
      <c r="I305" s="7">
        <f t="shared" si="71"/>
        <v>-1.7137204121727336</v>
      </c>
      <c r="J305" s="7">
        <f>Brahmaputra!H305-H305-I305-AVERAGE(Brahmaputra!$H$2:$H$349)</f>
        <v>-5.0098967827125307E-2</v>
      </c>
      <c r="K305" s="7">
        <f>AVERAGE(Brahmaputra!I299:I310)-AVERAGE(Brahmaputra!$I$2:$I$349)</f>
        <v>-9.4616239913793549</v>
      </c>
      <c r="L305" s="7">
        <f t="shared" si="72"/>
        <v>0.71717339565478255</v>
      </c>
      <c r="M305" s="7">
        <f>Brahmaputra!I305-K305-L305-AVERAGE(Brahmaputra!$I$2:$I$349)</f>
        <v>-6.8015553154779695E-2</v>
      </c>
      <c r="N305" s="7">
        <f>AVERAGE(Brahmaputra!J299:J310)-AVERAGE(Brahmaputra!$J$2:$J$349)</f>
        <v>-0.46039451893678285</v>
      </c>
      <c r="O305" s="7">
        <f t="shared" si="73"/>
        <v>-2.9575804788095241</v>
      </c>
      <c r="P305" s="7">
        <f>Brahmaputra!J305-N305-O305-AVERAGE(Brahmaputra!$J$2:$J$349)</f>
        <v>9.3174566309524032E-2</v>
      </c>
      <c r="Q305" s="7">
        <f>AVERAGE(Brahmaputra!K299:K310)-AVERAGE(Brahmaputra!$K$2:$K$349)</f>
        <v>1.3956428620689465E-2</v>
      </c>
      <c r="R305" s="7">
        <f t="shared" si="74"/>
        <v>-6.7919355922619051E-2</v>
      </c>
      <c r="S305" s="7">
        <f>Brahmaputra!K305-Q305-R305-AVERAGE(Brahmaputra!$K$2:$K$349)</f>
        <v>-6.4211064077380919E-2</v>
      </c>
      <c r="T305" s="7">
        <f>AVERAGE(Brahmaputra!L299:L310)-AVERAGE(Brahmaputra!$L$2:$L$349)</f>
        <v>-0.89967937692528377</v>
      </c>
      <c r="U305" s="7">
        <f t="shared" si="75"/>
        <v>-2.2841316058333341</v>
      </c>
      <c r="V305" s="7">
        <f>Brahmaputra!L305-T305-U305-AVERAGE(Brahmaputra!$L$2:$L$349)</f>
        <v>8.8771955833333749E-2</v>
      </c>
      <c r="W305" s="7">
        <f>AVERAGE(Brahmaputra!M299:M310)-AVERAGE(Brahmaputra!$M$2:$M$349)</f>
        <v>-3.1832609482758678E-3</v>
      </c>
      <c r="X305" s="7">
        <f t="shared" si="76"/>
        <v>-6.833581175595238E-2</v>
      </c>
      <c r="Y305" s="7">
        <f>Brahmaputra!M305-W305-X305-AVERAGE(Brahmaputra!$M$2:$M$349)</f>
        <v>1.5068550892857469E-3</v>
      </c>
      <c r="Z305" s="7">
        <f>AVERAGE(Brahmaputra!N299:N310)-AVERAGE(Brahmaputra!$N$2:$N$349)</f>
        <v>-0.30106410224137936</v>
      </c>
      <c r="AA305" s="7">
        <f t="shared" si="77"/>
        <v>3.3466519697916675</v>
      </c>
      <c r="AB305" s="7">
        <f>Brahmaputra!N305-Z305-AA305-AVERAGE(Brahmaputra!$N$2:$N$349)</f>
        <v>-0.27281040479166752</v>
      </c>
      <c r="AC305" s="7">
        <f>AVERAGE(Brahmaputra!O299:O310)-AVERAGE(Brahmaputra!$O$2:$O$349)</f>
        <v>-0.42936451948275423</v>
      </c>
      <c r="AD305" s="7">
        <f t="shared" si="78"/>
        <v>-0.60610946633928542</v>
      </c>
      <c r="AE305" s="7">
        <f>Brahmaputra!O305-AC305-AD305-AVERAGE(Brahmaputra!$O$2:$O$349)</f>
        <v>0.13873069050595177</v>
      </c>
      <c r="AF305" s="7">
        <f>AVERAGE(Brahmaputra!P299:P310)-AVERAGE(Brahmaputra!$P$2:$P$349)</f>
        <v>-5.947026258620669E-2</v>
      </c>
      <c r="AG305" s="7">
        <f t="shared" si="79"/>
        <v>-0.47663300770833333</v>
      </c>
      <c r="AH305" s="7">
        <f>Brahmaputra!P305-AF305-AG305-AVERAGE(Brahmaputra!$P$2:$P$349)</f>
        <v>-6.5622566458333309E-2</v>
      </c>
    </row>
    <row r="306" spans="1:34" x14ac:dyDescent="0.2">
      <c r="A306" s="3">
        <v>42139</v>
      </c>
      <c r="B306">
        <f t="shared" si="68"/>
        <v>2015</v>
      </c>
      <c r="C306">
        <f t="shared" si="69"/>
        <v>5</v>
      </c>
      <c r="D306" s="7">
        <f>AVERAGE(Brahmaputra!D300:D311)</f>
        <v>-12.230038073333333</v>
      </c>
      <c r="E306" s="7">
        <f t="shared" si="70"/>
        <v>1.2718823487797624</v>
      </c>
      <c r="F306" s="7">
        <f>Brahmaputra!D306-D306-E306</f>
        <v>0.18737325455357001</v>
      </c>
      <c r="G306" s="7"/>
      <c r="H306" s="7">
        <f>AVERAGE(Brahmaputra!H300:H311)-AVERAGE(Brahmaputra!$H$2:$H$349)</f>
        <v>-0.47486140841954239</v>
      </c>
      <c r="I306" s="7">
        <f t="shared" si="71"/>
        <v>-1.3916413443748752</v>
      </c>
      <c r="J306" s="7">
        <f>Brahmaputra!H306-H306-I306-AVERAGE(Brahmaputra!$H$2:$H$349)</f>
        <v>-9.2815031458599151E-2</v>
      </c>
      <c r="K306" s="7">
        <f>AVERAGE(Brahmaputra!I300:I311)-AVERAGE(Brahmaputra!$I$2:$I$349)</f>
        <v>-9.5415660588793827</v>
      </c>
      <c r="L306" s="7">
        <f t="shared" si="72"/>
        <v>1.0434534668750075</v>
      </c>
      <c r="M306" s="7">
        <f>Brahmaputra!I306-K306-L306-AVERAGE(Brahmaputra!$I$2:$I$349)</f>
        <v>-6.0172646874974589E-2</v>
      </c>
      <c r="N306" s="7">
        <f>AVERAGE(Brahmaputra!J300:J311)-AVERAGE(Brahmaputra!$J$2:$J$349)</f>
        <v>-0.49556594810345045</v>
      </c>
      <c r="O306" s="7">
        <f t="shared" si="73"/>
        <v>-1.5444974760416668</v>
      </c>
      <c r="P306" s="7">
        <f>Brahmaputra!J306-N306-O306-AVERAGE(Brahmaputra!$J$2:$J$349)</f>
        <v>-5.5215472916660957E-3</v>
      </c>
      <c r="Q306" s="7">
        <f>AVERAGE(Brahmaputra!K300:K311)-AVERAGE(Brahmaputra!$K$2:$K$349)</f>
        <v>1.7819755287356187E-2</v>
      </c>
      <c r="R306" s="7">
        <f t="shared" si="74"/>
        <v>-6.0785711785714319E-2</v>
      </c>
      <c r="S306" s="7">
        <f>Brahmaputra!K306-Q306-R306-AVERAGE(Brahmaputra!$K$2:$K$349)</f>
        <v>-3.6169984880952355E-2</v>
      </c>
      <c r="T306" s="7">
        <f>AVERAGE(Brahmaputra!L300:L311)-AVERAGE(Brahmaputra!$L$2:$L$349)</f>
        <v>-0.9415695602586176</v>
      </c>
      <c r="U306" s="7">
        <f t="shared" si="75"/>
        <v>-0.1956460049107136</v>
      </c>
      <c r="V306" s="7">
        <f>Brahmaputra!L306-T306-U306-AVERAGE(Brahmaputra!$L$2:$L$349)</f>
        <v>0.16257625824404709</v>
      </c>
      <c r="W306" s="7">
        <f>AVERAGE(Brahmaputra!M300:M311)-AVERAGE(Brahmaputra!$M$2:$M$349)</f>
        <v>-2.9187792816091906E-3</v>
      </c>
      <c r="X306" s="7">
        <f t="shared" si="76"/>
        <v>-0.14760211184523811</v>
      </c>
      <c r="Y306" s="7">
        <f>Brahmaputra!M306-W306-X306-AVERAGE(Brahmaputra!$M$2:$M$349)</f>
        <v>2.4749135119047916E-3</v>
      </c>
      <c r="Z306" s="7">
        <f>AVERAGE(Brahmaputra!N300:N311)-AVERAGE(Brahmaputra!$N$2:$N$349)</f>
        <v>-0.30529595724137915</v>
      </c>
      <c r="AA306" s="7">
        <f t="shared" si="77"/>
        <v>2.2934716319345241</v>
      </c>
      <c r="AB306" s="7">
        <f>Brahmaputra!N306-Z306-AA306-AVERAGE(Brahmaputra!$N$2:$N$349)</f>
        <v>0.18108950806547597</v>
      </c>
      <c r="AC306" s="7">
        <f>AVERAGE(Brahmaputra!O300:O311)-AVERAGE(Brahmaputra!$O$2:$O$349)</f>
        <v>-0.41800530448275541</v>
      </c>
      <c r="AD306" s="7">
        <f t="shared" si="78"/>
        <v>1.3440184679761895</v>
      </c>
      <c r="AE306" s="7">
        <f>Brahmaputra!O306-AC306-AD306-AVERAGE(Brahmaputra!$O$2:$O$349)</f>
        <v>0.18294651119047778</v>
      </c>
      <c r="AF306" s="7">
        <f>AVERAGE(Brahmaputra!P300:P311)-AVERAGE(Brahmaputra!$P$2:$P$349)</f>
        <v>-6.8072054252873326E-2</v>
      </c>
      <c r="AG306" s="7">
        <f t="shared" si="79"/>
        <v>-6.8888486279761851E-2</v>
      </c>
      <c r="AH306" s="7">
        <f>Brahmaputra!P306-AF306-AG306-AVERAGE(Brahmaputra!$P$2:$P$349)</f>
        <v>-0.14704512622023813</v>
      </c>
    </row>
    <row r="307" spans="1:34" x14ac:dyDescent="0.2">
      <c r="A307" s="3">
        <v>42170</v>
      </c>
      <c r="B307">
        <f t="shared" si="68"/>
        <v>2015</v>
      </c>
      <c r="C307">
        <f t="shared" si="69"/>
        <v>6</v>
      </c>
      <c r="D307" s="7">
        <f>AVERAGE(Brahmaputra!D301:D312)</f>
        <v>-12.292395419166665</v>
      </c>
      <c r="E307" s="7">
        <f t="shared" si="70"/>
        <v>6.5332860436309508</v>
      </c>
      <c r="F307" s="7">
        <f>Brahmaputra!D307-D307-E307</f>
        <v>3.2222748955357146</v>
      </c>
      <c r="G307" s="7"/>
      <c r="H307" s="7">
        <f>AVERAGE(Brahmaputra!H301:H312)-AVERAGE(Brahmaputra!$H$2:$H$349)</f>
        <v>-0.45059484758633062</v>
      </c>
      <c r="I307" s="7">
        <f t="shared" si="71"/>
        <v>-0.33502070056533739</v>
      </c>
      <c r="J307" s="7">
        <f>Brahmaputra!H307-H307-I307-AVERAGE(Brahmaputra!$H$2:$H$349)</f>
        <v>0.40851211389860964</v>
      </c>
      <c r="K307" s="7">
        <f>AVERAGE(Brahmaputra!I301:I312)-AVERAGE(Brahmaputra!$I$2:$I$349)</f>
        <v>-9.6237568905460193</v>
      </c>
      <c r="L307" s="7">
        <f t="shared" si="72"/>
        <v>0.9158503669047775</v>
      </c>
      <c r="M307" s="7">
        <f>Brahmaputra!I307-K307-L307-AVERAGE(Brahmaputra!$I$2:$I$349)</f>
        <v>2.3510747618900041E-3</v>
      </c>
      <c r="N307" s="7">
        <f>AVERAGE(Brahmaputra!J301:J312)-AVERAGE(Brahmaputra!$J$2:$J$349)</f>
        <v>-0.5121917297701164</v>
      </c>
      <c r="O307" s="7">
        <f t="shared" si="73"/>
        <v>0.84369749714285636</v>
      </c>
      <c r="P307" s="7">
        <f>Brahmaputra!J307-N307-O307-AVERAGE(Brahmaputra!$J$2:$J$349)</f>
        <v>0.71060009119047596</v>
      </c>
      <c r="Q307" s="7">
        <f>AVERAGE(Brahmaputra!K301:K312)-AVERAGE(Brahmaputra!$K$2:$K$349)</f>
        <v>1.9143211954022799E-2</v>
      </c>
      <c r="R307" s="7">
        <f t="shared" si="74"/>
        <v>-5.5129099434523848E-2</v>
      </c>
      <c r="S307" s="7">
        <f>Brahmaputra!K307-Q307-R307-AVERAGE(Brahmaputra!$K$2:$K$349)</f>
        <v>4.4018846101190501E-2</v>
      </c>
      <c r="T307" s="7">
        <f>AVERAGE(Brahmaputra!L301:L312)-AVERAGE(Brahmaputra!$L$2:$L$349)</f>
        <v>-0.96035233525861674</v>
      </c>
      <c r="U307" s="7">
        <f t="shared" si="75"/>
        <v>2.7778064690476203</v>
      </c>
      <c r="V307" s="7">
        <f>Brahmaputra!L307-T307-U307-AVERAGE(Brahmaputra!$L$2:$L$349)</f>
        <v>0.82947284928571285</v>
      </c>
      <c r="W307" s="7">
        <f>AVERAGE(Brahmaputra!M301:M312)-AVERAGE(Brahmaputra!$M$2:$M$349)</f>
        <v>-2.675919281609207E-3</v>
      </c>
      <c r="X307" s="7">
        <f t="shared" si="76"/>
        <v>-6.6843621428571698E-3</v>
      </c>
      <c r="Y307" s="7">
        <f>Brahmaputra!M307-W307-X307-AVERAGE(Brahmaputra!$M$2:$M$349)</f>
        <v>1.9294138095238555E-3</v>
      </c>
      <c r="Z307" s="7">
        <f>AVERAGE(Brahmaputra!N301:N312)-AVERAGE(Brahmaputra!$N$2:$N$349)</f>
        <v>-0.29845575807471247</v>
      </c>
      <c r="AA307" s="7">
        <f t="shared" si="77"/>
        <v>-0.57267241250000045</v>
      </c>
      <c r="AB307" s="7">
        <f>Brahmaputra!N307-Z307-AA307-AVERAGE(Brahmaputra!$N$2:$N$349)</f>
        <v>0.16744053333333397</v>
      </c>
      <c r="AC307" s="7">
        <f>AVERAGE(Brahmaputra!O301:O312)-AVERAGE(Brahmaputra!$O$2:$O$349)</f>
        <v>-0.39564509864942199</v>
      </c>
      <c r="AD307" s="7">
        <f t="shared" si="78"/>
        <v>1.9995909377380947</v>
      </c>
      <c r="AE307" s="7">
        <f>Brahmaputra!O307-AC307-AD307-AVERAGE(Brahmaputra!$O$2:$O$349)</f>
        <v>0.39841593559523858</v>
      </c>
      <c r="AF307" s="7">
        <f>AVERAGE(Brahmaputra!P301:P312)-AVERAGE(Brahmaputra!$P$2:$P$349)</f>
        <v>-6.7863130919540104E-2</v>
      </c>
      <c r="AG307" s="7">
        <f t="shared" si="79"/>
        <v>0.96584900181547617</v>
      </c>
      <c r="AH307" s="7">
        <f>Brahmaputra!P307-AF307-AG307-AVERAGE(Brahmaputra!$P$2:$P$349)</f>
        <v>0.65950902235119058</v>
      </c>
    </row>
    <row r="308" spans="1:34" x14ac:dyDescent="0.2">
      <c r="A308" s="3">
        <v>42200</v>
      </c>
      <c r="B308">
        <f t="shared" si="68"/>
        <v>2015</v>
      </c>
      <c r="C308">
        <f t="shared" si="69"/>
        <v>7</v>
      </c>
      <c r="D308" s="7">
        <f>AVERAGE(Brahmaputra!D302:D313)</f>
        <v>-12.331817295833332</v>
      </c>
      <c r="E308" s="7">
        <f t="shared" si="70"/>
        <v>11.902680418601191</v>
      </c>
      <c r="F308" s="7">
        <f>Brahmaputra!D308-D308-E308</f>
        <v>-2.5707160227678596</v>
      </c>
      <c r="G308" s="7"/>
      <c r="H308" s="7">
        <f>AVERAGE(Brahmaputra!H302:H313)-AVERAGE(Brahmaputra!$H$2:$H$349)</f>
        <v>-0.42744217841959653</v>
      </c>
      <c r="I308" s="7">
        <f t="shared" si="71"/>
        <v>0.85920642654741641</v>
      </c>
      <c r="J308" s="7">
        <f>Brahmaputra!H308-H308-I308-AVERAGE(Brahmaputra!$H$2:$H$349)</f>
        <v>-6.5154302380847184E-2</v>
      </c>
      <c r="K308" s="7">
        <f>AVERAGE(Brahmaputra!I302:I313)-AVERAGE(Brahmaputra!$I$2:$I$349)</f>
        <v>-9.7059261047126881</v>
      </c>
      <c r="L308" s="7">
        <f t="shared" si="72"/>
        <v>8.4406965357146646E-2</v>
      </c>
      <c r="M308" s="7">
        <f>Brahmaputra!I308-K308-L308-AVERAGE(Brahmaputra!$I$2:$I$349)</f>
        <v>0.17766719047618551</v>
      </c>
      <c r="N308" s="7">
        <f>AVERAGE(Brahmaputra!J302:J313)-AVERAGE(Brahmaputra!$J$2:$J$349)</f>
        <v>-0.52282468143678296</v>
      </c>
      <c r="O308" s="7">
        <f t="shared" si="73"/>
        <v>3.7229272643154747</v>
      </c>
      <c r="P308" s="7">
        <f>Brahmaputra!J308-N308-O308-AVERAGE(Brahmaputra!$J$2:$J$349)</f>
        <v>-0.74621160431547473</v>
      </c>
      <c r="Q308" s="7">
        <f>AVERAGE(Brahmaputra!K302:K313)-AVERAGE(Brahmaputra!$K$2:$K$349)</f>
        <v>1.8986625287356174E-2</v>
      </c>
      <c r="R308" s="7">
        <f t="shared" si="74"/>
        <v>-0.16249005544642856</v>
      </c>
      <c r="S308" s="7">
        <f>Brahmaputra!K308-Q308-R308-AVERAGE(Brahmaputra!$K$2:$K$349)</f>
        <v>4.4129938779761846E-2</v>
      </c>
      <c r="T308" s="7">
        <f>AVERAGE(Brahmaputra!L302:L313)-AVERAGE(Brahmaputra!$L$2:$L$349)</f>
        <v>-0.98081264275861813</v>
      </c>
      <c r="U308" s="7">
        <f t="shared" si="75"/>
        <v>5.2761234117559557</v>
      </c>
      <c r="V308" s="7">
        <f>Brahmaputra!L308-T308-U308-AVERAGE(Brahmaputra!$L$2:$L$349)</f>
        <v>-1.4469401159226205</v>
      </c>
      <c r="W308" s="7">
        <f>AVERAGE(Brahmaputra!M302:M313)-AVERAGE(Brahmaputra!$M$2:$M$349)</f>
        <v>-2.6650601149425246E-3</v>
      </c>
      <c r="X308" s="7">
        <f t="shared" si="76"/>
        <v>8.9854504851190509E-2</v>
      </c>
      <c r="Y308" s="7">
        <f>Brahmaputra!M308-W308-X308-AVERAGE(Brahmaputra!$M$2:$M$349)</f>
        <v>-1.4096423511904821E-3</v>
      </c>
      <c r="Z308" s="7">
        <f>AVERAGE(Brahmaputra!N302:N313)-AVERAGE(Brahmaputra!$N$2:$N$349)</f>
        <v>-0.29189957557471247</v>
      </c>
      <c r="AA308" s="7">
        <f t="shared" si="77"/>
        <v>-1.6842659136904763</v>
      </c>
      <c r="AB308" s="7">
        <f>Brahmaputra!N308-Z308-AA308-AVERAGE(Brahmaputra!$N$2:$N$349)</f>
        <v>9.5914032023809881E-2</v>
      </c>
      <c r="AC308" s="7">
        <f>AVERAGE(Brahmaputra!O302:O313)-AVERAGE(Brahmaputra!$O$2:$O$349)</f>
        <v>-0.3514820703160888</v>
      </c>
      <c r="AD308" s="7">
        <f t="shared" si="78"/>
        <v>1.8777756315773804</v>
      </c>
      <c r="AE308" s="7">
        <f>Brahmaputra!O308-AC308-AD308-AVERAGE(Brahmaputra!$O$2:$O$349)</f>
        <v>0.2721306834226187</v>
      </c>
      <c r="AF308" s="7">
        <f>AVERAGE(Brahmaputra!P302:P313)-AVERAGE(Brahmaputra!$P$2:$P$349)</f>
        <v>-6.7751690919540142E-2</v>
      </c>
      <c r="AG308" s="7">
        <f t="shared" si="79"/>
        <v>1.8391404206845241</v>
      </c>
      <c r="AH308" s="7">
        <f>Brahmaputra!P308-AF308-AG308-AVERAGE(Brahmaputra!$P$2:$P$349)</f>
        <v>-0.90084535651785735</v>
      </c>
    </row>
    <row r="309" spans="1:34" x14ac:dyDescent="0.2">
      <c r="A309" s="3">
        <v>42231</v>
      </c>
      <c r="B309">
        <f t="shared" si="68"/>
        <v>2015</v>
      </c>
      <c r="C309">
        <f t="shared" si="69"/>
        <v>8</v>
      </c>
      <c r="D309" s="7">
        <f>AVERAGE(Brahmaputra!D303:D314)</f>
        <v>-12.370827184166666</v>
      </c>
      <c r="E309" s="7">
        <f t="shared" si="70"/>
        <v>11.76650009080357</v>
      </c>
      <c r="F309" s="7">
        <f>Brahmaputra!D309-D309-E309</f>
        <v>-0.83335601663690362</v>
      </c>
      <c r="G309" s="7"/>
      <c r="H309" s="7">
        <f>AVERAGE(Brahmaputra!H303:H314)-AVERAGE(Brahmaputra!$H$2:$H$349)</f>
        <v>-0.40417252508621004</v>
      </c>
      <c r="I309" s="7">
        <f t="shared" si="71"/>
        <v>1.5773398983329798</v>
      </c>
      <c r="J309" s="7">
        <f>Brahmaputra!H309-H309-I309-AVERAGE(Brahmaputra!$H$2:$H$349)</f>
        <v>-1.7250787499733633E-2</v>
      </c>
      <c r="K309" s="7">
        <f>AVERAGE(Brahmaputra!I303:I314)-AVERAGE(Brahmaputra!$I$2:$I$349)</f>
        <v>-9.7849837980460279</v>
      </c>
      <c r="L309" s="7">
        <f t="shared" si="72"/>
        <v>-0.7963218462797812</v>
      </c>
      <c r="M309" s="7">
        <f>Brahmaputra!I309-K309-L309-AVERAGE(Brahmaputra!$I$2:$I$349)</f>
        <v>0.32250465544645124</v>
      </c>
      <c r="N309" s="7">
        <f>AVERAGE(Brahmaputra!J303:J314)-AVERAGE(Brahmaputra!$J$2:$J$349)</f>
        <v>-0.52598367810344948</v>
      </c>
      <c r="O309" s="7">
        <f t="shared" si="73"/>
        <v>4.498384583601192</v>
      </c>
      <c r="P309" s="7">
        <f>Brahmaputra!J309-N309-O309-AVERAGE(Brahmaputra!$J$2:$J$349)</f>
        <v>-0.86263805693452511</v>
      </c>
      <c r="Q309" s="7">
        <f>AVERAGE(Brahmaputra!K303:K314)-AVERAGE(Brahmaputra!$K$2:$K$349)</f>
        <v>1.9025402787356149E-2</v>
      </c>
      <c r="R309" s="7">
        <f t="shared" si="74"/>
        <v>-0.19940513428571427</v>
      </c>
      <c r="S309" s="7">
        <f>Brahmaputra!K309-Q309-R309-AVERAGE(Brahmaputra!$K$2:$K$349)</f>
        <v>-2.925945988095241E-2</v>
      </c>
      <c r="T309" s="7">
        <f>AVERAGE(Brahmaputra!L303:L314)-AVERAGE(Brahmaputra!$L$2:$L$349)</f>
        <v>-0.99939210609195062</v>
      </c>
      <c r="U309" s="7">
        <f t="shared" si="75"/>
        <v>5.5353023097916658</v>
      </c>
      <c r="V309" s="7">
        <f>Brahmaputra!L309-T309-U309-AVERAGE(Brahmaputra!$L$2:$L$349)</f>
        <v>-0.72088954062500044</v>
      </c>
      <c r="W309" s="7">
        <f>AVERAGE(Brahmaputra!M303:M314)-AVERAGE(Brahmaputra!$M$2:$M$349)</f>
        <v>-2.6293142816091741E-3</v>
      </c>
      <c r="X309" s="7">
        <f t="shared" si="76"/>
        <v>9.0235917232142832E-2</v>
      </c>
      <c r="Y309" s="7">
        <f>Brahmaputra!M309-W309-X309-AVERAGE(Brahmaputra!$M$2:$M$349)</f>
        <v>-1.7767405654761648E-3</v>
      </c>
      <c r="Z309" s="7">
        <f>AVERAGE(Brahmaputra!N303:N314)-AVERAGE(Brahmaputra!$N$2:$N$349)</f>
        <v>-0.3025765655747128</v>
      </c>
      <c r="AA309" s="7">
        <f t="shared" si="77"/>
        <v>-1.9590079183928573</v>
      </c>
      <c r="AB309" s="7">
        <f>Brahmaputra!N309-Z309-AA309-AVERAGE(Brahmaputra!$N$2:$N$349)</f>
        <v>0.26937375672619135</v>
      </c>
      <c r="AC309" s="7">
        <f>AVERAGE(Brahmaputra!O303:O314)-AVERAGE(Brahmaputra!$O$2:$O$349)</f>
        <v>-0.30241175198275538</v>
      </c>
      <c r="AD309" s="7">
        <f t="shared" si="78"/>
        <v>1.8896907220535706</v>
      </c>
      <c r="AE309" s="7">
        <f>Brahmaputra!O309-AC309-AD309-AVERAGE(Brahmaputra!$O$2:$O$349)</f>
        <v>0.35667693461309646</v>
      </c>
      <c r="AF309" s="7">
        <f>AVERAGE(Brahmaputra!P303:P314)-AVERAGE(Brahmaputra!$P$2:$P$349)</f>
        <v>-6.7705182586206725E-2</v>
      </c>
      <c r="AG309" s="7">
        <f t="shared" si="79"/>
        <v>1.1302839557142861</v>
      </c>
      <c r="AH309" s="7">
        <f>Brahmaputra!P309-AF309-AG309-AVERAGE(Brahmaputra!$P$2:$P$349)</f>
        <v>-0.15008767988095273</v>
      </c>
    </row>
    <row r="310" spans="1:34" x14ac:dyDescent="0.2">
      <c r="A310" s="3">
        <v>42262</v>
      </c>
      <c r="B310">
        <f t="shared" si="68"/>
        <v>2015</v>
      </c>
      <c r="C310">
        <f t="shared" si="69"/>
        <v>9</v>
      </c>
      <c r="D310" s="7">
        <f>AVERAGE(Brahmaputra!D304:D315)</f>
        <v>-12.394926851666668</v>
      </c>
      <c r="E310" s="7">
        <f t="shared" si="70"/>
        <v>9.5500981902678568</v>
      </c>
      <c r="F310" s="7">
        <f>Brahmaputra!D310-D310-E310</f>
        <v>1.9788711013988109</v>
      </c>
      <c r="G310" s="7"/>
      <c r="H310" s="7">
        <f>AVERAGE(Brahmaputra!H304:H315)-AVERAGE(Brahmaputra!$H$2:$H$349)</f>
        <v>-0.3831103092528565</v>
      </c>
      <c r="I310" s="7">
        <f t="shared" si="71"/>
        <v>1.8639302937797311</v>
      </c>
      <c r="J310" s="7">
        <f>Brahmaputra!H310-H310-I310-AVERAGE(Brahmaputra!$H$2:$H$349)</f>
        <v>0.2414418212201781</v>
      </c>
      <c r="K310" s="7">
        <f>AVERAGE(Brahmaputra!I304:I315)-AVERAGE(Brahmaputra!$I$2:$I$349)</f>
        <v>-9.8577961963793541</v>
      </c>
      <c r="L310" s="7">
        <f t="shared" si="72"/>
        <v>-0.99622113336312168</v>
      </c>
      <c r="M310" s="7">
        <f>Brahmaputra!I310-K310-L310-AVERAGE(Brahmaputra!$I$2:$I$349)</f>
        <v>-6.1291368780302946E-6</v>
      </c>
      <c r="N310" s="7">
        <f>AVERAGE(Brahmaputra!J304:J315)-AVERAGE(Brahmaputra!$J$2:$J$349)</f>
        <v>-0.5233763864367833</v>
      </c>
      <c r="O310" s="7">
        <f t="shared" si="73"/>
        <v>4.1451948143452384</v>
      </c>
      <c r="P310" s="7">
        <f>Brahmaputra!J310-N310-O310-AVERAGE(Brahmaputra!$J$2:$J$349)</f>
        <v>0.26802093065476207</v>
      </c>
      <c r="Q310" s="7">
        <f>AVERAGE(Brahmaputra!K304:K315)-AVERAGE(Brahmaputra!$K$2:$K$349)</f>
        <v>1.989081778735613E-2</v>
      </c>
      <c r="R310" s="7">
        <f t="shared" si="74"/>
        <v>-0.1654841590773809</v>
      </c>
      <c r="S310" s="7">
        <f>Brahmaputra!K310-Q310-R310-AVERAGE(Brahmaputra!$K$2:$K$349)</f>
        <v>3.0690299107142827E-3</v>
      </c>
      <c r="T310" s="7">
        <f>AVERAGE(Brahmaputra!L304:L315)-AVERAGE(Brahmaputra!$L$2:$L$349)</f>
        <v>-1.0079722744252839</v>
      </c>
      <c r="U310" s="7">
        <f t="shared" si="75"/>
        <v>4.2957818960714302</v>
      </c>
      <c r="V310" s="7">
        <f>Brahmaputra!L310-T310-U310-AVERAGE(Brahmaputra!$L$2:$L$349)</f>
        <v>0.31617532142856852</v>
      </c>
      <c r="W310" s="7">
        <f>AVERAGE(Brahmaputra!M304:M315)-AVERAGE(Brahmaputra!$M$2:$M$349)</f>
        <v>-2.5943526149425078E-3</v>
      </c>
      <c r="X310" s="7">
        <f t="shared" si="76"/>
        <v>9.0269482291666647E-2</v>
      </c>
      <c r="Y310" s="7">
        <f>Brahmaputra!M310-W310-X310-AVERAGE(Brahmaputra!$M$2:$M$349)</f>
        <v>-1.8452672916666468E-3</v>
      </c>
      <c r="Z310" s="7">
        <f>AVERAGE(Brahmaputra!N304:N315)-AVERAGE(Brahmaputra!$N$2:$N$349)</f>
        <v>-0.3413139022413787</v>
      </c>
      <c r="AA310" s="7">
        <f t="shared" si="77"/>
        <v>-1.9931098811904762</v>
      </c>
      <c r="AB310" s="7">
        <f>Brahmaputra!N310-Z310-AA310-AVERAGE(Brahmaputra!$N$2:$N$349)</f>
        <v>0.33369317619047578</v>
      </c>
      <c r="AC310" s="7">
        <f>AVERAGE(Brahmaputra!O304:O315)-AVERAGE(Brahmaputra!$O$2:$O$349)</f>
        <v>-0.23190029198275486</v>
      </c>
      <c r="AD310" s="7">
        <f t="shared" si="78"/>
        <v>1.7862872265773841</v>
      </c>
      <c r="AE310" s="7">
        <f>Brahmaputra!O310-AC310-AD310-AVERAGE(Brahmaputra!$O$2:$O$349)</f>
        <v>0.19387309008928177</v>
      </c>
      <c r="AF310" s="7">
        <f>AVERAGE(Brahmaputra!P304:P315)-AVERAGE(Brahmaputra!$P$2:$P$349)</f>
        <v>-6.6757923419540011E-2</v>
      </c>
      <c r="AG310" s="7">
        <f t="shared" si="79"/>
        <v>0.52345403125000023</v>
      </c>
      <c r="AH310" s="7">
        <f>Brahmaputra!P310-AF310-AG310-AVERAGE(Brahmaputra!$P$2:$P$349)</f>
        <v>0.62447481541666661</v>
      </c>
    </row>
    <row r="311" spans="1:34" x14ac:dyDescent="0.2">
      <c r="A311" s="3">
        <v>42292</v>
      </c>
      <c r="B311">
        <f t="shared" si="68"/>
        <v>2015</v>
      </c>
      <c r="C311">
        <f t="shared" si="69"/>
        <v>10</v>
      </c>
      <c r="D311" s="7">
        <f>AVERAGE(Brahmaputra!D305:D316)</f>
        <v>-12.425692544166667</v>
      </c>
      <c r="E311" s="7">
        <f t="shared" si="70"/>
        <v>3.1015316704166667</v>
      </c>
      <c r="F311" s="7">
        <f>Brahmaputra!D311-D311-E311</f>
        <v>-1.5159212962500002</v>
      </c>
      <c r="G311" s="7"/>
      <c r="H311" s="7">
        <f>AVERAGE(Brahmaputra!H305:H316)-AVERAGE(Brahmaputra!$H$2:$H$349)</f>
        <v>-0.36431148091946852</v>
      </c>
      <c r="I311" s="7">
        <f t="shared" si="71"/>
        <v>1.5615270709822653</v>
      </c>
      <c r="J311" s="7">
        <f>Brahmaputra!H311-H311-I311-AVERAGE(Brahmaputra!$H$2:$H$349)</f>
        <v>-9.9160334315797627E-2</v>
      </c>
      <c r="K311" s="7">
        <f>AVERAGE(Brahmaputra!I305:I316)-AVERAGE(Brahmaputra!$I$2:$I$349)</f>
        <v>-9.9335173013793394</v>
      </c>
      <c r="L311" s="7">
        <f t="shared" si="72"/>
        <v>-0.68984669729167081</v>
      </c>
      <c r="M311" s="7">
        <f>Brahmaputra!I311-K311-L311-AVERAGE(Brahmaputra!$I$2:$I$349)</f>
        <v>-9.6038800208347652E-2</v>
      </c>
      <c r="N311" s="7">
        <f>AVERAGE(Brahmaputra!J305:J316)-AVERAGE(Brahmaputra!$J$2:$J$349)</f>
        <v>-0.51877249393678326</v>
      </c>
      <c r="O311" s="7">
        <f t="shared" si="73"/>
        <v>2.2050390265773805</v>
      </c>
      <c r="P311" s="7">
        <f>Brahmaputra!J311-N311-O311-AVERAGE(Brahmaputra!$J$2:$J$349)</f>
        <v>-0.47505419407738003</v>
      </c>
      <c r="Q311" s="7">
        <f>AVERAGE(Brahmaputra!K305:K316)-AVERAGE(Brahmaputra!$K$2:$K$349)</f>
        <v>2.1095827787356136E-2</v>
      </c>
      <c r="R311" s="7">
        <f t="shared" si="74"/>
        <v>-3.8391004761904712E-2</v>
      </c>
      <c r="S311" s="7">
        <f>Brahmaputra!K311-Q311-R311-AVERAGE(Brahmaputra!$K$2:$K$349)</f>
        <v>0.11858177559523808</v>
      </c>
      <c r="T311" s="7">
        <f>AVERAGE(Brahmaputra!L305:L316)-AVERAGE(Brahmaputra!$L$2:$L$349)</f>
        <v>-1.0007171177586178</v>
      </c>
      <c r="U311" s="7">
        <f t="shared" si="75"/>
        <v>0.73292811175595229</v>
      </c>
      <c r="V311" s="7">
        <f>Brahmaputra!L311-T311-U311-AVERAGE(Brahmaputra!$L$2:$L$349)</f>
        <v>-0.83967615092261827</v>
      </c>
      <c r="W311" s="7">
        <f>AVERAGE(Brahmaputra!M305:M316)-AVERAGE(Brahmaputra!$M$2:$M$349)</f>
        <v>-2.5593909482758415E-3</v>
      </c>
      <c r="X311" s="7">
        <f t="shared" si="76"/>
        <v>9.0308443422619095E-2</v>
      </c>
      <c r="Y311" s="7">
        <f>Brahmaputra!M311-W311-X311-AVERAGE(Brahmaputra!$M$2:$M$349)</f>
        <v>-1.9061000892857671E-3</v>
      </c>
      <c r="Z311" s="7">
        <f>AVERAGE(Brahmaputra!N305:N316)-AVERAGE(Brahmaputra!$N$2:$N$349)</f>
        <v>-0.40531683390804552</v>
      </c>
      <c r="AA311" s="7">
        <f t="shared" si="77"/>
        <v>-1.748290648452381</v>
      </c>
      <c r="AB311" s="7">
        <f>Brahmaputra!N311-Z311-AA311-AVERAGE(Brahmaputra!$N$2:$N$349)</f>
        <v>0.35708602511904752</v>
      </c>
      <c r="AC311" s="7">
        <f>AVERAGE(Brahmaputra!O305:O316)-AVERAGE(Brahmaputra!$O$2:$O$349)</f>
        <v>-0.15501983698275534</v>
      </c>
      <c r="AD311" s="7">
        <f t="shared" si="78"/>
        <v>1.2664617161309533</v>
      </c>
      <c r="AE311" s="7">
        <f>Brahmaputra!O311-AC311-AD311-AVERAGE(Brahmaputra!$O$2:$O$349)</f>
        <v>-0.23915841446428665</v>
      </c>
      <c r="AF311" s="7">
        <f>AVERAGE(Brahmaputra!P305:P316)-AVERAGE(Brahmaputra!$P$2:$P$349)</f>
        <v>-6.65787559195401E-2</v>
      </c>
      <c r="AG311" s="7">
        <f t="shared" si="79"/>
        <v>-0.27820306464285721</v>
      </c>
      <c r="AH311" s="7">
        <f>Brahmaputra!P311-AF311-AG311-AVERAGE(Brahmaputra!$P$2:$P$349)</f>
        <v>-0.24057836619047601</v>
      </c>
    </row>
    <row r="312" spans="1:34" x14ac:dyDescent="0.2">
      <c r="A312" s="3">
        <v>42323</v>
      </c>
      <c r="B312">
        <f t="shared" si="68"/>
        <v>2015</v>
      </c>
      <c r="C312">
        <f t="shared" si="69"/>
        <v>11</v>
      </c>
      <c r="D312" s="7">
        <f>AVERAGE(Brahmaputra!D306:D317)</f>
        <v>-12.377571807500003</v>
      </c>
      <c r="E312" s="7">
        <f t="shared" si="70"/>
        <v>-3.8334403570833331</v>
      </c>
      <c r="F312" s="7">
        <f>Brahmaputra!D312-D312-E312</f>
        <v>-0.14177103541666547</v>
      </c>
      <c r="G312" s="7"/>
      <c r="H312" s="7">
        <f>AVERAGE(Brahmaputra!H306:H317)-AVERAGE(Brahmaputra!$H$2:$H$349)</f>
        <v>-0.32630692341956546</v>
      </c>
      <c r="I312" s="7">
        <f t="shared" si="71"/>
        <v>0.78955750136890401</v>
      </c>
      <c r="J312" s="7">
        <f>Brahmaputra!H312-H312-I312-AVERAGE(Brahmaputra!$H$2:$H$349)</f>
        <v>-8.5654302202328836E-2</v>
      </c>
      <c r="K312" s="7">
        <f>AVERAGE(Brahmaputra!I306:I317)-AVERAGE(Brahmaputra!$I$2:$I$349)</f>
        <v>-10.011845752212679</v>
      </c>
      <c r="L312" s="7">
        <f t="shared" si="72"/>
        <v>-0.51615917145832668</v>
      </c>
      <c r="M312" s="7">
        <f>Brahmaputra!I312-K312-L312-AVERAGE(Brahmaputra!$I$2:$I$349)</f>
        <v>-0.1054680052083512</v>
      </c>
      <c r="N312" s="7">
        <f>AVERAGE(Brahmaputra!J306:J317)-AVERAGE(Brahmaputra!$J$2:$J$349)</f>
        <v>-0.47994766727011706</v>
      </c>
      <c r="O312" s="7">
        <f t="shared" si="73"/>
        <v>-0.23055486505952505</v>
      </c>
      <c r="P312" s="7">
        <f>Brahmaputra!J312-N312-O312-AVERAGE(Brahmaputra!$J$2:$J$349)</f>
        <v>-0.17216863910714153</v>
      </c>
      <c r="Q312" s="7">
        <f>AVERAGE(Brahmaputra!K306:K317)-AVERAGE(Brahmaputra!$K$2:$K$349)</f>
        <v>2.1190670287356161E-2</v>
      </c>
      <c r="R312" s="7">
        <f t="shared" si="74"/>
        <v>0.116870997797619</v>
      </c>
      <c r="S312" s="7">
        <f>Brahmaputra!K312-Q312-R312-AVERAGE(Brahmaputra!$K$2:$K$349)</f>
        <v>2.9273205357143173E-3</v>
      </c>
      <c r="T312" s="7">
        <f>AVERAGE(Brahmaputra!L306:L317)-AVERAGE(Brahmaputra!$L$2:$L$349)</f>
        <v>-0.93927666942528365</v>
      </c>
      <c r="U312" s="7">
        <f t="shared" si="75"/>
        <v>-2.1226351544047617</v>
      </c>
      <c r="V312" s="7">
        <f>Brahmaputra!L312-T312-U312-AVERAGE(Brahmaputra!$L$2:$L$349)</f>
        <v>1.1825906904761041E-2</v>
      </c>
      <c r="W312" s="7">
        <f>AVERAGE(Brahmaputra!M306:M317)-AVERAGE(Brahmaputra!$M$2:$M$349)</f>
        <v>-2.5588634482758277E-3</v>
      </c>
      <c r="X312" s="7">
        <f t="shared" si="76"/>
        <v>-6.7878083333333394E-3</v>
      </c>
      <c r="Y312" s="7">
        <f>Brahmaputra!M312-W312-X312-AVERAGE(Brahmaputra!$M$2:$M$349)</f>
        <v>1.9158041666666459E-3</v>
      </c>
      <c r="Z312" s="7">
        <f>AVERAGE(Brahmaputra!N306:N317)-AVERAGE(Brahmaputra!$N$2:$N$349)</f>
        <v>-0.5192445355747124</v>
      </c>
      <c r="AA312" s="7">
        <f t="shared" si="77"/>
        <v>-1.0832380851488095</v>
      </c>
      <c r="AB312" s="7">
        <f>Brahmaputra!N312-Z312-AA312-AVERAGE(Brahmaputra!$N$2:$N$349)</f>
        <v>0.41276488348214313</v>
      </c>
      <c r="AC312" s="7">
        <f>AVERAGE(Brahmaputra!O306:O317)-AVERAGE(Brahmaputra!$O$2:$O$349)</f>
        <v>-7.8690605316088735E-2</v>
      </c>
      <c r="AD312" s="7">
        <f t="shared" si="78"/>
        <v>-3.2371246011905441E-2</v>
      </c>
      <c r="AE312" s="7">
        <f>Brahmaputra!O312-AC312-AD312-AVERAGE(Brahmaputra!$O$2:$O$349)</f>
        <v>-0.24038048398809497</v>
      </c>
      <c r="AF312" s="7">
        <f>AVERAGE(Brahmaputra!P306:P317)-AVERAGE(Brahmaputra!$P$2:$P$349)</f>
        <v>-4.0895785086206726E-2</v>
      </c>
      <c r="AG312" s="7">
        <f t="shared" si="79"/>
        <v>-0.74812064749999996</v>
      </c>
      <c r="AH312" s="7">
        <f>Brahmaputra!P312-AF312-AG312-AVERAGE(Brahmaputra!$P$2:$P$349)</f>
        <v>3.2467385833333418E-2</v>
      </c>
    </row>
    <row r="313" spans="1:34" x14ac:dyDescent="0.2">
      <c r="A313" s="3">
        <v>42353</v>
      </c>
      <c r="B313">
        <f t="shared" si="68"/>
        <v>2015</v>
      </c>
      <c r="C313">
        <f t="shared" si="69"/>
        <v>12</v>
      </c>
      <c r="D313" s="7">
        <f>AVERAGE(Brahmaputra!D307:D318)</f>
        <v>-12.295763876666669</v>
      </c>
      <c r="E313" s="7">
        <f t="shared" si="70"/>
        <v>-7.6711023341964264</v>
      </c>
      <c r="F313" s="7">
        <f>Brahmaputra!D313-D313-E313</f>
        <v>0.42723913086309651</v>
      </c>
      <c r="G313" s="7"/>
      <c r="H313" s="7">
        <f>AVERAGE(Brahmaputra!H307:H318)-AVERAGE(Brahmaputra!$H$2:$H$349)</f>
        <v>-0.27556127758646198</v>
      </c>
      <c r="I313" s="7">
        <f t="shared" si="71"/>
        <v>0.11721601964302408</v>
      </c>
      <c r="J313" s="7">
        <f>Brahmaputra!H313-H313-I313-AVERAGE(Brahmaputra!$H$2:$H$349)</f>
        <v>-8.997399630959535E-2</v>
      </c>
      <c r="K313" s="7">
        <f>AVERAGE(Brahmaputra!I307:I318)-AVERAGE(Brahmaputra!$I$2:$I$349)</f>
        <v>-10.090027337212703</v>
      </c>
      <c r="L313" s="7">
        <f t="shared" si="72"/>
        <v>-0.36286529005954549</v>
      </c>
      <c r="M313" s="7">
        <f>Brahmaputra!I313-K313-L313-AVERAGE(Brahmaputra!$I$2:$I$349)</f>
        <v>-6.7947541607111361E-2</v>
      </c>
      <c r="N313" s="7">
        <f>AVERAGE(Brahmaputra!J307:J318)-AVERAGE(Brahmaputra!$J$2:$J$349)</f>
        <v>-0.41708453643678256</v>
      </c>
      <c r="O313" s="7">
        <f t="shared" si="73"/>
        <v>-1.4915722126785718</v>
      </c>
      <c r="P313" s="7">
        <f>Brahmaputra!J313-N313-O313-AVERAGE(Brahmaputra!$J$2:$J$349)</f>
        <v>4.917106767857149E-2</v>
      </c>
      <c r="Q313" s="7">
        <f>AVERAGE(Brahmaputra!K307:K318)-AVERAGE(Brahmaputra!$K$2:$K$349)</f>
        <v>2.3045004454022799E-2</v>
      </c>
      <c r="R313" s="7">
        <f t="shared" si="74"/>
        <v>0.28360994648809518</v>
      </c>
      <c r="S313" s="7">
        <f>Brahmaputra!K313-Q313-R313-AVERAGE(Brahmaputra!$K$2:$K$349)</f>
        <v>-1.4622552321428506E-2</v>
      </c>
      <c r="T313" s="7">
        <f>AVERAGE(Brahmaputra!L307:L318)-AVERAGE(Brahmaputra!$L$2:$L$349)</f>
        <v>-0.88253900859195067</v>
      </c>
      <c r="U313" s="7">
        <f t="shared" si="75"/>
        <v>-2.9537349427678565</v>
      </c>
      <c r="V313" s="7">
        <f>Brahmaputra!L313-T313-U313-AVERAGE(Brahmaputra!$L$2:$L$349)</f>
        <v>0.27537694443452398</v>
      </c>
      <c r="W313" s="7">
        <f>AVERAGE(Brahmaputra!M307:M318)-AVERAGE(Brahmaputra!$M$2:$M$349)</f>
        <v>-2.5585276149425185E-3</v>
      </c>
      <c r="X313" s="7">
        <f t="shared" si="76"/>
        <v>-9.6227267172619049E-2</v>
      </c>
      <c r="Y313" s="7">
        <f>Brahmaputra!M313-W313-X313-AVERAGE(Brahmaputra!$M$2:$M$349)</f>
        <v>1.8438571726190622E-3</v>
      </c>
      <c r="Z313" s="7">
        <f>AVERAGE(Brahmaputra!N307:N318)-AVERAGE(Brahmaputra!$N$2:$N$349)</f>
        <v>-0.59932508474137913</v>
      </c>
      <c r="AA313" s="7">
        <f t="shared" si="77"/>
        <v>-0.56486741089285708</v>
      </c>
      <c r="AB313" s="7">
        <f>Brahmaputra!N313-Z313-AA313-AVERAGE(Brahmaputra!$N$2:$N$349)</f>
        <v>0.36112304839285736</v>
      </c>
      <c r="AC313" s="7">
        <f>AVERAGE(Brahmaputra!O307:O318)-AVERAGE(Brahmaputra!$O$2:$O$349)</f>
        <v>-3.0559933649422888E-2</v>
      </c>
      <c r="AD313" s="7">
        <f t="shared" si="78"/>
        <v>-1.8336483524702381</v>
      </c>
      <c r="AE313" s="7">
        <f>Brahmaputra!O313-AC313-AD313-AVERAGE(Brahmaputra!$O$2:$O$349)</f>
        <v>-0.11896841919642753</v>
      </c>
      <c r="AF313" s="7">
        <f>AVERAGE(Brahmaputra!P307:P318)-AVERAGE(Brahmaputra!$P$2:$P$349)</f>
        <v>-2.1159015086206767E-2</v>
      </c>
      <c r="AG313" s="7">
        <f t="shared" si="79"/>
        <v>-0.76901577732142856</v>
      </c>
      <c r="AH313" s="7">
        <f>Brahmaputra!P313-AF313-AG313-AVERAGE(Brahmaputra!$P$2:$P$349)</f>
        <v>3.1235955654762004E-2</v>
      </c>
    </row>
    <row r="314" spans="1:34" x14ac:dyDescent="0.2">
      <c r="A314" s="3">
        <v>42384</v>
      </c>
      <c r="B314">
        <f t="shared" si="68"/>
        <v>2016</v>
      </c>
      <c r="C314">
        <f t="shared" si="69"/>
        <v>1</v>
      </c>
      <c r="D314" s="7">
        <f>AVERAGE(Brahmaputra!D308:D319)</f>
        <v>-12.667493866666668</v>
      </c>
      <c r="E314" s="7">
        <f t="shared" si="70"/>
        <v>-9.8310118021726201</v>
      </c>
      <c r="F314" s="7">
        <f>Brahmaputra!D314-D314-E314</f>
        <v>0.72367580883928717</v>
      </c>
      <c r="G314" s="7"/>
      <c r="H314" s="7">
        <f>AVERAGE(Brahmaputra!H308:H319)-AVERAGE(Brahmaputra!$H$2:$H$349)</f>
        <v>-0.29106929341958221</v>
      </c>
      <c r="I314" s="7">
        <f t="shared" si="71"/>
        <v>-0.70243490354141613</v>
      </c>
      <c r="J314" s="7">
        <f>Brahmaputra!H314-H314-I314-AVERAGE(Brahmaputra!$H$2:$H$349)</f>
        <v>-2.3735957292046805E-2</v>
      </c>
      <c r="K314" s="7">
        <f>AVERAGE(Brahmaputra!I308:I319)-AVERAGE(Brahmaputra!$I$2:$I$349)</f>
        <v>-10.177182997212711</v>
      </c>
      <c r="L314" s="7">
        <f t="shared" si="72"/>
        <v>-0.18310013217261201</v>
      </c>
      <c r="M314" s="7">
        <f>Brahmaputra!I314-K314-L314-AVERAGE(Brahmaputra!$I$2:$I$349)</f>
        <v>-5.2074679494026554E-2</v>
      </c>
      <c r="N314" s="7">
        <f>AVERAGE(Brahmaputra!J308:J319)-AVERAGE(Brahmaputra!$J$2:$J$349)</f>
        <v>-0.4832420364367831</v>
      </c>
      <c r="O314" s="7">
        <f t="shared" si="73"/>
        <v>-2.6937458217857149</v>
      </c>
      <c r="P314" s="7">
        <f>Brahmaputra!J314-N314-O314-AVERAGE(Brahmaputra!$J$2:$J$349)</f>
        <v>0.26217046678571521</v>
      </c>
      <c r="Q314" s="7">
        <f>AVERAGE(Brahmaputra!K308:K319)-AVERAGE(Brahmaputra!$K$2:$K$349)</f>
        <v>2.4816742787356127E-2</v>
      </c>
      <c r="R314" s="7">
        <f t="shared" si="74"/>
        <v>0.284020681547619</v>
      </c>
      <c r="S314" s="7">
        <f>Brahmaputra!K314-Q314-R314-AVERAGE(Brahmaputra!$K$2:$K$349)</f>
        <v>-3.942564571428564E-2</v>
      </c>
      <c r="T314" s="7">
        <f>AVERAGE(Brahmaputra!L308:L319)-AVERAGE(Brahmaputra!$L$2:$L$349)</f>
        <v>-0.96489895775861712</v>
      </c>
      <c r="U314" s="7">
        <f t="shared" si="75"/>
        <v>-3.5539900079464291</v>
      </c>
      <c r="V314" s="7">
        <f>Brahmaputra!L314-T314-U314-AVERAGE(Brahmaputra!$L$2:$L$349)</f>
        <v>0.37546956877976179</v>
      </c>
      <c r="W314" s="7">
        <f>AVERAGE(Brahmaputra!M308:M319)-AVERAGE(Brahmaputra!$M$2:$M$349)</f>
        <v>-2.5474259482758388E-3</v>
      </c>
      <c r="X314" s="7">
        <f t="shared" si="76"/>
        <v>-1.2000330327380931E-2</v>
      </c>
      <c r="Y314" s="7">
        <f>Brahmaputra!M314-W314-X314-AVERAGE(Brahmaputra!$M$2:$M$349)</f>
        <v>-6.1101133928573303E-4</v>
      </c>
      <c r="Z314" s="7">
        <f>AVERAGE(Brahmaputra!N308:N319)-AVERAGE(Brahmaputra!$N$2:$N$349)</f>
        <v>-0.61766381474137888</v>
      </c>
      <c r="AA314" s="7">
        <f t="shared" si="77"/>
        <v>0.22313553074404791</v>
      </c>
      <c r="AB314" s="7">
        <f>Brahmaputra!N314-Z314-AA314-AVERAGE(Brahmaputra!$N$2:$N$349)</f>
        <v>0.11608366675595194</v>
      </c>
      <c r="AC314" s="7">
        <f>AVERAGE(Brahmaputra!O308:O319)-AVERAGE(Brahmaputra!$O$2:$O$349)</f>
        <v>-2.6140924482755068E-2</v>
      </c>
      <c r="AD314" s="7">
        <f t="shared" si="78"/>
        <v>-2.4335143675297619</v>
      </c>
      <c r="AE314" s="7">
        <f>Brahmaputra!O314-AC314-AD314-AVERAGE(Brahmaputra!$O$2:$O$349)</f>
        <v>-4.2431823303571647E-2</v>
      </c>
      <c r="AF314" s="7">
        <f>AVERAGE(Brahmaputra!P308:P319)-AVERAGE(Brahmaputra!$P$2:$P$349)</f>
        <v>-0.12957062591954005</v>
      </c>
      <c r="AG314" s="7">
        <f t="shared" si="79"/>
        <v>-0.75938111583333334</v>
      </c>
      <c r="AH314" s="7">
        <f>Brahmaputra!P314-AF314-AG314-AVERAGE(Brahmaputra!$P$2:$P$349)</f>
        <v>0.12821021500000007</v>
      </c>
    </row>
    <row r="315" spans="1:34" x14ac:dyDescent="0.2">
      <c r="A315" s="3">
        <v>42415</v>
      </c>
      <c r="B315">
        <f t="shared" si="68"/>
        <v>2016</v>
      </c>
      <c r="C315">
        <f t="shared" si="69"/>
        <v>2</v>
      </c>
      <c r="D315" s="7">
        <f>AVERAGE(Brahmaputra!D309:D320)</f>
        <v>-12.34298656</v>
      </c>
      <c r="E315" s="7">
        <f t="shared" si="70"/>
        <v>-10.399447832172621</v>
      </c>
      <c r="F315" s="7">
        <f>Brahmaputra!D315-D315-E315</f>
        <v>-0.22576056782738085</v>
      </c>
      <c r="G315" s="7"/>
      <c r="H315" s="7">
        <f>AVERAGE(Brahmaputra!H309:H320)-AVERAGE(Brahmaputra!$H$2:$H$349)</f>
        <v>-0.25460078758635518</v>
      </c>
      <c r="I315" s="7">
        <f t="shared" si="71"/>
        <v>-1.1313571025597184</v>
      </c>
      <c r="J315" s="7">
        <f>Brahmaputra!H315-H315-I315-AVERAGE(Brahmaputra!$H$2:$H$349)</f>
        <v>-4.3757844106949051E-2</v>
      </c>
      <c r="K315" s="7">
        <f>AVERAGE(Brahmaputra!I309:I320)-AVERAGE(Brahmaputra!$I$2:$I$349)</f>
        <v>-10.278039778879361</v>
      </c>
      <c r="L315" s="7">
        <f t="shared" si="72"/>
        <v>5.4967789672630829E-2</v>
      </c>
      <c r="M315" s="7">
        <f>Brahmaputra!I315-K315-L315-AVERAGE(Brahmaputra!$I$2:$I$349)</f>
        <v>-2.2072379672621878E-2</v>
      </c>
      <c r="N315" s="7">
        <f>AVERAGE(Brahmaputra!J309:J320)-AVERAGE(Brahmaputra!$J$2:$J$349)</f>
        <v>-0.38576511643678302</v>
      </c>
      <c r="O315" s="7">
        <f t="shared" si="73"/>
        <v>-3.2128204064583334</v>
      </c>
      <c r="P315" s="7">
        <f>Brahmaputra!J315-N315-O315-AVERAGE(Brahmaputra!$J$2:$J$349)</f>
        <v>0.23196487145833267</v>
      </c>
      <c r="Q315" s="7">
        <f>AVERAGE(Brahmaputra!K309:K320)-AVERAGE(Brahmaputra!$K$2:$K$349)</f>
        <v>1.5610480287356121E-2</v>
      </c>
      <c r="R315" s="7">
        <f t="shared" si="74"/>
        <v>3.4406856696428567E-2</v>
      </c>
      <c r="S315" s="7">
        <f>Brahmaputra!K315-Q315-R315-AVERAGE(Brahmaputra!$K$2:$K$349)</f>
        <v>-9.704648363095203E-3</v>
      </c>
      <c r="T315" s="7">
        <f>AVERAGE(Brahmaputra!L309:L320)-AVERAGE(Brahmaputra!$L$2:$L$349)</f>
        <v>-0.74051846442528291</v>
      </c>
      <c r="U315" s="7">
        <f t="shared" si="75"/>
        <v>-3.8932249065476183</v>
      </c>
      <c r="V315" s="7">
        <f>Brahmaputra!L315-T315-U315-AVERAGE(Brahmaputra!$L$2:$L$349)</f>
        <v>0.12662453404761731</v>
      </c>
      <c r="W315" s="7">
        <f>AVERAGE(Brahmaputra!M309:M320)-AVERAGE(Brahmaputra!$M$2:$M$349)</f>
        <v>-2.4733917816091577E-3</v>
      </c>
      <c r="X315" s="7">
        <f t="shared" si="76"/>
        <v>-1.1441993244047627E-2</v>
      </c>
      <c r="Y315" s="7">
        <f>Brahmaputra!M315-W315-X315-AVERAGE(Brahmaputra!$M$2:$M$349)</f>
        <v>-5.7188258928572711E-4</v>
      </c>
      <c r="Z315" s="7">
        <f>AVERAGE(Brahmaputra!N309:N320)-AVERAGE(Brahmaputra!$N$2:$N$349)</f>
        <v>-0.61810718140804566</v>
      </c>
      <c r="AA315" s="7">
        <f t="shared" si="77"/>
        <v>1.2550268405654763</v>
      </c>
      <c r="AB315" s="7">
        <f>Brahmaputra!N315-Z315-AA315-AVERAGE(Brahmaputra!$N$2:$N$349)</f>
        <v>-0.52239419639880946</v>
      </c>
      <c r="AC315" s="7">
        <f>AVERAGE(Brahmaputra!O309:O320)-AVERAGE(Brahmaputra!$O$2:$O$349)</f>
        <v>-1.1522209482755841E-2</v>
      </c>
      <c r="AD315" s="7">
        <f t="shared" si="78"/>
        <v>-2.758445452797619</v>
      </c>
      <c r="AE315" s="7">
        <f>Brahmaputra!O315-AC315-AD315-AVERAGE(Brahmaputra!$O$2:$O$349)</f>
        <v>-4.6232593035714586E-2</v>
      </c>
      <c r="AF315" s="7">
        <f>AVERAGE(Brahmaputra!P309:P320)-AVERAGE(Brahmaputra!$P$2:$P$349)</f>
        <v>-6.7573699252873265E-2</v>
      </c>
      <c r="AG315" s="7">
        <f t="shared" si="79"/>
        <v>-0.73655440919642856</v>
      </c>
      <c r="AH315" s="7">
        <f>Brahmaputra!P315-AF315-AG315-AVERAGE(Brahmaputra!$P$2:$P$349)</f>
        <v>6.0365151696428532E-2</v>
      </c>
    </row>
    <row r="316" spans="1:34" x14ac:dyDescent="0.2">
      <c r="A316" s="3">
        <v>42444</v>
      </c>
      <c r="B316">
        <f t="shared" si="68"/>
        <v>2016</v>
      </c>
      <c r="C316">
        <f t="shared" si="69"/>
        <v>3</v>
      </c>
      <c r="D316" s="7">
        <f>AVERAGE(Brahmaputra!D310:D321)</f>
        <v>-12.486881828333333</v>
      </c>
      <c r="E316" s="7">
        <f t="shared" si="70"/>
        <v>-8.9591136421726176</v>
      </c>
      <c r="F316" s="7">
        <f>Brahmaputra!D316-D316-E316</f>
        <v>-1.1665400094940477</v>
      </c>
      <c r="G316" s="7"/>
      <c r="H316" s="7">
        <f>AVERAGE(Brahmaputra!H310:H321)-AVERAGE(Brahmaputra!$H$2:$H$349)</f>
        <v>-0.25876643675303512</v>
      </c>
      <c r="I316" s="7">
        <f t="shared" si="71"/>
        <v>-1.4790100816072709</v>
      </c>
      <c r="J316" s="7">
        <f>Brahmaputra!H316-H316-I316-AVERAGE(Brahmaputra!$H$2:$H$349)</f>
        <v>-5.9737065892704777E-2</v>
      </c>
      <c r="K316" s="7">
        <f>AVERAGE(Brahmaputra!I310:I321)-AVERAGE(Brahmaputra!$I$2:$I$349)</f>
        <v>-10.413249180546032</v>
      </c>
      <c r="L316" s="7">
        <f t="shared" si="72"/>
        <v>0.38689349922620409</v>
      </c>
      <c r="M316" s="7">
        <f>Brahmaputra!I316-K316-L316-AVERAGE(Brahmaputra!$I$2:$I$349)</f>
        <v>-1.1650627559532722E-2</v>
      </c>
      <c r="N316" s="7">
        <f>AVERAGE(Brahmaputra!J310:J321)-AVERAGE(Brahmaputra!$J$2:$J$349)</f>
        <v>-0.34477162477011625</v>
      </c>
      <c r="O316" s="7">
        <f t="shared" si="73"/>
        <v>-3.3254686616666671</v>
      </c>
      <c r="P316" s="7">
        <f>Brahmaputra!J316-N316-O316-AVERAGE(Brahmaputra!$J$2:$J$349)</f>
        <v>0.13213927500000011</v>
      </c>
      <c r="Q316" s="7">
        <f>AVERAGE(Brahmaputra!K310:K321)-AVERAGE(Brahmaputra!$K$2:$K$349)</f>
        <v>2.2383911120689493E-2</v>
      </c>
      <c r="R316" s="7">
        <f t="shared" si="74"/>
        <v>3.16305175892857E-2</v>
      </c>
      <c r="S316" s="7">
        <f>Brahmaputra!K316-Q316-R316-AVERAGE(Brahmaputra!$K$2:$K$349)</f>
        <v>-4.0829800892857038E-3</v>
      </c>
      <c r="T316" s="7">
        <f>AVERAGE(Brahmaputra!L310:L321)-AVERAGE(Brahmaputra!$L$2:$L$349)</f>
        <v>-0.72880392609194988</v>
      </c>
      <c r="U316" s="7">
        <f t="shared" si="75"/>
        <v>-3.7069207016071424</v>
      </c>
      <c r="V316" s="7">
        <f>Brahmaputra!L316-T316-U316-AVERAGE(Brahmaputra!$L$2:$L$349)</f>
        <v>-4.8519379226191539E-2</v>
      </c>
      <c r="W316" s="7">
        <f>AVERAGE(Brahmaputra!M310:M321)-AVERAGE(Brahmaputra!$M$2:$M$349)</f>
        <v>-2.3993967816091644E-3</v>
      </c>
      <c r="X316" s="7">
        <f t="shared" si="76"/>
        <v>-1.138205517857141E-2</v>
      </c>
      <c r="Y316" s="7">
        <f>Brahmaputra!M316-W316-X316-AVERAGE(Brahmaputra!$M$2:$M$349)</f>
        <v>-7.0581565476193764E-4</v>
      </c>
      <c r="Z316" s="7">
        <f>AVERAGE(Brahmaputra!N310:N321)-AVERAGE(Brahmaputra!$N$2:$N$349)</f>
        <v>-0.61827082474137884</v>
      </c>
      <c r="AA316" s="7">
        <f t="shared" si="77"/>
        <v>2.3465298505952386</v>
      </c>
      <c r="AB316" s="7">
        <f>Brahmaputra!N316-Z316-AA316-AVERAGE(Brahmaputra!$N$2:$N$349)</f>
        <v>-1.0039954530952384</v>
      </c>
      <c r="AC316" s="7">
        <f>AVERAGE(Brahmaputra!O310:O321)-AVERAGE(Brahmaputra!$O$2:$O$349)</f>
        <v>-2.001920948275604E-2</v>
      </c>
      <c r="AD316" s="7">
        <f t="shared" si="78"/>
        <v>-2.5350125833333319</v>
      </c>
      <c r="AE316" s="7">
        <f>Brahmaputra!O316-AC316-AD316-AVERAGE(Brahmaputra!$O$2:$O$349)</f>
        <v>-0.22980163250000096</v>
      </c>
      <c r="AF316" s="7">
        <f>AVERAGE(Brahmaputra!P310:P321)-AVERAGE(Brahmaputra!$P$2:$P$349)</f>
        <v>-0.12298859425287334</v>
      </c>
      <c r="AG316" s="7">
        <f t="shared" si="79"/>
        <v>-0.6663830883035714</v>
      </c>
      <c r="AH316" s="7">
        <f>Brahmaputra!P316-AF316-AG316-AVERAGE(Brahmaputra!$P$2:$P$349)</f>
        <v>5.9810385803571453E-2</v>
      </c>
    </row>
    <row r="317" spans="1:34" x14ac:dyDescent="0.2">
      <c r="A317" s="3">
        <v>42475</v>
      </c>
      <c r="B317">
        <f t="shared" si="68"/>
        <v>2016</v>
      </c>
      <c r="C317">
        <f t="shared" si="69"/>
        <v>4</v>
      </c>
      <c r="D317" s="7">
        <f>AVERAGE(Brahmaputra!D311:D322)</f>
        <v>-12.800497999999999</v>
      </c>
      <c r="E317" s="7">
        <f t="shared" si="70"/>
        <v>-4.1105988170833339</v>
      </c>
      <c r="F317" s="7">
        <f>Brahmaputra!D317-D317-E317</f>
        <v>1.0793983970833327</v>
      </c>
      <c r="G317" s="7"/>
      <c r="H317" s="7">
        <f>AVERAGE(Brahmaputra!H311:H322)-AVERAGE(Brahmaputra!$H$2:$H$349)</f>
        <v>-0.28137996258635667</v>
      </c>
      <c r="I317" s="7">
        <f t="shared" si="71"/>
        <v>-1.7137204121727336</v>
      </c>
      <c r="J317" s="7">
        <f>Brahmaputra!H317-H317-I317-AVERAGE(Brahmaputra!$H$2:$H$349)</f>
        <v>0.18818737050605705</v>
      </c>
      <c r="K317" s="7">
        <f>AVERAGE(Brahmaputra!I311:I322)-AVERAGE(Brahmaputra!$I$2:$I$349)</f>
        <v>-10.515905227212698</v>
      </c>
      <c r="L317" s="7">
        <f t="shared" si="72"/>
        <v>0.71717339565478255</v>
      </c>
      <c r="M317" s="7">
        <f>Brahmaputra!I317-K317-L317-AVERAGE(Brahmaputra!$I$2:$I$349)</f>
        <v>4.6324272678560874E-2</v>
      </c>
      <c r="N317" s="7">
        <f>AVERAGE(Brahmaputra!J311:J322)-AVERAGE(Brahmaputra!$J$2:$J$349)</f>
        <v>-0.41750168977011626</v>
      </c>
      <c r="O317" s="7">
        <f t="shared" si="73"/>
        <v>-2.9575804788095241</v>
      </c>
      <c r="P317" s="7">
        <f>Brahmaputra!J317-N317-O317-AVERAGE(Brahmaputra!$J$2:$J$349)</f>
        <v>0.51617965714285674</v>
      </c>
      <c r="Q317" s="7">
        <f>AVERAGE(Brahmaputra!K311:K322)-AVERAGE(Brahmaputra!$K$2:$K$349)</f>
        <v>1.6540402787356134E-2</v>
      </c>
      <c r="R317" s="7">
        <f t="shared" si="74"/>
        <v>-6.7919355922619051E-2</v>
      </c>
      <c r="S317" s="7">
        <f>Brahmaputra!K317-Q317-R317-AVERAGE(Brahmaputra!$K$2:$K$349)</f>
        <v>-6.5656928244047591E-2</v>
      </c>
      <c r="T317" s="7">
        <f>AVERAGE(Brahmaputra!L311:L322)-AVERAGE(Brahmaputra!$L$2:$L$349)</f>
        <v>-0.78209230692528298</v>
      </c>
      <c r="U317" s="7">
        <f t="shared" si="75"/>
        <v>-2.2841316058333341</v>
      </c>
      <c r="V317" s="7">
        <f>Brahmaputra!L317-T317-U317-AVERAGE(Brahmaputra!$L$2:$L$349)</f>
        <v>0.70847026583333328</v>
      </c>
      <c r="W317" s="7">
        <f>AVERAGE(Brahmaputra!M311:M322)-AVERAGE(Brahmaputra!$M$2:$M$349)</f>
        <v>-2.325401781609171E-3</v>
      </c>
      <c r="X317" s="7">
        <f t="shared" si="76"/>
        <v>-6.833581175595238E-2</v>
      </c>
      <c r="Y317" s="7">
        <f>Brahmaputra!M317-W317-X317-AVERAGE(Brahmaputra!$M$2:$M$349)</f>
        <v>6.5532592261904887E-4</v>
      </c>
      <c r="Z317" s="7">
        <f>AVERAGE(Brahmaputra!N311:N322)-AVERAGE(Brahmaputra!$N$2:$N$349)</f>
        <v>-0.61782669224137909</v>
      </c>
      <c r="AA317" s="7">
        <f t="shared" si="77"/>
        <v>3.3466519697916675</v>
      </c>
      <c r="AB317" s="7">
        <f>Brahmaputra!N317-Z317-AA317-AVERAGE(Brahmaputra!$N$2:$N$349)</f>
        <v>-1.3231802347916677</v>
      </c>
      <c r="AC317" s="7">
        <f>AVERAGE(Brahmaputra!O311:O322)-AVERAGE(Brahmaputra!$O$2:$O$349)</f>
        <v>-5.955851149423097E-3</v>
      </c>
      <c r="AD317" s="7">
        <f t="shared" si="78"/>
        <v>-0.60610946633928542</v>
      </c>
      <c r="AE317" s="7">
        <f>Brahmaputra!O317-AC317-AD317-AVERAGE(Brahmaputra!$O$2:$O$349)</f>
        <v>0.63127280217261905</v>
      </c>
      <c r="AF317" s="7">
        <f>AVERAGE(Brahmaputra!P311:P322)-AVERAGE(Brahmaputra!$P$2:$P$349)</f>
        <v>-0.1940567317528733</v>
      </c>
      <c r="AG317" s="7">
        <f t="shared" si="79"/>
        <v>-0.47663300770833333</v>
      </c>
      <c r="AH317" s="7">
        <f>Brahmaputra!P317-AF317-AG317-AVERAGE(Brahmaputra!$P$2:$P$349)</f>
        <v>0.37715955270833335</v>
      </c>
    </row>
    <row r="318" spans="1:34" x14ac:dyDescent="0.2">
      <c r="A318" s="3">
        <v>42505</v>
      </c>
      <c r="B318">
        <f t="shared" si="68"/>
        <v>2016</v>
      </c>
      <c r="C318">
        <f t="shared" si="69"/>
        <v>5</v>
      </c>
      <c r="D318" s="7">
        <f>AVERAGE(Brahmaputra!D312:D323)</f>
        <v>-12.733034522499999</v>
      </c>
      <c r="E318" s="7">
        <f t="shared" si="70"/>
        <v>1.2718823487797624</v>
      </c>
      <c r="F318" s="7">
        <f>Brahmaputra!D318-D318-E318</f>
        <v>1.6720648737202362</v>
      </c>
      <c r="G318" s="7"/>
      <c r="H318" s="7">
        <f>AVERAGE(Brahmaputra!H312:H323)-AVERAGE(Brahmaputra!$H$2:$H$349)</f>
        <v>-0.27293676591966687</v>
      </c>
      <c r="I318" s="7">
        <f t="shared" si="71"/>
        <v>-1.3916413443748752</v>
      </c>
      <c r="J318" s="7">
        <f>Brahmaputra!H318-H318-I318-AVERAGE(Brahmaputra!$H$2:$H$349)</f>
        <v>0.31420807604149559</v>
      </c>
      <c r="K318" s="7">
        <f>AVERAGE(Brahmaputra!I312:I323)-AVERAGE(Brahmaputra!$I$2:$I$349)</f>
        <v>-10.610372389712694</v>
      </c>
      <c r="L318" s="7">
        <f t="shared" si="72"/>
        <v>1.0434534668750075</v>
      </c>
      <c r="M318" s="7">
        <f>Brahmaputra!I318-K318-L318-AVERAGE(Brahmaputra!$I$2:$I$349)</f>
        <v>7.0454663958329888E-2</v>
      </c>
      <c r="N318" s="7">
        <f>AVERAGE(Brahmaputra!J312:J323)-AVERAGE(Brahmaputra!$J$2:$J$349)</f>
        <v>-0.38118819560344974</v>
      </c>
      <c r="O318" s="7">
        <f t="shared" si="73"/>
        <v>-1.5444974760416668</v>
      </c>
      <c r="P318" s="7">
        <f>Brahmaputra!J318-N318-O318-AVERAGE(Brahmaputra!$J$2:$J$349)</f>
        <v>0.63445827020833345</v>
      </c>
      <c r="Q318" s="7">
        <f>AVERAGE(Brahmaputra!K312:K323)-AVERAGE(Brahmaputra!$K$2:$K$349)</f>
        <v>2.8578161206894714E-3</v>
      </c>
      <c r="R318" s="7">
        <f t="shared" si="74"/>
        <v>-6.0785711785714319E-2</v>
      </c>
      <c r="S318" s="7">
        <f>Brahmaputra!K318-Q318-R318-AVERAGE(Brahmaputra!$K$2:$K$349)</f>
        <v>1.0439642857143494E-3</v>
      </c>
      <c r="T318" s="7">
        <f>AVERAGE(Brahmaputra!L312:L323)-AVERAGE(Brahmaputra!$L$2:$L$349)</f>
        <v>-0.69697468942528484</v>
      </c>
      <c r="U318" s="7">
        <f t="shared" si="75"/>
        <v>-0.1956460049107136</v>
      </c>
      <c r="V318" s="7">
        <f>Brahmaputra!L318-T318-U318-AVERAGE(Brahmaputra!$L$2:$L$349)</f>
        <v>0.59883331741071455</v>
      </c>
      <c r="W318" s="7">
        <f>AVERAGE(Brahmaputra!M312:M323)-AVERAGE(Brahmaputra!$M$2:$M$349)</f>
        <v>-2.2513709482758215E-3</v>
      </c>
      <c r="X318" s="7">
        <f t="shared" si="76"/>
        <v>-0.14760211184523811</v>
      </c>
      <c r="Y318" s="7">
        <f>Brahmaputra!M318-W318-X318-AVERAGE(Brahmaputra!$M$2:$M$349)</f>
        <v>1.8115351785714107E-3</v>
      </c>
      <c r="Z318" s="7">
        <f>AVERAGE(Brahmaputra!N312:N323)-AVERAGE(Brahmaputra!$N$2:$N$349)</f>
        <v>-0.62925763390804579</v>
      </c>
      <c r="AA318" s="7">
        <f t="shared" si="77"/>
        <v>2.2934716319345241</v>
      </c>
      <c r="AB318" s="7">
        <f>Brahmaputra!N318-Z318-AA318-AVERAGE(Brahmaputra!$N$2:$N$349)</f>
        <v>-0.45591540526785757</v>
      </c>
      <c r="AC318" s="7">
        <f>AVERAGE(Brahmaputra!O312:O323)-AVERAGE(Brahmaputra!$O$2:$O$349)</f>
        <v>3.1753941350578074E-2</v>
      </c>
      <c r="AD318" s="7">
        <f t="shared" si="78"/>
        <v>1.3440184679761895</v>
      </c>
      <c r="AE318" s="7">
        <f>Brahmaputra!O318-AC318-AD318-AVERAGE(Brahmaputra!$O$2:$O$349)</f>
        <v>0.31075532535714423</v>
      </c>
      <c r="AF318" s="7">
        <f>AVERAGE(Brahmaputra!P312:P323)-AVERAGE(Brahmaputra!$P$2:$P$349)</f>
        <v>-0.17467322175287336</v>
      </c>
      <c r="AG318" s="7">
        <f t="shared" si="79"/>
        <v>-6.8888486279761851E-2</v>
      </c>
      <c r="AH318" s="7">
        <f>Brahmaputra!P318-AF318-AG318-AVERAGE(Brahmaputra!$P$2:$P$349)</f>
        <v>0.19639728127976186</v>
      </c>
    </row>
    <row r="319" spans="1:34" x14ac:dyDescent="0.2">
      <c r="A319" s="3">
        <v>42536</v>
      </c>
      <c r="B319">
        <f t="shared" si="68"/>
        <v>2016</v>
      </c>
      <c r="C319">
        <f t="shared" si="69"/>
        <v>6</v>
      </c>
      <c r="D319" s="7">
        <f>AVERAGE(Brahmaputra!D313:D324)</f>
        <v>-12.836327464999998</v>
      </c>
      <c r="E319" s="7">
        <f t="shared" si="70"/>
        <v>6.5332860436309508</v>
      </c>
      <c r="F319" s="7">
        <f>Brahmaputra!D319-D319-E319</f>
        <v>-0.69455293863095235</v>
      </c>
      <c r="G319" s="7"/>
      <c r="H319" s="7">
        <f>AVERAGE(Brahmaputra!H313:H324)-AVERAGE(Brahmaputra!$H$2:$H$349)</f>
        <v>-0.2647071925863429</v>
      </c>
      <c r="I319" s="7">
        <f t="shared" si="71"/>
        <v>-0.33502070056533739</v>
      </c>
      <c r="J319" s="7">
        <f>Brahmaputra!H319-H319-I319-AVERAGE(Brahmaputra!$H$2:$H$349)</f>
        <v>3.6528268898678107E-2</v>
      </c>
      <c r="K319" s="7">
        <f>AVERAGE(Brahmaputra!I313:I324)-AVERAGE(Brahmaputra!$I$2:$I$349)</f>
        <v>-10.70614799387937</v>
      </c>
      <c r="L319" s="7">
        <f t="shared" si="72"/>
        <v>0.9158503669047775</v>
      </c>
      <c r="M319" s="7">
        <f>Brahmaputra!I319-K319-L319-AVERAGE(Brahmaputra!$I$2:$I$349)</f>
        <v>3.8874258095233927E-2</v>
      </c>
      <c r="N319" s="7">
        <f>AVERAGE(Brahmaputra!J313:J324)-AVERAGE(Brahmaputra!$J$2:$J$349)</f>
        <v>-0.35950682727011651</v>
      </c>
      <c r="O319" s="7">
        <f t="shared" si="73"/>
        <v>0.84369749714285636</v>
      </c>
      <c r="P319" s="7">
        <f>Brahmaputra!J319-N319-O319-AVERAGE(Brahmaputra!$J$2:$J$349)</f>
        <v>-0.23597481130952236</v>
      </c>
      <c r="Q319" s="7">
        <f>AVERAGE(Brahmaputra!K313:K324)-AVERAGE(Brahmaputra!$K$2:$K$349)</f>
        <v>3.407062787356141E-3</v>
      </c>
      <c r="R319" s="7">
        <f t="shared" si="74"/>
        <v>-5.5129099434523848E-2</v>
      </c>
      <c r="S319" s="7">
        <f>Brahmaputra!K319-Q319-R319-AVERAGE(Brahmaputra!$K$2:$K$349)</f>
        <v>8.1015855267857206E-2</v>
      </c>
      <c r="T319" s="7">
        <f>AVERAGE(Brahmaputra!L313:L324)-AVERAGE(Brahmaputra!$L$2:$L$349)</f>
        <v>-0.68147307109195054</v>
      </c>
      <c r="U319" s="7">
        <f t="shared" si="75"/>
        <v>2.7778064690476203</v>
      </c>
      <c r="V319" s="7">
        <f>Brahmaputra!L319-T319-U319-AVERAGE(Brahmaputra!$L$2:$L$349)</f>
        <v>-0.43772580488095336</v>
      </c>
      <c r="W319" s="7">
        <f>AVERAGE(Brahmaputra!M313:M324)-AVERAGE(Brahmaputra!$M$2:$M$349)</f>
        <v>-2.2402692816091418E-3</v>
      </c>
      <c r="X319" s="7">
        <f t="shared" si="76"/>
        <v>-6.6843621428571698E-3</v>
      </c>
      <c r="Y319" s="7">
        <f>Brahmaputra!M319-W319-X319-AVERAGE(Brahmaputra!$M$2:$M$349)</f>
        <v>1.6269838095238076E-3</v>
      </c>
      <c r="Z319" s="7">
        <f>AVERAGE(Brahmaputra!N313:N324)-AVERAGE(Brahmaputra!$N$2:$N$349)</f>
        <v>-0.67124173807471244</v>
      </c>
      <c r="AA319" s="7">
        <f t="shared" si="77"/>
        <v>-0.57267241250000045</v>
      </c>
      <c r="AB319" s="7">
        <f>Brahmaputra!N319-Z319-AA319-AVERAGE(Brahmaputra!$N$2:$N$349)</f>
        <v>0.32016175333333363</v>
      </c>
      <c r="AC319" s="7">
        <f>AVERAGE(Brahmaputra!O313:O324)-AVERAGE(Brahmaputra!$O$2:$O$349)</f>
        <v>2.0012183850576903E-2</v>
      </c>
      <c r="AD319" s="7">
        <f t="shared" si="78"/>
        <v>1.9995909377380947</v>
      </c>
      <c r="AE319" s="7">
        <f>Brahmaputra!O319-AC319-AD319-AVERAGE(Brahmaputra!$O$2:$O$349)</f>
        <v>3.5786763095240204E-2</v>
      </c>
      <c r="AF319" s="7">
        <f>AVERAGE(Brahmaputra!P313:P324)-AVERAGE(Brahmaputra!$P$2:$P$349)</f>
        <v>-0.17443805758620667</v>
      </c>
      <c r="AG319" s="7">
        <f t="shared" si="79"/>
        <v>0.96584900181547617</v>
      </c>
      <c r="AH319" s="7">
        <f>Brahmaputra!P319-AF319-AG319-AVERAGE(Brahmaputra!$P$2:$P$349)</f>
        <v>-0.53485538098214302</v>
      </c>
    </row>
    <row r="320" spans="1:34" x14ac:dyDescent="0.2">
      <c r="A320" s="3">
        <v>42566</v>
      </c>
      <c r="B320">
        <f t="shared" si="68"/>
        <v>2016</v>
      </c>
      <c r="C320">
        <f t="shared" si="69"/>
        <v>7</v>
      </c>
      <c r="D320" s="7">
        <f>AVERAGE(Brahmaputra!D314:D325)</f>
        <v>-13.01801545583333</v>
      </c>
      <c r="E320" s="7">
        <f t="shared" si="70"/>
        <v>11.902680418601191</v>
      </c>
      <c r="F320" s="7">
        <f>Brahmaputra!D320-D320-E320</f>
        <v>2.0095698172321388</v>
      </c>
      <c r="G320" s="7"/>
      <c r="H320" s="7">
        <f>AVERAGE(Brahmaputra!H314:H325)-AVERAGE(Brahmaputra!$H$2:$H$349)</f>
        <v>-0.25650813675304107</v>
      </c>
      <c r="I320" s="7">
        <f t="shared" si="71"/>
        <v>0.85920642654741641</v>
      </c>
      <c r="J320" s="7">
        <f>Brahmaputra!H320-H320-I320-AVERAGE(Brahmaputra!$H$2:$H$349)</f>
        <v>0.20153372595257224</v>
      </c>
      <c r="K320" s="7">
        <f>AVERAGE(Brahmaputra!I314:I325)-AVERAGE(Brahmaputra!$I$2:$I$349)</f>
        <v>-10.80487998887935</v>
      </c>
      <c r="L320" s="7">
        <f t="shared" si="72"/>
        <v>8.4406965357146646E-2</v>
      </c>
      <c r="M320" s="7">
        <f>Brahmaputra!I320-K320-L320-AVERAGE(Brahmaputra!$I$2:$I$349)</f>
        <v>6.6339694642849167E-2</v>
      </c>
      <c r="N320" s="7">
        <f>AVERAGE(Brahmaputra!J314:J325)-AVERAGE(Brahmaputra!$J$2:$J$349)</f>
        <v>-0.34789566393678273</v>
      </c>
      <c r="O320" s="7">
        <f t="shared" si="73"/>
        <v>3.7229272643154747</v>
      </c>
      <c r="P320" s="7">
        <f>Brahmaputra!J320-N320-O320-AVERAGE(Brahmaputra!$J$2:$J$349)</f>
        <v>0.2485824181845242</v>
      </c>
      <c r="Q320" s="7">
        <f>AVERAGE(Brahmaputra!K314:K325)-AVERAGE(Brahmaputra!$K$2:$K$349)</f>
        <v>5.2699961206894574E-3</v>
      </c>
      <c r="R320" s="7">
        <f t="shared" si="74"/>
        <v>-0.16249005544642856</v>
      </c>
      <c r="S320" s="7">
        <f>Brahmaputra!K320-Q320-R320-AVERAGE(Brahmaputra!$K$2:$K$349)</f>
        <v>-5.2628582053571404E-2</v>
      </c>
      <c r="T320" s="7">
        <f>AVERAGE(Brahmaputra!L314:L325)-AVERAGE(Brahmaputra!$L$2:$L$349)</f>
        <v>-0.66755759192528341</v>
      </c>
      <c r="U320" s="7">
        <f t="shared" si="75"/>
        <v>5.2761234117559557</v>
      </c>
      <c r="V320" s="7">
        <f>Brahmaputra!L320-T320-U320-AVERAGE(Brahmaputra!$L$2:$L$349)</f>
        <v>0.9323707532440455</v>
      </c>
      <c r="W320" s="7">
        <f>AVERAGE(Brahmaputra!M314:M325)-AVERAGE(Brahmaputra!$M$2:$M$349)</f>
        <v>-2.2079584482758152E-3</v>
      </c>
      <c r="X320" s="7">
        <f t="shared" si="76"/>
        <v>8.9854504851190509E-2</v>
      </c>
      <c r="Y320" s="7">
        <f>Brahmaputra!M320-W320-X320-AVERAGE(Brahmaputra!$M$2:$M$349)</f>
        <v>-9.7833401785721308E-4</v>
      </c>
      <c r="Z320" s="7">
        <f>AVERAGE(Brahmaputra!N314:N325)-AVERAGE(Brahmaputra!$N$2:$N$349)</f>
        <v>-0.73251214390804553</v>
      </c>
      <c r="AA320" s="7">
        <f t="shared" si="77"/>
        <v>-1.6842659136904763</v>
      </c>
      <c r="AB320" s="7">
        <f>Brahmaputra!N320-Z320-AA320-AVERAGE(Brahmaputra!$N$2:$N$349)</f>
        <v>0.53120620035714294</v>
      </c>
      <c r="AC320" s="7">
        <f>AVERAGE(Brahmaputra!O314:O325)-AVERAGE(Brahmaputra!$O$2:$O$349)</f>
        <v>-3.7062760316089793E-2</v>
      </c>
      <c r="AD320" s="7">
        <f t="shared" si="78"/>
        <v>1.8777756315773804</v>
      </c>
      <c r="AE320" s="7">
        <f>Brahmaputra!O320-AC320-AD320-AVERAGE(Brahmaputra!$O$2:$O$349)</f>
        <v>0.13313595342262019</v>
      </c>
      <c r="AF320" s="7">
        <f>AVERAGE(Brahmaputra!P314:P325)-AVERAGE(Brahmaputra!$P$2:$P$349)</f>
        <v>-0.17467063091953994</v>
      </c>
      <c r="AG320" s="7">
        <f t="shared" si="79"/>
        <v>1.8391404206845241</v>
      </c>
      <c r="AH320" s="7">
        <f>Brahmaputra!P320-AF320-AG320-AVERAGE(Brahmaputra!$P$2:$P$349)</f>
        <v>-4.9963296517857358E-2</v>
      </c>
    </row>
    <row r="321" spans="1:34" x14ac:dyDescent="0.2">
      <c r="A321" s="3">
        <v>42597</v>
      </c>
      <c r="B321">
        <f t="shared" si="68"/>
        <v>2016</v>
      </c>
      <c r="C321">
        <f t="shared" si="69"/>
        <v>8</v>
      </c>
      <c r="D321" s="7">
        <f>AVERAGE(Brahmaputra!D315:D326)</f>
        <v>-13.232973964999998</v>
      </c>
      <c r="E321" s="7">
        <f t="shared" si="70"/>
        <v>11.76650009080357</v>
      </c>
      <c r="F321" s="7">
        <f>Brahmaputra!D321-D321-E321</f>
        <v>-1.6979524558035717</v>
      </c>
      <c r="G321" s="7"/>
      <c r="H321" s="7">
        <f>AVERAGE(Brahmaputra!H315:H326)-AVERAGE(Brahmaputra!$H$2:$H$349)</f>
        <v>-0.25036393091966147</v>
      </c>
      <c r="I321" s="7">
        <f t="shared" si="71"/>
        <v>1.5773398983329798</v>
      </c>
      <c r="J321" s="7">
        <f>Brahmaputra!H321-H321-I321-AVERAGE(Brahmaputra!$H$2:$H$349)</f>
        <v>-0.22104717166632781</v>
      </c>
      <c r="K321" s="7">
        <f>AVERAGE(Brahmaputra!I315:I326)-AVERAGE(Brahmaputra!$I$2:$I$349)</f>
        <v>-10.90776746054604</v>
      </c>
      <c r="L321" s="7">
        <f t="shared" si="72"/>
        <v>-0.7963218462797812</v>
      </c>
      <c r="M321" s="7">
        <f>Brahmaputra!I321-K321-L321-AVERAGE(Brahmaputra!$I$2:$I$349)</f>
        <v>-0.17722450205353368</v>
      </c>
      <c r="N321" s="7">
        <f>AVERAGE(Brahmaputra!J315:J326)-AVERAGE(Brahmaputra!$J$2:$J$349)</f>
        <v>-0.34347945643678335</v>
      </c>
      <c r="O321" s="7">
        <f t="shared" si="73"/>
        <v>4.498384583601192</v>
      </c>
      <c r="P321" s="7">
        <f>Brahmaputra!J321-N321-O321-AVERAGE(Brahmaputra!$J$2:$J$349)</f>
        <v>-0.55322037860119266</v>
      </c>
      <c r="Q321" s="7">
        <f>AVERAGE(Brahmaputra!K315:K326)-AVERAGE(Brahmaputra!$K$2:$K$349)</f>
        <v>8.5284136206894567E-3</v>
      </c>
      <c r="R321" s="7">
        <f t="shared" si="74"/>
        <v>-0.19940513428571427</v>
      </c>
      <c r="S321" s="7">
        <f>Brahmaputra!K321-Q321-R321-AVERAGE(Brahmaputra!$K$2:$K$349)</f>
        <v>6.2518699285714352E-2</v>
      </c>
      <c r="T321" s="7">
        <f>AVERAGE(Brahmaputra!L315:L326)-AVERAGE(Brahmaputra!$L$2:$L$349)</f>
        <v>-0.65439098525861628</v>
      </c>
      <c r="U321" s="7">
        <f t="shared" si="75"/>
        <v>5.5353023097916658</v>
      </c>
      <c r="V321" s="7">
        <f>Brahmaputra!L321-T321-U321-AVERAGE(Brahmaputra!$L$2:$L$349)</f>
        <v>-0.92531620145833493</v>
      </c>
      <c r="W321" s="7">
        <f>AVERAGE(Brahmaputra!M315:M326)-AVERAGE(Brahmaputra!$M$2:$M$349)</f>
        <v>-2.1759076149425183E-3</v>
      </c>
      <c r="X321" s="7">
        <f t="shared" si="76"/>
        <v>9.0235917232142832E-2</v>
      </c>
      <c r="Y321" s="7">
        <f>Brahmaputra!M321-W321-X321-AVERAGE(Brahmaputra!$M$2:$M$349)</f>
        <v>-1.3422072321428169E-3</v>
      </c>
      <c r="Z321" s="7">
        <f>AVERAGE(Brahmaputra!N315:N326)-AVERAGE(Brahmaputra!$N$2:$N$349)</f>
        <v>-0.79728753140804565</v>
      </c>
      <c r="AA321" s="7">
        <f t="shared" si="77"/>
        <v>-1.9590079183928573</v>
      </c>
      <c r="AB321" s="7">
        <f>Brahmaputra!N321-Z321-AA321-AVERAGE(Brahmaputra!$N$2:$N$349)</f>
        <v>0.7621210025595242</v>
      </c>
      <c r="AC321" s="7">
        <f>AVERAGE(Brahmaputra!O315:O326)-AVERAGE(Brahmaputra!$O$2:$O$349)</f>
        <v>-0.11129887448275522</v>
      </c>
      <c r="AD321" s="7">
        <f t="shared" si="78"/>
        <v>1.8896907220535706</v>
      </c>
      <c r="AE321" s="7">
        <f>Brahmaputra!O321-AC321-AD321-AVERAGE(Brahmaputra!$O$2:$O$349)</f>
        <v>6.3600057113097463E-2</v>
      </c>
      <c r="AF321" s="7">
        <f>AVERAGE(Brahmaputra!P315:P326)-AVERAGE(Brahmaputra!$P$2:$P$349)</f>
        <v>-0.17474344258620655</v>
      </c>
      <c r="AG321" s="7">
        <f t="shared" si="79"/>
        <v>1.1302839557142861</v>
      </c>
      <c r="AH321" s="7">
        <f>Brahmaputra!P321-AF321-AG321-AVERAGE(Brahmaputra!$P$2:$P$349)</f>
        <v>-0.7080281598809528</v>
      </c>
    </row>
    <row r="322" spans="1:34" x14ac:dyDescent="0.2">
      <c r="A322" s="3">
        <v>42628</v>
      </c>
      <c r="B322">
        <f t="shared" si="68"/>
        <v>2016</v>
      </c>
      <c r="C322">
        <f t="shared" si="69"/>
        <v>9</v>
      </c>
      <c r="D322" s="7">
        <f>AVERAGE(Brahmaputra!D316:D327)</f>
        <v>-13.452412199999998</v>
      </c>
      <c r="E322" s="7">
        <f t="shared" si="70"/>
        <v>9.5500981902678568</v>
      </c>
      <c r="F322" s="7">
        <f>Brahmaputra!D322-D322-E322</f>
        <v>-0.72703761026785862</v>
      </c>
      <c r="G322" s="7"/>
      <c r="H322" s="7">
        <f>AVERAGE(Brahmaputra!H316:H327)-AVERAGE(Brahmaputra!$H$2:$H$349)</f>
        <v>-0.2436246325863749</v>
      </c>
      <c r="I322" s="7">
        <f t="shared" si="71"/>
        <v>1.8639302937797311</v>
      </c>
      <c r="J322" s="7">
        <f>Brahmaputra!H322-H322-I322-AVERAGE(Brahmaputra!$H$2:$H$349)</f>
        <v>-0.16940616544638942</v>
      </c>
      <c r="K322" s="7">
        <f>AVERAGE(Brahmaputra!I316:I327)-AVERAGE(Brahmaputra!$I$2:$I$349)</f>
        <v>-11.012867457212707</v>
      </c>
      <c r="L322" s="7">
        <f t="shared" si="72"/>
        <v>-0.99622113336312168</v>
      </c>
      <c r="M322" s="7">
        <f>Brahmaputra!I322-K322-L322-AVERAGE(Brahmaputra!$I$2:$I$349)</f>
        <v>-7.6807428303524716E-2</v>
      </c>
      <c r="N322" s="7">
        <f>AVERAGE(Brahmaputra!J316:J327)-AVERAGE(Brahmaputra!$J$2:$J$349)</f>
        <v>-0.34481532143678351</v>
      </c>
      <c r="O322" s="7">
        <f t="shared" si="73"/>
        <v>4.1451948143452384</v>
      </c>
      <c r="P322" s="7">
        <f>Brahmaputra!J322-N322-O322-AVERAGE(Brahmaputra!$J$2:$J$349)</f>
        <v>-0.7833009143452383</v>
      </c>
      <c r="Q322" s="7">
        <f>AVERAGE(Brahmaputra!K316:K327)-AVERAGE(Brahmaputra!$K$2:$K$349)</f>
        <v>1.2251610287356163E-2</v>
      </c>
      <c r="R322" s="7">
        <f t="shared" si="74"/>
        <v>-0.1654841590773809</v>
      </c>
      <c r="S322" s="7">
        <f>Brahmaputra!K322-Q322-R322-AVERAGE(Brahmaputra!$K$2:$K$349)</f>
        <v>-5.9413862589285771E-2</v>
      </c>
      <c r="T322" s="7">
        <f>AVERAGE(Brahmaputra!L316:L327)-AVERAGE(Brahmaputra!$L$2:$L$349)</f>
        <v>-0.64921108275861794</v>
      </c>
      <c r="U322" s="7">
        <f t="shared" si="75"/>
        <v>4.2957818960714302</v>
      </c>
      <c r="V322" s="7">
        <f>Brahmaputra!L322-T322-U322-AVERAGE(Brahmaputra!$L$2:$L$349)</f>
        <v>-0.68204644023809458</v>
      </c>
      <c r="W322" s="7">
        <f>AVERAGE(Brahmaputra!M316:M327)-AVERAGE(Brahmaputra!$M$2:$M$349)</f>
        <v>-2.1410709482758417E-3</v>
      </c>
      <c r="X322" s="7">
        <f t="shared" si="76"/>
        <v>9.0269482291666647E-2</v>
      </c>
      <c r="Y322" s="7">
        <f>Brahmaputra!M322-W322-X322-AVERAGE(Brahmaputra!$M$2:$M$349)</f>
        <v>-1.4106089583333092E-3</v>
      </c>
      <c r="Z322" s="7">
        <f>AVERAGE(Brahmaputra!N316:N327)-AVERAGE(Brahmaputra!$N$2:$N$349)</f>
        <v>-0.84726873807471237</v>
      </c>
      <c r="AA322" s="7">
        <f t="shared" si="77"/>
        <v>-1.9931098811904762</v>
      </c>
      <c r="AB322" s="7">
        <f>Brahmaputra!N322-Z322-AA322-AVERAGE(Brahmaputra!$N$2:$N$349)</f>
        <v>0.84497760202380956</v>
      </c>
      <c r="AC322" s="7">
        <f>AVERAGE(Brahmaputra!O316:O327)-AVERAGE(Brahmaputra!$O$2:$O$349)</f>
        <v>-0.18917277948275579</v>
      </c>
      <c r="AD322" s="7">
        <f t="shared" si="78"/>
        <v>1.7862872265773841</v>
      </c>
      <c r="AE322" s="7">
        <f>Brahmaputra!O322-AC322-AD322-AVERAGE(Brahmaputra!$O$2:$O$349)</f>
        <v>0.31990587758928335</v>
      </c>
      <c r="AF322" s="7">
        <f>AVERAGE(Brahmaputra!P316:P327)-AVERAGE(Brahmaputra!$P$2:$P$349)</f>
        <v>-0.17556761008620658</v>
      </c>
      <c r="AG322" s="7">
        <f t="shared" si="79"/>
        <v>0.52345403125000023</v>
      </c>
      <c r="AH322" s="7">
        <f>Brahmaputra!P322-AF322-AG322-AVERAGE(Brahmaputra!$P$2:$P$349)</f>
        <v>-0.1195331479166668</v>
      </c>
    </row>
    <row r="323" spans="1:34" x14ac:dyDescent="0.2">
      <c r="A323" s="3">
        <v>42658</v>
      </c>
      <c r="B323">
        <f t="shared" ref="B323:B349" si="80">YEAR(A323)</f>
        <v>2016</v>
      </c>
      <c r="C323">
        <f t="shared" ref="C323:C349" si="81">MONTH(A323)</f>
        <v>10</v>
      </c>
      <c r="D323" s="7">
        <f>AVERAGE(Brahmaputra!D317:D328)</f>
        <v>-13.530418944166668</v>
      </c>
      <c r="E323" s="7">
        <f t="shared" si="70"/>
        <v>3.1015316704166667</v>
      </c>
      <c r="F323" s="7">
        <f>Brahmaputra!D323-D323-E323</f>
        <v>0.39836683375000081</v>
      </c>
      <c r="G323" s="7"/>
      <c r="H323" s="7">
        <f>AVERAGE(Brahmaputra!H317:H328)-AVERAGE(Brahmaputra!$H$2:$H$349)</f>
        <v>-0.23142777425312033</v>
      </c>
      <c r="I323" s="7">
        <f t="shared" si="71"/>
        <v>1.5615270709822653</v>
      </c>
      <c r="J323" s="7">
        <f>Brahmaputra!H323-H323-I323-AVERAGE(Brahmaputra!$H$2:$H$349)</f>
        <v>-0.13072568098209558</v>
      </c>
      <c r="K323" s="7">
        <f>AVERAGE(Brahmaputra!I317:I328)-AVERAGE(Brahmaputra!$I$2:$I$349)</f>
        <v>-11.111835963046033</v>
      </c>
      <c r="L323" s="7">
        <f t="shared" si="72"/>
        <v>-0.68984669729167081</v>
      </c>
      <c r="M323" s="7">
        <f>Brahmaputra!I323-K323-L323-AVERAGE(Brahmaputra!$I$2:$I$349)</f>
        <v>-5.13260885416571E-2</v>
      </c>
      <c r="N323" s="7">
        <f>AVERAGE(Brahmaputra!J317:J328)-AVERAGE(Brahmaputra!$J$2:$J$349)</f>
        <v>-0.34300313643678315</v>
      </c>
      <c r="O323" s="7">
        <f t="shared" si="73"/>
        <v>2.2050390265773805</v>
      </c>
      <c r="P323" s="7">
        <f>Brahmaputra!J323-N323-O323-AVERAGE(Brahmaputra!$J$2:$J$349)</f>
        <v>-0.21506162157738018</v>
      </c>
      <c r="Q323" s="7">
        <f>AVERAGE(Brahmaputra!K317:K328)-AVERAGE(Brahmaputra!$K$2:$K$349)</f>
        <v>3.0916586206894969E-3</v>
      </c>
      <c r="R323" s="7">
        <f t="shared" si="74"/>
        <v>-3.8391004761904712E-2</v>
      </c>
      <c r="S323" s="7">
        <f>Brahmaputra!K323-Q323-R323-AVERAGE(Brahmaputra!$K$2:$K$349)</f>
        <v>-2.760509523809529E-2</v>
      </c>
      <c r="T323" s="7">
        <f>AVERAGE(Brahmaputra!L317:L328)-AVERAGE(Brahmaputra!$L$2:$L$349)</f>
        <v>-0.62024266859194999</v>
      </c>
      <c r="U323" s="7">
        <f t="shared" si="75"/>
        <v>0.73292811175595229</v>
      </c>
      <c r="V323" s="7">
        <f>Brahmaputra!L323-T323-U323-AVERAGE(Brahmaputra!$L$2:$L$349)</f>
        <v>-0.19873919008928631</v>
      </c>
      <c r="W323" s="7">
        <f>AVERAGE(Brahmaputra!M317:M328)-AVERAGE(Brahmaputra!$M$2:$M$349)</f>
        <v>-2.106234281609165E-3</v>
      </c>
      <c r="X323" s="7">
        <f t="shared" si="76"/>
        <v>9.0308443422619095E-2</v>
      </c>
      <c r="Y323" s="7">
        <f>Brahmaputra!M323-W323-X323-AVERAGE(Brahmaputra!$M$2:$M$349)</f>
        <v>-1.4708867559524441E-3</v>
      </c>
      <c r="Z323" s="7">
        <f>AVERAGE(Brahmaputra!N317:N328)-AVERAGE(Brahmaputra!$N$2:$N$349)</f>
        <v>-0.85680162640804558</v>
      </c>
      <c r="AA323" s="7">
        <f t="shared" si="77"/>
        <v>-1.748290648452381</v>
      </c>
      <c r="AB323" s="7">
        <f>Brahmaputra!N323-Z323-AA323-AVERAGE(Brahmaputra!$N$2:$N$349)</f>
        <v>0.6713995176190477</v>
      </c>
      <c r="AC323" s="7">
        <f>AVERAGE(Brahmaputra!O317:O328)-AVERAGE(Brahmaputra!$O$2:$O$349)</f>
        <v>-0.19364575031608933</v>
      </c>
      <c r="AD323" s="7">
        <f t="shared" si="78"/>
        <v>1.2664617161309533</v>
      </c>
      <c r="AE323" s="7">
        <f>Brahmaputra!O323-AC323-AD323-AVERAGE(Brahmaputra!$O$2:$O$349)</f>
        <v>0.25198500886904718</v>
      </c>
      <c r="AF323" s="7">
        <f>AVERAGE(Brahmaputra!P317:P328)-AVERAGE(Brahmaputra!$P$2:$P$349)</f>
        <v>-0.17445319091953992</v>
      </c>
      <c r="AG323" s="7">
        <f t="shared" si="79"/>
        <v>-0.27820306464285721</v>
      </c>
      <c r="AH323" s="7">
        <f>Brahmaputra!P323-AF323-AG323-AVERAGE(Brahmaputra!$P$2:$P$349)</f>
        <v>9.9898188809523836E-2</v>
      </c>
    </row>
    <row r="324" spans="1:34" x14ac:dyDescent="0.2">
      <c r="A324" s="3">
        <v>42689</v>
      </c>
      <c r="B324">
        <f t="shared" si="80"/>
        <v>2016</v>
      </c>
      <c r="C324">
        <f t="shared" si="81"/>
        <v>11</v>
      </c>
      <c r="D324" s="7">
        <f>AVERAGE(Brahmaputra!D318:D329)</f>
        <v>-13.626256616666668</v>
      </c>
      <c r="E324" s="7">
        <f t="shared" si="70"/>
        <v>-3.8334403570833331</v>
      </c>
      <c r="F324" s="7">
        <f>Brahmaputra!D324-D324-E324</f>
        <v>-0.13260153624999838</v>
      </c>
      <c r="G324" s="7"/>
      <c r="H324" s="7">
        <f>AVERAGE(Brahmaputra!H318:H329)-AVERAGE(Brahmaputra!$H$2:$H$349)</f>
        <v>-0.2205329984196851</v>
      </c>
      <c r="I324" s="7">
        <f t="shared" si="71"/>
        <v>0.78955750136890401</v>
      </c>
      <c r="J324" s="7">
        <f>Brahmaputra!H324-H324-I324-AVERAGE(Brahmaputra!$H$2:$H$349)</f>
        <v>-9.2673347202207879E-2</v>
      </c>
      <c r="K324" s="7">
        <f>AVERAGE(Brahmaputra!I318:I329)-AVERAGE(Brahmaputra!$I$2:$I$349)</f>
        <v>-11.209078953879384</v>
      </c>
      <c r="L324" s="7">
        <f t="shared" si="72"/>
        <v>-0.51615917145832668</v>
      </c>
      <c r="M324" s="7">
        <f>Brahmaputra!I324-K324-L324-AVERAGE(Brahmaputra!$I$2:$I$349)</f>
        <v>-5.7542053541638438E-2</v>
      </c>
      <c r="N324" s="7">
        <f>AVERAGE(Brahmaputra!J318:J329)-AVERAGE(Brahmaputra!$J$2:$J$349)</f>
        <v>-0.35062257727011703</v>
      </c>
      <c r="O324" s="7">
        <f t="shared" si="73"/>
        <v>-0.23055486505952505</v>
      </c>
      <c r="P324" s="7">
        <f>Brahmaputra!J324-N324-O324-AVERAGE(Brahmaputra!$J$2:$J$349)</f>
        <v>-4.1317309107141043E-2</v>
      </c>
      <c r="Q324" s="7">
        <f>AVERAGE(Brahmaputra!K318:K329)-AVERAGE(Brahmaputra!$K$2:$K$349)</f>
        <v>1.2931552873561847E-3</v>
      </c>
      <c r="R324" s="7">
        <f t="shared" si="74"/>
        <v>0.116870997797619</v>
      </c>
      <c r="S324" s="7">
        <f>Brahmaputra!K324-Q324-R324-AVERAGE(Brahmaputra!$K$2:$K$349)</f>
        <v>2.9415795535714329E-2</v>
      </c>
      <c r="T324" s="7">
        <f>AVERAGE(Brahmaputra!L318:L329)-AVERAGE(Brahmaputra!$L$2:$L$349)</f>
        <v>-0.62029373025861734</v>
      </c>
      <c r="U324" s="7">
        <f t="shared" si="75"/>
        <v>-2.1226351544047617</v>
      </c>
      <c r="V324" s="7">
        <f>Brahmaputra!L324-T324-U324-AVERAGE(Brahmaputra!$L$2:$L$349)</f>
        <v>-0.12113761226190434</v>
      </c>
      <c r="W324" s="7">
        <f>AVERAGE(Brahmaputra!M318:M329)-AVERAGE(Brahmaputra!$M$2:$M$349)</f>
        <v>-2.1057426149425074E-3</v>
      </c>
      <c r="X324" s="7">
        <f t="shared" si="76"/>
        <v>-6.7878083333333394E-3</v>
      </c>
      <c r="Y324" s="7">
        <f>Brahmaputra!M324-W324-X324-AVERAGE(Brahmaputra!$M$2:$M$349)</f>
        <v>1.5959033333333428E-3</v>
      </c>
      <c r="Z324" s="7">
        <f>AVERAGE(Brahmaputra!N318:N329)-AVERAGE(Brahmaputra!$N$2:$N$349)</f>
        <v>-0.87303006390804572</v>
      </c>
      <c r="AA324" s="7">
        <f t="shared" si="77"/>
        <v>-1.0832380851488095</v>
      </c>
      <c r="AB324" s="7">
        <f>Brahmaputra!N324-Z324-AA324-AVERAGE(Brahmaputra!$N$2:$N$349)</f>
        <v>0.26274116181547624</v>
      </c>
      <c r="AC324" s="7">
        <f>AVERAGE(Brahmaputra!O318:O329)-AVERAGE(Brahmaputra!$O$2:$O$349)</f>
        <v>-0.16334147781608976</v>
      </c>
      <c r="AD324" s="7">
        <f t="shared" si="78"/>
        <v>-3.2371246011905441E-2</v>
      </c>
      <c r="AE324" s="7">
        <f>Brahmaputra!O324-AC324-AD324-AVERAGE(Brahmaputra!$O$2:$O$349)</f>
        <v>-0.29663070148809378</v>
      </c>
      <c r="AF324" s="7">
        <f>AVERAGE(Brahmaputra!P318:P329)-AVERAGE(Brahmaputra!$P$2:$P$349)</f>
        <v>-0.18855091841953986</v>
      </c>
      <c r="AG324" s="7">
        <f t="shared" si="79"/>
        <v>-0.74812064749999996</v>
      </c>
      <c r="AH324" s="7">
        <f>Brahmaputra!P324-AF324-AG324-AVERAGE(Brahmaputra!$P$2:$P$349)</f>
        <v>0.1829444891666665</v>
      </c>
    </row>
    <row r="325" spans="1:34" x14ac:dyDescent="0.2">
      <c r="A325" s="3">
        <v>42719</v>
      </c>
      <c r="B325">
        <f t="shared" si="80"/>
        <v>2016</v>
      </c>
      <c r="C325">
        <f t="shared" si="81"/>
        <v>12</v>
      </c>
      <c r="D325" s="7">
        <f>AVERAGE(Brahmaputra!D319:D330)</f>
        <v>-13.875011991666666</v>
      </c>
      <c r="E325" s="7">
        <f t="shared" si="70"/>
        <v>-7.6711023341964264</v>
      </c>
      <c r="F325" s="7">
        <f>Brahmaputra!D325-D325-E325</f>
        <v>-0.17376864413690818</v>
      </c>
      <c r="G325" s="7"/>
      <c r="H325" s="7">
        <f>AVERAGE(Brahmaputra!H319:H330)-AVERAGE(Brahmaputra!$H$2:$H$349)</f>
        <v>-0.22238948425297167</v>
      </c>
      <c r="I325" s="7">
        <f t="shared" si="71"/>
        <v>0.11721601964302408</v>
      </c>
      <c r="J325" s="7">
        <f>Brahmaputra!H325-H325-I325-AVERAGE(Brahmaputra!$H$2:$H$349)</f>
        <v>-4.4757119643008991E-2</v>
      </c>
      <c r="K325" s="7">
        <f>AVERAGE(Brahmaputra!I319:I330)-AVERAGE(Brahmaputra!$I$2:$I$349)</f>
        <v>-11.307614491379354</v>
      </c>
      <c r="L325" s="7">
        <f t="shared" si="72"/>
        <v>-0.36286529005954549</v>
      </c>
      <c r="M325" s="7">
        <f>Brahmaputra!I325-K325-L325-AVERAGE(Brahmaputra!$I$2:$I$349)</f>
        <v>-3.514432744046303E-2</v>
      </c>
      <c r="N325" s="7">
        <f>AVERAGE(Brahmaputra!J319:J330)-AVERAGE(Brahmaputra!$J$2:$J$349)</f>
        <v>-0.38751455393678347</v>
      </c>
      <c r="O325" s="7">
        <f t="shared" si="73"/>
        <v>-1.4915722126785718</v>
      </c>
      <c r="P325" s="7">
        <f>Brahmaputra!J325-N325-O325-AVERAGE(Brahmaputra!$J$2:$J$349)</f>
        <v>0.1589350451785716</v>
      </c>
      <c r="Q325" s="7">
        <f>AVERAGE(Brahmaputra!K319:K330)-AVERAGE(Brahmaputra!$K$2:$K$349)</f>
        <v>-2.6181105459771592E-3</v>
      </c>
      <c r="R325" s="7">
        <f t="shared" si="74"/>
        <v>0.28360994648809518</v>
      </c>
      <c r="S325" s="7">
        <f>Brahmaputra!K325-Q325-R325-AVERAGE(Brahmaputra!$K$2:$K$349)</f>
        <v>3.3395762678571472E-2</v>
      </c>
      <c r="T325" s="7">
        <f>AVERAGE(Brahmaputra!L319:L330)-AVERAGE(Brahmaputra!$L$2:$L$349)</f>
        <v>-0.66048736692528465</v>
      </c>
      <c r="U325" s="7">
        <f t="shared" si="75"/>
        <v>-2.9537349427678565</v>
      </c>
      <c r="V325" s="7">
        <f>Brahmaputra!L325-T325-U325-AVERAGE(Brahmaputra!$L$2:$L$349)</f>
        <v>0.22031105276785734</v>
      </c>
      <c r="W325" s="7">
        <f>AVERAGE(Brahmaputra!M319:M330)-AVERAGE(Brahmaputra!$M$2:$M$349)</f>
        <v>-2.1054067816091704E-3</v>
      </c>
      <c r="X325" s="7">
        <f t="shared" si="76"/>
        <v>-9.6227267172619049E-2</v>
      </c>
      <c r="Y325" s="7">
        <f>Brahmaputra!M325-W325-X325-AVERAGE(Brahmaputra!$M$2:$M$349)</f>
        <v>1.778466339285717E-3</v>
      </c>
      <c r="Z325" s="7">
        <f>AVERAGE(Brahmaputra!N319:N330)-AVERAGE(Brahmaputra!$N$2:$N$349)</f>
        <v>-0.9155525539080458</v>
      </c>
      <c r="AA325" s="7">
        <f t="shared" si="77"/>
        <v>-0.56486741089285708</v>
      </c>
      <c r="AB325" s="7">
        <f>Brahmaputra!N325-Z325-AA325-AVERAGE(Brahmaputra!$N$2:$N$349)</f>
        <v>-5.7894352440476027E-2</v>
      </c>
      <c r="AC325" s="7">
        <f>AVERAGE(Brahmaputra!O319:O330)-AVERAGE(Brahmaputra!$O$2:$O$349)</f>
        <v>-0.1651722144827561</v>
      </c>
      <c r="AD325" s="7">
        <f t="shared" si="78"/>
        <v>-1.8336483524702381</v>
      </c>
      <c r="AE325" s="7">
        <f>Brahmaputra!O325-AC325-AD325-AVERAGE(Brahmaputra!$O$2:$O$349)</f>
        <v>-0.66925546836309469</v>
      </c>
      <c r="AF325" s="7">
        <f>AVERAGE(Brahmaputra!P319:P330)-AVERAGE(Brahmaputra!$P$2:$P$349)</f>
        <v>-0.21156169425287319</v>
      </c>
      <c r="AG325" s="7">
        <f t="shared" si="79"/>
        <v>-0.76901577732142856</v>
      </c>
      <c r="AH325" s="7">
        <f>Brahmaputra!P325-AF325-AG325-AVERAGE(Brahmaputra!$P$2:$P$349)</f>
        <v>0.21884775482142849</v>
      </c>
    </row>
    <row r="326" spans="1:34" x14ac:dyDescent="0.2">
      <c r="A326" s="3">
        <v>42750</v>
      </c>
      <c r="B326">
        <f t="shared" si="80"/>
        <v>2017</v>
      </c>
      <c r="C326">
        <f t="shared" si="81"/>
        <v>1</v>
      </c>
      <c r="D326" s="7">
        <f>AVERAGE(Brahmaputra!D320:D331)</f>
        <v>-13.998188288333333</v>
      </c>
      <c r="E326" s="7">
        <f t="shared" si="70"/>
        <v>-9.8310118021726201</v>
      </c>
      <c r="F326" s="7">
        <f>Brahmaputra!D326-D326-E326</f>
        <v>-0.52513187949404738</v>
      </c>
      <c r="G326" s="7"/>
      <c r="H326" s="7">
        <f>AVERAGE(Brahmaputra!H320:H331)-AVERAGE(Brahmaputra!$H$2:$H$349)</f>
        <v>-0.21745072258624987</v>
      </c>
      <c r="I326" s="7">
        <f t="shared" si="71"/>
        <v>-0.70243490354141613</v>
      </c>
      <c r="J326" s="7">
        <f>Brahmaputra!H326-H326-I326-AVERAGE(Brahmaputra!$H$2:$H$349)</f>
        <v>-2.3624058125392366E-2</v>
      </c>
      <c r="K326" s="7">
        <f>AVERAGE(Brahmaputra!I320:I331)-AVERAGE(Brahmaputra!$I$2:$I$349)</f>
        <v>-11.401911263879356</v>
      </c>
      <c r="L326" s="7">
        <f t="shared" si="72"/>
        <v>-0.18310013217261201</v>
      </c>
      <c r="M326" s="7">
        <f>Brahmaputra!I326-K326-L326-AVERAGE(Brahmaputra!$I$2:$I$349)</f>
        <v>-6.1996072827383841E-2</v>
      </c>
      <c r="N326" s="7">
        <f>AVERAGE(Brahmaputra!J320:J331)-AVERAGE(Brahmaputra!$J$2:$J$349)</f>
        <v>-0.38756315143678322</v>
      </c>
      <c r="O326" s="7">
        <f t="shared" si="73"/>
        <v>-2.6937458217857149</v>
      </c>
      <c r="P326" s="7">
        <f>Brahmaputra!J326-N326-O326-AVERAGE(Brahmaputra!$J$2:$J$349)</f>
        <v>0.219486071785715</v>
      </c>
      <c r="Q326" s="7">
        <f>AVERAGE(Brahmaputra!K320:K331)-AVERAGE(Brahmaputra!$K$2:$K$349)</f>
        <v>-1.6106984712643824E-2</v>
      </c>
      <c r="R326" s="7">
        <f t="shared" si="74"/>
        <v>0.284020681547619</v>
      </c>
      <c r="S326" s="7">
        <f>Brahmaputra!K326-Q326-R326-AVERAGE(Brahmaputra!$K$2:$K$349)</f>
        <v>4.0599091785714303E-2</v>
      </c>
      <c r="T326" s="7">
        <f>AVERAGE(Brahmaputra!L320:L331)-AVERAGE(Brahmaputra!$L$2:$L$349)</f>
        <v>-0.66457219275861679</v>
      </c>
      <c r="U326" s="7">
        <f t="shared" si="75"/>
        <v>-3.5539900079464291</v>
      </c>
      <c r="V326" s="7">
        <f>Brahmaputra!L326-T326-U326-AVERAGE(Brahmaputra!$L$2:$L$349)</f>
        <v>0.23314208377976264</v>
      </c>
      <c r="W326" s="7">
        <f>AVERAGE(Brahmaputra!M320:M331)-AVERAGE(Brahmaputra!$M$2:$M$349)</f>
        <v>-2.0944284482758424E-3</v>
      </c>
      <c r="X326" s="7">
        <f t="shared" si="76"/>
        <v>-1.2000330327380931E-2</v>
      </c>
      <c r="Y326" s="7">
        <f>Brahmaputra!M326-W326-X326-AVERAGE(Brahmaputra!$M$2:$M$349)</f>
        <v>-6.7939883928574973E-4</v>
      </c>
      <c r="Z326" s="7">
        <f>AVERAGE(Brahmaputra!N320:N331)-AVERAGE(Brahmaputra!$N$2:$N$349)</f>
        <v>-0.94285640890804556</v>
      </c>
      <c r="AA326" s="7">
        <f t="shared" si="77"/>
        <v>0.22313553074404791</v>
      </c>
      <c r="AB326" s="7">
        <f>Brahmaputra!N326-Z326-AA326-AVERAGE(Brahmaputra!$N$2:$N$349)</f>
        <v>-0.3360283890773812</v>
      </c>
      <c r="AC326" s="7">
        <f>AVERAGE(Brahmaputra!O320:O331)-AVERAGE(Brahmaputra!$O$2:$O$349)</f>
        <v>-0.16907743114942164</v>
      </c>
      <c r="AD326" s="7">
        <f t="shared" si="78"/>
        <v>-2.4335143675297619</v>
      </c>
      <c r="AE326" s="7">
        <f>Brahmaputra!O326-AC326-AD326-AVERAGE(Brahmaputra!$O$2:$O$349)</f>
        <v>-0.79032868663690525</v>
      </c>
      <c r="AF326" s="7">
        <f>AVERAGE(Brahmaputra!P320:P331)-AVERAGE(Brahmaputra!$P$2:$P$349)</f>
        <v>-0.1965595525862065</v>
      </c>
      <c r="AG326" s="7">
        <f t="shared" si="79"/>
        <v>-0.75938111583333334</v>
      </c>
      <c r="AH326" s="7">
        <f>Brahmaputra!P326-AF326-AG326-AVERAGE(Brahmaputra!$P$2:$P$349)</f>
        <v>0.19432540166666656</v>
      </c>
    </row>
    <row r="327" spans="1:34" x14ac:dyDescent="0.2">
      <c r="A327" s="3">
        <v>42781</v>
      </c>
      <c r="B327">
        <f t="shared" si="80"/>
        <v>2017</v>
      </c>
      <c r="C327">
        <f t="shared" si="81"/>
        <v>2</v>
      </c>
      <c r="D327" s="7">
        <f>AVERAGE(Brahmaputra!D321:D332)</f>
        <v>-14.122957995833332</v>
      </c>
      <c r="E327" s="7">
        <f t="shared" si="70"/>
        <v>-10.399447832172621</v>
      </c>
      <c r="F327" s="7">
        <f>Brahmaputra!D327-D327-E327</f>
        <v>-1.0790479519940472</v>
      </c>
      <c r="G327" s="7"/>
      <c r="H327" s="7">
        <f>AVERAGE(Brahmaputra!H321:H332)-AVERAGE(Brahmaputra!$H$2:$H$349)</f>
        <v>-0.20877864425290227</v>
      </c>
      <c r="I327" s="7">
        <f t="shared" si="71"/>
        <v>-1.1313571025597184</v>
      </c>
      <c r="J327" s="7">
        <f>Brahmaputra!H327-H327-I327-AVERAGE(Brahmaputra!$H$2:$H$349)</f>
        <v>-8.7084074403946943E-3</v>
      </c>
      <c r="K327" s="7">
        <f>AVERAGE(Brahmaputra!I321:I332)-AVERAGE(Brahmaputra!$I$2:$I$349)</f>
        <v>-11.502253060545996</v>
      </c>
      <c r="L327" s="7">
        <f t="shared" si="72"/>
        <v>5.4967789672630829E-2</v>
      </c>
      <c r="M327" s="7">
        <f>Brahmaputra!I327-K327-L327-AVERAGE(Brahmaputra!$I$2:$I$349)</f>
        <v>-5.9059058005985321E-2</v>
      </c>
      <c r="N327" s="7">
        <f>AVERAGE(Brahmaputra!J321:J332)-AVERAGE(Brahmaputra!$J$2:$J$349)</f>
        <v>-0.38889320977011677</v>
      </c>
      <c r="O327" s="7">
        <f t="shared" si="73"/>
        <v>-3.2128204064583334</v>
      </c>
      <c r="P327" s="7">
        <f>Brahmaputra!J327-N327-O327-AVERAGE(Brahmaputra!$J$2:$J$349)</f>
        <v>0.21906258479166674</v>
      </c>
      <c r="Q327" s="7">
        <f>AVERAGE(Brahmaputra!K321:K332)-AVERAGE(Brahmaputra!$K$2:$K$349)</f>
        <v>-1.5270742212643795E-2</v>
      </c>
      <c r="R327" s="7">
        <f t="shared" si="74"/>
        <v>3.4406856696428567E-2</v>
      </c>
      <c r="S327" s="7">
        <f>Brahmaputra!K327-Q327-R327-AVERAGE(Brahmaputra!$K$2:$K$349)</f>
        <v>6.5854934136904741E-2</v>
      </c>
      <c r="T327" s="7">
        <f>AVERAGE(Brahmaputra!L321:L332)-AVERAGE(Brahmaputra!$L$2:$L$349)</f>
        <v>-0.69626255192528408</v>
      </c>
      <c r="U327" s="7">
        <f t="shared" si="75"/>
        <v>-3.8932249065476183</v>
      </c>
      <c r="V327" s="7">
        <f>Brahmaputra!L327-T327-U327-AVERAGE(Brahmaputra!$L$2:$L$349)</f>
        <v>0.14452745154761892</v>
      </c>
      <c r="W327" s="7">
        <f>AVERAGE(Brahmaputra!M321:M332)-AVERAGE(Brahmaputra!$M$2:$M$349)</f>
        <v>-2.0190009482758398E-3</v>
      </c>
      <c r="X327" s="7">
        <f t="shared" si="76"/>
        <v>-1.1441993244047627E-2</v>
      </c>
      <c r="Y327" s="7">
        <f>Brahmaputra!M327-W327-X327-AVERAGE(Brahmaputra!$M$2:$M$349)</f>
        <v>-6.0823342261903668E-4</v>
      </c>
      <c r="Z327" s="7">
        <f>AVERAGE(Brahmaputra!N321:N332)-AVERAGE(Brahmaputra!$N$2:$N$349)</f>
        <v>-0.94664224474137892</v>
      </c>
      <c r="AA327" s="7">
        <f t="shared" si="77"/>
        <v>1.2550268405654763</v>
      </c>
      <c r="AB327" s="7">
        <f>Brahmaputra!N327-Z327-AA327-AVERAGE(Brahmaputra!$N$2:$N$349)</f>
        <v>-0.79363361306547642</v>
      </c>
      <c r="AC327" s="7">
        <f>AVERAGE(Brahmaputra!O321:O332)-AVERAGE(Brahmaputra!$O$2:$O$349)</f>
        <v>-0.17376346864942249</v>
      </c>
      <c r="AD327" s="7">
        <f t="shared" si="78"/>
        <v>-2.758445452797619</v>
      </c>
      <c r="AE327" s="7">
        <f>Brahmaputra!O327-AC327-AD327-AVERAGE(Brahmaputra!$O$2:$O$349)</f>
        <v>-0.81847819386904686</v>
      </c>
      <c r="AF327" s="7">
        <f>AVERAGE(Brahmaputra!P321:P332)-AVERAGE(Brahmaputra!$P$2:$P$349)</f>
        <v>-0.18908107675287333</v>
      </c>
      <c r="AG327" s="7">
        <f t="shared" si="79"/>
        <v>-0.73655440919642856</v>
      </c>
      <c r="AH327" s="7">
        <f>Brahmaputra!P327-AF327-AG327-AVERAGE(Brahmaputra!$P$2:$P$349)</f>
        <v>0.1719825191964286</v>
      </c>
    </row>
    <row r="328" spans="1:34" x14ac:dyDescent="0.2">
      <c r="A328" s="3">
        <v>42809</v>
      </c>
      <c r="B328">
        <f t="shared" si="80"/>
        <v>2017</v>
      </c>
      <c r="C328">
        <f t="shared" si="81"/>
        <v>3</v>
      </c>
      <c r="D328" s="7">
        <f>AVERAGE(Brahmaputra!D322:D333)</f>
        <v>-13.917801073333335</v>
      </c>
      <c r="E328" s="7">
        <f t="shared" si="70"/>
        <v>-8.9591136421726176</v>
      </c>
      <c r="F328" s="7">
        <f>Brahmaputra!D328-D328-E328</f>
        <v>-0.6717016944940486</v>
      </c>
      <c r="G328" s="7"/>
      <c r="H328" s="7">
        <f>AVERAGE(Brahmaputra!H322:H333)-AVERAGE(Brahmaputra!$H$2:$H$349)</f>
        <v>-0.1452207017530327</v>
      </c>
      <c r="I328" s="7">
        <f t="shared" si="71"/>
        <v>-1.4790100816072709</v>
      </c>
      <c r="J328" s="7">
        <f>Brahmaputra!H328-H328-I328-AVERAGE(Brahmaputra!$H$2:$H$349)</f>
        <v>-2.6920500892742893E-2</v>
      </c>
      <c r="K328" s="7">
        <f>AVERAGE(Brahmaputra!I322:I333)-AVERAGE(Brahmaputra!$I$2:$I$349)</f>
        <v>-11.605993752212683</v>
      </c>
      <c r="L328" s="7">
        <f t="shared" si="72"/>
        <v>0.38689349922620409</v>
      </c>
      <c r="M328" s="7">
        <f>Brahmaputra!I328-K328-L328-AVERAGE(Brahmaputra!$I$2:$I$349)</f>
        <v>-6.528125892870662E-3</v>
      </c>
      <c r="N328" s="7">
        <f>AVERAGE(Brahmaputra!J322:J333)-AVERAGE(Brahmaputra!$J$2:$J$349)</f>
        <v>-0.30989527977011733</v>
      </c>
      <c r="O328" s="7">
        <f t="shared" si="73"/>
        <v>-3.3254686616666671</v>
      </c>
      <c r="P328" s="7">
        <f>Brahmaputra!J328-N328-O328-AVERAGE(Brahmaputra!$J$2:$J$349)</f>
        <v>0.11900915000000101</v>
      </c>
      <c r="Q328" s="7">
        <f>AVERAGE(Brahmaputra!K322:K333)-AVERAGE(Brahmaputra!$K$2:$K$349)</f>
        <v>-2.2138274712643791E-2</v>
      </c>
      <c r="R328" s="7">
        <f t="shared" si="74"/>
        <v>3.16305175892857E-2</v>
      </c>
      <c r="S328" s="7">
        <f>Brahmaputra!K328-Q328-R328-AVERAGE(Brahmaputra!$K$2:$K$349)</f>
        <v>-6.9480214255952411E-2</v>
      </c>
      <c r="T328" s="7">
        <f>AVERAGE(Brahmaputra!L322:L333)-AVERAGE(Brahmaputra!$L$2:$L$349)</f>
        <v>-0.62288478359195043</v>
      </c>
      <c r="U328" s="7">
        <f t="shared" si="75"/>
        <v>-3.7069207016071424</v>
      </c>
      <c r="V328" s="7">
        <f>Brahmaputra!L328-T328-U328-AVERAGE(Brahmaputra!$L$2:$L$349)</f>
        <v>0.19318244827380937</v>
      </c>
      <c r="W328" s="7">
        <f>AVERAGE(Brahmaputra!M322:M333)-AVERAGE(Brahmaputra!$M$2:$M$349)</f>
        <v>-1.9435959482758391E-3</v>
      </c>
      <c r="X328" s="7">
        <f t="shared" si="76"/>
        <v>-1.138205517857141E-2</v>
      </c>
      <c r="Y328" s="7">
        <f>Brahmaputra!M328-W328-X328-AVERAGE(Brahmaputra!$M$2:$M$349)</f>
        <v>-7.4357648809525445E-4</v>
      </c>
      <c r="Z328" s="7">
        <f>AVERAGE(Brahmaputra!N322:N333)-AVERAGE(Brahmaputra!$N$2:$N$349)</f>
        <v>-0.94702062807471221</v>
      </c>
      <c r="AA328" s="7">
        <f t="shared" si="77"/>
        <v>2.3465298505952386</v>
      </c>
      <c r="AB328" s="7">
        <f>Brahmaputra!N328-Z328-AA328-AVERAGE(Brahmaputra!$N$2:$N$349)</f>
        <v>-0.78964030976190536</v>
      </c>
      <c r="AC328" s="7">
        <f>AVERAGE(Brahmaputra!O322:O333)-AVERAGE(Brahmaputra!$O$2:$O$349)</f>
        <v>-0.16703776031608797</v>
      </c>
      <c r="AD328" s="7">
        <f t="shared" si="78"/>
        <v>-2.5350125833333319</v>
      </c>
      <c r="AE328" s="7">
        <f>Brahmaputra!O328-AC328-AD328-AVERAGE(Brahmaputra!$O$2:$O$349)</f>
        <v>-0.13645873166666878</v>
      </c>
      <c r="AF328" s="7">
        <f>AVERAGE(Brahmaputra!P322:P333)-AVERAGE(Brahmaputra!$P$2:$P$349)</f>
        <v>-9.5672174252873332E-2</v>
      </c>
      <c r="AG328" s="7">
        <f t="shared" si="79"/>
        <v>-0.6663830883035714</v>
      </c>
      <c r="AH328" s="7">
        <f>Brahmaputra!P328-AF328-AG328-AVERAGE(Brahmaputra!$P$2:$P$349)</f>
        <v>4.5866995803571453E-2</v>
      </c>
    </row>
    <row r="329" spans="1:34" x14ac:dyDescent="0.2">
      <c r="A329" s="3">
        <v>42840</v>
      </c>
      <c r="B329">
        <f t="shared" si="80"/>
        <v>2017</v>
      </c>
      <c r="C329">
        <f t="shared" si="81"/>
        <v>4</v>
      </c>
      <c r="D329" s="7">
        <f>AVERAGE(Brahmaputra!D323:D334)</f>
        <v>-13.999052694166666</v>
      </c>
      <c r="E329" s="7">
        <f t="shared" si="70"/>
        <v>-4.1105988170833339</v>
      </c>
      <c r="F329" s="7">
        <f>Brahmaputra!D329-D329-E329</f>
        <v>1.1279010212500005</v>
      </c>
      <c r="G329" s="7"/>
      <c r="H329" s="7">
        <f>AVERAGE(Brahmaputra!H323:H334)-AVERAGE(Brahmaputra!$H$2:$H$349)</f>
        <v>-0.10870133341973087</v>
      </c>
      <c r="I329" s="7">
        <f t="shared" si="71"/>
        <v>-1.7137204121727336</v>
      </c>
      <c r="J329" s="7">
        <f>Brahmaputra!H329-H329-I329-AVERAGE(Brahmaputra!$H$2:$H$349)</f>
        <v>0.14624605133951718</v>
      </c>
      <c r="K329" s="7">
        <f>AVERAGE(Brahmaputra!I323:I334)-AVERAGE(Brahmaputra!$I$2:$I$349)</f>
        <v>-11.757804080546009</v>
      </c>
      <c r="L329" s="7">
        <f t="shared" si="72"/>
        <v>0.71717339565478255</v>
      </c>
      <c r="M329" s="7">
        <f>Brahmaputra!I329-K329-L329-AVERAGE(Brahmaputra!$I$2:$I$349)</f>
        <v>0.12130723601187299</v>
      </c>
      <c r="N329" s="7">
        <f>AVERAGE(Brahmaputra!J323:J334)-AVERAGE(Brahmaputra!$J$2:$J$349)</f>
        <v>-0.2712599064367831</v>
      </c>
      <c r="O329" s="7">
        <f t="shared" si="73"/>
        <v>-2.9575804788095241</v>
      </c>
      <c r="P329" s="7">
        <f>Brahmaputra!J329-N329-O329-AVERAGE(Brahmaputra!$J$2:$J$349)</f>
        <v>0.27850458380952414</v>
      </c>
      <c r="Q329" s="7">
        <f>AVERAGE(Brahmaputra!K323:K334)-AVERAGE(Brahmaputra!$K$2:$K$349)</f>
        <v>-2.0667124712643758E-2</v>
      </c>
      <c r="R329" s="7">
        <f t="shared" si="74"/>
        <v>-6.7919355922619051E-2</v>
      </c>
      <c r="S329" s="7">
        <f>Brahmaputra!K329-Q329-R329-AVERAGE(Brahmaputra!$K$2:$K$349)</f>
        <v>-5.0031440744047695E-2</v>
      </c>
      <c r="T329" s="7">
        <f>AVERAGE(Brahmaputra!L323:L334)-AVERAGE(Brahmaputra!$L$2:$L$349)</f>
        <v>-0.61539128775861673</v>
      </c>
      <c r="U329" s="7">
        <f t="shared" si="75"/>
        <v>-2.2841316058333341</v>
      </c>
      <c r="V329" s="7">
        <f>Brahmaputra!L329-T329-U329-AVERAGE(Brahmaputra!$L$2:$L$349)</f>
        <v>0.54115650666666681</v>
      </c>
      <c r="W329" s="7">
        <f>AVERAGE(Brahmaputra!M323:M334)-AVERAGE(Brahmaputra!$M$2:$M$349)</f>
        <v>-1.8681909482758385E-3</v>
      </c>
      <c r="X329" s="7">
        <f t="shared" si="76"/>
        <v>-6.833581175595238E-2</v>
      </c>
      <c r="Y329" s="7">
        <f>Brahmaputra!M329-W329-X329-AVERAGE(Brahmaputra!$M$2:$M$349)</f>
        <v>2.0401508928571954E-4</v>
      </c>
      <c r="Z329" s="7">
        <f>AVERAGE(Brahmaputra!N323:N334)-AVERAGE(Brahmaputra!$N$2:$N$349)</f>
        <v>-0.9475905514080456</v>
      </c>
      <c r="AA329" s="7">
        <f t="shared" si="77"/>
        <v>3.3466519697916675</v>
      </c>
      <c r="AB329" s="7">
        <f>Brahmaputra!N329-Z329-AA329-AVERAGE(Brahmaputra!$N$2:$N$349)</f>
        <v>-1.188157625625001</v>
      </c>
      <c r="AC329" s="7">
        <f>AVERAGE(Brahmaputra!O323:O334)-AVERAGE(Brahmaputra!$O$2:$O$349)</f>
        <v>-0.17806231448275511</v>
      </c>
      <c r="AD329" s="7">
        <f t="shared" si="78"/>
        <v>-0.60610946633928542</v>
      </c>
      <c r="AE329" s="7">
        <f>Brahmaputra!O329-AC329-AD329-AVERAGE(Brahmaputra!$O$2:$O$349)</f>
        <v>1.1670305355059511</v>
      </c>
      <c r="AF329" s="7">
        <f>AVERAGE(Brahmaputra!P323:P334)-AVERAGE(Brahmaputra!$P$2:$P$349)</f>
        <v>-9.7714720919539921E-2</v>
      </c>
      <c r="AG329" s="7">
        <f t="shared" si="79"/>
        <v>-0.47663300770833333</v>
      </c>
      <c r="AH329" s="7">
        <f>Brahmaputra!P329-AF329-AG329-AVERAGE(Brahmaputra!$P$2:$P$349)</f>
        <v>0.11164481187499997</v>
      </c>
    </row>
    <row r="330" spans="1:34" x14ac:dyDescent="0.2">
      <c r="A330" s="3">
        <v>42870</v>
      </c>
      <c r="B330">
        <f t="shared" si="80"/>
        <v>2017</v>
      </c>
      <c r="C330">
        <f t="shared" si="81"/>
        <v>5</v>
      </c>
      <c r="D330" s="7">
        <f>AVERAGE(Brahmaputra!D324:D335)</f>
        <v>-14.05090849666667</v>
      </c>
      <c r="E330" s="7">
        <f t="shared" si="70"/>
        <v>1.2718823487797624</v>
      </c>
      <c r="F330" s="7">
        <f>Brahmaputra!D330-D330-E330</f>
        <v>4.8743478869075485E-3</v>
      </c>
      <c r="G330" s="7"/>
      <c r="H330" s="7">
        <f>AVERAGE(Brahmaputra!H324:H335)-AVERAGE(Brahmaputra!$H$2:$H$349)</f>
        <v>-5.8891559253083869E-2</v>
      </c>
      <c r="I330" s="7">
        <f t="shared" si="71"/>
        <v>-1.3916413443748752</v>
      </c>
      <c r="J330" s="7">
        <f>Brahmaputra!H330-H330-I330-AVERAGE(Brahmaputra!$H$2:$H$349)</f>
        <v>7.7885039374905318E-2</v>
      </c>
      <c r="K330" s="7">
        <f>AVERAGE(Brahmaputra!I324:I335)-AVERAGE(Brahmaputra!$I$2:$I$349)</f>
        <v>-11.910683795546021</v>
      </c>
      <c r="L330" s="7">
        <f t="shared" si="72"/>
        <v>1.0434534668750075</v>
      </c>
      <c r="M330" s="7">
        <f>Brahmaputra!I330-K330-L330-AVERAGE(Brahmaputra!$I$2:$I$349)</f>
        <v>0.18833961979166247</v>
      </c>
      <c r="N330" s="7">
        <f>AVERAGE(Brahmaputra!J324:J335)-AVERAGE(Brahmaputra!$J$2:$J$349)</f>
        <v>-0.25304198477011663</v>
      </c>
      <c r="O330" s="7">
        <f t="shared" si="73"/>
        <v>-1.5444974760416668</v>
      </c>
      <c r="P330" s="7">
        <f>Brahmaputra!J330-N330-O330-AVERAGE(Brahmaputra!$J$2:$J$349)</f>
        <v>6.3608339374999545E-2</v>
      </c>
      <c r="Q330" s="7">
        <f>AVERAGE(Brahmaputra!K324:K335)-AVERAGE(Brahmaputra!$K$2:$K$349)</f>
        <v>-2.4076594712643784E-2</v>
      </c>
      <c r="R330" s="7">
        <f t="shared" si="74"/>
        <v>-6.0785711785714319E-2</v>
      </c>
      <c r="S330" s="7">
        <f>Brahmaputra!K330-Q330-R330-AVERAGE(Brahmaputra!$K$2:$K$349)</f>
        <v>-1.8956814880952411E-2</v>
      </c>
      <c r="T330" s="7">
        <f>AVERAGE(Brahmaputra!L324:L335)-AVERAGE(Brahmaputra!$L$2:$L$349)</f>
        <v>-0.60214053942528434</v>
      </c>
      <c r="U330" s="7">
        <f t="shared" si="75"/>
        <v>-0.1956460049107136</v>
      </c>
      <c r="V330" s="7">
        <f>Brahmaputra!L330-T330-U330-AVERAGE(Brahmaputra!$L$2:$L$349)</f>
        <v>2.1675527410714324E-2</v>
      </c>
      <c r="W330" s="7">
        <f>AVERAGE(Brahmaputra!M324:M335)-AVERAGE(Brahmaputra!$M$2:$M$349)</f>
        <v>-1.7927492816091906E-3</v>
      </c>
      <c r="X330" s="7">
        <f t="shared" si="76"/>
        <v>-0.14760211184523811</v>
      </c>
      <c r="Y330" s="7">
        <f>Brahmaputra!M330-W330-X330-AVERAGE(Brahmaputra!$M$2:$M$349)</f>
        <v>1.3569435119047957E-3</v>
      </c>
      <c r="Z330" s="7">
        <f>AVERAGE(Brahmaputra!N324:N335)-AVERAGE(Brahmaputra!$N$2:$N$349)</f>
        <v>-0.94994513974137895</v>
      </c>
      <c r="AA330" s="7">
        <f t="shared" si="77"/>
        <v>2.2934716319345241</v>
      </c>
      <c r="AB330" s="7">
        <f>Brahmaputra!N330-Z330-AA330-AVERAGE(Brahmaputra!$N$2:$N$349)</f>
        <v>-0.64549777943452424</v>
      </c>
      <c r="AC330" s="7">
        <f>AVERAGE(Brahmaputra!O324:O335)-AVERAGE(Brahmaputra!$O$2:$O$349)</f>
        <v>-0.16545895198275584</v>
      </c>
      <c r="AD330" s="7">
        <f t="shared" si="78"/>
        <v>1.3440184679761895</v>
      </c>
      <c r="AE330" s="7">
        <f>Brahmaputra!O330-AC330-AD330-AVERAGE(Brahmaputra!$O$2:$O$349)</f>
        <v>0.48599937869047771</v>
      </c>
      <c r="AF330" s="7">
        <f>AVERAGE(Brahmaputra!P324:P335)-AVERAGE(Brahmaputra!$P$2:$P$349)</f>
        <v>-8.4882668419539953E-2</v>
      </c>
      <c r="AG330" s="7">
        <f t="shared" si="79"/>
        <v>-6.8888486279761851E-2</v>
      </c>
      <c r="AH330" s="7">
        <f>Brahmaputra!P330-AF330-AG330-AVERAGE(Brahmaputra!$P$2:$P$349)</f>
        <v>-0.16952258205357151</v>
      </c>
    </row>
    <row r="331" spans="1:34" x14ac:dyDescent="0.2">
      <c r="A331" s="3">
        <v>42901</v>
      </c>
      <c r="B331">
        <f t="shared" si="80"/>
        <v>2017</v>
      </c>
      <c r="C331">
        <f t="shared" si="81"/>
        <v>6</v>
      </c>
      <c r="D331" s="7">
        <f>AVERAGE(Brahmaputra!D325:D336)</f>
        <v>-14.026017120000001</v>
      </c>
      <c r="E331" s="7">
        <f t="shared" si="70"/>
        <v>6.5332860436309508</v>
      </c>
      <c r="F331" s="7">
        <f>Brahmaputra!D331-D331-E331</f>
        <v>-0.98297884363095012</v>
      </c>
      <c r="G331" s="7"/>
      <c r="H331" s="7">
        <f>AVERAGE(Brahmaputra!H325:H336)-AVERAGE(Brahmaputra!$H$2:$H$349)</f>
        <v>-4.8551009195989536E-3</v>
      </c>
      <c r="I331" s="7">
        <f t="shared" si="71"/>
        <v>-0.33502070056533739</v>
      </c>
      <c r="J331" s="7">
        <f>Brahmaputra!H331-H331-I331-AVERAGE(Brahmaputra!$H$2:$H$349)</f>
        <v>-0.16405868276808633</v>
      </c>
      <c r="K331" s="7">
        <f>AVERAGE(Brahmaputra!I325:I336)-AVERAGE(Brahmaputra!$I$2:$I$349)</f>
        <v>-12.062853340546042</v>
      </c>
      <c r="L331" s="7">
        <f t="shared" si="72"/>
        <v>0.9158503669047775</v>
      </c>
      <c r="M331" s="7">
        <f>Brahmaputra!I331-K331-L331-AVERAGE(Brahmaputra!$I$2:$I$349)</f>
        <v>0.26401833476191428</v>
      </c>
      <c r="N331" s="7">
        <f>AVERAGE(Brahmaputra!J325:J336)-AVERAGE(Brahmaputra!$J$2:$J$349)</f>
        <v>-0.22250018727011689</v>
      </c>
      <c r="O331" s="7">
        <f t="shared" si="73"/>
        <v>0.84369749714285636</v>
      </c>
      <c r="P331" s="7">
        <f>Brahmaputra!J331-N331-O331-AVERAGE(Brahmaputra!$J$2:$J$349)</f>
        <v>-0.37356462130952295</v>
      </c>
      <c r="Q331" s="7">
        <f>AVERAGE(Brahmaputra!K325:K336)-AVERAGE(Brahmaputra!$K$2:$K$349)</f>
        <v>-3.1905096379310494E-2</v>
      </c>
      <c r="R331" s="7">
        <f t="shared" si="74"/>
        <v>-5.5129099434523848E-2</v>
      </c>
      <c r="S331" s="7">
        <f>Brahmaputra!K331-Q331-R331-AVERAGE(Brahmaputra!$K$2:$K$349)</f>
        <v>-4.5538475565476161E-2</v>
      </c>
      <c r="T331" s="7">
        <f>AVERAGE(Brahmaputra!L325:L336)-AVERAGE(Brahmaputra!$L$2:$L$349)</f>
        <v>-0.5728639302586167</v>
      </c>
      <c r="U331" s="7">
        <f t="shared" si="75"/>
        <v>2.7778064690476203</v>
      </c>
      <c r="V331" s="7">
        <f>Brahmaputra!L331-T331-U331-AVERAGE(Brahmaputra!$L$2:$L$349)</f>
        <v>-0.59535285571428709</v>
      </c>
      <c r="W331" s="7">
        <f>AVERAGE(Brahmaputra!M325:M336)-AVERAGE(Brahmaputra!$M$2:$M$349)</f>
        <v>-1.7817709482758626E-3</v>
      </c>
      <c r="X331" s="7">
        <f t="shared" si="76"/>
        <v>-6.6843621428571698E-3</v>
      </c>
      <c r="Y331" s="7">
        <f>Brahmaputra!M331-W331-X331-AVERAGE(Brahmaputra!$M$2:$M$349)</f>
        <v>1.3002254761905196E-3</v>
      </c>
      <c r="Z331" s="7">
        <f>AVERAGE(Brahmaputra!N325:N336)-AVERAGE(Brahmaputra!$N$2:$N$349)</f>
        <v>-0.94396766057471226</v>
      </c>
      <c r="AA331" s="7">
        <f t="shared" si="77"/>
        <v>-0.57267241250000045</v>
      </c>
      <c r="AB331" s="7">
        <f>Brahmaputra!N331-Z331-AA331-AVERAGE(Brahmaputra!$N$2:$N$349)</f>
        <v>0.26524141583333405</v>
      </c>
      <c r="AC331" s="7">
        <f>AVERAGE(Brahmaputra!O325:O336)-AVERAGE(Brahmaputra!$O$2:$O$349)</f>
        <v>-0.10230107531608823</v>
      </c>
      <c r="AD331" s="7">
        <f t="shared" si="78"/>
        <v>1.9995909377380947</v>
      </c>
      <c r="AE331" s="7">
        <f>Brahmaputra!O331-AC331-AD331-AVERAGE(Brahmaputra!$O$2:$O$349)</f>
        <v>0.11123742226190458</v>
      </c>
      <c r="AF331" s="7">
        <f>AVERAGE(Brahmaputra!P325:P336)-AVERAGE(Brahmaputra!$P$2:$P$349)</f>
        <v>-8.2992000919539843E-2</v>
      </c>
      <c r="AG331" s="7">
        <f t="shared" si="79"/>
        <v>0.96584900181547617</v>
      </c>
      <c r="AH331" s="7">
        <f>Brahmaputra!P331-AF331-AG331-AVERAGE(Brahmaputra!$P$2:$P$349)</f>
        <v>-0.44627573764880957</v>
      </c>
    </row>
    <row r="332" spans="1:34" x14ac:dyDescent="0.2">
      <c r="A332" s="3">
        <v>42931</v>
      </c>
      <c r="B332">
        <f t="shared" si="80"/>
        <v>2017</v>
      </c>
      <c r="C332">
        <f t="shared" si="81"/>
        <v>7</v>
      </c>
      <c r="D332" s="7">
        <f>AVERAGE(Brahmaputra!D326:D337)</f>
        <v>-14.052787234166667</v>
      </c>
      <c r="E332" s="7">
        <f t="shared" si="70"/>
        <v>11.902680418601191</v>
      </c>
      <c r="F332" s="7">
        <f>Brahmaputra!D332-D332-E332</f>
        <v>1.5471051055654765</v>
      </c>
      <c r="G332" s="7"/>
      <c r="H332" s="7">
        <f>AVERAGE(Brahmaputra!H326:H337)-AVERAGE(Brahmaputra!$H$2:$H$349)</f>
        <v>4.279809741376539E-2</v>
      </c>
      <c r="I332" s="7">
        <f t="shared" si="71"/>
        <v>0.85920642654741641</v>
      </c>
      <c r="J332" s="7">
        <f>Brahmaputra!H332-H332-I332-AVERAGE(Brahmaputra!$H$2:$H$349)</f>
        <v>6.2924317858232826E-3</v>
      </c>
      <c r="K332" s="7">
        <f>AVERAGE(Brahmaputra!I326:I337)-AVERAGE(Brahmaputra!$I$2:$I$349)</f>
        <v>-12.21720743637934</v>
      </c>
      <c r="L332" s="7">
        <f t="shared" si="72"/>
        <v>8.4406965357146646E-2</v>
      </c>
      <c r="M332" s="7">
        <f>Brahmaputra!I332-K332-L332-AVERAGE(Brahmaputra!$I$2:$I$349)</f>
        <v>0.27456558214284144</v>
      </c>
      <c r="N332" s="7">
        <f>AVERAGE(Brahmaputra!J326:J337)-AVERAGE(Brahmaputra!$J$2:$J$349)</f>
        <v>-0.20535632143678306</v>
      </c>
      <c r="O332" s="7">
        <f t="shared" si="73"/>
        <v>3.7229272643154747</v>
      </c>
      <c r="P332" s="7">
        <f>Brahmaputra!J332-N332-O332-AVERAGE(Brahmaputra!$J$2:$J$349)</f>
        <v>9.0082375684524152E-2</v>
      </c>
      <c r="Q332" s="7">
        <f>AVERAGE(Brahmaputra!K326:K337)-AVERAGE(Brahmaputra!$K$2:$K$349)</f>
        <v>-3.8474333045977194E-2</v>
      </c>
      <c r="R332" s="7">
        <f t="shared" si="74"/>
        <v>-0.16249005544642856</v>
      </c>
      <c r="S332" s="7">
        <f>Brahmaputra!K332-Q332-R332-AVERAGE(Brahmaputra!$K$2:$K$349)</f>
        <v>1.1506571130952548E-3</v>
      </c>
      <c r="T332" s="7">
        <f>AVERAGE(Brahmaputra!L326:L337)-AVERAGE(Brahmaputra!$L$2:$L$349)</f>
        <v>-0.57476221859194965</v>
      </c>
      <c r="U332" s="7">
        <f t="shared" si="75"/>
        <v>5.2761234117559557</v>
      </c>
      <c r="V332" s="7">
        <f>Brahmaputra!L332-T332-U332-AVERAGE(Brahmaputra!$L$2:$L$349)</f>
        <v>0.45929106991071045</v>
      </c>
      <c r="W332" s="7">
        <f>AVERAGE(Brahmaputra!M326:M337)-AVERAGE(Brahmaputra!$M$2:$M$349)</f>
        <v>-1.7492742816092033E-3</v>
      </c>
      <c r="X332" s="7">
        <f t="shared" si="76"/>
        <v>8.9854504851190509E-2</v>
      </c>
      <c r="Y332" s="7">
        <f>Brahmaputra!M332-W332-X332-AVERAGE(Brahmaputra!$M$2:$M$349)</f>
        <v>-5.3188818452382103E-4</v>
      </c>
      <c r="Z332" s="7">
        <f>AVERAGE(Brahmaputra!N326:N337)-AVERAGE(Brahmaputra!$N$2:$N$349)</f>
        <v>-0.93440285307471238</v>
      </c>
      <c r="AA332" s="7">
        <f t="shared" si="77"/>
        <v>-1.6842659136904763</v>
      </c>
      <c r="AB332" s="7">
        <f>Brahmaputra!N332-Z332-AA332-AVERAGE(Brahmaputra!$N$2:$N$349)</f>
        <v>0.68766687952380989</v>
      </c>
      <c r="AC332" s="7">
        <f>AVERAGE(Brahmaputra!O326:O337)-AVERAGE(Brahmaputra!$O$2:$O$349)</f>
        <v>-4.0631765316087254E-2</v>
      </c>
      <c r="AD332" s="7">
        <f t="shared" si="78"/>
        <v>1.8777756315773804</v>
      </c>
      <c r="AE332" s="7">
        <f>Brahmaputra!O332-AC332-AD332-AVERAGE(Brahmaputra!$O$2:$O$349)</f>
        <v>8.0472508422618105E-2</v>
      </c>
      <c r="AF332" s="7">
        <f>AVERAGE(Brahmaputra!P326:P337)-AVERAGE(Brahmaputra!$P$2:$P$349)</f>
        <v>-8.3001749252873069E-2</v>
      </c>
      <c r="AG332" s="7">
        <f t="shared" si="79"/>
        <v>1.8391404206845241</v>
      </c>
      <c r="AH332" s="7">
        <f>Brahmaputra!P332-AF332-AG332-AVERAGE(Brahmaputra!$P$2:$P$349)</f>
        <v>-5.1890468184524252E-2</v>
      </c>
    </row>
    <row r="333" spans="1:34" x14ac:dyDescent="0.2">
      <c r="A333" s="3">
        <v>42962</v>
      </c>
      <c r="B333">
        <f t="shared" si="80"/>
        <v>2017</v>
      </c>
      <c r="C333">
        <f t="shared" si="81"/>
        <v>8</v>
      </c>
      <c r="D333" s="7">
        <f>AVERAGE(Brahmaputra!D327:D338)</f>
        <v>-14.105953305833333</v>
      </c>
      <c r="E333" s="7">
        <f t="shared" si="70"/>
        <v>11.76650009080357</v>
      </c>
      <c r="F333" s="7">
        <f>Brahmaputra!D333-D333-E333</f>
        <v>1.636909955029763</v>
      </c>
      <c r="G333" s="7"/>
      <c r="H333" s="7">
        <f>AVERAGE(Brahmaputra!H327:H338)-AVERAGE(Brahmaputra!$H$2:$H$349)</f>
        <v>9.309106658042765E-2</v>
      </c>
      <c r="I333" s="7">
        <f t="shared" si="71"/>
        <v>1.5773398983329798</v>
      </c>
      <c r="J333" s="7">
        <f>Brahmaputra!H333-H333-I333-AVERAGE(Brahmaputra!$H$2:$H$349)</f>
        <v>0.1981931408336095</v>
      </c>
      <c r="K333" s="7">
        <f>AVERAGE(Brahmaputra!I327:I338)-AVERAGE(Brahmaputra!$I$2:$I$349)</f>
        <v>-12.370201592212709</v>
      </c>
      <c r="L333" s="7">
        <f t="shared" si="72"/>
        <v>-0.7963218462797812</v>
      </c>
      <c r="M333" s="7">
        <f>Brahmaputra!I333-K333-L333-AVERAGE(Brahmaputra!$I$2:$I$349)</f>
        <v>4.0321329613135504E-2</v>
      </c>
      <c r="N333" s="7">
        <f>AVERAGE(Brahmaputra!J327:J338)-AVERAGE(Brahmaputra!$J$2:$J$349)</f>
        <v>-0.19605096310344994</v>
      </c>
      <c r="O333" s="7">
        <f t="shared" si="73"/>
        <v>4.498384583601192</v>
      </c>
      <c r="P333" s="7">
        <f>Brahmaputra!J333-N333-O333-AVERAGE(Brahmaputra!$J$2:$J$349)</f>
        <v>0.24732628806547297</v>
      </c>
      <c r="Q333" s="7">
        <f>AVERAGE(Brahmaputra!K327:K338)-AVERAGE(Brahmaputra!$K$2:$K$349)</f>
        <v>-4.3064178879310494E-2</v>
      </c>
      <c r="R333" s="7">
        <f t="shared" si="74"/>
        <v>-0.19940513428571427</v>
      </c>
      <c r="S333" s="7">
        <f>Brahmaputra!K333-Q333-R333-AVERAGE(Brahmaputra!$K$2:$K$349)</f>
        <v>3.1700901785714275E-2</v>
      </c>
      <c r="T333" s="7">
        <f>AVERAGE(Brahmaputra!L327:L338)-AVERAGE(Brahmaputra!$L$2:$L$349)</f>
        <v>-0.5751100319252842</v>
      </c>
      <c r="U333" s="7">
        <f t="shared" si="75"/>
        <v>5.5353023097916658</v>
      </c>
      <c r="V333" s="7">
        <f>Brahmaputra!L333-T333-U333-AVERAGE(Brahmaputra!$L$2:$L$349)</f>
        <v>-0.12406393479166589</v>
      </c>
      <c r="W333" s="7">
        <f>AVERAGE(Brahmaputra!M327:M338)-AVERAGE(Brahmaputra!$M$2:$M$349)</f>
        <v>-1.7140751149425371E-3</v>
      </c>
      <c r="X333" s="7">
        <f t="shared" si="76"/>
        <v>9.0235917232142832E-2</v>
      </c>
      <c r="Y333" s="7">
        <f>Brahmaputra!M333-W333-X333-AVERAGE(Brahmaputra!$M$2:$M$349)</f>
        <v>-8.9917973214281854E-4</v>
      </c>
      <c r="Z333" s="7">
        <f>AVERAGE(Brahmaputra!N327:N338)-AVERAGE(Brahmaputra!$N$2:$N$349)</f>
        <v>-0.93920035140804559</v>
      </c>
      <c r="AA333" s="7">
        <f t="shared" si="77"/>
        <v>-1.9590079183928573</v>
      </c>
      <c r="AB333" s="7">
        <f>Brahmaputra!N333-Z333-AA333-AVERAGE(Brahmaputra!$N$2:$N$349)</f>
        <v>0.8994932225595238</v>
      </c>
      <c r="AC333" s="7">
        <f>AVERAGE(Brahmaputra!O327:O338)-AVERAGE(Brahmaputra!$O$2:$O$349)</f>
        <v>9.2769121839122448E-3</v>
      </c>
      <c r="AD333" s="7">
        <f t="shared" si="78"/>
        <v>1.8896907220535706</v>
      </c>
      <c r="AE333" s="7">
        <f>Brahmaputra!O333-AC333-AD333-AVERAGE(Brahmaputra!$O$2:$O$349)</f>
        <v>2.3732770446429186E-2</v>
      </c>
      <c r="AF333" s="7">
        <f>AVERAGE(Brahmaputra!P327:P338)-AVERAGE(Brahmaputra!$P$2:$P$349)</f>
        <v>-8.2985625919539729E-2</v>
      </c>
      <c r="AG333" s="7">
        <f t="shared" si="79"/>
        <v>1.1302839557142861</v>
      </c>
      <c r="AH333" s="7">
        <f>Brahmaputra!P333-AF333-AG333-AVERAGE(Brahmaputra!$P$2:$P$349)</f>
        <v>0.32112085345238017</v>
      </c>
    </row>
    <row r="334" spans="1:34" x14ac:dyDescent="0.2">
      <c r="A334" s="3">
        <v>42993</v>
      </c>
      <c r="B334">
        <f t="shared" si="80"/>
        <v>2017</v>
      </c>
      <c r="C334">
        <f t="shared" si="81"/>
        <v>9</v>
      </c>
      <c r="D334" s="7">
        <f>AVERAGE(Brahmaputra!D328:D339)</f>
        <v>-14.171966800833331</v>
      </c>
      <c r="E334" s="7">
        <f t="shared" si="70"/>
        <v>9.5500981902678568</v>
      </c>
      <c r="F334" s="7">
        <f>Brahmaputra!D334-D334-E334</f>
        <v>-0.98250245943452441</v>
      </c>
      <c r="G334" s="7"/>
      <c r="H334" s="7">
        <f>AVERAGE(Brahmaputra!H328:H339)-AVERAGE(Brahmaputra!$H$2:$H$349)</f>
        <v>0.13924381741378511</v>
      </c>
      <c r="I334" s="7">
        <f t="shared" si="71"/>
        <v>1.8639302937797311</v>
      </c>
      <c r="J334" s="7">
        <f>Brahmaputra!H334-H334-I334-AVERAGE(Brahmaputra!$H$2:$H$349)</f>
        <v>-0.11404219544647276</v>
      </c>
      <c r="K334" s="7">
        <f>AVERAGE(Brahmaputra!I328:I339)-AVERAGE(Brahmaputra!$I$2:$I$349)</f>
        <v>-12.518691226379374</v>
      </c>
      <c r="L334" s="7">
        <f t="shared" si="72"/>
        <v>-0.99622113336312168</v>
      </c>
      <c r="M334" s="7">
        <f>Brahmaputra!I334-K334-L334-AVERAGE(Brahmaputra!$I$2:$I$349)</f>
        <v>-0.39270759913685538</v>
      </c>
      <c r="N334" s="7">
        <f>AVERAGE(Brahmaputra!J328:J339)-AVERAGE(Brahmaputra!$J$2:$J$349)</f>
        <v>-0.18966890477011678</v>
      </c>
      <c r="O334" s="7">
        <f t="shared" si="73"/>
        <v>4.1451948143452384</v>
      </c>
      <c r="P334" s="7">
        <f>Brahmaputra!J334-N334-O334-AVERAGE(Brahmaputra!$J$2:$J$349)</f>
        <v>-0.47482285101190502</v>
      </c>
      <c r="Q334" s="7">
        <f>AVERAGE(Brahmaputra!K328:K339)-AVERAGE(Brahmaputra!$K$2:$K$349)</f>
        <v>-4.5602360545977161E-2</v>
      </c>
      <c r="R334" s="7">
        <f t="shared" si="74"/>
        <v>-0.1654841590773809</v>
      </c>
      <c r="S334" s="7">
        <f>Brahmaputra!K334-Q334-R334-AVERAGE(Brahmaputra!$K$2:$K$349)</f>
        <v>1.609390824404755E-2</v>
      </c>
      <c r="T334" s="7">
        <f>AVERAGE(Brahmaputra!L328:L339)-AVERAGE(Brahmaputra!$L$2:$L$349)</f>
        <v>-0.57114866775861728</v>
      </c>
      <c r="U334" s="7">
        <f t="shared" si="75"/>
        <v>4.2957818960714302</v>
      </c>
      <c r="V334" s="7">
        <f>Brahmaputra!L334-T334-U334-AVERAGE(Brahmaputra!$L$2:$L$349)</f>
        <v>-0.6701869052380971</v>
      </c>
      <c r="W334" s="7">
        <f>AVERAGE(Brahmaputra!M328:M339)-AVERAGE(Brahmaputra!$M$2:$M$349)</f>
        <v>-1.6796384482758442E-3</v>
      </c>
      <c r="X334" s="7">
        <f t="shared" si="76"/>
        <v>9.0269482291666647E-2</v>
      </c>
      <c r="Y334" s="7">
        <f>Brahmaputra!M334-W334-X334-AVERAGE(Brahmaputra!$M$2:$M$349)</f>
        <v>-9.6718145833332714E-4</v>
      </c>
      <c r="Z334" s="7">
        <f>AVERAGE(Brahmaputra!N328:N339)-AVERAGE(Brahmaputra!$N$2:$N$349)</f>
        <v>-0.94162272390804569</v>
      </c>
      <c r="AA334" s="7">
        <f t="shared" si="77"/>
        <v>-1.9931098811904762</v>
      </c>
      <c r="AB334" s="7">
        <f>Brahmaputra!N334-Z334-AA334-AVERAGE(Brahmaputra!$N$2:$N$349)</f>
        <v>0.93249250785714288</v>
      </c>
      <c r="AC334" s="7">
        <f>AVERAGE(Brahmaputra!O328:O339)-AVERAGE(Brahmaputra!$O$2:$O$349)</f>
        <v>4.022332551724439E-2</v>
      </c>
      <c r="AD334" s="7">
        <f t="shared" si="78"/>
        <v>1.7862872265773841</v>
      </c>
      <c r="AE334" s="7">
        <f>Brahmaputra!O334-AC334-AD334-AVERAGE(Brahmaputra!$O$2:$O$349)</f>
        <v>-4.1784877410718124E-2</v>
      </c>
      <c r="AF334" s="7">
        <f>AVERAGE(Brahmaputra!P328:P339)-AVERAGE(Brahmaputra!$P$2:$P$349)</f>
        <v>-8.3023959252872981E-2</v>
      </c>
      <c r="AG334" s="7">
        <f t="shared" si="79"/>
        <v>0.52345403125000023</v>
      </c>
      <c r="AH334" s="7">
        <f>Brahmaputra!P334-AF334-AG334-AVERAGE(Brahmaputra!$P$2:$P$349)</f>
        <v>-0.2365873587500007</v>
      </c>
    </row>
    <row r="335" spans="1:34" x14ac:dyDescent="0.2">
      <c r="A335" s="3">
        <v>43023</v>
      </c>
      <c r="B335">
        <f t="shared" si="80"/>
        <v>2017</v>
      </c>
      <c r="C335">
        <f t="shared" si="81"/>
        <v>10</v>
      </c>
      <c r="D335" s="7">
        <f>AVERAGE(Brahmaputra!D329:D340)</f>
        <v>-14.302745908333335</v>
      </c>
      <c r="E335" s="7">
        <f t="shared" si="70"/>
        <v>3.1015316704166667</v>
      </c>
      <c r="F335" s="7">
        <f>Brahmaputra!D335-D335-E335</f>
        <v>0.54842416791666881</v>
      </c>
      <c r="G335" s="7"/>
      <c r="H335" s="7">
        <f>AVERAGE(Brahmaputra!H329:H340)-AVERAGE(Brahmaputra!$H$2:$H$349)</f>
        <v>0.1786674424137118</v>
      </c>
      <c r="I335" s="7">
        <f t="shared" si="71"/>
        <v>1.5615270709822653</v>
      </c>
      <c r="J335" s="7">
        <f>Brahmaputra!H335-H335-I335-AVERAGE(Brahmaputra!$H$2:$H$349)</f>
        <v>5.6896392351063696E-2</v>
      </c>
      <c r="K335" s="7">
        <f>AVERAGE(Brahmaputra!I329:I340)-AVERAGE(Brahmaputra!$I$2:$I$349)</f>
        <v>-12.674215162212704</v>
      </c>
      <c r="L335" s="7">
        <f t="shared" si="72"/>
        <v>-0.68984669729167081</v>
      </c>
      <c r="M335" s="7">
        <f>Brahmaputra!I335-K335-L335-AVERAGE(Brahmaputra!$I$2:$I$349)</f>
        <v>-0.32350346937498387</v>
      </c>
      <c r="N335" s="7">
        <f>AVERAGE(Brahmaputra!J329:J340)-AVERAGE(Brahmaputra!$J$2:$J$349)</f>
        <v>-0.1883888306034498</v>
      </c>
      <c r="O335" s="7">
        <f t="shared" si="73"/>
        <v>2.2050390265773805</v>
      </c>
      <c r="P335" s="7">
        <f>Brahmaputra!J335-N335-O335-AVERAGE(Brahmaputra!$J$2:$J$349)</f>
        <v>-0.15106086741071412</v>
      </c>
      <c r="Q335" s="7">
        <f>AVERAGE(Brahmaputra!K329:K340)-AVERAGE(Brahmaputra!$K$2:$K$349)</f>
        <v>-3.7556333045977192E-2</v>
      </c>
      <c r="R335" s="7">
        <f t="shared" si="74"/>
        <v>-3.8391004761904712E-2</v>
      </c>
      <c r="S335" s="7">
        <f>Brahmaputra!K335-Q335-R335-AVERAGE(Brahmaputra!$K$2:$K$349)</f>
        <v>-2.7870743571428602E-2</v>
      </c>
      <c r="T335" s="7">
        <f>AVERAGE(Brahmaputra!L329:L340)-AVERAGE(Brahmaputra!$L$2:$L$349)</f>
        <v>-0.58610261859195045</v>
      </c>
      <c r="U335" s="7">
        <f t="shared" si="75"/>
        <v>0.73292811175595229</v>
      </c>
      <c r="V335" s="7">
        <f>Brahmaputra!L335-T335-U335-AVERAGE(Brahmaputra!$L$2:$L$349)</f>
        <v>-7.3870260089285544E-2</v>
      </c>
      <c r="W335" s="7">
        <f>AVERAGE(Brahmaputra!M329:M340)-AVERAGE(Brahmaputra!$M$2:$M$349)</f>
        <v>-1.6452017816092068E-3</v>
      </c>
      <c r="X335" s="7">
        <f t="shared" si="76"/>
        <v>9.0308443422619095E-2</v>
      </c>
      <c r="Y335" s="7">
        <f>Brahmaputra!M335-W335-X335-AVERAGE(Brahmaputra!$M$2:$M$349)</f>
        <v>-1.0266192559524046E-3</v>
      </c>
      <c r="Z335" s="7">
        <f>AVERAGE(Brahmaputra!N329:N340)-AVERAGE(Brahmaputra!$N$2:$N$349)</f>
        <v>-0.95313653307471236</v>
      </c>
      <c r="AA335" s="7">
        <f t="shared" si="77"/>
        <v>-1.748290648452381</v>
      </c>
      <c r="AB335" s="7">
        <f>Brahmaputra!N335-Z335-AA335-AVERAGE(Brahmaputra!$N$2:$N$349)</f>
        <v>0.73947936428571426</v>
      </c>
      <c r="AC335" s="7">
        <f>AVERAGE(Brahmaputra!O329:O340)-AVERAGE(Brahmaputra!$O$2:$O$349)</f>
        <v>4.4119482183912595E-2</v>
      </c>
      <c r="AD335" s="7">
        <f t="shared" si="78"/>
        <v>1.2664617161309533</v>
      </c>
      <c r="AE335" s="7">
        <f>Brahmaputra!O335-AC335-AD335-AVERAGE(Brahmaputra!$O$2:$O$349)</f>
        <v>0.1654601263690445</v>
      </c>
      <c r="AF335" s="7">
        <f>AVERAGE(Brahmaputra!P329:P340)-AVERAGE(Brahmaputra!$P$2:$P$349)</f>
        <v>-8.4488614252873018E-2</v>
      </c>
      <c r="AG335" s="7">
        <f t="shared" si="79"/>
        <v>-0.27820306464285721</v>
      </c>
      <c r="AH335" s="7">
        <f>Brahmaputra!P335-AF335-AG335-AVERAGE(Brahmaputra!$P$2:$P$349)</f>
        <v>0.16391824214285688</v>
      </c>
    </row>
    <row r="336" spans="1:34" x14ac:dyDescent="0.2">
      <c r="A336" s="3">
        <v>43054</v>
      </c>
      <c r="B336">
        <f t="shared" si="80"/>
        <v>2017</v>
      </c>
      <c r="C336">
        <f t="shared" si="81"/>
        <v>11</v>
      </c>
      <c r="D336" s="7">
        <f>AVERAGE(Brahmaputra!D330:D341)</f>
        <v>-14.735757599166666</v>
      </c>
      <c r="E336" s="7">
        <f t="shared" si="70"/>
        <v>-3.8334403570833331</v>
      </c>
      <c r="F336" s="7">
        <f>Brahmaputra!D336-D336-E336</f>
        <v>1.27559596625</v>
      </c>
      <c r="G336" s="7"/>
      <c r="H336" s="7">
        <f>AVERAGE(Brahmaputra!H330:H341)-AVERAGE(Brahmaputra!$H$2:$H$349)</f>
        <v>0.19196293324705493</v>
      </c>
      <c r="I336" s="7">
        <f t="shared" si="71"/>
        <v>0.78955750136890401</v>
      </c>
      <c r="J336" s="7">
        <f>Brahmaputra!H336-H336-I336-AVERAGE(Brahmaputra!$H$2:$H$349)</f>
        <v>0.14326822113105209</v>
      </c>
      <c r="K336" s="7">
        <f>AVERAGE(Brahmaputra!I330:I341)-AVERAGE(Brahmaputra!$I$2:$I$349)</f>
        <v>-12.841440046379347</v>
      </c>
      <c r="L336" s="7">
        <f t="shared" si="72"/>
        <v>-0.51615917145832668</v>
      </c>
      <c r="M336" s="7">
        <f>Brahmaputra!I336-K336-L336-AVERAGE(Brahmaputra!$I$2:$I$349)</f>
        <v>-0.25121550104168477</v>
      </c>
      <c r="N336" s="7">
        <f>AVERAGE(Brahmaputra!J330:J341)-AVERAGE(Brahmaputra!$J$2:$J$349)</f>
        <v>-0.23439146143678347</v>
      </c>
      <c r="O336" s="7">
        <f t="shared" si="73"/>
        <v>-0.23055486505952505</v>
      </c>
      <c r="P336" s="7">
        <f>Brahmaputra!J336-N336-O336-AVERAGE(Brahmaputra!$J$2:$J$349)</f>
        <v>0.20895314505952545</v>
      </c>
      <c r="Q336" s="7">
        <f>AVERAGE(Brahmaputra!K330:K341)-AVERAGE(Brahmaputra!$K$2:$K$349)</f>
        <v>-3.6832120545977148E-2</v>
      </c>
      <c r="R336" s="7">
        <f t="shared" si="74"/>
        <v>0.116870997797619</v>
      </c>
      <c r="S336" s="7">
        <f>Brahmaputra!K336-Q336-R336-AVERAGE(Brahmaputra!$K$2:$K$349)</f>
        <v>-2.6400948630952381E-2</v>
      </c>
      <c r="T336" s="7">
        <f>AVERAGE(Brahmaputra!L330:L341)-AVERAGE(Brahmaputra!$L$2:$L$349)</f>
        <v>-0.69221100525861701</v>
      </c>
      <c r="U336" s="7">
        <f t="shared" si="75"/>
        <v>-2.1226351544047617</v>
      </c>
      <c r="V336" s="7">
        <f>Brahmaputra!L336-T336-U336-AVERAGE(Brahmaputra!$L$2:$L$349)</f>
        <v>0.3020989727380945</v>
      </c>
      <c r="W336" s="7">
        <f>AVERAGE(Brahmaputra!M330:M341)-AVERAGE(Brahmaputra!$M$2:$M$349)</f>
        <v>-1.6452567816092056E-3</v>
      </c>
      <c r="X336" s="7">
        <f t="shared" si="76"/>
        <v>-6.7878083333333394E-3</v>
      </c>
      <c r="Y336" s="7">
        <f>Brahmaputra!M336-W336-X336-AVERAGE(Brahmaputra!$M$2:$M$349)</f>
        <v>1.2671575000000324E-3</v>
      </c>
      <c r="Z336" s="7">
        <f>AVERAGE(Brahmaputra!N330:N341)-AVERAGE(Brahmaputra!$N$2:$N$349)</f>
        <v>-0.94675506140804555</v>
      </c>
      <c r="AA336" s="7">
        <f t="shared" si="77"/>
        <v>-1.0832380851488095</v>
      </c>
      <c r="AB336" s="7">
        <f>Brahmaputra!N336-Z336-AA336-AVERAGE(Brahmaputra!$N$2:$N$349)</f>
        <v>0.40819590931547589</v>
      </c>
      <c r="AC336" s="7">
        <f>AVERAGE(Brahmaputra!O330:O341)-AVERAGE(Brahmaputra!$O$2:$O$349)</f>
        <v>-7.0314680316089451E-2</v>
      </c>
      <c r="AD336" s="7">
        <f t="shared" si="78"/>
        <v>-3.2371246011905441E-2</v>
      </c>
      <c r="AE336" s="7">
        <f>Brahmaputra!O336-AC336-AD336-AVERAGE(Brahmaputra!$O$2:$O$349)</f>
        <v>0.3682370210119057</v>
      </c>
      <c r="AF336" s="7">
        <f>AVERAGE(Brahmaputra!P330:P341)-AVERAGE(Brahmaputra!$P$2:$P$349)</f>
        <v>-0.10413151758620653</v>
      </c>
      <c r="AG336" s="7">
        <f t="shared" si="79"/>
        <v>-0.74812064749999996</v>
      </c>
      <c r="AH336" s="7">
        <f>Brahmaputra!P336-AF336-AG336-AVERAGE(Brahmaputra!$P$2:$P$349)</f>
        <v>0.12121309833333316</v>
      </c>
    </row>
    <row r="337" spans="1:34" x14ac:dyDescent="0.2">
      <c r="A337" s="3">
        <v>43084</v>
      </c>
      <c r="B337">
        <f t="shared" si="80"/>
        <v>2017</v>
      </c>
      <c r="C337">
        <f t="shared" si="81"/>
        <v>12</v>
      </c>
      <c r="D337" s="7">
        <f>AVERAGE(Brahmaputra!D331:D342)</f>
        <v>-15.147137810833335</v>
      </c>
      <c r="E337" s="7">
        <f t="shared" si="70"/>
        <v>-7.6711023341964264</v>
      </c>
      <c r="F337" s="7">
        <f>Brahmaputra!D337-D337-E337</f>
        <v>0.77711580502976219</v>
      </c>
      <c r="G337" s="7"/>
      <c r="H337" s="7">
        <f>AVERAGE(Brahmaputra!H331:H342)-AVERAGE(Brahmaputra!$H$2:$H$349)</f>
        <v>0.19291406408024159</v>
      </c>
      <c r="I337" s="7">
        <f t="shared" si="71"/>
        <v>0.11721601964302408</v>
      </c>
      <c r="J337" s="7">
        <f>Brahmaputra!H337-H337-I337-AVERAGE(Brahmaputra!$H$2:$H$349)</f>
        <v>0.11177771202369513</v>
      </c>
      <c r="K337" s="7">
        <f>AVERAGE(Brahmaputra!I331:I342)-AVERAGE(Brahmaputra!$I$2:$I$349)</f>
        <v>-13.009185000546012</v>
      </c>
      <c r="L337" s="7">
        <f t="shared" si="72"/>
        <v>-0.36286529005954549</v>
      </c>
      <c r="M337" s="7">
        <f>Brahmaputra!I337-K337-L337-AVERAGE(Brahmaputra!$I$2:$I$349)</f>
        <v>-0.18582296827379707</v>
      </c>
      <c r="N337" s="7">
        <f>AVERAGE(Brahmaputra!J331:J342)-AVERAGE(Brahmaputra!$J$2:$J$349)</f>
        <v>-0.29899236643678284</v>
      </c>
      <c r="O337" s="7">
        <f t="shared" si="73"/>
        <v>-1.4915722126785718</v>
      </c>
      <c r="P337" s="7">
        <f>Brahmaputra!J337-N337-O337-AVERAGE(Brahmaputra!$J$2:$J$349)</f>
        <v>0.27613924767857156</v>
      </c>
      <c r="Q337" s="7">
        <f>AVERAGE(Brahmaputra!K331:K342)-AVERAGE(Brahmaputra!$K$2:$K$349)</f>
        <v>-3.6773782212643852E-2</v>
      </c>
      <c r="R337" s="7">
        <f t="shared" si="74"/>
        <v>0.28360994648809518</v>
      </c>
      <c r="S337" s="7">
        <f>Brahmaputra!K337-Q337-R337-AVERAGE(Brahmaputra!$K$2:$K$349)</f>
        <v>-1.127940565476182E-2</v>
      </c>
      <c r="T337" s="7">
        <f>AVERAGE(Brahmaputra!L331:L342)-AVERAGE(Brahmaputra!$L$2:$L$349)</f>
        <v>-0.78533495775861528</v>
      </c>
      <c r="U337" s="7">
        <f t="shared" si="75"/>
        <v>-2.9537349427678565</v>
      </c>
      <c r="V337" s="7">
        <f>Brahmaputra!L337-T337-U337-AVERAGE(Brahmaputra!$L$2:$L$349)</f>
        <v>0.32237918360118822</v>
      </c>
      <c r="W337" s="7">
        <f>AVERAGE(Brahmaputra!M331:M342)-AVERAGE(Brahmaputra!$M$2:$M$349)</f>
        <v>-1.6449209482758687E-3</v>
      </c>
      <c r="X337" s="7">
        <f t="shared" si="76"/>
        <v>-9.6227267172619049E-2</v>
      </c>
      <c r="Y337" s="7">
        <f>Brahmaputra!M337-W337-X337-AVERAGE(Brahmaputra!$M$2:$M$349)</f>
        <v>1.70794050595241E-3</v>
      </c>
      <c r="Z337" s="7">
        <f>AVERAGE(Brahmaputra!N331:N342)-AVERAGE(Brahmaputra!$N$2:$N$349)</f>
        <v>-0.96055534474137905</v>
      </c>
      <c r="AA337" s="7">
        <f t="shared" si="77"/>
        <v>-0.56486741089285708</v>
      </c>
      <c r="AB337" s="7">
        <f>Brahmaputra!N337-Z337-AA337-AVERAGE(Brahmaputra!$N$2:$N$349)</f>
        <v>0.10188612839285716</v>
      </c>
      <c r="AC337" s="7">
        <f>AVERAGE(Brahmaputra!O331:O342)-AVERAGE(Brahmaputra!$O$2:$O$349)</f>
        <v>-0.13105562864942311</v>
      </c>
      <c r="AD337" s="7">
        <f t="shared" si="78"/>
        <v>-1.8336483524702381</v>
      </c>
      <c r="AE337" s="7">
        <f>Brahmaputra!O337-AC337-AD337-AVERAGE(Brahmaputra!$O$2:$O$349)</f>
        <v>3.6659665803572494E-2</v>
      </c>
      <c r="AF337" s="7">
        <f>AVERAGE(Brahmaputra!P331:P342)-AVERAGE(Brahmaputra!$P$2:$P$349)</f>
        <v>-0.11651069675287318</v>
      </c>
      <c r="AG337" s="7">
        <f t="shared" si="79"/>
        <v>-0.76901577732142856</v>
      </c>
      <c r="AH337" s="7">
        <f>Brahmaputra!P337-AF337-AG337-AVERAGE(Brahmaputra!$P$2:$P$349)</f>
        <v>0.12367977732142843</v>
      </c>
    </row>
    <row r="338" spans="1:34" x14ac:dyDescent="0.2">
      <c r="A338" s="3">
        <v>43115</v>
      </c>
      <c r="B338">
        <f t="shared" si="80"/>
        <v>2018</v>
      </c>
      <c r="C338">
        <f t="shared" si="81"/>
        <v>1</v>
      </c>
      <c r="D338" s="7">
        <f>AVERAGE(Brahmaputra!D332:D343)</f>
        <v>-15.6064052675</v>
      </c>
      <c r="E338" s="7">
        <f t="shared" si="70"/>
        <v>-9.8310118021726201</v>
      </c>
      <c r="F338" s="7">
        <f>Brahmaputra!D338-D338-E338</f>
        <v>0.44509223967261846</v>
      </c>
      <c r="G338" s="7"/>
      <c r="H338" s="7">
        <f>AVERAGE(Brahmaputra!H332:H343)-AVERAGE(Brahmaputra!$H$2:$H$349)</f>
        <v>0.17461877574692153</v>
      </c>
      <c r="I338" s="7">
        <f t="shared" si="71"/>
        <v>-0.70243490354141613</v>
      </c>
      <c r="J338" s="7">
        <f>Brahmaputra!H338-H338-I338-AVERAGE(Brahmaputra!$H$2:$H$349)</f>
        <v>0.18782207354149705</v>
      </c>
      <c r="K338" s="7">
        <f>AVERAGE(Brahmaputra!I332:I343)-AVERAGE(Brahmaputra!$I$2:$I$349)</f>
        <v>-13.198595528879366</v>
      </c>
      <c r="L338" s="7">
        <f t="shared" si="72"/>
        <v>-0.18310013217261201</v>
      </c>
      <c r="M338" s="7">
        <f>Brahmaputra!I338-K338-L338-AVERAGE(Brahmaputra!$I$2:$I$349)</f>
        <v>-0.10124167782737459</v>
      </c>
      <c r="N338" s="7">
        <f>AVERAGE(Brahmaputra!J332:J343)-AVERAGE(Brahmaputra!$J$2:$J$349)</f>
        <v>-0.38913227227011582</v>
      </c>
      <c r="O338" s="7">
        <f t="shared" si="73"/>
        <v>-2.6937458217857149</v>
      </c>
      <c r="P338" s="7">
        <f>Brahmaputra!J338-N338-O338-AVERAGE(Brahmaputra!$J$2:$J$349)</f>
        <v>0.33271949261904776</v>
      </c>
      <c r="Q338" s="7">
        <f>AVERAGE(Brahmaputra!K332:K343)-AVERAGE(Brahmaputra!$K$2:$K$349)</f>
        <v>-3.3367828879310502E-2</v>
      </c>
      <c r="R338" s="7">
        <f t="shared" si="74"/>
        <v>0.284020681547619</v>
      </c>
      <c r="S338" s="7">
        <f>Brahmaputra!K338-Q338-R338-AVERAGE(Brahmaputra!$K$2:$K$349)</f>
        <v>2.7817859523809885E-3</v>
      </c>
      <c r="T338" s="7">
        <f>AVERAGE(Brahmaputra!L332:L343)-AVERAGE(Brahmaputra!$L$2:$L$349)</f>
        <v>-0.86461155942528212</v>
      </c>
      <c r="U338" s="7">
        <f t="shared" si="75"/>
        <v>-3.5539900079464291</v>
      </c>
      <c r="V338" s="7">
        <f>Brahmaputra!L338-T338-U338-AVERAGE(Brahmaputra!$L$2:$L$349)</f>
        <v>0.4290076904464275</v>
      </c>
      <c r="W338" s="7">
        <f>AVERAGE(Brahmaputra!M332:M343)-AVERAGE(Brahmaputra!$M$2:$M$349)</f>
        <v>-1.6359317816092012E-3</v>
      </c>
      <c r="X338" s="7">
        <f t="shared" si="76"/>
        <v>-1.2000330327380931E-2</v>
      </c>
      <c r="Y338" s="7">
        <f>Brahmaputra!M338-W338-X338-AVERAGE(Brahmaputra!$M$2:$M$349)</f>
        <v>-7.155055059523685E-4</v>
      </c>
      <c r="Z338" s="7">
        <f>AVERAGE(Brahmaputra!N332:N343)-AVERAGE(Brahmaputra!$N$2:$N$349)</f>
        <v>-0.99613139724137878</v>
      </c>
      <c r="AA338" s="7">
        <f t="shared" si="77"/>
        <v>0.22313553074404791</v>
      </c>
      <c r="AB338" s="7">
        <f>Brahmaputra!N338-Z338-AA338-AVERAGE(Brahmaputra!$N$2:$N$349)</f>
        <v>-0.340323380744048</v>
      </c>
      <c r="AC338" s="7">
        <f>AVERAGE(Brahmaputra!O332:O343)-AVERAGE(Brahmaputra!$O$2:$O$349)</f>
        <v>-0.15622420698275619</v>
      </c>
      <c r="AD338" s="7">
        <f t="shared" si="78"/>
        <v>-2.4335143675297619</v>
      </c>
      <c r="AE338" s="7">
        <f>Brahmaputra!O338-AC338-AD338-AVERAGE(Brahmaputra!$O$2:$O$349)</f>
        <v>-0.20427778080357051</v>
      </c>
      <c r="AF338" s="7">
        <f>AVERAGE(Brahmaputra!P332:P343)-AVERAGE(Brahmaputra!$P$2:$P$349)</f>
        <v>-0.14132721008620652</v>
      </c>
      <c r="AG338" s="7">
        <f t="shared" si="79"/>
        <v>-0.75938111583333334</v>
      </c>
      <c r="AH338" s="7">
        <f>Brahmaputra!P338-AF338-AG338-AVERAGE(Brahmaputra!$P$2:$P$349)</f>
        <v>0.13928653916666656</v>
      </c>
    </row>
    <row r="339" spans="1:34" x14ac:dyDescent="0.2">
      <c r="A339" s="3">
        <v>43146</v>
      </c>
      <c r="B339">
        <f t="shared" si="80"/>
        <v>2018</v>
      </c>
      <c r="C339">
        <f t="shared" si="81"/>
        <v>2</v>
      </c>
      <c r="D339" s="7">
        <f>AVERAGE(Brahmaputra!D333:D344)</f>
        <v>-16.228490590833331</v>
      </c>
      <c r="E339" s="7">
        <f t="shared" si="70"/>
        <v>-10.399447832172621</v>
      </c>
      <c r="F339" s="7">
        <f>Brahmaputra!D339-D339-E339</f>
        <v>0.2343227030059527</v>
      </c>
      <c r="G339" s="7"/>
      <c r="H339" s="7">
        <f>AVERAGE(Brahmaputra!H333:H344)-AVERAGE(Brahmaputra!$H$2:$H$349)</f>
        <v>0.12491072741363496</v>
      </c>
      <c r="I339" s="7">
        <f t="shared" si="71"/>
        <v>-1.1313571025597184</v>
      </c>
      <c r="J339" s="7">
        <f>Brahmaputra!H339-H339-I339-AVERAGE(Brahmaputra!$H$2:$H$349)</f>
        <v>0.21143523089313021</v>
      </c>
      <c r="K339" s="7">
        <f>AVERAGE(Brahmaputra!I333:I344)-AVERAGE(Brahmaputra!$I$2:$I$349)</f>
        <v>-13.415234729712679</v>
      </c>
      <c r="L339" s="7">
        <f t="shared" si="72"/>
        <v>5.4967789672630829E-2</v>
      </c>
      <c r="M339" s="7">
        <f>Brahmaputra!I339-K339-L339-AVERAGE(Brahmaputra!$I$2:$I$349)</f>
        <v>7.2047001160697732E-2</v>
      </c>
      <c r="N339" s="7">
        <f>AVERAGE(Brahmaputra!J333:J344)-AVERAGE(Brahmaputra!$J$2:$J$349)</f>
        <v>-0.55438964643678323</v>
      </c>
      <c r="O339" s="7">
        <f t="shared" si="73"/>
        <v>-3.2128204064583334</v>
      </c>
      <c r="P339" s="7">
        <f>Brahmaputra!J339-N339-O339-AVERAGE(Brahmaputra!$J$2:$J$349)</f>
        <v>0.46114372145833293</v>
      </c>
      <c r="Q339" s="7">
        <f>AVERAGE(Brahmaputra!K333:K344)-AVERAGE(Brahmaputra!$K$2:$K$349)</f>
        <v>-2.5226177212643808E-2</v>
      </c>
      <c r="R339" s="7">
        <f t="shared" si="74"/>
        <v>3.4406856696428567E-2</v>
      </c>
      <c r="S339" s="7">
        <f>Brahmaputra!K339-Q339-R339-AVERAGE(Brahmaputra!$K$2:$K$349)</f>
        <v>4.5352189136904753E-2</v>
      </c>
      <c r="T339" s="7">
        <f>AVERAGE(Brahmaputra!L333:L344)-AVERAGE(Brahmaputra!$L$2:$L$349)</f>
        <v>-0.96728779192528336</v>
      </c>
      <c r="U339" s="7">
        <f t="shared" si="75"/>
        <v>-3.8932249065476183</v>
      </c>
      <c r="V339" s="7">
        <f>Brahmaputra!L339-T339-U339-AVERAGE(Brahmaputra!$L$2:$L$349)</f>
        <v>0.46308906154761775</v>
      </c>
      <c r="W339" s="7">
        <f>AVERAGE(Brahmaputra!M333:M344)-AVERAGE(Brahmaputra!$M$2:$M$349)</f>
        <v>-1.5614651149425396E-3</v>
      </c>
      <c r="X339" s="7">
        <f t="shared" si="76"/>
        <v>-1.1441993244047627E-2</v>
      </c>
      <c r="Y339" s="7">
        <f>Brahmaputra!M339-W339-X339-AVERAGE(Brahmaputra!$M$2:$M$349)</f>
        <v>-6.5252925595235545E-4</v>
      </c>
      <c r="Z339" s="7">
        <f>AVERAGE(Brahmaputra!N333:N344)-AVERAGE(Brahmaputra!$N$2:$N$349)</f>
        <v>-1.000731027241379</v>
      </c>
      <c r="AA339" s="7">
        <f t="shared" si="77"/>
        <v>1.2550268405654763</v>
      </c>
      <c r="AB339" s="7">
        <f>Brahmaputra!N339-Z339-AA339-AVERAGE(Brahmaputra!$N$2:$N$349)</f>
        <v>-0.76861330056547628</v>
      </c>
      <c r="AC339" s="7">
        <f>AVERAGE(Brahmaputra!O333:O344)-AVERAGE(Brahmaputra!$O$2:$O$349)</f>
        <v>-0.15839198864942272</v>
      </c>
      <c r="AD339" s="7">
        <f t="shared" si="78"/>
        <v>-2.758445452797619</v>
      </c>
      <c r="AE339" s="7">
        <f>Brahmaputra!O339-AC339-AD339-AVERAGE(Brahmaputra!$O$2:$O$349)</f>
        <v>-0.46249271386904667</v>
      </c>
      <c r="AF339" s="7">
        <f>AVERAGE(Brahmaputra!P333:P344)-AVERAGE(Brahmaputra!$P$2:$P$349)</f>
        <v>-0.23058121175287338</v>
      </c>
      <c r="AG339" s="7">
        <f t="shared" si="79"/>
        <v>-0.73655440919642856</v>
      </c>
      <c r="AH339" s="7">
        <f>Brahmaputra!P339-AF339-AG339-AVERAGE(Brahmaputra!$P$2:$P$349)</f>
        <v>0.21302265419642863</v>
      </c>
    </row>
    <row r="340" spans="1:34" x14ac:dyDescent="0.2">
      <c r="A340" s="3">
        <v>43174</v>
      </c>
      <c r="B340">
        <f t="shared" si="80"/>
        <v>2018</v>
      </c>
      <c r="C340">
        <f t="shared" si="81"/>
        <v>3</v>
      </c>
      <c r="D340" s="7">
        <f>AVERAGE(Brahmaputra!D334:D345)</f>
        <v>-16.627859950000001</v>
      </c>
      <c r="E340" s="7">
        <f t="shared" si="70"/>
        <v>-8.9591136421726176</v>
      </c>
      <c r="F340" s="7">
        <f>Brahmaputra!D340-D340-E340</f>
        <v>0.46900789217261973</v>
      </c>
      <c r="G340" s="7"/>
      <c r="H340" s="7">
        <f>AVERAGE(Brahmaputra!H334:H345)-AVERAGE(Brahmaputra!$H$2:$H$349)</f>
        <v>7.2191611580251447E-2</v>
      </c>
      <c r="I340" s="7">
        <f t="shared" si="71"/>
        <v>-1.4790100816072709</v>
      </c>
      <c r="J340" s="7">
        <f>Brahmaputra!H340-H340-I340-AVERAGE(Brahmaputra!$H$2:$H$349)</f>
        <v>0.2287506857740027</v>
      </c>
      <c r="K340" s="7">
        <f>AVERAGE(Brahmaputra!I334:I345)-AVERAGE(Brahmaputra!$I$2:$I$349)</f>
        <v>-13.640968804712685</v>
      </c>
      <c r="L340" s="7">
        <f t="shared" si="72"/>
        <v>0.38689349922620409</v>
      </c>
      <c r="M340" s="7">
        <f>Brahmaputra!I340-K340-L340-AVERAGE(Brahmaputra!$I$2:$I$349)</f>
        <v>0.16215969660711949</v>
      </c>
      <c r="N340" s="7">
        <f>AVERAGE(Brahmaputra!J334:J345)-AVERAGE(Brahmaputra!$J$2:$J$349)</f>
        <v>-0.67058973560345025</v>
      </c>
      <c r="O340" s="7">
        <f t="shared" si="73"/>
        <v>-3.3254686616666671</v>
      </c>
      <c r="P340" s="7">
        <f>Brahmaputra!J340-N340-O340-AVERAGE(Brahmaputra!$J$2:$J$349)</f>
        <v>0.49506449583333456</v>
      </c>
      <c r="Q340" s="7">
        <f>AVERAGE(Brahmaputra!K334:K345)-AVERAGE(Brahmaputra!$K$2:$K$349)</f>
        <v>-2.3814380545977176E-2</v>
      </c>
      <c r="R340" s="7">
        <f t="shared" si="74"/>
        <v>3.16305175892857E-2</v>
      </c>
      <c r="S340" s="7">
        <f>Brahmaputra!K340-Q340-R340-AVERAGE(Brahmaputra!$K$2:$K$349)</f>
        <v>2.8748221577380995E-2</v>
      </c>
      <c r="T340" s="7">
        <f>AVERAGE(Brahmaputra!L334:L345)-AVERAGE(Brahmaputra!$L$2:$L$349)</f>
        <v>-0.89842606942528391</v>
      </c>
      <c r="U340" s="7">
        <f t="shared" si="75"/>
        <v>-3.7069207016071424</v>
      </c>
      <c r="V340" s="7">
        <f>Brahmaputra!L340-T340-U340-AVERAGE(Brahmaputra!$L$2:$L$349)</f>
        <v>0.2892763241071421</v>
      </c>
      <c r="W340" s="7">
        <f>AVERAGE(Brahmaputra!M334:M345)-AVERAGE(Brahmaputra!$M$2:$M$349)</f>
        <v>-1.4870067816091792E-3</v>
      </c>
      <c r="X340" s="7">
        <f t="shared" si="76"/>
        <v>-1.138205517857141E-2</v>
      </c>
      <c r="Y340" s="7">
        <f>Brahmaputra!M340-W340-X340-AVERAGE(Brahmaputra!$M$2:$M$349)</f>
        <v>-7.8692565476193299E-4</v>
      </c>
      <c r="Z340" s="7">
        <f>AVERAGE(Brahmaputra!N334:N345)-AVERAGE(Brahmaputra!$N$2:$N$349)</f>
        <v>-1.000867039741379</v>
      </c>
      <c r="AA340" s="7">
        <f t="shared" si="77"/>
        <v>2.3465298505952386</v>
      </c>
      <c r="AB340" s="7">
        <f>Brahmaputra!N340-Z340-AA340-AVERAGE(Brahmaputra!$N$2:$N$349)</f>
        <v>-0.87395960809523832</v>
      </c>
      <c r="AC340" s="7">
        <f>AVERAGE(Brahmaputra!O334:O345)-AVERAGE(Brahmaputra!$O$2:$O$349)</f>
        <v>-0.15601622698275452</v>
      </c>
      <c r="AD340" s="7">
        <f t="shared" si="78"/>
        <v>-2.5350125833333319</v>
      </c>
      <c r="AE340" s="7">
        <f>Brahmaputra!O340-AC340-AD340-AVERAGE(Brahmaputra!$O$2:$O$349)</f>
        <v>-0.10072638500000242</v>
      </c>
      <c r="AF340" s="7">
        <f>AVERAGE(Brahmaputra!P334:P345)-AVERAGE(Brahmaputra!$P$2:$P$349)</f>
        <v>-0.30788569425287332</v>
      </c>
      <c r="AG340" s="7">
        <f t="shared" si="79"/>
        <v>-0.6663830883035714</v>
      </c>
      <c r="AH340" s="7">
        <f>Brahmaputra!P340-AF340-AG340-AVERAGE(Brahmaputra!$P$2:$P$349)</f>
        <v>0.2405046558035715</v>
      </c>
    </row>
    <row r="341" spans="1:34" x14ac:dyDescent="0.2">
      <c r="A341" s="3">
        <v>43205</v>
      </c>
      <c r="B341">
        <f t="shared" si="80"/>
        <v>2018</v>
      </c>
      <c r="C341">
        <f t="shared" si="81"/>
        <v>4</v>
      </c>
      <c r="D341" s="7">
        <f>AVERAGE(Brahmaputra!D335:D346)</f>
        <v>-16.864708463333333</v>
      </c>
      <c r="E341" s="7">
        <f t="shared" si="70"/>
        <v>-4.1105988170833339</v>
      </c>
      <c r="F341" s="7">
        <f>Brahmaputra!D341-D341-E341</f>
        <v>-1.2025834995833318</v>
      </c>
      <c r="G341" s="7"/>
      <c r="H341" s="7">
        <f>AVERAGE(Brahmaputra!H335:H346)-AVERAGE(Brahmaputra!$H$2:$H$349)</f>
        <v>3.9644614913640908E-2</v>
      </c>
      <c r="I341" s="7">
        <f t="shared" si="71"/>
        <v>-1.7137204121727336</v>
      </c>
      <c r="J341" s="7">
        <f>Brahmaputra!H341-H341-I341-AVERAGE(Brahmaputra!$H$2:$H$349)</f>
        <v>0.15744599300603568</v>
      </c>
      <c r="K341" s="7">
        <f>AVERAGE(Brahmaputra!I335:I346)-AVERAGE(Brahmaputra!$I$2:$I$349)</f>
        <v>-13.857243702212671</v>
      </c>
      <c r="L341" s="7">
        <f t="shared" si="72"/>
        <v>0.71717339565478255</v>
      </c>
      <c r="M341" s="7">
        <f>Brahmaputra!I341-K341-L341-AVERAGE(Brahmaputra!$I$2:$I$349)</f>
        <v>0.2140482476785337</v>
      </c>
      <c r="N341" s="7">
        <f>AVERAGE(Brahmaputra!J335:J346)-AVERAGE(Brahmaputra!$J$2:$J$349)</f>
        <v>-0.71039244560344983</v>
      </c>
      <c r="O341" s="7">
        <f t="shared" si="73"/>
        <v>-2.9575804788095241</v>
      </c>
      <c r="P341" s="7">
        <f>Brahmaputra!J341-N341-O341-AVERAGE(Brahmaputra!$J$2:$J$349)</f>
        <v>0.1656055529761904</v>
      </c>
      <c r="Q341" s="7">
        <f>AVERAGE(Brahmaputra!K335:K346)-AVERAGE(Brahmaputra!$K$2:$K$349)</f>
        <v>-1.8407304712643846E-2</v>
      </c>
      <c r="R341" s="7">
        <f t="shared" si="74"/>
        <v>-6.7919355922619051E-2</v>
      </c>
      <c r="S341" s="7">
        <f>Brahmaputra!K341-Q341-R341-AVERAGE(Brahmaputra!$K$2:$K$349)</f>
        <v>-4.3600710744047616E-2</v>
      </c>
      <c r="T341" s="7">
        <f>AVERAGE(Brahmaputra!L335:L346)-AVERAGE(Brahmaputra!$L$2:$L$349)</f>
        <v>-0.84155672109195123</v>
      </c>
      <c r="U341" s="7">
        <f t="shared" si="75"/>
        <v>-2.2841316058333341</v>
      </c>
      <c r="V341" s="7">
        <f>Brahmaputra!L341-T341-U341-AVERAGE(Brahmaputra!$L$2:$L$349)</f>
        <v>-0.50597869999999823</v>
      </c>
      <c r="W341" s="7">
        <f>AVERAGE(Brahmaputra!M335:M346)-AVERAGE(Brahmaputra!$M$2:$M$349)</f>
        <v>-1.4125484482758466E-3</v>
      </c>
      <c r="X341" s="7">
        <f t="shared" si="76"/>
        <v>-6.833581175595238E-2</v>
      </c>
      <c r="Y341" s="7">
        <f>Brahmaputra!M341-W341-X341-AVERAGE(Brahmaputra!$M$2:$M$349)</f>
        <v>-2.5228741071428584E-4</v>
      </c>
      <c r="Z341" s="7">
        <f>AVERAGE(Brahmaputra!N335:N346)-AVERAGE(Brahmaputra!$N$2:$N$349)</f>
        <v>-1.0008933389080457</v>
      </c>
      <c r="AA341" s="7">
        <f t="shared" si="77"/>
        <v>3.3466519697916675</v>
      </c>
      <c r="AB341" s="7">
        <f>Brahmaputra!N341-Z341-AA341-AVERAGE(Brahmaputra!$N$2:$N$349)</f>
        <v>-1.0582771781250004</v>
      </c>
      <c r="AC341" s="7">
        <f>AVERAGE(Brahmaputra!O335:O346)-AVERAGE(Brahmaputra!$O$2:$O$349)</f>
        <v>-0.15680300864942254</v>
      </c>
      <c r="AD341" s="7">
        <f t="shared" si="78"/>
        <v>-0.60610946633928542</v>
      </c>
      <c r="AE341" s="7">
        <f>Brahmaputra!O341-AC341-AD341-AVERAGE(Brahmaputra!$O$2:$O$349)</f>
        <v>-0.22743872032738111</v>
      </c>
      <c r="AF341" s="7">
        <f>AVERAGE(Brahmaputra!P335:P346)-AVERAGE(Brahmaputra!$P$2:$P$349)</f>
        <v>-0.31764443508620666</v>
      </c>
      <c r="AG341" s="7">
        <f t="shared" si="79"/>
        <v>-0.47663300770833333</v>
      </c>
      <c r="AH341" s="7">
        <f>Brahmaputra!P341-AF341-AG341-AVERAGE(Brahmaputra!$P$2:$P$349)</f>
        <v>9.5859686041666725E-2</v>
      </c>
    </row>
    <row r="342" spans="1:34" x14ac:dyDescent="0.2">
      <c r="A342" s="3">
        <v>43235</v>
      </c>
      <c r="B342">
        <f t="shared" si="80"/>
        <v>2018</v>
      </c>
      <c r="C342">
        <f t="shared" si="81"/>
        <v>5</v>
      </c>
      <c r="D342" s="7">
        <f>AVERAGE(Brahmaputra!D336:D347)</f>
        <v>-17.330702503333338</v>
      </c>
      <c r="E342" s="7">
        <f t="shared" si="70"/>
        <v>1.2718823487797624</v>
      </c>
      <c r="F342" s="7">
        <f>Brahmaputra!D342-D342-E342</f>
        <v>-1.6518941854464233</v>
      </c>
      <c r="G342" s="7"/>
      <c r="H342" s="7">
        <f>AVERAGE(Brahmaputra!H336:H347)-AVERAGE(Brahmaputra!$H$2:$H$349)</f>
        <v>-3.1090045086216378E-2</v>
      </c>
      <c r="I342" s="7">
        <f t="shared" si="71"/>
        <v>-1.3916413443748752</v>
      </c>
      <c r="J342" s="7">
        <f>Brahmaputra!H342-H342-I342-AVERAGE(Brahmaputra!$H$2:$H$349)</f>
        <v>6.1497095208096653E-2</v>
      </c>
      <c r="K342" s="7">
        <f>AVERAGE(Brahmaputra!I336:I347)-AVERAGE(Brahmaputra!$I$2:$I$349)</f>
        <v>-14.068263853879344</v>
      </c>
      <c r="L342" s="7">
        <f t="shared" si="72"/>
        <v>1.0434534668750075</v>
      </c>
      <c r="M342" s="7">
        <f>Brahmaputra!I342-K342-L342-AVERAGE(Brahmaputra!$I$2:$I$349)</f>
        <v>0.33298022812498118</v>
      </c>
      <c r="N342" s="7">
        <f>AVERAGE(Brahmaputra!J336:J347)-AVERAGE(Brahmaputra!$J$2:$J$349)</f>
        <v>-0.78976568643678347</v>
      </c>
      <c r="O342" s="7">
        <f t="shared" si="73"/>
        <v>-1.5444974760416668</v>
      </c>
      <c r="P342" s="7">
        <f>Brahmaputra!J342-N342-O342-AVERAGE(Brahmaputra!$J$2:$J$349)</f>
        <v>-0.17487881895833368</v>
      </c>
      <c r="Q342" s="7">
        <f>AVERAGE(Brahmaputra!K336:K347)-AVERAGE(Brahmaputra!$K$2:$K$349)</f>
        <v>-1.5218822126438214E-3</v>
      </c>
      <c r="R342" s="7">
        <f t="shared" si="74"/>
        <v>-6.0785711785714319E-2</v>
      </c>
      <c r="S342" s="7">
        <f>Brahmaputra!K342-Q342-R342-AVERAGE(Brahmaputra!$K$2:$K$349)</f>
        <v>-4.0811467380952371E-2</v>
      </c>
      <c r="T342" s="7">
        <f>AVERAGE(Brahmaputra!L336:L347)-AVERAGE(Brahmaputra!$L$2:$L$349)</f>
        <v>-0.91130492359194992</v>
      </c>
      <c r="U342" s="7">
        <f t="shared" si="75"/>
        <v>-0.1956460049107136</v>
      </c>
      <c r="V342" s="7">
        <f>Brahmaputra!L342-T342-U342-AVERAGE(Brahmaputra!$L$2:$L$349)</f>
        <v>-0.78664751842262071</v>
      </c>
      <c r="W342" s="7">
        <f>AVERAGE(Brahmaputra!M336:M347)-AVERAGE(Brahmaputra!$M$2:$M$349)</f>
        <v>-1.3380551149425046E-3</v>
      </c>
      <c r="X342" s="7">
        <f t="shared" si="76"/>
        <v>-0.14760211184523811</v>
      </c>
      <c r="Y342" s="7">
        <f>Brahmaputra!M342-W342-X342-AVERAGE(Brahmaputra!$M$2:$M$349)</f>
        <v>9.0627934523809794E-4</v>
      </c>
      <c r="Z342" s="7">
        <f>AVERAGE(Brahmaputra!N336:N347)-AVERAGE(Brahmaputra!$N$2:$N$349)</f>
        <v>-0.981599582241379</v>
      </c>
      <c r="AA342" s="7">
        <f t="shared" si="77"/>
        <v>2.2934716319345241</v>
      </c>
      <c r="AB342" s="7">
        <f>Brahmaputra!N342-Z342-AA342-AVERAGE(Brahmaputra!$N$2:$N$349)</f>
        <v>-0.77944673693452415</v>
      </c>
      <c r="AC342" s="7">
        <f>AVERAGE(Brahmaputra!O336:O347)-AVERAGE(Brahmaputra!$O$2:$O$349)</f>
        <v>-0.19158025281608904</v>
      </c>
      <c r="AD342" s="7">
        <f t="shared" si="78"/>
        <v>1.3440184679761895</v>
      </c>
      <c r="AE342" s="7">
        <f>Brahmaputra!O342-AC342-AD342-AVERAGE(Brahmaputra!$O$2:$O$349)</f>
        <v>-0.21677070047618763</v>
      </c>
      <c r="AF342" s="7">
        <f>AVERAGE(Brahmaputra!P336:P347)-AVERAGE(Brahmaputra!$P$2:$P$349)</f>
        <v>-0.35423728508620672</v>
      </c>
      <c r="AG342" s="7">
        <f t="shared" si="79"/>
        <v>-6.8888486279761851E-2</v>
      </c>
      <c r="AH342" s="7">
        <f>Brahmaputra!P342-AF342-AG342-AVERAGE(Brahmaputra!$P$2:$P$349)</f>
        <v>-4.8718115386904737E-2</v>
      </c>
    </row>
    <row r="343" spans="1:34" x14ac:dyDescent="0.2">
      <c r="A343" s="3">
        <v>43266</v>
      </c>
      <c r="B343">
        <f t="shared" si="80"/>
        <v>2018</v>
      </c>
      <c r="C343">
        <f t="shared" si="81"/>
        <v>6</v>
      </c>
      <c r="D343" s="7">
        <f>AVERAGE(Brahmaputra!D337:D348)</f>
        <v>-17.672730962500001</v>
      </c>
      <c r="E343" s="7">
        <f t="shared" si="70"/>
        <v>6.5332860436309508</v>
      </c>
      <c r="F343" s="7">
        <f>Brahmaputra!D343-D343-E343</f>
        <v>-2.8474744811309494</v>
      </c>
      <c r="G343" s="7"/>
      <c r="H343" s="7">
        <f>AVERAGE(Brahmaputra!H337:H348)-AVERAGE(Brahmaputra!$H$2:$H$349)</f>
        <v>-0.10085831508627052</v>
      </c>
      <c r="I343" s="7">
        <f t="shared" si="71"/>
        <v>-0.33502070056533739</v>
      </c>
      <c r="J343" s="7">
        <f>Brahmaputra!H343-H343-I343-AVERAGE(Brahmaputra!$H$2:$H$349)</f>
        <v>-0.28759892860136915</v>
      </c>
      <c r="K343" s="7">
        <f>AVERAGE(Brahmaputra!I337:I348)-AVERAGE(Brahmaputra!$I$2:$I$349)</f>
        <v>-14.270668512212694</v>
      </c>
      <c r="L343" s="7">
        <f t="shared" si="72"/>
        <v>0.9158503669047775</v>
      </c>
      <c r="M343" s="7">
        <f>Brahmaputra!I343-K343-L343-AVERAGE(Brahmaputra!$I$2:$I$349)</f>
        <v>0.19890716642855466</v>
      </c>
      <c r="N343" s="7">
        <f>AVERAGE(Brahmaputra!J337:J348)-AVERAGE(Brahmaputra!$J$2:$J$349)</f>
        <v>-0.84973038310344995</v>
      </c>
      <c r="O343" s="7">
        <f t="shared" si="73"/>
        <v>0.84369749714285636</v>
      </c>
      <c r="P343" s="7">
        <f>Brahmaputra!J343-N343-O343-AVERAGE(Brahmaputra!$J$2:$J$349)</f>
        <v>-0.82801329547618963</v>
      </c>
      <c r="Q343" s="7">
        <f>AVERAGE(Brahmaputra!K337:K348)-AVERAGE(Brahmaputra!$K$2:$K$349)</f>
        <v>1.004012028735618E-2</v>
      </c>
      <c r="R343" s="7">
        <f t="shared" si="74"/>
        <v>-5.5129099434523848E-2</v>
      </c>
      <c r="S343" s="7">
        <f>Brahmaputra!K343-Q343-R343-AVERAGE(Brahmaputra!$K$2:$K$349)</f>
        <v>-4.6612252232142826E-2</v>
      </c>
      <c r="T343" s="7">
        <f>AVERAGE(Brahmaputra!L337:L348)-AVERAGE(Brahmaputra!$L$2:$L$349)</f>
        <v>-0.9305505877586171</v>
      </c>
      <c r="U343" s="7">
        <f t="shared" si="75"/>
        <v>2.7778064690476203</v>
      </c>
      <c r="V343" s="7">
        <f>Brahmaputra!L343-T343-U343-AVERAGE(Brahmaputra!$L$2:$L$349)</f>
        <v>-1.1889854182142869</v>
      </c>
      <c r="W343" s="7">
        <f>AVERAGE(Brahmaputra!M337:M348)-AVERAGE(Brahmaputra!$M$2:$M$349)</f>
        <v>-1.3290659482758371E-3</v>
      </c>
      <c r="X343" s="7">
        <f t="shared" si="76"/>
        <v>-6.6843621428571698E-3</v>
      </c>
      <c r="Y343" s="7">
        <f>Brahmaputra!M343-W343-X343-AVERAGE(Brahmaputra!$M$2:$M$349)</f>
        <v>9.553904761905041E-4</v>
      </c>
      <c r="Z343" s="7">
        <f>AVERAGE(Brahmaputra!N337:N348)-AVERAGE(Brahmaputra!$N$2:$N$349)</f>
        <v>-0.94240613057471223</v>
      </c>
      <c r="AA343" s="7">
        <f t="shared" si="77"/>
        <v>-0.57267241250000045</v>
      </c>
      <c r="AB343" s="7">
        <f>Brahmaputra!N343-Z343-AA343-AVERAGE(Brahmaputra!$N$2:$N$349)</f>
        <v>-0.16323274416666633</v>
      </c>
      <c r="AC343" s="7">
        <f>AVERAGE(Brahmaputra!O337:O348)-AVERAGE(Brahmaputra!$O$2:$O$349)</f>
        <v>-0.23210962281608882</v>
      </c>
      <c r="AD343" s="7">
        <f t="shared" si="78"/>
        <v>1.9995909377380947</v>
      </c>
      <c r="AE343" s="7">
        <f>Brahmaputra!O343-AC343-AD343-AVERAGE(Brahmaputra!$O$2:$O$349)</f>
        <v>-6.0976970238094452E-2</v>
      </c>
      <c r="AF343" s="7">
        <f>AVERAGE(Brahmaputra!P337:P348)-AVERAGE(Brahmaputra!$P$2:$P$349)</f>
        <v>-0.35511687091954003</v>
      </c>
      <c r="AG343" s="7">
        <f t="shared" si="79"/>
        <v>0.96584900181547617</v>
      </c>
      <c r="AH343" s="7">
        <f>Brahmaputra!P343-AF343-AG343-AVERAGE(Brahmaputra!$P$2:$P$349)</f>
        <v>-0.47194902764880942</v>
      </c>
    </row>
    <row r="344" spans="1:34" x14ac:dyDescent="0.2">
      <c r="A344" s="3">
        <v>43296</v>
      </c>
      <c r="B344">
        <f t="shared" si="80"/>
        <v>2018</v>
      </c>
      <c r="C344">
        <f t="shared" si="81"/>
        <v>7</v>
      </c>
      <c r="D344" s="7">
        <f>AVERAGE(Brahmaputra!D338:D349)</f>
        <v>-17.854030808333334</v>
      </c>
      <c r="E344" s="7">
        <f t="shared" si="70"/>
        <v>11.902680418601191</v>
      </c>
      <c r="F344" s="7">
        <f>Brahmaputra!D344-D344-E344</f>
        <v>-2.1166752002678564</v>
      </c>
      <c r="G344" s="7"/>
      <c r="H344" s="7">
        <f>AVERAGE(Brahmaputra!H338:H349)-AVERAGE(Brahmaputra!$H$2:$H$349)</f>
        <v>-0.16105932425284664</v>
      </c>
      <c r="I344" s="7">
        <f t="shared" si="71"/>
        <v>0.85920642654741641</v>
      </c>
      <c r="J344" s="7">
        <f>Brahmaputra!H344-H344-I344-AVERAGE(Brahmaputra!$H$2:$H$349)</f>
        <v>-0.38634672654757196</v>
      </c>
      <c r="K344" s="7">
        <f>AVERAGE(Brahmaputra!I338:I349)-AVERAGE(Brahmaputra!$I$2:$I$349)</f>
        <v>-14.465362394712685</v>
      </c>
      <c r="L344" s="7">
        <f t="shared" si="72"/>
        <v>8.4406965357146646E-2</v>
      </c>
      <c r="M344" s="7">
        <f>Brahmaputra!I344-K344-L344-AVERAGE(Brahmaputra!$I$2:$I$349)</f>
        <v>-7.6949869523815551E-2</v>
      </c>
      <c r="N344" s="7">
        <f>AVERAGE(Brahmaputra!J338:J349)-AVERAGE(Brahmaputra!$J$2:$J$349)</f>
        <v>-0.8796867039367835</v>
      </c>
      <c r="O344" s="7">
        <f t="shared" si="73"/>
        <v>3.7229272643154747</v>
      </c>
      <c r="P344" s="7">
        <f>Brahmaputra!J344-N344-O344-AVERAGE(Brahmaputra!$J$2:$J$349)</f>
        <v>-1.2186757318154751</v>
      </c>
      <c r="Q344" s="7">
        <f>AVERAGE(Brahmaputra!K338:K349)-AVERAGE(Brahmaputra!$K$2:$K$349)</f>
        <v>1.713533362068953E-2</v>
      </c>
      <c r="R344" s="7">
        <f t="shared" si="74"/>
        <v>-0.16249005544642856</v>
      </c>
      <c r="S344" s="7">
        <f>Brahmaputra!K344-Q344-R344-AVERAGE(Brahmaputra!$K$2:$K$349)</f>
        <v>4.3240810446428524E-2</v>
      </c>
      <c r="T344" s="7">
        <f>AVERAGE(Brahmaputra!L338:L349)-AVERAGE(Brahmaputra!$L$2:$L$349)</f>
        <v>-0.9160786402586174</v>
      </c>
      <c r="U344" s="7">
        <f t="shared" si="75"/>
        <v>5.2761234117559557</v>
      </c>
      <c r="V344" s="7">
        <f>Brahmaputra!L344-T344-U344-AVERAGE(Brahmaputra!$L$2:$L$349)</f>
        <v>-0.43150729842262159</v>
      </c>
      <c r="W344" s="7">
        <f>AVERAGE(Brahmaputra!M338:M349)-AVERAGE(Brahmaputra!$M$2:$M$349)</f>
        <v>-1.2964434482758413E-3</v>
      </c>
      <c r="X344" s="7">
        <f t="shared" si="76"/>
        <v>8.9854504851190509E-2</v>
      </c>
      <c r="Y344" s="7">
        <f>Brahmaputra!M344-W344-X344-AVERAGE(Brahmaputra!$M$2:$M$349)</f>
        <v>-9.1119017857188567E-5</v>
      </c>
      <c r="Z344" s="7">
        <f>AVERAGE(Brahmaputra!N338:N349)-AVERAGE(Brahmaputra!$N$2:$N$349)</f>
        <v>-0.86838175140804563</v>
      </c>
      <c r="AA344" s="7">
        <f t="shared" si="77"/>
        <v>-1.6842659136904763</v>
      </c>
      <c r="AB344" s="7">
        <f>Brahmaputra!N344-Z344-AA344-AVERAGE(Brahmaputra!$N$2:$N$349)</f>
        <v>0.56645021785714311</v>
      </c>
      <c r="AC344" s="7">
        <f>AVERAGE(Brahmaputra!O338:O349)-AVERAGE(Brahmaputra!$O$2:$O$349)</f>
        <v>-0.22420827198275628</v>
      </c>
      <c r="AD344" s="7">
        <f t="shared" si="78"/>
        <v>1.8777756315773804</v>
      </c>
      <c r="AE344" s="7">
        <f>Brahmaputra!O344-AC344-AD344-AVERAGE(Brahmaputra!$O$2:$O$349)</f>
        <v>0.23803563508928782</v>
      </c>
      <c r="AF344" s="7">
        <f>AVERAGE(Brahmaputra!P338:P349)-AVERAGE(Brahmaputra!$P$2:$P$349)</f>
        <v>-0.35509392758620667</v>
      </c>
      <c r="AG344" s="7">
        <f t="shared" si="79"/>
        <v>1.8391404206845241</v>
      </c>
      <c r="AH344" s="7">
        <f>Brahmaputra!P344-AF344-AG344-AVERAGE(Brahmaputra!$P$2:$P$349)</f>
        <v>-0.8508463098511907</v>
      </c>
    </row>
    <row r="345" spans="1:34" x14ac:dyDescent="0.2">
      <c r="A345" s="3">
        <v>43327</v>
      </c>
      <c r="B345">
        <f t="shared" si="80"/>
        <v>2018</v>
      </c>
      <c r="C345">
        <f t="shared" si="81"/>
        <v>8</v>
      </c>
    </row>
    <row r="346" spans="1:34" x14ac:dyDescent="0.2">
      <c r="A346" s="3">
        <v>43358</v>
      </c>
      <c r="B346">
        <f t="shared" si="80"/>
        <v>2018</v>
      </c>
      <c r="C346">
        <f t="shared" si="81"/>
        <v>9</v>
      </c>
    </row>
    <row r="347" spans="1:34" x14ac:dyDescent="0.2">
      <c r="A347" s="3">
        <v>43388</v>
      </c>
      <c r="B347">
        <f t="shared" si="80"/>
        <v>2018</v>
      </c>
      <c r="C347">
        <f t="shared" si="81"/>
        <v>10</v>
      </c>
    </row>
    <row r="348" spans="1:34" x14ac:dyDescent="0.2">
      <c r="A348" s="3">
        <v>43419</v>
      </c>
      <c r="B348">
        <f t="shared" si="80"/>
        <v>2018</v>
      </c>
      <c r="C348">
        <f t="shared" si="81"/>
        <v>11</v>
      </c>
    </row>
    <row r="349" spans="1:34" ht="13.5" thickBot="1" x14ac:dyDescent="0.25">
      <c r="A349" s="3">
        <v>43449</v>
      </c>
      <c r="B349">
        <f t="shared" si="80"/>
        <v>2018</v>
      </c>
      <c r="C349">
        <f t="shared" si="81"/>
        <v>12</v>
      </c>
    </row>
    <row r="350" spans="1:34" x14ac:dyDescent="0.2">
      <c r="A350" s="3"/>
      <c r="C350" s="38"/>
      <c r="D350" s="50" t="s">
        <v>2</v>
      </c>
      <c r="E350" s="51" t="s">
        <v>99</v>
      </c>
      <c r="F350" s="51" t="s">
        <v>100</v>
      </c>
      <c r="G350" s="51" t="s">
        <v>101</v>
      </c>
      <c r="H350" s="51" t="s">
        <v>102</v>
      </c>
      <c r="I350" s="51" t="s">
        <v>138</v>
      </c>
      <c r="J350" s="51" t="s">
        <v>103</v>
      </c>
      <c r="K350" s="51" t="s">
        <v>104</v>
      </c>
      <c r="L350" s="51" t="s">
        <v>105</v>
      </c>
      <c r="M350" s="52" t="s">
        <v>106</v>
      </c>
      <c r="O350" s="54"/>
      <c r="P350" s="50" t="s">
        <v>2</v>
      </c>
      <c r="Q350" s="51" t="s">
        <v>99</v>
      </c>
      <c r="R350" s="51" t="s">
        <v>100</v>
      </c>
      <c r="S350" s="51" t="s">
        <v>101</v>
      </c>
      <c r="T350" s="51" t="s">
        <v>102</v>
      </c>
      <c r="U350" s="51" t="s">
        <v>138</v>
      </c>
      <c r="V350" s="51" t="s">
        <v>103</v>
      </c>
      <c r="W350" s="51" t="s">
        <v>104</v>
      </c>
      <c r="X350" s="51" t="s">
        <v>105</v>
      </c>
      <c r="Y350" s="52" t="s">
        <v>106</v>
      </c>
    </row>
    <row r="351" spans="1:34" ht="14.25" x14ac:dyDescent="0.2">
      <c r="A351" s="3"/>
      <c r="C351" s="39" t="s">
        <v>95</v>
      </c>
      <c r="D351" s="21">
        <f>CORREL($A$8:$A$344,D8:D344)^2</f>
        <v>0.97079371647090795</v>
      </c>
      <c r="E351" s="21">
        <f>CORREL($A$8:$A$344,H8:H344)^2</f>
        <v>0.29519188403327673</v>
      </c>
      <c r="F351" s="21">
        <f>CORREL($A$8:$A$344,K8:K344)^2</f>
        <v>0.98004512996361992</v>
      </c>
      <c r="G351" s="21">
        <f>CORREL($A$8:$A$344,N8:N344)^2</f>
        <v>0.44405575939942615</v>
      </c>
      <c r="H351" s="21">
        <f>CORREL($A$8:$A$344,Q8:Q344)^2</f>
        <v>1.831733762899318E-2</v>
      </c>
      <c r="I351" s="21">
        <f>CORREL($A$8:$A$344,T8:T344)^2</f>
        <v>0.65492906974651866</v>
      </c>
      <c r="J351" s="21">
        <f>CORREL($A$8:$A$344,W8:W344)^2</f>
        <v>0.64403968349199037</v>
      </c>
      <c r="K351" s="21">
        <f>CORREL($A$8:$A$344,Z8:Z344)^2</f>
        <v>0.68888254500062229</v>
      </c>
      <c r="L351" s="21">
        <f>CORREL($A$8:$A$344,AC8:AC344)^2</f>
        <v>0.49705276561497835</v>
      </c>
      <c r="M351" s="40">
        <f>CORREL($A$8:$A$344,AF8:AF344)^2</f>
        <v>0.35808353629991807</v>
      </c>
      <c r="O351" s="39" t="s">
        <v>107</v>
      </c>
      <c r="P351" s="7">
        <v>11.48659252786104</v>
      </c>
      <c r="Q351" s="7">
        <v>-1.7456911235709358</v>
      </c>
      <c r="R351" s="7">
        <v>0.8454514308822586</v>
      </c>
      <c r="S351" s="7">
        <v>3.9792309671675885</v>
      </c>
      <c r="T351" s="7">
        <v>0.18860277556517091</v>
      </c>
      <c r="U351" s="7">
        <v>4.7942718284015093</v>
      </c>
      <c r="V351" s="7">
        <v>-7.487722439126146E-2</v>
      </c>
      <c r="W351" s="7">
        <v>2.3913232918189209</v>
      </c>
      <c r="X351" s="7">
        <v>2.5480607373504665</v>
      </c>
      <c r="Y351" s="48">
        <v>1.1149409960932894</v>
      </c>
    </row>
    <row r="352" spans="1:34" x14ac:dyDescent="0.2">
      <c r="A352" s="3"/>
      <c r="C352" s="39" t="s">
        <v>96</v>
      </c>
      <c r="D352" s="53">
        <f>PEARSON($A$8:$A$344,D8:D344)</f>
        <v>-0.98528864627118684</v>
      </c>
      <c r="E352" s="53">
        <f>PEARSON($A$8:$A$344,H8:H344)</f>
        <v>-0.5433156394153188</v>
      </c>
      <c r="F352" s="53">
        <f>PEARSON($A$8:$A$344,K8:K344)</f>
        <v>-0.98997228747254329</v>
      </c>
      <c r="G352" s="53">
        <f>PEARSON($A$8:$A$344,N8:N344)</f>
        <v>-0.66637508911980359</v>
      </c>
      <c r="H352" s="53">
        <f>PEARSON($A$8:$A$344,Q8:Q344)</f>
        <v>0.13534155913463233</v>
      </c>
      <c r="I352" s="53">
        <f>PEARSON($A$8:$A$344,T8:T344)</f>
        <v>-0.80927688076857762</v>
      </c>
      <c r="J352" s="53">
        <f>PEARSON($A$8:$A$344,W8:W344)</f>
        <v>-0.80252083056578061</v>
      </c>
      <c r="K352" s="53">
        <f>PEARSON($A$8:$A$344,Z8:Z344)</f>
        <v>-0.82998948487352675</v>
      </c>
      <c r="L352" s="53">
        <f>PEARSON($A$8:$A$344,AC8:AC344)</f>
        <v>-0.70501969165050871</v>
      </c>
      <c r="M352" s="41">
        <f>PEARSON($A$8:$A$344,AF8:AF344)</f>
        <v>-0.59840081575806536</v>
      </c>
      <c r="O352" s="39" t="s">
        <v>108</v>
      </c>
      <c r="P352" s="7">
        <v>-4.6439831502657922</v>
      </c>
      <c r="Q352" s="7">
        <v>-0.23252387488074683</v>
      </c>
      <c r="R352" s="7">
        <v>-1.2742481941198853</v>
      </c>
      <c r="S352" s="7">
        <v>-5.3450023119911254</v>
      </c>
      <c r="T352" s="7">
        <v>-9.8900009340115353</v>
      </c>
      <c r="U352" s="7">
        <v>-4.6871155245585276</v>
      </c>
      <c r="V352" s="7">
        <v>0.11620987343786195</v>
      </c>
      <c r="W352" s="7">
        <v>-0.29469143829310779</v>
      </c>
      <c r="X352" s="7">
        <v>-4.6139428460121383</v>
      </c>
      <c r="Y352" s="48">
        <v>-4.2021118754813669</v>
      </c>
    </row>
    <row r="353" spans="1:29" x14ac:dyDescent="0.2">
      <c r="A353" s="55" t="s">
        <v>111</v>
      </c>
      <c r="B353" s="22">
        <f>SUM(E353:M353)</f>
        <v>100.00001539211161</v>
      </c>
      <c r="C353" s="39" t="s">
        <v>97</v>
      </c>
      <c r="E353" s="21">
        <f t="shared" ref="E353:M353" si="82">E354/$D$354*100</f>
        <v>2.4791890749494607</v>
      </c>
      <c r="F353" s="21">
        <f t="shared" si="82"/>
        <v>75.456296302803693</v>
      </c>
      <c r="G353" s="21">
        <f t="shared" si="82"/>
        <v>4.9935532645345369</v>
      </c>
      <c r="H353" s="21">
        <f t="shared" si="82"/>
        <v>-2.8785046949420273E-2</v>
      </c>
      <c r="I353" s="21">
        <f t="shared" si="82"/>
        <v>7.0955179970979065</v>
      </c>
      <c r="J353" s="21">
        <f t="shared" si="82"/>
        <v>5.6575400949694786E-2</v>
      </c>
      <c r="K353" s="21">
        <f t="shared" si="82"/>
        <v>6.3801201113980968</v>
      </c>
      <c r="L353" s="21">
        <f t="shared" si="82"/>
        <v>1.9260502846266354</v>
      </c>
      <c r="M353" s="40">
        <f t="shared" si="82"/>
        <v>1.6414980027009987</v>
      </c>
      <c r="O353" s="39" t="s">
        <v>109</v>
      </c>
      <c r="P353" s="7" cm="1">
        <f t="array" ref="P353">SUM((G14:G25-E14:E25)^2)</f>
        <v>9.099959582447255</v>
      </c>
      <c r="Q353" s="7" cm="1">
        <f t="array" ref="Q353">SUM((G38:G49-I14:I25)^2)</f>
        <v>0.43797468175639143</v>
      </c>
      <c r="R353" s="7" cm="1">
        <f t="array" ref="R353">SUM((G62:G73-L14:L25)^2)</f>
        <v>0.84710959202587299</v>
      </c>
      <c r="S353" s="7" cm="1">
        <f t="array" ref="S353">SUM((G86:G97-O14:O25)^2)</f>
        <v>3.89424865560022</v>
      </c>
      <c r="T353" s="7" cm="1">
        <f t="array" ref="T353">SUM((G110:G121-R14:R25)^2)</f>
        <v>6.9890931900061112E-2</v>
      </c>
      <c r="U353" s="7" cm="1">
        <f t="array" ref="U353">SUM((G134:G145-U14:U25)^2)</f>
        <v>7.2889012408812652</v>
      </c>
      <c r="V353" s="7" cm="1">
        <f t="array" ref="V353">SUM((G158:G169-X14:X25)^2)</f>
        <v>3.5092071205191686E-2</v>
      </c>
      <c r="W353" s="7" cm="1">
        <f t="array" ref="W353">SUM((G182:G193-AA14:AA25)^2)</f>
        <v>4.8045036079649028</v>
      </c>
      <c r="X353" s="7" cm="1">
        <f t="array" ref="X353">SUM((G206:G217-AD14:AD25)^2)</f>
        <v>2.4287741322579821</v>
      </c>
      <c r="Y353" s="48" cm="1">
        <f t="array" ref="Y353">SUM((G230:G241-AG14:AG25)^2)</f>
        <v>1.4319162077103194</v>
      </c>
    </row>
    <row r="354" spans="1:29" x14ac:dyDescent="0.2">
      <c r="A354" s="3"/>
      <c r="C354" s="42" t="s">
        <v>94</v>
      </c>
      <c r="D354" s="21">
        <f>SLOPE(D8:D344,$A$8:$A$344)*($A$349-$A$2)</f>
        <v>-31.59259543940928</v>
      </c>
      <c r="E354" s="21">
        <f>SLOPE(H8:H344,$A$8:$A$344)*($A$349-$A$2)</f>
        <v>-0.78324017462681639</v>
      </c>
      <c r="F354" s="21">
        <f>SLOPE(K8:K344,$A$8:$A$344)*($A$349-$A$2)</f>
        <v>-23.838602424506714</v>
      </c>
      <c r="G354" s="21">
        <f>SLOPE(N8:N344,$A$8:$A$344)*($A$349-$A$2)</f>
        <v>-1.5775930809158114</v>
      </c>
      <c r="H354" s="21">
        <f>SLOPE(Q8:Q344,$A$8:$A$344)*($A$349-$A$2)</f>
        <v>9.093943429774369E-3</v>
      </c>
      <c r="I354" s="21">
        <f>SLOPE(T8:T344,$A$8:$A$344)*($A$349-$A$2)</f>
        <v>-2.2416582951536181</v>
      </c>
      <c r="J354" s="21">
        <f>SLOPE(W8:W344,$A$8:$A$344)*($A$349-$A$2)</f>
        <v>-1.7873637540260789E-2</v>
      </c>
      <c r="K354" s="21">
        <f>SLOPE(Z8:Z344,$A$8:$A$344)*($A$349-$A$2)</f>
        <v>-2.0156455353423892</v>
      </c>
      <c r="L354" s="21">
        <f>SLOPE(AC8:AC344,$A$8:$A$344)*($A$349-$A$2)</f>
        <v>-0.60848927438168388</v>
      </c>
      <c r="M354" s="40">
        <f>SLOPE(AF8:AF344,$A$8:$A$344)*($A$349-$A$2)</f>
        <v>-0.51859182313931018</v>
      </c>
      <c r="O354" s="39" t="s">
        <v>112</v>
      </c>
      <c r="P354" s="7">
        <f>SQRT(P353)/24/ABS(P351)</f>
        <v>1.0942518126137129E-2</v>
      </c>
      <c r="Q354" s="7">
        <f t="shared" ref="Q354:Y354" si="83">SQRT(Q353)/24/ABS(Q351)</f>
        <v>1.5795953897394806E-2</v>
      </c>
      <c r="R354" s="7">
        <f t="shared" si="83"/>
        <v>4.5359670852862057E-2</v>
      </c>
      <c r="S354" s="7">
        <f t="shared" si="83"/>
        <v>2.0663384160875622E-2</v>
      </c>
      <c r="T354" s="7">
        <f t="shared" si="83"/>
        <v>5.8405143346824548E-2</v>
      </c>
      <c r="U354" s="7">
        <f t="shared" si="83"/>
        <v>2.3463734562252717E-2</v>
      </c>
      <c r="V354" s="7">
        <f t="shared" si="83"/>
        <v>0.10424218884751504</v>
      </c>
      <c r="W354" s="7">
        <f t="shared" si="83"/>
        <v>3.8192204426188009E-2</v>
      </c>
      <c r="X354" s="7">
        <f t="shared" si="83"/>
        <v>2.5484290482565324E-2</v>
      </c>
      <c r="Y354" s="48">
        <f t="shared" si="83"/>
        <v>4.4719369940168313E-2</v>
      </c>
    </row>
    <row r="355" spans="1:29" ht="13.5" x14ac:dyDescent="0.25">
      <c r="A355" s="3"/>
      <c r="C355" s="39" t="s">
        <v>137</v>
      </c>
      <c r="D355" s="61">
        <f>TINV(0.05,335) * STEYX(D8:D344,$A$8:$A$344)*SQRT(1/337+(A344-AVERAGE($A$8:$A$344))^2/DEVSQ($A$8:$A$344))</f>
        <v>0.3294674439803828</v>
      </c>
      <c r="E355" s="62"/>
      <c r="F355" s="61">
        <f t="shared" ref="F355:L355" si="84">TINV(0.05,335) * STEYX(F8:F344,$A$8:$A$344)*SQRT(1/337+(C344-AVERAGE($A$8:$A$344))^2/DEVSQ($A$8:$A$344))</f>
        <v>2.4803535344658347</v>
      </c>
      <c r="G355" s="62"/>
      <c r="H355" s="62"/>
      <c r="I355" s="61">
        <f t="shared" si="84"/>
        <v>1.734409142509278</v>
      </c>
      <c r="J355" s="61">
        <f t="shared" si="84"/>
        <v>0.29641965886721222</v>
      </c>
      <c r="K355" s="61">
        <f t="shared" si="84"/>
        <v>1.3257204449347846</v>
      </c>
      <c r="L355" s="61">
        <f t="shared" si="84"/>
        <v>0.90676391204471318</v>
      </c>
      <c r="M355" s="63"/>
      <c r="O355" s="39"/>
      <c r="P355" s="7"/>
      <c r="Q355" s="7"/>
      <c r="R355" s="7"/>
      <c r="S355" s="7"/>
      <c r="T355" s="7"/>
      <c r="U355" s="7"/>
      <c r="V355" s="7"/>
      <c r="W355" s="7"/>
      <c r="X355" s="7"/>
      <c r="Y355" s="48"/>
      <c r="Z355" s="56"/>
    </row>
    <row r="356" spans="1:29" ht="13.5" thickBot="1" x14ac:dyDescent="0.25">
      <c r="C356" s="43" t="s">
        <v>98</v>
      </c>
      <c r="D356" s="44">
        <f>SUM(E354,F354,G354,H354,I354,J354,K354,L354,M354)</f>
        <v>-31.59260030217683</v>
      </c>
      <c r="E356" s="45"/>
      <c r="F356" s="45"/>
      <c r="G356" s="45"/>
      <c r="H356" s="45"/>
      <c r="I356" s="45"/>
      <c r="J356" s="45"/>
      <c r="K356" s="45"/>
      <c r="L356" s="45"/>
      <c r="M356" s="46"/>
      <c r="O356" s="43" t="s">
        <v>97</v>
      </c>
      <c r="P356" s="47"/>
      <c r="Q356" s="47">
        <f t="shared" ref="Q356:Y356" si="85">Q351/$P$351 * COS(2*PI()/12*(Q352-$P$352))*100</f>
        <v>10.236788442652511</v>
      </c>
      <c r="R356" s="47">
        <f t="shared" si="85"/>
        <v>-1.4160233865580529</v>
      </c>
      <c r="S356" s="47">
        <f t="shared" si="85"/>
        <v>32.334834122182052</v>
      </c>
      <c r="T356" s="47">
        <f t="shared" si="85"/>
        <v>-1.5156398540144116</v>
      </c>
      <c r="U356" s="47">
        <f t="shared" si="85"/>
        <v>41.727337626686797</v>
      </c>
      <c r="V356" s="47">
        <f t="shared" si="85"/>
        <v>0.5192708310147216</v>
      </c>
      <c r="W356" s="47">
        <f t="shared" si="85"/>
        <v>-13.514589060466326</v>
      </c>
      <c r="X356" s="47">
        <f t="shared" si="85"/>
        <v>22.180168209622657</v>
      </c>
      <c r="Y356" s="49">
        <f t="shared" si="85"/>
        <v>9.4478240954716171</v>
      </c>
      <c r="Z356" s="56" t="s">
        <v>110</v>
      </c>
      <c r="AA356" s="22">
        <f>SUM(Q356:Y356)</f>
        <v>99.999971026591567</v>
      </c>
    </row>
    <row r="357" spans="1:29" x14ac:dyDescent="0.2">
      <c r="C357" s="15"/>
      <c r="D357" s="21"/>
      <c r="O357" s="15"/>
      <c r="P357" s="7"/>
      <c r="Q357" s="7"/>
      <c r="R357" s="7"/>
      <c r="S357" s="7"/>
      <c r="T357" s="7"/>
      <c r="U357" s="7"/>
      <c r="V357" s="7"/>
      <c r="W357" s="7"/>
      <c r="X357" s="7"/>
      <c r="Y357" s="7"/>
    </row>
    <row r="358" spans="1:29" x14ac:dyDescent="0.2">
      <c r="C358" s="15"/>
      <c r="D358" s="21" t="s">
        <v>2</v>
      </c>
      <c r="E358" t="s">
        <v>99</v>
      </c>
      <c r="F358" t="s">
        <v>100</v>
      </c>
      <c r="G358" t="s">
        <v>101</v>
      </c>
      <c r="H358" t="s">
        <v>102</v>
      </c>
      <c r="I358" t="s">
        <v>138</v>
      </c>
      <c r="J358" t="s">
        <v>103</v>
      </c>
      <c r="K358" t="s">
        <v>104</v>
      </c>
      <c r="L358" t="s">
        <v>105</v>
      </c>
      <c r="M358" t="s">
        <v>106</v>
      </c>
      <c r="O358" s="15"/>
      <c r="P358" s="7"/>
      <c r="Q358" s="7"/>
      <c r="R358" s="7"/>
      <c r="S358" s="7"/>
      <c r="T358" s="7"/>
      <c r="U358" s="7"/>
      <c r="V358" s="7"/>
      <c r="W358" s="7"/>
      <c r="X358" s="7"/>
      <c r="Y358" s="7"/>
    </row>
    <row r="359" spans="1:29" x14ac:dyDescent="0.2">
      <c r="C359" s="15"/>
      <c r="D359" s="21"/>
      <c r="O359" s="15"/>
      <c r="P359" s="7"/>
      <c r="Q359" s="7"/>
      <c r="R359" s="7"/>
      <c r="S359" s="7"/>
      <c r="T359" s="7"/>
      <c r="U359" s="7"/>
      <c r="V359" s="7"/>
      <c r="W359" s="7"/>
      <c r="X359" s="7"/>
      <c r="Y359" s="7"/>
    </row>
    <row r="360" spans="1:29" x14ac:dyDescent="0.2">
      <c r="C360" s="15"/>
      <c r="D360" s="21"/>
      <c r="O360" s="15"/>
      <c r="P360" s="7"/>
      <c r="Q360" s="7"/>
      <c r="R360" s="7"/>
      <c r="S360" s="7"/>
      <c r="T360" s="7"/>
      <c r="U360" s="7"/>
      <c r="V360" s="7"/>
      <c r="W360" s="7"/>
      <c r="X360" s="7"/>
      <c r="Y360" s="7"/>
    </row>
    <row r="361" spans="1:29" x14ac:dyDescent="0.2">
      <c r="C361" s="15"/>
      <c r="D361" s="21"/>
      <c r="O361" s="15"/>
      <c r="P361" s="7"/>
      <c r="Q361" s="7"/>
      <c r="R361" s="7"/>
      <c r="S361" s="7"/>
      <c r="T361" s="7"/>
      <c r="U361" s="7"/>
      <c r="V361" s="7"/>
      <c r="W361" s="7"/>
      <c r="X361" s="7"/>
      <c r="Y361" s="7"/>
    </row>
    <row r="362" spans="1:29" x14ac:dyDescent="0.2">
      <c r="C362" s="15"/>
      <c r="D362" s="21"/>
      <c r="O362" s="15"/>
      <c r="P362" s="7"/>
      <c r="Q362" s="7"/>
      <c r="R362" s="7"/>
      <c r="S362" s="7"/>
      <c r="T362" s="7"/>
      <c r="U362" s="7"/>
      <c r="V362" s="7"/>
      <c r="W362" s="7"/>
      <c r="X362" s="7"/>
      <c r="Y362" s="7"/>
    </row>
    <row r="363" spans="1:29" x14ac:dyDescent="0.2">
      <c r="C363" s="15"/>
      <c r="D363" s="21"/>
      <c r="O363" s="15"/>
      <c r="P363" s="7"/>
      <c r="Q363" s="7"/>
      <c r="R363" s="7"/>
      <c r="S363" s="7"/>
      <c r="T363" s="7"/>
      <c r="U363" s="7"/>
      <c r="V363" s="7"/>
      <c r="W363" s="7"/>
      <c r="X363" s="7"/>
      <c r="Y363" s="7"/>
    </row>
    <row r="364" spans="1:29" x14ac:dyDescent="0.2">
      <c r="C364" s="15"/>
      <c r="D364" s="21"/>
    </row>
    <row r="365" spans="1:29" x14ac:dyDescent="0.2">
      <c r="C365" s="15"/>
      <c r="D365" s="21"/>
      <c r="T365" t="s">
        <v>23</v>
      </c>
      <c r="U365" t="s">
        <v>13</v>
      </c>
      <c r="V365" t="s">
        <v>14</v>
      </c>
      <c r="W365" t="s">
        <v>15</v>
      </c>
      <c r="X365" t="s">
        <v>16</v>
      </c>
      <c r="Y365" t="s">
        <v>17</v>
      </c>
      <c r="Z365" t="s">
        <v>18</v>
      </c>
      <c r="AA365" t="s">
        <v>19</v>
      </c>
      <c r="AB365" t="s">
        <v>20</v>
      </c>
      <c r="AC365" t="s">
        <v>21</v>
      </c>
    </row>
    <row r="366" spans="1:29" x14ac:dyDescent="0.2">
      <c r="C366" s="15"/>
      <c r="D366" s="21"/>
    </row>
    <row r="367" spans="1:29" x14ac:dyDescent="0.2">
      <c r="C367" s="15"/>
      <c r="D367" s="21"/>
    </row>
    <row r="368" spans="1:29" x14ac:dyDescent="0.2">
      <c r="C368" s="15"/>
      <c r="D368" s="21"/>
    </row>
    <row r="369" spans="3:29" x14ac:dyDescent="0.2">
      <c r="C369" s="15"/>
      <c r="D369" s="21"/>
    </row>
    <row r="370" spans="3:29" x14ac:dyDescent="0.2">
      <c r="C370" s="15"/>
      <c r="D370" s="21"/>
    </row>
    <row r="371" spans="3:29" x14ac:dyDescent="0.2">
      <c r="C371" s="15"/>
      <c r="D371" s="21"/>
    </row>
    <row r="372" spans="3:29" x14ac:dyDescent="0.2">
      <c r="C372" s="15"/>
      <c r="D372" s="21"/>
      <c r="T372" s="21">
        <f>SUM(D8:E8)</f>
        <v>25.216627067767856</v>
      </c>
      <c r="U372" s="21">
        <f>SUM(H8:I8)</f>
        <v>1.1357335689612</v>
      </c>
      <c r="V372" s="21">
        <f>SUM(K8:L8)</f>
        <v>9.3279882539777788</v>
      </c>
      <c r="W372" s="21">
        <f>SUM(N8:O8)</f>
        <v>4.8844679353786908</v>
      </c>
      <c r="X372" s="21">
        <f>SUM(Q8:R8)</f>
        <v>-0.18484233932573904</v>
      </c>
      <c r="Y372" s="21">
        <f>SUM(T8:U8)</f>
        <v>6.640412344830672</v>
      </c>
      <c r="Z372" s="21">
        <f>SUM(W8:X8)</f>
        <v>9.9512863902914639E-2</v>
      </c>
      <c r="AA372" s="21">
        <f>SUM(Z8:AA8)</f>
        <v>-0.96657839426518888</v>
      </c>
      <c r="AB372" s="21">
        <f>SUM(AC8:AD8)</f>
        <v>2.0626766345946272</v>
      </c>
      <c r="AC372" s="21">
        <f>SUM(AF8:AG8)</f>
        <v>2.2172536389316511</v>
      </c>
    </row>
    <row r="373" spans="3:29" x14ac:dyDescent="0.2">
      <c r="C373" s="15"/>
      <c r="D373" s="21"/>
      <c r="T373" s="21">
        <f t="shared" ref="T373:T436" si="86">SUM(D9:E9)</f>
        <v>25.385821174136904</v>
      </c>
      <c r="U373" s="21">
        <f t="shared" ref="U373:U436" si="87">SUM(H9:I9)</f>
        <v>1.9313969474131909</v>
      </c>
      <c r="V373" s="21">
        <f t="shared" ref="V373:V436" si="88">SUM(K9:L9)</f>
        <v>8.4470248381741726</v>
      </c>
      <c r="W373" s="21">
        <f t="shared" ref="W373:W436" si="89">SUM(N9:O9)</f>
        <v>5.7214508871644085</v>
      </c>
      <c r="X373" s="21">
        <f t="shared" ref="X373:X436" si="90">SUM(Q9:R9)</f>
        <v>-0.22701516399835808</v>
      </c>
      <c r="Y373" s="21">
        <f t="shared" ref="Y373:Y436" si="91">SUM(T9:U9)</f>
        <v>6.9640619511997137</v>
      </c>
      <c r="Z373" s="21">
        <f t="shared" ref="Z373:Z436" si="92">SUM(W9:X9)</f>
        <v>9.9846908783866956E-2</v>
      </c>
      <c r="AA373" s="21">
        <f t="shared" ref="AA373:AA436" si="93">SUM(Z9:AA9)</f>
        <v>-1.1399535214675691</v>
      </c>
      <c r="AB373" s="21">
        <f t="shared" ref="AB373:AB436" si="94">SUM(AC9:AD9)</f>
        <v>2.0809916342374812</v>
      </c>
      <c r="AC373" s="21">
        <f t="shared" ref="AC373:AC436" si="95">SUM(AF9:AG9)</f>
        <v>1.5080224072947459</v>
      </c>
    </row>
    <row r="374" spans="3:29" x14ac:dyDescent="0.2">
      <c r="C374" s="15"/>
      <c r="D374" s="21"/>
      <c r="T374" s="21">
        <f t="shared" si="86"/>
        <v>23.278271327767857</v>
      </c>
      <c r="U374" s="21">
        <f t="shared" si="87"/>
        <v>2.2875216445268052</v>
      </c>
      <c r="V374" s="21">
        <f t="shared" si="88"/>
        <v>8.2472266410908759</v>
      </c>
      <c r="W374" s="21">
        <f t="shared" si="89"/>
        <v>5.3910224720751208</v>
      </c>
      <c r="X374" s="21">
        <f t="shared" si="90"/>
        <v>-0.18779207212335808</v>
      </c>
      <c r="Y374" s="21">
        <f t="shared" si="91"/>
        <v>5.718023034146146</v>
      </c>
      <c r="Z374" s="21">
        <f t="shared" si="92"/>
        <v>9.9801179676724139E-2</v>
      </c>
      <c r="AA374" s="21">
        <f t="shared" si="93"/>
        <v>-1.1260050800985217</v>
      </c>
      <c r="AB374" s="21">
        <f t="shared" si="94"/>
        <v>1.9488795612612968</v>
      </c>
      <c r="AC374" s="21">
        <f t="shared" si="95"/>
        <v>0.89960201449712662</v>
      </c>
    </row>
    <row r="375" spans="3:29" x14ac:dyDescent="0.2">
      <c r="C375" s="15"/>
      <c r="D375" s="21"/>
      <c r="T375" s="21">
        <f t="shared" si="86"/>
        <v>16.953176464583333</v>
      </c>
      <c r="U375" s="21">
        <f t="shared" si="87"/>
        <v>2.045899264229206</v>
      </c>
      <c r="V375" s="21">
        <f t="shared" si="88"/>
        <v>8.5567672763289693</v>
      </c>
      <c r="W375" s="21">
        <f t="shared" si="89"/>
        <v>3.4721127493072643</v>
      </c>
      <c r="X375" s="21">
        <f t="shared" si="90"/>
        <v>-5.1730061141215256E-2</v>
      </c>
      <c r="Y375" s="21">
        <f t="shared" si="91"/>
        <v>2.1879463406639994</v>
      </c>
      <c r="Z375" s="21">
        <f t="shared" si="92"/>
        <v>9.9760846641009898E-2</v>
      </c>
      <c r="AA375" s="21">
        <f t="shared" si="93"/>
        <v>-0.86111104236042646</v>
      </c>
      <c r="AB375" s="21">
        <f t="shared" si="94"/>
        <v>1.4021094133148644</v>
      </c>
      <c r="AC375" s="21">
        <f t="shared" si="95"/>
        <v>0.10142502777093593</v>
      </c>
    </row>
    <row r="376" spans="3:29" x14ac:dyDescent="0.2">
      <c r="C376" s="15"/>
      <c r="D376" s="21"/>
      <c r="T376" s="21">
        <f t="shared" si="86"/>
        <v>9.9226731320833341</v>
      </c>
      <c r="U376" s="21">
        <f t="shared" si="87"/>
        <v>1.303689419615921</v>
      </c>
      <c r="V376" s="21">
        <f t="shared" si="88"/>
        <v>8.7366396979956562</v>
      </c>
      <c r="W376" s="21">
        <f t="shared" si="89"/>
        <v>1.0225471610036916</v>
      </c>
      <c r="X376" s="21">
        <f t="shared" si="90"/>
        <v>0.1109918372516418</v>
      </c>
      <c r="Y376" s="21">
        <f t="shared" si="91"/>
        <v>-0.69159817883004671</v>
      </c>
      <c r="Z376" s="21">
        <f t="shared" si="92"/>
        <v>2.6637057183908075E-3</v>
      </c>
      <c r="AA376" s="21">
        <f t="shared" si="93"/>
        <v>-0.22562730989018842</v>
      </c>
      <c r="AB376" s="21">
        <f t="shared" si="94"/>
        <v>5.5890282005339742E-2</v>
      </c>
      <c r="AC376" s="21">
        <f t="shared" si="95"/>
        <v>-0.39252178508620683</v>
      </c>
    </row>
    <row r="377" spans="3:29" x14ac:dyDescent="0.2">
      <c r="C377" s="15"/>
      <c r="D377" s="21"/>
      <c r="T377" s="21">
        <f t="shared" si="86"/>
        <v>6.3732616008035734</v>
      </c>
      <c r="U377" s="21">
        <f t="shared" si="87"/>
        <v>0.68567431289000069</v>
      </c>
      <c r="V377" s="21">
        <f t="shared" si="88"/>
        <v>8.9036029110611139</v>
      </c>
      <c r="W377" s="21">
        <f t="shared" si="89"/>
        <v>-0.19406939578202076</v>
      </c>
      <c r="X377" s="21">
        <f t="shared" si="90"/>
        <v>0.28549188677545134</v>
      </c>
      <c r="Y377" s="21">
        <f t="shared" si="91"/>
        <v>-1.4755788263598069</v>
      </c>
      <c r="Z377" s="21">
        <f t="shared" si="92"/>
        <v>-8.6776538954228252E-2</v>
      </c>
      <c r="AA377" s="21">
        <f t="shared" si="93"/>
        <v>0.33034173519909693</v>
      </c>
      <c r="AB377" s="21">
        <f t="shared" si="94"/>
        <v>-1.7576277902863264</v>
      </c>
      <c r="AC377" s="21">
        <f t="shared" si="95"/>
        <v>-0.31779675490763526</v>
      </c>
    </row>
    <row r="378" spans="3:29" x14ac:dyDescent="0.2">
      <c r="C378" s="15"/>
      <c r="D378" s="21"/>
      <c r="T378" s="21">
        <f t="shared" si="86"/>
        <v>4.2947773228273771</v>
      </c>
      <c r="U378" s="21">
        <f t="shared" si="87"/>
        <v>-0.10201961946108895</v>
      </c>
      <c r="V378" s="21">
        <f t="shared" si="88"/>
        <v>9.109425630614723</v>
      </c>
      <c r="W378" s="21">
        <f t="shared" si="89"/>
        <v>-1.41465309155583</v>
      </c>
      <c r="X378" s="21">
        <f t="shared" si="90"/>
        <v>0.29388385600164185</v>
      </c>
      <c r="Y378" s="21">
        <f t="shared" si="91"/>
        <v>-2.1076492615383815</v>
      </c>
      <c r="Z378" s="21">
        <f t="shared" si="92"/>
        <v>-2.5812904423234695E-3</v>
      </c>
      <c r="AA378" s="21">
        <f t="shared" si="93"/>
        <v>1.2096515026693351</v>
      </c>
      <c r="AB378" s="21">
        <f t="shared" si="94"/>
        <v>-2.3545417853458499</v>
      </c>
      <c r="AC378" s="21">
        <f t="shared" si="95"/>
        <v>-0.33673485175287354</v>
      </c>
    </row>
    <row r="379" spans="3:29" x14ac:dyDescent="0.2">
      <c r="C379" s="15"/>
      <c r="D379" s="21"/>
      <c r="T379" s="21">
        <f t="shared" si="86"/>
        <v>3.9030887744940426</v>
      </c>
      <c r="U379" s="21">
        <f t="shared" si="87"/>
        <v>-0.51414189181264192</v>
      </c>
      <c r="V379" s="21">
        <f t="shared" si="88"/>
        <v>9.3671163557932999</v>
      </c>
      <c r="W379" s="21">
        <f t="shared" si="89"/>
        <v>-1.9134965887284494</v>
      </c>
      <c r="X379" s="21">
        <f t="shared" si="90"/>
        <v>4.7886893650451401E-2</v>
      </c>
      <c r="Y379" s="21">
        <f t="shared" si="91"/>
        <v>-2.4105045843062358</v>
      </c>
      <c r="Z379" s="21">
        <f t="shared" si="92"/>
        <v>-2.1191750256568109E-3</v>
      </c>
      <c r="AA379" s="21">
        <f t="shared" si="93"/>
        <v>2.3028491249907641</v>
      </c>
      <c r="AB379" s="21">
        <f t="shared" si="94"/>
        <v>-2.6842657197803748</v>
      </c>
      <c r="AC379" s="21">
        <f t="shared" si="95"/>
        <v>-0.29023071594930194</v>
      </c>
    </row>
    <row r="380" spans="3:29" x14ac:dyDescent="0.2">
      <c r="C380" s="15"/>
      <c r="D380" s="21"/>
      <c r="T380" s="21">
        <f t="shared" si="86"/>
        <v>5.5721805053273812</v>
      </c>
      <c r="U380" s="21">
        <f t="shared" si="87"/>
        <v>-0.84339277086019138</v>
      </c>
      <c r="V380" s="21">
        <f t="shared" si="88"/>
        <v>9.7254601161801872</v>
      </c>
      <c r="W380" s="21">
        <f t="shared" si="89"/>
        <v>-1.9864133414367835</v>
      </c>
      <c r="X380" s="21">
        <f t="shared" si="90"/>
        <v>4.3428283709975202E-2</v>
      </c>
      <c r="Y380" s="21">
        <f t="shared" si="91"/>
        <v>-2.1561225768657604</v>
      </c>
      <c r="Z380" s="21">
        <f t="shared" si="92"/>
        <v>-2.1554811268472696E-3</v>
      </c>
      <c r="AA380" s="21">
        <f t="shared" si="93"/>
        <v>3.4217964516871926</v>
      </c>
      <c r="AB380" s="21">
        <f t="shared" si="94"/>
        <v>-2.460608021982754</v>
      </c>
      <c r="AC380" s="21">
        <f t="shared" si="95"/>
        <v>-0.16982249422311135</v>
      </c>
    </row>
    <row r="381" spans="3:29" x14ac:dyDescent="0.2">
      <c r="C381" s="15"/>
      <c r="D381" s="21"/>
      <c r="T381" s="21">
        <f t="shared" si="86"/>
        <v>10.504190152916665</v>
      </c>
      <c r="U381" s="21">
        <f t="shared" si="87"/>
        <v>-1.0623356864256266</v>
      </c>
      <c r="V381" s="21">
        <f t="shared" si="88"/>
        <v>10.065243059275417</v>
      </c>
      <c r="W381" s="21">
        <f t="shared" si="89"/>
        <v>-1.5753658327463076</v>
      </c>
      <c r="X381" s="21">
        <f t="shared" si="90"/>
        <v>-5.7371896468596251E-2</v>
      </c>
      <c r="Y381" s="21">
        <f t="shared" si="91"/>
        <v>-0.72709351109195097</v>
      </c>
      <c r="Z381" s="21">
        <f t="shared" si="92"/>
        <v>-5.9205481870894888E-2</v>
      </c>
      <c r="AA381" s="21">
        <f t="shared" si="93"/>
        <v>4.427243313383622</v>
      </c>
      <c r="AB381" s="21">
        <f t="shared" si="94"/>
        <v>-0.53429079248870792</v>
      </c>
      <c r="AC381" s="21">
        <f t="shared" si="95"/>
        <v>2.7358010538793442E-2</v>
      </c>
    </row>
    <row r="382" spans="3:29" x14ac:dyDescent="0.2">
      <c r="C382" s="15"/>
      <c r="D382" s="21"/>
      <c r="T382" s="21">
        <f t="shared" si="86"/>
        <v>15.603565309613096</v>
      </c>
      <c r="U382" s="21">
        <f t="shared" si="87"/>
        <v>-0.74603969946122106</v>
      </c>
      <c r="V382" s="21">
        <f t="shared" si="88"/>
        <v>10.39820139382897</v>
      </c>
      <c r="W382" s="21">
        <f t="shared" si="89"/>
        <v>-0.24120033331178314</v>
      </c>
      <c r="X382" s="21">
        <f t="shared" si="90"/>
        <v>-4.6920381498358171E-2</v>
      </c>
      <c r="Y382" s="21">
        <f t="shared" si="91"/>
        <v>1.2347068681640021</v>
      </c>
      <c r="Z382" s="21">
        <f t="shared" si="92"/>
        <v>-0.13856802612684729</v>
      </c>
      <c r="AA382" s="21">
        <f t="shared" si="93"/>
        <v>3.3531650405264779</v>
      </c>
      <c r="AB382" s="21">
        <f t="shared" si="94"/>
        <v>1.4064221509934338</v>
      </c>
      <c r="AC382" s="21">
        <f t="shared" si="95"/>
        <v>0.38379722280069828</v>
      </c>
    </row>
    <row r="383" spans="3:29" x14ac:dyDescent="0.2">
      <c r="C383" s="15"/>
      <c r="D383" s="21"/>
      <c r="T383" s="21">
        <f t="shared" si="86"/>
        <v>20.88229639279762</v>
      </c>
      <c r="U383" s="21">
        <f t="shared" si="87"/>
        <v>0.3187596551815659</v>
      </c>
      <c r="V383" s="21">
        <f t="shared" si="88"/>
        <v>10.281420589692075</v>
      </c>
      <c r="W383" s="21">
        <f t="shared" si="89"/>
        <v>2.1189024940394061</v>
      </c>
      <c r="X383" s="21">
        <f t="shared" si="90"/>
        <v>-4.0504344147167665E-2</v>
      </c>
      <c r="Y383" s="21">
        <f t="shared" si="91"/>
        <v>4.200400088789003</v>
      </c>
      <c r="Z383" s="21">
        <f t="shared" si="92"/>
        <v>2.3180352422003114E-3</v>
      </c>
      <c r="AA383" s="21">
        <f t="shared" si="93"/>
        <v>0.49076166442528613</v>
      </c>
      <c r="AB383" s="21">
        <f t="shared" si="94"/>
        <v>2.0896210157553394</v>
      </c>
      <c r="AC383" s="21">
        <f t="shared" si="95"/>
        <v>1.4206186442292696</v>
      </c>
    </row>
    <row r="384" spans="3:29" x14ac:dyDescent="0.2">
      <c r="C384" s="15"/>
      <c r="D384" s="21"/>
      <c r="T384" s="21">
        <f t="shared" si="86"/>
        <v>26.329648397767858</v>
      </c>
      <c r="U384" s="21">
        <f t="shared" si="87"/>
        <v>1.5217758447944334</v>
      </c>
      <c r="V384" s="21">
        <f t="shared" si="88"/>
        <v>9.4652264406444431</v>
      </c>
      <c r="W384" s="21">
        <f t="shared" si="89"/>
        <v>4.9851312562120249</v>
      </c>
      <c r="X384" s="21">
        <f t="shared" si="90"/>
        <v>-0.14954331015907238</v>
      </c>
      <c r="Y384" s="21">
        <f t="shared" si="91"/>
        <v>6.6934679281640062</v>
      </c>
      <c r="Z384" s="21">
        <f t="shared" si="92"/>
        <v>9.8844285569581303E-2</v>
      </c>
      <c r="AA384" s="21">
        <f t="shared" si="93"/>
        <v>-0.60356069509852195</v>
      </c>
      <c r="AB384" s="21">
        <f t="shared" si="94"/>
        <v>2.0234417579279587</v>
      </c>
      <c r="AC384" s="21">
        <f t="shared" si="95"/>
        <v>2.2948639722649844</v>
      </c>
    </row>
    <row r="385" spans="3:29" x14ac:dyDescent="0.2">
      <c r="C385" s="15"/>
      <c r="D385" s="21"/>
      <c r="T385" s="21">
        <f t="shared" si="86"/>
        <v>26.290581162470236</v>
      </c>
      <c r="U385" s="21">
        <f t="shared" si="87"/>
        <v>2.2669326324133863</v>
      </c>
      <c r="V385" s="21">
        <f t="shared" si="88"/>
        <v>8.6011837506741955</v>
      </c>
      <c r="W385" s="21">
        <f t="shared" si="89"/>
        <v>5.7555061279977409</v>
      </c>
      <c r="X385" s="21">
        <f t="shared" si="90"/>
        <v>-0.19142510483169151</v>
      </c>
      <c r="Y385" s="21">
        <f t="shared" si="91"/>
        <v>6.9521045036997169</v>
      </c>
      <c r="Z385" s="21">
        <f t="shared" si="92"/>
        <v>9.9218932950533634E-2</v>
      </c>
      <c r="AA385" s="21">
        <f t="shared" si="93"/>
        <v>-0.88387754146757014</v>
      </c>
      <c r="AB385" s="21">
        <f t="shared" si="94"/>
        <v>2.1055975050708149</v>
      </c>
      <c r="AC385" s="21">
        <f t="shared" si="95"/>
        <v>1.5853439081280793</v>
      </c>
    </row>
    <row r="386" spans="3:29" x14ac:dyDescent="0.2">
      <c r="C386" s="15"/>
      <c r="D386" s="21"/>
      <c r="T386" s="21">
        <f t="shared" si="86"/>
        <v>24.268471786934526</v>
      </c>
      <c r="U386" s="21">
        <f t="shared" si="87"/>
        <v>2.5823214486935058</v>
      </c>
      <c r="V386" s="21">
        <f t="shared" si="88"/>
        <v>8.4144502552575062</v>
      </c>
      <c r="W386" s="21">
        <f t="shared" si="89"/>
        <v>5.4066264704084537</v>
      </c>
      <c r="X386" s="21">
        <f t="shared" si="90"/>
        <v>-0.1666522162900248</v>
      </c>
      <c r="Y386" s="21">
        <f t="shared" si="91"/>
        <v>5.7376925066461482</v>
      </c>
      <c r="Z386" s="21">
        <f t="shared" si="92"/>
        <v>9.9234841343390778E-2</v>
      </c>
      <c r="AA386" s="21">
        <f t="shared" si="93"/>
        <v>-0.88451086093185527</v>
      </c>
      <c r="AB386" s="21">
        <f t="shared" si="94"/>
        <v>2.101185086261296</v>
      </c>
      <c r="AC386" s="21">
        <f t="shared" si="95"/>
        <v>0.97812694116379362</v>
      </c>
    </row>
    <row r="387" spans="3:29" x14ac:dyDescent="0.2">
      <c r="C387" s="15"/>
      <c r="D387" s="21"/>
      <c r="T387" s="21">
        <f t="shared" si="86"/>
        <v>17.989759312083336</v>
      </c>
      <c r="U387" s="21">
        <f t="shared" si="87"/>
        <v>2.3143573133960444</v>
      </c>
      <c r="V387" s="21">
        <f t="shared" si="88"/>
        <v>8.7436524754956366</v>
      </c>
      <c r="W387" s="21">
        <f t="shared" si="89"/>
        <v>3.4752748451405973</v>
      </c>
      <c r="X387" s="21">
        <f t="shared" si="90"/>
        <v>-3.8447497807881925E-2</v>
      </c>
      <c r="Y387" s="21">
        <f t="shared" si="91"/>
        <v>2.1821087006640036</v>
      </c>
      <c r="Z387" s="21">
        <f t="shared" si="92"/>
        <v>9.9256145807676582E-2</v>
      </c>
      <c r="AA387" s="21">
        <f t="shared" si="93"/>
        <v>-0.61240227736042652</v>
      </c>
      <c r="AB387" s="21">
        <f t="shared" si="94"/>
        <v>1.6406056391481982</v>
      </c>
      <c r="AC387" s="21">
        <f t="shared" si="95"/>
        <v>0.18535300943760286</v>
      </c>
    </row>
    <row r="388" spans="3:29" x14ac:dyDescent="0.2">
      <c r="C388" s="15"/>
      <c r="D388" s="21"/>
      <c r="T388" s="21">
        <f t="shared" si="86"/>
        <v>11.055588132916668</v>
      </c>
      <c r="U388" s="21">
        <f t="shared" si="87"/>
        <v>1.5737954179492135</v>
      </c>
      <c r="V388" s="21">
        <f t="shared" si="88"/>
        <v>8.9260432329956245</v>
      </c>
      <c r="W388" s="21">
        <f t="shared" si="89"/>
        <v>1.0528622226703579</v>
      </c>
      <c r="X388" s="21">
        <f t="shared" si="90"/>
        <v>0.1255883864183085</v>
      </c>
      <c r="Y388" s="21">
        <f t="shared" si="91"/>
        <v>-0.63729671966337698</v>
      </c>
      <c r="Z388" s="21">
        <f t="shared" si="92"/>
        <v>2.1584773850574779E-3</v>
      </c>
      <c r="AA388" s="21">
        <f t="shared" si="93"/>
        <v>-6.2987473901889857E-3</v>
      </c>
      <c r="AB388" s="21">
        <f t="shared" si="94"/>
        <v>0.29549523367200514</v>
      </c>
      <c r="AC388" s="21">
        <f t="shared" si="95"/>
        <v>-0.2767615309195397</v>
      </c>
    </row>
    <row r="389" spans="3:29" x14ac:dyDescent="0.2">
      <c r="C389" s="15"/>
      <c r="D389" s="21"/>
      <c r="T389" s="21">
        <f t="shared" si="86"/>
        <v>6.8034791666369063</v>
      </c>
      <c r="U389" s="21">
        <f t="shared" si="87"/>
        <v>0.87598701705655913</v>
      </c>
      <c r="V389" s="21">
        <f t="shared" si="88"/>
        <v>9.0833565343944116</v>
      </c>
      <c r="W389" s="21">
        <f t="shared" si="89"/>
        <v>-0.30815039994868831</v>
      </c>
      <c r="X389" s="21">
        <f t="shared" si="90"/>
        <v>0.29101088010878468</v>
      </c>
      <c r="Y389" s="21">
        <f t="shared" si="91"/>
        <v>-1.5960028605264744</v>
      </c>
      <c r="Z389" s="21">
        <f t="shared" si="92"/>
        <v>-8.7281353120894897E-2</v>
      </c>
      <c r="AA389" s="21">
        <f t="shared" si="93"/>
        <v>0.48675954353243034</v>
      </c>
      <c r="AB389" s="21">
        <f t="shared" si="94"/>
        <v>-1.5314024127863277</v>
      </c>
      <c r="AC389" s="21">
        <f t="shared" si="95"/>
        <v>-0.4108091249076351</v>
      </c>
    </row>
    <row r="390" spans="3:29" x14ac:dyDescent="0.2">
      <c r="C390" s="15"/>
      <c r="D390" s="21"/>
      <c r="T390" s="21">
        <f t="shared" si="86"/>
        <v>4.0345394519940481</v>
      </c>
      <c r="U390" s="21">
        <f t="shared" si="87"/>
        <v>-1.9489915294570892E-2</v>
      </c>
      <c r="V390" s="21">
        <f t="shared" si="88"/>
        <v>9.2648840822813554</v>
      </c>
      <c r="W390" s="21">
        <f t="shared" si="89"/>
        <v>-1.7038221832224982</v>
      </c>
      <c r="X390" s="21">
        <f t="shared" si="90"/>
        <v>0.29641412016830848</v>
      </c>
      <c r="Y390" s="21">
        <f t="shared" si="91"/>
        <v>-2.359623289038379</v>
      </c>
      <c r="Z390" s="21">
        <f t="shared" si="92"/>
        <v>-3.090651275656775E-3</v>
      </c>
      <c r="AA390" s="21">
        <f t="shared" si="93"/>
        <v>1.2313625351693354</v>
      </c>
      <c r="AB390" s="21">
        <f t="shared" si="94"/>
        <v>-2.1523049736791862</v>
      </c>
      <c r="AC390" s="21">
        <f t="shared" si="95"/>
        <v>-0.51979917008620646</v>
      </c>
    </row>
    <row r="391" spans="3:29" x14ac:dyDescent="0.2">
      <c r="C391" s="15"/>
      <c r="D391" s="21"/>
      <c r="T391" s="21">
        <f t="shared" si="86"/>
        <v>2.8795199661607107</v>
      </c>
      <c r="U391" s="21">
        <f t="shared" si="87"/>
        <v>-0.51084090681274574</v>
      </c>
      <c r="V391" s="21">
        <f t="shared" si="88"/>
        <v>9.5326354349599427</v>
      </c>
      <c r="W391" s="21">
        <f t="shared" si="89"/>
        <v>-2.4169754120617846</v>
      </c>
      <c r="X391" s="21">
        <f t="shared" si="90"/>
        <v>4.4234575317118052E-2</v>
      </c>
      <c r="Y391" s="21">
        <f t="shared" si="91"/>
        <v>-2.9160730109729016</v>
      </c>
      <c r="Z391" s="21">
        <f t="shared" si="92"/>
        <v>-2.633011692323467E-3</v>
      </c>
      <c r="AA391" s="21">
        <f t="shared" si="93"/>
        <v>2.2086762958240969</v>
      </c>
      <c r="AB391" s="21">
        <f t="shared" si="94"/>
        <v>-2.4824003647803741</v>
      </c>
      <c r="AC391" s="21">
        <f t="shared" si="95"/>
        <v>-0.5771079876159686</v>
      </c>
    </row>
    <row r="392" spans="3:29" x14ac:dyDescent="0.2">
      <c r="C392" s="15"/>
      <c r="D392" s="21"/>
      <c r="T392" s="21">
        <f t="shared" si="86"/>
        <v>3.6790713228273813</v>
      </c>
      <c r="U392" s="21">
        <f t="shared" si="87"/>
        <v>-0.92795189419348389</v>
      </c>
      <c r="V392" s="21">
        <f t="shared" si="88"/>
        <v>9.890133602846845</v>
      </c>
      <c r="W392" s="21">
        <f t="shared" si="89"/>
        <v>-2.7612630122701178</v>
      </c>
      <c r="X392" s="21">
        <f t="shared" si="90"/>
        <v>4.6021440376641853E-2</v>
      </c>
      <c r="Y392" s="21">
        <f t="shared" si="91"/>
        <v>-2.9579588301990931</v>
      </c>
      <c r="Z392" s="21">
        <f t="shared" si="92"/>
        <v>-2.6737902935139168E-3</v>
      </c>
      <c r="AA392" s="21">
        <f t="shared" si="93"/>
        <v>3.2790471866871926</v>
      </c>
      <c r="AB392" s="21">
        <f t="shared" si="94"/>
        <v>-2.2614646911494205</v>
      </c>
      <c r="AC392" s="21">
        <f t="shared" si="95"/>
        <v>-0.62483458505644474</v>
      </c>
    </row>
    <row r="393" spans="3:29" x14ac:dyDescent="0.2">
      <c r="C393" s="15"/>
      <c r="D393" s="21"/>
      <c r="T393" s="21">
        <f t="shared" si="86"/>
        <v>7.7850659745833326</v>
      </c>
      <c r="U393" s="21">
        <f t="shared" si="87"/>
        <v>-1.2714268730925369</v>
      </c>
      <c r="V393" s="21">
        <f t="shared" si="88"/>
        <v>10.224324835108774</v>
      </c>
      <c r="W393" s="21">
        <f t="shared" si="89"/>
        <v>-2.66414132607964</v>
      </c>
      <c r="X393" s="21">
        <f t="shared" si="90"/>
        <v>-3.9849837301929536E-2</v>
      </c>
      <c r="Y393" s="21">
        <f t="shared" si="91"/>
        <v>-1.7809237377586191</v>
      </c>
      <c r="Z393" s="21">
        <f t="shared" si="92"/>
        <v>-5.9728263537561554E-2</v>
      </c>
      <c r="AA393" s="21">
        <f t="shared" si="93"/>
        <v>4.2715386842169547</v>
      </c>
      <c r="AB393" s="21">
        <f t="shared" si="94"/>
        <v>-0.34518202332204062</v>
      </c>
      <c r="AC393" s="21">
        <f t="shared" si="95"/>
        <v>-0.54955371946120657</v>
      </c>
    </row>
    <row r="394" spans="3:29" x14ac:dyDescent="0.2">
      <c r="C394" s="15"/>
      <c r="D394" s="21"/>
      <c r="T394" s="21">
        <f t="shared" si="86"/>
        <v>12.702947690446427</v>
      </c>
      <c r="U394" s="21">
        <f t="shared" si="87"/>
        <v>-1.0540993927945692</v>
      </c>
      <c r="V394" s="21">
        <f t="shared" si="88"/>
        <v>10.552823152995643</v>
      </c>
      <c r="W394" s="21">
        <f t="shared" si="89"/>
        <v>-1.4641002649784496</v>
      </c>
      <c r="X394" s="21">
        <f t="shared" si="90"/>
        <v>-3.323653733169149E-2</v>
      </c>
      <c r="Y394" s="21">
        <f t="shared" si="91"/>
        <v>0.19101205316400272</v>
      </c>
      <c r="Z394" s="21">
        <f t="shared" si="92"/>
        <v>-0.13909528029351398</v>
      </c>
      <c r="AA394" s="21">
        <f t="shared" si="93"/>
        <v>3.2226844621931443</v>
      </c>
      <c r="AB394" s="21">
        <f t="shared" si="94"/>
        <v>1.6219522284934342</v>
      </c>
      <c r="AC394" s="21">
        <f t="shared" si="95"/>
        <v>-0.19499537636596853</v>
      </c>
    </row>
    <row r="395" spans="3:29" x14ac:dyDescent="0.2">
      <c r="C395" s="15"/>
      <c r="D395" s="21"/>
      <c r="T395" s="21">
        <f t="shared" si="86"/>
        <v>17.680624375297615</v>
      </c>
      <c r="U395" s="21">
        <f t="shared" si="87"/>
        <v>-9.342092898498322E-2</v>
      </c>
      <c r="V395" s="21">
        <f t="shared" si="88"/>
        <v>10.422709346358744</v>
      </c>
      <c r="W395" s="21">
        <f t="shared" si="89"/>
        <v>0.79575277570607295</v>
      </c>
      <c r="X395" s="21">
        <f t="shared" si="90"/>
        <v>-3.0282173313834343E-2</v>
      </c>
      <c r="Y395" s="21">
        <f t="shared" si="91"/>
        <v>3.1174716687890038</v>
      </c>
      <c r="Z395" s="21">
        <f t="shared" si="92"/>
        <v>1.7862344088669657E-3</v>
      </c>
      <c r="AA395" s="21">
        <f t="shared" si="93"/>
        <v>0.34410196109195312</v>
      </c>
      <c r="AB395" s="21">
        <f t="shared" si="94"/>
        <v>2.2868467857553387</v>
      </c>
      <c r="AC395" s="21">
        <f t="shared" si="95"/>
        <v>0.83565880922926949</v>
      </c>
    </row>
    <row r="396" spans="3:29" x14ac:dyDescent="0.2">
      <c r="C396" s="15"/>
      <c r="D396" s="21"/>
      <c r="T396" s="21">
        <f t="shared" si="86"/>
        <v>22.803730052767854</v>
      </c>
      <c r="U396" s="21">
        <f t="shared" si="87"/>
        <v>1.0171015672943895</v>
      </c>
      <c r="V396" s="21">
        <f t="shared" si="88"/>
        <v>9.5816891473111241</v>
      </c>
      <c r="W396" s="21">
        <f t="shared" si="89"/>
        <v>3.5950101570453574</v>
      </c>
      <c r="X396" s="21">
        <f t="shared" si="90"/>
        <v>-0.13994329265907243</v>
      </c>
      <c r="Y396" s="21">
        <f t="shared" si="91"/>
        <v>5.5590592948306732</v>
      </c>
      <c r="Z396" s="21">
        <f t="shared" si="92"/>
        <v>9.8309295569581318E-2</v>
      </c>
      <c r="AA396" s="21">
        <f t="shared" si="93"/>
        <v>-0.78567796093185538</v>
      </c>
      <c r="AB396" s="21">
        <f t="shared" si="94"/>
        <v>2.1703624395946246</v>
      </c>
      <c r="AC396" s="21">
        <f t="shared" si="95"/>
        <v>1.7078130689316509</v>
      </c>
    </row>
    <row r="397" spans="3:29" x14ac:dyDescent="0.2">
      <c r="T397" s="21">
        <f t="shared" si="86"/>
        <v>22.499671990803567</v>
      </c>
      <c r="U397" s="21">
        <f t="shared" si="87"/>
        <v>1.6406814099132134</v>
      </c>
      <c r="V397" s="21">
        <f t="shared" si="88"/>
        <v>8.6839092748408575</v>
      </c>
      <c r="W397" s="21">
        <f t="shared" si="89"/>
        <v>4.3288372279977416</v>
      </c>
      <c r="X397" s="21">
        <f t="shared" si="90"/>
        <v>-0.17526150816502484</v>
      </c>
      <c r="Y397" s="21">
        <f t="shared" si="91"/>
        <v>5.7836062053663833</v>
      </c>
      <c r="Z397" s="21">
        <f t="shared" si="92"/>
        <v>9.8623027117200307E-2</v>
      </c>
      <c r="AA397" s="21">
        <f t="shared" si="93"/>
        <v>-1.0561754398009022</v>
      </c>
      <c r="AB397" s="21">
        <f t="shared" si="94"/>
        <v>2.1939948492374821</v>
      </c>
      <c r="AC397" s="21">
        <f t="shared" si="95"/>
        <v>1.0014511406280797</v>
      </c>
    </row>
    <row r="398" spans="3:29" x14ac:dyDescent="0.2">
      <c r="T398" s="21">
        <f t="shared" si="86"/>
        <v>20.06370229443452</v>
      </c>
      <c r="U398" s="21">
        <f t="shared" si="87"/>
        <v>1.8392336786934038</v>
      </c>
      <c r="V398" s="21">
        <f t="shared" si="88"/>
        <v>8.4641436802575356</v>
      </c>
      <c r="W398" s="21">
        <f t="shared" si="89"/>
        <v>3.9488079437417882</v>
      </c>
      <c r="X398" s="21">
        <f t="shared" si="90"/>
        <v>-0.13596963795669148</v>
      </c>
      <c r="Y398" s="21">
        <f t="shared" si="91"/>
        <v>4.5016836041461472</v>
      </c>
      <c r="Z398" s="21">
        <f t="shared" si="92"/>
        <v>9.863538634339078E-2</v>
      </c>
      <c r="AA398" s="21">
        <f t="shared" si="93"/>
        <v>-1.1445854192651881</v>
      </c>
      <c r="AB398" s="21">
        <f t="shared" si="94"/>
        <v>2.0957570895946294</v>
      </c>
      <c r="AC398" s="21">
        <f t="shared" si="95"/>
        <v>0.39599445949712697</v>
      </c>
    </row>
    <row r="399" spans="3:29" x14ac:dyDescent="0.2">
      <c r="T399" s="21">
        <f t="shared" si="86"/>
        <v>13.377847061250002</v>
      </c>
      <c r="U399" s="21">
        <f t="shared" si="87"/>
        <v>1.4503131217292093</v>
      </c>
      <c r="V399" s="21">
        <f t="shared" si="88"/>
        <v>8.7381268863289847</v>
      </c>
      <c r="W399" s="21">
        <f t="shared" si="89"/>
        <v>1.9780885634739303</v>
      </c>
      <c r="X399" s="21">
        <f t="shared" si="90"/>
        <v>-9.3652861412152344E-3</v>
      </c>
      <c r="Y399" s="21">
        <f t="shared" si="91"/>
        <v>0.8808765023306675</v>
      </c>
      <c r="Z399" s="21">
        <f t="shared" si="92"/>
        <v>9.8653141641009912E-2</v>
      </c>
      <c r="AA399" s="21">
        <f t="shared" si="93"/>
        <v>-0.9463418123604268</v>
      </c>
      <c r="AB399" s="21">
        <f t="shared" si="94"/>
        <v>1.6052449849815318</v>
      </c>
      <c r="AC399" s="21">
        <f t="shared" si="95"/>
        <v>-0.41775254472906381</v>
      </c>
    </row>
    <row r="400" spans="3:29" x14ac:dyDescent="0.2">
      <c r="T400" s="21">
        <f t="shared" si="86"/>
        <v>6.2976593237500005</v>
      </c>
      <c r="U400" s="21">
        <f t="shared" si="87"/>
        <v>0.60215641878266979</v>
      </c>
      <c r="V400" s="21">
        <f t="shared" si="88"/>
        <v>8.87837414049568</v>
      </c>
      <c r="W400" s="21">
        <f t="shared" si="89"/>
        <v>-0.49898492566297481</v>
      </c>
      <c r="X400" s="21">
        <f t="shared" si="90"/>
        <v>0.13330488558497511</v>
      </c>
      <c r="Y400" s="21">
        <f t="shared" si="91"/>
        <v>-2.0604604304967111</v>
      </c>
      <c r="Z400" s="21">
        <f t="shared" si="92"/>
        <v>1.5555748850574758E-3</v>
      </c>
      <c r="AA400" s="21">
        <f t="shared" si="93"/>
        <v>-0.23444591905685552</v>
      </c>
      <c r="AB400" s="21">
        <f t="shared" si="94"/>
        <v>0.38522255533867344</v>
      </c>
      <c r="AC400" s="21">
        <f t="shared" si="95"/>
        <v>-0.90906223841953993</v>
      </c>
    </row>
    <row r="401" spans="20:29" x14ac:dyDescent="0.2">
      <c r="T401" s="21">
        <f t="shared" si="86"/>
        <v>2.4879023333035732</v>
      </c>
      <c r="U401" s="21">
        <f t="shared" si="87"/>
        <v>-8.6450932110096801E-2</v>
      </c>
      <c r="V401" s="21">
        <f t="shared" si="88"/>
        <v>8.9923613810611016</v>
      </c>
      <c r="W401" s="21">
        <f t="shared" si="89"/>
        <v>-1.7196232057820215</v>
      </c>
      <c r="X401" s="21">
        <f t="shared" si="90"/>
        <v>0.295306010942118</v>
      </c>
      <c r="Y401" s="21">
        <f t="shared" si="91"/>
        <v>-2.8385507480264724</v>
      </c>
      <c r="Z401" s="21">
        <f t="shared" si="92"/>
        <v>-8.7884300620894903E-2</v>
      </c>
      <c r="AA401" s="21">
        <f t="shared" si="93"/>
        <v>0.19213670103243086</v>
      </c>
      <c r="AB401" s="21">
        <f t="shared" si="94"/>
        <v>-1.3685836636196598</v>
      </c>
      <c r="AC401" s="21">
        <f t="shared" si="95"/>
        <v>-0.89081053740763505</v>
      </c>
    </row>
    <row r="402" spans="20:29" x14ac:dyDescent="0.2">
      <c r="T402" s="21">
        <f t="shared" si="86"/>
        <v>0.6473934936607133</v>
      </c>
      <c r="U402" s="21">
        <f t="shared" si="87"/>
        <v>-0.84842871862770153</v>
      </c>
      <c r="V402" s="21">
        <f t="shared" si="88"/>
        <v>9.1325026422813806</v>
      </c>
      <c r="W402" s="21">
        <f t="shared" si="89"/>
        <v>-2.7704143682224975</v>
      </c>
      <c r="X402" s="21">
        <f t="shared" si="90"/>
        <v>0.28730339933497512</v>
      </c>
      <c r="Y402" s="21">
        <f t="shared" si="91"/>
        <v>-3.3426999998717122</v>
      </c>
      <c r="Z402" s="21">
        <f t="shared" si="92"/>
        <v>-3.6943921089901133E-3</v>
      </c>
      <c r="AA402" s="21">
        <f t="shared" si="93"/>
        <v>0.91146106516933578</v>
      </c>
      <c r="AB402" s="21">
        <f t="shared" si="94"/>
        <v>-1.947423862012517</v>
      </c>
      <c r="AC402" s="21">
        <f t="shared" si="95"/>
        <v>-0.77120560425287321</v>
      </c>
    </row>
    <row r="403" spans="20:29" x14ac:dyDescent="0.2">
      <c r="T403" s="21">
        <f t="shared" si="86"/>
        <v>0.23279212449404518</v>
      </c>
      <c r="U403" s="21">
        <f t="shared" si="87"/>
        <v>-1.2208577943125647</v>
      </c>
      <c r="V403" s="21">
        <f t="shared" si="88"/>
        <v>9.3036054607932641</v>
      </c>
      <c r="W403" s="21">
        <f t="shared" si="89"/>
        <v>-3.1816715012284504</v>
      </c>
      <c r="X403" s="21">
        <f t="shared" si="90"/>
        <v>3.9306556983784657E-2</v>
      </c>
      <c r="Y403" s="21">
        <f t="shared" si="91"/>
        <v>-3.6601320751395683</v>
      </c>
      <c r="Z403" s="21">
        <f t="shared" si="92"/>
        <v>-3.2374700256568023E-3</v>
      </c>
      <c r="AA403" s="21">
        <f t="shared" si="93"/>
        <v>1.9117639224907639</v>
      </c>
      <c r="AB403" s="21">
        <f t="shared" si="94"/>
        <v>-2.2695012356137072</v>
      </c>
      <c r="AC403" s="21">
        <f t="shared" si="95"/>
        <v>-0.68647174594930194</v>
      </c>
    </row>
    <row r="404" spans="20:29" x14ac:dyDescent="0.2">
      <c r="T404" s="21">
        <f t="shared" si="86"/>
        <v>2.0783344253273821</v>
      </c>
      <c r="U404" s="21">
        <f t="shared" si="87"/>
        <v>-1.4943734033603278</v>
      </c>
      <c r="V404" s="21">
        <f t="shared" si="88"/>
        <v>9.5481987628468517</v>
      </c>
      <c r="W404" s="21">
        <f t="shared" si="89"/>
        <v>-3.1233042956034511</v>
      </c>
      <c r="X404" s="21">
        <f t="shared" si="90"/>
        <v>3.3117077876641809E-2</v>
      </c>
      <c r="Y404" s="21">
        <f t="shared" si="91"/>
        <v>-3.3391651626990928</v>
      </c>
      <c r="Z404" s="21">
        <f t="shared" si="92"/>
        <v>-3.2789694601805808E-3</v>
      </c>
      <c r="AA404" s="21">
        <f t="shared" si="93"/>
        <v>2.9897258150205266</v>
      </c>
      <c r="AB404" s="21">
        <f t="shared" si="94"/>
        <v>-2.0428627494827527</v>
      </c>
      <c r="AC404" s="21">
        <f t="shared" si="95"/>
        <v>-0.48972490505644473</v>
      </c>
    </row>
    <row r="405" spans="20:29" x14ac:dyDescent="0.2">
      <c r="T405" s="21">
        <f t="shared" si="86"/>
        <v>7.4473171670833302</v>
      </c>
      <c r="U405" s="21">
        <f t="shared" si="87"/>
        <v>-1.6160211930925925</v>
      </c>
      <c r="V405" s="21">
        <f t="shared" si="88"/>
        <v>9.8125727701087726</v>
      </c>
      <c r="W405" s="21">
        <f t="shared" si="89"/>
        <v>-2.5116983627463081</v>
      </c>
      <c r="X405" s="21">
        <f t="shared" si="90"/>
        <v>-8.066887480192958E-2</v>
      </c>
      <c r="Y405" s="21">
        <f t="shared" si="91"/>
        <v>-1.8035186460919519</v>
      </c>
      <c r="Z405" s="21">
        <f t="shared" si="92"/>
        <v>-6.0334163537561547E-2</v>
      </c>
      <c r="AA405" s="21">
        <f t="shared" si="93"/>
        <v>3.9855952767169551</v>
      </c>
      <c r="AB405" s="21">
        <f t="shared" si="94"/>
        <v>-9.7521704988707825E-2</v>
      </c>
      <c r="AC405" s="21">
        <f t="shared" si="95"/>
        <v>-0.18108677862787331</v>
      </c>
    </row>
    <row r="406" spans="20:29" x14ac:dyDescent="0.2">
      <c r="T406" s="21">
        <f t="shared" si="86"/>
        <v>13.144362481279762</v>
      </c>
      <c r="U406" s="21">
        <f t="shared" si="87"/>
        <v>-1.1983814152947616</v>
      </c>
      <c r="V406" s="21">
        <f t="shared" si="88"/>
        <v>10.074042406328985</v>
      </c>
      <c r="W406" s="21">
        <f t="shared" si="89"/>
        <v>-0.90840064664511777</v>
      </c>
      <c r="X406" s="21">
        <f t="shared" si="90"/>
        <v>-7.777455399835817E-2</v>
      </c>
      <c r="Y406" s="21">
        <f t="shared" si="91"/>
        <v>0.37396876899733567</v>
      </c>
      <c r="Z406" s="21">
        <f t="shared" si="92"/>
        <v>-0.1397019011268473</v>
      </c>
      <c r="AA406" s="21">
        <f t="shared" si="93"/>
        <v>2.9136271646931453</v>
      </c>
      <c r="AB406" s="21">
        <f t="shared" si="94"/>
        <v>1.8476243943267683</v>
      </c>
      <c r="AC406" s="21">
        <f t="shared" si="95"/>
        <v>0.25936513613403145</v>
      </c>
    </row>
    <row r="407" spans="20:29" x14ac:dyDescent="0.2">
      <c r="T407" s="21">
        <f t="shared" si="86"/>
        <v>18.533620483630951</v>
      </c>
      <c r="U407" s="21">
        <f t="shared" si="87"/>
        <v>-6.2811796485107152E-2</v>
      </c>
      <c r="V407" s="21">
        <f t="shared" si="88"/>
        <v>9.8816358655254248</v>
      </c>
      <c r="W407" s="21">
        <f t="shared" si="89"/>
        <v>1.5785033332060721</v>
      </c>
      <c r="X407" s="21">
        <f t="shared" si="90"/>
        <v>-7.4421844980501001E-2</v>
      </c>
      <c r="Y407" s="21">
        <f t="shared" si="91"/>
        <v>3.3734281404556681</v>
      </c>
      <c r="Z407" s="21">
        <f t="shared" si="92"/>
        <v>1.1788202422003125E-3</v>
      </c>
      <c r="AA407" s="21">
        <f t="shared" si="93"/>
        <v>2.6715257758620714E-2</v>
      </c>
      <c r="AB407" s="21">
        <f t="shared" si="94"/>
        <v>2.5126252857553393</v>
      </c>
      <c r="AC407" s="21">
        <f t="shared" si="95"/>
        <v>1.2967771192292694</v>
      </c>
    </row>
    <row r="408" spans="20:29" x14ac:dyDescent="0.2">
      <c r="T408" s="21">
        <f t="shared" si="86"/>
        <v>23.941058000267859</v>
      </c>
      <c r="U408" s="21">
        <f t="shared" si="87"/>
        <v>1.1998001372943463</v>
      </c>
      <c r="V408" s="21">
        <f t="shared" si="88"/>
        <v>8.987700728977785</v>
      </c>
      <c r="W408" s="21">
        <f t="shared" si="89"/>
        <v>4.516934817878691</v>
      </c>
      <c r="X408" s="21">
        <f t="shared" si="90"/>
        <v>-0.1808790009924057</v>
      </c>
      <c r="Y408" s="21">
        <f t="shared" si="91"/>
        <v>5.9052548148306707</v>
      </c>
      <c r="Z408" s="21">
        <f t="shared" si="92"/>
        <v>9.7698552236248015E-2</v>
      </c>
      <c r="AA408" s="21">
        <f t="shared" si="93"/>
        <v>-1.119061119265188</v>
      </c>
      <c r="AB408" s="21">
        <f t="shared" si="94"/>
        <v>2.3632101287612919</v>
      </c>
      <c r="AC408" s="21">
        <f t="shared" si="95"/>
        <v>2.1704082714316506</v>
      </c>
    </row>
    <row r="409" spans="20:29" x14ac:dyDescent="0.2">
      <c r="T409" s="21">
        <f t="shared" si="86"/>
        <v>23.707133682470236</v>
      </c>
      <c r="U409" s="21">
        <f t="shared" si="87"/>
        <v>1.9749862207467004</v>
      </c>
      <c r="V409" s="21">
        <f t="shared" si="88"/>
        <v>8.0541637915075199</v>
      </c>
      <c r="W409" s="21">
        <f t="shared" si="89"/>
        <v>5.3184886096644091</v>
      </c>
      <c r="X409" s="21">
        <f t="shared" si="90"/>
        <v>-0.21264962816502475</v>
      </c>
      <c r="Y409" s="21">
        <f t="shared" si="91"/>
        <v>6.1707055120330478</v>
      </c>
      <c r="Z409" s="21">
        <f t="shared" si="92"/>
        <v>9.8052052117200333E-2</v>
      </c>
      <c r="AA409" s="21">
        <f t="shared" si="93"/>
        <v>-1.4527427398009027</v>
      </c>
      <c r="AB409" s="21">
        <f t="shared" si="94"/>
        <v>2.2964412475708151</v>
      </c>
      <c r="AC409" s="21">
        <f t="shared" si="95"/>
        <v>1.4597054372947462</v>
      </c>
    </row>
    <row r="410" spans="20:29" x14ac:dyDescent="0.2">
      <c r="T410" s="21">
        <f t="shared" si="86"/>
        <v>21.434976052767858</v>
      </c>
      <c r="U410" s="21">
        <f t="shared" si="87"/>
        <v>2.3126070936933729</v>
      </c>
      <c r="V410" s="21">
        <f t="shared" si="88"/>
        <v>7.8054204844241895</v>
      </c>
      <c r="W410" s="21">
        <f t="shared" si="89"/>
        <v>4.9770389687417884</v>
      </c>
      <c r="X410" s="21">
        <f t="shared" si="90"/>
        <v>-0.18694089629002475</v>
      </c>
      <c r="Y410" s="21">
        <f t="shared" si="91"/>
        <v>4.9353985699794807</v>
      </c>
      <c r="Z410" s="21">
        <f t="shared" si="92"/>
        <v>9.8059708843390769E-2</v>
      </c>
      <c r="AA410" s="21">
        <f t="shared" si="93"/>
        <v>-1.4758811042651883</v>
      </c>
      <c r="AB410" s="21">
        <f t="shared" si="94"/>
        <v>2.1188881037612965</v>
      </c>
      <c r="AC410" s="21">
        <f t="shared" si="95"/>
        <v>0.8504053119971271</v>
      </c>
    </row>
    <row r="411" spans="20:29" x14ac:dyDescent="0.2">
      <c r="T411" s="21">
        <f t="shared" si="86"/>
        <v>15.007786877916669</v>
      </c>
      <c r="U411" s="21">
        <f t="shared" si="87"/>
        <v>2.0620328908960346</v>
      </c>
      <c r="V411" s="21">
        <f t="shared" si="88"/>
        <v>8.0659613329956699</v>
      </c>
      <c r="W411" s="21">
        <f t="shared" si="89"/>
        <v>3.0565134734739301</v>
      </c>
      <c r="X411" s="21">
        <f t="shared" si="90"/>
        <v>-6.0098826974548547E-2</v>
      </c>
      <c r="Y411" s="21">
        <f t="shared" si="91"/>
        <v>1.3988493881640007</v>
      </c>
      <c r="Z411" s="21">
        <f t="shared" si="92"/>
        <v>9.8072761641009892E-2</v>
      </c>
      <c r="AA411" s="21">
        <f t="shared" si="93"/>
        <v>-1.2193966065270927</v>
      </c>
      <c r="AB411" s="21">
        <f t="shared" si="94"/>
        <v>1.5439051699815316</v>
      </c>
      <c r="AC411" s="21">
        <f t="shared" si="95"/>
        <v>6.1968084437602766E-2</v>
      </c>
    </row>
    <row r="412" spans="20:29" x14ac:dyDescent="0.2">
      <c r="T412" s="21">
        <f t="shared" si="86"/>
        <v>8.3237570404166679</v>
      </c>
      <c r="U412" s="21">
        <f t="shared" si="87"/>
        <v>1.3518207271159781</v>
      </c>
      <c r="V412" s="21">
        <f t="shared" si="88"/>
        <v>8.2049834329956468</v>
      </c>
      <c r="W412" s="21">
        <f t="shared" si="89"/>
        <v>0.67949179433702511</v>
      </c>
      <c r="X412" s="21">
        <f t="shared" si="90"/>
        <v>9.5087094751641787E-2</v>
      </c>
      <c r="Y412" s="21">
        <f t="shared" si="91"/>
        <v>-1.3422189979967127</v>
      </c>
      <c r="Z412" s="21">
        <f t="shared" si="92"/>
        <v>9.7513738505747294E-4</v>
      </c>
      <c r="AA412" s="21">
        <f t="shared" si="93"/>
        <v>-0.54472027739018847</v>
      </c>
      <c r="AB412" s="21">
        <f t="shared" si="94"/>
        <v>0.25716042700534025</v>
      </c>
      <c r="AC412" s="21">
        <f t="shared" si="95"/>
        <v>-0.37880286258620655</v>
      </c>
    </row>
    <row r="413" spans="20:29" x14ac:dyDescent="0.2">
      <c r="T413" s="21">
        <f t="shared" si="86"/>
        <v>4.2635600099702415</v>
      </c>
      <c r="U413" s="21">
        <f t="shared" si="87"/>
        <v>0.66467313372356784</v>
      </c>
      <c r="V413" s="21">
        <f t="shared" si="88"/>
        <v>8.3240480360611286</v>
      </c>
      <c r="W413" s="21">
        <f t="shared" si="89"/>
        <v>-0.63452389744868887</v>
      </c>
      <c r="X413" s="21">
        <f t="shared" si="90"/>
        <v>0.26245723177545133</v>
      </c>
      <c r="Y413" s="21">
        <f t="shared" si="91"/>
        <v>-2.2467422913598085</v>
      </c>
      <c r="Z413" s="21">
        <f t="shared" si="92"/>
        <v>-8.8465075620894909E-2</v>
      </c>
      <c r="AA413" s="21">
        <f t="shared" si="93"/>
        <v>3.8307410199097447E-2</v>
      </c>
      <c r="AB413" s="21">
        <f t="shared" si="94"/>
        <v>-1.6061784661196583</v>
      </c>
      <c r="AC413" s="21">
        <f t="shared" si="95"/>
        <v>-0.45000000574096854</v>
      </c>
    </row>
    <row r="414" spans="20:29" x14ac:dyDescent="0.2">
      <c r="T414" s="21">
        <f t="shared" si="86"/>
        <v>1.8281759936607127</v>
      </c>
      <c r="U414" s="21">
        <f t="shared" si="87"/>
        <v>-0.20489946112763846</v>
      </c>
      <c r="V414" s="21">
        <f t="shared" si="88"/>
        <v>8.4355294772813636</v>
      </c>
      <c r="W414" s="21">
        <f t="shared" si="89"/>
        <v>-1.9071315998891656</v>
      </c>
      <c r="X414" s="21">
        <f t="shared" si="90"/>
        <v>0.25878347600164181</v>
      </c>
      <c r="Y414" s="21">
        <f t="shared" si="91"/>
        <v>-2.844967063205047</v>
      </c>
      <c r="Z414" s="21">
        <f t="shared" si="92"/>
        <v>-4.2751612756567747E-3</v>
      </c>
      <c r="AA414" s="21">
        <f t="shared" si="93"/>
        <v>0.80846640933600256</v>
      </c>
      <c r="AB414" s="21">
        <f t="shared" si="94"/>
        <v>-2.2124864720125181</v>
      </c>
      <c r="AC414" s="21">
        <f t="shared" si="95"/>
        <v>-0.50082415341953979</v>
      </c>
    </row>
    <row r="415" spans="20:29" x14ac:dyDescent="0.2">
      <c r="T415" s="21">
        <f t="shared" si="86"/>
        <v>0.52179615532737955</v>
      </c>
      <c r="U415" s="21">
        <f t="shared" si="87"/>
        <v>-0.73924971931273831</v>
      </c>
      <c r="V415" s="21">
        <f t="shared" si="88"/>
        <v>8.587388419959936</v>
      </c>
      <c r="W415" s="21">
        <f t="shared" si="89"/>
        <v>-2.6353675462284505</v>
      </c>
      <c r="X415" s="21">
        <f t="shared" si="90"/>
        <v>1.4065109483784755E-2</v>
      </c>
      <c r="Y415" s="21">
        <f t="shared" si="91"/>
        <v>-3.319248682639568</v>
      </c>
      <c r="Z415" s="21">
        <f t="shared" si="92"/>
        <v>-3.8212391923234668E-3</v>
      </c>
      <c r="AA415" s="21">
        <f t="shared" si="93"/>
        <v>1.8324865708240972</v>
      </c>
      <c r="AB415" s="21">
        <f t="shared" si="94"/>
        <v>-2.542524642280374</v>
      </c>
      <c r="AC415" s="21">
        <f t="shared" si="95"/>
        <v>-0.67191177011596848</v>
      </c>
    </row>
    <row r="416" spans="20:29" x14ac:dyDescent="0.2">
      <c r="T416" s="21">
        <f t="shared" si="86"/>
        <v>1.2856994844940477</v>
      </c>
      <c r="U416" s="21">
        <f t="shared" si="87"/>
        <v>-1.1857440475268959</v>
      </c>
      <c r="V416" s="21">
        <f t="shared" si="88"/>
        <v>8.8330320353468466</v>
      </c>
      <c r="W416" s="21">
        <f t="shared" si="89"/>
        <v>-2.9646627906034499</v>
      </c>
      <c r="X416" s="21">
        <f t="shared" si="90"/>
        <v>7.3602787099751876E-3</v>
      </c>
      <c r="Y416" s="21">
        <f t="shared" si="91"/>
        <v>-3.2665799193657596</v>
      </c>
      <c r="Z416" s="21">
        <f t="shared" si="92"/>
        <v>-3.8657386268472482E-3</v>
      </c>
      <c r="AA416" s="21">
        <f t="shared" si="93"/>
        <v>2.9227759241871927</v>
      </c>
      <c r="AB416" s="21">
        <f t="shared" si="94"/>
        <v>-2.3176863744827543</v>
      </c>
      <c r="AC416" s="21">
        <f t="shared" si="95"/>
        <v>-0.7389236092231114</v>
      </c>
    </row>
    <row r="417" spans="20:29" x14ac:dyDescent="0.2">
      <c r="T417" s="21">
        <f t="shared" si="86"/>
        <v>5.4017364862499981</v>
      </c>
      <c r="U417" s="21">
        <f t="shared" si="87"/>
        <v>-1.5383946447590233</v>
      </c>
      <c r="V417" s="21">
        <f t="shared" si="88"/>
        <v>9.0283619301087583</v>
      </c>
      <c r="W417" s="21">
        <f t="shared" si="89"/>
        <v>-2.8614216144129743</v>
      </c>
      <c r="X417" s="21">
        <f t="shared" si="90"/>
        <v>-8.5306598135262868E-2</v>
      </c>
      <c r="Y417" s="21">
        <f t="shared" si="91"/>
        <v>-1.9305030244252848</v>
      </c>
      <c r="Z417" s="21">
        <f t="shared" si="92"/>
        <v>-6.0923932704228217E-2</v>
      </c>
      <c r="AA417" s="21">
        <f t="shared" si="93"/>
        <v>3.9222652400502884</v>
      </c>
      <c r="AB417" s="21">
        <f t="shared" si="94"/>
        <v>-0.40059268582204055</v>
      </c>
      <c r="AC417" s="21">
        <f t="shared" si="95"/>
        <v>-0.67173937946120654</v>
      </c>
    </row>
    <row r="418" spans="20:29" x14ac:dyDescent="0.2">
      <c r="T418" s="21">
        <f t="shared" si="86"/>
        <v>10.188701049613096</v>
      </c>
      <c r="U418" s="21">
        <f t="shared" si="87"/>
        <v>-1.3197498219611816</v>
      </c>
      <c r="V418" s="21">
        <f t="shared" si="88"/>
        <v>9.2151238988289919</v>
      </c>
      <c r="W418" s="21">
        <f t="shared" si="89"/>
        <v>-1.6562549508117841</v>
      </c>
      <c r="X418" s="21">
        <f t="shared" si="90"/>
        <v>-7.0879653998358133E-2</v>
      </c>
      <c r="Y418" s="21">
        <f t="shared" si="91"/>
        <v>5.2624134830669078E-2</v>
      </c>
      <c r="Z418" s="21">
        <f t="shared" si="92"/>
        <v>-0.14029467029351392</v>
      </c>
      <c r="AA418" s="21">
        <f t="shared" si="93"/>
        <v>2.8729974330264785</v>
      </c>
      <c r="AB418" s="21">
        <f t="shared" si="94"/>
        <v>1.5291911493267669</v>
      </c>
      <c r="AC418" s="21">
        <f t="shared" si="95"/>
        <v>-0.29404072553263516</v>
      </c>
    </row>
    <row r="419" spans="20:29" x14ac:dyDescent="0.2">
      <c r="T419" s="21">
        <f t="shared" si="86"/>
        <v>15.02287018363095</v>
      </c>
      <c r="U419" s="21">
        <f t="shared" si="87"/>
        <v>-0.35054169481827557</v>
      </c>
      <c r="V419" s="21">
        <f t="shared" si="88"/>
        <v>8.9481546488587469</v>
      </c>
      <c r="W419" s="21">
        <f t="shared" si="89"/>
        <v>0.61556463570607267</v>
      </c>
      <c r="X419" s="21">
        <f t="shared" si="90"/>
        <v>-5.9735952480500981E-2</v>
      </c>
      <c r="Y419" s="21">
        <f t="shared" si="91"/>
        <v>2.9756764312890018</v>
      </c>
      <c r="Z419" s="21">
        <f t="shared" si="92"/>
        <v>5.8605690886698314E-4</v>
      </c>
      <c r="AA419" s="21">
        <f t="shared" si="93"/>
        <v>9.0887569252873224E-3</v>
      </c>
      <c r="AB419" s="21">
        <f t="shared" si="94"/>
        <v>2.1453244174220067</v>
      </c>
      <c r="AC419" s="21">
        <f t="shared" si="95"/>
        <v>0.73876834172926953</v>
      </c>
    </row>
    <row r="420" spans="20:29" x14ac:dyDescent="0.2">
      <c r="T420" s="21">
        <f t="shared" si="86"/>
        <v>20.081805212767858</v>
      </c>
      <c r="U420" s="21">
        <f t="shared" si="87"/>
        <v>0.76667940979439209</v>
      </c>
      <c r="V420" s="21">
        <f t="shared" si="88"/>
        <v>7.9782739764777943</v>
      </c>
      <c r="W420" s="21">
        <f t="shared" si="89"/>
        <v>3.425554746212025</v>
      </c>
      <c r="X420" s="21">
        <f t="shared" si="90"/>
        <v>-0.16524239932573906</v>
      </c>
      <c r="Y420" s="21">
        <f t="shared" si="91"/>
        <v>5.440247091497338</v>
      </c>
      <c r="Z420" s="21">
        <f t="shared" si="92"/>
        <v>9.710144306958135E-2</v>
      </c>
      <c r="AA420" s="21">
        <f t="shared" si="93"/>
        <v>-1.0955167159318548</v>
      </c>
      <c r="AB420" s="21">
        <f t="shared" si="94"/>
        <v>2.0229363495946249</v>
      </c>
      <c r="AC420" s="21">
        <f t="shared" si="95"/>
        <v>1.6117797389316508</v>
      </c>
    </row>
    <row r="421" spans="20:29" x14ac:dyDescent="0.2">
      <c r="T421" s="21">
        <f t="shared" si="86"/>
        <v>19.689305622470236</v>
      </c>
      <c r="U421" s="21">
        <f t="shared" si="87"/>
        <v>1.4175521399133686</v>
      </c>
      <c r="V421" s="21">
        <f t="shared" si="88"/>
        <v>6.9582254273408495</v>
      </c>
      <c r="W421" s="21">
        <f t="shared" si="89"/>
        <v>4.161180109664409</v>
      </c>
      <c r="X421" s="21">
        <f t="shared" si="90"/>
        <v>-0.20153018899835817</v>
      </c>
      <c r="Y421" s="21">
        <f t="shared" si="91"/>
        <v>5.6688625953663818</v>
      </c>
      <c r="Z421" s="21">
        <f t="shared" si="92"/>
        <v>9.7445297117200347E-2</v>
      </c>
      <c r="AA421" s="21">
        <f t="shared" si="93"/>
        <v>-1.3522615548009032</v>
      </c>
      <c r="AB421" s="21">
        <f t="shared" si="94"/>
        <v>2.0372995617374823</v>
      </c>
      <c r="AC421" s="21">
        <f t="shared" si="95"/>
        <v>0.90254395396141285</v>
      </c>
    </row>
    <row r="422" spans="20:29" x14ac:dyDescent="0.2">
      <c r="T422" s="21">
        <f t="shared" si="86"/>
        <v>17.21969333110119</v>
      </c>
      <c r="U422" s="21">
        <f t="shared" si="87"/>
        <v>1.6430768611934354</v>
      </c>
      <c r="V422" s="21">
        <f t="shared" si="88"/>
        <v>6.620727466924194</v>
      </c>
      <c r="W422" s="21">
        <f t="shared" si="89"/>
        <v>3.7844941204084552</v>
      </c>
      <c r="X422" s="21">
        <f t="shared" si="90"/>
        <v>-0.16221194629002472</v>
      </c>
      <c r="Y422" s="21">
        <f t="shared" si="91"/>
        <v>4.4048487458128118</v>
      </c>
      <c r="Z422" s="21">
        <f t="shared" si="92"/>
        <v>9.7446591343390787E-2</v>
      </c>
      <c r="AA422" s="21">
        <f t="shared" si="93"/>
        <v>-1.3792703659318546</v>
      </c>
      <c r="AB422" s="21">
        <f t="shared" si="94"/>
        <v>1.9137446095946284</v>
      </c>
      <c r="AC422" s="21">
        <f t="shared" si="95"/>
        <v>0.29684900949712689</v>
      </c>
    </row>
    <row r="423" spans="20:29" x14ac:dyDescent="0.2">
      <c r="T423" s="21">
        <f t="shared" si="86"/>
        <v>10.471250127916667</v>
      </c>
      <c r="U423" s="21">
        <f t="shared" si="87"/>
        <v>1.2794146867292966</v>
      </c>
      <c r="V423" s="21">
        <f t="shared" si="88"/>
        <v>6.7931844121623044</v>
      </c>
      <c r="W423" s="21">
        <f t="shared" si="89"/>
        <v>1.8191302768072637</v>
      </c>
      <c r="X423" s="21">
        <f t="shared" si="90"/>
        <v>-3.1697676141215214E-2</v>
      </c>
      <c r="Y423" s="21">
        <f t="shared" si="91"/>
        <v>0.80992076816400083</v>
      </c>
      <c r="Z423" s="21">
        <f t="shared" si="92"/>
        <v>9.7453281641009915E-2</v>
      </c>
      <c r="AA423" s="21">
        <f t="shared" si="93"/>
        <v>-1.1203740265270929</v>
      </c>
      <c r="AB423" s="21">
        <f t="shared" si="94"/>
        <v>1.3405405966481965</v>
      </c>
      <c r="AC423" s="21">
        <f t="shared" si="95"/>
        <v>-0.51631725472906376</v>
      </c>
    </row>
    <row r="424" spans="20:29" x14ac:dyDescent="0.2">
      <c r="T424" s="21">
        <f t="shared" si="86"/>
        <v>2.9958181504166665</v>
      </c>
      <c r="U424" s="21">
        <f t="shared" si="87"/>
        <v>0.43002202128263889</v>
      </c>
      <c r="V424" s="21">
        <f t="shared" si="88"/>
        <v>6.8325780638289899</v>
      </c>
      <c r="W424" s="21">
        <f t="shared" si="89"/>
        <v>-0.67456524899630832</v>
      </c>
      <c r="X424" s="21">
        <f t="shared" si="90"/>
        <v>0.13138425225164185</v>
      </c>
      <c r="Y424" s="21">
        <f t="shared" si="91"/>
        <v>-2.1563444563300465</v>
      </c>
      <c r="Z424" s="21">
        <f t="shared" si="92"/>
        <v>3.5576071839082957E-4</v>
      </c>
      <c r="AA424" s="21">
        <f t="shared" si="93"/>
        <v>-0.47475376989018825</v>
      </c>
      <c r="AB424" s="21">
        <f t="shared" si="94"/>
        <v>-8.7682366327994643E-2</v>
      </c>
      <c r="AC424" s="21">
        <f t="shared" si="95"/>
        <v>-1.0051727184195398</v>
      </c>
    </row>
    <row r="425" spans="20:29" x14ac:dyDescent="0.2">
      <c r="T425" s="21">
        <f t="shared" si="86"/>
        <v>-0.89653402919642744</v>
      </c>
      <c r="U425" s="21">
        <f t="shared" si="87"/>
        <v>-0.28326896377666344</v>
      </c>
      <c r="V425" s="21">
        <f t="shared" si="88"/>
        <v>6.8477710027277396</v>
      </c>
      <c r="W425" s="21">
        <f t="shared" si="89"/>
        <v>-1.9021993666153549</v>
      </c>
      <c r="X425" s="21">
        <f t="shared" si="90"/>
        <v>0.30653305010878468</v>
      </c>
      <c r="Y425" s="21">
        <f t="shared" si="91"/>
        <v>-2.8768929271931407</v>
      </c>
      <c r="Z425" s="21">
        <f t="shared" si="92"/>
        <v>-8.908462812089489E-2</v>
      </c>
      <c r="AA425" s="21">
        <f t="shared" si="93"/>
        <v>-3.6426888967569404E-2</v>
      </c>
      <c r="AB425" s="21">
        <f t="shared" si="94"/>
        <v>-1.8881211136196612</v>
      </c>
      <c r="AC425" s="21">
        <f t="shared" si="95"/>
        <v>-0.97484810240763509</v>
      </c>
    </row>
    <row r="426" spans="20:29" x14ac:dyDescent="0.2">
      <c r="T426" s="21">
        <f t="shared" si="86"/>
        <v>-3.0118233013392866</v>
      </c>
      <c r="U426" s="21">
        <f t="shared" si="87"/>
        <v>-1.105991990294342</v>
      </c>
      <c r="V426" s="21">
        <f t="shared" si="88"/>
        <v>6.8718710806146959</v>
      </c>
      <c r="W426" s="21">
        <f t="shared" si="89"/>
        <v>-3.011304853222498</v>
      </c>
      <c r="X426" s="21">
        <f t="shared" si="90"/>
        <v>0.31215830933497513</v>
      </c>
      <c r="Y426" s="21">
        <f t="shared" si="91"/>
        <v>-3.42165964403838</v>
      </c>
      <c r="Z426" s="21">
        <f t="shared" si="92"/>
        <v>-4.894711275656799E-3</v>
      </c>
      <c r="AA426" s="21">
        <f t="shared" si="93"/>
        <v>0.69569828766933561</v>
      </c>
      <c r="AB426" s="21">
        <f t="shared" si="94"/>
        <v>-2.4887216170125193</v>
      </c>
      <c r="AC426" s="21">
        <f t="shared" si="95"/>
        <v>-0.85898066925287331</v>
      </c>
    </row>
    <row r="427" spans="20:29" x14ac:dyDescent="0.2">
      <c r="T427" s="21">
        <f t="shared" si="86"/>
        <v>-2.7545522138392879</v>
      </c>
      <c r="U427" s="21">
        <f t="shared" si="87"/>
        <v>-1.450578862645898</v>
      </c>
      <c r="V427" s="21">
        <f t="shared" si="88"/>
        <v>6.9780191416266035</v>
      </c>
      <c r="W427" s="21">
        <f t="shared" si="89"/>
        <v>-3.2150383620617831</v>
      </c>
      <c r="X427" s="21">
        <f t="shared" si="90"/>
        <v>5.5242214483784802E-2</v>
      </c>
      <c r="Y427" s="21">
        <f t="shared" si="91"/>
        <v>-3.4755758501395695</v>
      </c>
      <c r="Z427" s="21">
        <f t="shared" si="92"/>
        <v>-4.4489616923234776E-3</v>
      </c>
      <c r="AA427" s="21">
        <f t="shared" si="93"/>
        <v>1.721616339990764</v>
      </c>
      <c r="AB427" s="21">
        <f t="shared" si="94"/>
        <v>-2.8012140872803739</v>
      </c>
      <c r="AC427" s="21">
        <f t="shared" si="95"/>
        <v>-0.56257137511596855</v>
      </c>
    </row>
    <row r="428" spans="20:29" x14ac:dyDescent="0.2">
      <c r="T428" s="21">
        <f t="shared" si="86"/>
        <v>-0.96420985467261744</v>
      </c>
      <c r="U428" s="21">
        <f t="shared" si="87"/>
        <v>-1.7368253883601028</v>
      </c>
      <c r="V428" s="21">
        <f t="shared" si="88"/>
        <v>7.1987654995135273</v>
      </c>
      <c r="W428" s="21">
        <f t="shared" si="89"/>
        <v>-3.1051702389367835</v>
      </c>
      <c r="X428" s="21">
        <f t="shared" si="90"/>
        <v>5.2708997043308559E-2</v>
      </c>
      <c r="Y428" s="21">
        <f t="shared" si="91"/>
        <v>-3.2086065335324276</v>
      </c>
      <c r="Z428" s="21">
        <f t="shared" si="92"/>
        <v>-4.5016336268472734E-3</v>
      </c>
      <c r="AA428" s="21">
        <f t="shared" si="93"/>
        <v>2.8130558908538594</v>
      </c>
      <c r="AB428" s="21">
        <f t="shared" si="94"/>
        <v>-2.5785950194827549</v>
      </c>
      <c r="AC428" s="21">
        <f t="shared" si="95"/>
        <v>-0.39505459255644471</v>
      </c>
    </row>
    <row r="429" spans="20:29" x14ac:dyDescent="0.2">
      <c r="T429" s="21">
        <f t="shared" si="86"/>
        <v>4.1921680470833333</v>
      </c>
      <c r="U429" s="21">
        <f t="shared" si="87"/>
        <v>-1.89765266225902</v>
      </c>
      <c r="V429" s="21">
        <f t="shared" si="88"/>
        <v>7.4574428926087677</v>
      </c>
      <c r="W429" s="21">
        <f t="shared" si="89"/>
        <v>-2.5523169227463076</v>
      </c>
      <c r="X429" s="21">
        <f t="shared" si="90"/>
        <v>-5.1041288968596166E-2</v>
      </c>
      <c r="Y429" s="21">
        <f t="shared" si="91"/>
        <v>-1.758388890258618</v>
      </c>
      <c r="Z429" s="21">
        <f t="shared" si="92"/>
        <v>-6.1568000204228202E-2</v>
      </c>
      <c r="AA429" s="21">
        <f t="shared" si="93"/>
        <v>3.8148332700502885</v>
      </c>
      <c r="AB429" s="21">
        <f t="shared" si="94"/>
        <v>-0.64094130498870783</v>
      </c>
      <c r="AC429" s="21">
        <f t="shared" si="95"/>
        <v>-0.11820875946120663</v>
      </c>
    </row>
    <row r="430" spans="20:29" x14ac:dyDescent="0.2">
      <c r="T430" s="21">
        <f t="shared" si="86"/>
        <v>9.8000134212797629</v>
      </c>
      <c r="U430" s="21">
        <f t="shared" si="87"/>
        <v>-1.5062223977946587</v>
      </c>
      <c r="V430" s="21">
        <f t="shared" si="88"/>
        <v>7.7096815971623158</v>
      </c>
      <c r="W430" s="21">
        <f t="shared" si="89"/>
        <v>-0.9836017416451166</v>
      </c>
      <c r="X430" s="21">
        <f t="shared" si="90"/>
        <v>-4.5781838165024763E-2</v>
      </c>
      <c r="Y430" s="21">
        <f t="shared" si="91"/>
        <v>0.36734242149733465</v>
      </c>
      <c r="Z430" s="21">
        <f t="shared" si="92"/>
        <v>-0.14094691029351394</v>
      </c>
      <c r="AA430" s="21">
        <f t="shared" si="93"/>
        <v>2.762184757193145</v>
      </c>
      <c r="AB430" s="21">
        <f t="shared" si="94"/>
        <v>1.3190584301600996</v>
      </c>
      <c r="AC430" s="21">
        <f t="shared" si="95"/>
        <v>0.31829220696736482</v>
      </c>
    </row>
    <row r="431" spans="20:29" x14ac:dyDescent="0.2">
      <c r="T431" s="21">
        <f t="shared" si="86"/>
        <v>15.271670146130951</v>
      </c>
      <c r="U431" s="21">
        <f t="shared" si="87"/>
        <v>-0.38667959398514995</v>
      </c>
      <c r="V431" s="21">
        <f t="shared" si="88"/>
        <v>7.5158826913587546</v>
      </c>
      <c r="W431" s="21">
        <f t="shared" si="89"/>
        <v>1.4945561315394063</v>
      </c>
      <c r="X431" s="21">
        <f t="shared" si="90"/>
        <v>-4.6271534980500933E-2</v>
      </c>
      <c r="Y431" s="21">
        <f t="shared" si="91"/>
        <v>3.3921028121223369</v>
      </c>
      <c r="Z431" s="21">
        <f t="shared" si="92"/>
        <v>-6.6180591133002675E-5</v>
      </c>
      <c r="AA431" s="21">
        <f t="shared" si="93"/>
        <v>-8.6019113908046618E-2</v>
      </c>
      <c r="AB431" s="21">
        <f t="shared" si="94"/>
        <v>2.0329923507553396</v>
      </c>
      <c r="AC431" s="21">
        <f t="shared" si="95"/>
        <v>1.3551656008959361</v>
      </c>
    </row>
    <row r="432" spans="20:29" x14ac:dyDescent="0.2">
      <c r="T432" s="21">
        <f t="shared" si="86"/>
        <v>20.871073004434521</v>
      </c>
      <c r="U432" s="21">
        <f t="shared" si="87"/>
        <v>0.86313021562773429</v>
      </c>
      <c r="V432" s="21">
        <f t="shared" si="88"/>
        <v>6.6239820598111265</v>
      </c>
      <c r="W432" s="21">
        <f t="shared" si="89"/>
        <v>4.4358281153786914</v>
      </c>
      <c r="X432" s="21">
        <f t="shared" si="90"/>
        <v>-0.15900110099240569</v>
      </c>
      <c r="Y432" s="21">
        <f t="shared" si="91"/>
        <v>5.9394780331640051</v>
      </c>
      <c r="Z432" s="21">
        <f t="shared" si="92"/>
        <v>9.6443090569581336E-2</v>
      </c>
      <c r="AA432" s="21">
        <f t="shared" si="93"/>
        <v>-1.1401974875985224</v>
      </c>
      <c r="AB432" s="21">
        <f t="shared" si="94"/>
        <v>1.9813998204279599</v>
      </c>
      <c r="AC432" s="21">
        <f t="shared" si="95"/>
        <v>2.2299994039316511</v>
      </c>
    </row>
    <row r="433" spans="20:29" x14ac:dyDescent="0.2">
      <c r="T433" s="21">
        <f t="shared" si="86"/>
        <v>20.948371122470235</v>
      </c>
      <c r="U433" s="21">
        <f t="shared" si="87"/>
        <v>1.6283675690799555</v>
      </c>
      <c r="V433" s="21">
        <f t="shared" si="88"/>
        <v>5.6807100148408409</v>
      </c>
      <c r="W433" s="21">
        <f t="shared" si="89"/>
        <v>5.254180413831075</v>
      </c>
      <c r="X433" s="21">
        <f t="shared" si="90"/>
        <v>-0.19964658149835812</v>
      </c>
      <c r="Y433" s="21">
        <f t="shared" si="91"/>
        <v>6.2433848928663824</v>
      </c>
      <c r="Z433" s="21">
        <f t="shared" si="92"/>
        <v>9.6809247950533611E-2</v>
      </c>
      <c r="AA433" s="21">
        <f t="shared" si="93"/>
        <v>-1.340127775634236</v>
      </c>
      <c r="AB433" s="21">
        <f t="shared" si="94"/>
        <v>2.0626554575708163</v>
      </c>
      <c r="AC433" s="21">
        <f t="shared" si="95"/>
        <v>1.5220309597947461</v>
      </c>
    </row>
    <row r="434" spans="20:29" x14ac:dyDescent="0.2">
      <c r="T434" s="21">
        <f t="shared" si="86"/>
        <v>18.838834981101186</v>
      </c>
      <c r="U434" s="21">
        <f t="shared" si="87"/>
        <v>1.9554242728601139</v>
      </c>
      <c r="V434" s="21">
        <f t="shared" si="88"/>
        <v>5.4150803152575122</v>
      </c>
      <c r="W434" s="21">
        <f t="shared" si="89"/>
        <v>4.9231259120751218</v>
      </c>
      <c r="X434" s="21">
        <f t="shared" si="90"/>
        <v>-0.16194200712335804</v>
      </c>
      <c r="Y434" s="21">
        <f t="shared" si="91"/>
        <v>5.0130547008128135</v>
      </c>
      <c r="Z434" s="21">
        <f t="shared" si="92"/>
        <v>9.6806373843390803E-2</v>
      </c>
      <c r="AA434" s="21">
        <f t="shared" si="93"/>
        <v>-1.3139039967651884</v>
      </c>
      <c r="AB434" s="21">
        <f t="shared" si="94"/>
        <v>1.9965388004279614</v>
      </c>
      <c r="AC434" s="21">
        <f t="shared" si="95"/>
        <v>0.91464472616379355</v>
      </c>
    </row>
    <row r="435" spans="20:29" x14ac:dyDescent="0.2">
      <c r="T435" s="21">
        <f t="shared" si="86"/>
        <v>12.609451800416664</v>
      </c>
      <c r="U435" s="21">
        <f t="shared" si="87"/>
        <v>1.6953794483958973</v>
      </c>
      <c r="V435" s="21">
        <f t="shared" si="88"/>
        <v>5.6554687538289556</v>
      </c>
      <c r="W435" s="21">
        <f t="shared" si="89"/>
        <v>3.0174428484739302</v>
      </c>
      <c r="X435" s="21">
        <f t="shared" si="90"/>
        <v>-3.8622161974548486E-2</v>
      </c>
      <c r="Y435" s="21">
        <f t="shared" si="91"/>
        <v>1.5105824281640023</v>
      </c>
      <c r="Z435" s="21">
        <f t="shared" si="92"/>
        <v>9.680889580767657E-2</v>
      </c>
      <c r="AA435" s="21">
        <f t="shared" si="93"/>
        <v>-1.0204320356937595</v>
      </c>
      <c r="AB435" s="21">
        <f t="shared" si="94"/>
        <v>1.5649783516481985</v>
      </c>
      <c r="AC435" s="21">
        <f t="shared" si="95"/>
        <v>0.12783612693760277</v>
      </c>
    </row>
    <row r="436" spans="20:29" x14ac:dyDescent="0.2">
      <c r="T436" s="21">
        <f t="shared" si="86"/>
        <v>5.8282757695833318</v>
      </c>
      <c r="U436" s="21">
        <f t="shared" si="87"/>
        <v>0.9637439446157714</v>
      </c>
      <c r="V436" s="21">
        <f t="shared" si="88"/>
        <v>5.7555981079956524</v>
      </c>
      <c r="W436" s="21">
        <f t="shared" si="89"/>
        <v>0.61671100850369154</v>
      </c>
      <c r="X436" s="21">
        <f t="shared" si="90"/>
        <v>0.11617253308497522</v>
      </c>
      <c r="Y436" s="21">
        <f t="shared" si="91"/>
        <v>-1.2901072121633783</v>
      </c>
      <c r="Z436" s="21">
        <f t="shared" si="92"/>
        <v>-2.881942816091998E-4</v>
      </c>
      <c r="AA436" s="21">
        <f t="shared" si="93"/>
        <v>-0.32702740989018819</v>
      </c>
      <c r="AB436" s="21">
        <f t="shared" si="94"/>
        <v>0.32980533533867273</v>
      </c>
      <c r="AC436" s="21">
        <f t="shared" si="95"/>
        <v>-0.33633700675287326</v>
      </c>
    </row>
    <row r="437" spans="20:29" x14ac:dyDescent="0.2">
      <c r="T437" s="21">
        <f t="shared" ref="T437:T500" si="96">SUM(D73:E73)</f>
        <v>2.1440769174702385</v>
      </c>
      <c r="U437" s="21">
        <f t="shared" ref="U437:U500" si="97">SUM(H73:I73)</f>
        <v>0.33569364122320167</v>
      </c>
      <c r="V437" s="21">
        <f t="shared" ref="V437:V500" si="98">SUM(K73:L73)</f>
        <v>5.8541548985611058</v>
      </c>
      <c r="W437" s="21">
        <f t="shared" ref="W437:W500" si="99">SUM(N73:O73)</f>
        <v>-0.60975459911535479</v>
      </c>
      <c r="X437" s="21">
        <f t="shared" ref="X437:X500" si="100">SUM(Q73:R73)</f>
        <v>0.27659113844211808</v>
      </c>
      <c r="Y437" s="21">
        <f t="shared" ref="Y437:Y500" si="101">SUM(T73:U73)</f>
        <v>-2.124404829693141</v>
      </c>
      <c r="Z437" s="21">
        <f t="shared" ref="Z437:Z500" si="102">SUM(W73:X73)</f>
        <v>-8.9728573120894897E-2</v>
      </c>
      <c r="AA437" s="21">
        <f t="shared" ref="AA437:AA500" si="103">SUM(Z73:AA73)</f>
        <v>0.28318734686576397</v>
      </c>
      <c r="AB437" s="21">
        <f t="shared" ref="AB437:AB500" si="104">SUM(AC73:AD73)</f>
        <v>-1.4465554402863265</v>
      </c>
      <c r="AC437" s="21">
        <f t="shared" ref="AC437:AC500" si="105">SUM(AF73:AG73)</f>
        <v>-0.33511768074096859</v>
      </c>
    </row>
    <row r="438" spans="20:29" x14ac:dyDescent="0.2">
      <c r="T438" s="21">
        <f t="shared" si="96"/>
        <v>-0.15997724383928791</v>
      </c>
      <c r="U438" s="21">
        <f t="shared" si="97"/>
        <v>-0.49904822446103481</v>
      </c>
      <c r="V438" s="21">
        <f t="shared" si="98"/>
        <v>6.0376743547813589</v>
      </c>
      <c r="W438" s="21">
        <f t="shared" si="99"/>
        <v>-1.8842048007224976</v>
      </c>
      <c r="X438" s="21">
        <f t="shared" si="100"/>
        <v>0.2727533210016419</v>
      </c>
      <c r="Y438" s="21">
        <f t="shared" si="101"/>
        <v>-2.8190613340383806</v>
      </c>
      <c r="Z438" s="21">
        <f t="shared" si="102"/>
        <v>-5.5386496089901149E-3</v>
      </c>
      <c r="AA438" s="21">
        <f t="shared" si="103"/>
        <v>1.2271934260026685</v>
      </c>
      <c r="AB438" s="21">
        <f t="shared" si="104"/>
        <v>-2.0471315453458505</v>
      </c>
      <c r="AC438" s="21">
        <f t="shared" si="105"/>
        <v>-0.44262036175287334</v>
      </c>
    </row>
    <row r="439" spans="20:29" x14ac:dyDescent="0.2">
      <c r="T439" s="21">
        <f t="shared" si="96"/>
        <v>-0.78736020050595279</v>
      </c>
      <c r="U439" s="21">
        <f t="shared" si="97"/>
        <v>-0.9441142226461352</v>
      </c>
      <c r="V439" s="21">
        <f t="shared" si="98"/>
        <v>6.2800840374599289</v>
      </c>
      <c r="W439" s="21">
        <f t="shared" si="99"/>
        <v>-2.4650812962284494</v>
      </c>
      <c r="X439" s="21">
        <f t="shared" si="100"/>
        <v>2.254041031711812E-2</v>
      </c>
      <c r="Y439" s="21">
        <f t="shared" si="101"/>
        <v>-3.1273096851395676</v>
      </c>
      <c r="Z439" s="21">
        <f t="shared" si="102"/>
        <v>-5.0928250256568053E-3</v>
      </c>
      <c r="AA439" s="21">
        <f t="shared" si="103"/>
        <v>2.3083041183240969</v>
      </c>
      <c r="AB439" s="21">
        <f t="shared" si="104"/>
        <v>-2.3722376297803747</v>
      </c>
      <c r="AC439" s="21">
        <f t="shared" si="105"/>
        <v>-0.48445815844930185</v>
      </c>
    </row>
    <row r="440" spans="20:29" x14ac:dyDescent="0.2">
      <c r="T440" s="21">
        <f t="shared" si="96"/>
        <v>0.65300466616071695</v>
      </c>
      <c r="U440" s="21">
        <f t="shared" si="97"/>
        <v>-1.2946663716936655</v>
      </c>
      <c r="V440" s="21">
        <f t="shared" si="98"/>
        <v>6.6084455478468414</v>
      </c>
      <c r="W440" s="21">
        <f t="shared" si="99"/>
        <v>-2.5800611264367834</v>
      </c>
      <c r="X440" s="21">
        <f t="shared" si="100"/>
        <v>2.0964710376641937E-2</v>
      </c>
      <c r="Y440" s="21">
        <f t="shared" si="101"/>
        <v>-2.935894341865759</v>
      </c>
      <c r="Z440" s="21">
        <f t="shared" si="102"/>
        <v>-5.1454194601805725E-3</v>
      </c>
      <c r="AA440" s="21">
        <f t="shared" si="103"/>
        <v>3.4115476483538592</v>
      </c>
      <c r="AB440" s="21">
        <f t="shared" si="104"/>
        <v>-2.1476791861494213</v>
      </c>
      <c r="AC440" s="21">
        <f t="shared" si="105"/>
        <v>-0.4245260017231115</v>
      </c>
    </row>
    <row r="441" spans="20:29" x14ac:dyDescent="0.2">
      <c r="T441" s="21">
        <f t="shared" si="96"/>
        <v>5.4135055237499987</v>
      </c>
      <c r="U441" s="21">
        <f t="shared" si="97"/>
        <v>-1.5543349947590741</v>
      </c>
      <c r="V441" s="21">
        <f t="shared" si="98"/>
        <v>6.9376706801087522</v>
      </c>
      <c r="W441" s="21">
        <f t="shared" si="99"/>
        <v>-2.2503935077463075</v>
      </c>
      <c r="X441" s="21">
        <f t="shared" si="100"/>
        <v>-7.1970689801929555E-2</v>
      </c>
      <c r="Y441" s="21">
        <f t="shared" si="101"/>
        <v>-1.4810184769252857</v>
      </c>
      <c r="Z441" s="21">
        <f t="shared" si="102"/>
        <v>-6.2211708537561583E-2</v>
      </c>
      <c r="AA441" s="21">
        <f t="shared" si="103"/>
        <v>4.4129487133836207</v>
      </c>
      <c r="AB441" s="21">
        <f t="shared" si="104"/>
        <v>-0.22270202832203978</v>
      </c>
      <c r="AC441" s="21">
        <f t="shared" si="105"/>
        <v>-0.29450059529453992</v>
      </c>
    </row>
    <row r="442" spans="20:29" x14ac:dyDescent="0.2">
      <c r="T442" s="21">
        <f t="shared" si="96"/>
        <v>10.694819011279762</v>
      </c>
      <c r="U442" s="21">
        <f t="shared" si="97"/>
        <v>-1.2597319202944846</v>
      </c>
      <c r="V442" s="21">
        <f t="shared" si="98"/>
        <v>7.2745861271622942</v>
      </c>
      <c r="W442" s="21">
        <f t="shared" si="99"/>
        <v>-0.88525282581178333</v>
      </c>
      <c r="X442" s="21">
        <f t="shared" si="100"/>
        <v>-6.4794614831691438E-2</v>
      </c>
      <c r="Y442" s="21">
        <f t="shared" si="101"/>
        <v>0.58654410566400106</v>
      </c>
      <c r="Z442" s="21">
        <f t="shared" si="102"/>
        <v>-0.1415905411268473</v>
      </c>
      <c r="AA442" s="21">
        <f t="shared" si="103"/>
        <v>3.3703843921931447</v>
      </c>
      <c r="AB442" s="21">
        <f t="shared" si="104"/>
        <v>1.7215287018267666</v>
      </c>
      <c r="AC442" s="21">
        <f t="shared" si="105"/>
        <v>9.3134508634031499E-2</v>
      </c>
    </row>
    <row r="443" spans="20:29" x14ac:dyDescent="0.2">
      <c r="T443" s="21">
        <f t="shared" si="96"/>
        <v>16.074413988630948</v>
      </c>
      <c r="U443" s="21">
        <f t="shared" si="97"/>
        <v>-0.21271922731830273</v>
      </c>
      <c r="V443" s="21">
        <f t="shared" si="98"/>
        <v>7.1553079680253973</v>
      </c>
      <c r="W443" s="21">
        <f t="shared" si="99"/>
        <v>1.5051153723727397</v>
      </c>
      <c r="X443" s="21">
        <f t="shared" si="100"/>
        <v>-6.2433379980500997E-2</v>
      </c>
      <c r="Y443" s="21">
        <f t="shared" si="101"/>
        <v>3.6166875904556681</v>
      </c>
      <c r="Z443" s="21">
        <f t="shared" si="102"/>
        <v>-7.0980475779969243E-4</v>
      </c>
      <c r="AA443" s="21">
        <f t="shared" si="103"/>
        <v>0.54831974109195358</v>
      </c>
      <c r="AB443" s="21">
        <f t="shared" si="104"/>
        <v>2.3938012807553388</v>
      </c>
      <c r="AC443" s="21">
        <f t="shared" si="105"/>
        <v>1.1310372567292695</v>
      </c>
    </row>
    <row r="444" spans="20:29" x14ac:dyDescent="0.2">
      <c r="T444" s="21">
        <f t="shared" si="96"/>
        <v>21.379705226934522</v>
      </c>
      <c r="U444" s="21">
        <f t="shared" si="97"/>
        <v>0.96958569896116842</v>
      </c>
      <c r="V444" s="21">
        <f t="shared" si="98"/>
        <v>6.3226661164777767</v>
      </c>
      <c r="W444" s="21">
        <f t="shared" si="99"/>
        <v>4.3773502762120247</v>
      </c>
      <c r="X444" s="21">
        <f t="shared" si="100"/>
        <v>-0.17039295515907235</v>
      </c>
      <c r="Y444" s="21">
        <f t="shared" si="101"/>
        <v>6.1005776264973379</v>
      </c>
      <c r="Z444" s="21">
        <f t="shared" si="102"/>
        <v>9.5795410569581324E-2</v>
      </c>
      <c r="AA444" s="21">
        <f t="shared" si="103"/>
        <v>-0.55579409176518868</v>
      </c>
      <c r="AB444" s="21">
        <f t="shared" si="104"/>
        <v>2.2369139654279593</v>
      </c>
      <c r="AC444" s="21">
        <f t="shared" si="105"/>
        <v>2.0029962330983175</v>
      </c>
    </row>
    <row r="445" spans="20:29" x14ac:dyDescent="0.2">
      <c r="T445" s="21">
        <f t="shared" si="96"/>
        <v>21.071134438303567</v>
      </c>
      <c r="U445" s="21">
        <f t="shared" si="97"/>
        <v>1.6838027482467623</v>
      </c>
      <c r="V445" s="21">
        <f t="shared" si="98"/>
        <v>5.4412061548408559</v>
      </c>
      <c r="W445" s="21">
        <f t="shared" si="99"/>
        <v>5.1400470554977415</v>
      </c>
      <c r="X445" s="21">
        <f t="shared" si="100"/>
        <v>-0.20542501399835811</v>
      </c>
      <c r="Y445" s="21">
        <f t="shared" si="101"/>
        <v>6.32738015536638</v>
      </c>
      <c r="Z445" s="21">
        <f t="shared" si="102"/>
        <v>9.6137470450533641E-2</v>
      </c>
      <c r="AA445" s="21">
        <f t="shared" si="103"/>
        <v>-0.8920988139675694</v>
      </c>
      <c r="AB445" s="21">
        <f t="shared" si="104"/>
        <v>2.1871181817374818</v>
      </c>
      <c r="AC445" s="21">
        <f t="shared" si="105"/>
        <v>1.2929611564614127</v>
      </c>
    </row>
    <row r="446" spans="20:29" x14ac:dyDescent="0.2">
      <c r="T446" s="21">
        <f t="shared" si="96"/>
        <v>18.810809760267858</v>
      </c>
      <c r="U446" s="21">
        <f t="shared" si="97"/>
        <v>1.9691368370266673</v>
      </c>
      <c r="V446" s="21">
        <f t="shared" si="98"/>
        <v>5.2418949669242068</v>
      </c>
      <c r="W446" s="21">
        <f t="shared" si="99"/>
        <v>4.7837160420751221</v>
      </c>
      <c r="X446" s="21">
        <f t="shared" si="100"/>
        <v>-0.17800869879002473</v>
      </c>
      <c r="Y446" s="21">
        <f t="shared" si="101"/>
        <v>5.0956845199794794</v>
      </c>
      <c r="Z446" s="21">
        <f t="shared" si="102"/>
        <v>9.613001717672412E-2</v>
      </c>
      <c r="AA446" s="21">
        <f t="shared" si="103"/>
        <v>-0.96587867509852199</v>
      </c>
      <c r="AB446" s="21">
        <f t="shared" si="104"/>
        <v>2.0814313512612941</v>
      </c>
      <c r="AC446" s="21">
        <f t="shared" si="105"/>
        <v>0.68670262366379364</v>
      </c>
    </row>
    <row r="447" spans="20:29" x14ac:dyDescent="0.2">
      <c r="T447" s="21">
        <f t="shared" si="96"/>
        <v>12.268790051249997</v>
      </c>
      <c r="U447" s="21">
        <f t="shared" si="97"/>
        <v>1.6663521442291085</v>
      </c>
      <c r="V447" s="21">
        <f t="shared" si="98"/>
        <v>5.5509047229956394</v>
      </c>
      <c r="W447" s="21">
        <f t="shared" si="99"/>
        <v>2.8325967943072641</v>
      </c>
      <c r="X447" s="21">
        <f t="shared" si="100"/>
        <v>-4.9227069474548579E-2</v>
      </c>
      <c r="Y447" s="21">
        <f t="shared" si="101"/>
        <v>1.5104419998306682</v>
      </c>
      <c r="Z447" s="21">
        <f t="shared" si="102"/>
        <v>9.612795997434323E-2</v>
      </c>
      <c r="AA447" s="21">
        <f t="shared" si="103"/>
        <v>-0.74936779402709286</v>
      </c>
      <c r="AB447" s="21">
        <f t="shared" si="104"/>
        <v>1.5298089874815304</v>
      </c>
      <c r="AC447" s="21">
        <f t="shared" si="105"/>
        <v>-0.11885144139573051</v>
      </c>
    </row>
    <row r="448" spans="20:29" x14ac:dyDescent="0.2">
      <c r="T448" s="21">
        <f t="shared" si="96"/>
        <v>5.3040329470833338</v>
      </c>
      <c r="U448" s="21">
        <f t="shared" si="97"/>
        <v>0.89188013294892698</v>
      </c>
      <c r="V448" s="21">
        <f t="shared" si="98"/>
        <v>5.7181466821623417</v>
      </c>
      <c r="W448" s="21">
        <f t="shared" si="99"/>
        <v>0.37186506100369243</v>
      </c>
      <c r="X448" s="21">
        <f t="shared" si="100"/>
        <v>9.5611968084975185E-2</v>
      </c>
      <c r="Y448" s="21">
        <f t="shared" si="101"/>
        <v>-1.3933207213300465</v>
      </c>
      <c r="Z448" s="21">
        <f t="shared" si="102"/>
        <v>-9.6862844827588779E-4</v>
      </c>
      <c r="AA448" s="21">
        <f t="shared" si="103"/>
        <v>-1.8321087390187785E-2</v>
      </c>
      <c r="AB448" s="21">
        <f t="shared" si="104"/>
        <v>0.24679585283867134</v>
      </c>
      <c r="AC448" s="21">
        <f t="shared" si="105"/>
        <v>-0.60766327758620653</v>
      </c>
    </row>
    <row r="449" spans="20:29" x14ac:dyDescent="0.2">
      <c r="T449" s="21">
        <f t="shared" si="96"/>
        <v>1.1485342091369066</v>
      </c>
      <c r="U449" s="21">
        <f t="shared" si="97"/>
        <v>0.19302904872324689</v>
      </c>
      <c r="V449" s="21">
        <f t="shared" si="98"/>
        <v>5.8523925085610955</v>
      </c>
      <c r="W449" s="21">
        <f t="shared" si="99"/>
        <v>-0.98719137744868801</v>
      </c>
      <c r="X449" s="21">
        <f t="shared" si="100"/>
        <v>0.25729576177545138</v>
      </c>
      <c r="Y449" s="21">
        <f t="shared" si="101"/>
        <v>-2.3877433163598081</v>
      </c>
      <c r="Z449" s="21">
        <f t="shared" si="102"/>
        <v>-9.0408998120894937E-2</v>
      </c>
      <c r="AA449" s="21">
        <f t="shared" si="103"/>
        <v>0.59317028103243086</v>
      </c>
      <c r="AB449" s="21">
        <f t="shared" si="104"/>
        <v>-1.5790389236196614</v>
      </c>
      <c r="AC449" s="21">
        <f t="shared" si="105"/>
        <v>-0.70297805990763529</v>
      </c>
    </row>
    <row r="450" spans="20:29" x14ac:dyDescent="0.2">
      <c r="T450" s="21">
        <f t="shared" si="96"/>
        <v>-0.97582736717262186</v>
      </c>
      <c r="U450" s="21">
        <f t="shared" si="97"/>
        <v>-0.61942481196115295</v>
      </c>
      <c r="V450" s="21">
        <f t="shared" si="98"/>
        <v>6.0134866306146932</v>
      </c>
      <c r="W450" s="21">
        <f t="shared" si="99"/>
        <v>-2.2138880057224979</v>
      </c>
      <c r="X450" s="21">
        <f t="shared" si="100"/>
        <v>0.25962598016830851</v>
      </c>
      <c r="Y450" s="21">
        <f t="shared" si="101"/>
        <v>-2.9486980990383795</v>
      </c>
      <c r="Z450" s="21">
        <f t="shared" si="102"/>
        <v>-6.2190704423234766E-3</v>
      </c>
      <c r="AA450" s="21">
        <f t="shared" si="103"/>
        <v>1.3677469785026695</v>
      </c>
      <c r="AB450" s="21">
        <f t="shared" si="104"/>
        <v>-2.1772315578458521</v>
      </c>
      <c r="AC450" s="21">
        <f t="shared" si="105"/>
        <v>-0.65122676591953987</v>
      </c>
    </row>
    <row r="451" spans="20:29" x14ac:dyDescent="0.2">
      <c r="T451" s="21">
        <f t="shared" si="96"/>
        <v>-1.6883314796726197</v>
      </c>
      <c r="U451" s="21">
        <f t="shared" si="97"/>
        <v>-1.0479858859794149</v>
      </c>
      <c r="V451" s="21">
        <f t="shared" si="98"/>
        <v>6.2330519999599119</v>
      </c>
      <c r="W451" s="21">
        <f t="shared" si="99"/>
        <v>-2.7643096262284494</v>
      </c>
      <c r="X451" s="21">
        <f t="shared" si="100"/>
        <v>1.1631978650451402E-2</v>
      </c>
      <c r="Y451" s="21">
        <f t="shared" si="101"/>
        <v>-3.3514546209729019</v>
      </c>
      <c r="Z451" s="21">
        <f t="shared" si="102"/>
        <v>-5.7731691923234851E-3</v>
      </c>
      <c r="AA451" s="21">
        <f t="shared" si="103"/>
        <v>2.3766977916574312</v>
      </c>
      <c r="AB451" s="21">
        <f t="shared" si="104"/>
        <v>-2.5092824572803751</v>
      </c>
      <c r="AC451" s="21">
        <f t="shared" si="105"/>
        <v>-0.63090476511596849</v>
      </c>
    </row>
    <row r="452" spans="20:29" x14ac:dyDescent="0.2">
      <c r="T452" s="21">
        <f t="shared" si="96"/>
        <v>-0.56698179800595305</v>
      </c>
      <c r="U452" s="21">
        <f t="shared" si="97"/>
        <v>-1.4107043758602913</v>
      </c>
      <c r="V452" s="21">
        <f t="shared" si="98"/>
        <v>6.5563520436801497</v>
      </c>
      <c r="W452" s="21">
        <f t="shared" si="99"/>
        <v>-2.98142765810345</v>
      </c>
      <c r="X452" s="21">
        <f t="shared" si="100"/>
        <v>1.0743384543308532E-2</v>
      </c>
      <c r="Y452" s="21">
        <f t="shared" si="101"/>
        <v>-3.3034356560324269</v>
      </c>
      <c r="Z452" s="21">
        <f t="shared" si="102"/>
        <v>-5.8256877935139173E-3</v>
      </c>
      <c r="AA452" s="21">
        <f t="shared" si="103"/>
        <v>3.4610047891871938</v>
      </c>
      <c r="AB452" s="21">
        <f t="shared" si="104"/>
        <v>-2.2946435778160872</v>
      </c>
      <c r="AC452" s="21">
        <f t="shared" si="105"/>
        <v>-0.5990566875564447</v>
      </c>
    </row>
    <row r="453" spans="20:29" x14ac:dyDescent="0.2">
      <c r="T453" s="21">
        <f t="shared" si="96"/>
        <v>4.2420417712499994</v>
      </c>
      <c r="U453" s="21">
        <f t="shared" si="97"/>
        <v>-1.6371749605922332</v>
      </c>
      <c r="V453" s="21">
        <f t="shared" si="98"/>
        <v>6.9051510242753977</v>
      </c>
      <c r="W453" s="21">
        <f t="shared" si="99"/>
        <v>-2.6509103952463078</v>
      </c>
      <c r="X453" s="21">
        <f t="shared" si="100"/>
        <v>-9.7205871468596217E-2</v>
      </c>
      <c r="Y453" s="21">
        <f t="shared" si="101"/>
        <v>-1.9482085044252839</v>
      </c>
      <c r="Z453" s="21">
        <f t="shared" si="102"/>
        <v>-6.2891901037561593E-2</v>
      </c>
      <c r="AA453" s="21">
        <f t="shared" si="103"/>
        <v>4.4634927200502901</v>
      </c>
      <c r="AB453" s="21">
        <f t="shared" si="104"/>
        <v>-0.36193593582204109</v>
      </c>
      <c r="AC453" s="21">
        <f t="shared" si="105"/>
        <v>-0.36827870779454003</v>
      </c>
    </row>
    <row r="454" spans="20:29" x14ac:dyDescent="0.2">
      <c r="T454" s="21">
        <f t="shared" si="96"/>
        <v>9.5689391421130949</v>
      </c>
      <c r="U454" s="21">
        <f t="shared" si="97"/>
        <v>-1.3248716902943443</v>
      </c>
      <c r="V454" s="21">
        <f t="shared" si="98"/>
        <v>7.2348217263289882</v>
      </c>
      <c r="W454" s="21">
        <f t="shared" si="99"/>
        <v>-1.2719311433117837</v>
      </c>
      <c r="X454" s="21">
        <f t="shared" si="100"/>
        <v>-8.3475614831691497E-2</v>
      </c>
      <c r="Y454" s="21">
        <f t="shared" si="101"/>
        <v>0.10674539066400257</v>
      </c>
      <c r="Z454" s="21">
        <f t="shared" si="102"/>
        <v>-0.14227065779351397</v>
      </c>
      <c r="AA454" s="21">
        <f t="shared" si="103"/>
        <v>3.4496759205264782</v>
      </c>
      <c r="AB454" s="21">
        <f t="shared" si="104"/>
        <v>1.568778289326767</v>
      </c>
      <c r="AC454" s="21">
        <f t="shared" si="105"/>
        <v>3.1471321134031505E-2</v>
      </c>
    </row>
    <row r="455" spans="20:29" x14ac:dyDescent="0.2">
      <c r="T455" s="21">
        <f t="shared" si="96"/>
        <v>14.604556786964284</v>
      </c>
      <c r="U455" s="21">
        <f t="shared" si="97"/>
        <v>-0.28973033481827315</v>
      </c>
      <c r="V455" s="21">
        <f t="shared" si="98"/>
        <v>7.1116328663587467</v>
      </c>
      <c r="W455" s="21">
        <f t="shared" si="99"/>
        <v>1.0598251057060732</v>
      </c>
      <c r="X455" s="21">
        <f t="shared" si="100"/>
        <v>-6.8000626647167689E-2</v>
      </c>
      <c r="Y455" s="21">
        <f t="shared" si="101"/>
        <v>2.9778454837890029</v>
      </c>
      <c r="Z455" s="21">
        <f t="shared" si="102"/>
        <v>-1.3899172577996888E-3</v>
      </c>
      <c r="AA455" s="21">
        <f t="shared" si="103"/>
        <v>0.61766265775862084</v>
      </c>
      <c r="AB455" s="21">
        <f t="shared" si="104"/>
        <v>2.1352722132553392</v>
      </c>
      <c r="AC455" s="21">
        <f t="shared" si="105"/>
        <v>1.0614440450626028</v>
      </c>
    </row>
    <row r="456" spans="20:29" x14ac:dyDescent="0.2">
      <c r="T456" s="21">
        <f t="shared" si="96"/>
        <v>20.031002264434523</v>
      </c>
      <c r="U456" s="21">
        <f t="shared" si="97"/>
        <v>0.88907015729455452</v>
      </c>
      <c r="V456" s="21">
        <f t="shared" si="98"/>
        <v>6.2922076681444565</v>
      </c>
      <c r="W456" s="21">
        <f t="shared" si="99"/>
        <v>3.915082540378692</v>
      </c>
      <c r="X456" s="21">
        <f t="shared" si="100"/>
        <v>-0.17057749515907236</v>
      </c>
      <c r="Y456" s="21">
        <f t="shared" si="101"/>
        <v>5.4780203431640055</v>
      </c>
      <c r="Z456" s="21">
        <f t="shared" si="102"/>
        <v>9.5110924736247993E-2</v>
      </c>
      <c r="AA456" s="21">
        <f t="shared" si="103"/>
        <v>-0.39711718509852179</v>
      </c>
      <c r="AB456" s="21">
        <f t="shared" si="104"/>
        <v>1.9941849770946227</v>
      </c>
      <c r="AC456" s="21">
        <f t="shared" si="105"/>
        <v>1.935019912264984</v>
      </c>
    </row>
    <row r="457" spans="20:29" x14ac:dyDescent="0.2">
      <c r="T457" s="21">
        <f t="shared" si="96"/>
        <v>20.011358509136901</v>
      </c>
      <c r="U457" s="21">
        <f t="shared" si="97"/>
        <v>1.5956781565799929</v>
      </c>
      <c r="V457" s="21">
        <f t="shared" si="98"/>
        <v>5.420003433174216</v>
      </c>
      <c r="W457" s="21">
        <f t="shared" si="99"/>
        <v>4.6794126963310756</v>
      </c>
      <c r="X457" s="21">
        <f t="shared" si="100"/>
        <v>-0.20965797066502478</v>
      </c>
      <c r="Y457" s="21">
        <f t="shared" si="101"/>
        <v>5.7375417895330481</v>
      </c>
      <c r="Z457" s="21">
        <f t="shared" si="102"/>
        <v>9.546115128386698E-2</v>
      </c>
      <c r="AA457" s="21">
        <f t="shared" si="103"/>
        <v>-0.54667526896756935</v>
      </c>
      <c r="AB457" s="21">
        <f t="shared" si="104"/>
        <v>2.0129033817374804</v>
      </c>
      <c r="AC457" s="21">
        <f t="shared" si="105"/>
        <v>1.2266968189614129</v>
      </c>
    </row>
    <row r="458" spans="20:29" x14ac:dyDescent="0.2">
      <c r="T458" s="21">
        <f t="shared" si="96"/>
        <v>17.842350616101186</v>
      </c>
      <c r="U458" s="21">
        <f t="shared" si="97"/>
        <v>1.8721519753602252</v>
      </c>
      <c r="V458" s="21">
        <f t="shared" si="98"/>
        <v>5.2255820510908677</v>
      </c>
      <c r="W458" s="21">
        <f t="shared" si="99"/>
        <v>4.3179482320751221</v>
      </c>
      <c r="X458" s="21">
        <f t="shared" si="100"/>
        <v>-0.1709211362900247</v>
      </c>
      <c r="Y458" s="21">
        <f t="shared" si="101"/>
        <v>4.4861201566461464</v>
      </c>
      <c r="Z458" s="21">
        <f t="shared" si="102"/>
        <v>9.5446954676724094E-2</v>
      </c>
      <c r="AA458" s="21">
        <f t="shared" si="103"/>
        <v>-0.48584109926518826</v>
      </c>
      <c r="AB458" s="21">
        <f t="shared" si="104"/>
        <v>1.8829390237612955</v>
      </c>
      <c r="AC458" s="21">
        <f t="shared" si="105"/>
        <v>0.61892867033046028</v>
      </c>
    </row>
    <row r="459" spans="20:29" x14ac:dyDescent="0.2">
      <c r="T459" s="21">
        <f t="shared" si="96"/>
        <v>11.428654442916667</v>
      </c>
      <c r="U459" s="21">
        <f t="shared" si="97"/>
        <v>1.5597288150627264</v>
      </c>
      <c r="V459" s="21">
        <f t="shared" si="98"/>
        <v>5.5392266638289698</v>
      </c>
      <c r="W459" s="21">
        <f t="shared" si="99"/>
        <v>2.3650004234739299</v>
      </c>
      <c r="X459" s="21">
        <f t="shared" si="100"/>
        <v>-4.9613486974548537E-2</v>
      </c>
      <c r="Y459" s="21">
        <f t="shared" si="101"/>
        <v>0.90036167816400248</v>
      </c>
      <c r="Z459" s="21">
        <f t="shared" si="102"/>
        <v>9.5438154141009895E-2</v>
      </c>
      <c r="AA459" s="21">
        <f t="shared" si="103"/>
        <v>-0.12739375736042691</v>
      </c>
      <c r="AB459" s="21">
        <f t="shared" si="104"/>
        <v>1.3366414216481957</v>
      </c>
      <c r="AC459" s="21">
        <f t="shared" si="105"/>
        <v>-0.19073506222906372</v>
      </c>
    </row>
    <row r="460" spans="20:29" x14ac:dyDescent="0.2">
      <c r="T460" s="21">
        <f t="shared" si="96"/>
        <v>4.6651659320833332</v>
      </c>
      <c r="U460" s="21">
        <f t="shared" si="97"/>
        <v>0.79300826878261432</v>
      </c>
      <c r="V460" s="21">
        <f t="shared" si="98"/>
        <v>5.7210948079956552</v>
      </c>
      <c r="W460" s="21">
        <f t="shared" si="99"/>
        <v>-7.1387709829641821E-2</v>
      </c>
      <c r="X460" s="21">
        <f t="shared" si="100"/>
        <v>0.10388068225164182</v>
      </c>
      <c r="Y460" s="21">
        <f t="shared" si="101"/>
        <v>-1.9503359813300447</v>
      </c>
      <c r="Z460" s="21">
        <f t="shared" si="102"/>
        <v>-1.6595017816092017E-3</v>
      </c>
      <c r="AA460" s="21">
        <f t="shared" si="103"/>
        <v>0.6482810526098115</v>
      </c>
      <c r="AB460" s="21">
        <f t="shared" si="104"/>
        <v>8.0213508672004608E-2</v>
      </c>
      <c r="AC460" s="21">
        <f t="shared" si="105"/>
        <v>-0.65792621675287311</v>
      </c>
    </row>
    <row r="461" spans="20:29" x14ac:dyDescent="0.2">
      <c r="T461" s="21">
        <f t="shared" si="96"/>
        <v>0.95277885163690712</v>
      </c>
      <c r="U461" s="21">
        <f t="shared" si="97"/>
        <v>0.14521817872332576</v>
      </c>
      <c r="V461" s="21">
        <f t="shared" si="98"/>
        <v>5.8764950377277643</v>
      </c>
      <c r="W461" s="21">
        <f t="shared" si="99"/>
        <v>-1.2877069182820224</v>
      </c>
      <c r="X461" s="21">
        <f t="shared" si="100"/>
        <v>0.27089255344211799</v>
      </c>
      <c r="Y461" s="21">
        <f t="shared" si="101"/>
        <v>-2.6725283871931396</v>
      </c>
      <c r="Z461" s="21">
        <f t="shared" si="102"/>
        <v>-9.1099863120894922E-2</v>
      </c>
      <c r="AA461" s="21">
        <f t="shared" si="103"/>
        <v>1.0653951968657642</v>
      </c>
      <c r="AB461" s="21">
        <f t="shared" si="104"/>
        <v>-1.6851871644529943</v>
      </c>
      <c r="AC461" s="21">
        <f t="shared" si="105"/>
        <v>-0.66870150074096835</v>
      </c>
    </row>
    <row r="462" spans="20:29" x14ac:dyDescent="0.2">
      <c r="T462" s="21">
        <f t="shared" si="96"/>
        <v>-1.1311510655059536</v>
      </c>
      <c r="U462" s="21">
        <f t="shared" si="97"/>
        <v>-0.62912431362781263</v>
      </c>
      <c r="V462" s="21">
        <f t="shared" si="98"/>
        <v>6.0023286414480452</v>
      </c>
      <c r="W462" s="21">
        <f t="shared" si="99"/>
        <v>-2.4150412140558322</v>
      </c>
      <c r="X462" s="21">
        <f t="shared" si="100"/>
        <v>0.27324635766830851</v>
      </c>
      <c r="Y462" s="21">
        <f t="shared" si="101"/>
        <v>-3.1966047423717132</v>
      </c>
      <c r="Z462" s="21">
        <f t="shared" si="102"/>
        <v>-6.9159637756568138E-3</v>
      </c>
      <c r="AA462" s="21">
        <f t="shared" si="103"/>
        <v>1.7360947276693359</v>
      </c>
      <c r="AB462" s="21">
        <f t="shared" si="104"/>
        <v>-2.2841622886791839</v>
      </c>
      <c r="AC462" s="21">
        <f t="shared" si="105"/>
        <v>-0.61096968591954004</v>
      </c>
    </row>
    <row r="463" spans="20:29" x14ac:dyDescent="0.2">
      <c r="T463" s="21">
        <f t="shared" si="96"/>
        <v>-1.3942925821726213</v>
      </c>
      <c r="U463" s="21">
        <f t="shared" si="97"/>
        <v>-1.012702477646144</v>
      </c>
      <c r="V463" s="21">
        <f t="shared" si="98"/>
        <v>6.1655789057932679</v>
      </c>
      <c r="W463" s="21">
        <f t="shared" si="99"/>
        <v>-2.8150446337284496</v>
      </c>
      <c r="X463" s="21">
        <f t="shared" si="100"/>
        <v>2.1219430317118093E-2</v>
      </c>
      <c r="Y463" s="21">
        <f t="shared" si="101"/>
        <v>-3.372588797639569</v>
      </c>
      <c r="Z463" s="21">
        <f t="shared" si="102"/>
        <v>-6.4760191923234622E-3</v>
      </c>
      <c r="AA463" s="21">
        <f t="shared" si="103"/>
        <v>2.7393837874907638</v>
      </c>
      <c r="AB463" s="21">
        <f t="shared" si="104"/>
        <v>-2.6001768372803751</v>
      </c>
      <c r="AC463" s="21">
        <f t="shared" si="105"/>
        <v>-0.51347836678263536</v>
      </c>
    </row>
    <row r="464" spans="20:29" x14ac:dyDescent="0.2">
      <c r="T464" s="21">
        <f t="shared" si="96"/>
        <v>0.95489259532738124</v>
      </c>
      <c r="U464" s="21">
        <f t="shared" si="97"/>
        <v>-1.2710203333602976</v>
      </c>
      <c r="V464" s="21">
        <f t="shared" si="98"/>
        <v>6.4089178078468478</v>
      </c>
      <c r="W464" s="21">
        <f t="shared" si="99"/>
        <v>-2.6230773906034495</v>
      </c>
      <c r="X464" s="21">
        <f t="shared" si="100"/>
        <v>1.4188723709975204E-2</v>
      </c>
      <c r="Y464" s="21">
        <f t="shared" si="101"/>
        <v>-2.7920246626990926</v>
      </c>
      <c r="Z464" s="21">
        <f t="shared" si="102"/>
        <v>-6.5344944601805899E-3</v>
      </c>
      <c r="AA464" s="21">
        <f t="shared" si="103"/>
        <v>3.8255606633538597</v>
      </c>
      <c r="AB464" s="21">
        <f t="shared" si="104"/>
        <v>-2.364459530316088</v>
      </c>
      <c r="AC464" s="21">
        <f t="shared" si="105"/>
        <v>-0.23666664338977828</v>
      </c>
    </row>
    <row r="465" spans="20:29" x14ac:dyDescent="0.2">
      <c r="T465" s="21">
        <f t="shared" si="96"/>
        <v>6.3010573287499998</v>
      </c>
      <c r="U465" s="21">
        <f t="shared" si="97"/>
        <v>-1.4495528889258367</v>
      </c>
      <c r="V465" s="21">
        <f t="shared" si="98"/>
        <v>6.6144106909420941</v>
      </c>
      <c r="W465" s="21">
        <f t="shared" si="99"/>
        <v>-1.9744578477463066</v>
      </c>
      <c r="X465" s="21">
        <f t="shared" si="100"/>
        <v>-7.8571418968596207E-2</v>
      </c>
      <c r="Y465" s="21">
        <f t="shared" si="101"/>
        <v>-1.1785784277586187</v>
      </c>
      <c r="Z465" s="21">
        <f t="shared" si="102"/>
        <v>-6.3606664370894905E-2</v>
      </c>
      <c r="AA465" s="21">
        <f t="shared" si="103"/>
        <v>4.8213722225502895</v>
      </c>
      <c r="AB465" s="21">
        <f t="shared" si="104"/>
        <v>-0.44720157165537522</v>
      </c>
      <c r="AC465" s="21">
        <f t="shared" si="105"/>
        <v>5.7238818038793104E-2</v>
      </c>
    </row>
    <row r="466" spans="20:29" x14ac:dyDescent="0.2">
      <c r="T466" s="21">
        <f t="shared" si="96"/>
        <v>11.855959393779763</v>
      </c>
      <c r="U466" s="21">
        <f t="shared" si="97"/>
        <v>-1.073213566961158</v>
      </c>
      <c r="V466" s="21">
        <f t="shared" si="98"/>
        <v>6.82601969049567</v>
      </c>
      <c r="W466" s="21">
        <f t="shared" si="99"/>
        <v>-0.42506549914511593</v>
      </c>
      <c r="X466" s="21">
        <f t="shared" si="100"/>
        <v>-7.986269566502488E-2</v>
      </c>
      <c r="Y466" s="21">
        <f t="shared" si="101"/>
        <v>1.0293698623306691</v>
      </c>
      <c r="Z466" s="21">
        <f t="shared" si="102"/>
        <v>-0.14299137779351395</v>
      </c>
      <c r="AA466" s="21">
        <f t="shared" si="103"/>
        <v>3.7077046080264791</v>
      </c>
      <c r="AB466" s="21">
        <f t="shared" si="104"/>
        <v>1.525612287660099</v>
      </c>
      <c r="AC466" s="21">
        <f t="shared" si="105"/>
        <v>0.48838736863403143</v>
      </c>
    </row>
    <row r="467" spans="20:29" x14ac:dyDescent="0.2">
      <c r="T467" s="21">
        <f t="shared" si="96"/>
        <v>17.204203757797618</v>
      </c>
      <c r="U467" s="21">
        <f t="shared" si="97"/>
        <v>3.5714205181761827E-2</v>
      </c>
      <c r="V467" s="21">
        <f t="shared" si="98"/>
        <v>6.5797922213587583</v>
      </c>
      <c r="W467" s="21">
        <f t="shared" si="99"/>
        <v>2.0835965007060739</v>
      </c>
      <c r="X467" s="21">
        <f t="shared" si="100"/>
        <v>-8.2587974147167703E-2</v>
      </c>
      <c r="Y467" s="21">
        <f t="shared" si="101"/>
        <v>4.1074066721223375</v>
      </c>
      <c r="Z467" s="21">
        <f t="shared" si="102"/>
        <v>-2.1166655911330212E-3</v>
      </c>
      <c r="AA467" s="21">
        <f t="shared" si="103"/>
        <v>0.72173305442528801</v>
      </c>
      <c r="AB467" s="21">
        <f t="shared" si="104"/>
        <v>2.2346860057553375</v>
      </c>
      <c r="AC467" s="21">
        <f t="shared" si="105"/>
        <v>1.5259841775626026</v>
      </c>
    </row>
    <row r="468" spans="20:29" x14ac:dyDescent="0.2">
      <c r="T468" s="21">
        <f t="shared" si="96"/>
        <v>22.370743697767857</v>
      </c>
      <c r="U468" s="21">
        <f t="shared" si="97"/>
        <v>1.2777827222944325</v>
      </c>
      <c r="V468" s="21">
        <f t="shared" si="98"/>
        <v>5.6245517206444475</v>
      </c>
      <c r="W468" s="21">
        <f t="shared" si="99"/>
        <v>5.0245402812120252</v>
      </c>
      <c r="X468" s="21">
        <f t="shared" si="100"/>
        <v>-0.19399979099240569</v>
      </c>
      <c r="Y468" s="21">
        <f t="shared" si="101"/>
        <v>6.6204270864973385</v>
      </c>
      <c r="Z468" s="21">
        <f t="shared" si="102"/>
        <v>9.4379417236247987E-2</v>
      </c>
      <c r="AA468" s="21">
        <f t="shared" si="103"/>
        <v>-0.58390899009852082</v>
      </c>
      <c r="AB468" s="21">
        <f t="shared" si="104"/>
        <v>2.1082213387612896</v>
      </c>
      <c r="AC468" s="21">
        <f t="shared" si="105"/>
        <v>2.3987541080983172</v>
      </c>
    </row>
    <row r="469" spans="20:29" x14ac:dyDescent="0.2">
      <c r="T469" s="21">
        <f t="shared" si="96"/>
        <v>21.923682774136903</v>
      </c>
      <c r="U469" s="21">
        <f t="shared" si="97"/>
        <v>2.0358993082465986</v>
      </c>
      <c r="V469" s="21">
        <f t="shared" si="98"/>
        <v>4.6191903915075159</v>
      </c>
      <c r="W469" s="21">
        <f t="shared" si="99"/>
        <v>5.8298334696644085</v>
      </c>
      <c r="X469" s="21">
        <f t="shared" si="100"/>
        <v>-0.22701786816502478</v>
      </c>
      <c r="Y469" s="21">
        <f t="shared" si="101"/>
        <v>6.8895696161997169</v>
      </c>
      <c r="Z469" s="21">
        <f t="shared" si="102"/>
        <v>9.4687466283866956E-2</v>
      </c>
      <c r="AA469" s="21">
        <f t="shared" si="103"/>
        <v>-1.0829860598009027</v>
      </c>
      <c r="AB469" s="21">
        <f t="shared" si="104"/>
        <v>2.0754705359041488</v>
      </c>
      <c r="AC469" s="21">
        <f t="shared" si="105"/>
        <v>1.6890454722947459</v>
      </c>
    </row>
    <row r="470" spans="20:29" x14ac:dyDescent="0.2">
      <c r="T470" s="21">
        <f t="shared" si="96"/>
        <v>19.229152966934521</v>
      </c>
      <c r="U470" s="21">
        <f t="shared" si="97"/>
        <v>2.355850502026783</v>
      </c>
      <c r="V470" s="21">
        <f t="shared" si="98"/>
        <v>4.2946636735908612</v>
      </c>
      <c r="W470" s="21">
        <f t="shared" si="99"/>
        <v>5.4821540904084554</v>
      </c>
      <c r="X470" s="21">
        <f t="shared" si="100"/>
        <v>-0.1853108829566914</v>
      </c>
      <c r="Y470" s="21">
        <f t="shared" si="101"/>
        <v>5.6240135358128143</v>
      </c>
      <c r="Z470" s="21">
        <f t="shared" si="102"/>
        <v>9.466547051005747E-2</v>
      </c>
      <c r="AA470" s="21">
        <f t="shared" si="103"/>
        <v>-1.3999035975985219</v>
      </c>
      <c r="AB470" s="21">
        <f t="shared" si="104"/>
        <v>1.8826433837612946</v>
      </c>
      <c r="AC470" s="21">
        <f t="shared" si="105"/>
        <v>1.0803883603304603</v>
      </c>
    </row>
    <row r="471" spans="20:29" x14ac:dyDescent="0.2">
      <c r="T471" s="21">
        <f t="shared" si="96"/>
        <v>12.100150412083334</v>
      </c>
      <c r="U471" s="21">
        <f t="shared" si="97"/>
        <v>2.0732938775624916</v>
      </c>
      <c r="V471" s="21">
        <f t="shared" si="98"/>
        <v>4.4655070021622976</v>
      </c>
      <c r="W471" s="21">
        <f t="shared" si="99"/>
        <v>3.5217113151405979</v>
      </c>
      <c r="X471" s="21">
        <f t="shared" si="100"/>
        <v>-4.4726070307881893E-2</v>
      </c>
      <c r="Y471" s="21">
        <f t="shared" si="101"/>
        <v>1.983603141497337</v>
      </c>
      <c r="Z471" s="21">
        <f t="shared" si="102"/>
        <v>9.4648870807676561E-2</v>
      </c>
      <c r="AA471" s="21">
        <f t="shared" si="103"/>
        <v>-1.5013369256937601</v>
      </c>
      <c r="AB471" s="21">
        <f t="shared" si="104"/>
        <v>1.2383699316481973</v>
      </c>
      <c r="AC471" s="21">
        <f t="shared" si="105"/>
        <v>0.26908934777093602</v>
      </c>
    </row>
    <row r="472" spans="20:29" x14ac:dyDescent="0.2">
      <c r="T472" s="21">
        <f t="shared" si="96"/>
        <v>4.3109010920833324</v>
      </c>
      <c r="U472" s="21">
        <f t="shared" si="97"/>
        <v>1.3102100096158438</v>
      </c>
      <c r="V472" s="21">
        <f t="shared" si="98"/>
        <v>4.5150178663289751</v>
      </c>
      <c r="W472" s="21">
        <f t="shared" si="99"/>
        <v>1.0549774635036915</v>
      </c>
      <c r="X472" s="21">
        <f t="shared" si="100"/>
        <v>0.12512809225164179</v>
      </c>
      <c r="Y472" s="21">
        <f t="shared" si="101"/>
        <v>-0.93926922633004395</v>
      </c>
      <c r="Z472" s="21">
        <f t="shared" si="102"/>
        <v>-2.4496367816091991E-3</v>
      </c>
      <c r="AA472" s="21">
        <f t="shared" si="103"/>
        <v>-1.2995011040568551</v>
      </c>
      <c r="AB472" s="21">
        <f t="shared" si="104"/>
        <v>-0.25641063799466135</v>
      </c>
      <c r="AC472" s="21">
        <f t="shared" si="105"/>
        <v>-0.19678797425287331</v>
      </c>
    </row>
    <row r="473" spans="20:29" x14ac:dyDescent="0.2">
      <c r="T473" s="21">
        <f t="shared" si="96"/>
        <v>8.8532874702380582E-3</v>
      </c>
      <c r="U473" s="21">
        <f t="shared" si="97"/>
        <v>0.6442009253901233</v>
      </c>
      <c r="V473" s="21">
        <f t="shared" si="98"/>
        <v>4.5536915393944071</v>
      </c>
      <c r="W473" s="21">
        <f t="shared" si="99"/>
        <v>-0.23019438828202032</v>
      </c>
      <c r="X473" s="21">
        <f t="shared" si="100"/>
        <v>0.30171086094211802</v>
      </c>
      <c r="Y473" s="21">
        <f t="shared" si="101"/>
        <v>-1.8075405380264709</v>
      </c>
      <c r="Z473" s="21">
        <f t="shared" si="102"/>
        <v>-9.1889988954228272E-2</v>
      </c>
      <c r="AA473" s="21">
        <f t="shared" si="103"/>
        <v>-1.0673015081342361</v>
      </c>
      <c r="AB473" s="21">
        <f t="shared" si="104"/>
        <v>-2.0971445094529919</v>
      </c>
      <c r="AC473" s="21">
        <f t="shared" si="105"/>
        <v>-0.19667393740763517</v>
      </c>
    </row>
    <row r="474" spans="20:29" x14ac:dyDescent="0.2">
      <c r="T474" s="21">
        <f t="shared" si="96"/>
        <v>-2.6018958588392866</v>
      </c>
      <c r="U474" s="21">
        <f t="shared" si="97"/>
        <v>-0.20736121196102886</v>
      </c>
      <c r="V474" s="21">
        <f t="shared" si="98"/>
        <v>4.6324079097813637</v>
      </c>
      <c r="W474" s="21">
        <f t="shared" si="99"/>
        <v>-1.5332486998891648</v>
      </c>
      <c r="X474" s="21">
        <f t="shared" si="100"/>
        <v>0.31249899433497513</v>
      </c>
      <c r="Y474" s="21">
        <f t="shared" si="101"/>
        <v>-2.4906249198717116</v>
      </c>
      <c r="Z474" s="21">
        <f t="shared" si="102"/>
        <v>-7.7120546089901321E-3</v>
      </c>
      <c r="AA474" s="21">
        <f t="shared" si="103"/>
        <v>-0.34028813066399777</v>
      </c>
      <c r="AB474" s="21">
        <f t="shared" si="104"/>
        <v>-2.70261463284585</v>
      </c>
      <c r="AC474" s="21">
        <f t="shared" si="105"/>
        <v>-0.26494465258620681</v>
      </c>
    </row>
    <row r="475" spans="20:29" x14ac:dyDescent="0.2">
      <c r="T475" s="21">
        <f t="shared" si="96"/>
        <v>-3.7082415555059542</v>
      </c>
      <c r="U475" s="21">
        <f t="shared" si="97"/>
        <v>-0.66438501431275654</v>
      </c>
      <c r="V475" s="21">
        <f t="shared" si="98"/>
        <v>4.7878997149599485</v>
      </c>
      <c r="W475" s="21">
        <f t="shared" si="99"/>
        <v>-2.1951129662284492</v>
      </c>
      <c r="X475" s="21">
        <f t="shared" si="100"/>
        <v>6.6114213650451392E-2</v>
      </c>
      <c r="Y475" s="21">
        <f t="shared" si="101"/>
        <v>-3.0251288468062354</v>
      </c>
      <c r="Z475" s="21">
        <f t="shared" si="102"/>
        <v>-7.2780000256567889E-3</v>
      </c>
      <c r="AA475" s="21">
        <f t="shared" si="103"/>
        <v>0.6811100091574307</v>
      </c>
      <c r="AB475" s="21">
        <f t="shared" si="104"/>
        <v>-3.0284998689470406</v>
      </c>
      <c r="AC475" s="21">
        <f t="shared" si="105"/>
        <v>-0.32294651344930181</v>
      </c>
    </row>
    <row r="476" spans="20:29" x14ac:dyDescent="0.2">
      <c r="T476" s="21">
        <f t="shared" si="96"/>
        <v>-2.8167623521726171</v>
      </c>
      <c r="U476" s="21">
        <f t="shared" si="97"/>
        <v>-1.0307249233601397</v>
      </c>
      <c r="V476" s="21">
        <f t="shared" si="98"/>
        <v>5.0575981753468398</v>
      </c>
      <c r="W476" s="21">
        <f t="shared" si="99"/>
        <v>-2.4903608456034503</v>
      </c>
      <c r="X476" s="21">
        <f t="shared" si="100"/>
        <v>6.2820813709975165E-2</v>
      </c>
      <c r="Y476" s="21">
        <f t="shared" si="101"/>
        <v>-2.9888144851990939</v>
      </c>
      <c r="Z476" s="21">
        <f t="shared" si="102"/>
        <v>-7.3423677935139098E-3</v>
      </c>
      <c r="AA476" s="21">
        <f t="shared" si="103"/>
        <v>1.7700910633538596</v>
      </c>
      <c r="AB476" s="21">
        <f t="shared" si="104"/>
        <v>-2.8048473361494208</v>
      </c>
      <c r="AC476" s="21">
        <f t="shared" si="105"/>
        <v>-0.38518383088977803</v>
      </c>
    </row>
    <row r="477" spans="20:29" x14ac:dyDescent="0.2">
      <c r="T477" s="21">
        <f t="shared" si="96"/>
        <v>1.7690323645833335</v>
      </c>
      <c r="U477" s="21">
        <f t="shared" si="97"/>
        <v>-1.2672052739256969</v>
      </c>
      <c r="V477" s="21">
        <f t="shared" si="98"/>
        <v>5.3198124284420771</v>
      </c>
      <c r="W477" s="21">
        <f t="shared" si="99"/>
        <v>-2.2553373769129741</v>
      </c>
      <c r="X477" s="21">
        <f t="shared" si="100"/>
        <v>-4.2105968135262961E-2</v>
      </c>
      <c r="Y477" s="21">
        <f t="shared" si="101"/>
        <v>-1.5280074010919513</v>
      </c>
      <c r="Z477" s="21">
        <f t="shared" si="102"/>
        <v>-6.4420430204228218E-2</v>
      </c>
      <c r="AA477" s="21">
        <f t="shared" si="103"/>
        <v>2.7687337300502888</v>
      </c>
      <c r="AB477" s="21">
        <f t="shared" si="104"/>
        <v>-0.86418255415537448</v>
      </c>
      <c r="AC477" s="21">
        <f t="shared" si="105"/>
        <v>-0.2982554977945398</v>
      </c>
    </row>
    <row r="478" spans="20:29" x14ac:dyDescent="0.2">
      <c r="T478" s="21">
        <f t="shared" si="96"/>
        <v>7.0654677087797628</v>
      </c>
      <c r="U478" s="21">
        <f t="shared" si="97"/>
        <v>-0.93429246612788575</v>
      </c>
      <c r="V478" s="21">
        <f t="shared" si="98"/>
        <v>5.5823915054956501</v>
      </c>
      <c r="W478" s="21">
        <f t="shared" si="99"/>
        <v>-0.8925596216451166</v>
      </c>
      <c r="X478" s="21">
        <f t="shared" si="100"/>
        <v>-4.0444915665024811E-2</v>
      </c>
      <c r="Y478" s="21">
        <f t="shared" si="101"/>
        <v>0.55647292649733515</v>
      </c>
      <c r="Z478" s="21">
        <f t="shared" si="102"/>
        <v>-0.14381103612684729</v>
      </c>
      <c r="AA478" s="21">
        <f t="shared" si="103"/>
        <v>1.7382013705264783</v>
      </c>
      <c r="AB478" s="21">
        <f t="shared" si="104"/>
        <v>1.1089650118267675</v>
      </c>
      <c r="AC478" s="21">
        <f t="shared" si="105"/>
        <v>9.0547301134031533E-2</v>
      </c>
    </row>
    <row r="479" spans="20:29" x14ac:dyDescent="0.2">
      <c r="T479" s="21">
        <f t="shared" si="96"/>
        <v>12.256838687797618</v>
      </c>
      <c r="U479" s="21">
        <f t="shared" si="97"/>
        <v>0.13179371351498048</v>
      </c>
      <c r="V479" s="21">
        <f t="shared" si="98"/>
        <v>5.3925605205254357</v>
      </c>
      <c r="W479" s="21">
        <f t="shared" si="99"/>
        <v>1.4506863365394063</v>
      </c>
      <c r="X479" s="21">
        <f t="shared" si="100"/>
        <v>-3.8899327480501039E-2</v>
      </c>
      <c r="Y479" s="21">
        <f t="shared" si="101"/>
        <v>3.4913391021223346</v>
      </c>
      <c r="Z479" s="21">
        <f t="shared" si="102"/>
        <v>-2.9422889244663519E-3</v>
      </c>
      <c r="AA479" s="21">
        <f t="shared" si="103"/>
        <v>-1.0737143780747127</v>
      </c>
      <c r="AB479" s="21">
        <f t="shared" si="104"/>
        <v>1.7836857515886733</v>
      </c>
      <c r="AC479" s="21">
        <f t="shared" si="105"/>
        <v>1.1223310500626029</v>
      </c>
    </row>
    <row r="480" spans="20:29" x14ac:dyDescent="0.2">
      <c r="T480" s="21">
        <f t="shared" si="96"/>
        <v>17.596761765267857</v>
      </c>
      <c r="U480" s="21">
        <f t="shared" si="97"/>
        <v>1.3323379789612773</v>
      </c>
      <c r="V480" s="21">
        <f t="shared" si="98"/>
        <v>4.4974250264777993</v>
      </c>
      <c r="W480" s="21">
        <f t="shared" si="99"/>
        <v>4.3003484453786918</v>
      </c>
      <c r="X480" s="21">
        <f t="shared" si="100"/>
        <v>-0.14755193099240574</v>
      </c>
      <c r="Y480" s="21">
        <f t="shared" si="101"/>
        <v>5.9824354989973383</v>
      </c>
      <c r="Z480" s="21">
        <f t="shared" si="102"/>
        <v>9.3548563069581314E-2</v>
      </c>
      <c r="AA480" s="21">
        <f t="shared" si="103"/>
        <v>-2.1186483892651884</v>
      </c>
      <c r="AB480" s="21">
        <f t="shared" si="104"/>
        <v>1.6612285029279574</v>
      </c>
      <c r="AC480" s="21">
        <f t="shared" si="105"/>
        <v>1.9956315597649841</v>
      </c>
    </row>
    <row r="481" spans="20:29" x14ac:dyDescent="0.2">
      <c r="T481" s="21">
        <f t="shared" si="96"/>
        <v>17.505602712470235</v>
      </c>
      <c r="U481" s="21">
        <f t="shared" si="97"/>
        <v>2.056483413246724</v>
      </c>
      <c r="V481" s="21">
        <f t="shared" si="98"/>
        <v>3.5506816073408771</v>
      </c>
      <c r="W481" s="21">
        <f t="shared" si="99"/>
        <v>5.0615287938310756</v>
      </c>
      <c r="X481" s="21">
        <f t="shared" si="100"/>
        <v>-0.18624141566502472</v>
      </c>
      <c r="Y481" s="21">
        <f t="shared" si="101"/>
        <v>6.2562971270330481</v>
      </c>
      <c r="Z481" s="21">
        <f t="shared" si="102"/>
        <v>9.3841919617200314E-2</v>
      </c>
      <c r="AA481" s="21">
        <f t="shared" si="103"/>
        <v>-2.310413068967569</v>
      </c>
      <c r="AB481" s="21">
        <f t="shared" si="104"/>
        <v>1.6957175017374819</v>
      </c>
      <c r="AC481" s="21">
        <f t="shared" si="105"/>
        <v>1.2877031239614127</v>
      </c>
    </row>
    <row r="482" spans="20:29" x14ac:dyDescent="0.2">
      <c r="T482" s="21">
        <f t="shared" si="96"/>
        <v>15.560633807767857</v>
      </c>
      <c r="U482" s="21">
        <f t="shared" si="97"/>
        <v>2.3502301811932966</v>
      </c>
      <c r="V482" s="21">
        <f t="shared" si="98"/>
        <v>3.2846640794241893</v>
      </c>
      <c r="W482" s="21">
        <f t="shared" si="99"/>
        <v>4.7099950304084546</v>
      </c>
      <c r="X482" s="21">
        <f t="shared" si="100"/>
        <v>-0.16581636962335805</v>
      </c>
      <c r="Y482" s="21">
        <f t="shared" si="101"/>
        <v>5.0734992549794793</v>
      </c>
      <c r="Z482" s="21">
        <f t="shared" si="102"/>
        <v>9.3778370510057468E-2</v>
      </c>
      <c r="AA482" s="21">
        <f t="shared" si="103"/>
        <v>-2.1558288600985218</v>
      </c>
      <c r="AB482" s="21">
        <f t="shared" si="104"/>
        <v>1.6886760404279624</v>
      </c>
      <c r="AC482" s="21">
        <f t="shared" si="105"/>
        <v>0.68143551116379375</v>
      </c>
    </row>
    <row r="483" spans="20:29" x14ac:dyDescent="0.2">
      <c r="T483" s="21">
        <f t="shared" si="96"/>
        <v>9.5372696479166663</v>
      </c>
      <c r="U483" s="21">
        <f t="shared" si="97"/>
        <v>2.059042168396104</v>
      </c>
      <c r="V483" s="21">
        <f t="shared" si="98"/>
        <v>3.5277247138289738</v>
      </c>
      <c r="W483" s="21">
        <f t="shared" si="99"/>
        <v>2.786856458473931</v>
      </c>
      <c r="X483" s="21">
        <f t="shared" si="100"/>
        <v>-5.0298395307881827E-2</v>
      </c>
      <c r="Y483" s="21">
        <f t="shared" si="101"/>
        <v>1.6013344339973337</v>
      </c>
      <c r="Z483" s="21">
        <f t="shared" si="102"/>
        <v>9.3720217474343254E-2</v>
      </c>
      <c r="AA483" s="21">
        <f t="shared" si="103"/>
        <v>-1.6712800640270933</v>
      </c>
      <c r="AB483" s="21">
        <f t="shared" si="104"/>
        <v>1.3032033333148654</v>
      </c>
      <c r="AC483" s="21">
        <f t="shared" si="105"/>
        <v>-0.11303804056239702</v>
      </c>
    </row>
    <row r="484" spans="20:29" x14ac:dyDescent="0.2">
      <c r="T484" s="21">
        <f t="shared" si="96"/>
        <v>3.1461058420833341</v>
      </c>
      <c r="U484" s="21">
        <f t="shared" si="97"/>
        <v>1.3053475412825719</v>
      </c>
      <c r="V484" s="21">
        <f t="shared" si="98"/>
        <v>3.6475576154956286</v>
      </c>
      <c r="W484" s="21">
        <f t="shared" si="99"/>
        <v>0.39452297267035785</v>
      </c>
      <c r="X484" s="21">
        <f t="shared" si="100"/>
        <v>0.10224345725164186</v>
      </c>
      <c r="Y484" s="21">
        <f t="shared" si="101"/>
        <v>-1.1561383021633809</v>
      </c>
      <c r="Z484" s="21">
        <f t="shared" si="102"/>
        <v>-3.3773459482758506E-3</v>
      </c>
      <c r="AA484" s="21">
        <f t="shared" si="103"/>
        <v>-0.71704082405685554</v>
      </c>
      <c r="AB484" s="21">
        <f t="shared" si="104"/>
        <v>0.13196261700534073</v>
      </c>
      <c r="AC484" s="21">
        <f t="shared" si="105"/>
        <v>-0.55897921925287319</v>
      </c>
    </row>
    <row r="485" spans="20:29" x14ac:dyDescent="0.2">
      <c r="T485" s="21">
        <f t="shared" si="96"/>
        <v>-8.76541133630937E-2</v>
      </c>
      <c r="U485" s="21">
        <f t="shared" si="97"/>
        <v>0.68772916288980923</v>
      </c>
      <c r="V485" s="21">
        <f t="shared" si="98"/>
        <v>3.7468906968944253</v>
      </c>
      <c r="W485" s="21">
        <f t="shared" si="99"/>
        <v>-0.76449523161535593</v>
      </c>
      <c r="X485" s="21">
        <f t="shared" si="100"/>
        <v>0.26182348927545135</v>
      </c>
      <c r="Y485" s="21">
        <f t="shared" si="101"/>
        <v>-1.8318334830264735</v>
      </c>
      <c r="Z485" s="21">
        <f t="shared" si="102"/>
        <v>-9.2817690620894885E-2</v>
      </c>
      <c r="AA485" s="21">
        <f t="shared" si="103"/>
        <v>5.5633424365763684E-2</v>
      </c>
      <c r="AB485" s="21">
        <f t="shared" si="104"/>
        <v>-1.6147914186196584</v>
      </c>
      <c r="AC485" s="21">
        <f t="shared" si="105"/>
        <v>-0.53580379240763509</v>
      </c>
    </row>
    <row r="486" spans="20:29" x14ac:dyDescent="0.2">
      <c r="T486" s="21">
        <f t="shared" si="96"/>
        <v>-1.6587590180059539</v>
      </c>
      <c r="U486" s="21">
        <f t="shared" si="97"/>
        <v>-3.8710903627929838E-2</v>
      </c>
      <c r="V486" s="21">
        <f t="shared" si="98"/>
        <v>3.8837347881147224</v>
      </c>
      <c r="W486" s="21">
        <f t="shared" si="99"/>
        <v>-1.7792675457224982</v>
      </c>
      <c r="X486" s="21">
        <f t="shared" si="100"/>
        <v>0.25176445850164186</v>
      </c>
      <c r="Y486" s="21">
        <f t="shared" si="101"/>
        <v>-2.2599157632050471</v>
      </c>
      <c r="Z486" s="21">
        <f t="shared" si="102"/>
        <v>-8.6397496089901105E-3</v>
      </c>
      <c r="AA486" s="21">
        <f t="shared" si="103"/>
        <v>0.92504327266933561</v>
      </c>
      <c r="AB486" s="21">
        <f t="shared" si="104"/>
        <v>-2.1984359895125163</v>
      </c>
      <c r="AC486" s="21">
        <f t="shared" si="105"/>
        <v>-0.43433542091953992</v>
      </c>
    </row>
    <row r="487" spans="20:29" x14ac:dyDescent="0.2">
      <c r="T487" s="21">
        <f t="shared" si="96"/>
        <v>-2.0976983146726198</v>
      </c>
      <c r="U487" s="21">
        <f t="shared" si="97"/>
        <v>-0.4344045459794188</v>
      </c>
      <c r="V487" s="21">
        <f t="shared" si="98"/>
        <v>4.0693366357932774</v>
      </c>
      <c r="W487" s="21">
        <f t="shared" si="99"/>
        <v>-2.2287729395617841</v>
      </c>
      <c r="X487" s="21">
        <f t="shared" si="100"/>
        <v>6.1235394837848012E-3</v>
      </c>
      <c r="Y487" s="21">
        <f t="shared" si="101"/>
        <v>-2.4706878701395683</v>
      </c>
      <c r="Z487" s="21">
        <f t="shared" si="102"/>
        <v>-8.2056175256567943E-3</v>
      </c>
      <c r="AA487" s="21">
        <f t="shared" si="103"/>
        <v>1.976827359990764</v>
      </c>
      <c r="AB487" s="21">
        <f t="shared" si="104"/>
        <v>-2.5217460672803744</v>
      </c>
      <c r="AC487" s="21">
        <f t="shared" si="105"/>
        <v>-0.4861691351159686</v>
      </c>
    </row>
    <row r="488" spans="20:29" x14ac:dyDescent="0.2">
      <c r="T488" s="21">
        <f t="shared" si="96"/>
        <v>-0.52463141550595083</v>
      </c>
      <c r="U488" s="21">
        <f t="shared" si="97"/>
        <v>-0.76612226252689197</v>
      </c>
      <c r="V488" s="21">
        <f t="shared" si="98"/>
        <v>4.3375346486801902</v>
      </c>
      <c r="W488" s="21">
        <f t="shared" si="99"/>
        <v>-2.2754183489367827</v>
      </c>
      <c r="X488" s="21">
        <f t="shared" si="100"/>
        <v>4.995333709975236E-3</v>
      </c>
      <c r="Y488" s="21">
        <f t="shared" si="101"/>
        <v>-2.1769180010324245</v>
      </c>
      <c r="Z488" s="21">
        <f t="shared" si="102"/>
        <v>-8.2699036268472637E-3</v>
      </c>
      <c r="AA488" s="21">
        <f t="shared" si="103"/>
        <v>3.0721028158538597</v>
      </c>
      <c r="AB488" s="21">
        <f t="shared" si="104"/>
        <v>-2.2985551136494209</v>
      </c>
      <c r="AC488" s="21">
        <f t="shared" si="105"/>
        <v>-0.4139953567231115</v>
      </c>
    </row>
    <row r="489" spans="20:29" x14ac:dyDescent="0.2">
      <c r="T489" s="21">
        <f t="shared" si="96"/>
        <v>4.5768633237500005</v>
      </c>
      <c r="U489" s="21">
        <f t="shared" si="97"/>
        <v>-0.94773709309208698</v>
      </c>
      <c r="V489" s="21">
        <f t="shared" si="98"/>
        <v>4.6249774026087636</v>
      </c>
      <c r="W489" s="21">
        <f t="shared" si="99"/>
        <v>-1.8073795802463066</v>
      </c>
      <c r="X489" s="21">
        <f t="shared" si="100"/>
        <v>-9.4735155635262858E-2</v>
      </c>
      <c r="Y489" s="21">
        <f t="shared" si="101"/>
        <v>-0.6805410902586182</v>
      </c>
      <c r="Z489" s="21">
        <f t="shared" si="102"/>
        <v>-6.5347884370894893E-2</v>
      </c>
      <c r="AA489" s="21">
        <f t="shared" si="103"/>
        <v>4.0725977833836211</v>
      </c>
      <c r="AB489" s="21">
        <f t="shared" si="104"/>
        <v>-0.37076707998870795</v>
      </c>
      <c r="AC489" s="21">
        <f t="shared" si="105"/>
        <v>-0.15421206362787337</v>
      </c>
    </row>
    <row r="490" spans="20:29" x14ac:dyDescent="0.2">
      <c r="T490" s="21">
        <f t="shared" si="96"/>
        <v>9.8746388187797614</v>
      </c>
      <c r="U490" s="21">
        <f t="shared" si="97"/>
        <v>-0.59391465779447117</v>
      </c>
      <c r="V490" s="21">
        <f t="shared" si="98"/>
        <v>4.8965426354956492</v>
      </c>
      <c r="W490" s="21">
        <f t="shared" si="99"/>
        <v>-0.36502914747845017</v>
      </c>
      <c r="X490" s="21">
        <f t="shared" si="100"/>
        <v>-7.5243805665024782E-2</v>
      </c>
      <c r="Y490" s="21">
        <f t="shared" si="101"/>
        <v>1.3573693339973349</v>
      </c>
      <c r="Z490" s="21">
        <f t="shared" si="102"/>
        <v>-0.14473840862684731</v>
      </c>
      <c r="AA490" s="21">
        <f t="shared" si="103"/>
        <v>3.002885781359812</v>
      </c>
      <c r="AB490" s="21">
        <f t="shared" si="104"/>
        <v>1.542660685160099</v>
      </c>
      <c r="AC490" s="21">
        <f t="shared" si="105"/>
        <v>0.2541061053006981</v>
      </c>
    </row>
    <row r="491" spans="20:29" x14ac:dyDescent="0.2">
      <c r="T491" s="21">
        <f t="shared" si="96"/>
        <v>15.127611833630951</v>
      </c>
      <c r="U491" s="21">
        <f t="shared" si="97"/>
        <v>0.48932240018177708</v>
      </c>
      <c r="V491" s="21">
        <f t="shared" si="98"/>
        <v>4.716217876358769</v>
      </c>
      <c r="W491" s="21">
        <f t="shared" si="99"/>
        <v>2.0270226832060727</v>
      </c>
      <c r="X491" s="21">
        <f t="shared" si="100"/>
        <v>-6.969347581383431E-2</v>
      </c>
      <c r="Y491" s="21">
        <f t="shared" si="101"/>
        <v>4.3521082954556682</v>
      </c>
      <c r="Z491" s="21">
        <f t="shared" si="102"/>
        <v>-3.869654757799712E-3</v>
      </c>
      <c r="AA491" s="21">
        <f t="shared" si="103"/>
        <v>0.12521654359195389</v>
      </c>
      <c r="AB491" s="21">
        <f t="shared" si="104"/>
        <v>2.2011386832553388</v>
      </c>
      <c r="AC491" s="21">
        <f t="shared" si="105"/>
        <v>1.2901501475626029</v>
      </c>
    </row>
    <row r="492" spans="20:29" x14ac:dyDescent="0.2">
      <c r="T492" s="21">
        <f t="shared" si="96"/>
        <v>20.544432626101191</v>
      </c>
      <c r="U492" s="21">
        <f t="shared" si="97"/>
        <v>1.707200650627783</v>
      </c>
      <c r="V492" s="21">
        <f t="shared" si="98"/>
        <v>3.8325830581444507</v>
      </c>
      <c r="W492" s="21">
        <f t="shared" si="99"/>
        <v>4.9150353537120246</v>
      </c>
      <c r="X492" s="21">
        <f t="shared" si="100"/>
        <v>-0.17854174182573909</v>
      </c>
      <c r="Y492" s="21">
        <f t="shared" si="101"/>
        <v>6.8825976398306707</v>
      </c>
      <c r="Z492" s="21">
        <f t="shared" si="102"/>
        <v>9.2615389736247972E-2</v>
      </c>
      <c r="AA492" s="21">
        <f t="shared" si="103"/>
        <v>-0.98019895593185535</v>
      </c>
      <c r="AB492" s="21">
        <f t="shared" si="104"/>
        <v>2.1094452604279592</v>
      </c>
      <c r="AC492" s="21">
        <f t="shared" si="105"/>
        <v>2.1636953047649841</v>
      </c>
    </row>
    <row r="493" spans="20:29" x14ac:dyDescent="0.2">
      <c r="T493" s="21">
        <f t="shared" si="96"/>
        <v>20.395064711636902</v>
      </c>
      <c r="U493" s="21">
        <f t="shared" si="97"/>
        <v>2.4482172199132037</v>
      </c>
      <c r="V493" s="21">
        <f t="shared" si="98"/>
        <v>2.9043879681742055</v>
      </c>
      <c r="W493" s="21">
        <f t="shared" si="99"/>
        <v>5.6941832529977416</v>
      </c>
      <c r="X493" s="21">
        <f t="shared" si="100"/>
        <v>-0.21521462233169147</v>
      </c>
      <c r="Y493" s="21">
        <f t="shared" si="101"/>
        <v>7.1525664878663804</v>
      </c>
      <c r="Z493" s="21">
        <f t="shared" si="102"/>
        <v>9.2973442117200294E-2</v>
      </c>
      <c r="AA493" s="21">
        <f t="shared" si="103"/>
        <v>-1.2713819481342366</v>
      </c>
      <c r="AB493" s="21">
        <f t="shared" si="104"/>
        <v>2.1350245967374804</v>
      </c>
      <c r="AC493" s="21">
        <f t="shared" si="105"/>
        <v>1.4543101039614128</v>
      </c>
    </row>
    <row r="494" spans="20:29" x14ac:dyDescent="0.2">
      <c r="T494" s="21">
        <f t="shared" si="96"/>
        <v>17.958844815267856</v>
      </c>
      <c r="U494" s="21">
        <f t="shared" si="97"/>
        <v>2.7541506736932888</v>
      </c>
      <c r="V494" s="21">
        <f t="shared" si="98"/>
        <v>2.6581114994241943</v>
      </c>
      <c r="W494" s="21">
        <f t="shared" si="99"/>
        <v>5.3358011545751216</v>
      </c>
      <c r="X494" s="21">
        <f t="shared" si="100"/>
        <v>-0.17149424879002473</v>
      </c>
      <c r="Y494" s="21">
        <f t="shared" si="101"/>
        <v>5.8911267841461452</v>
      </c>
      <c r="Z494" s="21">
        <f t="shared" si="102"/>
        <v>9.3000612176724118E-2</v>
      </c>
      <c r="AA494" s="21">
        <f t="shared" si="103"/>
        <v>-1.4453995559318558</v>
      </c>
      <c r="AB494" s="21">
        <f t="shared" si="104"/>
        <v>1.9967277479279613</v>
      </c>
      <c r="AC494" s="21">
        <f t="shared" si="105"/>
        <v>0.84682640199712678</v>
      </c>
    </row>
    <row r="495" spans="20:29" x14ac:dyDescent="0.2">
      <c r="T495" s="21">
        <f t="shared" si="96"/>
        <v>11.12729195875</v>
      </c>
      <c r="U495" s="21">
        <f t="shared" si="97"/>
        <v>2.4657804500624252</v>
      </c>
      <c r="V495" s="21">
        <f t="shared" si="98"/>
        <v>2.9153252954956486</v>
      </c>
      <c r="W495" s="21">
        <f t="shared" si="99"/>
        <v>3.3738290484739304</v>
      </c>
      <c r="X495" s="21">
        <f t="shared" si="100"/>
        <v>-3.9174249474548506E-2</v>
      </c>
      <c r="Y495" s="21">
        <f t="shared" si="101"/>
        <v>2.2588645831640006</v>
      </c>
      <c r="Z495" s="21">
        <f t="shared" si="102"/>
        <v>9.3033178307676545E-2</v>
      </c>
      <c r="AA495" s="21">
        <f t="shared" si="103"/>
        <v>-1.3947140815270935</v>
      </c>
      <c r="AB495" s="21">
        <f t="shared" si="104"/>
        <v>1.4174377833148633</v>
      </c>
      <c r="AC495" s="21">
        <f t="shared" si="105"/>
        <v>3.6913813604269319E-2</v>
      </c>
    </row>
    <row r="496" spans="20:29" x14ac:dyDescent="0.2">
      <c r="T496" s="21">
        <f t="shared" si="96"/>
        <v>3.6871075645833331</v>
      </c>
      <c r="U496" s="21">
        <f t="shared" si="97"/>
        <v>1.6957996096158467</v>
      </c>
      <c r="V496" s="21">
        <f t="shared" si="98"/>
        <v>3.0305290621623158</v>
      </c>
      <c r="W496" s="21">
        <f t="shared" si="99"/>
        <v>0.88311211517035915</v>
      </c>
      <c r="X496" s="21">
        <f t="shared" si="100"/>
        <v>0.11405588558497515</v>
      </c>
      <c r="Y496" s="21">
        <f t="shared" si="101"/>
        <v>-0.70719770799671267</v>
      </c>
      <c r="Z496" s="21">
        <f t="shared" si="102"/>
        <v>-4.0683834482758696E-3</v>
      </c>
      <c r="AA496" s="21">
        <f t="shared" si="103"/>
        <v>-0.92729681155685517</v>
      </c>
      <c r="AB496" s="21">
        <f t="shared" si="104"/>
        <v>6.3741885338673754E-2</v>
      </c>
      <c r="AC496" s="21">
        <f t="shared" si="105"/>
        <v>-0.46156438675287337</v>
      </c>
    </row>
    <row r="497" spans="20:29" x14ac:dyDescent="0.2">
      <c r="T497" s="21">
        <f t="shared" si="96"/>
        <v>-0.78082004586309406</v>
      </c>
      <c r="U497" s="21">
        <f t="shared" si="97"/>
        <v>0.98272224789002394</v>
      </c>
      <c r="V497" s="21">
        <f t="shared" si="98"/>
        <v>3.1231654418944288</v>
      </c>
      <c r="W497" s="21">
        <f t="shared" si="99"/>
        <v>-0.50883335161535426</v>
      </c>
      <c r="X497" s="21">
        <f t="shared" si="100"/>
        <v>0.28477768010878468</v>
      </c>
      <c r="Y497" s="21">
        <f t="shared" si="101"/>
        <v>-1.7085732638598081</v>
      </c>
      <c r="Z497" s="21">
        <f t="shared" si="102"/>
        <v>-9.352925645422823E-2</v>
      </c>
      <c r="AA497" s="21">
        <f t="shared" si="103"/>
        <v>-0.52679801730090237</v>
      </c>
      <c r="AB497" s="21">
        <f t="shared" si="104"/>
        <v>-1.7710384361196621</v>
      </c>
      <c r="AC497" s="21">
        <f t="shared" si="105"/>
        <v>-0.56271232740763522</v>
      </c>
    </row>
    <row r="498" spans="20:29" x14ac:dyDescent="0.2">
      <c r="T498" s="21">
        <f t="shared" si="96"/>
        <v>-3.6876763255059535</v>
      </c>
      <c r="U498" s="21">
        <f t="shared" si="97"/>
        <v>7.6833734705587631E-2</v>
      </c>
      <c r="V498" s="21">
        <f t="shared" si="98"/>
        <v>3.260852582281359</v>
      </c>
      <c r="W498" s="21">
        <f t="shared" si="99"/>
        <v>-1.9397888598891644</v>
      </c>
      <c r="X498" s="21">
        <f t="shared" si="100"/>
        <v>0.2814369126683085</v>
      </c>
      <c r="Y498" s="21">
        <f t="shared" si="101"/>
        <v>-2.5100641798717138</v>
      </c>
      <c r="Z498" s="21">
        <f t="shared" si="102"/>
        <v>-9.3177904423234481E-3</v>
      </c>
      <c r="AA498" s="21">
        <f t="shared" si="103"/>
        <v>0.23480289766933549</v>
      </c>
      <c r="AB498" s="21">
        <f t="shared" si="104"/>
        <v>-2.3777442036791836</v>
      </c>
      <c r="AC498" s="21">
        <f t="shared" si="105"/>
        <v>-0.70468248675287315</v>
      </c>
    </row>
    <row r="499" spans="20:29" x14ac:dyDescent="0.2">
      <c r="T499" s="21">
        <f t="shared" si="96"/>
        <v>-5.1261808255059531</v>
      </c>
      <c r="U499" s="21">
        <f t="shared" si="97"/>
        <v>-0.44826969847940745</v>
      </c>
      <c r="V499" s="21">
        <f t="shared" si="98"/>
        <v>3.4501254399599475</v>
      </c>
      <c r="W499" s="21">
        <f t="shared" si="99"/>
        <v>-2.7727430145617831</v>
      </c>
      <c r="X499" s="21">
        <f t="shared" si="100"/>
        <v>4.00390553171181E-2</v>
      </c>
      <c r="Y499" s="21">
        <f t="shared" si="101"/>
        <v>-3.113117421806237</v>
      </c>
      <c r="Z499" s="21">
        <f t="shared" si="102"/>
        <v>-9.136872525656814E-3</v>
      </c>
      <c r="AA499" s="21">
        <f t="shared" si="103"/>
        <v>1.2491956124907642</v>
      </c>
      <c r="AB499" s="21">
        <f t="shared" si="104"/>
        <v>-2.7132058397803744</v>
      </c>
      <c r="AC499" s="21">
        <f t="shared" si="105"/>
        <v>-0.80905926428263519</v>
      </c>
    </row>
    <row r="500" spans="20:29" x14ac:dyDescent="0.2">
      <c r="T500" s="21">
        <f t="shared" si="96"/>
        <v>-4.5557389146726166</v>
      </c>
      <c r="U500" s="21">
        <f t="shared" si="97"/>
        <v>-0.91775393586044629</v>
      </c>
      <c r="V500" s="21">
        <f t="shared" si="98"/>
        <v>3.7301089595135011</v>
      </c>
      <c r="W500" s="21">
        <f t="shared" si="99"/>
        <v>-3.2196640122701172</v>
      </c>
      <c r="X500" s="21">
        <f t="shared" si="100"/>
        <v>4.2836393709975273E-2</v>
      </c>
      <c r="Y500" s="21">
        <f t="shared" si="101"/>
        <v>-3.1526653085324243</v>
      </c>
      <c r="Z500" s="21">
        <f t="shared" si="102"/>
        <v>-9.4543911268472614E-3</v>
      </c>
      <c r="AA500" s="21">
        <f t="shared" si="103"/>
        <v>2.3372190341871932</v>
      </c>
      <c r="AB500" s="21">
        <f t="shared" si="104"/>
        <v>-2.4942139928160874</v>
      </c>
      <c r="AC500" s="21">
        <f t="shared" si="105"/>
        <v>-0.87215552505644478</v>
      </c>
    </row>
    <row r="501" spans="20:29" x14ac:dyDescent="0.2">
      <c r="T501" s="21">
        <f t="shared" ref="T501:T564" si="106">SUM(D137:E137)</f>
        <v>-0.59123511958333408</v>
      </c>
      <c r="U501" s="21">
        <f t="shared" ref="U501:U564" si="107">SUM(H137:I137)</f>
        <v>-1.288562492259075</v>
      </c>
      <c r="V501" s="21">
        <f t="shared" ref="V501:V564" si="108">SUM(K137:L137)</f>
        <v>3.979169500942092</v>
      </c>
      <c r="W501" s="21">
        <f t="shared" ref="W501:W564" si="109">SUM(N137:O137)</f>
        <v>-3.1736767144129741</v>
      </c>
      <c r="X501" s="21">
        <f t="shared" ref="X501:X564" si="110">SUM(Q137:R137)</f>
        <v>-5.5503416468596189E-2</v>
      </c>
      <c r="Y501" s="21">
        <f t="shared" ref="Y501:Y564" si="111">SUM(T137:U137)</f>
        <v>-1.9843069044252841</v>
      </c>
      <c r="Z501" s="21">
        <f t="shared" ref="Z501:Z564" si="112">SUM(W137:X137)</f>
        <v>-6.6785604370894897E-2</v>
      </c>
      <c r="AA501" s="21">
        <f t="shared" ref="AA501:AA564" si="113">SUM(Z137:AA137)</f>
        <v>3.3366920692169555</v>
      </c>
      <c r="AB501" s="21">
        <f t="shared" ref="AB501:AB564" si="114">SUM(AC137:AD137)</f>
        <v>-0.56887737915537429</v>
      </c>
      <c r="AC501" s="21">
        <f t="shared" ref="AC501:AC564" si="115">SUM(AF137:AG137)</f>
        <v>-0.7693857369612066</v>
      </c>
    </row>
    <row r="502" spans="20:29" x14ac:dyDescent="0.2">
      <c r="T502" s="21">
        <f t="shared" si="106"/>
        <v>4.5937771296130965</v>
      </c>
      <c r="U502" s="21">
        <f t="shared" si="107"/>
        <v>-1.0394255219611068</v>
      </c>
      <c r="V502" s="21">
        <f t="shared" si="108"/>
        <v>4.2307724221623033</v>
      </c>
      <c r="W502" s="21">
        <f t="shared" si="109"/>
        <v>-1.8723881433117833</v>
      </c>
      <c r="X502" s="21">
        <f t="shared" si="110"/>
        <v>-5.957668899835819E-2</v>
      </c>
      <c r="Y502" s="21">
        <f t="shared" si="111"/>
        <v>0.13441613233066985</v>
      </c>
      <c r="Z502" s="21">
        <f t="shared" si="112"/>
        <v>-0.14642936112684729</v>
      </c>
      <c r="AA502" s="21">
        <f t="shared" si="113"/>
        <v>2.2768241055264782</v>
      </c>
      <c r="AB502" s="21">
        <f t="shared" si="114"/>
        <v>1.4028959418267668</v>
      </c>
      <c r="AC502" s="21">
        <f t="shared" si="115"/>
        <v>-0.33330975219930192</v>
      </c>
    </row>
    <row r="503" spans="20:29" x14ac:dyDescent="0.2">
      <c r="T503" s="21">
        <f t="shared" si="106"/>
        <v>9.4816830602976179</v>
      </c>
      <c r="U503" s="21">
        <f t="shared" si="107"/>
        <v>-5.7471218985028827E-2</v>
      </c>
      <c r="V503" s="21">
        <f t="shared" si="108"/>
        <v>4.0239049996920642</v>
      </c>
      <c r="W503" s="21">
        <f t="shared" si="109"/>
        <v>0.43873464653940664</v>
      </c>
      <c r="X503" s="21">
        <f t="shared" si="110"/>
        <v>-4.9015659980500975E-2</v>
      </c>
      <c r="Y503" s="21">
        <f t="shared" si="111"/>
        <v>3.0562749846223367</v>
      </c>
      <c r="Z503" s="21">
        <f t="shared" si="112"/>
        <v>-5.527082257799687E-3</v>
      </c>
      <c r="AA503" s="21">
        <f t="shared" si="113"/>
        <v>-0.64315248474137965</v>
      </c>
      <c r="AB503" s="21">
        <f t="shared" si="114"/>
        <v>2.0172838265886721</v>
      </c>
      <c r="AC503" s="21">
        <f t="shared" si="115"/>
        <v>0.70065374839593619</v>
      </c>
    </row>
    <row r="504" spans="20:29" x14ac:dyDescent="0.2">
      <c r="T504" s="21">
        <f t="shared" si="106"/>
        <v>14.460843088601191</v>
      </c>
      <c r="U504" s="21">
        <f t="shared" si="107"/>
        <v>1.0700190506275931</v>
      </c>
      <c r="V504" s="21">
        <f t="shared" si="108"/>
        <v>3.1165313206444409</v>
      </c>
      <c r="W504" s="21">
        <f t="shared" si="109"/>
        <v>3.2681328045453579</v>
      </c>
      <c r="X504" s="21">
        <f t="shared" si="110"/>
        <v>-0.15348770765907235</v>
      </c>
      <c r="Y504" s="21">
        <f t="shared" si="111"/>
        <v>5.5043498806640061</v>
      </c>
      <c r="Z504" s="21">
        <f t="shared" si="112"/>
        <v>9.0907459736248003E-2</v>
      </c>
      <c r="AA504" s="21">
        <f t="shared" si="113"/>
        <v>-1.8535965392651885</v>
      </c>
      <c r="AB504" s="21">
        <f t="shared" si="114"/>
        <v>1.844177610427959</v>
      </c>
      <c r="AC504" s="21">
        <f t="shared" si="115"/>
        <v>1.5738075480983174</v>
      </c>
    </row>
    <row r="505" spans="20:29" x14ac:dyDescent="0.2">
      <c r="T505" s="21">
        <f t="shared" si="106"/>
        <v>13.971384481636903</v>
      </c>
      <c r="U505" s="21">
        <f t="shared" si="107"/>
        <v>1.722046361579828</v>
      </c>
      <c r="V505" s="21">
        <f t="shared" si="108"/>
        <v>2.1594945765075408</v>
      </c>
      <c r="W505" s="21">
        <f t="shared" si="109"/>
        <v>4.014008527997742</v>
      </c>
      <c r="X505" s="21">
        <f t="shared" si="110"/>
        <v>-0.18990351816502477</v>
      </c>
      <c r="Y505" s="21">
        <f t="shared" si="111"/>
        <v>5.7254672395330486</v>
      </c>
      <c r="Z505" s="21">
        <f t="shared" si="112"/>
        <v>9.1093136283866977E-2</v>
      </c>
      <c r="AA505" s="21">
        <f t="shared" si="113"/>
        <v>-2.2390928748009027</v>
      </c>
      <c r="AB505" s="21">
        <f t="shared" si="114"/>
        <v>1.8227496634041476</v>
      </c>
      <c r="AC505" s="21">
        <f t="shared" si="115"/>
        <v>0.8655260539614128</v>
      </c>
    </row>
    <row r="506" spans="20:29" x14ac:dyDescent="0.2">
      <c r="T506" s="21">
        <f t="shared" si="106"/>
        <v>11.458363841101189</v>
      </c>
      <c r="U506" s="21">
        <f t="shared" si="107"/>
        <v>1.9470166803602069</v>
      </c>
      <c r="V506" s="21">
        <f t="shared" si="108"/>
        <v>1.8805515827575334</v>
      </c>
      <c r="W506" s="21">
        <f t="shared" si="109"/>
        <v>3.6445481412417884</v>
      </c>
      <c r="X506" s="21">
        <f t="shared" si="110"/>
        <v>-0.1567697112900247</v>
      </c>
      <c r="Y506" s="21">
        <f t="shared" si="111"/>
        <v>4.4542977924794807</v>
      </c>
      <c r="Z506" s="21">
        <f t="shared" si="112"/>
        <v>9.0930757176724136E-2</v>
      </c>
      <c r="AA506" s="21">
        <f t="shared" si="113"/>
        <v>-2.3542045034318546</v>
      </c>
      <c r="AB506" s="21">
        <f t="shared" si="114"/>
        <v>1.6936210412612951</v>
      </c>
      <c r="AC506" s="21">
        <f t="shared" si="115"/>
        <v>0.25837689533046027</v>
      </c>
    </row>
    <row r="507" spans="20:29" x14ac:dyDescent="0.2">
      <c r="T507" s="21">
        <f t="shared" si="106"/>
        <v>4.747229919583333</v>
      </c>
      <c r="U507" s="21">
        <f t="shared" si="107"/>
        <v>1.5878558483960887</v>
      </c>
      <c r="V507" s="21">
        <f t="shared" si="108"/>
        <v>2.1077856738289711</v>
      </c>
      <c r="W507" s="21">
        <f t="shared" si="109"/>
        <v>1.6952299026405973</v>
      </c>
      <c r="X507" s="21">
        <f t="shared" si="110"/>
        <v>-2.8649421974548561E-2</v>
      </c>
      <c r="Y507" s="21">
        <f t="shared" si="111"/>
        <v>0.86623732316400304</v>
      </c>
      <c r="Z507" s="21">
        <f t="shared" si="112"/>
        <v>9.07737741410099E-2</v>
      </c>
      <c r="AA507" s="21">
        <f t="shared" si="113"/>
        <v>-2.1775906073604263</v>
      </c>
      <c r="AB507" s="21">
        <f t="shared" si="114"/>
        <v>1.1490766099815302</v>
      </c>
      <c r="AC507" s="21">
        <f t="shared" si="115"/>
        <v>-0.54348857972906384</v>
      </c>
    </row>
    <row r="508" spans="20:29" x14ac:dyDescent="0.2">
      <c r="T508" s="21">
        <f t="shared" si="106"/>
        <v>-2.2510983087500005</v>
      </c>
      <c r="U508" s="21">
        <f t="shared" si="107"/>
        <v>0.77633549794927603</v>
      </c>
      <c r="V508" s="21">
        <f t="shared" si="108"/>
        <v>2.2026927071623277</v>
      </c>
      <c r="W508" s="21">
        <f t="shared" si="109"/>
        <v>-0.72898373399630767</v>
      </c>
      <c r="X508" s="21">
        <f t="shared" si="110"/>
        <v>0.11878622141830847</v>
      </c>
      <c r="Y508" s="21">
        <f t="shared" si="111"/>
        <v>-1.9702158588300449</v>
      </c>
      <c r="Z508" s="21">
        <f t="shared" si="112"/>
        <v>-5.9951851149425417E-3</v>
      </c>
      <c r="AA508" s="21">
        <f t="shared" si="113"/>
        <v>-1.5776588607235218</v>
      </c>
      <c r="AB508" s="21">
        <f t="shared" si="114"/>
        <v>-6.0900450494660419E-2</v>
      </c>
      <c r="AC508" s="21">
        <f t="shared" si="115"/>
        <v>-1.00515833341954</v>
      </c>
    </row>
    <row r="509" spans="20:29" x14ac:dyDescent="0.2">
      <c r="T509" s="21">
        <f t="shared" si="106"/>
        <v>-6.2340570775297595</v>
      </c>
      <c r="U509" s="21">
        <f t="shared" si="107"/>
        <v>7.1736935390049439E-2</v>
      </c>
      <c r="V509" s="21">
        <f t="shared" si="108"/>
        <v>2.2788896493944151</v>
      </c>
      <c r="W509" s="21">
        <f t="shared" si="109"/>
        <v>-1.982082147448688</v>
      </c>
      <c r="X509" s="21">
        <f t="shared" si="110"/>
        <v>0.28024056177545137</v>
      </c>
      <c r="Y509" s="21">
        <f t="shared" si="111"/>
        <v>-2.8417593855264727</v>
      </c>
      <c r="Z509" s="21">
        <f t="shared" si="112"/>
        <v>-9.5434643954228224E-2</v>
      </c>
      <c r="AA509" s="21">
        <f t="shared" si="113"/>
        <v>-1.0705846973009028</v>
      </c>
      <c r="AB509" s="21">
        <f t="shared" si="114"/>
        <v>-1.8518154086196592</v>
      </c>
      <c r="AC509" s="21">
        <f t="shared" si="115"/>
        <v>-1.0232557582409685</v>
      </c>
    </row>
    <row r="510" spans="20:29" x14ac:dyDescent="0.2">
      <c r="T510" s="21">
        <f t="shared" si="106"/>
        <v>-8.6991861563392874</v>
      </c>
      <c r="U510" s="21">
        <f t="shared" si="107"/>
        <v>-0.7858066469610776</v>
      </c>
      <c r="V510" s="21">
        <f t="shared" si="108"/>
        <v>2.3751275597813475</v>
      </c>
      <c r="W510" s="21">
        <f t="shared" si="109"/>
        <v>-3.229217724889164</v>
      </c>
      <c r="X510" s="21">
        <f t="shared" si="110"/>
        <v>0.28143179516830852</v>
      </c>
      <c r="Y510" s="21">
        <f t="shared" si="111"/>
        <v>-3.5625200223717117</v>
      </c>
      <c r="Z510" s="21">
        <f t="shared" si="112"/>
        <v>-1.0570080442323465E-2</v>
      </c>
      <c r="AA510" s="21">
        <f t="shared" si="113"/>
        <v>-0.29569016816399762</v>
      </c>
      <c r="AB510" s="21">
        <f t="shared" si="114"/>
        <v>-2.4607421245125174</v>
      </c>
      <c r="AC510" s="21">
        <f t="shared" si="115"/>
        <v>-1.0112030659195401</v>
      </c>
    </row>
    <row r="511" spans="20:29" x14ac:dyDescent="0.2">
      <c r="T511" s="21">
        <f t="shared" si="106"/>
        <v>-8.8859461488392881</v>
      </c>
      <c r="U511" s="21">
        <f t="shared" si="107"/>
        <v>-1.1746541793127108</v>
      </c>
      <c r="V511" s="21">
        <f t="shared" si="108"/>
        <v>2.54744345162662</v>
      </c>
      <c r="W511" s="21">
        <f t="shared" si="109"/>
        <v>-3.6112386603951161</v>
      </c>
      <c r="X511" s="21">
        <f t="shared" si="110"/>
        <v>1.8770199483784722E-2</v>
      </c>
      <c r="Y511" s="21">
        <f t="shared" si="111"/>
        <v>-3.786258921806235</v>
      </c>
      <c r="Z511" s="21">
        <f t="shared" si="112"/>
        <v>-1.0416481692323482E-2</v>
      </c>
      <c r="AA511" s="21">
        <f t="shared" si="113"/>
        <v>0.73346441332409729</v>
      </c>
      <c r="AB511" s="21">
        <f t="shared" si="114"/>
        <v>-2.7719690689470413</v>
      </c>
      <c r="AC511" s="21">
        <f t="shared" si="115"/>
        <v>-0.83108985428263515</v>
      </c>
    </row>
    <row r="512" spans="20:29" x14ac:dyDescent="0.2">
      <c r="T512" s="21">
        <f t="shared" si="106"/>
        <v>-7.0561949463392839</v>
      </c>
      <c r="U512" s="21">
        <f t="shared" si="107"/>
        <v>-1.4563942758603616</v>
      </c>
      <c r="V512" s="21">
        <f t="shared" si="108"/>
        <v>2.8228563286801887</v>
      </c>
      <c r="W512" s="21">
        <f t="shared" si="109"/>
        <v>-3.523451634770117</v>
      </c>
      <c r="X512" s="21">
        <f t="shared" si="110"/>
        <v>1.2120793709975208E-2</v>
      </c>
      <c r="Y512" s="21">
        <f t="shared" si="111"/>
        <v>-3.5462305076990921</v>
      </c>
      <c r="Z512" s="21">
        <f t="shared" si="112"/>
        <v>-1.0762630293513903E-2</v>
      </c>
      <c r="AA512" s="21">
        <f t="shared" si="113"/>
        <v>1.8245314166871929</v>
      </c>
      <c r="AB512" s="21">
        <f t="shared" si="114"/>
        <v>-2.5408440211494216</v>
      </c>
      <c r="AC512" s="21">
        <f t="shared" si="115"/>
        <v>-0.63804198838977799</v>
      </c>
    </row>
    <row r="513" spans="20:29" x14ac:dyDescent="0.2">
      <c r="T513" s="21">
        <f t="shared" si="106"/>
        <v>-2.4080304054166675</v>
      </c>
      <c r="U513" s="21">
        <f t="shared" si="107"/>
        <v>-1.682040885592528</v>
      </c>
      <c r="V513" s="21">
        <f t="shared" si="108"/>
        <v>3.1330219617754267</v>
      </c>
      <c r="W513" s="21">
        <f t="shared" si="109"/>
        <v>-3.1597349419129732</v>
      </c>
      <c r="X513" s="21">
        <f t="shared" si="110"/>
        <v>-7.5663263135262837E-2</v>
      </c>
      <c r="Y513" s="21">
        <f t="shared" si="111"/>
        <v>-2.2631962635919516</v>
      </c>
      <c r="Z513" s="21">
        <f t="shared" si="112"/>
        <v>-6.812247353756154E-2</v>
      </c>
      <c r="AA513" s="21">
        <f t="shared" si="113"/>
        <v>2.8254026692169552</v>
      </c>
      <c r="AB513" s="21">
        <f t="shared" si="114"/>
        <v>-0.62220124748870731</v>
      </c>
      <c r="AC513" s="21">
        <f t="shared" si="115"/>
        <v>-0.49551343946120668</v>
      </c>
    </row>
    <row r="514" spans="20:29" x14ac:dyDescent="0.2">
      <c r="T514" s="21">
        <f t="shared" si="106"/>
        <v>2.7987980579464287</v>
      </c>
      <c r="U514" s="21">
        <f t="shared" si="107"/>
        <v>-1.3811664486280506</v>
      </c>
      <c r="V514" s="21">
        <f t="shared" si="108"/>
        <v>3.4331351171622941</v>
      </c>
      <c r="W514" s="21">
        <f t="shared" si="109"/>
        <v>-1.7965048666451167</v>
      </c>
      <c r="X514" s="21">
        <f t="shared" si="110"/>
        <v>-6.1795787331691471E-2</v>
      </c>
      <c r="Y514" s="21">
        <f t="shared" si="111"/>
        <v>-0.24335439100266409</v>
      </c>
      <c r="Z514" s="21">
        <f t="shared" si="112"/>
        <v>-0.14779486029351394</v>
      </c>
      <c r="AA514" s="21">
        <f t="shared" si="113"/>
        <v>1.7973497246931449</v>
      </c>
      <c r="AB514" s="21">
        <f t="shared" si="114"/>
        <v>1.3163550418267675</v>
      </c>
      <c r="AC514" s="21">
        <f t="shared" si="115"/>
        <v>-0.1174337796993018</v>
      </c>
    </row>
    <row r="515" spans="20:29" x14ac:dyDescent="0.2">
      <c r="T515" s="21">
        <f t="shared" si="106"/>
        <v>8.0240109944642839</v>
      </c>
      <c r="U515" s="21">
        <f t="shared" si="107"/>
        <v>-0.33568980731854481</v>
      </c>
      <c r="V515" s="21">
        <f t="shared" si="108"/>
        <v>3.2810683630253976</v>
      </c>
      <c r="W515" s="21">
        <f t="shared" si="109"/>
        <v>0.56649140903940687</v>
      </c>
      <c r="X515" s="21">
        <f t="shared" si="110"/>
        <v>-5.4324323313834327E-2</v>
      </c>
      <c r="Y515" s="21">
        <f t="shared" si="111"/>
        <v>2.7077928729556699</v>
      </c>
      <c r="Z515" s="21">
        <f t="shared" si="112"/>
        <v>-6.2394839244663269E-3</v>
      </c>
      <c r="AA515" s="21">
        <f t="shared" si="113"/>
        <v>-1.027342135574713</v>
      </c>
      <c r="AB515" s="21">
        <f t="shared" si="114"/>
        <v>1.9760585907553381</v>
      </c>
      <c r="AC515" s="21">
        <f t="shared" si="115"/>
        <v>0.91619067422926947</v>
      </c>
    </row>
    <row r="516" spans="20:29" x14ac:dyDescent="0.2">
      <c r="T516" s="21">
        <f t="shared" si="106"/>
        <v>13.398971450267858</v>
      </c>
      <c r="U516" s="21">
        <f t="shared" si="107"/>
        <v>0.84999239812771066</v>
      </c>
      <c r="V516" s="21">
        <f t="shared" si="108"/>
        <v>2.4237403331444511</v>
      </c>
      <c r="W516" s="21">
        <f t="shared" si="109"/>
        <v>3.4333268470453588</v>
      </c>
      <c r="X516" s="21">
        <f t="shared" si="110"/>
        <v>-0.16115513599240575</v>
      </c>
      <c r="Y516" s="21">
        <f t="shared" si="111"/>
        <v>5.1954493464973392</v>
      </c>
      <c r="Z516" s="21">
        <f t="shared" si="112"/>
        <v>8.9784442236248013E-2</v>
      </c>
      <c r="AA516" s="21">
        <f t="shared" si="113"/>
        <v>-2.0928641817651892</v>
      </c>
      <c r="AB516" s="21">
        <f t="shared" si="114"/>
        <v>1.8712285029279592</v>
      </c>
      <c r="AC516" s="21">
        <f t="shared" si="115"/>
        <v>1.7894627455983176</v>
      </c>
    </row>
    <row r="517" spans="20:29" x14ac:dyDescent="0.2">
      <c r="T517" s="21">
        <f t="shared" si="106"/>
        <v>13.276804571636903</v>
      </c>
      <c r="U517" s="21">
        <f t="shared" si="107"/>
        <v>1.5623682207465208</v>
      </c>
      <c r="V517" s="21">
        <f t="shared" si="108"/>
        <v>1.5193178006741874</v>
      </c>
      <c r="W517" s="21">
        <f t="shared" si="109"/>
        <v>4.2016990613310767</v>
      </c>
      <c r="X517" s="21">
        <f t="shared" si="110"/>
        <v>-0.19956177649835816</v>
      </c>
      <c r="Y517" s="21">
        <f t="shared" si="111"/>
        <v>5.4445864320330495</v>
      </c>
      <c r="Z517" s="21">
        <f t="shared" si="112"/>
        <v>9.0031094617200325E-2</v>
      </c>
      <c r="AA517" s="21">
        <f t="shared" si="113"/>
        <v>-2.3210297064675696</v>
      </c>
      <c r="AB517" s="21">
        <f t="shared" si="114"/>
        <v>1.8996202250708158</v>
      </c>
      <c r="AC517" s="21">
        <f t="shared" si="115"/>
        <v>1.0797725172947461</v>
      </c>
    </row>
    <row r="518" spans="20:29" x14ac:dyDescent="0.2">
      <c r="T518" s="21">
        <f t="shared" si="106"/>
        <v>11.135151664434524</v>
      </c>
      <c r="U518" s="21">
        <f t="shared" si="107"/>
        <v>1.8461204811933385</v>
      </c>
      <c r="V518" s="21">
        <f t="shared" si="108"/>
        <v>1.2983137010908621</v>
      </c>
      <c r="W518" s="21">
        <f t="shared" si="109"/>
        <v>3.8450873345751226</v>
      </c>
      <c r="X518" s="21">
        <f t="shared" si="110"/>
        <v>-0.17264901129002475</v>
      </c>
      <c r="Y518" s="21">
        <f t="shared" si="111"/>
        <v>4.2021620799794794</v>
      </c>
      <c r="Z518" s="21">
        <f t="shared" si="112"/>
        <v>8.9928518010057468E-2</v>
      </c>
      <c r="AA518" s="21">
        <f t="shared" si="113"/>
        <v>-2.2829974925985219</v>
      </c>
      <c r="AB518" s="21">
        <f t="shared" si="114"/>
        <v>1.836083772927962</v>
      </c>
      <c r="AC518" s="21">
        <f t="shared" si="115"/>
        <v>0.47310210283046017</v>
      </c>
    </row>
    <row r="519" spans="20:29" x14ac:dyDescent="0.2">
      <c r="T519" s="21">
        <f t="shared" si="106"/>
        <v>4.7910329862500003</v>
      </c>
      <c r="U519" s="21">
        <f t="shared" si="107"/>
        <v>1.5440071758958993</v>
      </c>
      <c r="V519" s="21">
        <f t="shared" si="108"/>
        <v>1.5796885188289878</v>
      </c>
      <c r="W519" s="21">
        <f t="shared" si="109"/>
        <v>1.9048352109739315</v>
      </c>
      <c r="X519" s="21">
        <f t="shared" si="110"/>
        <v>-5.5831589474548582E-2</v>
      </c>
      <c r="Y519" s="21">
        <f t="shared" si="111"/>
        <v>0.64997859983066775</v>
      </c>
      <c r="Z519" s="21">
        <f t="shared" si="112"/>
        <v>8.9831337474343242E-2</v>
      </c>
      <c r="AA519" s="21">
        <f t="shared" si="113"/>
        <v>-1.9728059715270936</v>
      </c>
      <c r="AB519" s="21">
        <f t="shared" si="114"/>
        <v>1.3799617599815299</v>
      </c>
      <c r="AC519" s="21">
        <f t="shared" si="115"/>
        <v>-0.32863427722906385</v>
      </c>
    </row>
    <row r="520" spans="20:29" x14ac:dyDescent="0.2">
      <c r="T520" s="21">
        <f t="shared" si="106"/>
        <v>-2.2607279254166661</v>
      </c>
      <c r="U520" s="21">
        <f t="shared" si="107"/>
        <v>0.76625452461587429</v>
      </c>
      <c r="V520" s="21">
        <f t="shared" si="108"/>
        <v>1.7212143321623046</v>
      </c>
      <c r="W520" s="21">
        <f t="shared" si="109"/>
        <v>-0.54694946232964137</v>
      </c>
      <c r="X520" s="21">
        <f t="shared" si="110"/>
        <v>9.8409882251641878E-2</v>
      </c>
      <c r="Y520" s="21">
        <f t="shared" si="111"/>
        <v>-2.2474593338300464</v>
      </c>
      <c r="Z520" s="21">
        <f t="shared" si="112"/>
        <v>-7.2225709482758582E-3</v>
      </c>
      <c r="AA520" s="21">
        <f t="shared" si="113"/>
        <v>-1.2968143265568552</v>
      </c>
      <c r="AB520" s="21">
        <f t="shared" si="114"/>
        <v>6.2948984505339922E-2</v>
      </c>
      <c r="AC520" s="21">
        <f t="shared" si="115"/>
        <v>-0.81110858425287324</v>
      </c>
    </row>
    <row r="521" spans="20:29" x14ac:dyDescent="0.2">
      <c r="T521" s="21">
        <f t="shared" si="106"/>
        <v>-6.2919609041964266</v>
      </c>
      <c r="U521" s="21">
        <f t="shared" si="107"/>
        <v>6.1813637056616244E-2</v>
      </c>
      <c r="V521" s="21">
        <f t="shared" si="108"/>
        <v>1.8495321193944392</v>
      </c>
      <c r="W521" s="21">
        <f t="shared" si="109"/>
        <v>-1.8548159416153549</v>
      </c>
      <c r="X521" s="21">
        <f t="shared" si="110"/>
        <v>0.26430705927545139</v>
      </c>
      <c r="Y521" s="21">
        <f t="shared" si="111"/>
        <v>-3.1280564088598073</v>
      </c>
      <c r="Z521" s="21">
        <f t="shared" si="112"/>
        <v>-9.666264478756155E-2</v>
      </c>
      <c r="AA521" s="21">
        <f t="shared" si="113"/>
        <v>-0.78022865230090277</v>
      </c>
      <c r="AB521" s="21">
        <f t="shared" si="114"/>
        <v>-1.7588043836196601</v>
      </c>
      <c r="AC521" s="21">
        <f t="shared" si="115"/>
        <v>-0.84904832990763512</v>
      </c>
    </row>
    <row r="522" spans="20:29" x14ac:dyDescent="0.2">
      <c r="T522" s="21">
        <f t="shared" si="106"/>
        <v>-8.4581556421726205</v>
      </c>
      <c r="U522" s="21">
        <f t="shared" si="107"/>
        <v>-0.77726172446114106</v>
      </c>
      <c r="V522" s="21">
        <f t="shared" si="108"/>
        <v>2.018778885614708</v>
      </c>
      <c r="W522" s="21">
        <f t="shared" si="109"/>
        <v>-3.0664629540558312</v>
      </c>
      <c r="X522" s="21">
        <f t="shared" si="110"/>
        <v>0.26675106600164189</v>
      </c>
      <c r="Y522" s="21">
        <f t="shared" si="111"/>
        <v>-3.7083094265383796</v>
      </c>
      <c r="Z522" s="21">
        <f t="shared" si="112"/>
        <v>-1.2324107108990096E-2</v>
      </c>
      <c r="AA522" s="21">
        <f t="shared" si="113"/>
        <v>3.384904336002359E-3</v>
      </c>
      <c r="AB522" s="21">
        <f t="shared" si="114"/>
        <v>-2.3559311278458512</v>
      </c>
      <c r="AC522" s="21">
        <f t="shared" si="115"/>
        <v>-0.82678190425287323</v>
      </c>
    </row>
    <row r="523" spans="20:29" x14ac:dyDescent="0.2">
      <c r="T523" s="21">
        <f t="shared" si="106"/>
        <v>-8.916209512172621</v>
      </c>
      <c r="U523" s="21">
        <f t="shared" si="107"/>
        <v>-1.2255168093129214</v>
      </c>
      <c r="V523" s="21">
        <f t="shared" si="108"/>
        <v>2.2640139882932857</v>
      </c>
      <c r="W523" s="21">
        <f t="shared" si="109"/>
        <v>-3.5487368362284504</v>
      </c>
      <c r="X523" s="21">
        <f t="shared" si="110"/>
        <v>1.8604497817118093E-2</v>
      </c>
      <c r="Y523" s="21">
        <f t="shared" si="111"/>
        <v>-3.9817574068062367</v>
      </c>
      <c r="Z523" s="21">
        <f t="shared" si="112"/>
        <v>-1.1570803358990106E-2</v>
      </c>
      <c r="AA523" s="21">
        <f t="shared" si="113"/>
        <v>1.0419550974907639</v>
      </c>
      <c r="AB523" s="21">
        <f t="shared" si="114"/>
        <v>-2.68097411144704</v>
      </c>
      <c r="AC523" s="21">
        <f t="shared" si="115"/>
        <v>-0.79222484428263518</v>
      </c>
    </row>
    <row r="524" spans="20:29" x14ac:dyDescent="0.2">
      <c r="T524" s="21">
        <f t="shared" si="106"/>
        <v>-7.8655501446726177</v>
      </c>
      <c r="U524" s="21">
        <f t="shared" si="107"/>
        <v>-1.6362445366937663</v>
      </c>
      <c r="V524" s="21">
        <f t="shared" si="108"/>
        <v>2.5741813003468508</v>
      </c>
      <c r="W524" s="21">
        <f t="shared" si="109"/>
        <v>-3.7791403456034502</v>
      </c>
      <c r="X524" s="21">
        <f t="shared" si="110"/>
        <v>2.2224319543308557E-2</v>
      </c>
      <c r="Y524" s="21">
        <f t="shared" si="111"/>
        <v>-3.902763735199092</v>
      </c>
      <c r="Z524" s="21">
        <f t="shared" si="112"/>
        <v>-1.1315898626847232E-2</v>
      </c>
      <c r="AA524" s="21">
        <f t="shared" si="113"/>
        <v>2.1341790133538598</v>
      </c>
      <c r="AB524" s="21">
        <f t="shared" si="114"/>
        <v>-2.4644167569827538</v>
      </c>
      <c r="AC524" s="21">
        <f t="shared" si="115"/>
        <v>-0.80226392088977805</v>
      </c>
    </row>
    <row r="525" spans="20:29" x14ac:dyDescent="0.2">
      <c r="T525" s="21">
        <f t="shared" si="106"/>
        <v>-2.7920851654166672</v>
      </c>
      <c r="U525" s="21">
        <f t="shared" si="107"/>
        <v>-1.8941329680923218</v>
      </c>
      <c r="V525" s="21">
        <f t="shared" si="108"/>
        <v>2.8534211834420944</v>
      </c>
      <c r="W525" s="21">
        <f t="shared" si="109"/>
        <v>-3.3635999185796406</v>
      </c>
      <c r="X525" s="21">
        <f t="shared" si="110"/>
        <v>-8.5640598135262758E-2</v>
      </c>
      <c r="Y525" s="21">
        <f t="shared" si="111"/>
        <v>-2.2575252569252848</v>
      </c>
      <c r="Z525" s="21">
        <f t="shared" si="112"/>
        <v>-6.8074688537561545E-2</v>
      </c>
      <c r="AA525" s="21">
        <f t="shared" si="113"/>
        <v>3.1333640842169554</v>
      </c>
      <c r="AB525" s="21">
        <f t="shared" si="114"/>
        <v>-0.51499231748870855</v>
      </c>
      <c r="AC525" s="21">
        <f t="shared" si="115"/>
        <v>-0.5949142177945399</v>
      </c>
    </row>
    <row r="526" spans="20:29" x14ac:dyDescent="0.2">
      <c r="T526" s="21">
        <f t="shared" si="106"/>
        <v>2.6778180929464286</v>
      </c>
      <c r="U526" s="21">
        <f t="shared" si="107"/>
        <v>-1.5709756127946548</v>
      </c>
      <c r="V526" s="21">
        <f t="shared" si="108"/>
        <v>3.1365875463289825</v>
      </c>
      <c r="W526" s="21">
        <f t="shared" si="109"/>
        <v>-1.8815662233117845</v>
      </c>
      <c r="X526" s="21">
        <f t="shared" si="110"/>
        <v>-8.6181978998358083E-2</v>
      </c>
      <c r="Y526" s="21">
        <f t="shared" si="111"/>
        <v>-0.11138654683599736</v>
      </c>
      <c r="Z526" s="21">
        <f t="shared" si="112"/>
        <v>-0.14714602196018059</v>
      </c>
      <c r="AA526" s="21">
        <f t="shared" si="113"/>
        <v>2.0575423946931455</v>
      </c>
      <c r="AB526" s="21">
        <f t="shared" si="114"/>
        <v>1.4493618143267675</v>
      </c>
      <c r="AC526" s="21">
        <f t="shared" si="115"/>
        <v>-0.1684227913659686</v>
      </c>
    </row>
    <row r="527" spans="20:29" x14ac:dyDescent="0.2">
      <c r="T527" s="21">
        <f t="shared" si="106"/>
        <v>7.933734236964284</v>
      </c>
      <c r="U527" s="21">
        <f t="shared" si="107"/>
        <v>-0.51524506481825938</v>
      </c>
      <c r="V527" s="21">
        <f t="shared" si="108"/>
        <v>2.9666152396920609</v>
      </c>
      <c r="W527" s="21">
        <f t="shared" si="109"/>
        <v>0.55643979487273976</v>
      </c>
      <c r="X527" s="21">
        <f t="shared" si="110"/>
        <v>-8.4485645813834359E-2</v>
      </c>
      <c r="Y527" s="21">
        <f t="shared" si="111"/>
        <v>2.8876578171223368</v>
      </c>
      <c r="Z527" s="21">
        <f t="shared" si="112"/>
        <v>-6.1166714244663134E-3</v>
      </c>
      <c r="AA527" s="21">
        <f t="shared" si="113"/>
        <v>-0.83920560974137892</v>
      </c>
      <c r="AB527" s="21">
        <f t="shared" si="114"/>
        <v>2.1008233915886727</v>
      </c>
      <c r="AC527" s="21">
        <f t="shared" si="115"/>
        <v>0.86724561172926951</v>
      </c>
    </row>
    <row r="528" spans="20:29" x14ac:dyDescent="0.2">
      <c r="T528" s="21">
        <f t="shared" si="106"/>
        <v>13.234377435267858</v>
      </c>
      <c r="U528" s="21">
        <f t="shared" si="107"/>
        <v>0.67550814479443488</v>
      </c>
      <c r="V528" s="21">
        <f t="shared" si="108"/>
        <v>2.0947068014777983</v>
      </c>
      <c r="W528" s="21">
        <f t="shared" si="109"/>
        <v>3.463785987045358</v>
      </c>
      <c r="X528" s="21">
        <f t="shared" si="110"/>
        <v>-0.19382213849240573</v>
      </c>
      <c r="Y528" s="21">
        <f t="shared" si="111"/>
        <v>5.392237220664005</v>
      </c>
      <c r="Z528" s="21">
        <f t="shared" si="112"/>
        <v>9.0473606402914686E-2</v>
      </c>
      <c r="AA528" s="21">
        <f t="shared" si="113"/>
        <v>-1.9810291959318549</v>
      </c>
      <c r="AB528" s="21">
        <f t="shared" si="114"/>
        <v>1.9520249037612913</v>
      </c>
      <c r="AC528" s="21">
        <f t="shared" si="115"/>
        <v>1.7404837580983177</v>
      </c>
    </row>
    <row r="529" spans="20:29" x14ac:dyDescent="0.2">
      <c r="T529" s="21">
        <f t="shared" si="106"/>
        <v>13.046820605803569</v>
      </c>
      <c r="U529" s="21">
        <f t="shared" si="107"/>
        <v>1.393733169079951</v>
      </c>
      <c r="V529" s="21">
        <f t="shared" si="108"/>
        <v>1.1691031631741993</v>
      </c>
      <c r="W529" s="21">
        <f t="shared" si="109"/>
        <v>4.254247483831076</v>
      </c>
      <c r="X529" s="21">
        <f t="shared" si="110"/>
        <v>-0.23331350316502478</v>
      </c>
      <c r="Y529" s="21">
        <f t="shared" si="111"/>
        <v>5.6566633536997157</v>
      </c>
      <c r="Z529" s="21">
        <f t="shared" si="112"/>
        <v>9.0730442950533646E-2</v>
      </c>
      <c r="AA529" s="21">
        <f t="shared" si="113"/>
        <v>-2.2691017798009026</v>
      </c>
      <c r="AB529" s="21">
        <f t="shared" si="114"/>
        <v>1.9530816567374849</v>
      </c>
      <c r="AC529" s="21">
        <f t="shared" si="115"/>
        <v>1.0316714389614128</v>
      </c>
    </row>
    <row r="530" spans="20:29" x14ac:dyDescent="0.2">
      <c r="T530" s="21">
        <f t="shared" si="106"/>
        <v>10.692902921934524</v>
      </c>
      <c r="U530" s="21">
        <f t="shared" si="107"/>
        <v>1.6790163953601223</v>
      </c>
      <c r="V530" s="21">
        <f t="shared" si="108"/>
        <v>0.91757449192418505</v>
      </c>
      <c r="W530" s="21">
        <f t="shared" si="109"/>
        <v>3.9063490470751221</v>
      </c>
      <c r="X530" s="21">
        <f t="shared" si="110"/>
        <v>-0.19439086879002476</v>
      </c>
      <c r="Y530" s="21">
        <f t="shared" si="111"/>
        <v>4.4079499766461456</v>
      </c>
      <c r="Z530" s="21">
        <f t="shared" si="112"/>
        <v>9.0612603010057469E-2</v>
      </c>
      <c r="AA530" s="21">
        <f t="shared" si="113"/>
        <v>-2.3495021467651886</v>
      </c>
      <c r="AB530" s="21">
        <f t="shared" si="114"/>
        <v>1.810652656261297</v>
      </c>
      <c r="AC530" s="21">
        <f t="shared" si="115"/>
        <v>0.42464065449712696</v>
      </c>
    </row>
    <row r="531" spans="20:29" x14ac:dyDescent="0.2">
      <c r="T531" s="21">
        <f t="shared" si="106"/>
        <v>4.0532561504166669</v>
      </c>
      <c r="U531" s="21">
        <f t="shared" si="107"/>
        <v>1.3735258108960124</v>
      </c>
      <c r="V531" s="21">
        <f t="shared" si="108"/>
        <v>1.1810749096622999</v>
      </c>
      <c r="W531" s="21">
        <f t="shared" si="109"/>
        <v>1.9723416618072651</v>
      </c>
      <c r="X531" s="21">
        <f t="shared" si="110"/>
        <v>-5.7918063641215212E-2</v>
      </c>
      <c r="Y531" s="21">
        <f t="shared" si="111"/>
        <v>0.83735040983066789</v>
      </c>
      <c r="Z531" s="21">
        <f t="shared" si="112"/>
        <v>9.0500159141009923E-2</v>
      </c>
      <c r="AA531" s="21">
        <f t="shared" si="113"/>
        <v>-2.2148522448604266</v>
      </c>
      <c r="AB531" s="21">
        <f t="shared" si="114"/>
        <v>1.2434765008148645</v>
      </c>
      <c r="AC531" s="21">
        <f t="shared" si="115"/>
        <v>-0.37224442472906377</v>
      </c>
    </row>
    <row r="532" spans="20:29" x14ac:dyDescent="0.2">
      <c r="T532" s="21">
        <f t="shared" si="106"/>
        <v>-2.6924683879166667</v>
      </c>
      <c r="U532" s="21">
        <f t="shared" si="107"/>
        <v>0.61845789378253357</v>
      </c>
      <c r="V532" s="21">
        <f t="shared" si="108"/>
        <v>1.3093630871623105</v>
      </c>
      <c r="W532" s="21">
        <f t="shared" si="109"/>
        <v>-0.40724014066297443</v>
      </c>
      <c r="X532" s="21">
        <f t="shared" si="110"/>
        <v>0.10139711058497519</v>
      </c>
      <c r="Y532" s="21">
        <f t="shared" si="111"/>
        <v>-1.9011816196633795</v>
      </c>
      <c r="Z532" s="21">
        <f t="shared" si="112"/>
        <v>-6.6626317816091685E-3</v>
      </c>
      <c r="AA532" s="21">
        <f t="shared" si="113"/>
        <v>-1.617988706556855</v>
      </c>
      <c r="AB532" s="21">
        <f t="shared" si="114"/>
        <v>2.3368637838673934E-2</v>
      </c>
      <c r="AC532" s="21">
        <f t="shared" si="115"/>
        <v>-0.81198535841953989</v>
      </c>
    </row>
    <row r="533" spans="20:29" x14ac:dyDescent="0.2">
      <c r="T533" s="21">
        <f t="shared" si="106"/>
        <v>-6.3491810641964257</v>
      </c>
      <c r="U533" s="21">
        <f t="shared" si="107"/>
        <v>-1.8790877652463678E-4</v>
      </c>
      <c r="V533" s="21">
        <f t="shared" si="108"/>
        <v>1.4154856935611093</v>
      </c>
      <c r="W533" s="21">
        <f t="shared" si="109"/>
        <v>-1.5710462066153537</v>
      </c>
      <c r="X533" s="21">
        <f t="shared" si="110"/>
        <v>0.26878617427545137</v>
      </c>
      <c r="Y533" s="21">
        <f t="shared" si="111"/>
        <v>-2.6464398713598074</v>
      </c>
      <c r="Z533" s="21">
        <f t="shared" si="112"/>
        <v>-9.61015756208949E-2</v>
      </c>
      <c r="AA533" s="21">
        <f t="shared" si="113"/>
        <v>-1.1974089889675696</v>
      </c>
      <c r="AB533" s="21">
        <f t="shared" si="114"/>
        <v>-1.7437748752863271</v>
      </c>
      <c r="AC533" s="21">
        <f t="shared" si="115"/>
        <v>-0.77849871574096852</v>
      </c>
    </row>
    <row r="534" spans="20:29" x14ac:dyDescent="0.2">
      <c r="T534" s="21">
        <f t="shared" si="106"/>
        <v>-8.4319877521726205</v>
      </c>
      <c r="U534" s="21">
        <f t="shared" si="107"/>
        <v>-0.78284644112784463</v>
      </c>
      <c r="V534" s="21">
        <f t="shared" si="108"/>
        <v>1.5510168931147064</v>
      </c>
      <c r="W534" s="21">
        <f t="shared" si="109"/>
        <v>-2.690966399889164</v>
      </c>
      <c r="X534" s="21">
        <f t="shared" si="110"/>
        <v>0.26287269266830854</v>
      </c>
      <c r="Y534" s="21">
        <f t="shared" si="111"/>
        <v>-3.2201595048717113</v>
      </c>
      <c r="Z534" s="21">
        <f t="shared" si="112"/>
        <v>-1.2066777108990095E-2</v>
      </c>
      <c r="AA534" s="21">
        <f t="shared" si="113"/>
        <v>-0.43144191899733086</v>
      </c>
      <c r="AB534" s="21">
        <f t="shared" si="114"/>
        <v>-2.3405685495125166</v>
      </c>
      <c r="AC534" s="21">
        <f t="shared" si="115"/>
        <v>-0.76782805591954006</v>
      </c>
    </row>
    <row r="535" spans="20:29" x14ac:dyDescent="0.2">
      <c r="T535" s="21">
        <f t="shared" si="106"/>
        <v>-8.7945897113392881</v>
      </c>
      <c r="U535" s="21">
        <f t="shared" si="107"/>
        <v>-1.1425293418125193</v>
      </c>
      <c r="V535" s="21">
        <f t="shared" si="108"/>
        <v>1.7544473632932664</v>
      </c>
      <c r="W535" s="21">
        <f t="shared" si="109"/>
        <v>-3.1042267662284493</v>
      </c>
      <c r="X535" s="21">
        <f t="shared" si="110"/>
        <v>1.2171404483784731E-2</v>
      </c>
      <c r="Y535" s="21">
        <f t="shared" si="111"/>
        <v>-3.5652392351395683</v>
      </c>
      <c r="Z535" s="21">
        <f t="shared" si="112"/>
        <v>-1.178145335899014E-2</v>
      </c>
      <c r="AA535" s="21">
        <f t="shared" si="113"/>
        <v>0.59884092082409723</v>
      </c>
      <c r="AB535" s="21">
        <f t="shared" si="114"/>
        <v>-2.6632331481137088</v>
      </c>
      <c r="AC535" s="21">
        <f t="shared" si="115"/>
        <v>-0.67303599261596847</v>
      </c>
    </row>
    <row r="536" spans="20:29" x14ac:dyDescent="0.2">
      <c r="T536" s="21">
        <f t="shared" si="106"/>
        <v>-7.1997864288392845</v>
      </c>
      <c r="U536" s="21">
        <f t="shared" si="107"/>
        <v>-1.4235827925269859</v>
      </c>
      <c r="V536" s="21">
        <f t="shared" si="108"/>
        <v>2.0660515453468236</v>
      </c>
      <c r="W536" s="21">
        <f t="shared" si="109"/>
        <v>-3.1182441956034497</v>
      </c>
      <c r="X536" s="21">
        <f t="shared" si="110"/>
        <v>7.7908070433084786E-3</v>
      </c>
      <c r="Y536" s="21">
        <f t="shared" si="111"/>
        <v>-3.3722831518657586</v>
      </c>
      <c r="Z536" s="21">
        <f t="shared" si="112"/>
        <v>-1.1992508626847254E-2</v>
      </c>
      <c r="AA536" s="21">
        <f t="shared" si="113"/>
        <v>1.690111149187193</v>
      </c>
      <c r="AB536" s="21">
        <f t="shared" si="114"/>
        <v>-2.4361198911494206</v>
      </c>
      <c r="AC536" s="21">
        <f t="shared" si="115"/>
        <v>-0.60152707422311136</v>
      </c>
    </row>
    <row r="537" spans="20:29" x14ac:dyDescent="0.2">
      <c r="T537" s="21">
        <f t="shared" si="106"/>
        <v>-2.4220826370833342</v>
      </c>
      <c r="U537" s="21">
        <f t="shared" si="107"/>
        <v>-1.6018101722590927</v>
      </c>
      <c r="V537" s="21">
        <f t="shared" si="108"/>
        <v>2.3750695909420756</v>
      </c>
      <c r="W537" s="21">
        <f t="shared" si="109"/>
        <v>-2.7272658885796406</v>
      </c>
      <c r="X537" s="21">
        <f t="shared" si="110"/>
        <v>-9.4824917301929601E-2</v>
      </c>
      <c r="Y537" s="21">
        <f t="shared" si="111"/>
        <v>-2.0877204860919507</v>
      </c>
      <c r="Z537" s="21">
        <f t="shared" si="112"/>
        <v>-6.9217258537561527E-2</v>
      </c>
      <c r="AA537" s="21">
        <f t="shared" si="113"/>
        <v>2.6901076800502883</v>
      </c>
      <c r="AB537" s="21">
        <f t="shared" si="114"/>
        <v>-0.51670257498870775</v>
      </c>
      <c r="AC537" s="21">
        <f t="shared" si="115"/>
        <v>-0.38972114946120678</v>
      </c>
    </row>
    <row r="538" spans="20:29" x14ac:dyDescent="0.2">
      <c r="T538" s="21">
        <f t="shared" si="106"/>
        <v>3.1356648346130953</v>
      </c>
      <c r="U538" s="21">
        <f t="shared" si="107"/>
        <v>-1.2013721361278158</v>
      </c>
      <c r="V538" s="21">
        <f t="shared" si="108"/>
        <v>2.6789434021623038</v>
      </c>
      <c r="W538" s="21">
        <f t="shared" si="109"/>
        <v>-1.2669779941451167</v>
      </c>
      <c r="X538" s="21">
        <f t="shared" si="110"/>
        <v>-8.4366746498358208E-2</v>
      </c>
      <c r="Y538" s="21">
        <f t="shared" si="111"/>
        <v>3.1056698306697328E-3</v>
      </c>
      <c r="Z538" s="21">
        <f t="shared" si="112"/>
        <v>-0.14875455196018064</v>
      </c>
      <c r="AA538" s="21">
        <f t="shared" si="113"/>
        <v>1.6629256321931456</v>
      </c>
      <c r="AB538" s="21">
        <f t="shared" si="114"/>
        <v>1.4302795059934343</v>
      </c>
      <c r="AC538" s="21">
        <f t="shared" si="115"/>
        <v>6.1887796134031503E-2</v>
      </c>
    </row>
    <row r="539" spans="20:29" x14ac:dyDescent="0.2">
      <c r="T539" s="21">
        <f t="shared" si="106"/>
        <v>8.4020905086309501</v>
      </c>
      <c r="U539" s="21">
        <f t="shared" si="107"/>
        <v>-8.3411160651735372E-2</v>
      </c>
      <c r="V539" s="21">
        <f t="shared" si="108"/>
        <v>2.5240079963587618</v>
      </c>
      <c r="W539" s="21">
        <f t="shared" si="109"/>
        <v>1.1365387898727395</v>
      </c>
      <c r="X539" s="21">
        <f t="shared" si="110"/>
        <v>-7.3077489980501037E-2</v>
      </c>
      <c r="Y539" s="21">
        <f t="shared" si="111"/>
        <v>2.9398048071223366</v>
      </c>
      <c r="Z539" s="21">
        <f t="shared" si="112"/>
        <v>-8.0289405911330158E-3</v>
      </c>
      <c r="AA539" s="21">
        <f t="shared" si="113"/>
        <v>-1.1723060380747126</v>
      </c>
      <c r="AB539" s="21">
        <f t="shared" si="114"/>
        <v>2.0404775424220052</v>
      </c>
      <c r="AC539" s="21">
        <f t="shared" si="115"/>
        <v>1.0980919217292695</v>
      </c>
    </row>
    <row r="540" spans="20:29" x14ac:dyDescent="0.2">
      <c r="T540" s="21">
        <f t="shared" si="106"/>
        <v>13.786314916934524</v>
      </c>
      <c r="U540" s="21">
        <f t="shared" si="107"/>
        <v>1.1660171789609421</v>
      </c>
      <c r="V540" s="21">
        <f t="shared" si="108"/>
        <v>1.6623623648111163</v>
      </c>
      <c r="W540" s="21">
        <f t="shared" si="109"/>
        <v>4.0249262145453581</v>
      </c>
      <c r="X540" s="21">
        <f t="shared" si="110"/>
        <v>-0.17724952265907243</v>
      </c>
      <c r="Y540" s="21">
        <f t="shared" si="111"/>
        <v>5.4223197239973384</v>
      </c>
      <c r="Z540" s="21">
        <f t="shared" si="112"/>
        <v>8.8474701402914663E-2</v>
      </c>
      <c r="AA540" s="21">
        <f t="shared" si="113"/>
        <v>-2.2550003667651888</v>
      </c>
      <c r="AB540" s="21">
        <f t="shared" si="114"/>
        <v>1.8830589112612923</v>
      </c>
      <c r="AC540" s="21">
        <f t="shared" si="115"/>
        <v>1.9714073772649843</v>
      </c>
    </row>
    <row r="541" spans="20:29" x14ac:dyDescent="0.2">
      <c r="T541" s="21">
        <f t="shared" si="106"/>
        <v>13.676725094970235</v>
      </c>
      <c r="U541" s="21">
        <f t="shared" si="107"/>
        <v>1.9265497390799737</v>
      </c>
      <c r="V541" s="21">
        <f t="shared" si="108"/>
        <v>0.75234494317419376</v>
      </c>
      <c r="W541" s="21">
        <f t="shared" si="109"/>
        <v>4.8060207429977417</v>
      </c>
      <c r="X541" s="21">
        <f t="shared" si="110"/>
        <v>-0.20950370733169144</v>
      </c>
      <c r="Y541" s="21">
        <f t="shared" si="111"/>
        <v>5.6800071945330481</v>
      </c>
      <c r="Z541" s="21">
        <f t="shared" si="112"/>
        <v>8.9268727950533672E-2</v>
      </c>
      <c r="AA541" s="21">
        <f t="shared" si="113"/>
        <v>-2.4982694898009026</v>
      </c>
      <c r="AB541" s="21">
        <f t="shared" si="114"/>
        <v>1.8676295759041484</v>
      </c>
      <c r="AC541" s="21">
        <f t="shared" si="115"/>
        <v>1.2626848339614127</v>
      </c>
    </row>
    <row r="542" spans="20:29" x14ac:dyDescent="0.2">
      <c r="T542" s="21">
        <f t="shared" si="106"/>
        <v>11.642081359434522</v>
      </c>
      <c r="U542" s="21">
        <f t="shared" si="107"/>
        <v>2.2529503153600672</v>
      </c>
      <c r="V542" s="21">
        <f t="shared" si="108"/>
        <v>0.53813926942416401</v>
      </c>
      <c r="W542" s="21">
        <f t="shared" si="109"/>
        <v>4.4642229562417883</v>
      </c>
      <c r="X542" s="21">
        <f t="shared" si="110"/>
        <v>-0.17543637045669142</v>
      </c>
      <c r="Y542" s="21">
        <f t="shared" si="111"/>
        <v>4.4661497391461458</v>
      </c>
      <c r="Z542" s="21">
        <f t="shared" si="112"/>
        <v>8.9742922176724138E-2</v>
      </c>
      <c r="AA542" s="21">
        <f t="shared" si="113"/>
        <v>-2.4398632959318549</v>
      </c>
      <c r="AB542" s="21">
        <f t="shared" si="114"/>
        <v>1.7867245287612956</v>
      </c>
      <c r="AC542" s="21">
        <f t="shared" si="115"/>
        <v>0.65945760449712698</v>
      </c>
    </row>
    <row r="543" spans="20:29" x14ac:dyDescent="0.2">
      <c r="T543" s="21">
        <f t="shared" si="106"/>
        <v>5.5757624862499995</v>
      </c>
      <c r="U543" s="21">
        <f t="shared" si="107"/>
        <v>1.9951434467292302</v>
      </c>
      <c r="V543" s="21">
        <f t="shared" si="108"/>
        <v>0.82876154882896458</v>
      </c>
      <c r="W543" s="21">
        <f t="shared" si="109"/>
        <v>2.5526301809739307</v>
      </c>
      <c r="X543" s="21">
        <f t="shared" si="110"/>
        <v>-5.3022726974548517E-2</v>
      </c>
      <c r="Y543" s="21">
        <f t="shared" si="111"/>
        <v>0.99004860816400164</v>
      </c>
      <c r="Z543" s="21">
        <f t="shared" si="112"/>
        <v>9.0222512474343292E-2</v>
      </c>
      <c r="AA543" s="21">
        <f t="shared" si="113"/>
        <v>-2.0288691348604262</v>
      </c>
      <c r="AB543" s="21">
        <f t="shared" si="114"/>
        <v>1.3366283858148655</v>
      </c>
      <c r="AC543" s="21">
        <f t="shared" si="115"/>
        <v>-0.13577984056239717</v>
      </c>
    </row>
    <row r="544" spans="20:29" x14ac:dyDescent="0.2">
      <c r="T544" s="21">
        <f t="shared" si="106"/>
        <v>-1.3124790429166668</v>
      </c>
      <c r="U544" s="21">
        <f t="shared" si="107"/>
        <v>1.2483000162825419</v>
      </c>
      <c r="V544" s="21">
        <f t="shared" si="108"/>
        <v>0.99722421132898376</v>
      </c>
      <c r="W544" s="21">
        <f t="shared" si="109"/>
        <v>9.3247926003691362E-2</v>
      </c>
      <c r="X544" s="21">
        <f t="shared" si="110"/>
        <v>0.1003465514183085</v>
      </c>
      <c r="Y544" s="21">
        <f t="shared" si="111"/>
        <v>-1.911518357163378</v>
      </c>
      <c r="Z544" s="21">
        <f t="shared" si="112"/>
        <v>-6.7304792816091641E-3</v>
      </c>
      <c r="AA544" s="21">
        <f t="shared" si="113"/>
        <v>-1.1886093932235215</v>
      </c>
      <c r="AB544" s="21">
        <f t="shared" si="114"/>
        <v>-1.5701056327992902E-2</v>
      </c>
      <c r="AC544" s="21">
        <f t="shared" si="115"/>
        <v>-0.62903707008620646</v>
      </c>
    </row>
    <row r="545" spans="20:29" x14ac:dyDescent="0.2">
      <c r="T545" s="21">
        <f t="shared" si="106"/>
        <v>-5.202402471696427</v>
      </c>
      <c r="U545" s="21">
        <f t="shared" si="107"/>
        <v>0.56639127372341136</v>
      </c>
      <c r="V545" s="21">
        <f t="shared" si="108"/>
        <v>1.1328954627277597</v>
      </c>
      <c r="W545" s="21">
        <f t="shared" si="109"/>
        <v>-1.2434337824486881</v>
      </c>
      <c r="X545" s="21">
        <f t="shared" si="110"/>
        <v>0.26555891510878465</v>
      </c>
      <c r="Y545" s="21">
        <f t="shared" si="111"/>
        <v>-2.8352771021931407</v>
      </c>
      <c r="Z545" s="21">
        <f t="shared" si="112"/>
        <v>-9.6162440620894865E-2</v>
      </c>
      <c r="AA545" s="21">
        <f t="shared" si="113"/>
        <v>-0.43432274063423648</v>
      </c>
      <c r="AB545" s="21">
        <f t="shared" si="114"/>
        <v>-1.8592171927863266</v>
      </c>
      <c r="AC545" s="21">
        <f t="shared" si="115"/>
        <v>-0.69884222657430162</v>
      </c>
    </row>
    <row r="546" spans="20:29" x14ac:dyDescent="0.2">
      <c r="T546" s="21">
        <f t="shared" si="106"/>
        <v>-7.5914937063392873</v>
      </c>
      <c r="U546" s="21">
        <f t="shared" si="107"/>
        <v>-0.28046098446100132</v>
      </c>
      <c r="V546" s="21">
        <f t="shared" si="108"/>
        <v>1.2694763406147018</v>
      </c>
      <c r="W546" s="21">
        <f t="shared" si="109"/>
        <v>-2.5519463890558312</v>
      </c>
      <c r="X546" s="21">
        <f t="shared" si="110"/>
        <v>0.27821080850164187</v>
      </c>
      <c r="Y546" s="21">
        <f t="shared" si="111"/>
        <v>-3.5064807682050461</v>
      </c>
      <c r="Z546" s="21">
        <f t="shared" si="112"/>
        <v>-1.1596648775656776E-2</v>
      </c>
      <c r="AA546" s="21">
        <f t="shared" si="113"/>
        <v>0.42586705350266874</v>
      </c>
      <c r="AB546" s="21">
        <f t="shared" si="114"/>
        <v>-2.4774871353458501</v>
      </c>
      <c r="AC546" s="21">
        <f t="shared" si="115"/>
        <v>-0.73707829008620651</v>
      </c>
    </row>
    <row r="547" spans="20:29" x14ac:dyDescent="0.2">
      <c r="T547" s="21">
        <f t="shared" si="106"/>
        <v>-9.0369078163392871</v>
      </c>
      <c r="U547" s="21">
        <f t="shared" si="107"/>
        <v>-0.80730391931251688</v>
      </c>
      <c r="V547" s="21">
        <f t="shared" si="108"/>
        <v>1.4290085474599294</v>
      </c>
      <c r="W547" s="21">
        <f t="shared" si="109"/>
        <v>-3.3448077970617831</v>
      </c>
      <c r="X547" s="21">
        <f t="shared" si="110"/>
        <v>3.1783508650451375E-2</v>
      </c>
      <c r="Y547" s="21">
        <f t="shared" si="111"/>
        <v>-4.0781675826395682</v>
      </c>
      <c r="Z547" s="21">
        <f t="shared" si="112"/>
        <v>-1.0505320858990141E-2</v>
      </c>
      <c r="AA547" s="21">
        <f t="shared" si="113"/>
        <v>1.4585905208240972</v>
      </c>
      <c r="AB547" s="21">
        <f t="shared" si="114"/>
        <v>-2.8116062364470418</v>
      </c>
      <c r="AC547" s="21">
        <f t="shared" si="115"/>
        <v>-0.90389629761596857</v>
      </c>
    </row>
    <row r="548" spans="20:29" x14ac:dyDescent="0.2">
      <c r="T548" s="21">
        <f t="shared" si="106"/>
        <v>-7.8747559738392843</v>
      </c>
      <c r="U548" s="21">
        <f t="shared" si="107"/>
        <v>-1.2001330866935405</v>
      </c>
      <c r="V548" s="21">
        <f t="shared" si="108"/>
        <v>1.673791947846837</v>
      </c>
      <c r="W548" s="21">
        <f t="shared" si="109"/>
        <v>-3.6036395431034496</v>
      </c>
      <c r="X548" s="21">
        <f t="shared" si="110"/>
        <v>2.4281934543308514E-2</v>
      </c>
      <c r="Y548" s="21">
        <f t="shared" si="111"/>
        <v>-3.8953923701990929</v>
      </c>
      <c r="Z548" s="21">
        <f t="shared" si="112"/>
        <v>-9.9144119601806135E-3</v>
      </c>
      <c r="AA548" s="21">
        <f t="shared" si="113"/>
        <v>2.550258426687193</v>
      </c>
      <c r="AB548" s="21">
        <f t="shared" si="114"/>
        <v>-2.5870807736494221</v>
      </c>
      <c r="AC548" s="21">
        <f t="shared" si="115"/>
        <v>-0.826943368389778</v>
      </c>
    </row>
    <row r="549" spans="20:29" x14ac:dyDescent="0.2">
      <c r="T549" s="21">
        <f t="shared" si="106"/>
        <v>-3.4582858929166673</v>
      </c>
      <c r="U549" s="21">
        <f t="shared" si="107"/>
        <v>-1.4947138189256748</v>
      </c>
      <c r="V549" s="21">
        <f t="shared" si="108"/>
        <v>1.910461080108746</v>
      </c>
      <c r="W549" s="21">
        <f t="shared" si="109"/>
        <v>-3.3586674627463067</v>
      </c>
      <c r="X549" s="21">
        <f t="shared" si="110"/>
        <v>-6.8476586468596223E-2</v>
      </c>
      <c r="Y549" s="21">
        <f t="shared" si="111"/>
        <v>-2.5780694019252843</v>
      </c>
      <c r="Z549" s="21">
        <f t="shared" si="112"/>
        <v>-6.6337197704228246E-2</v>
      </c>
      <c r="AA549" s="21">
        <f t="shared" si="113"/>
        <v>3.5504435108836221</v>
      </c>
      <c r="AB549" s="21">
        <f t="shared" si="114"/>
        <v>-0.67504513582204062</v>
      </c>
      <c r="AC549" s="21">
        <f t="shared" si="115"/>
        <v>-0.67789539696120671</v>
      </c>
    </row>
    <row r="550" spans="20:29" x14ac:dyDescent="0.2">
      <c r="T550" s="21">
        <f t="shared" si="106"/>
        <v>1.4291367562797626</v>
      </c>
      <c r="U550" s="21">
        <f t="shared" si="107"/>
        <v>-1.2502307794612761</v>
      </c>
      <c r="V550" s="21">
        <f t="shared" si="108"/>
        <v>2.1459907746623088</v>
      </c>
      <c r="W550" s="21">
        <f t="shared" si="109"/>
        <v>-2.1008811824784499</v>
      </c>
      <c r="X550" s="21">
        <f t="shared" si="110"/>
        <v>-6.0069708165024854E-2</v>
      </c>
      <c r="Y550" s="21">
        <f t="shared" si="111"/>
        <v>-0.61946446766933061</v>
      </c>
      <c r="Z550" s="21">
        <f t="shared" si="112"/>
        <v>-0.14507252696018064</v>
      </c>
      <c r="AA550" s="21">
        <f t="shared" si="113"/>
        <v>2.4868406230264788</v>
      </c>
      <c r="AB550" s="21">
        <f t="shared" si="114"/>
        <v>1.2736416376601021</v>
      </c>
      <c r="AC550" s="21">
        <f t="shared" si="115"/>
        <v>-0.30162699553263517</v>
      </c>
    </row>
    <row r="551" spans="20:29" x14ac:dyDescent="0.2">
      <c r="T551" s="21">
        <f t="shared" si="106"/>
        <v>6.5629039294642837</v>
      </c>
      <c r="U551" s="21">
        <f t="shared" si="107"/>
        <v>-0.24379629231850686</v>
      </c>
      <c r="V551" s="21">
        <f t="shared" si="108"/>
        <v>1.9306426438587607</v>
      </c>
      <c r="W551" s="21">
        <f t="shared" si="109"/>
        <v>0.21627174987273934</v>
      </c>
      <c r="X551" s="21">
        <f t="shared" si="110"/>
        <v>-5.9695843313834346E-2</v>
      </c>
      <c r="Y551" s="21">
        <f t="shared" si="111"/>
        <v>2.3643462204556709</v>
      </c>
      <c r="Z551" s="21">
        <f t="shared" si="112"/>
        <v>-3.8159222577996976E-3</v>
      </c>
      <c r="AA551" s="21">
        <f t="shared" si="113"/>
        <v>-0.37179156724137941</v>
      </c>
      <c r="AB551" s="21">
        <f t="shared" si="114"/>
        <v>1.9901360549220062</v>
      </c>
      <c r="AC551" s="21">
        <f t="shared" si="115"/>
        <v>0.74060121006260282</v>
      </c>
    </row>
    <row r="552" spans="20:29" x14ac:dyDescent="0.2">
      <c r="T552" s="21">
        <f t="shared" si="106"/>
        <v>11.770181021934524</v>
      </c>
      <c r="U552" s="21">
        <f t="shared" si="107"/>
        <v>0.90611422479457815</v>
      </c>
      <c r="V552" s="21">
        <f t="shared" si="108"/>
        <v>1.0109958123111369</v>
      </c>
      <c r="W552" s="21">
        <f t="shared" si="109"/>
        <v>3.0507967220453582</v>
      </c>
      <c r="X552" s="21">
        <f t="shared" si="110"/>
        <v>-0.16912389349240567</v>
      </c>
      <c r="Y552" s="21">
        <f t="shared" si="111"/>
        <v>4.8377517598306721</v>
      </c>
      <c r="Z552" s="21">
        <f t="shared" si="112"/>
        <v>9.2844629736247963E-2</v>
      </c>
      <c r="AA552" s="21">
        <f t="shared" si="113"/>
        <v>-1.4846103109318556</v>
      </c>
      <c r="AB552" s="21">
        <f t="shared" si="114"/>
        <v>1.9114832937612931</v>
      </c>
      <c r="AC552" s="21">
        <f t="shared" si="115"/>
        <v>1.613919374764984</v>
      </c>
    </row>
    <row r="553" spans="20:29" x14ac:dyDescent="0.2">
      <c r="T553" s="21">
        <f t="shared" si="106"/>
        <v>11.408136124970236</v>
      </c>
      <c r="U553" s="21">
        <f t="shared" si="107"/>
        <v>1.5924178632467374</v>
      </c>
      <c r="V553" s="21">
        <f t="shared" si="108"/>
        <v>4.5244392340862305E-2</v>
      </c>
      <c r="W553" s="21">
        <f t="shared" si="109"/>
        <v>3.800108463831076</v>
      </c>
      <c r="X553" s="21">
        <f t="shared" si="110"/>
        <v>-0.20561477149835805</v>
      </c>
      <c r="Y553" s="21">
        <f t="shared" si="111"/>
        <v>5.0519662053663827</v>
      </c>
      <c r="Z553" s="21">
        <f t="shared" si="112"/>
        <v>9.2867382117200303E-2</v>
      </c>
      <c r="AA553" s="21">
        <f t="shared" si="113"/>
        <v>-1.795055418134236</v>
      </c>
      <c r="AB553" s="21">
        <f t="shared" si="114"/>
        <v>1.921297003404149</v>
      </c>
      <c r="AC553" s="21">
        <f t="shared" si="115"/>
        <v>0.90489734396141264</v>
      </c>
    </row>
    <row r="554" spans="20:29" x14ac:dyDescent="0.2">
      <c r="T554" s="21">
        <f t="shared" si="106"/>
        <v>8.856071144434523</v>
      </c>
      <c r="U554" s="21">
        <f t="shared" si="107"/>
        <v>1.8507693261934719</v>
      </c>
      <c r="V554" s="21">
        <f t="shared" si="108"/>
        <v>-0.24560617807580343</v>
      </c>
      <c r="W554" s="21">
        <f t="shared" si="109"/>
        <v>3.4251890762417889</v>
      </c>
      <c r="X554" s="21">
        <f t="shared" si="110"/>
        <v>-0.16771069879002476</v>
      </c>
      <c r="Y554" s="21">
        <f t="shared" si="111"/>
        <v>3.7494571924794808</v>
      </c>
      <c r="Z554" s="21">
        <f t="shared" si="112"/>
        <v>9.253353134339079E-2</v>
      </c>
      <c r="AA554" s="21">
        <f t="shared" si="113"/>
        <v>-1.9409612900985214</v>
      </c>
      <c r="AB554" s="21">
        <f t="shared" si="114"/>
        <v>1.796502911261296</v>
      </c>
      <c r="AC554" s="21">
        <f t="shared" si="115"/>
        <v>0.29589543866379364</v>
      </c>
    </row>
    <row r="555" spans="20:29" x14ac:dyDescent="0.2">
      <c r="T555" s="21">
        <f t="shared" si="106"/>
        <v>1.9520560362499995</v>
      </c>
      <c r="U555" s="21">
        <f t="shared" si="107"/>
        <v>1.5146543517292912</v>
      </c>
      <c r="V555" s="21">
        <f t="shared" si="108"/>
        <v>-3.2804358671029377E-2</v>
      </c>
      <c r="W555" s="21">
        <f t="shared" si="109"/>
        <v>1.4497550926405975</v>
      </c>
      <c r="X555" s="21">
        <f t="shared" si="110"/>
        <v>-3.3491585307881877E-2</v>
      </c>
      <c r="Y555" s="21">
        <f t="shared" si="111"/>
        <v>8.096615566400267E-2</v>
      </c>
      <c r="Z555" s="21">
        <f t="shared" si="112"/>
        <v>9.2205076641009881E-2</v>
      </c>
      <c r="AA555" s="21">
        <f t="shared" si="113"/>
        <v>-1.8185456790270933</v>
      </c>
      <c r="AB555" s="21">
        <f t="shared" si="114"/>
        <v>1.2151621091481992</v>
      </c>
      <c r="AC555" s="21">
        <f t="shared" si="115"/>
        <v>-0.5158471280623973</v>
      </c>
    </row>
    <row r="556" spans="20:29" x14ac:dyDescent="0.2">
      <c r="T556" s="21">
        <f t="shared" si="106"/>
        <v>-5.3387229179166669</v>
      </c>
      <c r="U556" s="21">
        <f t="shared" si="107"/>
        <v>0.70522954128250603</v>
      </c>
      <c r="V556" s="21">
        <f t="shared" si="108"/>
        <v>4.7359505495649046E-2</v>
      </c>
      <c r="W556" s="21">
        <f t="shared" si="109"/>
        <v>-1.0150798789963078</v>
      </c>
      <c r="X556" s="21">
        <f t="shared" si="110"/>
        <v>0.12916637141830845</v>
      </c>
      <c r="Y556" s="21">
        <f t="shared" si="111"/>
        <v>-2.8607728104967123</v>
      </c>
      <c r="Z556" s="21">
        <f t="shared" si="112"/>
        <v>-5.0538684482758778E-3</v>
      </c>
      <c r="AA556" s="21">
        <f t="shared" si="113"/>
        <v>-1.2268172398901884</v>
      </c>
      <c r="AB556" s="21">
        <f t="shared" si="114"/>
        <v>-0.1245775996613272</v>
      </c>
      <c r="AC556" s="21">
        <f t="shared" si="115"/>
        <v>-0.98817712425287341</v>
      </c>
    </row>
    <row r="557" spans="20:29" x14ac:dyDescent="0.2">
      <c r="T557" s="21">
        <f t="shared" si="106"/>
        <v>-9.5390232500297607</v>
      </c>
      <c r="U557" s="21">
        <f t="shared" si="107"/>
        <v>-3.404971099598697E-4</v>
      </c>
      <c r="V557" s="21">
        <f t="shared" si="108"/>
        <v>0.11364967939442749</v>
      </c>
      <c r="W557" s="21">
        <f t="shared" si="109"/>
        <v>-2.3049763232820215</v>
      </c>
      <c r="X557" s="21">
        <f t="shared" si="110"/>
        <v>0.30346335510878469</v>
      </c>
      <c r="Y557" s="21">
        <f t="shared" si="111"/>
        <v>-3.7470968588598064</v>
      </c>
      <c r="Z557" s="21">
        <f t="shared" si="112"/>
        <v>-9.4493251454228253E-2</v>
      </c>
      <c r="AA557" s="21">
        <f t="shared" si="113"/>
        <v>-0.85343762563423597</v>
      </c>
      <c r="AB557" s="21">
        <f t="shared" si="114"/>
        <v>-1.9425353444529918</v>
      </c>
      <c r="AC557" s="21">
        <f t="shared" si="115"/>
        <v>-1.0132603199076353</v>
      </c>
    </row>
    <row r="558" spans="20:29" x14ac:dyDescent="0.2">
      <c r="T558" s="21">
        <f t="shared" si="106"/>
        <v>-11.717168003839287</v>
      </c>
      <c r="U558" s="21">
        <f t="shared" si="107"/>
        <v>-0.831018438627666</v>
      </c>
      <c r="V558" s="21">
        <f t="shared" si="108"/>
        <v>0.20247754061470857</v>
      </c>
      <c r="W558" s="21">
        <f t="shared" si="109"/>
        <v>-3.4569432515558312</v>
      </c>
      <c r="X558" s="21">
        <f t="shared" si="110"/>
        <v>0.29762252350164181</v>
      </c>
      <c r="Y558" s="21">
        <f t="shared" si="111"/>
        <v>-4.2691780482050463</v>
      </c>
      <c r="Z558" s="21">
        <f t="shared" si="112"/>
        <v>-1.0623632942323463E-2</v>
      </c>
      <c r="AA558" s="21">
        <f t="shared" si="113"/>
        <v>-0.14913097983066459</v>
      </c>
      <c r="AB558" s="21">
        <f t="shared" si="114"/>
        <v>-2.5298284345125177</v>
      </c>
      <c r="AC558" s="21">
        <f t="shared" si="115"/>
        <v>-0.97054620341954012</v>
      </c>
    </row>
    <row r="559" spans="20:29" x14ac:dyDescent="0.2">
      <c r="T559" s="21">
        <f t="shared" si="106"/>
        <v>-12.580726338839288</v>
      </c>
      <c r="U559" s="21">
        <f t="shared" si="107"/>
        <v>-1.3013936809793449</v>
      </c>
      <c r="V559" s="21">
        <f t="shared" si="108"/>
        <v>0.32376994912659995</v>
      </c>
      <c r="W559" s="21">
        <f t="shared" si="109"/>
        <v>-3.9912878303951165</v>
      </c>
      <c r="X559" s="21">
        <f t="shared" si="110"/>
        <v>5.3736239483784753E-2</v>
      </c>
      <c r="Y559" s="21">
        <f t="shared" si="111"/>
        <v>-4.6804117809729027</v>
      </c>
      <c r="Z559" s="21">
        <f t="shared" si="112"/>
        <v>-1.0489300858990164E-2</v>
      </c>
      <c r="AA559" s="21">
        <f t="shared" si="113"/>
        <v>0.8737558016574305</v>
      </c>
      <c r="AB559" s="21">
        <f t="shared" si="114"/>
        <v>-2.8534087997803743</v>
      </c>
      <c r="AC559" s="21">
        <f t="shared" si="115"/>
        <v>-0.9949961926159685</v>
      </c>
    </row>
    <row r="560" spans="20:29" x14ac:dyDescent="0.2">
      <c r="T560" s="21">
        <f t="shared" si="106"/>
        <v>-11.864778890505951</v>
      </c>
      <c r="U560" s="21">
        <f t="shared" si="107"/>
        <v>-1.7495563033602366</v>
      </c>
      <c r="V560" s="21">
        <f t="shared" si="108"/>
        <v>0.54396635451350051</v>
      </c>
      <c r="W560" s="21">
        <f t="shared" si="109"/>
        <v>-4.2540623047701178</v>
      </c>
      <c r="X560" s="21">
        <f t="shared" si="110"/>
        <v>5.8780426209975145E-2</v>
      </c>
      <c r="Y560" s="21">
        <f t="shared" si="111"/>
        <v>-4.7503105118657594</v>
      </c>
      <c r="Z560" s="21">
        <f t="shared" si="112"/>
        <v>-1.0853367793513952E-2</v>
      </c>
      <c r="AA560" s="21">
        <f t="shared" si="113"/>
        <v>1.9640368066871927</v>
      </c>
      <c r="AB560" s="21">
        <f t="shared" si="114"/>
        <v>-2.6405962861494219</v>
      </c>
      <c r="AC560" s="21">
        <f t="shared" si="115"/>
        <v>-1.0261972033897782</v>
      </c>
    </row>
    <row r="561" spans="20:29" x14ac:dyDescent="0.2">
      <c r="T561" s="21">
        <f t="shared" si="106"/>
        <v>-7.2162914720833342</v>
      </c>
      <c r="U561" s="21">
        <f t="shared" si="107"/>
        <v>-2.0583938314256329</v>
      </c>
      <c r="V561" s="21">
        <f t="shared" si="108"/>
        <v>0.78260514344208332</v>
      </c>
      <c r="W561" s="21">
        <f t="shared" si="109"/>
        <v>-3.9676345577463072</v>
      </c>
      <c r="X561" s="21">
        <f t="shared" si="110"/>
        <v>-4.347227896859629E-2</v>
      </c>
      <c r="Y561" s="21">
        <f t="shared" si="111"/>
        <v>-3.3059478727586189</v>
      </c>
      <c r="Z561" s="21">
        <f t="shared" si="112"/>
        <v>-6.8231129370894872E-2</v>
      </c>
      <c r="AA561" s="21">
        <f t="shared" si="113"/>
        <v>2.9644335850502888</v>
      </c>
      <c r="AB561" s="21">
        <f t="shared" si="114"/>
        <v>-0.6965323699887076</v>
      </c>
      <c r="AC561" s="21">
        <f t="shared" si="115"/>
        <v>-0.82312541029454001</v>
      </c>
    </row>
    <row r="562" spans="20:29" x14ac:dyDescent="0.2">
      <c r="T562" s="21">
        <f t="shared" si="106"/>
        <v>-2.267407235386905</v>
      </c>
      <c r="U562" s="21">
        <f t="shared" si="107"/>
        <v>-1.8407001402946435</v>
      </c>
      <c r="V562" s="21">
        <f t="shared" si="108"/>
        <v>1.0065807563289582</v>
      </c>
      <c r="W562" s="21">
        <f t="shared" si="109"/>
        <v>-2.6310288049784498</v>
      </c>
      <c r="X562" s="21">
        <f t="shared" si="110"/>
        <v>-3.4767599831691504E-2</v>
      </c>
      <c r="Y562" s="21">
        <f t="shared" si="111"/>
        <v>-1.3039687976693299</v>
      </c>
      <c r="Z562" s="21">
        <f t="shared" si="112"/>
        <v>-0.14792055196018059</v>
      </c>
      <c r="AA562" s="21">
        <f t="shared" si="113"/>
        <v>1.9098023488598115</v>
      </c>
      <c r="AB562" s="21">
        <f t="shared" si="114"/>
        <v>1.2420647676601009</v>
      </c>
      <c r="AC562" s="21">
        <f t="shared" si="115"/>
        <v>-0.46747274886596846</v>
      </c>
    </row>
    <row r="563" spans="20:29" x14ac:dyDescent="0.2">
      <c r="T563" s="21">
        <f t="shared" si="106"/>
        <v>2.6276833986309507</v>
      </c>
      <c r="U563" s="21">
        <f t="shared" si="107"/>
        <v>-0.88306326148506287</v>
      </c>
      <c r="V563" s="21">
        <f t="shared" si="108"/>
        <v>0.77973894302540714</v>
      </c>
      <c r="W563" s="21">
        <f t="shared" si="109"/>
        <v>-0.30103681346059386</v>
      </c>
      <c r="X563" s="21">
        <f t="shared" si="110"/>
        <v>-2.6737197480501046E-2</v>
      </c>
      <c r="Y563" s="21">
        <f t="shared" si="111"/>
        <v>1.58101013795567</v>
      </c>
      <c r="Z563" s="21">
        <f t="shared" si="112"/>
        <v>-7.3601205911330292E-3</v>
      </c>
      <c r="AA563" s="21">
        <f t="shared" si="113"/>
        <v>-0.95593860890804616</v>
      </c>
      <c r="AB563" s="21">
        <f t="shared" si="114"/>
        <v>1.8839497057553389</v>
      </c>
      <c r="AC563" s="21">
        <f t="shared" si="115"/>
        <v>0.55711809672926949</v>
      </c>
    </row>
    <row r="564" spans="20:29" x14ac:dyDescent="0.2">
      <c r="T564" s="21">
        <f t="shared" si="106"/>
        <v>7.823060661934524</v>
      </c>
      <c r="U564" s="21">
        <f t="shared" si="107"/>
        <v>0.22474825729443637</v>
      </c>
      <c r="V564" s="21">
        <f t="shared" si="108"/>
        <v>-0.14895126435555994</v>
      </c>
      <c r="W564" s="21">
        <f t="shared" si="109"/>
        <v>2.5506862645453583</v>
      </c>
      <c r="X564" s="21">
        <f t="shared" si="110"/>
        <v>-0.13410049765907237</v>
      </c>
      <c r="Y564" s="21">
        <f t="shared" si="111"/>
        <v>4.0588076448306714</v>
      </c>
      <c r="Z564" s="21">
        <f t="shared" si="112"/>
        <v>8.9115588069581336E-2</v>
      </c>
      <c r="AA564" s="21">
        <f t="shared" si="113"/>
        <v>-2.0407777109318559</v>
      </c>
      <c r="AB564" s="21">
        <f t="shared" si="114"/>
        <v>1.7929756704279587</v>
      </c>
      <c r="AC564" s="21">
        <f t="shared" si="115"/>
        <v>1.4305504730983174</v>
      </c>
    </row>
    <row r="565" spans="20:29" x14ac:dyDescent="0.2">
      <c r="T565" s="21">
        <f t="shared" ref="T565:T628" si="116">SUM(D201:E201)</f>
        <v>7.5503043174702364</v>
      </c>
      <c r="U565" s="21">
        <f t="shared" ref="U565:U628" si="117">SUM(H201:I201)</f>
        <v>0.86301214074671861</v>
      </c>
      <c r="V565" s="21">
        <f t="shared" ref="V565:V628" si="118">SUM(K201:L201)</f>
        <v>-1.1344551868258037</v>
      </c>
      <c r="W565" s="21">
        <f t="shared" ref="W565:W628" si="119">SUM(N201:O201)</f>
        <v>3.3122688438310752</v>
      </c>
      <c r="X565" s="21">
        <f t="shared" ref="X565:X628" si="120">SUM(Q201:R201)</f>
        <v>-0.17301401566502472</v>
      </c>
      <c r="Y565" s="21">
        <f t="shared" ref="Y565:Y628" si="121">SUM(T201:U201)</f>
        <v>4.306412214533049</v>
      </c>
      <c r="Z565" s="21">
        <f t="shared" ref="Z565:Z628" si="122">SUM(W201:X201)</f>
        <v>8.9121210450533644E-2</v>
      </c>
      <c r="AA565" s="21">
        <f t="shared" ref="AA565:AA628" si="123">SUM(Z201:AA201)</f>
        <v>-2.2810486214675696</v>
      </c>
      <c r="AB565" s="21">
        <f t="shared" ref="AB565:AB628" si="124">SUM(AC201:AD201)</f>
        <v>1.8462661192374803</v>
      </c>
      <c r="AC565" s="21">
        <f t="shared" ref="AC565:AC628" si="125">SUM(AF201:AG201)</f>
        <v>0.72174186979474619</v>
      </c>
    </row>
    <row r="566" spans="20:29" x14ac:dyDescent="0.2">
      <c r="T566" s="21">
        <f t="shared" si="116"/>
        <v>5.2725910927678568</v>
      </c>
      <c r="U566" s="21">
        <f t="shared" si="117"/>
        <v>1.0778251920268076</v>
      </c>
      <c r="V566" s="21">
        <f t="shared" si="118"/>
        <v>-1.4447810589091432</v>
      </c>
      <c r="W566" s="21">
        <f t="shared" si="119"/>
        <v>2.9530663912417885</v>
      </c>
      <c r="X566" s="21">
        <f t="shared" si="120"/>
        <v>-0.15183631295669137</v>
      </c>
      <c r="Y566" s="21">
        <f t="shared" si="121"/>
        <v>3.0721777591461459</v>
      </c>
      <c r="Z566" s="21">
        <f t="shared" si="122"/>
        <v>8.8787574676724129E-2</v>
      </c>
      <c r="AA566" s="21">
        <f t="shared" si="123"/>
        <v>-2.249109630931855</v>
      </c>
      <c r="AB566" s="21">
        <f t="shared" si="124"/>
        <v>1.8127308704279628</v>
      </c>
      <c r="AC566" s="21">
        <f t="shared" si="125"/>
        <v>0.11373031866379363</v>
      </c>
    </row>
    <row r="567" spans="20:29" x14ac:dyDescent="0.2">
      <c r="T567" s="21">
        <f t="shared" si="116"/>
        <v>-1.28123579875</v>
      </c>
      <c r="U567" s="21">
        <f t="shared" si="117"/>
        <v>0.71016012839606901</v>
      </c>
      <c r="V567" s="21">
        <f t="shared" si="118"/>
        <v>-1.2533167486710255</v>
      </c>
      <c r="W567" s="21">
        <f t="shared" si="119"/>
        <v>1.0061940493072639</v>
      </c>
      <c r="X567" s="21">
        <f t="shared" si="120"/>
        <v>-3.2014724474548506E-2</v>
      </c>
      <c r="Y567" s="21">
        <f t="shared" si="121"/>
        <v>-0.51152261100266472</v>
      </c>
      <c r="Z567" s="21">
        <f t="shared" si="122"/>
        <v>8.8459334974343246E-2</v>
      </c>
      <c r="AA567" s="21">
        <f t="shared" si="123"/>
        <v>-1.9426166781937602</v>
      </c>
      <c r="AB567" s="21">
        <f t="shared" si="124"/>
        <v>1.3427996141481984</v>
      </c>
      <c r="AC567" s="21">
        <f t="shared" si="125"/>
        <v>-0.68938113306239723</v>
      </c>
    </row>
    <row r="568" spans="20:29" x14ac:dyDescent="0.2">
      <c r="T568" s="21">
        <f t="shared" si="116"/>
        <v>-8.3245777329166657</v>
      </c>
      <c r="U568" s="21">
        <f t="shared" si="117"/>
        <v>-0.121079664550507</v>
      </c>
      <c r="V568" s="21">
        <f t="shared" si="118"/>
        <v>-1.1980711220043503</v>
      </c>
      <c r="W568" s="21">
        <f t="shared" si="119"/>
        <v>-1.4137716081629743</v>
      </c>
      <c r="X568" s="21">
        <f t="shared" si="120"/>
        <v>0.12727337308497522</v>
      </c>
      <c r="Y568" s="21">
        <f t="shared" si="121"/>
        <v>-3.3429459963300454</v>
      </c>
      <c r="Z568" s="21">
        <f t="shared" si="122"/>
        <v>-9.0044617816091577E-3</v>
      </c>
      <c r="AA568" s="21">
        <f t="shared" si="123"/>
        <v>-1.3107086682235216</v>
      </c>
      <c r="AB568" s="21">
        <f t="shared" si="124"/>
        <v>9.5934947838673068E-2</v>
      </c>
      <c r="AC568" s="21">
        <f t="shared" si="125"/>
        <v>-1.1522066350862066</v>
      </c>
    </row>
    <row r="569" spans="20:29" x14ac:dyDescent="0.2">
      <c r="T569" s="21">
        <f t="shared" si="116"/>
        <v>-12.291946946696427</v>
      </c>
      <c r="U569" s="21">
        <f t="shared" si="117"/>
        <v>-0.84882580877649616</v>
      </c>
      <c r="V569" s="21">
        <f t="shared" si="118"/>
        <v>-1.1703481739389048</v>
      </c>
      <c r="W569" s="21">
        <f t="shared" si="119"/>
        <v>-2.6469248474486879</v>
      </c>
      <c r="X569" s="21">
        <f t="shared" si="120"/>
        <v>0.2926510917754514</v>
      </c>
      <c r="Y569" s="21">
        <f t="shared" si="121"/>
        <v>-4.1170190405264737</v>
      </c>
      <c r="Z569" s="21">
        <f t="shared" si="122"/>
        <v>-9.8420004787561563E-2</v>
      </c>
      <c r="AA569" s="21">
        <f t="shared" si="123"/>
        <v>-0.85727659896756925</v>
      </c>
      <c r="AB569" s="21">
        <f t="shared" si="124"/>
        <v>-1.6825498986196603</v>
      </c>
      <c r="AC569" s="21">
        <f t="shared" si="125"/>
        <v>-1.1632389340743019</v>
      </c>
    </row>
    <row r="570" spans="20:29" x14ac:dyDescent="0.2">
      <c r="T570" s="21">
        <f t="shared" si="116"/>
        <v>-14.563351710505952</v>
      </c>
      <c r="U570" s="21">
        <f t="shared" si="117"/>
        <v>-1.6867516744608793</v>
      </c>
      <c r="V570" s="21">
        <f t="shared" si="118"/>
        <v>-1.0992739135519827</v>
      </c>
      <c r="W570" s="21">
        <f t="shared" si="119"/>
        <v>-3.8185416982224982</v>
      </c>
      <c r="X570" s="21">
        <f t="shared" si="120"/>
        <v>0.29657656100164193</v>
      </c>
      <c r="Y570" s="21">
        <f t="shared" si="121"/>
        <v>-4.7862999398717143</v>
      </c>
      <c r="Z570" s="21">
        <f t="shared" si="122"/>
        <v>-1.4958415442323431E-2</v>
      </c>
      <c r="AA570" s="21">
        <f t="shared" si="123"/>
        <v>-7.6316313997331076E-2</v>
      </c>
      <c r="AB570" s="21">
        <f t="shared" si="124"/>
        <v>-2.2773508703458525</v>
      </c>
      <c r="AC570" s="21">
        <f t="shared" si="125"/>
        <v>-1.10043665091954</v>
      </c>
    </row>
    <row r="571" spans="20:29" x14ac:dyDescent="0.2">
      <c r="T571" s="21">
        <f t="shared" si="116"/>
        <v>-14.935301028839287</v>
      </c>
      <c r="U571" s="21">
        <f t="shared" si="117"/>
        <v>-2.0871704551459516</v>
      </c>
      <c r="V571" s="21">
        <f t="shared" si="118"/>
        <v>-0.94365813004007748</v>
      </c>
      <c r="W571" s="21">
        <f t="shared" si="119"/>
        <v>-4.2431818228951173</v>
      </c>
      <c r="X571" s="21">
        <f t="shared" si="120"/>
        <v>4.2514106983784827E-2</v>
      </c>
      <c r="Y571" s="21">
        <f t="shared" si="121"/>
        <v>-5.0654701259729027</v>
      </c>
      <c r="Z571" s="21">
        <f t="shared" si="122"/>
        <v>-1.5077218358990119E-2</v>
      </c>
      <c r="AA571" s="21">
        <f t="shared" si="123"/>
        <v>0.95749155999076407</v>
      </c>
      <c r="AB571" s="21">
        <f t="shared" si="124"/>
        <v>-2.599011328947042</v>
      </c>
      <c r="AC571" s="21">
        <f t="shared" si="125"/>
        <v>-0.98173132344930181</v>
      </c>
    </row>
    <row r="572" spans="20:29" x14ac:dyDescent="0.2">
      <c r="T572" s="21">
        <f t="shared" si="116"/>
        <v>-12.831593159672618</v>
      </c>
      <c r="U572" s="21">
        <f t="shared" si="117"/>
        <v>-2.3476499725270514</v>
      </c>
      <c r="V572" s="21">
        <f t="shared" si="118"/>
        <v>-0.70721747131983648</v>
      </c>
      <c r="W572" s="21">
        <f t="shared" si="119"/>
        <v>-4.0995175489367828</v>
      </c>
      <c r="X572" s="21">
        <f t="shared" si="120"/>
        <v>3.6012179543308598E-2</v>
      </c>
      <c r="Y572" s="21">
        <f t="shared" si="121"/>
        <v>-4.6026138001990935</v>
      </c>
      <c r="Z572" s="21">
        <f t="shared" si="122"/>
        <v>-1.5690233626847239E-2</v>
      </c>
      <c r="AA572" s="21">
        <f t="shared" si="123"/>
        <v>2.0490154933538598</v>
      </c>
      <c r="AB572" s="21">
        <f t="shared" si="124"/>
        <v>-2.3664991619827553</v>
      </c>
      <c r="AC572" s="21">
        <f t="shared" si="125"/>
        <v>-0.77744073005644465</v>
      </c>
    </row>
    <row r="573" spans="20:29" x14ac:dyDescent="0.2">
      <c r="T573" s="21">
        <f t="shared" si="116"/>
        <v>-7.3556392920833336</v>
      </c>
      <c r="U573" s="21">
        <f t="shared" si="117"/>
        <v>-2.4435612714258923</v>
      </c>
      <c r="V573" s="21">
        <f t="shared" si="118"/>
        <v>-0.47426194655790255</v>
      </c>
      <c r="W573" s="21">
        <f t="shared" si="119"/>
        <v>-3.4238374177463076</v>
      </c>
      <c r="X573" s="21">
        <f t="shared" si="120"/>
        <v>-6.4667870635262859E-2</v>
      </c>
      <c r="Y573" s="21">
        <f t="shared" si="121"/>
        <v>-3.0089396177586174</v>
      </c>
      <c r="Z573" s="21">
        <f t="shared" si="122"/>
        <v>-7.3316943537561519E-2</v>
      </c>
      <c r="AA573" s="21">
        <f t="shared" si="123"/>
        <v>3.0487504958836222</v>
      </c>
      <c r="AB573" s="21">
        <f t="shared" si="124"/>
        <v>-0.44588776665537289</v>
      </c>
      <c r="AC573" s="21">
        <f t="shared" si="125"/>
        <v>-0.46992267029453999</v>
      </c>
    </row>
    <row r="574" spans="20:29" x14ac:dyDescent="0.2">
      <c r="T574" s="21">
        <f t="shared" si="116"/>
        <v>-1.7251882737202366</v>
      </c>
      <c r="U574" s="21">
        <f t="shared" si="117"/>
        <v>-2.0070718027947123</v>
      </c>
      <c r="V574" s="21">
        <f t="shared" si="118"/>
        <v>-0.24206438950433551</v>
      </c>
      <c r="W574" s="21">
        <f t="shared" si="119"/>
        <v>-1.8275548899784497</v>
      </c>
      <c r="X574" s="21">
        <f t="shared" si="120"/>
        <v>-5.7182443998358118E-2</v>
      </c>
      <c r="Y574" s="21">
        <f t="shared" si="121"/>
        <v>-0.88013377933599646</v>
      </c>
      <c r="Z574" s="21">
        <f t="shared" si="122"/>
        <v>-0.15325619612684727</v>
      </c>
      <c r="AA574" s="21">
        <f t="shared" si="123"/>
        <v>1.9801293896931453</v>
      </c>
      <c r="AB574" s="21">
        <f t="shared" si="124"/>
        <v>1.5063375359934348</v>
      </c>
      <c r="AC574" s="21">
        <f t="shared" si="125"/>
        <v>-4.4390095532635176E-2</v>
      </c>
    </row>
    <row r="575" spans="20:29" x14ac:dyDescent="0.2">
      <c r="T575" s="21">
        <f t="shared" si="116"/>
        <v>3.6735467486309505</v>
      </c>
      <c r="U575" s="21">
        <f t="shared" si="117"/>
        <v>-0.85219981648504017</v>
      </c>
      <c r="V575" s="21">
        <f t="shared" si="118"/>
        <v>-0.46532992447457389</v>
      </c>
      <c r="W575" s="21">
        <f t="shared" si="119"/>
        <v>0.67245440320607308</v>
      </c>
      <c r="X575" s="21">
        <f t="shared" si="120"/>
        <v>-5.1258839980500986E-2</v>
      </c>
      <c r="Y575" s="21">
        <f t="shared" si="121"/>
        <v>2.1578934729556698</v>
      </c>
      <c r="Z575" s="21">
        <f t="shared" si="122"/>
        <v>-1.3103793924466339E-2</v>
      </c>
      <c r="AA575" s="21">
        <f t="shared" si="123"/>
        <v>-0.93284322307471257</v>
      </c>
      <c r="AB575" s="21">
        <f t="shared" si="124"/>
        <v>2.167682039922008</v>
      </c>
      <c r="AC575" s="21">
        <f t="shared" si="125"/>
        <v>0.99025428422926964</v>
      </c>
    </row>
    <row r="576" spans="20:29" x14ac:dyDescent="0.2">
      <c r="T576" s="21">
        <f t="shared" si="116"/>
        <v>9.0599096919345232</v>
      </c>
      <c r="U576" s="21">
        <f t="shared" si="117"/>
        <v>0.42760368562778694</v>
      </c>
      <c r="V576" s="21">
        <f t="shared" si="118"/>
        <v>-1.3948263043555329</v>
      </c>
      <c r="W576" s="21">
        <f t="shared" si="119"/>
        <v>3.6155680712120244</v>
      </c>
      <c r="X576" s="21">
        <f t="shared" si="120"/>
        <v>-0.16037098599240576</v>
      </c>
      <c r="Y576" s="21">
        <f t="shared" si="121"/>
        <v>4.6820417181640055</v>
      </c>
      <c r="Z576" s="21">
        <f t="shared" si="122"/>
        <v>8.3490803902914662E-2</v>
      </c>
      <c r="AA576" s="21">
        <f t="shared" si="123"/>
        <v>-2.1019863000985222</v>
      </c>
      <c r="AB576" s="21">
        <f t="shared" si="124"/>
        <v>2.0450375937612932</v>
      </c>
      <c r="AC576" s="21">
        <f t="shared" si="125"/>
        <v>1.8633517847649843</v>
      </c>
    </row>
    <row r="577" spans="20:29" x14ac:dyDescent="0.2">
      <c r="T577" s="21">
        <f t="shared" si="116"/>
        <v>8.93616996580357</v>
      </c>
      <c r="U577" s="21">
        <f t="shared" si="117"/>
        <v>1.2224939524134015</v>
      </c>
      <c r="V577" s="21">
        <f t="shared" si="118"/>
        <v>-2.371445160992451</v>
      </c>
      <c r="W577" s="21">
        <f t="shared" si="119"/>
        <v>4.427012887164409</v>
      </c>
      <c r="X577" s="21">
        <f t="shared" si="120"/>
        <v>-0.20070632816502476</v>
      </c>
      <c r="Y577" s="21">
        <f t="shared" si="121"/>
        <v>4.9789525020330485</v>
      </c>
      <c r="Z577" s="21">
        <f t="shared" si="122"/>
        <v>8.345989295053366E-2</v>
      </c>
      <c r="AA577" s="21">
        <f t="shared" si="123"/>
        <v>-2.425028183134236</v>
      </c>
      <c r="AB577" s="21">
        <f t="shared" si="124"/>
        <v>2.0660345250708154</v>
      </c>
      <c r="AC577" s="21">
        <f t="shared" si="125"/>
        <v>1.1553995339614127</v>
      </c>
    </row>
    <row r="578" spans="20:29" x14ac:dyDescent="0.2">
      <c r="T578" s="21">
        <f t="shared" si="116"/>
        <v>6.7322244027678568</v>
      </c>
      <c r="U578" s="21">
        <f t="shared" si="117"/>
        <v>1.5760500870268288</v>
      </c>
      <c r="V578" s="21">
        <f t="shared" si="118"/>
        <v>-2.6673057014091484</v>
      </c>
      <c r="W578" s="21">
        <f t="shared" si="119"/>
        <v>4.0967758087417883</v>
      </c>
      <c r="X578" s="21">
        <f t="shared" si="120"/>
        <v>-0.16634074629002471</v>
      </c>
      <c r="Y578" s="21">
        <f t="shared" si="121"/>
        <v>3.7859794816461463</v>
      </c>
      <c r="Z578" s="21">
        <f t="shared" si="122"/>
        <v>8.3079166343390798E-2</v>
      </c>
      <c r="AA578" s="21">
        <f t="shared" si="123"/>
        <v>-2.4893448334318551</v>
      </c>
      <c r="AB578" s="21">
        <f t="shared" si="124"/>
        <v>1.9644616870946301</v>
      </c>
      <c r="AC578" s="21">
        <f t="shared" si="125"/>
        <v>0.54887558699712691</v>
      </c>
    </row>
    <row r="579" spans="20:29" x14ac:dyDescent="0.2">
      <c r="T579" s="21">
        <f t="shared" si="116"/>
        <v>0.28576200625000014</v>
      </c>
      <c r="U579" s="21">
        <f t="shared" si="117"/>
        <v>1.3370064425628243</v>
      </c>
      <c r="V579" s="21">
        <f t="shared" si="118"/>
        <v>-2.4530161495043501</v>
      </c>
      <c r="W579" s="21">
        <f t="shared" si="119"/>
        <v>2.1745751701405966</v>
      </c>
      <c r="X579" s="21">
        <f t="shared" si="120"/>
        <v>-4.0266108641215215E-2</v>
      </c>
      <c r="Y579" s="21">
        <f t="shared" si="121"/>
        <v>0.27435767816400336</v>
      </c>
      <c r="Z579" s="21">
        <f t="shared" si="122"/>
        <v>8.2703835807676568E-2</v>
      </c>
      <c r="AA579" s="21">
        <f t="shared" si="123"/>
        <v>-2.29543686819376</v>
      </c>
      <c r="AB579" s="21">
        <f t="shared" si="124"/>
        <v>1.4547216791481965</v>
      </c>
      <c r="AC579" s="21">
        <f t="shared" si="125"/>
        <v>-0.24888345889573055</v>
      </c>
    </row>
    <row r="580" spans="20:29" x14ac:dyDescent="0.2">
      <c r="T580" s="21">
        <f t="shared" si="116"/>
        <v>-6.6979215204166671</v>
      </c>
      <c r="U580" s="21">
        <f t="shared" si="117"/>
        <v>0.61967351044927454</v>
      </c>
      <c r="V580" s="21">
        <f t="shared" si="118"/>
        <v>-2.3690223295043751</v>
      </c>
      <c r="W580" s="21">
        <f t="shared" si="119"/>
        <v>-0.26023150316297539</v>
      </c>
      <c r="X580" s="21">
        <f t="shared" si="120"/>
        <v>0.10653930058497518</v>
      </c>
      <c r="Y580" s="21">
        <f t="shared" si="121"/>
        <v>-2.5555966313300447</v>
      </c>
      <c r="Z580" s="21">
        <f t="shared" si="122"/>
        <v>-1.4936724281609193E-2</v>
      </c>
      <c r="AA580" s="21">
        <f t="shared" si="123"/>
        <v>-1.6426933798901884</v>
      </c>
      <c r="AB580" s="21">
        <f t="shared" si="124"/>
        <v>0.14461938617200509</v>
      </c>
      <c r="AC580" s="21">
        <f t="shared" si="125"/>
        <v>-0.72627053425287336</v>
      </c>
    </row>
    <row r="581" spans="20:29" x14ac:dyDescent="0.2">
      <c r="T581" s="21">
        <f t="shared" si="116"/>
        <v>-10.643034856696426</v>
      </c>
      <c r="U581" s="21">
        <f t="shared" si="117"/>
        <v>-1.0487592109939214E-2</v>
      </c>
      <c r="V581" s="21">
        <f t="shared" si="118"/>
        <v>-2.3048315106055668</v>
      </c>
      <c r="W581" s="21">
        <f t="shared" si="119"/>
        <v>-1.5335288774486888</v>
      </c>
      <c r="X581" s="21">
        <f t="shared" si="120"/>
        <v>0.27218472510878472</v>
      </c>
      <c r="Y581" s="21">
        <f t="shared" si="121"/>
        <v>-3.4099057138598079</v>
      </c>
      <c r="Z581" s="21">
        <f t="shared" si="122"/>
        <v>-0.1043760231208949</v>
      </c>
      <c r="AA581" s="21">
        <f t="shared" si="123"/>
        <v>-1.1287578873009028</v>
      </c>
      <c r="AB581" s="21">
        <f t="shared" si="124"/>
        <v>-1.6639027844529952</v>
      </c>
      <c r="AC581" s="21">
        <f t="shared" si="125"/>
        <v>-0.75943337324096871</v>
      </c>
    </row>
    <row r="582" spans="20:29" x14ac:dyDescent="0.2">
      <c r="T582" s="21">
        <f t="shared" si="116"/>
        <v>-12.886763475505953</v>
      </c>
      <c r="U582" s="21">
        <f t="shared" si="117"/>
        <v>-0.81074968112784518</v>
      </c>
      <c r="V582" s="21">
        <f t="shared" si="118"/>
        <v>-2.233577960218625</v>
      </c>
      <c r="W582" s="21">
        <f t="shared" si="119"/>
        <v>-2.7534360998891652</v>
      </c>
      <c r="X582" s="21">
        <f t="shared" si="120"/>
        <v>0.26505613600164185</v>
      </c>
      <c r="Y582" s="21">
        <f t="shared" si="121"/>
        <v>-3.9310750315383789</v>
      </c>
      <c r="Z582" s="21">
        <f t="shared" si="122"/>
        <v>-2.0995872942323468E-2</v>
      </c>
      <c r="AA582" s="21">
        <f t="shared" si="123"/>
        <v>-0.34946590649733111</v>
      </c>
      <c r="AB582" s="21">
        <f t="shared" si="124"/>
        <v>-2.2604531920125179</v>
      </c>
      <c r="AC582" s="21">
        <f t="shared" si="125"/>
        <v>-0.79206276591954006</v>
      </c>
    </row>
    <row r="583" spans="20:29" x14ac:dyDescent="0.2">
      <c r="T583" s="21">
        <f t="shared" si="116"/>
        <v>-13.46800198717262</v>
      </c>
      <c r="U583" s="21">
        <f t="shared" si="117"/>
        <v>-1.2223887584796103</v>
      </c>
      <c r="V583" s="21">
        <f t="shared" si="118"/>
        <v>-2.1092204417067251</v>
      </c>
      <c r="W583" s="21">
        <f t="shared" si="119"/>
        <v>-3.2462659253951163</v>
      </c>
      <c r="X583" s="21">
        <f t="shared" si="120"/>
        <v>1.065428031711807E-2</v>
      </c>
      <c r="Y583" s="21">
        <f t="shared" si="121"/>
        <v>-4.1850096434729016</v>
      </c>
      <c r="Z583" s="21">
        <f t="shared" si="122"/>
        <v>-2.1018925025656804E-2</v>
      </c>
      <c r="AA583" s="21">
        <f t="shared" si="123"/>
        <v>0.67872461665743078</v>
      </c>
      <c r="AB583" s="21">
        <f t="shared" si="124"/>
        <v>-2.5842250864470406</v>
      </c>
      <c r="AC583" s="21">
        <f t="shared" si="125"/>
        <v>-0.78924901428263516</v>
      </c>
    </row>
    <row r="584" spans="20:29" x14ac:dyDescent="0.2">
      <c r="T584" s="21">
        <f t="shared" si="116"/>
        <v>-12.058822191339285</v>
      </c>
      <c r="U584" s="21">
        <f t="shared" si="117"/>
        <v>-1.5414162491937304</v>
      </c>
      <c r="V584" s="21">
        <f t="shared" si="118"/>
        <v>-1.8619167979864955</v>
      </c>
      <c r="W584" s="21">
        <f t="shared" si="119"/>
        <v>-3.351270162270116</v>
      </c>
      <c r="X584" s="21">
        <f t="shared" si="120"/>
        <v>2.8387420433085286E-3</v>
      </c>
      <c r="Y584" s="21">
        <f t="shared" si="121"/>
        <v>-3.9781386576990938</v>
      </c>
      <c r="Z584" s="21">
        <f t="shared" si="122"/>
        <v>-2.1544246126847244E-2</v>
      </c>
      <c r="AA584" s="21">
        <f t="shared" si="123"/>
        <v>1.7701209325205263</v>
      </c>
      <c r="AB584" s="21">
        <f t="shared" si="124"/>
        <v>-2.3559659094827534</v>
      </c>
      <c r="AC584" s="21">
        <f t="shared" si="125"/>
        <v>-0.72153812422311137</v>
      </c>
    </row>
    <row r="585" spans="20:29" x14ac:dyDescent="0.2">
      <c r="T585" s="21">
        <f t="shared" si="116"/>
        <v>-7.6586113045833351</v>
      </c>
      <c r="U585" s="21">
        <f t="shared" si="117"/>
        <v>-1.8177932464257083</v>
      </c>
      <c r="V585" s="21">
        <f t="shared" si="118"/>
        <v>-1.6167262673912433</v>
      </c>
      <c r="W585" s="21">
        <f t="shared" si="119"/>
        <v>-3.08246039607964</v>
      </c>
      <c r="X585" s="21">
        <f t="shared" si="120"/>
        <v>-9.7488394801929557E-2</v>
      </c>
      <c r="Y585" s="21">
        <f t="shared" si="121"/>
        <v>-2.692000760258618</v>
      </c>
      <c r="Z585" s="21">
        <f t="shared" si="122"/>
        <v>-7.9083261870894872E-2</v>
      </c>
      <c r="AA585" s="21">
        <f t="shared" si="123"/>
        <v>2.7702544533836218</v>
      </c>
      <c r="AB585" s="21">
        <f t="shared" si="124"/>
        <v>-0.41722095248870517</v>
      </c>
      <c r="AC585" s="21">
        <f t="shared" si="125"/>
        <v>-0.62609894279453981</v>
      </c>
    </row>
    <row r="586" spans="20:29" x14ac:dyDescent="0.2">
      <c r="T586" s="21">
        <f t="shared" si="116"/>
        <v>-2.395747031220238</v>
      </c>
      <c r="U586" s="21">
        <f t="shared" si="117"/>
        <v>-1.5173511419613988</v>
      </c>
      <c r="V586" s="21">
        <f t="shared" si="118"/>
        <v>-1.3679977203377121</v>
      </c>
      <c r="W586" s="21">
        <f t="shared" si="119"/>
        <v>-1.7292453716451166</v>
      </c>
      <c r="X586" s="21">
        <f t="shared" si="120"/>
        <v>-9.2754835665024821E-2</v>
      </c>
      <c r="Y586" s="21">
        <f t="shared" si="121"/>
        <v>-0.57340782016933023</v>
      </c>
      <c r="Z586" s="21">
        <f t="shared" si="122"/>
        <v>-0.15893482112684729</v>
      </c>
      <c r="AA586" s="21">
        <f t="shared" si="123"/>
        <v>1.731660403859812</v>
      </c>
      <c r="AB586" s="21">
        <f t="shared" si="124"/>
        <v>1.5383051759934361</v>
      </c>
      <c r="AC586" s="21">
        <f t="shared" si="125"/>
        <v>-0.22601995136596853</v>
      </c>
    </row>
    <row r="587" spans="20:29" x14ac:dyDescent="0.2">
      <c r="T587" s="21">
        <f t="shared" si="116"/>
        <v>2.8444993586309502</v>
      </c>
      <c r="U587" s="21">
        <f t="shared" si="117"/>
        <v>-0.47724559398511701</v>
      </c>
      <c r="V587" s="21">
        <f t="shared" si="118"/>
        <v>-1.5763179069745661</v>
      </c>
      <c r="W587" s="21">
        <f t="shared" si="119"/>
        <v>0.63356960570607335</v>
      </c>
      <c r="X587" s="21">
        <f t="shared" si="120"/>
        <v>-8.9951562480501013E-2</v>
      </c>
      <c r="Y587" s="21">
        <f t="shared" si="121"/>
        <v>2.4175755321223367</v>
      </c>
      <c r="Z587" s="21">
        <f t="shared" si="122"/>
        <v>-1.8863858091133001E-2</v>
      </c>
      <c r="AA587" s="21">
        <f t="shared" si="123"/>
        <v>-1.0666474847413792</v>
      </c>
      <c r="AB587" s="21">
        <f t="shared" si="124"/>
        <v>2.2133099524220068</v>
      </c>
      <c r="AC587" s="21">
        <f t="shared" si="125"/>
        <v>0.80907158339593621</v>
      </c>
    </row>
    <row r="588" spans="20:29" x14ac:dyDescent="0.2">
      <c r="T588" s="21">
        <f t="shared" si="116"/>
        <v>8.1085281394345241</v>
      </c>
      <c r="U588" s="21">
        <f t="shared" si="117"/>
        <v>0.70292310229433497</v>
      </c>
      <c r="V588" s="21">
        <f t="shared" si="118"/>
        <v>-2.4888528718555278</v>
      </c>
      <c r="W588" s="21">
        <f t="shared" si="119"/>
        <v>3.4941453445453581</v>
      </c>
      <c r="X588" s="21">
        <f t="shared" si="120"/>
        <v>-0.19845567099240571</v>
      </c>
      <c r="Y588" s="21">
        <f t="shared" si="121"/>
        <v>4.9008051281640066</v>
      </c>
      <c r="Z588" s="21">
        <f t="shared" si="122"/>
        <v>7.7815546402914659E-2</v>
      </c>
      <c r="AA588" s="21">
        <f t="shared" si="123"/>
        <v>-2.1293143642651886</v>
      </c>
      <c r="AB588" s="21">
        <f t="shared" si="124"/>
        <v>2.0670548345946251</v>
      </c>
      <c r="AC588" s="21">
        <f t="shared" si="125"/>
        <v>1.6824035889316509</v>
      </c>
    </row>
    <row r="589" spans="20:29" x14ac:dyDescent="0.2">
      <c r="T589" s="21">
        <f t="shared" si="116"/>
        <v>7.8839276591369032</v>
      </c>
      <c r="U589" s="21">
        <f t="shared" si="117"/>
        <v>1.4075525457465119</v>
      </c>
      <c r="V589" s="21">
        <f t="shared" si="118"/>
        <v>-3.4362943809924644</v>
      </c>
      <c r="W589" s="21">
        <f t="shared" si="119"/>
        <v>4.2586858046644087</v>
      </c>
      <c r="X589" s="21">
        <f t="shared" si="120"/>
        <v>-0.23356707816502478</v>
      </c>
      <c r="Y589" s="21">
        <f t="shared" si="121"/>
        <v>5.1481512728663832</v>
      </c>
      <c r="Z589" s="21">
        <f t="shared" si="122"/>
        <v>7.8231185450533647E-2</v>
      </c>
      <c r="AA589" s="21">
        <f t="shared" si="123"/>
        <v>-2.3567738623009027</v>
      </c>
      <c r="AB589" s="21">
        <f t="shared" si="124"/>
        <v>2.0451958275708151</v>
      </c>
      <c r="AC589" s="21">
        <f t="shared" si="125"/>
        <v>0.97274466396141279</v>
      </c>
    </row>
    <row r="590" spans="20:29" x14ac:dyDescent="0.2">
      <c r="T590" s="21">
        <f t="shared" si="116"/>
        <v>5.4643934469345234</v>
      </c>
      <c r="U590" s="21">
        <f t="shared" si="117"/>
        <v>1.6829735078600834</v>
      </c>
      <c r="V590" s="21">
        <f t="shared" si="118"/>
        <v>-3.6927681714091278</v>
      </c>
      <c r="W590" s="21">
        <f t="shared" si="119"/>
        <v>3.8951546195751225</v>
      </c>
      <c r="X590" s="21">
        <f t="shared" si="120"/>
        <v>-0.18853595379002475</v>
      </c>
      <c r="Y590" s="21">
        <f t="shared" si="121"/>
        <v>3.8760421383128145</v>
      </c>
      <c r="Z590" s="21">
        <f t="shared" si="122"/>
        <v>7.8308678010057475E-2</v>
      </c>
      <c r="AA590" s="21">
        <f t="shared" si="123"/>
        <v>-2.3994885767651883</v>
      </c>
      <c r="AB590" s="21">
        <f t="shared" si="124"/>
        <v>1.8457926937612967</v>
      </c>
      <c r="AC590" s="21">
        <f t="shared" si="125"/>
        <v>0.36691620783046031</v>
      </c>
    </row>
    <row r="591" spans="20:29" x14ac:dyDescent="0.2">
      <c r="T591" s="21">
        <f t="shared" si="116"/>
        <v>-1.1789678870833331</v>
      </c>
      <c r="U591" s="21">
        <f t="shared" si="117"/>
        <v>1.3643552783959194</v>
      </c>
      <c r="V591" s="21">
        <f t="shared" si="118"/>
        <v>-3.4479947386710421</v>
      </c>
      <c r="W591" s="21">
        <f t="shared" si="119"/>
        <v>1.9430621818072638</v>
      </c>
      <c r="X591" s="21">
        <f t="shared" si="120"/>
        <v>-5.4467761974548556E-2</v>
      </c>
      <c r="Y591" s="21">
        <f t="shared" si="121"/>
        <v>0.28397498483066919</v>
      </c>
      <c r="Z591" s="21">
        <f t="shared" si="122"/>
        <v>7.8391566641009908E-2</v>
      </c>
      <c r="AA591" s="21">
        <f t="shared" si="123"/>
        <v>-2.1279457406937601</v>
      </c>
      <c r="AB591" s="21">
        <f t="shared" si="124"/>
        <v>1.2199528524815335</v>
      </c>
      <c r="AC591" s="21">
        <f t="shared" si="125"/>
        <v>-0.43829769139573055</v>
      </c>
    </row>
    <row r="592" spans="20:29" x14ac:dyDescent="0.2">
      <c r="T592" s="21">
        <f t="shared" si="116"/>
        <v>-8.3948079279166663</v>
      </c>
      <c r="U592" s="21">
        <f t="shared" si="117"/>
        <v>0.5758604404493326</v>
      </c>
      <c r="V592" s="21">
        <f t="shared" si="118"/>
        <v>-3.3447188945043393</v>
      </c>
      <c r="W592" s="21">
        <f t="shared" si="119"/>
        <v>-0.51950056649630794</v>
      </c>
      <c r="X592" s="21">
        <f t="shared" si="120"/>
        <v>0.10465567058497516</v>
      </c>
      <c r="Y592" s="21">
        <f t="shared" si="121"/>
        <v>-2.6331509779967108</v>
      </c>
      <c r="Z592" s="21">
        <f t="shared" si="122"/>
        <v>-1.8615988448275861E-2</v>
      </c>
      <c r="AA592" s="21">
        <f t="shared" si="123"/>
        <v>-1.4690546282235217</v>
      </c>
      <c r="AB592" s="21">
        <f t="shared" si="124"/>
        <v>-0.17479912299465994</v>
      </c>
      <c r="AC592" s="21">
        <f t="shared" si="125"/>
        <v>-0.91548681258620657</v>
      </c>
    </row>
    <row r="593" spans="20:29" x14ac:dyDescent="0.2">
      <c r="T593" s="21">
        <f t="shared" si="116"/>
        <v>-12.468282211696426</v>
      </c>
      <c r="U593" s="21">
        <f t="shared" si="117"/>
        <v>-0.11245699377661822</v>
      </c>
      <c r="V593" s="21">
        <f t="shared" si="118"/>
        <v>-3.2522567189388951</v>
      </c>
      <c r="W593" s="21">
        <f t="shared" si="119"/>
        <v>-1.8160639682820214</v>
      </c>
      <c r="X593" s="21">
        <f t="shared" si="120"/>
        <v>0.27446363677545133</v>
      </c>
      <c r="Y593" s="21">
        <f t="shared" si="121"/>
        <v>-3.5162283213598053</v>
      </c>
      <c r="Z593" s="21">
        <f t="shared" si="122"/>
        <v>-0.1080408006208949</v>
      </c>
      <c r="AA593" s="21">
        <f t="shared" si="123"/>
        <v>-0.9846378589675695</v>
      </c>
      <c r="AB593" s="21">
        <f t="shared" si="124"/>
        <v>-2.0156599919529929</v>
      </c>
      <c r="AC593" s="21">
        <f t="shared" si="125"/>
        <v>-0.93740607407430188</v>
      </c>
    </row>
    <row r="594" spans="20:29" x14ac:dyDescent="0.2">
      <c r="T594" s="21">
        <f t="shared" si="116"/>
        <v>-15.207048704672621</v>
      </c>
      <c r="U594" s="21">
        <f t="shared" si="117"/>
        <v>-0.99770545112767195</v>
      </c>
      <c r="V594" s="21">
        <f t="shared" si="118"/>
        <v>-3.1387960852186296</v>
      </c>
      <c r="W594" s="21">
        <f t="shared" si="119"/>
        <v>-3.1592869623891642</v>
      </c>
      <c r="X594" s="21">
        <f t="shared" si="120"/>
        <v>0.29133166933497517</v>
      </c>
      <c r="Y594" s="21">
        <f t="shared" si="121"/>
        <v>-4.3314304915383781</v>
      </c>
      <c r="Z594" s="21">
        <f t="shared" si="122"/>
        <v>-2.3729184608990123E-2</v>
      </c>
      <c r="AA594" s="21">
        <f t="shared" si="123"/>
        <v>-0.19311303733066443</v>
      </c>
      <c r="AB594" s="21">
        <f t="shared" si="124"/>
        <v>-2.6658408303458527</v>
      </c>
      <c r="AC594" s="21">
        <f t="shared" si="125"/>
        <v>-0.98848063591953994</v>
      </c>
    </row>
    <row r="595" spans="20:29" x14ac:dyDescent="0.2">
      <c r="T595" s="21">
        <f t="shared" si="116"/>
        <v>-16.388457389672624</v>
      </c>
      <c r="U595" s="21">
        <f t="shared" si="117"/>
        <v>-1.5206472226459482</v>
      </c>
      <c r="V595" s="21">
        <f t="shared" si="118"/>
        <v>-2.9870032642067343</v>
      </c>
      <c r="W595" s="21">
        <f t="shared" si="119"/>
        <v>-3.8648827587284496</v>
      </c>
      <c r="X595" s="21">
        <f t="shared" si="120"/>
        <v>5.5425529483784708E-2</v>
      </c>
      <c r="Y595" s="21">
        <f t="shared" si="121"/>
        <v>-4.8519288368062341</v>
      </c>
      <c r="Z595" s="21">
        <f t="shared" si="122"/>
        <v>-2.3353940025656772E-2</v>
      </c>
      <c r="AA595" s="21">
        <f t="shared" si="123"/>
        <v>0.83779619082409718</v>
      </c>
      <c r="AB595" s="21">
        <f t="shared" si="124"/>
        <v>-3.015096888947042</v>
      </c>
      <c r="AC595" s="21">
        <f t="shared" si="125"/>
        <v>-1.0187659792826351</v>
      </c>
    </row>
    <row r="596" spans="20:29" x14ac:dyDescent="0.2">
      <c r="T596" s="21">
        <f t="shared" si="116"/>
        <v>-15.215978645505952</v>
      </c>
      <c r="U596" s="21">
        <f t="shared" si="117"/>
        <v>-1.9333992816934824</v>
      </c>
      <c r="V596" s="21">
        <f t="shared" si="118"/>
        <v>-2.7612901704864896</v>
      </c>
      <c r="W596" s="21">
        <f t="shared" si="119"/>
        <v>-4.0571310706034502</v>
      </c>
      <c r="X596" s="21">
        <f t="shared" si="120"/>
        <v>5.2022752043308529E-2</v>
      </c>
      <c r="Y596" s="21">
        <f t="shared" si="121"/>
        <v>-4.7300881676990931</v>
      </c>
      <c r="Z596" s="21">
        <f t="shared" si="122"/>
        <v>-2.3477411126847231E-2</v>
      </c>
      <c r="AA596" s="21">
        <f t="shared" si="123"/>
        <v>1.9290086058538598</v>
      </c>
      <c r="AB596" s="21">
        <f t="shared" si="124"/>
        <v>-2.7955769453160881</v>
      </c>
      <c r="AC596" s="21">
        <f t="shared" si="125"/>
        <v>-0.8960639817231113</v>
      </c>
    </row>
    <row r="597" spans="20:29" x14ac:dyDescent="0.2">
      <c r="T597" s="21">
        <f t="shared" si="116"/>
        <v>-10.763110272916668</v>
      </c>
      <c r="U597" s="21">
        <f t="shared" si="117"/>
        <v>-2.2326441172589284</v>
      </c>
      <c r="V597" s="21">
        <f t="shared" si="118"/>
        <v>-2.5590575815578944</v>
      </c>
      <c r="W597" s="21">
        <f t="shared" si="119"/>
        <v>-3.7855473444129739</v>
      </c>
      <c r="X597" s="21">
        <f t="shared" si="120"/>
        <v>-4.6405136468596231E-2</v>
      </c>
      <c r="Y597" s="21">
        <f t="shared" si="121"/>
        <v>-3.3922999044252853</v>
      </c>
      <c r="Z597" s="21">
        <f t="shared" si="122"/>
        <v>-8.0614576870894905E-2</v>
      </c>
      <c r="AA597" s="21">
        <f t="shared" si="123"/>
        <v>2.9288281317169549</v>
      </c>
      <c r="AB597" s="21">
        <f t="shared" si="124"/>
        <v>-0.8727298191553734</v>
      </c>
      <c r="AC597" s="21">
        <f t="shared" si="125"/>
        <v>-0.72265046112787323</v>
      </c>
    </row>
    <row r="598" spans="20:29" x14ac:dyDescent="0.2">
      <c r="T598" s="21">
        <f t="shared" si="116"/>
        <v>-5.5691922353869066</v>
      </c>
      <c r="U598" s="21">
        <f t="shared" si="117"/>
        <v>-1.9499378111275973</v>
      </c>
      <c r="V598" s="21">
        <f t="shared" si="118"/>
        <v>-2.3652257070043561</v>
      </c>
      <c r="W598" s="21">
        <f t="shared" si="119"/>
        <v>-2.3976120974784494</v>
      </c>
      <c r="X598" s="21">
        <f t="shared" si="120"/>
        <v>-3.5104138165024806E-2</v>
      </c>
      <c r="Y598" s="21">
        <f t="shared" si="121"/>
        <v>-1.2921608001693308</v>
      </c>
      <c r="Z598" s="21">
        <f t="shared" si="122"/>
        <v>-0.16006407446018064</v>
      </c>
      <c r="AA598" s="21">
        <f t="shared" si="123"/>
        <v>1.8584663771931451</v>
      </c>
      <c r="AB598" s="21">
        <f t="shared" si="124"/>
        <v>1.0672260659934336</v>
      </c>
      <c r="AC598" s="21">
        <f t="shared" si="125"/>
        <v>-0.29478354136596852</v>
      </c>
    </row>
    <row r="599" spans="20:29" x14ac:dyDescent="0.2">
      <c r="T599" s="21">
        <f t="shared" si="116"/>
        <v>-0.69375337136905024</v>
      </c>
      <c r="U599" s="21">
        <f t="shared" si="117"/>
        <v>-0.93353424898486992</v>
      </c>
      <c r="V599" s="21">
        <f t="shared" si="118"/>
        <v>-2.6156989344745796</v>
      </c>
      <c r="W599" s="21">
        <f t="shared" si="119"/>
        <v>-3.5253333460592895E-2</v>
      </c>
      <c r="X599" s="21">
        <f t="shared" si="120"/>
        <v>-2.2821816647167675E-2</v>
      </c>
      <c r="Y599" s="21">
        <f t="shared" si="121"/>
        <v>1.6272262271223363</v>
      </c>
      <c r="Z599" s="21">
        <f t="shared" si="122"/>
        <v>-1.906164559113302E-2</v>
      </c>
      <c r="AA599" s="21">
        <f t="shared" si="123"/>
        <v>-1.0801295822413794</v>
      </c>
      <c r="AB599" s="21">
        <f t="shared" si="124"/>
        <v>1.6449850299220072</v>
      </c>
      <c r="AC599" s="21">
        <f t="shared" si="125"/>
        <v>0.74053342672926947</v>
      </c>
    </row>
    <row r="600" spans="20:29" x14ac:dyDescent="0.2">
      <c r="T600" s="21">
        <f t="shared" si="116"/>
        <v>4.4472612769345234</v>
      </c>
      <c r="U600" s="21">
        <f t="shared" si="117"/>
        <v>0.22417859562767717</v>
      </c>
      <c r="V600" s="21">
        <f t="shared" si="118"/>
        <v>-3.5638135801888779</v>
      </c>
      <c r="W600" s="21">
        <f t="shared" si="119"/>
        <v>2.8358435587120252</v>
      </c>
      <c r="X600" s="21">
        <f t="shared" si="120"/>
        <v>-0.12593615515907239</v>
      </c>
      <c r="Y600" s="21">
        <f t="shared" si="121"/>
        <v>4.1334826673306724</v>
      </c>
      <c r="Z600" s="21">
        <f t="shared" si="122"/>
        <v>7.7351547236247986E-2</v>
      </c>
      <c r="AA600" s="21">
        <f t="shared" si="123"/>
        <v>-2.2425996809318551</v>
      </c>
      <c r="AB600" s="21">
        <f t="shared" si="124"/>
        <v>1.494456258761292</v>
      </c>
      <c r="AC600" s="21">
        <f t="shared" si="125"/>
        <v>1.6142918697649842</v>
      </c>
    </row>
    <row r="601" spans="20:29" x14ac:dyDescent="0.2">
      <c r="T601" s="21">
        <f t="shared" si="116"/>
        <v>4.0544459983035699</v>
      </c>
      <c r="U601" s="21">
        <f t="shared" si="117"/>
        <v>0.90640813657989838</v>
      </c>
      <c r="V601" s="21">
        <f t="shared" si="118"/>
        <v>-4.577515109325816</v>
      </c>
      <c r="W601" s="21">
        <f t="shared" si="119"/>
        <v>3.6067963563310759</v>
      </c>
      <c r="X601" s="21">
        <f t="shared" si="120"/>
        <v>-0.16194117566502475</v>
      </c>
      <c r="Y601" s="21">
        <f t="shared" si="121"/>
        <v>4.3822245736997152</v>
      </c>
      <c r="Z601" s="21">
        <f t="shared" si="122"/>
        <v>7.7746420450533649E-2</v>
      </c>
      <c r="AA601" s="21">
        <f t="shared" si="123"/>
        <v>-2.571368537300903</v>
      </c>
      <c r="AB601" s="21">
        <f t="shared" si="124"/>
        <v>1.4868448675708157</v>
      </c>
      <c r="AC601" s="21">
        <f t="shared" si="125"/>
        <v>0.90524713646141286</v>
      </c>
    </row>
    <row r="602" spans="20:29" x14ac:dyDescent="0.2">
      <c r="T602" s="21">
        <f t="shared" si="116"/>
        <v>1.575273206934523</v>
      </c>
      <c r="U602" s="21">
        <f t="shared" si="117"/>
        <v>1.15932747036004</v>
      </c>
      <c r="V602" s="21">
        <f t="shared" si="118"/>
        <v>-4.9167958047424918</v>
      </c>
      <c r="W602" s="21">
        <f t="shared" si="119"/>
        <v>3.2495809787417893</v>
      </c>
      <c r="X602" s="21">
        <f t="shared" si="120"/>
        <v>-0.1280688079566914</v>
      </c>
      <c r="Y602" s="21">
        <f t="shared" si="121"/>
        <v>3.1215165966461464</v>
      </c>
      <c r="Z602" s="21">
        <f t="shared" si="122"/>
        <v>7.7785015510057454E-2</v>
      </c>
      <c r="AA602" s="21">
        <f t="shared" si="123"/>
        <v>-2.6415206209318551</v>
      </c>
      <c r="AB602" s="21">
        <f t="shared" si="124"/>
        <v>1.3564336329279616</v>
      </c>
      <c r="AC602" s="21">
        <f t="shared" si="125"/>
        <v>0.2970083953304602</v>
      </c>
    </row>
    <row r="603" spans="20:29" x14ac:dyDescent="0.2">
      <c r="T603" s="21">
        <f t="shared" si="116"/>
        <v>-5.0572350745833328</v>
      </c>
      <c r="U603" s="21">
        <f t="shared" si="117"/>
        <v>0.83081646006235133</v>
      </c>
      <c r="V603" s="21">
        <f t="shared" si="118"/>
        <v>-4.7379848453376923</v>
      </c>
      <c r="W603" s="21">
        <f t="shared" si="119"/>
        <v>1.3168902709739312</v>
      </c>
      <c r="X603" s="21">
        <f t="shared" si="120"/>
        <v>-4.7580447454853569E-4</v>
      </c>
      <c r="Y603" s="21">
        <f t="shared" si="121"/>
        <v>-0.44374877183599715</v>
      </c>
      <c r="Z603" s="21">
        <f t="shared" si="122"/>
        <v>7.7829006641009918E-2</v>
      </c>
      <c r="AA603" s="21">
        <f t="shared" si="123"/>
        <v>-2.4616510790270931</v>
      </c>
      <c r="AB603" s="21">
        <f t="shared" si="124"/>
        <v>0.85928697498153106</v>
      </c>
      <c r="AC603" s="21">
        <f t="shared" si="125"/>
        <v>-0.49820543972906389</v>
      </c>
    </row>
    <row r="604" spans="20:29" x14ac:dyDescent="0.2">
      <c r="T604" s="21">
        <f t="shared" si="116"/>
        <v>-11.674783877916667</v>
      </c>
      <c r="U604" s="21">
        <f t="shared" si="117"/>
        <v>7.8052619615846197E-2</v>
      </c>
      <c r="V604" s="21">
        <f t="shared" si="118"/>
        <v>-4.6814949920043318</v>
      </c>
      <c r="W604" s="21">
        <f t="shared" si="119"/>
        <v>-1.0256910498296414</v>
      </c>
      <c r="X604" s="21">
        <f t="shared" si="120"/>
        <v>0.15791064641830854</v>
      </c>
      <c r="Y604" s="21">
        <f t="shared" si="121"/>
        <v>-3.1373993588300451</v>
      </c>
      <c r="Z604" s="21">
        <f t="shared" si="122"/>
        <v>-1.9203165948275869E-2</v>
      </c>
      <c r="AA604" s="21">
        <f t="shared" si="123"/>
        <v>-1.8507932048901885</v>
      </c>
      <c r="AB604" s="21">
        <f t="shared" si="124"/>
        <v>-0.30074564382799451</v>
      </c>
      <c r="AC604" s="21">
        <f t="shared" si="125"/>
        <v>-0.89542863425287322</v>
      </c>
    </row>
    <row r="605" spans="20:29" x14ac:dyDescent="0.2">
      <c r="T605" s="21">
        <f t="shared" si="116"/>
        <v>-14.871392450863095</v>
      </c>
      <c r="U605" s="21">
        <f t="shared" si="117"/>
        <v>-0.50975517044344087</v>
      </c>
      <c r="V605" s="21">
        <f t="shared" si="118"/>
        <v>-4.6361119031055722</v>
      </c>
      <c r="W605" s="21">
        <f t="shared" si="119"/>
        <v>-2.0815676782820209</v>
      </c>
      <c r="X605" s="21">
        <f t="shared" si="120"/>
        <v>0.3185419267754514</v>
      </c>
      <c r="Y605" s="21">
        <f t="shared" si="121"/>
        <v>-3.7560351721931404</v>
      </c>
      <c r="Z605" s="21">
        <f t="shared" si="122"/>
        <v>-0.10865401645422824</v>
      </c>
      <c r="AA605" s="21">
        <f t="shared" si="123"/>
        <v>-1.280376390634236</v>
      </c>
      <c r="AB605" s="21">
        <f t="shared" si="124"/>
        <v>-1.9993281594529941</v>
      </c>
      <c r="AC605" s="21">
        <f t="shared" si="125"/>
        <v>-0.8181219874076352</v>
      </c>
    </row>
    <row r="606" spans="20:29" x14ac:dyDescent="0.2">
      <c r="T606" s="21">
        <f t="shared" si="116"/>
        <v>-16.29722450467262</v>
      </c>
      <c r="U606" s="21">
        <f t="shared" si="117"/>
        <v>-1.1882521219611135</v>
      </c>
      <c r="V606" s="21">
        <f t="shared" si="118"/>
        <v>-4.5407469227186112</v>
      </c>
      <c r="W606" s="21">
        <f t="shared" si="119"/>
        <v>-3.0085788290558306</v>
      </c>
      <c r="X606" s="21">
        <f t="shared" si="120"/>
        <v>0.30406255766830853</v>
      </c>
      <c r="Y606" s="21">
        <f t="shared" si="121"/>
        <v>-4.2078685923717121</v>
      </c>
      <c r="Z606" s="21">
        <f t="shared" si="122"/>
        <v>-2.4295448775656786E-2</v>
      </c>
      <c r="AA606" s="21">
        <f t="shared" si="123"/>
        <v>-0.39537184733066444</v>
      </c>
      <c r="AB606" s="21">
        <f t="shared" si="124"/>
        <v>-2.5546278611791839</v>
      </c>
      <c r="AC606" s="21">
        <f t="shared" si="125"/>
        <v>-0.68155753091953997</v>
      </c>
    </row>
    <row r="607" spans="20:29" x14ac:dyDescent="0.2">
      <c r="T607" s="21">
        <f t="shared" si="116"/>
        <v>-16.343350398839288</v>
      </c>
      <c r="U607" s="21">
        <f t="shared" si="117"/>
        <v>-1.4755625859793327</v>
      </c>
      <c r="V607" s="21">
        <f t="shared" si="118"/>
        <v>-4.372629740040054</v>
      </c>
      <c r="W607" s="21">
        <f t="shared" si="119"/>
        <v>-3.2807845253951164</v>
      </c>
      <c r="X607" s="21">
        <f t="shared" si="120"/>
        <v>4.3537007817118112E-2</v>
      </c>
      <c r="Y607" s="21">
        <f t="shared" si="121"/>
        <v>-4.4862349093062361</v>
      </c>
      <c r="Z607" s="21">
        <f t="shared" si="122"/>
        <v>-2.354790085899014E-2</v>
      </c>
      <c r="AA607" s="21">
        <f t="shared" si="123"/>
        <v>0.68096564499076417</v>
      </c>
      <c r="AB607" s="21">
        <f t="shared" si="124"/>
        <v>-2.8595928206137078</v>
      </c>
      <c r="AC607" s="21">
        <f t="shared" si="125"/>
        <v>-0.56950803511596859</v>
      </c>
    </row>
    <row r="608" spans="20:29" x14ac:dyDescent="0.2">
      <c r="T608" s="21">
        <f t="shared" si="116"/>
        <v>-14.894482214672617</v>
      </c>
      <c r="U608" s="21">
        <f t="shared" si="117"/>
        <v>-1.7463214408601289</v>
      </c>
      <c r="V608" s="21">
        <f t="shared" si="118"/>
        <v>-4.1214490913197892</v>
      </c>
      <c r="W608" s="21">
        <f t="shared" si="119"/>
        <v>-3.3189277297701176</v>
      </c>
      <c r="X608" s="21">
        <f t="shared" si="120"/>
        <v>4.6379825376641926E-2</v>
      </c>
      <c r="Y608" s="21">
        <f t="shared" si="121"/>
        <v>-4.3044093176990934</v>
      </c>
      <c r="Z608" s="21">
        <f t="shared" si="122"/>
        <v>-2.3298751960180608E-2</v>
      </c>
      <c r="AA608" s="21">
        <f t="shared" si="123"/>
        <v>1.7782540675205263</v>
      </c>
      <c r="AB608" s="21">
        <f t="shared" si="124"/>
        <v>-2.6332795369827542</v>
      </c>
      <c r="AC608" s="21">
        <f t="shared" si="125"/>
        <v>-0.57145357588977785</v>
      </c>
    </row>
    <row r="609" spans="20:29" x14ac:dyDescent="0.2">
      <c r="T609" s="21">
        <f t="shared" si="116"/>
        <v>-9.3835942845833351</v>
      </c>
      <c r="U609" s="21">
        <f t="shared" si="117"/>
        <v>-1.8542922697589574</v>
      </c>
      <c r="V609" s="21">
        <f t="shared" si="118"/>
        <v>-3.8582283932245645</v>
      </c>
      <c r="W609" s="21">
        <f t="shared" si="119"/>
        <v>-2.7537658552463076</v>
      </c>
      <c r="X609" s="21">
        <f t="shared" si="120"/>
        <v>-5.4960513968596192E-2</v>
      </c>
      <c r="Y609" s="21">
        <f t="shared" si="121"/>
        <v>-2.5578555010919528</v>
      </c>
      <c r="Z609" s="21">
        <f t="shared" si="122"/>
        <v>-8.0063297704228237E-2</v>
      </c>
      <c r="AA609" s="21">
        <f t="shared" si="123"/>
        <v>2.7786812025502883</v>
      </c>
      <c r="AB609" s="21">
        <f t="shared" si="124"/>
        <v>-0.68802519748870949</v>
      </c>
      <c r="AC609" s="21">
        <f t="shared" si="125"/>
        <v>-0.31510630196120654</v>
      </c>
    </row>
    <row r="610" spans="20:29" x14ac:dyDescent="0.2">
      <c r="T610" s="21">
        <f t="shared" si="116"/>
        <v>-3.754891794553572</v>
      </c>
      <c r="U610" s="21">
        <f t="shared" si="117"/>
        <v>-1.4360777444611585</v>
      </c>
      <c r="V610" s="21">
        <f t="shared" si="118"/>
        <v>-3.5996808145043246</v>
      </c>
      <c r="W610" s="21">
        <f t="shared" si="119"/>
        <v>-1.2143852591451156</v>
      </c>
      <c r="X610" s="21">
        <f t="shared" si="120"/>
        <v>-5.0276471498358094E-2</v>
      </c>
      <c r="Y610" s="21">
        <f t="shared" si="121"/>
        <v>-0.38745317100266519</v>
      </c>
      <c r="Z610" s="21">
        <f t="shared" si="122"/>
        <v>-0.15914038779351394</v>
      </c>
      <c r="AA610" s="21">
        <f t="shared" si="123"/>
        <v>1.7325179430264785</v>
      </c>
      <c r="AB610" s="21">
        <f t="shared" si="124"/>
        <v>1.2799092668267669</v>
      </c>
      <c r="AC610" s="21">
        <f t="shared" si="125"/>
        <v>7.9679420300698189E-2</v>
      </c>
    </row>
    <row r="611" spans="20:29" x14ac:dyDescent="0.2">
      <c r="T611" s="21">
        <f t="shared" si="116"/>
        <v>1.6991801794642845</v>
      </c>
      <c r="U611" s="21">
        <f t="shared" si="117"/>
        <v>-0.29311778565181612</v>
      </c>
      <c r="V611" s="21">
        <f t="shared" si="118"/>
        <v>-3.7994020378079085</v>
      </c>
      <c r="W611" s="21">
        <f t="shared" si="119"/>
        <v>1.2473941915394064</v>
      </c>
      <c r="X611" s="21">
        <f t="shared" si="120"/>
        <v>-4.9732554147167624E-2</v>
      </c>
      <c r="Y611" s="21">
        <f t="shared" si="121"/>
        <v>2.6237879129556694</v>
      </c>
      <c r="Z611" s="21">
        <f t="shared" si="122"/>
        <v>-1.8091007257799663E-2</v>
      </c>
      <c r="AA611" s="21">
        <f t="shared" si="123"/>
        <v>-1.116251813908046</v>
      </c>
      <c r="AB611" s="21">
        <f t="shared" si="124"/>
        <v>1.9907042074220076</v>
      </c>
      <c r="AC611" s="21">
        <f t="shared" si="125"/>
        <v>1.1138760008959361</v>
      </c>
    </row>
    <row r="612" spans="20:29" x14ac:dyDescent="0.2">
      <c r="T612" s="21">
        <f t="shared" si="116"/>
        <v>7.1845113102678573</v>
      </c>
      <c r="U612" s="21">
        <f t="shared" si="117"/>
        <v>0.97960055229441423</v>
      </c>
      <c r="V612" s="21">
        <f t="shared" si="118"/>
        <v>-4.7073746243555519</v>
      </c>
      <c r="W612" s="21">
        <f t="shared" si="119"/>
        <v>4.1692358753786918</v>
      </c>
      <c r="X612" s="21">
        <f t="shared" si="120"/>
        <v>-0.16056420432573912</v>
      </c>
      <c r="Y612" s="21">
        <f t="shared" si="121"/>
        <v>5.1465953114973377</v>
      </c>
      <c r="Z612" s="21">
        <f t="shared" si="122"/>
        <v>7.8476093902914684E-2</v>
      </c>
      <c r="AA612" s="21">
        <f t="shared" si="123"/>
        <v>-2.2219345117651885</v>
      </c>
      <c r="AB612" s="21">
        <f t="shared" si="124"/>
        <v>1.9136548904279564</v>
      </c>
      <c r="AC612" s="21">
        <f t="shared" si="125"/>
        <v>1.9868090639316507</v>
      </c>
    </row>
    <row r="613" spans="20:29" x14ac:dyDescent="0.2">
      <c r="T613" s="21">
        <f t="shared" si="116"/>
        <v>7.1773496866369024</v>
      </c>
      <c r="U613" s="21">
        <f t="shared" si="117"/>
        <v>1.7768355865800913</v>
      </c>
      <c r="V613" s="21">
        <f t="shared" si="118"/>
        <v>-5.6653872951591211</v>
      </c>
      <c r="W613" s="21">
        <f t="shared" si="119"/>
        <v>4.9696448313310748</v>
      </c>
      <c r="X613" s="21">
        <f t="shared" si="120"/>
        <v>-0.20280942899835813</v>
      </c>
      <c r="Y613" s="21">
        <f t="shared" si="121"/>
        <v>5.4415129753663809</v>
      </c>
      <c r="Z613" s="21">
        <f t="shared" si="122"/>
        <v>7.9154637950533652E-2</v>
      </c>
      <c r="AA613" s="21">
        <f t="shared" si="123"/>
        <v>-2.4756885889675697</v>
      </c>
      <c r="AB613" s="21">
        <f t="shared" si="124"/>
        <v>1.9758331467374823</v>
      </c>
      <c r="AC613" s="21">
        <f t="shared" si="125"/>
        <v>1.2782457197947461</v>
      </c>
    </row>
    <row r="614" spans="20:29" x14ac:dyDescent="0.2">
      <c r="T614" s="21">
        <f t="shared" si="116"/>
        <v>5.1164113219345237</v>
      </c>
      <c r="U614" s="21">
        <f t="shared" si="117"/>
        <v>2.1369987770267471</v>
      </c>
      <c r="V614" s="21">
        <f t="shared" si="118"/>
        <v>-5.9441420972424908</v>
      </c>
      <c r="W614" s="21">
        <f t="shared" si="119"/>
        <v>4.6338559029084543</v>
      </c>
      <c r="X614" s="21">
        <f t="shared" si="120"/>
        <v>-0.17223088129002473</v>
      </c>
      <c r="Y614" s="21">
        <f t="shared" si="121"/>
        <v>4.2503812808128121</v>
      </c>
      <c r="Z614" s="21">
        <f t="shared" si="122"/>
        <v>7.9479172176724122E-2</v>
      </c>
      <c r="AA614" s="21">
        <f t="shared" si="123"/>
        <v>-2.4817406659318548</v>
      </c>
      <c r="AB614" s="21">
        <f t="shared" si="124"/>
        <v>1.9420251079279627</v>
      </c>
      <c r="AC614" s="21">
        <f t="shared" si="125"/>
        <v>0.67178305033046004</v>
      </c>
    </row>
    <row r="615" spans="20:29" x14ac:dyDescent="0.2">
      <c r="T615" s="21">
        <f t="shared" si="116"/>
        <v>-1.1874291595833331</v>
      </c>
      <c r="U615" s="21">
        <f t="shared" si="117"/>
        <v>1.9045571017292104</v>
      </c>
      <c r="V615" s="21">
        <f t="shared" si="118"/>
        <v>-5.713909018671032</v>
      </c>
      <c r="W615" s="21">
        <f t="shared" si="119"/>
        <v>2.7037578376405973</v>
      </c>
      <c r="X615" s="21">
        <f t="shared" si="120"/>
        <v>-4.878766697454856E-2</v>
      </c>
      <c r="Y615" s="21">
        <f t="shared" si="121"/>
        <v>0.73215635566400117</v>
      </c>
      <c r="Z615" s="21">
        <f t="shared" si="122"/>
        <v>7.980910247434328E-2</v>
      </c>
      <c r="AA615" s="21">
        <f t="shared" si="123"/>
        <v>-2.1789830765270937</v>
      </c>
      <c r="AB615" s="21">
        <f t="shared" si="124"/>
        <v>1.4641880099815303</v>
      </c>
      <c r="AC615" s="21">
        <f t="shared" si="125"/>
        <v>-0.13021955806239732</v>
      </c>
    </row>
    <row r="616" spans="20:29" x14ac:dyDescent="0.2">
      <c r="T616" s="21">
        <f t="shared" si="116"/>
        <v>-8.4649368020833329</v>
      </c>
      <c r="U616" s="21">
        <f t="shared" si="117"/>
        <v>1.1515542071158507</v>
      </c>
      <c r="V616" s="21">
        <f t="shared" si="118"/>
        <v>-5.6193726461710156</v>
      </c>
      <c r="W616" s="21">
        <f t="shared" si="119"/>
        <v>0.19017937517035843</v>
      </c>
      <c r="X616" s="21">
        <f t="shared" si="120"/>
        <v>9.4718988084975142E-2</v>
      </c>
      <c r="Y616" s="21">
        <f t="shared" si="121"/>
        <v>-2.239438775496712</v>
      </c>
      <c r="Z616" s="21">
        <f t="shared" si="122"/>
        <v>-1.7219895114942513E-2</v>
      </c>
      <c r="AA616" s="21">
        <f t="shared" si="123"/>
        <v>-1.4153285757235221</v>
      </c>
      <c r="AB616" s="21">
        <f t="shared" si="124"/>
        <v>6.0888967005338301E-2</v>
      </c>
      <c r="AC616" s="21">
        <f t="shared" si="125"/>
        <v>-0.67091899758620677</v>
      </c>
    </row>
    <row r="617" spans="20:29" x14ac:dyDescent="0.2">
      <c r="T617" s="21">
        <f t="shared" si="116"/>
        <v>-12.952325016696427</v>
      </c>
      <c r="U617" s="21">
        <f t="shared" si="117"/>
        <v>0.4369357070568185</v>
      </c>
      <c r="V617" s="21">
        <f t="shared" si="118"/>
        <v>-5.5613253972722276</v>
      </c>
      <c r="W617" s="21">
        <f t="shared" si="119"/>
        <v>-1.2572591482820221</v>
      </c>
      <c r="X617" s="21">
        <f t="shared" si="120"/>
        <v>0.25936299510878469</v>
      </c>
      <c r="Y617" s="21">
        <f t="shared" si="121"/>
        <v>-3.2560100588598075</v>
      </c>
      <c r="Z617" s="21">
        <f t="shared" si="122"/>
        <v>-0.10665831978756153</v>
      </c>
      <c r="AA617" s="21">
        <f t="shared" si="123"/>
        <v>-0.8538570873009026</v>
      </c>
      <c r="AB617" s="21">
        <f t="shared" si="124"/>
        <v>-1.8242668944529949</v>
      </c>
      <c r="AC617" s="21">
        <f t="shared" si="125"/>
        <v>-0.78925168324096873</v>
      </c>
    </row>
    <row r="618" spans="20:29" x14ac:dyDescent="0.2">
      <c r="T618" s="21">
        <f t="shared" si="116"/>
        <v>-15.737184218005954</v>
      </c>
      <c r="U618" s="21">
        <f t="shared" si="117"/>
        <v>-0.461084356960896</v>
      </c>
      <c r="V618" s="21">
        <f t="shared" si="118"/>
        <v>-5.4727105227186286</v>
      </c>
      <c r="W618" s="21">
        <f t="shared" si="119"/>
        <v>-2.6866098407224985</v>
      </c>
      <c r="X618" s="21">
        <f t="shared" si="120"/>
        <v>0.26313504600164184</v>
      </c>
      <c r="Y618" s="21">
        <f t="shared" si="121"/>
        <v>-3.9195914823717128</v>
      </c>
      <c r="Z618" s="21">
        <f t="shared" si="122"/>
        <v>-2.2098407942323428E-2</v>
      </c>
      <c r="AA618" s="21">
        <f t="shared" si="123"/>
        <v>-0.11212027399733104</v>
      </c>
      <c r="AB618" s="21">
        <f t="shared" si="124"/>
        <v>-2.4369711145125166</v>
      </c>
      <c r="AC618" s="21">
        <f t="shared" si="125"/>
        <v>-0.88913394091954001</v>
      </c>
    </row>
    <row r="619" spans="20:29" x14ac:dyDescent="0.2">
      <c r="T619" s="21">
        <f t="shared" si="116"/>
        <v>-16.440561150505953</v>
      </c>
      <c r="U619" s="21">
        <f t="shared" si="117"/>
        <v>-0.92608341931281757</v>
      </c>
      <c r="V619" s="21">
        <f t="shared" si="118"/>
        <v>-5.2966320675400453</v>
      </c>
      <c r="W619" s="21">
        <f t="shared" si="119"/>
        <v>-3.3262165803951174</v>
      </c>
      <c r="X619" s="21">
        <f t="shared" si="120"/>
        <v>1.4191070317118082E-2</v>
      </c>
      <c r="Y619" s="21">
        <f t="shared" si="121"/>
        <v>-4.1281180051395694</v>
      </c>
      <c r="Z619" s="21">
        <f t="shared" si="122"/>
        <v>-2.0925005025656779E-2</v>
      </c>
      <c r="AA619" s="21">
        <f t="shared" si="123"/>
        <v>0.89930119082409732</v>
      </c>
      <c r="AB619" s="21">
        <f t="shared" si="124"/>
        <v>-2.7601497439470419</v>
      </c>
      <c r="AC619" s="21">
        <f t="shared" si="125"/>
        <v>-0.89592539844930197</v>
      </c>
    </row>
    <row r="620" spans="20:29" x14ac:dyDescent="0.2">
      <c r="T620" s="21">
        <f t="shared" si="116"/>
        <v>-14.991265600505951</v>
      </c>
      <c r="U620" s="21">
        <f t="shared" si="117"/>
        <v>-1.2735685516935291</v>
      </c>
      <c r="V620" s="21">
        <f t="shared" si="118"/>
        <v>-4.9920946129864774</v>
      </c>
      <c r="W620" s="21">
        <f t="shared" si="119"/>
        <v>-3.4638532481034501</v>
      </c>
      <c r="X620" s="21">
        <f t="shared" si="120"/>
        <v>1.0195426209975211E-2</v>
      </c>
      <c r="Y620" s="21">
        <f t="shared" si="121"/>
        <v>-3.9029496643657602</v>
      </c>
      <c r="Z620" s="21">
        <f t="shared" si="122"/>
        <v>-2.0247989460180554E-2</v>
      </c>
      <c r="AA620" s="21">
        <f t="shared" si="123"/>
        <v>1.9921772275205265</v>
      </c>
      <c r="AB620" s="21">
        <f t="shared" si="124"/>
        <v>-2.5446520803160873</v>
      </c>
      <c r="AC620" s="21">
        <f t="shared" si="125"/>
        <v>-0.79628263088977802</v>
      </c>
    </row>
    <row r="621" spans="20:29" x14ac:dyDescent="0.2">
      <c r="T621" s="21">
        <f t="shared" si="116"/>
        <v>-10.737808382083333</v>
      </c>
      <c r="U621" s="21">
        <f t="shared" si="117"/>
        <v>-1.5467157722589491</v>
      </c>
      <c r="V621" s="21">
        <f t="shared" si="118"/>
        <v>-4.7007386165579135</v>
      </c>
      <c r="W621" s="21">
        <f t="shared" si="119"/>
        <v>-3.2787088927463075</v>
      </c>
      <c r="X621" s="21">
        <f t="shared" si="120"/>
        <v>-8.1755864801929534E-2</v>
      </c>
      <c r="Y621" s="21">
        <f t="shared" si="121"/>
        <v>-2.7569506310919509</v>
      </c>
      <c r="Z621" s="21">
        <f t="shared" si="122"/>
        <v>-7.6584668537561573E-2</v>
      </c>
      <c r="AA621" s="21">
        <f t="shared" si="123"/>
        <v>2.9933712900502885</v>
      </c>
      <c r="AB621" s="21">
        <f t="shared" si="124"/>
        <v>-0.62711151582204039</v>
      </c>
      <c r="AC621" s="21">
        <f t="shared" si="125"/>
        <v>-0.66261806279453994</v>
      </c>
    </row>
    <row r="622" spans="20:29" x14ac:dyDescent="0.2">
      <c r="T622" s="21">
        <f t="shared" si="116"/>
        <v>-5.7689009778869043</v>
      </c>
      <c r="U622" s="21">
        <f t="shared" si="117"/>
        <v>-1.2686633969611876</v>
      </c>
      <c r="V622" s="21">
        <f t="shared" si="118"/>
        <v>-4.4155498286710042</v>
      </c>
      <c r="W622" s="21">
        <f t="shared" si="119"/>
        <v>-2.0202800349784491</v>
      </c>
      <c r="X622" s="21">
        <f t="shared" si="120"/>
        <v>-6.2340058165024831E-2</v>
      </c>
      <c r="Y622" s="21">
        <f t="shared" si="121"/>
        <v>-0.78223730350266418</v>
      </c>
      <c r="Z622" s="21">
        <f t="shared" si="122"/>
        <v>-0.15523389029351395</v>
      </c>
      <c r="AA622" s="21">
        <f t="shared" si="123"/>
        <v>1.9377231080264787</v>
      </c>
      <c r="AB622" s="21">
        <f t="shared" si="124"/>
        <v>1.2656681668267673</v>
      </c>
      <c r="AC622" s="21">
        <f t="shared" si="125"/>
        <v>-0.26798923553263521</v>
      </c>
    </row>
    <row r="623" spans="20:29" x14ac:dyDescent="0.2">
      <c r="T623" s="21">
        <f t="shared" si="116"/>
        <v>-0.75521959053571663</v>
      </c>
      <c r="U623" s="21">
        <f t="shared" si="117"/>
        <v>-0.24890290148493932</v>
      </c>
      <c r="V623" s="21">
        <f t="shared" si="118"/>
        <v>-4.5899598994745787</v>
      </c>
      <c r="W623" s="21">
        <f t="shared" si="119"/>
        <v>0.27321893237274031</v>
      </c>
      <c r="X623" s="21">
        <f t="shared" si="120"/>
        <v>-5.2071394980500979E-2</v>
      </c>
      <c r="Y623" s="21">
        <f t="shared" si="121"/>
        <v>2.1599511037890027</v>
      </c>
      <c r="Z623" s="21">
        <f t="shared" si="122"/>
        <v>-1.3983165591132996E-2</v>
      </c>
      <c r="AA623" s="21">
        <f t="shared" si="123"/>
        <v>-0.91757743640804579</v>
      </c>
      <c r="AB623" s="21">
        <f t="shared" si="124"/>
        <v>1.8679323490886732</v>
      </c>
      <c r="AC623" s="21">
        <f t="shared" si="125"/>
        <v>0.76617196506260288</v>
      </c>
    </row>
    <row r="624" spans="20:29" x14ac:dyDescent="0.2">
      <c r="T624" s="21">
        <f t="shared" si="116"/>
        <v>4.4000504227678592</v>
      </c>
      <c r="U624" s="21">
        <f t="shared" si="117"/>
        <v>0.91417086479441423</v>
      </c>
      <c r="V624" s="21">
        <f t="shared" si="118"/>
        <v>-5.4661382560222194</v>
      </c>
      <c r="W624" s="21">
        <f t="shared" si="119"/>
        <v>3.094213412045359</v>
      </c>
      <c r="X624" s="21">
        <f t="shared" si="120"/>
        <v>-0.15497999765907242</v>
      </c>
      <c r="Y624" s="21">
        <f t="shared" si="121"/>
        <v>4.6294129614973389</v>
      </c>
      <c r="Z624" s="21">
        <f t="shared" si="122"/>
        <v>8.2779268902914677E-2</v>
      </c>
      <c r="AA624" s="21">
        <f t="shared" si="123"/>
        <v>-2.0278566950985217</v>
      </c>
      <c r="AB624" s="21">
        <f t="shared" si="124"/>
        <v>1.6889971562612898</v>
      </c>
      <c r="AC624" s="21">
        <f t="shared" si="125"/>
        <v>1.6394459314316507</v>
      </c>
    </row>
    <row r="625" spans="20:29" x14ac:dyDescent="0.2">
      <c r="T625" s="21">
        <f t="shared" si="116"/>
        <v>4.1373951583035709</v>
      </c>
      <c r="U625" s="21">
        <f t="shared" si="117"/>
        <v>1.6079004465798334</v>
      </c>
      <c r="V625" s="21">
        <f t="shared" si="118"/>
        <v>-6.3818891676591534</v>
      </c>
      <c r="W625" s="21">
        <f t="shared" si="119"/>
        <v>3.8378115921644085</v>
      </c>
      <c r="X625" s="21">
        <f t="shared" si="120"/>
        <v>-0.18967635316502474</v>
      </c>
      <c r="Y625" s="21">
        <f t="shared" si="121"/>
        <v>4.8706016878663814</v>
      </c>
      <c r="Z625" s="21">
        <f t="shared" si="122"/>
        <v>8.3215334617200321E-2</v>
      </c>
      <c r="AA625" s="21">
        <f t="shared" si="123"/>
        <v>-2.2890077873009025</v>
      </c>
      <c r="AB625" s="21">
        <f t="shared" si="124"/>
        <v>1.6675900717374805</v>
      </c>
      <c r="AC625" s="21">
        <f t="shared" si="125"/>
        <v>0.93084800229474618</v>
      </c>
    </row>
    <row r="626" spans="20:29" x14ac:dyDescent="0.2">
      <c r="T626" s="21">
        <f t="shared" si="116"/>
        <v>1.7956586777678574</v>
      </c>
      <c r="U626" s="21">
        <f t="shared" si="117"/>
        <v>1.8714856745267525</v>
      </c>
      <c r="V626" s="21">
        <f t="shared" si="118"/>
        <v>-6.6135515314091577</v>
      </c>
      <c r="W626" s="21">
        <f t="shared" si="119"/>
        <v>3.4650379420751221</v>
      </c>
      <c r="X626" s="21">
        <f t="shared" si="120"/>
        <v>-0.15503443712335807</v>
      </c>
      <c r="Y626" s="21">
        <f t="shared" si="121"/>
        <v>3.6069529766461459</v>
      </c>
      <c r="Z626" s="21">
        <f t="shared" si="122"/>
        <v>8.3318975510057486E-2</v>
      </c>
      <c r="AA626" s="21">
        <f t="shared" si="123"/>
        <v>-2.3062246884318549</v>
      </c>
      <c r="AB626" s="21">
        <f t="shared" si="124"/>
        <v>1.5197614462612936</v>
      </c>
      <c r="AC626" s="21">
        <f t="shared" si="125"/>
        <v>0.32391303783046033</v>
      </c>
    </row>
    <row r="627" spans="20:29" x14ac:dyDescent="0.2">
      <c r="T627" s="21">
        <f t="shared" si="116"/>
        <v>-4.8682531454166664</v>
      </c>
      <c r="U627" s="21">
        <f t="shared" si="117"/>
        <v>1.5425321592290402</v>
      </c>
      <c r="V627" s="21">
        <f t="shared" si="118"/>
        <v>-6.3472161578376927</v>
      </c>
      <c r="W627" s="21">
        <f t="shared" si="119"/>
        <v>1.5041619301405977</v>
      </c>
      <c r="X627" s="21">
        <f t="shared" si="120"/>
        <v>-2.5342006141215179E-2</v>
      </c>
      <c r="Y627" s="21">
        <f t="shared" si="121"/>
        <v>1.0040598306684245E-3</v>
      </c>
      <c r="Z627" s="21">
        <f t="shared" si="122"/>
        <v>8.3428012474343255E-2</v>
      </c>
      <c r="AA627" s="21">
        <f t="shared" si="123"/>
        <v>-2.0632271523604269</v>
      </c>
      <c r="AB627" s="21">
        <f t="shared" si="124"/>
        <v>0.91914919081486435</v>
      </c>
      <c r="AC627" s="21">
        <f t="shared" si="125"/>
        <v>-0.48274764222906391</v>
      </c>
    </row>
    <row r="628" spans="20:29" x14ac:dyDescent="0.2">
      <c r="T628" s="21">
        <f t="shared" si="116"/>
        <v>-11.813215944583334</v>
      </c>
      <c r="U628" s="21">
        <f t="shared" si="117"/>
        <v>0.75923039544909443</v>
      </c>
      <c r="V628" s="21">
        <f t="shared" si="118"/>
        <v>-6.2069059620043276</v>
      </c>
      <c r="W628" s="21">
        <f t="shared" si="119"/>
        <v>-0.92994794566297445</v>
      </c>
      <c r="X628" s="21">
        <f t="shared" si="120"/>
        <v>0.13587951475164184</v>
      </c>
      <c r="Y628" s="21">
        <f t="shared" si="121"/>
        <v>-2.8661571379967112</v>
      </c>
      <c r="Z628" s="21">
        <f t="shared" si="122"/>
        <v>-1.3639874281609177E-2</v>
      </c>
      <c r="AA628" s="21">
        <f t="shared" si="123"/>
        <v>-1.389774506556855</v>
      </c>
      <c r="AB628" s="21">
        <f t="shared" si="124"/>
        <v>-0.35933287799466296</v>
      </c>
      <c r="AC628" s="21">
        <f t="shared" si="125"/>
        <v>-0.94256944841953993</v>
      </c>
    </row>
    <row r="629" spans="20:29" x14ac:dyDescent="0.2">
      <c r="T629" s="21">
        <f t="shared" ref="T629:T692" si="126">SUM(D265:E265)</f>
        <v>-15.664354929196424</v>
      </c>
      <c r="U629" s="21">
        <f t="shared" ref="U629:U692" si="127">SUM(H265:I265)</f>
        <v>6.7428871223341957E-2</v>
      </c>
      <c r="V629" s="21">
        <f t="shared" ref="V629:V692" si="128">SUM(K265:L265)</f>
        <v>-6.0894638772722232</v>
      </c>
      <c r="W629" s="21">
        <f t="shared" ref="W629:W692" si="129">SUM(N265:O265)</f>
        <v>-2.1891579607820213</v>
      </c>
      <c r="X629" s="21">
        <f t="shared" ref="X629:X692" si="130">SUM(Q265:R265)</f>
        <v>0.30874978344211806</v>
      </c>
      <c r="Y629" s="21">
        <f t="shared" ref="Y629:Y692" si="131">SUM(T265:U265)</f>
        <v>-3.6921541721931401</v>
      </c>
      <c r="Z629" s="21">
        <f t="shared" ref="Z629:Z692" si="132">SUM(W265:X265)</f>
        <v>-0.10308202812089488</v>
      </c>
      <c r="AA629" s="21">
        <f t="shared" ref="AA629:AA692" si="133">SUM(Z265:AA265)</f>
        <v>-0.83242813646756919</v>
      </c>
      <c r="AB629" s="21">
        <f t="shared" ref="AB629:AB692" si="134">SUM(AC265:AD265)</f>
        <v>-2.1720826869529946</v>
      </c>
      <c r="AC629" s="21">
        <f t="shared" ref="AC629:AC692" si="135">SUM(AF265:AG265)</f>
        <v>-0.96217092657430192</v>
      </c>
    </row>
    <row r="630" spans="20:29" x14ac:dyDescent="0.2">
      <c r="T630" s="21">
        <f t="shared" si="126"/>
        <v>-17.59215500967262</v>
      </c>
      <c r="U630" s="21">
        <f t="shared" si="127"/>
        <v>-0.7301934469611524</v>
      </c>
      <c r="V630" s="21">
        <f t="shared" si="128"/>
        <v>-5.9625443568852887</v>
      </c>
      <c r="W630" s="21">
        <f t="shared" si="129"/>
        <v>-3.2994816665558311</v>
      </c>
      <c r="X630" s="21">
        <f t="shared" si="130"/>
        <v>0.3089016243349752</v>
      </c>
      <c r="Y630" s="21">
        <f t="shared" si="131"/>
        <v>-4.1994062823717133</v>
      </c>
      <c r="Z630" s="21">
        <f t="shared" si="132"/>
        <v>-1.8775685442323442E-2</v>
      </c>
      <c r="AA630" s="21">
        <f t="shared" si="133"/>
        <v>-5.7851826497331116E-2</v>
      </c>
      <c r="AB630" s="21">
        <f t="shared" si="134"/>
        <v>-2.7700565328458513</v>
      </c>
      <c r="AC630" s="21">
        <f t="shared" si="135"/>
        <v>-0.86274915925287332</v>
      </c>
    </row>
    <row r="631" spans="20:29" x14ac:dyDescent="0.2">
      <c r="T631" s="21">
        <f t="shared" si="126"/>
        <v>-18.019934568839286</v>
      </c>
      <c r="U631" s="21">
        <f t="shared" si="127"/>
        <v>-1.1356374559793494</v>
      </c>
      <c r="V631" s="21">
        <f t="shared" si="128"/>
        <v>-5.7974960983734007</v>
      </c>
      <c r="W631" s="21">
        <f t="shared" si="129"/>
        <v>-3.7064646703951172</v>
      </c>
      <c r="X631" s="21">
        <f t="shared" si="130"/>
        <v>5.7939599483784743E-2</v>
      </c>
      <c r="Y631" s="21">
        <f t="shared" si="131"/>
        <v>-4.5373805818062358</v>
      </c>
      <c r="Z631" s="21">
        <f t="shared" si="132"/>
        <v>-1.8085822525656797E-2</v>
      </c>
      <c r="AA631" s="21">
        <f t="shared" si="133"/>
        <v>0.97193671582409724</v>
      </c>
      <c r="AB631" s="21">
        <f t="shared" si="134"/>
        <v>-3.090364999780375</v>
      </c>
      <c r="AC631" s="21">
        <f t="shared" si="135"/>
        <v>-0.76437881011596853</v>
      </c>
    </row>
    <row r="632" spans="20:29" x14ac:dyDescent="0.2">
      <c r="T632" s="21">
        <f t="shared" si="126"/>
        <v>-16.780436043839284</v>
      </c>
      <c r="U632" s="21">
        <f t="shared" si="127"/>
        <v>-1.5076892383602853</v>
      </c>
      <c r="V632" s="21">
        <f t="shared" si="128"/>
        <v>-5.5640010221531497</v>
      </c>
      <c r="W632" s="21">
        <f t="shared" si="129"/>
        <v>-3.8236289706034499</v>
      </c>
      <c r="X632" s="21">
        <f t="shared" si="130"/>
        <v>5.6071835376641843E-2</v>
      </c>
      <c r="Y632" s="21">
        <f t="shared" si="131"/>
        <v>-4.3856645551990932</v>
      </c>
      <c r="Z632" s="21">
        <f t="shared" si="132"/>
        <v>-1.7894364460180584E-2</v>
      </c>
      <c r="AA632" s="21">
        <f t="shared" si="133"/>
        <v>2.0607748608538596</v>
      </c>
      <c r="AB632" s="21">
        <f t="shared" si="134"/>
        <v>-2.8622325028160871</v>
      </c>
      <c r="AC632" s="21">
        <f t="shared" si="135"/>
        <v>-0.73618321588977809</v>
      </c>
    </row>
    <row r="633" spans="20:29" x14ac:dyDescent="0.2">
      <c r="T633" s="21">
        <f t="shared" si="126"/>
        <v>-11.670942757916666</v>
      </c>
      <c r="U633" s="21">
        <f t="shared" si="127"/>
        <v>-1.7384628005924014</v>
      </c>
      <c r="V633" s="21">
        <f t="shared" si="128"/>
        <v>-5.2985856023912277</v>
      </c>
      <c r="W633" s="21">
        <f t="shared" si="129"/>
        <v>-3.3473156077463075</v>
      </c>
      <c r="X633" s="21">
        <f t="shared" si="130"/>
        <v>-5.15291906352629E-2</v>
      </c>
      <c r="Y633" s="21">
        <f t="shared" si="131"/>
        <v>-2.8057414827586173</v>
      </c>
      <c r="Z633" s="21">
        <f t="shared" si="132"/>
        <v>-7.4716601037561559E-2</v>
      </c>
      <c r="AA633" s="21">
        <f t="shared" si="133"/>
        <v>3.0613796242169551</v>
      </c>
      <c r="AB633" s="21">
        <f t="shared" si="134"/>
        <v>-0.92702035332204069</v>
      </c>
      <c r="AC633" s="21">
        <f t="shared" si="135"/>
        <v>-0.48895674862787325</v>
      </c>
    </row>
    <row r="634" spans="20:29" x14ac:dyDescent="0.2">
      <c r="T634" s="21">
        <f t="shared" si="126"/>
        <v>-5.9207042820535705</v>
      </c>
      <c r="U634" s="21">
        <f t="shared" si="127"/>
        <v>-1.3851388194613037</v>
      </c>
      <c r="V634" s="21">
        <f t="shared" si="128"/>
        <v>-5.0320436903376873</v>
      </c>
      <c r="W634" s="21">
        <f t="shared" si="129"/>
        <v>-1.7532913808117834</v>
      </c>
      <c r="X634" s="21">
        <f t="shared" si="130"/>
        <v>-5.872194649835813E-2</v>
      </c>
      <c r="Y634" s="21">
        <f t="shared" si="131"/>
        <v>-0.58484726266933063</v>
      </c>
      <c r="Z634" s="21">
        <f t="shared" si="132"/>
        <v>-0.15385138362684728</v>
      </c>
      <c r="AA634" s="21">
        <f t="shared" si="133"/>
        <v>2.0120956205264786</v>
      </c>
      <c r="AB634" s="21">
        <f t="shared" si="134"/>
        <v>1.0640113876601012</v>
      </c>
      <c r="AC634" s="21">
        <f t="shared" si="135"/>
        <v>-2.8917101365968589E-2</v>
      </c>
    </row>
    <row r="635" spans="20:29" x14ac:dyDescent="0.2">
      <c r="T635" s="21">
        <f t="shared" si="126"/>
        <v>-0.59591565720238115</v>
      </c>
      <c r="U635" s="21">
        <f t="shared" si="127"/>
        <v>-0.31069082398505543</v>
      </c>
      <c r="V635" s="21">
        <f t="shared" si="128"/>
        <v>-5.2157457286412381</v>
      </c>
      <c r="W635" s="21">
        <f t="shared" si="129"/>
        <v>0.73240566570607335</v>
      </c>
      <c r="X635" s="21">
        <f t="shared" si="130"/>
        <v>-5.6030193313834326E-2</v>
      </c>
      <c r="Y635" s="21">
        <f t="shared" si="131"/>
        <v>2.411006305455671</v>
      </c>
      <c r="Z635" s="21">
        <f t="shared" si="132"/>
        <v>-1.2854228091133013E-2</v>
      </c>
      <c r="AA635" s="21">
        <f t="shared" si="133"/>
        <v>-0.86907264807471263</v>
      </c>
      <c r="AB635" s="21">
        <f t="shared" si="134"/>
        <v>1.7190406999220045</v>
      </c>
      <c r="AC635" s="21">
        <f t="shared" si="135"/>
        <v>1.0060293292292695</v>
      </c>
    </row>
    <row r="636" spans="20:29" x14ac:dyDescent="0.2">
      <c r="T636" s="21">
        <f t="shared" si="126"/>
        <v>4.8037979319345272</v>
      </c>
      <c r="U636" s="21">
        <f t="shared" si="127"/>
        <v>0.89646049729446986</v>
      </c>
      <c r="V636" s="21">
        <f t="shared" si="128"/>
        <v>-6.1045526401888708</v>
      </c>
      <c r="W636" s="21">
        <f t="shared" si="129"/>
        <v>3.6693349737120249</v>
      </c>
      <c r="X636" s="21">
        <f t="shared" si="130"/>
        <v>-0.16528701932573905</v>
      </c>
      <c r="Y636" s="21">
        <f t="shared" si="131"/>
        <v>4.9331808814973401</v>
      </c>
      <c r="Z636" s="21">
        <f t="shared" si="132"/>
        <v>8.3701036402914653E-2</v>
      </c>
      <c r="AA636" s="21">
        <f t="shared" si="133"/>
        <v>-1.9829782325985217</v>
      </c>
      <c r="AB636" s="21">
        <f t="shared" si="134"/>
        <v>1.5944886662612925</v>
      </c>
      <c r="AC636" s="21">
        <f t="shared" si="135"/>
        <v>1.8794504630983173</v>
      </c>
    </row>
    <row r="637" spans="20:29" x14ac:dyDescent="0.2">
      <c r="T637" s="21">
        <f t="shared" si="126"/>
        <v>4.5932346633035701</v>
      </c>
      <c r="U637" s="21">
        <f t="shared" si="127"/>
        <v>1.6143956049133976</v>
      </c>
      <c r="V637" s="21">
        <f t="shared" si="128"/>
        <v>-7.0431860126591204</v>
      </c>
      <c r="W637" s="21">
        <f t="shared" si="129"/>
        <v>4.4750417896644086</v>
      </c>
      <c r="X637" s="21">
        <f t="shared" si="130"/>
        <v>-0.20027548733169143</v>
      </c>
      <c r="Y637" s="21">
        <f t="shared" si="131"/>
        <v>5.1989233828663837</v>
      </c>
      <c r="Z637" s="21">
        <f t="shared" si="132"/>
        <v>8.4110634617200308E-2</v>
      </c>
      <c r="AA637" s="21">
        <f t="shared" si="133"/>
        <v>-2.2836552223009026</v>
      </c>
      <c r="AB637" s="21">
        <f t="shared" si="134"/>
        <v>1.5777340017374835</v>
      </c>
      <c r="AC637" s="21">
        <f t="shared" si="135"/>
        <v>1.1701525506280797</v>
      </c>
    </row>
    <row r="638" spans="20:29" x14ac:dyDescent="0.2">
      <c r="T638" s="21">
        <f t="shared" si="126"/>
        <v>2.2913620861011905</v>
      </c>
      <c r="U638" s="21">
        <f t="shared" si="127"/>
        <v>1.9015149711934782</v>
      </c>
      <c r="V638" s="21">
        <f t="shared" si="128"/>
        <v>-7.3030122864091283</v>
      </c>
      <c r="W638" s="21">
        <f t="shared" si="129"/>
        <v>4.1362395987417884</v>
      </c>
      <c r="X638" s="21">
        <f t="shared" si="130"/>
        <v>-0.16698497045669142</v>
      </c>
      <c r="Y638" s="21">
        <f t="shared" si="131"/>
        <v>3.9568977858128145</v>
      </c>
      <c r="Z638" s="21">
        <f t="shared" si="132"/>
        <v>8.417626134339079E-2</v>
      </c>
      <c r="AA638" s="21">
        <f t="shared" si="133"/>
        <v>-2.3251198684318553</v>
      </c>
      <c r="AB638" s="21">
        <f t="shared" si="134"/>
        <v>1.4449421179279627</v>
      </c>
      <c r="AC638" s="21">
        <f t="shared" si="135"/>
        <v>0.56271353199712693</v>
      </c>
    </row>
    <row r="639" spans="20:29" x14ac:dyDescent="0.2">
      <c r="T639" s="21">
        <f t="shared" si="126"/>
        <v>-4.2950528112500006</v>
      </c>
      <c r="U639" s="21">
        <f t="shared" si="127"/>
        <v>1.6024635950626589</v>
      </c>
      <c r="V639" s="21">
        <f t="shared" si="128"/>
        <v>-7.0650614395043618</v>
      </c>
      <c r="W639" s="21">
        <f t="shared" si="129"/>
        <v>2.1977661618072641</v>
      </c>
      <c r="X639" s="21">
        <f t="shared" si="130"/>
        <v>-3.9905306974548527E-2</v>
      </c>
      <c r="Y639" s="21">
        <f t="shared" si="131"/>
        <v>0.36011608399733586</v>
      </c>
      <c r="Z639" s="21">
        <f t="shared" si="132"/>
        <v>8.4247284141009904E-2</v>
      </c>
      <c r="AA639" s="21">
        <f t="shared" si="133"/>
        <v>-2.0954941173604267</v>
      </c>
      <c r="AB639" s="21">
        <f t="shared" si="134"/>
        <v>0.90155894414819748</v>
      </c>
      <c r="AC639" s="21">
        <f t="shared" si="135"/>
        <v>-0.24074023639573056</v>
      </c>
    </row>
    <row r="640" spans="20:29" x14ac:dyDescent="0.2">
      <c r="T640" s="21">
        <f t="shared" si="126"/>
        <v>-11.537849450416665</v>
      </c>
      <c r="U640" s="21">
        <f t="shared" si="127"/>
        <v>0.82195418961600808</v>
      </c>
      <c r="V640" s="21">
        <f t="shared" si="128"/>
        <v>-6.9701366036709942</v>
      </c>
      <c r="W640" s="21">
        <f t="shared" si="129"/>
        <v>-0.25831865399630782</v>
      </c>
      <c r="X640" s="21">
        <f t="shared" si="130"/>
        <v>0.12171686891830846</v>
      </c>
      <c r="Y640" s="21">
        <f t="shared" si="131"/>
        <v>-2.5522957079967119</v>
      </c>
      <c r="Z640" s="21">
        <f t="shared" si="132"/>
        <v>-1.2810828448275829E-2</v>
      </c>
      <c r="AA640" s="21">
        <f t="shared" si="133"/>
        <v>-1.4786006765568553</v>
      </c>
      <c r="AB640" s="21">
        <f t="shared" si="134"/>
        <v>-0.48834443132799432</v>
      </c>
      <c r="AC640" s="21">
        <f t="shared" si="135"/>
        <v>-0.72101206758620651</v>
      </c>
    </row>
    <row r="641" spans="20:29" x14ac:dyDescent="0.2">
      <c r="T641" s="21">
        <f t="shared" si="126"/>
        <v>-15.331520775863094</v>
      </c>
      <c r="U641" s="21">
        <f t="shared" si="127"/>
        <v>0.16848783038994952</v>
      </c>
      <c r="V641" s="21">
        <f t="shared" si="128"/>
        <v>-6.8871806531055597</v>
      </c>
      <c r="W641" s="21">
        <f t="shared" si="129"/>
        <v>-1.4877493749486876</v>
      </c>
      <c r="X641" s="21">
        <f t="shared" si="130"/>
        <v>0.286601135942118</v>
      </c>
      <c r="Y641" s="21">
        <f t="shared" si="131"/>
        <v>-3.3125841055264731</v>
      </c>
      <c r="Z641" s="21">
        <f t="shared" si="132"/>
        <v>-0.10226197145422823</v>
      </c>
      <c r="AA641" s="21">
        <f t="shared" si="133"/>
        <v>-1.0330222339675694</v>
      </c>
      <c r="AB641" s="21">
        <f t="shared" si="134"/>
        <v>-2.2440935227863266</v>
      </c>
      <c r="AC641" s="21">
        <f t="shared" si="135"/>
        <v>-0.71972281324096843</v>
      </c>
    </row>
    <row r="642" spans="20:29" x14ac:dyDescent="0.2">
      <c r="T642" s="21">
        <f t="shared" si="126"/>
        <v>-17.859912038839287</v>
      </c>
      <c r="U642" s="21">
        <f t="shared" si="127"/>
        <v>-0.67792192196122869</v>
      </c>
      <c r="V642" s="21">
        <f t="shared" si="128"/>
        <v>-6.787223411885293</v>
      </c>
      <c r="W642" s="21">
        <f t="shared" si="129"/>
        <v>-2.7622258223891647</v>
      </c>
      <c r="X642" s="21">
        <f t="shared" si="130"/>
        <v>0.29448930600164186</v>
      </c>
      <c r="Y642" s="21">
        <f t="shared" si="131"/>
        <v>-3.985719359038379</v>
      </c>
      <c r="Z642" s="21">
        <f t="shared" si="132"/>
        <v>-1.7888563775656785E-2</v>
      </c>
      <c r="AA642" s="21">
        <f t="shared" si="133"/>
        <v>-0.28209021233066456</v>
      </c>
      <c r="AB642" s="21">
        <f t="shared" si="134"/>
        <v>-2.8395741453458516</v>
      </c>
      <c r="AC642" s="21">
        <f t="shared" si="135"/>
        <v>-0.80175596258620663</v>
      </c>
    </row>
    <row r="643" spans="20:29" x14ac:dyDescent="0.2">
      <c r="T643" s="21">
        <f t="shared" si="126"/>
        <v>-18.824450556339286</v>
      </c>
      <c r="U643" s="21">
        <f t="shared" si="127"/>
        <v>-1.1637848351460889</v>
      </c>
      <c r="V643" s="21">
        <f t="shared" si="128"/>
        <v>-6.6458714167067257</v>
      </c>
      <c r="W643" s="21">
        <f t="shared" si="129"/>
        <v>-3.4130042212284497</v>
      </c>
      <c r="X643" s="21">
        <f t="shared" si="130"/>
        <v>5.1442442817118017E-2</v>
      </c>
      <c r="Y643" s="21">
        <f t="shared" si="131"/>
        <v>-4.2992611593062362</v>
      </c>
      <c r="Z643" s="21">
        <f t="shared" si="132"/>
        <v>-1.7180209192323465E-2</v>
      </c>
      <c r="AA643" s="21">
        <f t="shared" si="133"/>
        <v>0.73106211165743051</v>
      </c>
      <c r="AB643" s="21">
        <f t="shared" si="134"/>
        <v>-3.1664771906137075</v>
      </c>
      <c r="AC643" s="21">
        <f t="shared" si="135"/>
        <v>-0.90136959428263519</v>
      </c>
    </row>
    <row r="644" spans="20:29" x14ac:dyDescent="0.2">
      <c r="T644" s="21">
        <f t="shared" si="126"/>
        <v>-17.774927064672617</v>
      </c>
      <c r="U644" s="21">
        <f t="shared" si="127"/>
        <v>-1.5675392958603425</v>
      </c>
      <c r="V644" s="21">
        <f t="shared" si="128"/>
        <v>-6.4130941396531682</v>
      </c>
      <c r="W644" s="21">
        <f t="shared" si="129"/>
        <v>-3.6353772364367836</v>
      </c>
      <c r="X644" s="21">
        <f t="shared" si="130"/>
        <v>4.6264781209975181E-2</v>
      </c>
      <c r="Y644" s="21">
        <f t="shared" si="131"/>
        <v>-4.187545650199092</v>
      </c>
      <c r="Z644" s="21">
        <f t="shared" si="132"/>
        <v>-1.6970318626847253E-2</v>
      </c>
      <c r="AA644" s="21">
        <f t="shared" si="133"/>
        <v>1.8185077516871928</v>
      </c>
      <c r="AB644" s="21">
        <f t="shared" si="134"/>
        <v>-2.9418538969827539</v>
      </c>
      <c r="AC644" s="21">
        <f t="shared" si="135"/>
        <v>-0.87732900005644476</v>
      </c>
    </row>
    <row r="645" spans="20:29" x14ac:dyDescent="0.2">
      <c r="T645" s="21">
        <f t="shared" si="126"/>
        <v>-13.485935882083334</v>
      </c>
      <c r="U645" s="21">
        <f t="shared" si="127"/>
        <v>-1.8935022714257457</v>
      </c>
      <c r="V645" s="21">
        <f t="shared" si="128"/>
        <v>-6.1868874490579344</v>
      </c>
      <c r="W645" s="21">
        <f t="shared" si="129"/>
        <v>-3.4245482460796408</v>
      </c>
      <c r="X645" s="21">
        <f t="shared" si="130"/>
        <v>-4.3938461468596202E-2</v>
      </c>
      <c r="Y645" s="21">
        <f t="shared" si="131"/>
        <v>-2.8824289977586188</v>
      </c>
      <c r="Z645" s="21">
        <f t="shared" si="132"/>
        <v>-7.3774122704228229E-2</v>
      </c>
      <c r="AA645" s="21">
        <f t="shared" si="133"/>
        <v>2.817582510050288</v>
      </c>
      <c r="AB645" s="21">
        <f t="shared" si="134"/>
        <v>-1.0217203716553742</v>
      </c>
      <c r="AC645" s="21">
        <f t="shared" si="135"/>
        <v>-0.77672803696120674</v>
      </c>
    </row>
    <row r="646" spans="20:29" x14ac:dyDescent="0.2">
      <c r="T646" s="21">
        <f t="shared" si="126"/>
        <v>-8.5092494453869048</v>
      </c>
      <c r="U646" s="21">
        <f t="shared" si="127"/>
        <v>-1.6565672469612309</v>
      </c>
      <c r="V646" s="21">
        <f t="shared" si="128"/>
        <v>-5.9645972970043601</v>
      </c>
      <c r="W646" s="21">
        <f t="shared" si="129"/>
        <v>-2.1775539441451173</v>
      </c>
      <c r="X646" s="21">
        <f t="shared" si="130"/>
        <v>-3.498013399835817E-2</v>
      </c>
      <c r="Y646" s="21">
        <f t="shared" si="131"/>
        <v>-0.83255246433599694</v>
      </c>
      <c r="Z646" s="21">
        <f t="shared" si="132"/>
        <v>-0.15289047029351396</v>
      </c>
      <c r="AA646" s="21">
        <f t="shared" si="133"/>
        <v>1.7646111738598116</v>
      </c>
      <c r="AB646" s="21">
        <f t="shared" si="134"/>
        <v>0.95025004266010082</v>
      </c>
      <c r="AC646" s="21">
        <f t="shared" si="135"/>
        <v>-0.4049689980326352</v>
      </c>
    </row>
    <row r="647" spans="20:29" x14ac:dyDescent="0.2">
      <c r="T647" s="21">
        <f t="shared" si="126"/>
        <v>-3.4216981938690507</v>
      </c>
      <c r="U647" s="21">
        <f t="shared" si="127"/>
        <v>-0.66767019481847001</v>
      </c>
      <c r="V647" s="21">
        <f t="shared" si="128"/>
        <v>-6.2015760328079352</v>
      </c>
      <c r="W647" s="21">
        <f t="shared" si="129"/>
        <v>0.1358158607060731</v>
      </c>
      <c r="X647" s="21">
        <f t="shared" si="130"/>
        <v>-3.116133414716768E-2</v>
      </c>
      <c r="Y647" s="21">
        <f t="shared" si="131"/>
        <v>2.1669439021223358</v>
      </c>
      <c r="Z647" s="21">
        <f t="shared" si="132"/>
        <v>-1.1826249757799695E-2</v>
      </c>
      <c r="AA647" s="21">
        <f t="shared" si="133"/>
        <v>-1.0904409580747128</v>
      </c>
      <c r="AB647" s="21">
        <f t="shared" si="134"/>
        <v>1.6479606115886725</v>
      </c>
      <c r="AC647" s="21">
        <f t="shared" si="135"/>
        <v>0.63025756922926957</v>
      </c>
    </row>
    <row r="648" spans="20:29" x14ac:dyDescent="0.2">
      <c r="T648" s="21">
        <f t="shared" si="126"/>
        <v>1.7116586886011902</v>
      </c>
      <c r="U648" s="21">
        <f t="shared" si="127"/>
        <v>0.46625928479443246</v>
      </c>
      <c r="V648" s="21">
        <f t="shared" si="128"/>
        <v>-7.1445491026888703</v>
      </c>
      <c r="W648" s="21">
        <f t="shared" si="129"/>
        <v>2.9678413520453577</v>
      </c>
      <c r="X648" s="21">
        <f t="shared" si="130"/>
        <v>-0.13903582432573899</v>
      </c>
      <c r="Y648" s="21">
        <f t="shared" si="131"/>
        <v>4.6320967606640062</v>
      </c>
      <c r="Z648" s="21">
        <f t="shared" si="132"/>
        <v>8.4713713902914656E-2</v>
      </c>
      <c r="AA648" s="21">
        <f t="shared" si="133"/>
        <v>-2.2019222934318554</v>
      </c>
      <c r="AB648" s="21">
        <f t="shared" si="134"/>
        <v>1.5428488720946252</v>
      </c>
      <c r="AC648" s="21">
        <f t="shared" si="135"/>
        <v>1.5034043405983173</v>
      </c>
    </row>
    <row r="649" spans="20:29" x14ac:dyDescent="0.2">
      <c r="T649" s="21">
        <f t="shared" si="126"/>
        <v>1.3727915741369028</v>
      </c>
      <c r="U649" s="21">
        <f t="shared" si="127"/>
        <v>1.1347101390799708</v>
      </c>
      <c r="V649" s="21">
        <f t="shared" si="128"/>
        <v>-8.1435290793258019</v>
      </c>
      <c r="W649" s="21">
        <f t="shared" si="129"/>
        <v>3.717003416331075</v>
      </c>
      <c r="X649" s="21">
        <f t="shared" si="130"/>
        <v>-0.17543382733169144</v>
      </c>
      <c r="Y649" s="21">
        <f t="shared" si="131"/>
        <v>4.8720516111997165</v>
      </c>
      <c r="Z649" s="21">
        <f t="shared" si="132"/>
        <v>8.5077251283866978E-2</v>
      </c>
      <c r="AA649" s="21">
        <f t="shared" si="133"/>
        <v>-2.4777356414675697</v>
      </c>
      <c r="AB649" s="21">
        <f t="shared" si="134"/>
        <v>1.5660676259041484</v>
      </c>
      <c r="AC649" s="21">
        <f t="shared" si="135"/>
        <v>0.79458029479474601</v>
      </c>
    </row>
    <row r="650" spans="20:29" x14ac:dyDescent="0.2">
      <c r="T650" s="21">
        <f t="shared" si="126"/>
        <v>-1.0242759788988085</v>
      </c>
      <c r="U650" s="21">
        <f t="shared" si="127"/>
        <v>1.3760683978599673</v>
      </c>
      <c r="V650" s="21">
        <f t="shared" si="128"/>
        <v>-8.4593697322424788</v>
      </c>
      <c r="W650" s="21">
        <f t="shared" si="129"/>
        <v>3.351023011241788</v>
      </c>
      <c r="X650" s="21">
        <f t="shared" si="130"/>
        <v>-0.14504831629002474</v>
      </c>
      <c r="Y650" s="21">
        <f t="shared" si="131"/>
        <v>3.6324541883128143</v>
      </c>
      <c r="Z650" s="21">
        <f t="shared" si="132"/>
        <v>8.5110543010057466E-2</v>
      </c>
      <c r="AA650" s="21">
        <f t="shared" si="133"/>
        <v>-2.5412904842651889</v>
      </c>
      <c r="AB650" s="21">
        <f t="shared" si="134"/>
        <v>1.4881559245946274</v>
      </c>
      <c r="AC650" s="21">
        <f t="shared" si="135"/>
        <v>0.18862626116379344</v>
      </c>
    </row>
    <row r="651" spans="20:29" x14ac:dyDescent="0.2">
      <c r="T651" s="21">
        <f t="shared" si="126"/>
        <v>-7.6262031829166661</v>
      </c>
      <c r="U651" s="21">
        <f t="shared" si="127"/>
        <v>1.0311643617293385</v>
      </c>
      <c r="V651" s="21">
        <f t="shared" si="128"/>
        <v>-8.2670197761710398</v>
      </c>
      <c r="W651" s="21">
        <f t="shared" si="129"/>
        <v>1.4059234559739306</v>
      </c>
      <c r="X651" s="21">
        <f t="shared" si="130"/>
        <v>-2.1948464474548568E-2</v>
      </c>
      <c r="Y651" s="21">
        <f t="shared" si="131"/>
        <v>8.7140004830668971E-2</v>
      </c>
      <c r="Z651" s="21">
        <f t="shared" si="132"/>
        <v>8.5149230807676585E-2</v>
      </c>
      <c r="AA651" s="21">
        <f t="shared" si="133"/>
        <v>-2.3229799606937602</v>
      </c>
      <c r="AB651" s="21">
        <f t="shared" si="134"/>
        <v>0.98900949081486367</v>
      </c>
      <c r="AC651" s="21">
        <f t="shared" si="135"/>
        <v>-0.61264136639573064</v>
      </c>
    </row>
    <row r="652" spans="20:29" x14ac:dyDescent="0.2">
      <c r="T652" s="21">
        <f t="shared" si="126"/>
        <v>-14.951705637083334</v>
      </c>
      <c r="U652" s="21">
        <f t="shared" si="127"/>
        <v>0.21027002794926375</v>
      </c>
      <c r="V652" s="21">
        <f t="shared" si="128"/>
        <v>-8.2071882478377063</v>
      </c>
      <c r="W652" s="21">
        <f t="shared" si="129"/>
        <v>-1.0477471389963084</v>
      </c>
      <c r="X652" s="21">
        <f t="shared" si="130"/>
        <v>0.1343061122516418</v>
      </c>
      <c r="Y652" s="21">
        <f t="shared" si="131"/>
        <v>-2.8176887646633775</v>
      </c>
      <c r="Z652" s="21">
        <f t="shared" si="132"/>
        <v>-1.1942414281609165E-2</v>
      </c>
      <c r="AA652" s="21">
        <f t="shared" si="133"/>
        <v>-1.7133266365568551</v>
      </c>
      <c r="AB652" s="21">
        <f t="shared" si="134"/>
        <v>-0.4098449529946615</v>
      </c>
      <c r="AC652" s="21">
        <f t="shared" si="135"/>
        <v>-1.0885431050862067</v>
      </c>
    </row>
    <row r="653" spans="20:29" x14ac:dyDescent="0.2">
      <c r="T653" s="21">
        <f t="shared" si="126"/>
        <v>-19.179758447529757</v>
      </c>
      <c r="U653" s="21">
        <f t="shared" si="127"/>
        <v>-0.5288693462766787</v>
      </c>
      <c r="V653" s="21">
        <f t="shared" si="128"/>
        <v>-8.1663357472722566</v>
      </c>
      <c r="W653" s="21">
        <f t="shared" si="129"/>
        <v>-2.3568610932820211</v>
      </c>
      <c r="X653" s="21">
        <f t="shared" si="130"/>
        <v>0.30839030260878469</v>
      </c>
      <c r="Y653" s="21">
        <f t="shared" si="131"/>
        <v>-3.7229333930264739</v>
      </c>
      <c r="Z653" s="21">
        <f t="shared" si="132"/>
        <v>-0.1013807456208949</v>
      </c>
      <c r="AA653" s="21">
        <f t="shared" si="133"/>
        <v>-1.2114486673009028</v>
      </c>
      <c r="AB653" s="21">
        <f t="shared" si="134"/>
        <v>-2.2815071186196612</v>
      </c>
      <c r="AC653" s="21">
        <f t="shared" si="135"/>
        <v>-1.1188176440743021</v>
      </c>
    </row>
    <row r="654" spans="20:29" x14ac:dyDescent="0.2">
      <c r="T654" s="21">
        <f t="shared" si="126"/>
        <v>-21.567117293005953</v>
      </c>
      <c r="U654" s="21">
        <f t="shared" si="127"/>
        <v>-1.4004408427942963</v>
      </c>
      <c r="V654" s="21">
        <f t="shared" si="128"/>
        <v>-8.1048980485519877</v>
      </c>
      <c r="W654" s="21">
        <f t="shared" si="129"/>
        <v>-3.5779114340558302</v>
      </c>
      <c r="X654" s="21">
        <f t="shared" si="130"/>
        <v>0.3132312126683085</v>
      </c>
      <c r="Y654" s="21">
        <f t="shared" si="131"/>
        <v>-4.3639717048717133</v>
      </c>
      <c r="Z654" s="21">
        <f t="shared" si="132"/>
        <v>-1.710351960899012E-2</v>
      </c>
      <c r="AA654" s="21">
        <f t="shared" si="133"/>
        <v>-0.42206242649733094</v>
      </c>
      <c r="AB654" s="21">
        <f t="shared" si="134"/>
        <v>-2.915520555345851</v>
      </c>
      <c r="AC654" s="21">
        <f t="shared" si="135"/>
        <v>-1.0784424434195401</v>
      </c>
    </row>
    <row r="655" spans="20:29" x14ac:dyDescent="0.2">
      <c r="T655" s="21">
        <f t="shared" si="126"/>
        <v>-22.436676028839287</v>
      </c>
      <c r="U655" s="21">
        <f t="shared" si="127"/>
        <v>-1.8853322801460308</v>
      </c>
      <c r="V655" s="21">
        <f t="shared" si="128"/>
        <v>-7.9830073683734071</v>
      </c>
      <c r="W655" s="21">
        <f t="shared" si="129"/>
        <v>-4.1213098395617838</v>
      </c>
      <c r="X655" s="21">
        <f t="shared" si="130"/>
        <v>5.877842448378473E-2</v>
      </c>
      <c r="Y655" s="21">
        <f t="shared" si="131"/>
        <v>-4.7929210509729021</v>
      </c>
      <c r="Z655" s="21">
        <f t="shared" si="132"/>
        <v>-1.6496124192323464E-2</v>
      </c>
      <c r="AA655" s="21">
        <f t="shared" si="133"/>
        <v>0.60823435749076427</v>
      </c>
      <c r="AB655" s="21">
        <f t="shared" si="134"/>
        <v>-3.245909121447041</v>
      </c>
      <c r="AC655" s="21">
        <f t="shared" si="135"/>
        <v>-1.0587127242826353</v>
      </c>
    </row>
    <row r="656" spans="20:29" x14ac:dyDescent="0.2">
      <c r="T656" s="21">
        <f t="shared" si="126"/>
        <v>-20.895404353005951</v>
      </c>
      <c r="U656" s="21">
        <f t="shared" si="127"/>
        <v>-2.250476917526953</v>
      </c>
      <c r="V656" s="21">
        <f t="shared" si="128"/>
        <v>-7.7495478963198252</v>
      </c>
      <c r="W656" s="21">
        <f t="shared" si="129"/>
        <v>-4.1889469722701183</v>
      </c>
      <c r="X656" s="21">
        <f t="shared" si="130"/>
        <v>5.7809207043308497E-2</v>
      </c>
      <c r="Y656" s="21">
        <f t="shared" si="131"/>
        <v>-4.4944174601990916</v>
      </c>
      <c r="Z656" s="21">
        <f t="shared" si="132"/>
        <v>-1.6388949460180602E-2</v>
      </c>
      <c r="AA656" s="21">
        <f t="shared" si="133"/>
        <v>1.6998538708538595</v>
      </c>
      <c r="AB656" s="21">
        <f t="shared" si="134"/>
        <v>-3.0238311853160882</v>
      </c>
      <c r="AC656" s="21">
        <f t="shared" si="135"/>
        <v>-0.92947028922311148</v>
      </c>
    </row>
    <row r="657" spans="20:29" x14ac:dyDescent="0.2">
      <c r="T657" s="21">
        <f t="shared" si="126"/>
        <v>-15.972337120416668</v>
      </c>
      <c r="U657" s="21">
        <f t="shared" si="127"/>
        <v>-2.467700676425693</v>
      </c>
      <c r="V657" s="21">
        <f t="shared" si="128"/>
        <v>-7.5302489873912464</v>
      </c>
      <c r="W657" s="21">
        <f t="shared" si="129"/>
        <v>-3.7175343435796404</v>
      </c>
      <c r="X657" s="21">
        <f t="shared" si="130"/>
        <v>-4.998551396859624E-2</v>
      </c>
      <c r="Y657" s="21">
        <f t="shared" si="131"/>
        <v>-3.0791027069252843</v>
      </c>
      <c r="Z657" s="21">
        <f t="shared" si="132"/>
        <v>-7.3295469370894872E-2</v>
      </c>
      <c r="AA657" s="21">
        <f t="shared" si="133"/>
        <v>2.6994633825502889</v>
      </c>
      <c r="AB657" s="21">
        <f t="shared" si="134"/>
        <v>-1.0862699766553741</v>
      </c>
      <c r="AC657" s="21">
        <f t="shared" si="135"/>
        <v>-0.66766774946120666</v>
      </c>
    </row>
    <row r="658" spans="20:29" x14ac:dyDescent="0.2">
      <c r="T658" s="21">
        <f t="shared" si="126"/>
        <v>-10.831490562053572</v>
      </c>
      <c r="U658" s="21">
        <f t="shared" si="127"/>
        <v>-2.1466795511279315</v>
      </c>
      <c r="V658" s="21">
        <f t="shared" si="128"/>
        <v>-7.327910973671024</v>
      </c>
      <c r="W658" s="21">
        <f t="shared" si="129"/>
        <v>-2.2631978933117836</v>
      </c>
      <c r="X658" s="21">
        <f t="shared" si="130"/>
        <v>-3.4073406498358189E-2</v>
      </c>
      <c r="Y658" s="21">
        <f t="shared" si="131"/>
        <v>-1.0958945651693313</v>
      </c>
      <c r="Z658" s="21">
        <f t="shared" si="132"/>
        <v>-0.15251453362684728</v>
      </c>
      <c r="AA658" s="21">
        <f t="shared" si="133"/>
        <v>1.6517119171931451</v>
      </c>
      <c r="AB658" s="21">
        <f t="shared" si="134"/>
        <v>0.80246914682676795</v>
      </c>
      <c r="AC658" s="21">
        <f t="shared" si="135"/>
        <v>-0.26539992886596853</v>
      </c>
    </row>
    <row r="659" spans="20:29" x14ac:dyDescent="0.2">
      <c r="T659" s="21">
        <f t="shared" si="126"/>
        <v>-5.7860584963690505</v>
      </c>
      <c r="U659" s="21">
        <f t="shared" si="127"/>
        <v>-1.0925359173182869</v>
      </c>
      <c r="V659" s="21">
        <f t="shared" si="128"/>
        <v>-7.5741517944746022</v>
      </c>
      <c r="W659" s="21">
        <f t="shared" si="129"/>
        <v>0.12992441737273941</v>
      </c>
      <c r="X659" s="21">
        <f t="shared" si="130"/>
        <v>-2.567045998050102E-2</v>
      </c>
      <c r="Y659" s="21">
        <f t="shared" si="131"/>
        <v>1.8221854321223372</v>
      </c>
      <c r="Z659" s="21">
        <f t="shared" si="132"/>
        <v>-1.1546494757799675E-2</v>
      </c>
      <c r="AA659" s="21">
        <f t="shared" si="133"/>
        <v>-1.2157018797413792</v>
      </c>
      <c r="AB659" s="21">
        <f t="shared" si="134"/>
        <v>1.4127927107553395</v>
      </c>
      <c r="AC659" s="21">
        <f t="shared" si="135"/>
        <v>0.76864704006260287</v>
      </c>
    </row>
    <row r="660" spans="20:29" x14ac:dyDescent="0.2">
      <c r="T660" s="21">
        <f t="shared" si="126"/>
        <v>-0.53235244556547379</v>
      </c>
      <c r="U660" s="21">
        <f t="shared" si="127"/>
        <v>9.8578416461236884E-2</v>
      </c>
      <c r="V660" s="21">
        <f t="shared" si="128"/>
        <v>-8.5200221268555509</v>
      </c>
      <c r="W660" s="21">
        <f t="shared" si="129"/>
        <v>3.0158236262120242</v>
      </c>
      <c r="X660" s="21">
        <f t="shared" si="130"/>
        <v>-0.13108489682573901</v>
      </c>
      <c r="Y660" s="21">
        <f t="shared" si="131"/>
        <v>4.3317876798306711</v>
      </c>
      <c r="Z660" s="21">
        <f t="shared" si="132"/>
        <v>8.4993683069581327E-2</v>
      </c>
      <c r="AA660" s="21">
        <f t="shared" si="133"/>
        <v>-2.3167211492651889</v>
      </c>
      <c r="AB660" s="21">
        <f t="shared" si="134"/>
        <v>1.2622673170946248</v>
      </c>
      <c r="AC660" s="21">
        <f t="shared" si="135"/>
        <v>1.642024983931651</v>
      </c>
    </row>
    <row r="661" spans="20:29" x14ac:dyDescent="0.2">
      <c r="T661" s="21">
        <f t="shared" si="126"/>
        <v>-0.77125367002976297</v>
      </c>
      <c r="U661" s="21">
        <f t="shared" si="127"/>
        <v>0.81274460324675601</v>
      </c>
      <c r="V661" s="21">
        <f t="shared" si="128"/>
        <v>-9.5152916743258089</v>
      </c>
      <c r="W661" s="21">
        <f t="shared" si="129"/>
        <v>3.7934285504977416</v>
      </c>
      <c r="X661" s="21">
        <f t="shared" si="130"/>
        <v>-0.16897243566502473</v>
      </c>
      <c r="Y661" s="21">
        <f t="shared" si="131"/>
        <v>4.5924154878663819</v>
      </c>
      <c r="Z661" s="21">
        <f t="shared" si="132"/>
        <v>8.5557544617200332E-2</v>
      </c>
      <c r="AA661" s="21">
        <f t="shared" si="133"/>
        <v>-2.5621475431342362</v>
      </c>
      <c r="AB661" s="21">
        <f t="shared" si="134"/>
        <v>1.2578913059041481</v>
      </c>
      <c r="AC661" s="21">
        <f t="shared" si="135"/>
        <v>0.93312686229474617</v>
      </c>
    </row>
    <row r="662" spans="20:29" x14ac:dyDescent="0.2">
      <c r="T662" s="21">
        <f t="shared" si="126"/>
        <v>-3.12065260639881</v>
      </c>
      <c r="U662" s="21">
        <f t="shared" si="127"/>
        <v>1.0951286586933975</v>
      </c>
      <c r="V662" s="21">
        <f t="shared" si="128"/>
        <v>-9.8378926055758171</v>
      </c>
      <c r="W662" s="21">
        <f t="shared" si="129"/>
        <v>3.439434093741788</v>
      </c>
      <c r="X662" s="21">
        <f t="shared" si="130"/>
        <v>-0.13271404962335809</v>
      </c>
      <c r="Y662" s="21">
        <f t="shared" si="131"/>
        <v>3.3397112816461476</v>
      </c>
      <c r="Z662" s="21">
        <f t="shared" si="132"/>
        <v>8.575765717672415E-2</v>
      </c>
      <c r="AA662" s="21">
        <f t="shared" si="133"/>
        <v>-2.5656364217651886</v>
      </c>
      <c r="AB662" s="21">
        <f t="shared" si="134"/>
        <v>1.1298491179279617</v>
      </c>
      <c r="AC662" s="21">
        <f t="shared" si="135"/>
        <v>0.32571641366379367</v>
      </c>
    </row>
    <row r="663" spans="20:29" x14ac:dyDescent="0.2">
      <c r="T663" s="21">
        <f t="shared" si="126"/>
        <v>-9.6779488070833324</v>
      </c>
      <c r="U663" s="21">
        <f t="shared" si="127"/>
        <v>0.78814779922936395</v>
      </c>
      <c r="V663" s="21">
        <f t="shared" si="128"/>
        <v>-9.6483642536710192</v>
      </c>
      <c r="W663" s="21">
        <f t="shared" si="129"/>
        <v>1.5018560876405962</v>
      </c>
      <c r="X663" s="21">
        <f t="shared" si="130"/>
        <v>-3.9445244745485164E-3</v>
      </c>
      <c r="Y663" s="21">
        <f t="shared" si="131"/>
        <v>-0.23344900016933057</v>
      </c>
      <c r="Z663" s="21">
        <f t="shared" si="132"/>
        <v>8.59631658076766E-2</v>
      </c>
      <c r="AA663" s="21">
        <f t="shared" si="133"/>
        <v>-2.2850637598604262</v>
      </c>
      <c r="AB663" s="21">
        <f t="shared" si="134"/>
        <v>0.59163442248153064</v>
      </c>
      <c r="AC663" s="21">
        <f t="shared" si="135"/>
        <v>-0.47472516389573055</v>
      </c>
    </row>
    <row r="664" spans="20:29" x14ac:dyDescent="0.2">
      <c r="T664" s="21">
        <f t="shared" si="126"/>
        <v>-16.325628036250002</v>
      </c>
      <c r="U664" s="21">
        <f t="shared" si="127"/>
        <v>2.6625413782539908E-2</v>
      </c>
      <c r="V664" s="21">
        <f t="shared" si="128"/>
        <v>-9.5831094978376967</v>
      </c>
      <c r="W664" s="21">
        <f t="shared" si="129"/>
        <v>-0.90349437232964247</v>
      </c>
      <c r="X664" s="21">
        <f t="shared" si="130"/>
        <v>0.14002613641830852</v>
      </c>
      <c r="Y664" s="21">
        <f t="shared" si="131"/>
        <v>-3.0017806904967115</v>
      </c>
      <c r="Z664" s="21">
        <f t="shared" si="132"/>
        <v>-1.0990272614942509E-2</v>
      </c>
      <c r="AA664" s="21">
        <f t="shared" si="133"/>
        <v>-1.5237301648901884</v>
      </c>
      <c r="AB664" s="21">
        <f t="shared" si="134"/>
        <v>-0.53487153799466203</v>
      </c>
      <c r="AC664" s="21">
        <f t="shared" si="135"/>
        <v>-0.93429686341953999</v>
      </c>
    </row>
    <row r="665" spans="20:29" x14ac:dyDescent="0.2">
      <c r="T665" s="21">
        <f t="shared" si="126"/>
        <v>-20.037071853363095</v>
      </c>
      <c r="U665" s="21">
        <f t="shared" si="127"/>
        <v>-0.61947095044342859</v>
      </c>
      <c r="V665" s="21">
        <f t="shared" si="128"/>
        <v>-9.5420484606055709</v>
      </c>
      <c r="W665" s="21">
        <f t="shared" si="129"/>
        <v>-2.1229852532820228</v>
      </c>
      <c r="X665" s="21">
        <f t="shared" si="130"/>
        <v>0.29793711344211804</v>
      </c>
      <c r="Y665" s="21">
        <f t="shared" si="131"/>
        <v>-3.7874471563598071</v>
      </c>
      <c r="Z665" s="21">
        <f t="shared" si="132"/>
        <v>-0.1004427831208949</v>
      </c>
      <c r="AA665" s="21">
        <f t="shared" si="133"/>
        <v>-0.92381739563423593</v>
      </c>
      <c r="AB665" s="21">
        <f t="shared" si="134"/>
        <v>-2.2869822036196616</v>
      </c>
      <c r="AC665" s="21">
        <f t="shared" si="135"/>
        <v>-0.95181233074096849</v>
      </c>
    </row>
    <row r="666" spans="20:29" x14ac:dyDescent="0.2">
      <c r="T666" s="21">
        <f t="shared" si="126"/>
        <v>-21.74462583717262</v>
      </c>
      <c r="U666" s="21">
        <f t="shared" si="127"/>
        <v>-1.35395239946115</v>
      </c>
      <c r="V666" s="21">
        <f t="shared" si="128"/>
        <v>-9.4506590302186311</v>
      </c>
      <c r="W666" s="21">
        <f t="shared" si="129"/>
        <v>-3.1825441398891652</v>
      </c>
      <c r="X666" s="21">
        <f t="shared" si="130"/>
        <v>0.29323019350164187</v>
      </c>
      <c r="Y666" s="21">
        <f t="shared" si="131"/>
        <v>-4.2517134298717121</v>
      </c>
      <c r="Z666" s="21">
        <f t="shared" si="132"/>
        <v>-1.597298627565677E-2</v>
      </c>
      <c r="AA666" s="21">
        <f t="shared" si="133"/>
        <v>-8.2540512330664173E-2</v>
      </c>
      <c r="AB666" s="21">
        <f t="shared" si="134"/>
        <v>-2.850037662012519</v>
      </c>
      <c r="AC666" s="21">
        <f t="shared" si="135"/>
        <v>-0.85043102091954004</v>
      </c>
    </row>
    <row r="667" spans="20:29" x14ac:dyDescent="0.2">
      <c r="T667" s="21">
        <f t="shared" si="126"/>
        <v>-22.372914228839289</v>
      </c>
      <c r="U667" s="21">
        <f t="shared" si="127"/>
        <v>-1.7232127334793859</v>
      </c>
      <c r="V667" s="21">
        <f t="shared" si="128"/>
        <v>-9.2714169183733901</v>
      </c>
      <c r="W667" s="21">
        <f t="shared" si="129"/>
        <v>-3.664782657061783</v>
      </c>
      <c r="X667" s="21">
        <f t="shared" si="130"/>
        <v>4.8295841150451435E-2</v>
      </c>
      <c r="Y667" s="21">
        <f t="shared" si="131"/>
        <v>-4.6982757901395686</v>
      </c>
      <c r="Z667" s="21">
        <f t="shared" si="132"/>
        <v>-1.5154219192323459E-2</v>
      </c>
      <c r="AA667" s="21">
        <f t="shared" si="133"/>
        <v>0.95469020332409738</v>
      </c>
      <c r="AB667" s="21">
        <f t="shared" si="134"/>
        <v>-3.180807698113707</v>
      </c>
      <c r="AC667" s="21">
        <f t="shared" si="135"/>
        <v>-0.82224160511596844</v>
      </c>
    </row>
    <row r="668" spans="20:29" x14ac:dyDescent="0.2">
      <c r="T668" s="21">
        <f t="shared" si="126"/>
        <v>-21.104078208839283</v>
      </c>
      <c r="U668" s="21">
        <f t="shared" si="127"/>
        <v>-2.025903147526833</v>
      </c>
      <c r="V668" s="21">
        <f t="shared" si="128"/>
        <v>-8.9936217629864785</v>
      </c>
      <c r="W668" s="21">
        <f t="shared" si="129"/>
        <v>-3.8008670214367837</v>
      </c>
      <c r="X668" s="21">
        <f t="shared" si="130"/>
        <v>4.3331155376641894E-2</v>
      </c>
      <c r="Y668" s="21">
        <f t="shared" si="131"/>
        <v>-4.6444816118657597</v>
      </c>
      <c r="Z668" s="21">
        <f t="shared" si="132"/>
        <v>-1.4829798626847274E-2</v>
      </c>
      <c r="AA668" s="21">
        <f t="shared" si="133"/>
        <v>2.0458963825205254</v>
      </c>
      <c r="AB668" s="21">
        <f t="shared" si="134"/>
        <v>-2.9556588503160865</v>
      </c>
      <c r="AC668" s="21">
        <f t="shared" si="135"/>
        <v>-0.7579496967231113</v>
      </c>
    </row>
    <row r="669" spans="20:29" x14ac:dyDescent="0.2">
      <c r="T669" s="21">
        <f t="shared" si="126"/>
        <v>-16.210573992083333</v>
      </c>
      <c r="U669" s="21">
        <f t="shared" si="127"/>
        <v>-2.2128687264258815</v>
      </c>
      <c r="V669" s="21">
        <f t="shared" si="128"/>
        <v>-8.7444505957245724</v>
      </c>
      <c r="W669" s="21">
        <f t="shared" si="129"/>
        <v>-3.417974997746307</v>
      </c>
      <c r="X669" s="21">
        <f t="shared" si="130"/>
        <v>-5.3962927301929586E-2</v>
      </c>
      <c r="Y669" s="21">
        <f t="shared" si="131"/>
        <v>-3.1838109827586178</v>
      </c>
      <c r="Z669" s="21">
        <f t="shared" si="132"/>
        <v>-7.1519072704228248E-2</v>
      </c>
      <c r="AA669" s="21">
        <f t="shared" si="133"/>
        <v>3.0455878675502879</v>
      </c>
      <c r="AB669" s="21">
        <f t="shared" si="134"/>
        <v>-1.0354739858220396</v>
      </c>
      <c r="AC669" s="21">
        <f t="shared" si="135"/>
        <v>-0.53610327029454008</v>
      </c>
    </row>
    <row r="670" spans="20:29" x14ac:dyDescent="0.2">
      <c r="T670" s="21">
        <f t="shared" si="126"/>
        <v>-10.958155724553571</v>
      </c>
      <c r="U670" s="21">
        <f t="shared" si="127"/>
        <v>-1.8665027527944176</v>
      </c>
      <c r="V670" s="21">
        <f t="shared" si="128"/>
        <v>-8.4981125920043752</v>
      </c>
      <c r="W670" s="21">
        <f t="shared" si="129"/>
        <v>-2.0400634241451172</v>
      </c>
      <c r="X670" s="21">
        <f t="shared" si="130"/>
        <v>-4.2965956498358132E-2</v>
      </c>
      <c r="Y670" s="21">
        <f t="shared" si="131"/>
        <v>-1.1372155651693312</v>
      </c>
      <c r="Z670" s="21">
        <f t="shared" si="132"/>
        <v>-0.1505208911268473</v>
      </c>
      <c r="AA670" s="21">
        <f t="shared" si="133"/>
        <v>1.9881756746931449</v>
      </c>
      <c r="AB670" s="21">
        <f t="shared" si="134"/>
        <v>0.9260131634934341</v>
      </c>
      <c r="AC670" s="21">
        <f t="shared" si="135"/>
        <v>-0.13696054053263518</v>
      </c>
    </row>
    <row r="671" spans="20:29" x14ac:dyDescent="0.2">
      <c r="T671" s="21">
        <f t="shared" si="126"/>
        <v>-5.7591093755357141</v>
      </c>
      <c r="U671" s="21">
        <f t="shared" si="127"/>
        <v>-0.78561554815166801</v>
      </c>
      <c r="V671" s="21">
        <f t="shared" si="128"/>
        <v>-8.7079065236412418</v>
      </c>
      <c r="W671" s="21">
        <f t="shared" si="129"/>
        <v>0.33150576737273996</v>
      </c>
      <c r="X671" s="21">
        <f t="shared" si="130"/>
        <v>-3.598588748050105E-2</v>
      </c>
      <c r="Y671" s="21">
        <f t="shared" si="131"/>
        <v>1.8174541337890036</v>
      </c>
      <c r="Z671" s="21">
        <f t="shared" si="132"/>
        <v>-9.3602814244663768E-3</v>
      </c>
      <c r="AA671" s="21">
        <f t="shared" si="133"/>
        <v>-0.87112817057471292</v>
      </c>
      <c r="AB671" s="21">
        <f t="shared" si="134"/>
        <v>1.6039458390886727</v>
      </c>
      <c r="AC671" s="21">
        <f t="shared" si="135"/>
        <v>0.89798587089593607</v>
      </c>
    </row>
    <row r="672" spans="20:29" x14ac:dyDescent="0.2">
      <c r="T672" s="21">
        <f t="shared" si="126"/>
        <v>-0.42913687723214089</v>
      </c>
      <c r="U672" s="21">
        <f t="shared" si="127"/>
        <v>0.43176424812781988</v>
      </c>
      <c r="V672" s="21">
        <f t="shared" si="128"/>
        <v>-9.6215191393555415</v>
      </c>
      <c r="W672" s="21">
        <f t="shared" si="129"/>
        <v>3.2001025828786918</v>
      </c>
      <c r="X672" s="21">
        <f t="shared" si="130"/>
        <v>-0.14350343015907238</v>
      </c>
      <c r="Y672" s="21">
        <f t="shared" si="131"/>
        <v>4.2953107689973375</v>
      </c>
      <c r="Z672" s="21">
        <f t="shared" si="132"/>
        <v>8.7189444736247984E-2</v>
      </c>
      <c r="AA672" s="21">
        <f t="shared" si="133"/>
        <v>-1.9761654892651888</v>
      </c>
      <c r="AB672" s="21">
        <f t="shared" si="134"/>
        <v>1.5262935612612916</v>
      </c>
      <c r="AC672" s="21">
        <f t="shared" si="135"/>
        <v>1.771388729764984</v>
      </c>
    </row>
    <row r="673" spans="20:29" x14ac:dyDescent="0.2">
      <c r="T673" s="21">
        <f t="shared" si="126"/>
        <v>-0.60432709336309642</v>
      </c>
      <c r="U673" s="21">
        <f t="shared" si="127"/>
        <v>1.1731673732467698</v>
      </c>
      <c r="V673" s="21">
        <f t="shared" si="128"/>
        <v>-10.581305644325809</v>
      </c>
      <c r="W673" s="21">
        <f t="shared" si="129"/>
        <v>3.9724009054977425</v>
      </c>
      <c r="X673" s="21">
        <f t="shared" si="130"/>
        <v>-0.18037973149835812</v>
      </c>
      <c r="Y673" s="21">
        <f t="shared" si="131"/>
        <v>4.5359102036997152</v>
      </c>
      <c r="Z673" s="21">
        <f t="shared" si="132"/>
        <v>8.7606602950533657E-2</v>
      </c>
      <c r="AA673" s="21">
        <f t="shared" si="133"/>
        <v>-2.2615844839675701</v>
      </c>
      <c r="AB673" s="21">
        <f t="shared" si="134"/>
        <v>1.5872789700708152</v>
      </c>
      <c r="AC673" s="21">
        <f t="shared" si="135"/>
        <v>1.0625787731280794</v>
      </c>
    </row>
    <row r="674" spans="20:29" x14ac:dyDescent="0.2">
      <c r="T674" s="21">
        <f t="shared" si="126"/>
        <v>-2.844828661398811</v>
      </c>
      <c r="U674" s="21">
        <f t="shared" si="127"/>
        <v>1.4808199845268746</v>
      </c>
      <c r="V674" s="21">
        <f t="shared" si="128"/>
        <v>-10.854017329742476</v>
      </c>
      <c r="W674" s="21">
        <f t="shared" si="129"/>
        <v>3.6218184279084551</v>
      </c>
      <c r="X674" s="21">
        <f t="shared" si="130"/>
        <v>-0.14559334129002477</v>
      </c>
      <c r="Y674" s="21">
        <f t="shared" si="131"/>
        <v>3.2878096216461463</v>
      </c>
      <c r="Z674" s="21">
        <f t="shared" si="132"/>
        <v>8.7675129676724139E-2</v>
      </c>
      <c r="AA674" s="21">
        <f t="shared" si="133"/>
        <v>-2.3344237834318546</v>
      </c>
      <c r="AB674" s="21">
        <f t="shared" si="134"/>
        <v>1.5543869345946293</v>
      </c>
      <c r="AC674" s="21">
        <f t="shared" si="135"/>
        <v>0.45669610783046022</v>
      </c>
    </row>
    <row r="675" spans="20:29" x14ac:dyDescent="0.2">
      <c r="T675" s="21">
        <f t="shared" si="126"/>
        <v>-9.3241608737499995</v>
      </c>
      <c r="U675" s="21">
        <f t="shared" si="127"/>
        <v>1.1972155900627968</v>
      </c>
      <c r="V675" s="21">
        <f t="shared" si="128"/>
        <v>-10.62336399867101</v>
      </c>
      <c r="W675" s="21">
        <f t="shared" si="129"/>
        <v>1.6862665326405972</v>
      </c>
      <c r="X675" s="21">
        <f t="shared" si="130"/>
        <v>-1.7295176974548576E-2</v>
      </c>
      <c r="Y675" s="21">
        <f t="shared" si="131"/>
        <v>-0.26778900600266553</v>
      </c>
      <c r="Z675" s="21">
        <f t="shared" si="132"/>
        <v>8.7749052474343253E-2</v>
      </c>
      <c r="AA675" s="21">
        <f t="shared" si="133"/>
        <v>-2.1536074823604263</v>
      </c>
      <c r="AB675" s="21">
        <f t="shared" si="134"/>
        <v>1.1114418791481979</v>
      </c>
      <c r="AC675" s="21">
        <f t="shared" si="135"/>
        <v>-0.34478182056239731</v>
      </c>
    </row>
    <row r="676" spans="20:29" x14ac:dyDescent="0.2">
      <c r="T676" s="21">
        <f t="shared" si="126"/>
        <v>-16.211012164583337</v>
      </c>
      <c r="U676" s="21">
        <f t="shared" si="127"/>
        <v>0.46325057794933855</v>
      </c>
      <c r="V676" s="21">
        <f t="shared" si="128"/>
        <v>-10.528004923671006</v>
      </c>
      <c r="W676" s="21">
        <f t="shared" si="129"/>
        <v>-0.71050253232964211</v>
      </c>
      <c r="X676" s="21">
        <f t="shared" si="130"/>
        <v>0.13806166808497516</v>
      </c>
      <c r="Y676" s="21">
        <f t="shared" si="131"/>
        <v>-3.0619118238300453</v>
      </c>
      <c r="Z676" s="21">
        <f t="shared" si="132"/>
        <v>-9.3466717816091671E-3</v>
      </c>
      <c r="AA676" s="21">
        <f t="shared" si="133"/>
        <v>-1.6024826207235219</v>
      </c>
      <c r="AB676" s="21">
        <f t="shared" si="134"/>
        <v>-0.11106185132799418</v>
      </c>
      <c r="AC676" s="21">
        <f t="shared" si="135"/>
        <v>-0.78901643258620668</v>
      </c>
    </row>
    <row r="677" spans="20:29" x14ac:dyDescent="0.2">
      <c r="T677" s="21">
        <f t="shared" si="126"/>
        <v>-19.966866210863095</v>
      </c>
      <c r="U677" s="21">
        <f t="shared" si="127"/>
        <v>-0.1583452579434379</v>
      </c>
      <c r="V677" s="21">
        <f t="shared" si="128"/>
        <v>-10.452892627272249</v>
      </c>
      <c r="W677" s="21">
        <f t="shared" si="129"/>
        <v>-1.9086567491153543</v>
      </c>
      <c r="X677" s="21">
        <f t="shared" si="130"/>
        <v>0.30665495094211798</v>
      </c>
      <c r="Y677" s="21">
        <f t="shared" si="131"/>
        <v>-3.8362739513598072</v>
      </c>
      <c r="Z677" s="21">
        <f t="shared" si="132"/>
        <v>-9.8785794787561568E-2</v>
      </c>
      <c r="AA677" s="21">
        <f t="shared" si="133"/>
        <v>-1.1641924956342362</v>
      </c>
      <c r="AB677" s="21">
        <f t="shared" si="134"/>
        <v>-1.8642082861196609</v>
      </c>
      <c r="AC677" s="21">
        <f t="shared" si="135"/>
        <v>-0.79017479240763533</v>
      </c>
    </row>
    <row r="678" spans="20:29" x14ac:dyDescent="0.2">
      <c r="T678" s="21">
        <f t="shared" si="126"/>
        <v>-22.498505668839286</v>
      </c>
      <c r="U678" s="21">
        <f t="shared" si="127"/>
        <v>-0.99350419696099834</v>
      </c>
      <c r="V678" s="21">
        <f t="shared" si="128"/>
        <v>-10.360283129385323</v>
      </c>
      <c r="W678" s="21">
        <f t="shared" si="129"/>
        <v>-3.176987858222498</v>
      </c>
      <c r="X678" s="21">
        <f t="shared" si="130"/>
        <v>0.30883742433497513</v>
      </c>
      <c r="Y678" s="21">
        <f t="shared" si="131"/>
        <v>-4.5188889657050462</v>
      </c>
      <c r="Z678" s="21">
        <f t="shared" si="132"/>
        <v>-1.454775627565677E-2</v>
      </c>
      <c r="AA678" s="21">
        <f t="shared" si="133"/>
        <v>-0.39452828399733098</v>
      </c>
      <c r="AB678" s="21">
        <f t="shared" si="134"/>
        <v>-2.459655292012517</v>
      </c>
      <c r="AC678" s="21">
        <f t="shared" si="135"/>
        <v>-0.88895174175287339</v>
      </c>
    </row>
    <row r="679" spans="20:29" x14ac:dyDescent="0.2">
      <c r="T679" s="21">
        <f t="shared" si="126"/>
        <v>-22.742434392172619</v>
      </c>
      <c r="U679" s="21">
        <f t="shared" si="127"/>
        <v>-1.3859578901460736</v>
      </c>
      <c r="V679" s="21">
        <f t="shared" si="128"/>
        <v>-10.22307198920673</v>
      </c>
      <c r="W679" s="21">
        <f t="shared" si="129"/>
        <v>-3.5985855228951165</v>
      </c>
      <c r="X679" s="21">
        <f t="shared" si="130"/>
        <v>5.0017336983784688E-2</v>
      </c>
      <c r="Y679" s="21">
        <f t="shared" si="131"/>
        <v>-4.6337433709729012</v>
      </c>
      <c r="Z679" s="21">
        <f t="shared" si="132"/>
        <v>-1.3915385025656785E-2</v>
      </c>
      <c r="AA679" s="21">
        <f t="shared" si="133"/>
        <v>0.63691965915743065</v>
      </c>
      <c r="AB679" s="21">
        <f t="shared" si="134"/>
        <v>-2.7699676622803748</v>
      </c>
      <c r="AC679" s="21">
        <f t="shared" si="135"/>
        <v>-0.80412810844930183</v>
      </c>
    </row>
    <row r="680" spans="20:29" x14ac:dyDescent="0.2">
      <c r="T680" s="21">
        <f t="shared" si="126"/>
        <v>-21.445995470505949</v>
      </c>
      <c r="U680" s="21">
        <f t="shared" si="127"/>
        <v>-1.737776518360306</v>
      </c>
      <c r="V680" s="21">
        <f t="shared" si="128"/>
        <v>-10.026355681319828</v>
      </c>
      <c r="W680" s="21">
        <f t="shared" si="129"/>
        <v>-3.6702402864367834</v>
      </c>
      <c r="X680" s="21">
        <f t="shared" si="130"/>
        <v>5.4014428709975193E-2</v>
      </c>
      <c r="Y680" s="21">
        <f t="shared" si="131"/>
        <v>-4.4357246276990923</v>
      </c>
      <c r="Z680" s="21">
        <f t="shared" si="132"/>
        <v>-1.3781451960180574E-2</v>
      </c>
      <c r="AA680" s="21">
        <f t="shared" si="133"/>
        <v>1.7282590258538597</v>
      </c>
      <c r="AB680" s="21">
        <f t="shared" si="134"/>
        <v>-2.5550317928160879</v>
      </c>
      <c r="AC680" s="21">
        <f t="shared" si="135"/>
        <v>-0.78937168255644474</v>
      </c>
    </row>
    <row r="681" spans="20:29" x14ac:dyDescent="0.2">
      <c r="T681" s="21">
        <f t="shared" si="126"/>
        <v>-16.911096817083333</v>
      </c>
      <c r="U681" s="21">
        <f t="shared" si="127"/>
        <v>-1.9951003747590903</v>
      </c>
      <c r="V681" s="21">
        <f t="shared" si="128"/>
        <v>-9.7987318315579159</v>
      </c>
      <c r="W681" s="21">
        <f t="shared" si="129"/>
        <v>-3.3750821685796404</v>
      </c>
      <c r="X681" s="21">
        <f t="shared" si="130"/>
        <v>-5.1378953135262917E-2</v>
      </c>
      <c r="Y681" s="21">
        <f t="shared" si="131"/>
        <v>-3.0662239127586171</v>
      </c>
      <c r="Z681" s="21">
        <f t="shared" si="132"/>
        <v>-7.0661213537561551E-2</v>
      </c>
      <c r="AA681" s="21">
        <f t="shared" si="133"/>
        <v>2.7288252775502881</v>
      </c>
      <c r="AB681" s="21">
        <f t="shared" si="134"/>
        <v>-0.61206531748870852</v>
      </c>
      <c r="AC681" s="21">
        <f t="shared" si="135"/>
        <v>-0.67068973946120658</v>
      </c>
    </row>
    <row r="682" spans="20:29" x14ac:dyDescent="0.2">
      <c r="T682" s="21">
        <f t="shared" si="126"/>
        <v>-11.461152173720237</v>
      </c>
      <c r="U682" s="21">
        <f t="shared" si="127"/>
        <v>-1.6645781102945421</v>
      </c>
      <c r="V682" s="21">
        <f t="shared" si="128"/>
        <v>-9.5669189228376865</v>
      </c>
      <c r="W682" s="21">
        <f t="shared" si="129"/>
        <v>-1.9256856716451165</v>
      </c>
      <c r="X682" s="21">
        <f t="shared" si="130"/>
        <v>-5.7927895665024848E-2</v>
      </c>
      <c r="Y682" s="21">
        <f t="shared" si="131"/>
        <v>-0.89262069433599844</v>
      </c>
      <c r="Z682" s="21">
        <f t="shared" si="132"/>
        <v>-0.14985348279351393</v>
      </c>
      <c r="AA682" s="21">
        <f t="shared" si="133"/>
        <v>1.6642139980264783</v>
      </c>
      <c r="AB682" s="21">
        <f t="shared" si="134"/>
        <v>1.3757724093267676</v>
      </c>
      <c r="AC682" s="21">
        <f t="shared" si="135"/>
        <v>-0.24356170803263522</v>
      </c>
    </row>
    <row r="683" spans="20:29" x14ac:dyDescent="0.2">
      <c r="T683" s="21">
        <f t="shared" si="126"/>
        <v>-6.3030414213690475</v>
      </c>
      <c r="U683" s="21">
        <f t="shared" si="127"/>
        <v>-0.59972789315168029</v>
      </c>
      <c r="V683" s="21">
        <f t="shared" si="128"/>
        <v>-9.790297626974592</v>
      </c>
      <c r="W683" s="21">
        <f t="shared" si="129"/>
        <v>0.48419066987273984</v>
      </c>
      <c r="X683" s="21">
        <f t="shared" si="130"/>
        <v>-5.1722036647167707E-2</v>
      </c>
      <c r="Y683" s="21">
        <f t="shared" si="131"/>
        <v>2.0963333979556698</v>
      </c>
      <c r="Z683" s="21">
        <f t="shared" si="132"/>
        <v>-8.9246314244663116E-3</v>
      </c>
      <c r="AA683" s="21">
        <f t="shared" si="133"/>
        <v>-1.2439141505747129</v>
      </c>
      <c r="AB683" s="21">
        <f t="shared" si="134"/>
        <v>2.0196031215886716</v>
      </c>
      <c r="AC683" s="21">
        <f t="shared" si="135"/>
        <v>0.7914109442292695</v>
      </c>
    </row>
    <row r="684" spans="20:29" x14ac:dyDescent="0.2">
      <c r="T684" s="21">
        <f t="shared" si="126"/>
        <v>-1.1153350372321391</v>
      </c>
      <c r="U684" s="21">
        <f t="shared" si="127"/>
        <v>0.60269828979437534</v>
      </c>
      <c r="V684" s="21">
        <f t="shared" si="128"/>
        <v>-10.720473023522203</v>
      </c>
      <c r="W684" s="21">
        <f t="shared" si="129"/>
        <v>3.375031600378692</v>
      </c>
      <c r="X684" s="21">
        <f t="shared" si="130"/>
        <v>-0.1572200593257391</v>
      </c>
      <c r="Y684" s="21">
        <f t="shared" si="131"/>
        <v>4.6085658198306723</v>
      </c>
      <c r="Z684" s="21">
        <f t="shared" si="132"/>
        <v>8.7646546402914693E-2</v>
      </c>
      <c r="AA684" s="21">
        <f t="shared" si="133"/>
        <v>-2.4167780575985218</v>
      </c>
      <c r="AB684" s="21">
        <f t="shared" si="134"/>
        <v>1.8407128712612906</v>
      </c>
      <c r="AC684" s="21">
        <f t="shared" si="135"/>
        <v>1.6644697897649841</v>
      </c>
    </row>
    <row r="685" spans="20:29" x14ac:dyDescent="0.2">
      <c r="T685" s="21">
        <f t="shared" si="126"/>
        <v>-1.4664738741964278</v>
      </c>
      <c r="U685" s="21">
        <f t="shared" si="127"/>
        <v>1.3269759674133184</v>
      </c>
      <c r="V685" s="21">
        <f t="shared" si="128"/>
        <v>-11.704089306825821</v>
      </c>
      <c r="W685" s="21">
        <f t="shared" si="129"/>
        <v>4.1549051271644082</v>
      </c>
      <c r="X685" s="21">
        <f t="shared" si="130"/>
        <v>-0.19087672066502481</v>
      </c>
      <c r="Y685" s="21">
        <f t="shared" si="131"/>
        <v>4.8809113245330495</v>
      </c>
      <c r="Z685" s="21">
        <f t="shared" si="132"/>
        <v>8.8060009617200313E-2</v>
      </c>
      <c r="AA685" s="21">
        <f t="shared" si="133"/>
        <v>-2.7562954498009029</v>
      </c>
      <c r="AB685" s="21">
        <f t="shared" si="134"/>
        <v>1.7783918475708154</v>
      </c>
      <c r="AC685" s="21">
        <f t="shared" si="135"/>
        <v>0.95554051312807953</v>
      </c>
    </row>
    <row r="686" spans="20:29" x14ac:dyDescent="0.2">
      <c r="T686" s="21">
        <f t="shared" si="126"/>
        <v>-3.9023140097321409</v>
      </c>
      <c r="U686" s="21">
        <f t="shared" si="127"/>
        <v>1.6203056611933562</v>
      </c>
      <c r="V686" s="21">
        <f t="shared" si="128"/>
        <v>-12.009088590575828</v>
      </c>
      <c r="W686" s="21">
        <f t="shared" si="129"/>
        <v>3.8003794929084549</v>
      </c>
      <c r="X686" s="21">
        <f t="shared" si="130"/>
        <v>-0.15323254879002474</v>
      </c>
      <c r="Y686" s="21">
        <f t="shared" si="131"/>
        <v>3.6465708133128123</v>
      </c>
      <c r="Z686" s="21">
        <f t="shared" si="132"/>
        <v>8.8128411343390806E-2</v>
      </c>
      <c r="AA686" s="21">
        <f t="shared" si="133"/>
        <v>-2.8403786192651888</v>
      </c>
      <c r="AB686" s="21">
        <f t="shared" si="134"/>
        <v>1.5971144470946284</v>
      </c>
      <c r="AC686" s="21">
        <f t="shared" si="135"/>
        <v>0.34788642116379365</v>
      </c>
    </row>
    <row r="687" spans="20:29" x14ac:dyDescent="0.2">
      <c r="T687" s="21">
        <f t="shared" si="126"/>
        <v>-10.42888727375</v>
      </c>
      <c r="U687" s="21">
        <f t="shared" si="127"/>
        <v>1.330099296729145</v>
      </c>
      <c r="V687" s="21">
        <f t="shared" si="128"/>
        <v>-11.801682660337704</v>
      </c>
      <c r="W687" s="21">
        <f t="shared" si="129"/>
        <v>1.8620358901405973</v>
      </c>
      <c r="X687" s="21">
        <f t="shared" si="130"/>
        <v>-3.5299346141215215E-2</v>
      </c>
      <c r="Y687" s="21">
        <f t="shared" si="131"/>
        <v>0.11268544316400231</v>
      </c>
      <c r="Z687" s="21">
        <f t="shared" si="132"/>
        <v>8.820220914100993E-2</v>
      </c>
      <c r="AA687" s="21">
        <f t="shared" si="133"/>
        <v>-2.6050922748604268</v>
      </c>
      <c r="AB687" s="21">
        <f t="shared" si="134"/>
        <v>1.0728159658148639</v>
      </c>
      <c r="AC687" s="21">
        <f t="shared" si="135"/>
        <v>-0.45265625556239714</v>
      </c>
    </row>
    <row r="688" spans="20:29" x14ac:dyDescent="0.2">
      <c r="T688" s="21">
        <f t="shared" si="126"/>
        <v>-17.459696973749999</v>
      </c>
      <c r="U688" s="21">
        <f t="shared" si="127"/>
        <v>0.56902450294921891</v>
      </c>
      <c r="V688" s="21">
        <f t="shared" si="128"/>
        <v>-11.725238125337711</v>
      </c>
      <c r="W688" s="21">
        <f t="shared" si="129"/>
        <v>-0.58117744232964208</v>
      </c>
      <c r="X688" s="21">
        <f t="shared" si="130"/>
        <v>0.11816415308497519</v>
      </c>
      <c r="Y688" s="21">
        <f t="shared" si="131"/>
        <v>-2.742928884663379</v>
      </c>
      <c r="Z688" s="21">
        <f t="shared" si="132"/>
        <v>-8.8935509482758468E-3</v>
      </c>
      <c r="AA688" s="21">
        <f t="shared" si="133"/>
        <v>-1.9562681490568552</v>
      </c>
      <c r="AB688" s="21">
        <f t="shared" si="134"/>
        <v>-0.19571272382799521</v>
      </c>
      <c r="AC688" s="21">
        <f t="shared" si="135"/>
        <v>-0.93667156591953982</v>
      </c>
    </row>
    <row r="689" spans="20:29" x14ac:dyDescent="0.2">
      <c r="T689" s="21">
        <f t="shared" si="126"/>
        <v>-21.546114325863094</v>
      </c>
      <c r="U689" s="21">
        <f t="shared" si="127"/>
        <v>-0.10517346460994759</v>
      </c>
      <c r="V689" s="21">
        <f t="shared" si="128"/>
        <v>-11.6704797814389</v>
      </c>
      <c r="W689" s="21">
        <f t="shared" si="129"/>
        <v>-1.8790867666153552</v>
      </c>
      <c r="X689" s="21">
        <f t="shared" si="130"/>
        <v>0.28099183594211802</v>
      </c>
      <c r="Y689" s="21">
        <f t="shared" si="131"/>
        <v>-3.6142223096931412</v>
      </c>
      <c r="Z689" s="21">
        <f t="shared" si="132"/>
        <v>-9.833267395422822E-2</v>
      </c>
      <c r="AA689" s="21">
        <f t="shared" si="133"/>
        <v>-1.4804199648009029</v>
      </c>
      <c r="AB689" s="21">
        <f t="shared" si="134"/>
        <v>-1.9988205669529941</v>
      </c>
      <c r="AC689" s="21">
        <f t="shared" si="135"/>
        <v>-0.98057747157430175</v>
      </c>
    </row>
    <row r="690" spans="20:29" x14ac:dyDescent="0.2">
      <c r="T690" s="21">
        <f t="shared" si="126"/>
        <v>-23.829200090505953</v>
      </c>
      <c r="U690" s="21">
        <f t="shared" si="127"/>
        <v>-0.919885626127666</v>
      </c>
      <c r="V690" s="21">
        <f t="shared" si="128"/>
        <v>-11.585011396051968</v>
      </c>
      <c r="W690" s="21">
        <f t="shared" si="129"/>
        <v>-3.0813089732224981</v>
      </c>
      <c r="X690" s="21">
        <f t="shared" si="130"/>
        <v>0.26791369683497518</v>
      </c>
      <c r="Y690" s="21">
        <f t="shared" si="131"/>
        <v>-4.2185622007050458</v>
      </c>
      <c r="Z690" s="21">
        <f t="shared" si="132"/>
        <v>-1.4094758775656774E-2</v>
      </c>
      <c r="AA690" s="21">
        <f t="shared" si="133"/>
        <v>-0.71972087816399766</v>
      </c>
      <c r="AB690" s="21">
        <f t="shared" si="134"/>
        <v>-2.6025917986791836</v>
      </c>
      <c r="AC690" s="21">
        <f t="shared" si="135"/>
        <v>-0.95594066841953984</v>
      </c>
    </row>
    <row r="691" spans="20:29" x14ac:dyDescent="0.2">
      <c r="T691" s="21">
        <f t="shared" si="126"/>
        <v>-24.522405828005951</v>
      </c>
      <c r="U691" s="21">
        <f t="shared" si="127"/>
        <v>-1.3401357468126207</v>
      </c>
      <c r="V691" s="21">
        <f t="shared" si="128"/>
        <v>-11.447285270873365</v>
      </c>
      <c r="W691" s="21">
        <f t="shared" si="129"/>
        <v>-3.6017136162284502</v>
      </c>
      <c r="X691" s="21">
        <f t="shared" si="130"/>
        <v>1.9136114483784772E-2</v>
      </c>
      <c r="Y691" s="21">
        <f t="shared" si="131"/>
        <v>-4.5894874584729024</v>
      </c>
      <c r="Z691" s="21">
        <f t="shared" si="132"/>
        <v>-1.3460994192323467E-2</v>
      </c>
      <c r="AA691" s="21">
        <f t="shared" si="133"/>
        <v>0.30838459582409739</v>
      </c>
      <c r="AB691" s="21">
        <f t="shared" si="134"/>
        <v>-2.9322089214470415</v>
      </c>
      <c r="AC691" s="21">
        <f t="shared" si="135"/>
        <v>-0.92563548594930189</v>
      </c>
    </row>
    <row r="692" spans="20:29" x14ac:dyDescent="0.2">
      <c r="T692" s="21">
        <f t="shared" si="126"/>
        <v>-22.876914715505954</v>
      </c>
      <c r="U692" s="21">
        <f t="shared" si="127"/>
        <v>-1.6242307833603036</v>
      </c>
      <c r="V692" s="21">
        <f t="shared" si="128"/>
        <v>-11.219100252986479</v>
      </c>
      <c r="W692" s="21">
        <f t="shared" si="129"/>
        <v>-3.6353639414367844</v>
      </c>
      <c r="X692" s="21">
        <f t="shared" si="130"/>
        <v>9.4922428766419098E-3</v>
      </c>
      <c r="Y692" s="21">
        <f t="shared" si="131"/>
        <v>-4.3298054851990928</v>
      </c>
      <c r="Z692" s="21">
        <f t="shared" si="132"/>
        <v>-1.3325651126847249E-2</v>
      </c>
      <c r="AA692" s="21">
        <f t="shared" si="133"/>
        <v>1.3995092225205263</v>
      </c>
      <c r="AB692" s="21">
        <f t="shared" si="134"/>
        <v>-2.7020503436494199</v>
      </c>
      <c r="AC692" s="21">
        <f t="shared" si="135"/>
        <v>-0.76205526255644473</v>
      </c>
    </row>
    <row r="693" spans="20:29" x14ac:dyDescent="0.2">
      <c r="T693" s="21">
        <f t="shared" ref="T693:T708" si="136">SUM(D329:E329)</f>
        <v>-18.10965151125</v>
      </c>
      <c r="U693" s="21">
        <f t="shared" ref="U693:U708" si="137">SUM(H329:I329)</f>
        <v>-1.8224217455924645</v>
      </c>
      <c r="V693" s="21">
        <f t="shared" ref="V693:V708" si="138">SUM(K329:L329)</f>
        <v>-11.040630684891227</v>
      </c>
      <c r="W693" s="21">
        <f t="shared" ref="W693:W708" si="139">SUM(N329:O329)</f>
        <v>-3.2288403852463072</v>
      </c>
      <c r="X693" s="21">
        <f t="shared" ref="X693:X708" si="140">SUM(Q329:R329)</f>
        <v>-8.858648063526281E-2</v>
      </c>
      <c r="Y693" s="21">
        <f t="shared" ref="Y693:Y708" si="141">SUM(T329:U329)</f>
        <v>-2.8995228935919508</v>
      </c>
      <c r="Z693" s="21">
        <f t="shared" ref="Z693:Z708" si="142">SUM(W329:X329)</f>
        <v>-7.0204002704228219E-2</v>
      </c>
      <c r="AA693" s="21">
        <f t="shared" ref="AA693:AA708" si="143">SUM(Z329:AA329)</f>
        <v>2.3990614183836216</v>
      </c>
      <c r="AB693" s="21">
        <f t="shared" ref="AB693:AB708" si="144">SUM(AC329:AD329)</f>
        <v>-0.78417178082204053</v>
      </c>
      <c r="AC693" s="21">
        <f t="shared" ref="AC693:AC708" si="145">SUM(AF329:AG329)</f>
        <v>-0.57434772862787331</v>
      </c>
    </row>
    <row r="694" spans="20:29" x14ac:dyDescent="0.2">
      <c r="T694" s="21">
        <f t="shared" si="136"/>
        <v>-12.779026147886908</v>
      </c>
      <c r="U694" s="21">
        <f t="shared" si="137"/>
        <v>-1.4505329036279591</v>
      </c>
      <c r="V694" s="21">
        <f t="shared" si="138"/>
        <v>-10.867230328671013</v>
      </c>
      <c r="W694" s="21">
        <f t="shared" si="139"/>
        <v>-1.7975394608117834</v>
      </c>
      <c r="X694" s="21">
        <f t="shared" si="140"/>
        <v>-8.4862306498358103E-2</v>
      </c>
      <c r="Y694" s="21">
        <f t="shared" si="141"/>
        <v>-0.79778654433599794</v>
      </c>
      <c r="Z694" s="21">
        <f t="shared" si="142"/>
        <v>-0.1493948611268473</v>
      </c>
      <c r="AA694" s="21">
        <f t="shared" si="143"/>
        <v>1.3435264921931451</v>
      </c>
      <c r="AB694" s="21">
        <f t="shared" si="144"/>
        <v>1.1785595159934337</v>
      </c>
      <c r="AC694" s="21">
        <f t="shared" si="145"/>
        <v>-0.1537711546993018</v>
      </c>
    </row>
    <row r="695" spans="20:29" x14ac:dyDescent="0.2">
      <c r="T695" s="21">
        <f t="shared" si="136"/>
        <v>-7.4927310763690498</v>
      </c>
      <c r="U695" s="21">
        <f t="shared" si="137"/>
        <v>-0.33987580148493635</v>
      </c>
      <c r="V695" s="21">
        <f t="shared" si="138"/>
        <v>-11.147002973641264</v>
      </c>
      <c r="W695" s="21">
        <f t="shared" si="139"/>
        <v>0.62119730987273947</v>
      </c>
      <c r="X695" s="21">
        <f t="shared" si="140"/>
        <v>-8.7034195813834342E-2</v>
      </c>
      <c r="Y695" s="21">
        <f t="shared" si="141"/>
        <v>2.2049425387890036</v>
      </c>
      <c r="Z695" s="21">
        <f t="shared" si="142"/>
        <v>-8.4661330911330324E-3</v>
      </c>
      <c r="AA695" s="21">
        <f t="shared" si="143"/>
        <v>-1.5166400730747127</v>
      </c>
      <c r="AB695" s="21">
        <f t="shared" si="144"/>
        <v>1.8972898624220065</v>
      </c>
      <c r="AC695" s="21">
        <f t="shared" si="145"/>
        <v>0.88285700089593633</v>
      </c>
    </row>
    <row r="696" spans="20:29" x14ac:dyDescent="0.2">
      <c r="T696" s="21">
        <f t="shared" si="136"/>
        <v>-2.1501068155654757</v>
      </c>
      <c r="U696" s="21">
        <f t="shared" si="137"/>
        <v>0.9020045239611818</v>
      </c>
      <c r="V696" s="21">
        <f t="shared" si="138"/>
        <v>-12.132800471022193</v>
      </c>
      <c r="W696" s="21">
        <f t="shared" si="139"/>
        <v>3.5175709428786917</v>
      </c>
      <c r="X696" s="21">
        <f t="shared" si="140"/>
        <v>-0.20096438849240575</v>
      </c>
      <c r="Y696" s="21">
        <f t="shared" si="141"/>
        <v>4.701361193164006</v>
      </c>
      <c r="Z696" s="21">
        <f t="shared" si="142"/>
        <v>8.8105230569581305E-2</v>
      </c>
      <c r="AA696" s="21">
        <f t="shared" si="143"/>
        <v>-2.6186687667651887</v>
      </c>
      <c r="AB696" s="21">
        <f t="shared" si="144"/>
        <v>1.8371438662612931</v>
      </c>
      <c r="AC696" s="21">
        <f t="shared" si="145"/>
        <v>1.7561386714316511</v>
      </c>
    </row>
    <row r="697" spans="20:29" x14ac:dyDescent="0.2">
      <c r="T697" s="21">
        <f t="shared" si="136"/>
        <v>-2.3394532150297636</v>
      </c>
      <c r="U697" s="21">
        <f t="shared" si="137"/>
        <v>1.6704309649134075</v>
      </c>
      <c r="V697" s="21">
        <f t="shared" si="138"/>
        <v>-13.16652343849249</v>
      </c>
      <c r="W697" s="21">
        <f t="shared" si="139"/>
        <v>4.302333620497742</v>
      </c>
      <c r="X697" s="21">
        <f t="shared" si="140"/>
        <v>-0.24246931316502476</v>
      </c>
      <c r="Y697" s="21">
        <f t="shared" si="141"/>
        <v>4.9601922778663816</v>
      </c>
      <c r="Z697" s="21">
        <f t="shared" si="142"/>
        <v>8.8521842117200294E-2</v>
      </c>
      <c r="AA697" s="21">
        <f t="shared" si="143"/>
        <v>-2.8982082698009028</v>
      </c>
      <c r="AB697" s="21">
        <f t="shared" si="144"/>
        <v>1.8989676342374828</v>
      </c>
      <c r="AC697" s="21">
        <f t="shared" si="145"/>
        <v>1.0472983297947462</v>
      </c>
    </row>
    <row r="698" spans="20:29" x14ac:dyDescent="0.2">
      <c r="T698" s="21">
        <f t="shared" si="136"/>
        <v>-4.6218686105654747</v>
      </c>
      <c r="U698" s="21">
        <f t="shared" si="137"/>
        <v>2.0031741111935162</v>
      </c>
      <c r="V698" s="21">
        <f t="shared" si="138"/>
        <v>-13.514912359742496</v>
      </c>
      <c r="W698" s="21">
        <f t="shared" si="139"/>
        <v>3.9555259095751216</v>
      </c>
      <c r="X698" s="21">
        <f t="shared" si="140"/>
        <v>-0.21108651962335806</v>
      </c>
      <c r="Y698" s="21">
        <f t="shared" si="141"/>
        <v>3.724633228312813</v>
      </c>
      <c r="Z698" s="21">
        <f t="shared" si="142"/>
        <v>8.8589843843390803E-2</v>
      </c>
      <c r="AA698" s="21">
        <f t="shared" si="143"/>
        <v>-2.9347326050985219</v>
      </c>
      <c r="AB698" s="21">
        <f t="shared" si="144"/>
        <v>1.8265105520946285</v>
      </c>
      <c r="AC698" s="21">
        <f t="shared" si="145"/>
        <v>0.44043007199712725</v>
      </c>
    </row>
    <row r="699" spans="20:29" x14ac:dyDescent="0.2">
      <c r="T699" s="21">
        <f t="shared" si="136"/>
        <v>-11.20121423791667</v>
      </c>
      <c r="U699" s="21">
        <f t="shared" si="137"/>
        <v>1.7401945133959771</v>
      </c>
      <c r="V699" s="21">
        <f t="shared" si="138"/>
        <v>-13.364061859504375</v>
      </c>
      <c r="W699" s="21">
        <f t="shared" si="139"/>
        <v>2.0166501959739307</v>
      </c>
      <c r="X699" s="21">
        <f t="shared" si="140"/>
        <v>-7.5947337807881904E-2</v>
      </c>
      <c r="Y699" s="21">
        <f t="shared" si="141"/>
        <v>0.14682549316400184</v>
      </c>
      <c r="Z699" s="21">
        <f t="shared" si="142"/>
        <v>8.8663241641009888E-2</v>
      </c>
      <c r="AA699" s="21">
        <f t="shared" si="143"/>
        <v>-2.7014271815270936</v>
      </c>
      <c r="AB699" s="21">
        <f t="shared" si="144"/>
        <v>1.3105811983148659</v>
      </c>
      <c r="AC699" s="21">
        <f t="shared" si="145"/>
        <v>-0.36269167889573023</v>
      </c>
    </row>
    <row r="700" spans="20:29" x14ac:dyDescent="0.2">
      <c r="T700" s="21">
        <f t="shared" si="136"/>
        <v>-18.569197956250001</v>
      </c>
      <c r="U700" s="21">
        <f t="shared" si="137"/>
        <v>0.98152043461595895</v>
      </c>
      <c r="V700" s="21">
        <f t="shared" si="138"/>
        <v>-13.357599217837674</v>
      </c>
      <c r="W700" s="21">
        <f t="shared" si="139"/>
        <v>-0.46494632649630852</v>
      </c>
      <c r="X700" s="21">
        <f t="shared" si="140"/>
        <v>8.0038877251641855E-2</v>
      </c>
      <c r="Y700" s="21">
        <f t="shared" si="141"/>
        <v>-2.8148461596633787</v>
      </c>
      <c r="Z700" s="21">
        <f t="shared" si="142"/>
        <v>-8.4330651149425451E-3</v>
      </c>
      <c r="AA700" s="21">
        <f t="shared" si="143"/>
        <v>-2.0299931465568548</v>
      </c>
      <c r="AB700" s="21">
        <f t="shared" si="144"/>
        <v>-0.10268592632799489</v>
      </c>
      <c r="AC700" s="21">
        <f t="shared" si="145"/>
        <v>-0.85225216508620649</v>
      </c>
    </row>
    <row r="701" spans="20:29" x14ac:dyDescent="0.2">
      <c r="T701" s="21">
        <f t="shared" si="136"/>
        <v>-22.818240145029762</v>
      </c>
      <c r="U701" s="21">
        <f t="shared" si="137"/>
        <v>0.31013008372326567</v>
      </c>
      <c r="V701" s="21">
        <f t="shared" si="138"/>
        <v>-13.372050290605557</v>
      </c>
      <c r="W701" s="21">
        <f t="shared" si="139"/>
        <v>-1.7905645791153546</v>
      </c>
      <c r="X701" s="21">
        <f t="shared" si="140"/>
        <v>0.24683616427545133</v>
      </c>
      <c r="Y701" s="21">
        <f t="shared" si="141"/>
        <v>-3.7390699005264718</v>
      </c>
      <c r="Z701" s="21">
        <f t="shared" si="142"/>
        <v>-9.7872188120894918E-2</v>
      </c>
      <c r="AA701" s="21">
        <f t="shared" si="143"/>
        <v>-1.5254227556342361</v>
      </c>
      <c r="AB701" s="21">
        <f t="shared" si="144"/>
        <v>-1.9647039811196612</v>
      </c>
      <c r="AC701" s="21">
        <f t="shared" si="145"/>
        <v>-0.88552647407430174</v>
      </c>
    </row>
    <row r="702" spans="20:29" x14ac:dyDescent="0.2">
      <c r="T702" s="21">
        <f t="shared" si="136"/>
        <v>-25.43741706967262</v>
      </c>
      <c r="U702" s="21">
        <f t="shared" si="137"/>
        <v>-0.52781612779449461</v>
      </c>
      <c r="V702" s="21">
        <f t="shared" si="138"/>
        <v>-13.381695661051978</v>
      </c>
      <c r="W702" s="21">
        <f t="shared" si="139"/>
        <v>-3.0828780940558307</v>
      </c>
      <c r="X702" s="21">
        <f t="shared" si="140"/>
        <v>0.2506528526683085</v>
      </c>
      <c r="Y702" s="21">
        <f t="shared" si="141"/>
        <v>-4.4186015673717112</v>
      </c>
      <c r="Z702" s="21">
        <f t="shared" si="142"/>
        <v>-1.3636262108990133E-2</v>
      </c>
      <c r="AA702" s="21">
        <f t="shared" si="143"/>
        <v>-0.77299586649733087</v>
      </c>
      <c r="AB702" s="21">
        <f t="shared" si="144"/>
        <v>-2.5897385745125181</v>
      </c>
      <c r="AC702" s="21">
        <f t="shared" si="145"/>
        <v>-0.90070832591953987</v>
      </c>
    </row>
    <row r="703" spans="20:29" x14ac:dyDescent="0.2">
      <c r="T703" s="21">
        <f t="shared" si="136"/>
        <v>-26.627938423005951</v>
      </c>
      <c r="U703" s="21">
        <f t="shared" si="137"/>
        <v>-1.0064463751460835</v>
      </c>
      <c r="V703" s="21">
        <f t="shared" si="138"/>
        <v>-13.360266940040049</v>
      </c>
      <c r="W703" s="21">
        <f t="shared" si="139"/>
        <v>-3.7672100528951167</v>
      </c>
      <c r="X703" s="21">
        <f t="shared" si="140"/>
        <v>9.1806794837847594E-3</v>
      </c>
      <c r="Y703" s="21">
        <f t="shared" si="141"/>
        <v>-4.8605126984729017</v>
      </c>
      <c r="Z703" s="21">
        <f t="shared" si="142"/>
        <v>-1.3003458358990166E-2</v>
      </c>
      <c r="AA703" s="21">
        <f t="shared" si="143"/>
        <v>0.25429581332409734</v>
      </c>
      <c r="AB703" s="21">
        <f t="shared" si="144"/>
        <v>-2.9168374414470417</v>
      </c>
      <c r="AC703" s="21">
        <f t="shared" si="145"/>
        <v>-0.96713562094930194</v>
      </c>
    </row>
    <row r="704" spans="20:29" x14ac:dyDescent="0.2">
      <c r="T704" s="21">
        <f t="shared" si="136"/>
        <v>-25.586973592172619</v>
      </c>
      <c r="U704" s="21">
        <f t="shared" si="137"/>
        <v>-1.4068184700270194</v>
      </c>
      <c r="V704" s="21">
        <f t="shared" si="138"/>
        <v>-13.254075305486481</v>
      </c>
      <c r="W704" s="21">
        <f t="shared" si="139"/>
        <v>-3.9960583972701174</v>
      </c>
      <c r="X704" s="21">
        <f t="shared" si="140"/>
        <v>7.8161370433085242E-3</v>
      </c>
      <c r="Y704" s="21">
        <f t="shared" si="141"/>
        <v>-4.6053467710324263</v>
      </c>
      <c r="Z704" s="21">
        <f t="shared" si="142"/>
        <v>-1.2869061960180589E-2</v>
      </c>
      <c r="AA704" s="21">
        <f t="shared" si="143"/>
        <v>1.3456628108538595</v>
      </c>
      <c r="AB704" s="21">
        <f t="shared" si="144"/>
        <v>-2.6910288103160864</v>
      </c>
      <c r="AC704" s="21">
        <f t="shared" si="145"/>
        <v>-0.97426878255644467</v>
      </c>
    </row>
    <row r="705" spans="20:29" x14ac:dyDescent="0.2">
      <c r="T705" s="21">
        <f t="shared" si="136"/>
        <v>-20.975307280416665</v>
      </c>
      <c r="U705" s="21">
        <f t="shared" si="137"/>
        <v>-1.6740757972590927</v>
      </c>
      <c r="V705" s="21">
        <f t="shared" si="138"/>
        <v>-13.140070306557888</v>
      </c>
      <c r="W705" s="21">
        <f t="shared" si="139"/>
        <v>-3.667972924412974</v>
      </c>
      <c r="X705" s="21">
        <f t="shared" si="140"/>
        <v>-8.6326660635262897E-2</v>
      </c>
      <c r="Y705" s="21">
        <f t="shared" si="141"/>
        <v>-3.1256883269252853</v>
      </c>
      <c r="Z705" s="21">
        <f t="shared" si="142"/>
        <v>-6.9748360204228227E-2</v>
      </c>
      <c r="AA705" s="21">
        <f t="shared" si="143"/>
        <v>2.3457586308836218</v>
      </c>
      <c r="AB705" s="21">
        <f t="shared" si="144"/>
        <v>-0.76291247498870796</v>
      </c>
      <c r="AC705" s="21">
        <f t="shared" si="145"/>
        <v>-0.79427744279454005</v>
      </c>
    </row>
    <row r="706" spans="20:29" x14ac:dyDescent="0.2">
      <c r="T706" s="21">
        <f t="shared" si="136"/>
        <v>-16.058820154553576</v>
      </c>
      <c r="U706" s="21">
        <f t="shared" si="137"/>
        <v>-1.4227313894610916</v>
      </c>
      <c r="V706" s="21">
        <f t="shared" si="138"/>
        <v>-13.024810387004337</v>
      </c>
      <c r="W706" s="21">
        <f t="shared" si="139"/>
        <v>-2.3342631624784502</v>
      </c>
      <c r="X706" s="21">
        <f t="shared" si="140"/>
        <v>-6.2307593998358141E-2</v>
      </c>
      <c r="Y706" s="21">
        <f t="shared" si="141"/>
        <v>-1.1069509285026635</v>
      </c>
      <c r="Z706" s="21">
        <f t="shared" si="142"/>
        <v>-0.14894016696018061</v>
      </c>
      <c r="AA706" s="21">
        <f t="shared" si="143"/>
        <v>1.3118720496931451</v>
      </c>
      <c r="AB706" s="21">
        <f t="shared" si="144"/>
        <v>1.1524382151601005</v>
      </c>
      <c r="AC706" s="21">
        <f t="shared" si="145"/>
        <v>-0.42312577136596857</v>
      </c>
    </row>
    <row r="707" spans="20:29" x14ac:dyDescent="0.2">
      <c r="T707" s="21">
        <f t="shared" si="136"/>
        <v>-11.139444918869049</v>
      </c>
      <c r="U707" s="21">
        <f t="shared" si="137"/>
        <v>-0.43587901565160792</v>
      </c>
      <c r="V707" s="21">
        <f t="shared" si="138"/>
        <v>-13.354818145307917</v>
      </c>
      <c r="W707" s="21">
        <f t="shared" si="139"/>
        <v>-6.0328859605935925E-3</v>
      </c>
      <c r="X707" s="21">
        <f t="shared" si="140"/>
        <v>-4.5088979147167668E-2</v>
      </c>
      <c r="Y707" s="21">
        <f t="shared" si="141"/>
        <v>1.8472558812890032</v>
      </c>
      <c r="Z707" s="21">
        <f t="shared" si="142"/>
        <v>-8.0134280911330069E-3</v>
      </c>
      <c r="AA707" s="21">
        <f t="shared" si="143"/>
        <v>-1.5150785430747127</v>
      </c>
      <c r="AB707" s="21">
        <f t="shared" si="144"/>
        <v>1.7674813149220059</v>
      </c>
      <c r="AC707" s="21">
        <f t="shared" si="145"/>
        <v>0.61073213089593614</v>
      </c>
    </row>
    <row r="708" spans="20:29" x14ac:dyDescent="0.2">
      <c r="T708" s="21">
        <f t="shared" si="136"/>
        <v>-5.9513503897321431</v>
      </c>
      <c r="U708" s="21">
        <f t="shared" si="137"/>
        <v>0.69814710229456978</v>
      </c>
      <c r="V708" s="21">
        <f t="shared" si="138"/>
        <v>-14.380955429355538</v>
      </c>
      <c r="W708" s="21">
        <f t="shared" si="139"/>
        <v>2.8432405603786912</v>
      </c>
      <c r="X708" s="21">
        <f t="shared" si="140"/>
        <v>-0.14535472182573902</v>
      </c>
      <c r="Y708" s="21">
        <f t="shared" si="141"/>
        <v>4.3600447714973383</v>
      </c>
      <c r="Z708" s="21">
        <f t="shared" si="142"/>
        <v>8.8558061402914667E-2</v>
      </c>
      <c r="AA708" s="21">
        <f t="shared" si="143"/>
        <v>-2.5526476650985219</v>
      </c>
      <c r="AB708" s="21">
        <f t="shared" si="144"/>
        <v>1.6535673595946241</v>
      </c>
      <c r="AC708" s="21">
        <f t="shared" si="145"/>
        <v>1.4840464930983175</v>
      </c>
    </row>
  </sheetData>
  <conditionalFormatting sqref="D352:M352">
    <cfRule type="cellIs" dxfId="0" priority="1" operator="between">
      <formula>-0.7</formula>
      <formula>0.7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4C900-C907-4B33-B9CE-34C85F9F0676}">
  <dimension ref="A1:N101"/>
  <sheetViews>
    <sheetView topLeftCell="A58" workbookViewId="0">
      <selection activeCell="A3" sqref="A3"/>
    </sheetView>
  </sheetViews>
  <sheetFormatPr defaultRowHeight="12.75" x14ac:dyDescent="0.2"/>
  <cols>
    <col min="12" max="12" width="9.5703125" bestFit="1" customWidth="1"/>
  </cols>
  <sheetData>
    <row r="1" spans="1:14" x14ac:dyDescent="0.2">
      <c r="A1" s="15" t="s">
        <v>115</v>
      </c>
      <c r="G1" s="15" t="s">
        <v>116</v>
      </c>
      <c r="L1" s="15" t="s">
        <v>119</v>
      </c>
    </row>
    <row r="2" spans="1:14" x14ac:dyDescent="0.2">
      <c r="A2" s="15" t="s">
        <v>0</v>
      </c>
      <c r="B2" s="15" t="s">
        <v>114</v>
      </c>
      <c r="C2" s="15" t="s">
        <v>113</v>
      </c>
      <c r="D2" s="15" t="s">
        <v>57</v>
      </c>
      <c r="F2" s="15" t="s">
        <v>0</v>
      </c>
      <c r="G2" s="15" t="s">
        <v>114</v>
      </c>
      <c r="H2" s="15" t="s">
        <v>113</v>
      </c>
      <c r="I2" s="15" t="s">
        <v>57</v>
      </c>
      <c r="K2" s="15"/>
      <c r="L2" s="15" t="s">
        <v>114</v>
      </c>
      <c r="M2" s="15" t="s">
        <v>113</v>
      </c>
      <c r="N2" s="15" t="s">
        <v>57</v>
      </c>
    </row>
    <row r="3" spans="1:14" x14ac:dyDescent="0.2">
      <c r="A3">
        <v>1990</v>
      </c>
      <c r="B3" s="7">
        <v>2569.8642578125</v>
      </c>
      <c r="C3" s="7">
        <v>267.57548583984374</v>
      </c>
      <c r="D3" s="7">
        <v>819.97961425781205</v>
      </c>
      <c r="E3" s="7"/>
      <c r="F3">
        <v>1990</v>
      </c>
      <c r="G3" s="57">
        <f>(B3-$B$32)/$B$33</f>
        <v>0.9829252686259371</v>
      </c>
      <c r="H3" s="57">
        <f>(C3-$C$32)/$C$33</f>
        <v>0.73114544496218437</v>
      </c>
      <c r="I3" s="57">
        <f>(D3-$D$32)/$D$33</f>
        <v>0.78051848955719338</v>
      </c>
      <c r="K3" s="15" t="s">
        <v>114</v>
      </c>
      <c r="L3" s="7">
        <f>_xlfn.COVARIANCE.S(G3:G31,G3:G31)</f>
        <v>1.0000000000000002</v>
      </c>
      <c r="M3" s="7"/>
      <c r="N3" s="7"/>
    </row>
    <row r="4" spans="1:14" x14ac:dyDescent="0.2">
      <c r="A4">
        <v>1991</v>
      </c>
      <c r="B4" s="7">
        <v>2563.306640625</v>
      </c>
      <c r="C4" s="7">
        <v>266.27184976577757</v>
      </c>
      <c r="D4" s="7">
        <v>746.42687988281205</v>
      </c>
      <c r="E4" s="7"/>
      <c r="F4">
        <v>1991</v>
      </c>
      <c r="G4" s="57">
        <f t="shared" ref="G4:G31" si="0">(B4-$B$32)/$B$33</f>
        <v>0.75112147756442993</v>
      </c>
      <c r="H4" s="57">
        <f t="shared" ref="H4:H31" si="1">(C4-$C$32)/$C$33</f>
        <v>-1.3797241856185294</v>
      </c>
      <c r="I4" s="57">
        <f t="shared" ref="I4:I31" si="2">(D4-$D$32)/$D$33</f>
        <v>-0.10888348265735885</v>
      </c>
      <c r="K4" s="15" t="s">
        <v>113</v>
      </c>
      <c r="L4" s="7">
        <f>_xlfn.COVARIANCE.S(H3:H31,G3:G31)</f>
        <v>-0.40148251281602626</v>
      </c>
      <c r="M4" s="7">
        <f>_xlfn.COVARIANCE.S(H3:H31,H3:H31)</f>
        <v>0.99999999999999978</v>
      </c>
      <c r="N4" s="7"/>
    </row>
    <row r="5" spans="1:14" x14ac:dyDescent="0.2">
      <c r="A5">
        <v>1992</v>
      </c>
      <c r="B5" s="7">
        <v>2570.95166015625</v>
      </c>
      <c r="C5" s="7">
        <v>266.53284896850585</v>
      </c>
      <c r="D5" s="7">
        <v>866.625732421875</v>
      </c>
      <c r="E5" s="7"/>
      <c r="F5">
        <v>1992</v>
      </c>
      <c r="G5" s="57">
        <f t="shared" si="0"/>
        <v>1.0213636187893009</v>
      </c>
      <c r="H5" s="57">
        <f t="shared" si="1"/>
        <v>-0.95710985205957155</v>
      </c>
      <c r="I5" s="57">
        <f t="shared" si="2"/>
        <v>1.3445648141948781</v>
      </c>
      <c r="K5" s="15" t="s">
        <v>57</v>
      </c>
      <c r="L5" s="7">
        <f>_xlfn.COVARIANCE.S(I3:I31,G3:G31)</f>
        <v>0.2204286892443417</v>
      </c>
      <c r="M5" s="7">
        <f>_xlfn.COVARIANCE.S(I3:I31,H3:H31)</f>
        <v>-0.24787679847996907</v>
      </c>
      <c r="N5" s="7">
        <f>_xlfn.COVARIANCE.S(I3:I31,I3:I31)</f>
        <v>1.0000000000000153</v>
      </c>
    </row>
    <row r="6" spans="1:14" x14ac:dyDescent="0.2">
      <c r="A6">
        <v>1993</v>
      </c>
      <c r="B6" s="7">
        <v>2576.97216796875</v>
      </c>
      <c r="C6" s="7">
        <v>266.82261909484862</v>
      </c>
      <c r="D6" s="7">
        <v>735.125732421875</v>
      </c>
      <c r="E6" s="7"/>
      <c r="F6">
        <v>1993</v>
      </c>
      <c r="G6" s="57">
        <f t="shared" si="0"/>
        <v>1.2341812467705655</v>
      </c>
      <c r="H6" s="57">
        <f t="shared" si="1"/>
        <v>-0.48790915125459089</v>
      </c>
      <c r="I6" s="57">
        <f t="shared" si="2"/>
        <v>-0.24553731239534929</v>
      </c>
    </row>
    <row r="7" spans="1:14" x14ac:dyDescent="0.2">
      <c r="A7">
        <v>1994</v>
      </c>
      <c r="B7" s="7">
        <v>2583.84619140625</v>
      </c>
      <c r="C7" s="7">
        <v>266.88969244003295</v>
      </c>
      <c r="D7" s="7">
        <v>909.34423828125</v>
      </c>
      <c r="E7" s="7"/>
      <c r="F7">
        <v>1994</v>
      </c>
      <c r="G7" s="57">
        <f t="shared" si="0"/>
        <v>1.477169613901161</v>
      </c>
      <c r="H7" s="57">
        <f t="shared" si="1"/>
        <v>-0.37930285369376898</v>
      </c>
      <c r="I7" s="57">
        <f t="shared" si="2"/>
        <v>1.861118327592211</v>
      </c>
    </row>
    <row r="8" spans="1:14" x14ac:dyDescent="0.2">
      <c r="A8">
        <v>1995</v>
      </c>
      <c r="B8" s="7">
        <v>2574.9375</v>
      </c>
      <c r="C8" s="7">
        <v>266.22885383605956</v>
      </c>
      <c r="D8" s="7">
        <v>837.813720703125</v>
      </c>
      <c r="E8" s="7"/>
      <c r="F8">
        <v>1995</v>
      </c>
      <c r="G8" s="57">
        <f t="shared" si="0"/>
        <v>1.1622582089929556</v>
      </c>
      <c r="H8" s="57">
        <f t="shared" si="1"/>
        <v>-1.4493439238920038</v>
      </c>
      <c r="I8" s="57">
        <f t="shared" si="2"/>
        <v>0.99616906434448316</v>
      </c>
    </row>
    <row r="9" spans="1:14" x14ac:dyDescent="0.2">
      <c r="A9">
        <v>1996</v>
      </c>
      <c r="B9" s="7">
        <v>2575.01171875</v>
      </c>
      <c r="C9" s="7">
        <v>266.45488895416258</v>
      </c>
      <c r="D9" s="7">
        <v>868.31335449218795</v>
      </c>
      <c r="E9" s="7"/>
      <c r="F9">
        <v>1996</v>
      </c>
      <c r="G9" s="57">
        <f t="shared" si="0"/>
        <v>1.1648817515276801</v>
      </c>
      <c r="H9" s="57">
        <f t="shared" si="1"/>
        <v>-1.083344028875145</v>
      </c>
      <c r="I9" s="57">
        <f t="shared" si="2"/>
        <v>1.3649715932282258</v>
      </c>
    </row>
    <row r="10" spans="1:14" x14ac:dyDescent="0.2">
      <c r="A10">
        <v>1997</v>
      </c>
      <c r="B10" s="7">
        <v>2579.21948242188</v>
      </c>
      <c r="C10" s="7">
        <v>266.11464990615843</v>
      </c>
      <c r="D10" s="7">
        <v>740.79406738281205</v>
      </c>
      <c r="E10" s="7"/>
      <c r="F10">
        <v>1997</v>
      </c>
      <c r="G10" s="57">
        <f t="shared" si="0"/>
        <v>1.3136210791133027</v>
      </c>
      <c r="H10" s="57">
        <f t="shared" si="1"/>
        <v>-1.6342648631916743</v>
      </c>
      <c r="I10" s="57">
        <f t="shared" si="2"/>
        <v>-0.17699562817016504</v>
      </c>
    </row>
    <row r="11" spans="1:14" x14ac:dyDescent="0.2">
      <c r="A11">
        <v>1998</v>
      </c>
      <c r="B11" s="7">
        <v>2573.1337890625</v>
      </c>
      <c r="C11" s="7">
        <v>267.08042110443114</v>
      </c>
      <c r="D11" s="7">
        <v>732.26647949218795</v>
      </c>
      <c r="E11" s="7"/>
      <c r="F11">
        <v>1998</v>
      </c>
      <c r="G11" s="57">
        <f t="shared" si="0"/>
        <v>1.0984992213398501</v>
      </c>
      <c r="H11" s="57">
        <f t="shared" si="1"/>
        <v>-7.0471767036577856E-2</v>
      </c>
      <c r="I11" s="57">
        <f t="shared" si="2"/>
        <v>-0.28011148854709611</v>
      </c>
    </row>
    <row r="12" spans="1:14" x14ac:dyDescent="0.2">
      <c r="A12">
        <v>1999</v>
      </c>
      <c r="B12" s="7">
        <v>2567.48413085938</v>
      </c>
      <c r="C12" s="7">
        <v>267.57317222595213</v>
      </c>
      <c r="D12" s="7">
        <v>778.02056884765602</v>
      </c>
      <c r="E12" s="7"/>
      <c r="F12">
        <v>1999</v>
      </c>
      <c r="G12" s="57">
        <f t="shared" si="0"/>
        <v>0.89879067595825712</v>
      </c>
      <c r="H12" s="57">
        <f t="shared" si="1"/>
        <v>0.72739920212814058</v>
      </c>
      <c r="I12" s="57">
        <f t="shared" si="2"/>
        <v>0.2731483957443796</v>
      </c>
    </row>
    <row r="13" spans="1:14" x14ac:dyDescent="0.2">
      <c r="A13">
        <v>2000</v>
      </c>
      <c r="B13" s="7">
        <v>2566.705078125</v>
      </c>
      <c r="C13" s="7">
        <v>267.26575244903563</v>
      </c>
      <c r="D13" s="7">
        <v>667.03662109375</v>
      </c>
      <c r="E13" s="7"/>
      <c r="F13">
        <v>2000</v>
      </c>
      <c r="G13" s="57">
        <f t="shared" si="0"/>
        <v>0.87125210941760123</v>
      </c>
      <c r="H13" s="57">
        <f t="shared" si="1"/>
        <v>0.22961988791440097</v>
      </c>
      <c r="I13" s="57">
        <f t="shared" si="2"/>
        <v>-1.0688729832736026</v>
      </c>
    </row>
    <row r="14" spans="1:14" x14ac:dyDescent="0.2">
      <c r="A14">
        <v>2001</v>
      </c>
      <c r="B14" s="7">
        <v>2557.81176757812</v>
      </c>
      <c r="C14" s="7">
        <v>267.52165330886839</v>
      </c>
      <c r="D14" s="7">
        <v>587.079833984375</v>
      </c>
      <c r="E14" s="7"/>
      <c r="F14">
        <v>2001</v>
      </c>
      <c r="G14" s="57">
        <f t="shared" si="0"/>
        <v>0.55688439917924415</v>
      </c>
      <c r="H14" s="57">
        <f t="shared" si="1"/>
        <v>0.64397889822900656</v>
      </c>
      <c r="I14" s="57">
        <f t="shared" si="2"/>
        <v>-2.0357129621172469</v>
      </c>
    </row>
    <row r="15" spans="1:14" x14ac:dyDescent="0.2">
      <c r="A15">
        <v>2002</v>
      </c>
      <c r="B15" s="7">
        <v>2543.05200195312</v>
      </c>
      <c r="C15" s="7">
        <v>267.08831705093382</v>
      </c>
      <c r="D15" s="7">
        <v>681.75433349609398</v>
      </c>
      <c r="E15" s="7"/>
      <c r="F15">
        <v>2002</v>
      </c>
      <c r="G15" s="57">
        <f t="shared" si="0"/>
        <v>3.5144637734177919E-2</v>
      </c>
      <c r="H15" s="57">
        <f t="shared" si="1"/>
        <v>-5.7686516606047802E-2</v>
      </c>
      <c r="I15" s="57">
        <f t="shared" si="2"/>
        <v>-0.89090594304918791</v>
      </c>
    </row>
    <row r="16" spans="1:14" x14ac:dyDescent="0.2">
      <c r="A16">
        <v>2003</v>
      </c>
      <c r="B16" s="7">
        <v>2539.55981445312</v>
      </c>
      <c r="C16" s="7">
        <v>266.84839643478392</v>
      </c>
      <c r="D16" s="7">
        <v>783.05291748046898</v>
      </c>
      <c r="E16" s="7"/>
      <c r="F16">
        <v>2003</v>
      </c>
      <c r="G16" s="57">
        <f t="shared" si="0"/>
        <v>-8.82999425839084E-2</v>
      </c>
      <c r="H16" s="57">
        <f t="shared" si="1"/>
        <v>-0.4461700454496495</v>
      </c>
      <c r="I16" s="57">
        <f t="shared" si="2"/>
        <v>0.33399971333205491</v>
      </c>
    </row>
    <row r="17" spans="1:9" x14ac:dyDescent="0.2">
      <c r="A17">
        <v>2004</v>
      </c>
      <c r="B17" s="7">
        <v>2538.9453125</v>
      </c>
      <c r="C17" s="7">
        <v>267.29420818328856</v>
      </c>
      <c r="D17" s="7">
        <v>648.27398681640602</v>
      </c>
      <c r="E17" s="7"/>
      <c r="F17">
        <v>2004</v>
      </c>
      <c r="G17" s="57">
        <f t="shared" si="0"/>
        <v>-0.11002183916235457</v>
      </c>
      <c r="H17" s="57">
        <f t="shared" si="1"/>
        <v>0.27569589520302418</v>
      </c>
      <c r="I17" s="57">
        <f t="shared" si="2"/>
        <v>-1.2957513457438636</v>
      </c>
    </row>
    <row r="18" spans="1:9" x14ac:dyDescent="0.2">
      <c r="A18">
        <v>2005</v>
      </c>
      <c r="B18" s="7">
        <v>2541.52709960938</v>
      </c>
      <c r="C18" s="7">
        <v>266.7645970726013</v>
      </c>
      <c r="D18" s="7">
        <v>722.48858642578102</v>
      </c>
      <c r="E18" s="7"/>
      <c r="F18">
        <v>2005</v>
      </c>
      <c r="G18" s="57">
        <f t="shared" si="0"/>
        <v>-1.8758805265102606E-2</v>
      </c>
      <c r="H18" s="57">
        <f t="shared" si="1"/>
        <v>-0.58185939327629077</v>
      </c>
      <c r="I18" s="57">
        <f t="shared" si="2"/>
        <v>-0.39834607834531288</v>
      </c>
    </row>
    <row r="19" spans="1:9" x14ac:dyDescent="0.2">
      <c r="A19">
        <v>2006</v>
      </c>
      <c r="B19" s="7">
        <v>2541.89721679688</v>
      </c>
      <c r="C19" s="7">
        <v>267.6727477455139</v>
      </c>
      <c r="D19" s="7">
        <v>884.38269042968795</v>
      </c>
      <c r="E19" s="7"/>
      <c r="F19">
        <v>2006</v>
      </c>
      <c r="G19" s="57">
        <f t="shared" si="0"/>
        <v>-5.6756128879899906E-3</v>
      </c>
      <c r="H19" s="57">
        <f t="shared" si="1"/>
        <v>0.8886335714231125</v>
      </c>
      <c r="I19" s="57">
        <f t="shared" si="2"/>
        <v>1.5592825076549293</v>
      </c>
    </row>
    <row r="20" spans="1:9" x14ac:dyDescent="0.2">
      <c r="A20">
        <v>2007</v>
      </c>
      <c r="B20" s="7">
        <v>2535.12524414062</v>
      </c>
      <c r="C20" s="7">
        <v>267.89976037979125</v>
      </c>
      <c r="D20" s="7">
        <v>649.36950683593795</v>
      </c>
      <c r="E20" s="7"/>
      <c r="F20">
        <v>2007</v>
      </c>
      <c r="G20" s="57">
        <f t="shared" si="0"/>
        <v>-0.24505660903369308</v>
      </c>
      <c r="H20" s="57">
        <f t="shared" si="1"/>
        <v>1.256216277200439</v>
      </c>
      <c r="I20" s="57">
        <f t="shared" si="2"/>
        <v>-1.2825042832892637</v>
      </c>
    </row>
    <row r="21" spans="1:9" x14ac:dyDescent="0.2">
      <c r="A21">
        <v>2008</v>
      </c>
      <c r="B21" s="7">
        <v>2522.72973632812</v>
      </c>
      <c r="C21" s="7">
        <v>267.20859731674193</v>
      </c>
      <c r="D21" s="7">
        <v>765.46954345703102</v>
      </c>
      <c r="E21" s="7"/>
      <c r="F21">
        <v>2008</v>
      </c>
      <c r="G21" s="57">
        <f t="shared" si="0"/>
        <v>-0.68322273262918232</v>
      </c>
      <c r="H21" s="57">
        <f t="shared" si="1"/>
        <v>0.13707332880125253</v>
      </c>
      <c r="I21" s="57">
        <f t="shared" si="2"/>
        <v>0.12138100285829023</v>
      </c>
    </row>
    <row r="22" spans="1:9" x14ac:dyDescent="0.2">
      <c r="A22">
        <v>2009</v>
      </c>
      <c r="B22" s="7">
        <v>2509.7998046875</v>
      </c>
      <c r="C22" s="7">
        <v>266.56644357681273</v>
      </c>
      <c r="D22" s="7">
        <v>729.33221435546898</v>
      </c>
      <c r="E22" s="7"/>
      <c r="F22">
        <v>2009</v>
      </c>
      <c r="G22" s="57">
        <f t="shared" si="0"/>
        <v>-1.1402800884893363</v>
      </c>
      <c r="H22" s="57">
        <f t="shared" si="1"/>
        <v>-0.90271289278774747</v>
      </c>
      <c r="I22" s="57">
        <f t="shared" si="2"/>
        <v>-0.3155927146602247</v>
      </c>
    </row>
    <row r="23" spans="1:9" x14ac:dyDescent="0.2">
      <c r="A23">
        <v>2010</v>
      </c>
      <c r="B23" s="7">
        <v>2515.17431640625</v>
      </c>
      <c r="C23" s="7">
        <v>267.37151969909667</v>
      </c>
      <c r="D23" s="7">
        <v>841.89855957031205</v>
      </c>
      <c r="E23" s="7"/>
      <c r="F23">
        <v>2010</v>
      </c>
      <c r="G23" s="57">
        <f t="shared" si="0"/>
        <v>-0.95029763664912703</v>
      </c>
      <c r="H23" s="57">
        <f t="shared" si="1"/>
        <v>0.40088001219701908</v>
      </c>
      <c r="I23" s="57">
        <f t="shared" si="2"/>
        <v>1.0455630641124871</v>
      </c>
    </row>
    <row r="24" spans="1:9" x14ac:dyDescent="0.2">
      <c r="A24">
        <v>2011</v>
      </c>
      <c r="B24" s="7">
        <v>2518.79418945312</v>
      </c>
      <c r="C24" s="7">
        <v>267.46347011566161</v>
      </c>
      <c r="D24" s="7">
        <v>727.09954833984398</v>
      </c>
      <c r="E24" s="7"/>
      <c r="F24">
        <v>2011</v>
      </c>
      <c r="G24" s="57">
        <f t="shared" si="0"/>
        <v>-0.82233952756259621</v>
      </c>
      <c r="H24" s="57">
        <f t="shared" si="1"/>
        <v>0.54976768545753196</v>
      </c>
      <c r="I24" s="57">
        <f t="shared" si="2"/>
        <v>-0.34259018218426307</v>
      </c>
    </row>
    <row r="25" spans="1:9" x14ac:dyDescent="0.2">
      <c r="A25">
        <v>2012</v>
      </c>
      <c r="B25" s="7">
        <v>2515.43896484375</v>
      </c>
      <c r="C25" s="7">
        <v>266.61962856292723</v>
      </c>
      <c r="D25" s="7">
        <v>716.61291503906205</v>
      </c>
      <c r="E25" s="7"/>
      <c r="F25">
        <v>2012</v>
      </c>
      <c r="G25" s="57">
        <f t="shared" si="0"/>
        <v>-0.94094263629504382</v>
      </c>
      <c r="H25" s="57">
        <f t="shared" si="1"/>
        <v>-0.81659486167052842</v>
      </c>
      <c r="I25" s="57">
        <f t="shared" si="2"/>
        <v>-0.46939488113745886</v>
      </c>
    </row>
    <row r="26" spans="1:9" x14ac:dyDescent="0.2">
      <c r="A26">
        <v>2013</v>
      </c>
      <c r="B26" s="7">
        <v>2514.63330078125</v>
      </c>
      <c r="C26" s="7">
        <v>267.30424560546874</v>
      </c>
      <c r="D26" s="7">
        <v>719.18963623046898</v>
      </c>
      <c r="E26" s="7"/>
      <c r="F26">
        <v>2013</v>
      </c>
      <c r="G26" s="57">
        <f t="shared" si="0"/>
        <v>-0.96942188091540771</v>
      </c>
      <c r="H26" s="57">
        <f t="shared" si="1"/>
        <v>0.29194865935319375</v>
      </c>
      <c r="I26" s="57">
        <f t="shared" si="2"/>
        <v>-0.43823708763109942</v>
      </c>
    </row>
    <row r="27" spans="1:9" x14ac:dyDescent="0.2">
      <c r="A27">
        <v>2014</v>
      </c>
      <c r="B27" s="7">
        <v>2507.06884765625</v>
      </c>
      <c r="C27" s="7">
        <v>266.7115308189392</v>
      </c>
      <c r="D27" s="7">
        <v>712.36309814453102</v>
      </c>
      <c r="E27" s="7"/>
      <c r="F27">
        <v>2014</v>
      </c>
      <c r="G27" s="57">
        <f t="shared" si="0"/>
        <v>-1.2368160976782423</v>
      </c>
      <c r="H27" s="57">
        <f t="shared" si="1"/>
        <v>-0.66778517079382382</v>
      </c>
      <c r="I27" s="57">
        <f t="shared" si="2"/>
        <v>-0.52078380038926764</v>
      </c>
    </row>
    <row r="28" spans="1:9" x14ac:dyDescent="0.2">
      <c r="A28">
        <v>2015</v>
      </c>
      <c r="B28" s="7">
        <v>2509.51733398438</v>
      </c>
      <c r="C28" s="7">
        <v>266.98241151809691</v>
      </c>
      <c r="D28" s="7">
        <v>854.83209228515602</v>
      </c>
      <c r="E28" s="7"/>
      <c r="F28">
        <v>2015</v>
      </c>
      <c r="G28" s="57">
        <f t="shared" si="0"/>
        <v>-1.1502650842545414</v>
      </c>
      <c r="H28" s="57">
        <f t="shared" si="1"/>
        <v>-0.22917055070356135</v>
      </c>
      <c r="I28" s="57">
        <f t="shared" si="2"/>
        <v>1.201955747566462</v>
      </c>
    </row>
    <row r="29" spans="1:9" x14ac:dyDescent="0.2">
      <c r="A29">
        <v>2016</v>
      </c>
      <c r="B29" s="7">
        <v>2511.2939453125</v>
      </c>
      <c r="C29" s="7">
        <v>268.89275230407713</v>
      </c>
      <c r="D29" s="7">
        <v>640.189453125</v>
      </c>
      <c r="E29" s="7"/>
      <c r="F29">
        <v>2016</v>
      </c>
      <c r="G29" s="57">
        <f t="shared" si="0"/>
        <v>-1.0874640348297522</v>
      </c>
      <c r="H29" s="57">
        <f t="shared" si="1"/>
        <v>2.8640856343662993</v>
      </c>
      <c r="I29" s="57">
        <f t="shared" si="2"/>
        <v>-1.393509780840404</v>
      </c>
    </row>
    <row r="30" spans="1:9" x14ac:dyDescent="0.2">
      <c r="A30">
        <v>2017</v>
      </c>
      <c r="B30" s="7">
        <v>2502.44873046875</v>
      </c>
      <c r="C30" s="7">
        <v>268.28051771163939</v>
      </c>
      <c r="D30" s="7">
        <v>841.20788574218795</v>
      </c>
      <c r="E30" s="7"/>
      <c r="F30">
        <v>2017</v>
      </c>
      <c r="G30" s="57">
        <f t="shared" si="0"/>
        <v>-1.4001316204648382</v>
      </c>
      <c r="H30" s="57">
        <f t="shared" si="1"/>
        <v>1.8727450035897644</v>
      </c>
      <c r="I30" s="57">
        <f t="shared" si="2"/>
        <v>1.0372114145088345</v>
      </c>
    </row>
    <row r="31" spans="1:9" x14ac:dyDescent="0.2">
      <c r="A31">
        <v>2018</v>
      </c>
      <c r="B31" s="7">
        <v>2493.42529296875</v>
      </c>
      <c r="C31" s="7">
        <v>267.29332174301146</v>
      </c>
      <c r="D31" s="7">
        <v>701.16809082031205</v>
      </c>
      <c r="E31" s="7"/>
      <c r="F31">
        <v>2018</v>
      </c>
      <c r="G31" s="57">
        <f t="shared" si="0"/>
        <v>-1.7190991602129135</v>
      </c>
      <c r="H31" s="57">
        <f t="shared" si="1"/>
        <v>0.27426055607926336</v>
      </c>
      <c r="I31" s="57">
        <f t="shared" si="2"/>
        <v>-0.65615418026328864</v>
      </c>
    </row>
    <row r="32" spans="1:9" x14ac:dyDescent="0.2">
      <c r="A32" s="15" t="s">
        <v>117</v>
      </c>
      <c r="B32" s="7">
        <f>AVERAGE(B3:B31)</f>
        <v>2542.057777141702</v>
      </c>
      <c r="C32" s="7">
        <f>AVERAGE(C3:C31)</f>
        <v>267.12394323217467</v>
      </c>
      <c r="D32" s="7">
        <f>AVERAGE(D3:D31)</f>
        <v>755.43144489156793</v>
      </c>
      <c r="G32" s="7">
        <f>AVERAGE(G3:G31)</f>
        <v>1.4884645240491752E-14</v>
      </c>
      <c r="H32" s="7">
        <f>AVERAGE(H3:H31)</f>
        <v>-1.6822941507276985E-13</v>
      </c>
      <c r="I32" s="7">
        <f>AVERAGE(I3:I31)</f>
        <v>-8.4223815661218773E-16</v>
      </c>
    </row>
    <row r="33" spans="1:14" x14ac:dyDescent="0.2">
      <c r="A33" s="15" t="s">
        <v>118</v>
      </c>
      <c r="B33" s="7">
        <f>_xlfn.STDEV.S(B3:B31)</f>
        <v>28.28951656687958</v>
      </c>
      <c r="C33" s="7">
        <f>_xlfn.STDEV.S(C3:C31)</f>
        <v>0.61758246704583242</v>
      </c>
      <c r="D33" s="7">
        <f>_xlfn.STDEV.S(D3:D31)</f>
        <v>82.699090706824663</v>
      </c>
      <c r="G33" s="7">
        <f>_xlfn.STDEV.S(G3:G31)</f>
        <v>1</v>
      </c>
      <c r="H33" s="7">
        <f>_xlfn.STDEV.S(H3:H31)</f>
        <v>1</v>
      </c>
      <c r="I33" s="7">
        <f>_xlfn.STDEV.S(I3:I31)</f>
        <v>1.0000000000000075</v>
      </c>
    </row>
    <row r="35" spans="1:14" x14ac:dyDescent="0.2">
      <c r="A35" s="15" t="s">
        <v>120</v>
      </c>
      <c r="G35" s="15" t="s">
        <v>116</v>
      </c>
      <c r="L35" s="15" t="s">
        <v>119</v>
      </c>
    </row>
    <row r="36" spans="1:14" x14ac:dyDescent="0.2">
      <c r="A36" s="15" t="s">
        <v>0</v>
      </c>
      <c r="B36" s="15" t="s">
        <v>114</v>
      </c>
      <c r="C36" s="15" t="s">
        <v>113</v>
      </c>
      <c r="D36" s="15" t="s">
        <v>57</v>
      </c>
      <c r="F36" s="15" t="s">
        <v>0</v>
      </c>
      <c r="G36" s="15" t="s">
        <v>114</v>
      </c>
      <c r="H36" s="15" t="s">
        <v>113</v>
      </c>
      <c r="I36" s="15" t="s">
        <v>57</v>
      </c>
      <c r="K36" s="15"/>
      <c r="L36" s="15" t="s">
        <v>114</v>
      </c>
      <c r="M36" s="15" t="s">
        <v>113</v>
      </c>
      <c r="N36" s="15" t="s">
        <v>57</v>
      </c>
    </row>
    <row r="37" spans="1:14" x14ac:dyDescent="0.2">
      <c r="A37">
        <v>1990</v>
      </c>
      <c r="B37" s="7">
        <v>532.49981689453102</v>
      </c>
      <c r="C37" s="7">
        <v>274.464111328125</v>
      </c>
      <c r="D37" s="7">
        <v>1940.40356445312</v>
      </c>
      <c r="E37" s="7"/>
      <c r="F37">
        <v>1990</v>
      </c>
      <c r="G37" s="57">
        <f>(B37-$B$66)/$B$67</f>
        <v>1.6192147372174137</v>
      </c>
      <c r="H37" s="57">
        <f>(C37-$C$66)/$C$67</f>
        <v>-0.16927507189302282</v>
      </c>
      <c r="I37" s="57">
        <f>(D37-$D$66)/$D$67</f>
        <v>1.0569968197266066</v>
      </c>
      <c r="K37" s="15" t="s">
        <v>114</v>
      </c>
      <c r="L37" s="7">
        <f>_xlfn.COVARIANCE.S(G37:G65,G37:G65)</f>
        <v>1</v>
      </c>
      <c r="M37" s="7"/>
      <c r="N37" s="7"/>
    </row>
    <row r="38" spans="1:14" x14ac:dyDescent="0.2">
      <c r="A38">
        <v>1991</v>
      </c>
      <c r="B38" s="7">
        <v>528.55847167968795</v>
      </c>
      <c r="C38" s="7">
        <v>273.95565795898398</v>
      </c>
      <c r="D38" s="7">
        <v>1634.50329589844</v>
      </c>
      <c r="E38" s="7"/>
      <c r="F38">
        <v>1991</v>
      </c>
      <c r="G38" s="57">
        <f t="shared" ref="G38:G65" si="3">(B38-$B$66)/$B$67</f>
        <v>1.4745459859483627</v>
      </c>
      <c r="H38" s="57">
        <f t="shared" ref="H38:H65" si="4">(C38-$C$66)/$C$67</f>
        <v>-1.0529301948075858</v>
      </c>
      <c r="I38" s="57">
        <f t="shared" ref="I38:I65" si="5">(D38-$D$66)/$D$67</f>
        <v>-1.2752693681833431</v>
      </c>
      <c r="K38" s="15" t="s">
        <v>113</v>
      </c>
      <c r="L38" s="7">
        <f>_xlfn.COVARIANCE.S(H37:H65,G37:G65)</f>
        <v>-0.43467022977202641</v>
      </c>
      <c r="M38" s="7">
        <f>_xlfn.COVARIANCE.S(H37:H65,H37:H65)</f>
        <v>1.0000000000000002</v>
      </c>
      <c r="N38" s="7"/>
    </row>
    <row r="39" spans="1:14" x14ac:dyDescent="0.2">
      <c r="A39">
        <v>1992</v>
      </c>
      <c r="B39" s="7">
        <v>525.552490234375</v>
      </c>
      <c r="C39" s="7">
        <v>273.81884765625</v>
      </c>
      <c r="D39" s="7">
        <v>1588.51123046875</v>
      </c>
      <c r="E39" s="7"/>
      <c r="F39">
        <v>1992</v>
      </c>
      <c r="G39" s="57">
        <f t="shared" si="3"/>
        <v>1.3642101593900497</v>
      </c>
      <c r="H39" s="57">
        <f t="shared" si="4"/>
        <v>-1.2906965903427496</v>
      </c>
      <c r="I39" s="57">
        <f t="shared" si="5"/>
        <v>-1.6259252849650385</v>
      </c>
      <c r="K39" s="15" t="s">
        <v>57</v>
      </c>
      <c r="L39" s="7">
        <f>_xlfn.COVARIANCE.S(I37:I65,G37:G65)</f>
        <v>-0.30234211665004551</v>
      </c>
      <c r="M39" s="7">
        <f>_xlfn.COVARIANCE.S(I37:I65,H37:H65)</f>
        <v>0.11780207658209337</v>
      </c>
      <c r="N39" s="7">
        <f>_xlfn.COVARIANCE.S(I37:I65,I37:I65)</f>
        <v>0.99999999999999989</v>
      </c>
    </row>
    <row r="40" spans="1:14" x14ac:dyDescent="0.2">
      <c r="A40">
        <v>1993</v>
      </c>
      <c r="B40" s="7">
        <v>524.57623291015602</v>
      </c>
      <c r="C40" s="7">
        <v>274.88467407226602</v>
      </c>
      <c r="D40" s="7">
        <v>1783.67749023438</v>
      </c>
      <c r="E40" s="7"/>
      <c r="F40">
        <v>1993</v>
      </c>
      <c r="G40" s="57">
        <f t="shared" si="3"/>
        <v>1.3283762193737987</v>
      </c>
      <c r="H40" s="57">
        <f t="shared" si="4"/>
        <v>0.56163251161862615</v>
      </c>
      <c r="I40" s="57">
        <f t="shared" si="5"/>
        <v>-0.13792505919581832</v>
      </c>
    </row>
    <row r="41" spans="1:14" x14ac:dyDescent="0.2">
      <c r="A41">
        <v>1994</v>
      </c>
      <c r="B41" s="7">
        <v>521.34368896484398</v>
      </c>
      <c r="C41" s="7">
        <v>274.45089721679699</v>
      </c>
      <c r="D41" s="7">
        <v>1832.59875488281</v>
      </c>
      <c r="E41" s="7"/>
      <c r="F41">
        <v>1994</v>
      </c>
      <c r="G41" s="57">
        <f t="shared" si="3"/>
        <v>1.2097243199589831</v>
      </c>
      <c r="H41" s="57">
        <f t="shared" si="4"/>
        <v>-0.1922402401433328</v>
      </c>
      <c r="I41" s="57">
        <f t="shared" si="5"/>
        <v>0.23506386280943511</v>
      </c>
    </row>
    <row r="42" spans="1:14" x14ac:dyDescent="0.2">
      <c r="A42">
        <v>1995</v>
      </c>
      <c r="B42" s="7">
        <v>515.429443359375</v>
      </c>
      <c r="C42" s="7">
        <v>273.91387939453102</v>
      </c>
      <c r="D42" s="7">
        <v>1859.2578125</v>
      </c>
      <c r="E42" s="7"/>
      <c r="F42">
        <v>1995</v>
      </c>
      <c r="G42" s="57">
        <f t="shared" si="3"/>
        <v>0.99263942132603356</v>
      </c>
      <c r="H42" s="57">
        <f t="shared" si="4"/>
        <v>-1.125538313363744</v>
      </c>
      <c r="I42" s="57">
        <f t="shared" si="5"/>
        <v>0.43831971144234144</v>
      </c>
    </row>
    <row r="43" spans="1:14" x14ac:dyDescent="0.2">
      <c r="A43">
        <v>1996</v>
      </c>
      <c r="B43" s="7">
        <v>512.294921875</v>
      </c>
      <c r="C43" s="7">
        <v>274.24426269531199</v>
      </c>
      <c r="D43" s="7">
        <v>1853.17956542969</v>
      </c>
      <c r="E43" s="7"/>
      <c r="F43">
        <v>1996</v>
      </c>
      <c r="G43" s="57">
        <f t="shared" si="3"/>
        <v>0.8775854780016098</v>
      </c>
      <c r="H43" s="57">
        <f t="shared" si="4"/>
        <v>-0.55135606976147866</v>
      </c>
      <c r="I43" s="57">
        <f t="shared" si="5"/>
        <v>0.39197751569721828</v>
      </c>
    </row>
    <row r="44" spans="1:14" x14ac:dyDescent="0.2">
      <c r="A44">
        <v>1997</v>
      </c>
      <c r="B44" s="7">
        <v>510.89675903320301</v>
      </c>
      <c r="C44" s="7">
        <v>273.02328491210898</v>
      </c>
      <c r="D44" s="7">
        <v>1810.25927734375</v>
      </c>
      <c r="E44" s="7"/>
      <c r="F44">
        <v>1997</v>
      </c>
      <c r="G44" s="57">
        <f t="shared" si="3"/>
        <v>0.82626531664355141</v>
      </c>
      <c r="H44" s="57">
        <f t="shared" si="4"/>
        <v>-2.6733270086401646</v>
      </c>
      <c r="I44" s="57">
        <f t="shared" si="5"/>
        <v>6.4741658235723878E-2</v>
      </c>
    </row>
    <row r="45" spans="1:14" x14ac:dyDescent="0.2">
      <c r="A45">
        <v>1998</v>
      </c>
      <c r="B45" s="7">
        <v>509.2490234375</v>
      </c>
      <c r="C45" s="7">
        <v>274.87887573242199</v>
      </c>
      <c r="D45" s="7">
        <v>1849.62561035156</v>
      </c>
      <c r="E45" s="7"/>
      <c r="F45">
        <v>1998</v>
      </c>
      <c r="G45" s="57">
        <f t="shared" si="3"/>
        <v>0.76578448127947329</v>
      </c>
      <c r="H45" s="57">
        <f t="shared" si="4"/>
        <v>0.55155541700474553</v>
      </c>
      <c r="I45" s="57">
        <f t="shared" si="5"/>
        <v>0.36488120322506418</v>
      </c>
    </row>
    <row r="46" spans="1:14" x14ac:dyDescent="0.2">
      <c r="A46">
        <v>1999</v>
      </c>
      <c r="B46" s="7">
        <v>503.80499267578102</v>
      </c>
      <c r="C46" s="7">
        <v>275.1513671875</v>
      </c>
      <c r="D46" s="7">
        <v>1669.00854492188</v>
      </c>
      <c r="E46" s="7"/>
      <c r="F46">
        <v>1999</v>
      </c>
      <c r="G46" s="57">
        <f t="shared" si="3"/>
        <v>0.56595901833799811</v>
      </c>
      <c r="H46" s="57">
        <f t="shared" si="4"/>
        <v>1.0251258264936518</v>
      </c>
      <c r="I46" s="57">
        <f t="shared" si="5"/>
        <v>-1.0121920391472725</v>
      </c>
    </row>
    <row r="47" spans="1:14" x14ac:dyDescent="0.2">
      <c r="A47">
        <v>2000</v>
      </c>
      <c r="B47" s="7">
        <v>501.1513671875</v>
      </c>
      <c r="C47" s="7">
        <v>274.40805053710898</v>
      </c>
      <c r="D47" s="7">
        <v>1896.39245605469</v>
      </c>
      <c r="E47" s="7"/>
      <c r="F47">
        <v>2000</v>
      </c>
      <c r="G47" s="57">
        <f t="shared" si="3"/>
        <v>0.46855656694155878</v>
      </c>
      <c r="H47" s="57">
        <f t="shared" si="4"/>
        <v>-0.26670466560314243</v>
      </c>
      <c r="I47" s="57">
        <f t="shared" si="5"/>
        <v>0.7214442538688558</v>
      </c>
    </row>
    <row r="48" spans="1:14" x14ac:dyDescent="0.2">
      <c r="A48">
        <v>2001</v>
      </c>
      <c r="B48" s="7">
        <v>498.49475097656199</v>
      </c>
      <c r="C48" s="7">
        <v>274.772705078125</v>
      </c>
      <c r="D48" s="7">
        <v>1574.72717285156</v>
      </c>
      <c r="E48" s="7"/>
      <c r="F48">
        <v>2001</v>
      </c>
      <c r="G48" s="57">
        <f t="shared" si="3"/>
        <v>0.37104433979887186</v>
      </c>
      <c r="H48" s="57">
        <f t="shared" si="4"/>
        <v>0.36703851089943068</v>
      </c>
      <c r="I48" s="57">
        <f t="shared" si="5"/>
        <v>-1.7310186595628065</v>
      </c>
    </row>
    <row r="49" spans="1:9" x14ac:dyDescent="0.2">
      <c r="A49">
        <v>2002</v>
      </c>
      <c r="B49" s="7">
        <v>493.98641967773398</v>
      </c>
      <c r="C49" s="7">
        <v>274.28048706054699</v>
      </c>
      <c r="D49" s="7">
        <v>1788.11462402344</v>
      </c>
      <c r="E49" s="7"/>
      <c r="F49">
        <v>2002</v>
      </c>
      <c r="G49" s="57">
        <f t="shared" si="3"/>
        <v>0.20556412333562157</v>
      </c>
      <c r="H49" s="57">
        <f t="shared" si="4"/>
        <v>-0.48840074709676046</v>
      </c>
      <c r="I49" s="57">
        <f t="shared" si="5"/>
        <v>-0.10409515392521353</v>
      </c>
    </row>
    <row r="50" spans="1:9" x14ac:dyDescent="0.2">
      <c r="A50">
        <v>2003</v>
      </c>
      <c r="B50" s="7">
        <v>492.096923828125</v>
      </c>
      <c r="C50" s="7">
        <v>274.30325317382801</v>
      </c>
      <c r="D50" s="7">
        <v>1802.41198730469</v>
      </c>
      <c r="E50" s="7"/>
      <c r="F50">
        <v>2003</v>
      </c>
      <c r="G50" s="57">
        <f t="shared" si="3"/>
        <v>0.13620937509851011</v>
      </c>
      <c r="H50" s="57">
        <f t="shared" si="4"/>
        <v>-0.44883489140459526</v>
      </c>
      <c r="I50" s="57">
        <f t="shared" si="5"/>
        <v>4.9118015595742527E-3</v>
      </c>
    </row>
    <row r="51" spans="1:9" x14ac:dyDescent="0.2">
      <c r="A51">
        <v>2004</v>
      </c>
      <c r="B51" s="7">
        <v>489.14837646484398</v>
      </c>
      <c r="C51" s="7">
        <v>274.64013671875</v>
      </c>
      <c r="D51" s="7">
        <v>1644.62463378906</v>
      </c>
      <c r="E51" s="7"/>
      <c r="F51">
        <v>2004</v>
      </c>
      <c r="G51" s="57">
        <f t="shared" si="3"/>
        <v>2.798169093192478E-2</v>
      </c>
      <c r="H51" s="57">
        <f t="shared" si="4"/>
        <v>0.13664430563336877</v>
      </c>
      <c r="I51" s="57">
        <f t="shared" si="5"/>
        <v>-1.1981015570851803</v>
      </c>
    </row>
    <row r="52" spans="1:9" x14ac:dyDescent="0.2">
      <c r="A52">
        <v>2005</v>
      </c>
      <c r="B52" s="7">
        <v>486.60119628906199</v>
      </c>
      <c r="C52" s="7">
        <v>274.25997924804699</v>
      </c>
      <c r="D52" s="7">
        <v>1687.57214355469</v>
      </c>
      <c r="E52" s="7"/>
      <c r="F52">
        <v>2005</v>
      </c>
      <c r="G52" s="57">
        <f t="shared" si="3"/>
        <v>-6.551364002764308E-2</v>
      </c>
      <c r="H52" s="57">
        <f t="shared" si="4"/>
        <v>-0.524041839624107</v>
      </c>
      <c r="I52" s="57">
        <f t="shared" si="5"/>
        <v>-0.87065815419255876</v>
      </c>
    </row>
    <row r="53" spans="1:9" x14ac:dyDescent="0.2">
      <c r="A53">
        <v>2006</v>
      </c>
      <c r="B53" s="7">
        <v>483.95330810546898</v>
      </c>
      <c r="C53" s="7">
        <v>274.992919921875</v>
      </c>
      <c r="D53" s="7">
        <v>1643.03015136719</v>
      </c>
      <c r="E53" s="7"/>
      <c r="F53">
        <v>2006</v>
      </c>
      <c r="G53" s="57">
        <f t="shared" si="3"/>
        <v>-0.16270550121702856</v>
      </c>
      <c r="H53" s="57">
        <f t="shared" si="4"/>
        <v>0.74975595684784291</v>
      </c>
      <c r="I53" s="57">
        <f t="shared" si="5"/>
        <v>-1.2102583213054754</v>
      </c>
    </row>
    <row r="54" spans="1:9" x14ac:dyDescent="0.2">
      <c r="A54">
        <v>2007</v>
      </c>
      <c r="B54" s="7">
        <v>480.41680908203102</v>
      </c>
      <c r="C54" s="7">
        <v>275.05310058593801</v>
      </c>
      <c r="D54" s="7">
        <v>1918.68225097656</v>
      </c>
      <c r="E54" s="7"/>
      <c r="F54">
        <v>2007</v>
      </c>
      <c r="G54" s="57">
        <f t="shared" si="3"/>
        <v>-0.29251420096203623</v>
      </c>
      <c r="H54" s="57">
        <f t="shared" si="4"/>
        <v>0.85434559146767175</v>
      </c>
      <c r="I54" s="57">
        <f t="shared" si="5"/>
        <v>0.89138766476335063</v>
      </c>
    </row>
    <row r="55" spans="1:9" x14ac:dyDescent="0.2">
      <c r="A55">
        <v>2008</v>
      </c>
      <c r="B55" s="7">
        <v>476.39755249023398</v>
      </c>
      <c r="C55" s="7">
        <v>274.69332885742199</v>
      </c>
      <c r="D55" s="7">
        <v>1856.98132324219</v>
      </c>
      <c r="E55" s="7"/>
      <c r="F55">
        <v>2008</v>
      </c>
      <c r="G55" s="57">
        <f t="shared" si="3"/>
        <v>-0.44004272243622833</v>
      </c>
      <c r="H55" s="57">
        <f t="shared" si="4"/>
        <v>0.22908838937637158</v>
      </c>
      <c r="I55" s="57">
        <f t="shared" si="5"/>
        <v>0.42096314308031851</v>
      </c>
    </row>
    <row r="56" spans="1:9" x14ac:dyDescent="0.2">
      <c r="A56">
        <v>2009</v>
      </c>
      <c r="B56" s="7">
        <v>472.97476196289102</v>
      </c>
      <c r="C56" s="7">
        <v>274.900634765625</v>
      </c>
      <c r="D56" s="7">
        <v>1602.22424316406</v>
      </c>
      <c r="E56" s="7"/>
      <c r="F56">
        <v>2009</v>
      </c>
      <c r="G56" s="57">
        <f t="shared" si="3"/>
        <v>-0.56567770350346214</v>
      </c>
      <c r="H56" s="57">
        <f t="shared" si="4"/>
        <v>0.58937104047478328</v>
      </c>
      <c r="I56" s="57">
        <f t="shared" si="5"/>
        <v>-1.5213735760215907</v>
      </c>
    </row>
    <row r="57" spans="1:9" x14ac:dyDescent="0.2">
      <c r="A57">
        <v>2010</v>
      </c>
      <c r="B57" s="7">
        <v>469.39959716796898</v>
      </c>
      <c r="C57" s="7">
        <v>275.29162597656199</v>
      </c>
      <c r="D57" s="7">
        <v>1944.1328125</v>
      </c>
      <c r="E57" s="7"/>
      <c r="F57">
        <v>2010</v>
      </c>
      <c r="G57" s="57">
        <f t="shared" si="3"/>
        <v>-0.69690564682459499</v>
      </c>
      <c r="H57" s="57">
        <f t="shared" si="4"/>
        <v>1.2688854414565796</v>
      </c>
      <c r="I57" s="57">
        <f t="shared" si="5"/>
        <v>1.0854296130914569</v>
      </c>
    </row>
    <row r="58" spans="1:9" x14ac:dyDescent="0.2">
      <c r="A58">
        <v>2011</v>
      </c>
      <c r="B58" s="7">
        <v>465.64218139648398</v>
      </c>
      <c r="C58" s="7">
        <v>274.65093994140602</v>
      </c>
      <c r="D58" s="7">
        <v>1994.92565917969</v>
      </c>
      <c r="E58" s="7"/>
      <c r="F58">
        <v>2011</v>
      </c>
      <c r="G58" s="57">
        <f t="shared" si="3"/>
        <v>-0.834823189701137</v>
      </c>
      <c r="H58" s="57">
        <f t="shared" si="4"/>
        <v>0.15541952401791512</v>
      </c>
      <c r="I58" s="57">
        <f t="shared" si="5"/>
        <v>1.4726879815082203</v>
      </c>
    </row>
    <row r="59" spans="1:9" x14ac:dyDescent="0.2">
      <c r="A59">
        <v>2012</v>
      </c>
      <c r="B59" s="7">
        <v>463.22409057617199</v>
      </c>
      <c r="C59" s="7">
        <v>273.85867309570301</v>
      </c>
      <c r="D59" s="7">
        <v>1786.64978027344</v>
      </c>
      <c r="E59" s="7"/>
      <c r="F59">
        <v>2012</v>
      </c>
      <c r="G59" s="57">
        <f t="shared" si="3"/>
        <v>-0.92358024100236868</v>
      </c>
      <c r="H59" s="57">
        <f t="shared" si="4"/>
        <v>-1.2214828615510018</v>
      </c>
      <c r="I59" s="57">
        <f t="shared" si="5"/>
        <v>-0.11526351793103175</v>
      </c>
    </row>
    <row r="60" spans="1:9" x14ac:dyDescent="0.2">
      <c r="A60">
        <v>2013</v>
      </c>
      <c r="B60" s="7">
        <v>459.52301025390602</v>
      </c>
      <c r="C60" s="7">
        <v>274.58444213867199</v>
      </c>
      <c r="D60" s="7">
        <v>2075.455078125</v>
      </c>
      <c r="E60" s="7"/>
      <c r="F60">
        <v>2013</v>
      </c>
      <c r="G60" s="57">
        <f t="shared" si="3"/>
        <v>-1.0594299672715233</v>
      </c>
      <c r="H60" s="57">
        <f t="shared" si="4"/>
        <v>3.9851160004983711E-2</v>
      </c>
      <c r="I60" s="57">
        <f t="shared" si="5"/>
        <v>2.0866660006370568</v>
      </c>
    </row>
    <row r="61" spans="1:9" x14ac:dyDescent="0.2">
      <c r="A61">
        <v>2014</v>
      </c>
      <c r="B61" s="7">
        <v>456.06784057617199</v>
      </c>
      <c r="C61" s="7">
        <v>274.11477661132801</v>
      </c>
      <c r="D61" s="7">
        <v>1767.38916015625</v>
      </c>
      <c r="E61" s="7"/>
      <c r="F61">
        <v>2014</v>
      </c>
      <c r="G61" s="57">
        <f t="shared" si="3"/>
        <v>-1.1862534388157113</v>
      </c>
      <c r="H61" s="57">
        <f t="shared" si="4"/>
        <v>-0.77639350367973292</v>
      </c>
      <c r="I61" s="57">
        <f t="shared" si="5"/>
        <v>-0.26211168275855218</v>
      </c>
    </row>
    <row r="62" spans="1:9" x14ac:dyDescent="0.2">
      <c r="A62">
        <v>2015</v>
      </c>
      <c r="B62" s="7">
        <v>452.86755371093801</v>
      </c>
      <c r="C62" s="7">
        <v>274.42782592773398</v>
      </c>
      <c r="D62" s="7">
        <v>1792.61975097656</v>
      </c>
      <c r="E62" s="7"/>
      <c r="F62">
        <v>2015</v>
      </c>
      <c r="G62" s="57">
        <f t="shared" si="3"/>
        <v>-1.3037213283962943</v>
      </c>
      <c r="H62" s="57">
        <f t="shared" si="4"/>
        <v>-0.23233646923748683</v>
      </c>
      <c r="I62" s="57">
        <f t="shared" si="5"/>
        <v>-6.974685042535772E-2</v>
      </c>
    </row>
    <row r="63" spans="1:9" x14ac:dyDescent="0.2">
      <c r="A63">
        <v>2016</v>
      </c>
      <c r="B63" s="7">
        <v>451.35980224609398</v>
      </c>
      <c r="C63" s="7">
        <v>276.00601196289102</v>
      </c>
      <c r="D63" s="7">
        <v>1764.25329589844</v>
      </c>
      <c r="E63" s="7"/>
      <c r="F63">
        <v>2016</v>
      </c>
      <c r="G63" s="57">
        <f t="shared" si="3"/>
        <v>-1.3590639867408651</v>
      </c>
      <c r="H63" s="57">
        <f t="shared" si="4"/>
        <v>2.5104365351674702</v>
      </c>
      <c r="I63" s="57">
        <f t="shared" si="5"/>
        <v>-0.28602035800398845</v>
      </c>
    </row>
    <row r="64" spans="1:9" x14ac:dyDescent="0.2">
      <c r="A64">
        <v>2017</v>
      </c>
      <c r="B64" s="7">
        <v>445.55685424804699</v>
      </c>
      <c r="C64" s="7">
        <v>275.26123046875</v>
      </c>
      <c r="D64" s="7">
        <v>1893.99548339844</v>
      </c>
      <c r="E64" s="7"/>
      <c r="F64">
        <v>2017</v>
      </c>
      <c r="G64" s="57">
        <f t="shared" si="3"/>
        <v>-1.5720636593894644</v>
      </c>
      <c r="H64" s="57">
        <f t="shared" si="4"/>
        <v>1.2160602507472942</v>
      </c>
      <c r="I64" s="57">
        <f t="shared" si="5"/>
        <v>0.70316908756733532</v>
      </c>
    </row>
    <row r="65" spans="1:14" x14ac:dyDescent="0.2">
      <c r="A65">
        <v>2018</v>
      </c>
      <c r="B65" s="7">
        <v>440.12707519531199</v>
      </c>
      <c r="C65" s="7">
        <v>274.99786376953102</v>
      </c>
      <c r="D65" s="7">
        <v>1996.05773925781</v>
      </c>
      <c r="E65" s="7"/>
      <c r="F65">
        <v>2018</v>
      </c>
      <c r="G65" s="57">
        <f t="shared" si="3"/>
        <v>-1.7713660072953934</v>
      </c>
      <c r="H65" s="57">
        <f t="shared" si="4"/>
        <v>0.75834800593886165</v>
      </c>
      <c r="I65" s="57">
        <f t="shared" si="5"/>
        <v>1.4813192654906788</v>
      </c>
    </row>
    <row r="66" spans="1:14" x14ac:dyDescent="0.2">
      <c r="A66" s="15" t="s">
        <v>117</v>
      </c>
      <c r="B66" s="7">
        <f>AVERAGE(B37:B65)</f>
        <v>488.38604525862064</v>
      </c>
      <c r="C66" s="7">
        <f>AVERAGE(C37:C65)</f>
        <v>274.56151186186685</v>
      </c>
      <c r="D66" s="7">
        <f>AVERAGE(D37:D65)</f>
        <v>1801.7677549164875</v>
      </c>
      <c r="G66" s="7">
        <f>AVERAGE(G37:G65)</f>
        <v>3.1392513110090632E-16</v>
      </c>
      <c r="H66" s="7">
        <f>AVERAGE(H37:H65)</f>
        <v>2.3858309963668882E-14</v>
      </c>
      <c r="I66" s="7">
        <f>AVERAGE(I37:I65)</f>
        <v>2.9861171007159383E-16</v>
      </c>
    </row>
    <row r="67" spans="1:14" x14ac:dyDescent="0.2">
      <c r="A67" s="15" t="s">
        <v>118</v>
      </c>
      <c r="B67" s="7">
        <f>_xlfn.STDEV.S(B37:B65)</f>
        <v>27.243929184907845</v>
      </c>
      <c r="C67" s="7">
        <f>_xlfn.STDEV.S(C37:C65)</f>
        <v>0.5753979759252561</v>
      </c>
      <c r="D67" s="7">
        <f>_xlfn.STDEV.S(D37:D65)</f>
        <v>131.16010090975558</v>
      </c>
      <c r="G67" s="7">
        <f>_xlfn.STDEV.S(G37:G65)</f>
        <v>1</v>
      </c>
      <c r="H67" s="7">
        <f>_xlfn.STDEV.S(H37:H65)</f>
        <v>1</v>
      </c>
      <c r="I67" s="7">
        <f>_xlfn.STDEV.S(I37:I65)</f>
        <v>1</v>
      </c>
    </row>
    <row r="69" spans="1:14" x14ac:dyDescent="0.2">
      <c r="A69" s="15" t="s">
        <v>121</v>
      </c>
      <c r="G69" s="15" t="s">
        <v>116</v>
      </c>
      <c r="L69" s="15" t="s">
        <v>119</v>
      </c>
    </row>
    <row r="70" spans="1:14" x14ac:dyDescent="0.2">
      <c r="A70" s="15" t="s">
        <v>0</v>
      </c>
      <c r="B70" s="15" t="s">
        <v>114</v>
      </c>
      <c r="C70" s="15" t="s">
        <v>113</v>
      </c>
      <c r="D70" s="15" t="s">
        <v>57</v>
      </c>
      <c r="F70" s="15" t="s">
        <v>0</v>
      </c>
      <c r="G70" s="15" t="s">
        <v>114</v>
      </c>
      <c r="H70" s="15" t="s">
        <v>113</v>
      </c>
      <c r="I70" s="15" t="s">
        <v>57</v>
      </c>
      <c r="K70" s="15"/>
      <c r="L70" s="15" t="s">
        <v>114</v>
      </c>
      <c r="M70" s="15" t="s">
        <v>113</v>
      </c>
      <c r="N70" s="15" t="s">
        <v>57</v>
      </c>
    </row>
    <row r="71" spans="1:14" x14ac:dyDescent="0.2">
      <c r="A71">
        <v>1990</v>
      </c>
      <c r="B71">
        <v>710.61102294921898</v>
      </c>
      <c r="C71">
        <v>271.06320190429699</v>
      </c>
      <c r="D71">
        <v>1799.03442382812</v>
      </c>
      <c r="E71" s="7"/>
      <c r="F71">
        <v>1990</v>
      </c>
      <c r="G71" s="57">
        <f>(B71-$B$100)/$B$101</f>
        <v>1.2761683067289329</v>
      </c>
      <c r="H71" s="57">
        <f>(C71-$C$100)/$C$101</f>
        <v>-0.40573799551904577</v>
      </c>
      <c r="I71" s="57">
        <f>(D71-$D$100)/$D$101</f>
        <v>1.157027577349544</v>
      </c>
      <c r="K71" s="15" t="s">
        <v>114</v>
      </c>
      <c r="L71" s="7">
        <f>_xlfn.COVARIANCE.S(G71:G99,G71:G99)</f>
        <v>1</v>
      </c>
      <c r="M71" s="7"/>
      <c r="N71" s="7"/>
    </row>
    <row r="72" spans="1:14" x14ac:dyDescent="0.2">
      <c r="A72">
        <v>1991</v>
      </c>
      <c r="B72">
        <v>710.59429931640602</v>
      </c>
      <c r="C72">
        <v>270.94131469726602</v>
      </c>
      <c r="D72">
        <v>1887.51977539062</v>
      </c>
      <c r="E72" s="7"/>
      <c r="F72">
        <v>1991</v>
      </c>
      <c r="G72" s="57">
        <f t="shared" ref="G72:G99" si="6">(B72-$B$100)/$B$101</f>
        <v>1.2757628411195421</v>
      </c>
      <c r="H72" s="57">
        <f t="shared" ref="H72:H99" si="7">(C72-$C$100)/$C$101</f>
        <v>-0.61587768201493942</v>
      </c>
      <c r="I72" s="57">
        <f t="shared" ref="I72:I99" si="8">(D72-$D$100)/$D$101</f>
        <v>1.8935590035771868</v>
      </c>
      <c r="K72" s="15" t="s">
        <v>113</v>
      </c>
      <c r="L72" s="7">
        <f>_xlfn.COVARIANCE.S(H71:H99,G71:G99)</f>
        <v>-0.59631663888901365</v>
      </c>
      <c r="M72" s="7">
        <f>_xlfn.COVARIANCE.S(H71:H99,H71:H99)</f>
        <v>0.99999999999999978</v>
      </c>
      <c r="N72" s="7"/>
    </row>
    <row r="73" spans="1:14" x14ac:dyDescent="0.2">
      <c r="A73">
        <v>1992</v>
      </c>
      <c r="B73">
        <v>711.78240966796898</v>
      </c>
      <c r="C73">
        <v>270.356689453125</v>
      </c>
      <c r="D73">
        <v>1507.19519042969</v>
      </c>
      <c r="E73" s="7"/>
      <c r="F73">
        <v>1992</v>
      </c>
      <c r="G73" s="57">
        <f t="shared" si="6"/>
        <v>1.3045686570034405</v>
      </c>
      <c r="H73" s="57">
        <f t="shared" si="7"/>
        <v>-1.6238010606363615</v>
      </c>
      <c r="I73" s="57">
        <f t="shared" si="8"/>
        <v>-1.272174126757406</v>
      </c>
      <c r="K73" s="15" t="s">
        <v>57</v>
      </c>
      <c r="L73" s="7">
        <f>_xlfn.COVARIANCE.S(I71:I99,G71:G99)</f>
        <v>3.9087798404938777E-2</v>
      </c>
      <c r="M73" s="7">
        <f>_xlfn.COVARIANCE.S(I71:I99,H71:H99)</f>
        <v>0.15711791688852084</v>
      </c>
      <c r="N73" s="7">
        <f>_xlfn.COVARIANCE.S(I71:I99,I71:I99)</f>
        <v>0.99999999999999989</v>
      </c>
    </row>
    <row r="74" spans="1:14" x14ac:dyDescent="0.2">
      <c r="A74">
        <v>1993</v>
      </c>
      <c r="B74">
        <v>710.568359375</v>
      </c>
      <c r="C74">
        <v>271.26333618164102</v>
      </c>
      <c r="D74">
        <v>1632.02526855469</v>
      </c>
      <c r="E74" s="7"/>
      <c r="F74">
        <v>1993</v>
      </c>
      <c r="G74" s="57">
        <f t="shared" si="6"/>
        <v>1.2751339254845608</v>
      </c>
      <c r="H74" s="57">
        <f t="shared" si="7"/>
        <v>-6.0696417140167304E-2</v>
      </c>
      <c r="I74" s="57">
        <f t="shared" si="8"/>
        <v>-0.23311767442955039</v>
      </c>
    </row>
    <row r="75" spans="1:14" x14ac:dyDescent="0.2">
      <c r="A75">
        <v>1994</v>
      </c>
      <c r="B75">
        <v>706.80822753906205</v>
      </c>
      <c r="C75">
        <v>271.24139404296898</v>
      </c>
      <c r="D75">
        <v>1467.74755859375</v>
      </c>
      <c r="E75" s="7"/>
      <c r="F75">
        <v>1994</v>
      </c>
      <c r="G75" s="57">
        <f t="shared" si="6"/>
        <v>1.1839692746398589</v>
      </c>
      <c r="H75" s="57">
        <f t="shared" si="7"/>
        <v>-9.8525769817201361E-2</v>
      </c>
      <c r="I75" s="57">
        <f t="shared" si="8"/>
        <v>-1.600527012567051</v>
      </c>
    </row>
    <row r="76" spans="1:14" x14ac:dyDescent="0.2">
      <c r="A76">
        <v>1995</v>
      </c>
      <c r="B76">
        <v>696.88830566406205</v>
      </c>
      <c r="C76">
        <v>271.095947265625</v>
      </c>
      <c r="D76">
        <v>1718.70043945312</v>
      </c>
      <c r="E76" s="7"/>
      <c r="F76">
        <v>1995</v>
      </c>
      <c r="G76" s="57">
        <f t="shared" si="6"/>
        <v>0.9434600974089733</v>
      </c>
      <c r="H76" s="57">
        <f t="shared" si="7"/>
        <v>-0.3492833426372639</v>
      </c>
      <c r="I76" s="57">
        <f t="shared" si="8"/>
        <v>0.48834623019486456</v>
      </c>
    </row>
    <row r="77" spans="1:14" x14ac:dyDescent="0.2">
      <c r="A77">
        <v>1996</v>
      </c>
      <c r="B77">
        <v>692.43505859375</v>
      </c>
      <c r="C77">
        <v>270.84826660156199</v>
      </c>
      <c r="D77">
        <v>1716.86022949219</v>
      </c>
      <c r="E77" s="7"/>
      <c r="F77">
        <v>1996</v>
      </c>
      <c r="G77" s="57">
        <f t="shared" si="6"/>
        <v>0.83549082079744741</v>
      </c>
      <c r="H77" s="57">
        <f t="shared" si="7"/>
        <v>-0.77629728745653581</v>
      </c>
      <c r="I77" s="57">
        <f t="shared" si="8"/>
        <v>0.47302875172923692</v>
      </c>
    </row>
    <row r="78" spans="1:14" x14ac:dyDescent="0.2">
      <c r="A78">
        <v>1997</v>
      </c>
      <c r="B78">
        <v>692.38299560546898</v>
      </c>
      <c r="C78">
        <v>269.68783569335898</v>
      </c>
      <c r="D78">
        <v>1553.03967285156</v>
      </c>
      <c r="E78" s="7"/>
      <c r="F78">
        <v>1997</v>
      </c>
      <c r="G78" s="57">
        <f t="shared" si="6"/>
        <v>0.83422855012299713</v>
      </c>
      <c r="H78" s="57">
        <f t="shared" si="7"/>
        <v>-2.7769386442477737</v>
      </c>
      <c r="I78" s="57">
        <f t="shared" si="8"/>
        <v>-0.89057534880602851</v>
      </c>
    </row>
    <row r="79" spans="1:14" x14ac:dyDescent="0.2">
      <c r="A79">
        <v>1998</v>
      </c>
      <c r="B79">
        <v>692.98992919921898</v>
      </c>
      <c r="C79">
        <v>271.595703125</v>
      </c>
      <c r="D79">
        <v>1887.90283203125</v>
      </c>
      <c r="E79" s="7"/>
      <c r="F79">
        <v>1998</v>
      </c>
      <c r="G79" s="57">
        <f t="shared" si="6"/>
        <v>0.84894369618019294</v>
      </c>
      <c r="H79" s="57">
        <f t="shared" si="7"/>
        <v>0.51232094030334141</v>
      </c>
      <c r="I79" s="57">
        <f t="shared" si="8"/>
        <v>1.8967474777016289</v>
      </c>
    </row>
    <row r="80" spans="1:14" x14ac:dyDescent="0.2">
      <c r="A80">
        <v>1999</v>
      </c>
      <c r="B80">
        <v>684.11578369140602</v>
      </c>
      <c r="C80">
        <v>271.83551025390602</v>
      </c>
      <c r="D80">
        <v>1626.14172363281</v>
      </c>
      <c r="E80" s="7"/>
      <c r="F80">
        <v>1999</v>
      </c>
      <c r="G80" s="57">
        <f t="shared" si="6"/>
        <v>0.63378943774897389</v>
      </c>
      <c r="H80" s="57">
        <f t="shared" si="7"/>
        <v>0.92576051378531854</v>
      </c>
      <c r="I80" s="57">
        <f t="shared" si="8"/>
        <v>-0.28209092995790591</v>
      </c>
    </row>
    <row r="81" spans="1:9" x14ac:dyDescent="0.2">
      <c r="A81">
        <v>2000</v>
      </c>
      <c r="B81">
        <v>679.41540527343795</v>
      </c>
      <c r="C81">
        <v>270.76834106445301</v>
      </c>
      <c r="D81">
        <v>1791.52453613281</v>
      </c>
      <c r="E81" s="7"/>
      <c r="F81">
        <v>2000</v>
      </c>
      <c r="G81" s="57">
        <f t="shared" si="6"/>
        <v>0.51982844488789737</v>
      </c>
      <c r="H81" s="57">
        <f t="shared" si="7"/>
        <v>-0.91409294066917701</v>
      </c>
      <c r="I81" s="57">
        <f t="shared" si="8"/>
        <v>1.094517023937444</v>
      </c>
    </row>
    <row r="82" spans="1:9" x14ac:dyDescent="0.2">
      <c r="A82">
        <v>2001</v>
      </c>
      <c r="B82">
        <v>676.03564453125</v>
      </c>
      <c r="C82">
        <v>271.39816284179699</v>
      </c>
      <c r="D82">
        <v>1550.42590332031</v>
      </c>
      <c r="E82" s="7"/>
      <c r="F82">
        <v>2001</v>
      </c>
      <c r="G82" s="57">
        <f t="shared" si="6"/>
        <v>0.4378859169543422</v>
      </c>
      <c r="H82" s="57">
        <f t="shared" si="7"/>
        <v>0.17175153852810152</v>
      </c>
      <c r="I82" s="57">
        <f t="shared" si="8"/>
        <v>-0.912331756693747</v>
      </c>
    </row>
    <row r="83" spans="1:9" x14ac:dyDescent="0.2">
      <c r="A83">
        <v>2002</v>
      </c>
      <c r="B83">
        <v>670.602294921875</v>
      </c>
      <c r="C83">
        <v>270.72644042968801</v>
      </c>
      <c r="D83">
        <v>1602.60266113281</v>
      </c>
      <c r="E83" s="7"/>
      <c r="F83">
        <v>2002</v>
      </c>
      <c r="G83" s="57">
        <f t="shared" si="6"/>
        <v>0.30615398795076476</v>
      </c>
      <c r="H83" s="57">
        <f t="shared" si="7"/>
        <v>-0.98633174626638009</v>
      </c>
      <c r="I83" s="57">
        <f t="shared" si="8"/>
        <v>-0.47802459546344178</v>
      </c>
    </row>
    <row r="84" spans="1:9" x14ac:dyDescent="0.2">
      <c r="A84">
        <v>2003</v>
      </c>
      <c r="B84">
        <v>668.91522216796898</v>
      </c>
      <c r="C84">
        <v>271.13876342773398</v>
      </c>
      <c r="D84">
        <v>1723.873046875</v>
      </c>
      <c r="E84" s="7"/>
      <c r="F84">
        <v>2003</v>
      </c>
      <c r="G84" s="57">
        <f t="shared" si="6"/>
        <v>0.26525079485272618</v>
      </c>
      <c r="H84" s="57">
        <f t="shared" si="7"/>
        <v>-0.27546612176803853</v>
      </c>
      <c r="I84" s="57">
        <f t="shared" si="8"/>
        <v>0.53140180780718826</v>
      </c>
    </row>
    <row r="85" spans="1:9" x14ac:dyDescent="0.2">
      <c r="A85">
        <v>2004</v>
      </c>
      <c r="B85">
        <v>665.72003173828102</v>
      </c>
      <c r="C85">
        <v>270.86526489257801</v>
      </c>
      <c r="D85">
        <v>1703.73522949219</v>
      </c>
      <c r="E85" s="7"/>
      <c r="F85">
        <v>2004</v>
      </c>
      <c r="G85" s="57">
        <f t="shared" si="6"/>
        <v>0.18778318663728849</v>
      </c>
      <c r="H85" s="57">
        <f t="shared" si="7"/>
        <v>-0.74699137724591347</v>
      </c>
      <c r="I85" s="57">
        <f t="shared" si="8"/>
        <v>0.36377931327941937</v>
      </c>
    </row>
    <row r="86" spans="1:9" x14ac:dyDescent="0.2">
      <c r="A86">
        <v>2005</v>
      </c>
      <c r="B86">
        <v>663.63458251953102</v>
      </c>
      <c r="C86">
        <v>271.196533203125</v>
      </c>
      <c r="D86">
        <v>1530.61047363281</v>
      </c>
      <c r="E86" s="7"/>
      <c r="F86">
        <v>2005</v>
      </c>
      <c r="G86" s="57">
        <f t="shared" si="6"/>
        <v>0.13722132918734201</v>
      </c>
      <c r="H86" s="57">
        <f t="shared" si="7"/>
        <v>-0.17586811812747916</v>
      </c>
      <c r="I86" s="57">
        <f t="shared" si="8"/>
        <v>-1.0772707712462208</v>
      </c>
    </row>
    <row r="87" spans="1:9" x14ac:dyDescent="0.2">
      <c r="A87">
        <v>2006</v>
      </c>
      <c r="B87">
        <v>657.58074951171898</v>
      </c>
      <c r="C87">
        <v>271.50183105468801</v>
      </c>
      <c r="D87">
        <v>1437.69653320312</v>
      </c>
      <c r="E87" s="7"/>
      <c r="F87">
        <v>2006</v>
      </c>
      <c r="G87" s="57">
        <f t="shared" si="6"/>
        <v>-9.5542618051074682E-3</v>
      </c>
      <c r="H87" s="57">
        <f t="shared" si="7"/>
        <v>0.3504807611197277</v>
      </c>
      <c r="I87" s="57">
        <f t="shared" si="8"/>
        <v>-1.8506647381874348</v>
      </c>
    </row>
    <row r="88" spans="1:9" x14ac:dyDescent="0.2">
      <c r="A88">
        <v>2007</v>
      </c>
      <c r="B88">
        <v>650.12048339843795</v>
      </c>
      <c r="C88">
        <v>271.58053588867199</v>
      </c>
      <c r="D88">
        <v>1595.43518066406</v>
      </c>
      <c r="E88" s="7"/>
      <c r="F88">
        <v>2007</v>
      </c>
      <c r="G88" s="57">
        <f t="shared" si="6"/>
        <v>-0.19042891862579697</v>
      </c>
      <c r="H88" s="57">
        <f t="shared" si="7"/>
        <v>0.48617186063686174</v>
      </c>
      <c r="I88" s="57">
        <f t="shared" si="8"/>
        <v>-0.5376850309918968</v>
      </c>
    </row>
    <row r="89" spans="1:9" x14ac:dyDescent="0.2">
      <c r="A89">
        <v>2008</v>
      </c>
      <c r="B89">
        <v>643.29284667968795</v>
      </c>
      <c r="C89">
        <v>271.16589355468801</v>
      </c>
      <c r="D89">
        <v>1723.84716796875</v>
      </c>
      <c r="E89" s="7"/>
      <c r="F89">
        <v>2008</v>
      </c>
      <c r="G89" s="57">
        <f t="shared" si="6"/>
        <v>-0.35596543296028571</v>
      </c>
      <c r="H89" s="57">
        <f t="shared" si="7"/>
        <v>-0.22869241588382527</v>
      </c>
      <c r="I89" s="57">
        <f t="shared" si="8"/>
        <v>0.53118639782810195</v>
      </c>
    </row>
    <row r="90" spans="1:9" x14ac:dyDescent="0.2">
      <c r="A90">
        <v>2009</v>
      </c>
      <c r="B90">
        <v>638.542724609375</v>
      </c>
      <c r="C90">
        <v>272.07305908203102</v>
      </c>
      <c r="D90">
        <v>1625.35803222656</v>
      </c>
      <c r="E90" s="7"/>
      <c r="F90">
        <v>2009</v>
      </c>
      <c r="G90" s="57">
        <f t="shared" si="6"/>
        <v>-0.47113246403907028</v>
      </c>
      <c r="H90" s="57">
        <f t="shared" si="7"/>
        <v>1.3353066629309995</v>
      </c>
      <c r="I90" s="57">
        <f t="shared" si="8"/>
        <v>-0.28861419441891623</v>
      </c>
    </row>
    <row r="91" spans="1:9" x14ac:dyDescent="0.2">
      <c r="A91">
        <v>2010</v>
      </c>
      <c r="B91">
        <v>629.07470703125</v>
      </c>
      <c r="C91">
        <v>272.059326171875</v>
      </c>
      <c r="D91">
        <v>1906.65979003906</v>
      </c>
      <c r="E91" s="7"/>
      <c r="F91">
        <v>2010</v>
      </c>
      <c r="G91" s="57">
        <f t="shared" si="6"/>
        <v>-0.70068519100773974</v>
      </c>
      <c r="H91" s="57">
        <f t="shared" si="7"/>
        <v>1.3116304338569367</v>
      </c>
      <c r="I91" s="57">
        <f t="shared" si="8"/>
        <v>2.0528760208924899</v>
      </c>
    </row>
    <row r="92" spans="1:9" x14ac:dyDescent="0.2">
      <c r="A92">
        <v>2011</v>
      </c>
      <c r="B92">
        <v>623.57116699218795</v>
      </c>
      <c r="C92">
        <v>271.29541015625</v>
      </c>
      <c r="D92">
        <v>1615.44372558594</v>
      </c>
      <c r="E92" s="7"/>
      <c r="F92">
        <v>2011</v>
      </c>
      <c r="G92" s="57">
        <f t="shared" si="6"/>
        <v>-0.8341188917295056</v>
      </c>
      <c r="H92" s="57">
        <f t="shared" si="7"/>
        <v>-5.3992687914043462E-3</v>
      </c>
      <c r="I92" s="57">
        <f t="shared" si="8"/>
        <v>-0.37113857027469005</v>
      </c>
    </row>
    <row r="93" spans="1:9" x14ac:dyDescent="0.2">
      <c r="A93">
        <v>2012</v>
      </c>
      <c r="B93">
        <v>621.07562255859398</v>
      </c>
      <c r="C93">
        <v>271.13024902343801</v>
      </c>
      <c r="D93">
        <v>1689.2822265625</v>
      </c>
      <c r="E93" s="7"/>
      <c r="F93">
        <v>2012</v>
      </c>
      <c r="G93" s="57">
        <f t="shared" si="6"/>
        <v>-0.89462353541822459</v>
      </c>
      <c r="H93" s="57">
        <f t="shared" si="7"/>
        <v>-0.29014538379263249</v>
      </c>
      <c r="I93" s="57">
        <f t="shared" si="8"/>
        <v>0.24347588821410882</v>
      </c>
    </row>
    <row r="94" spans="1:9" x14ac:dyDescent="0.2">
      <c r="A94">
        <v>2013</v>
      </c>
      <c r="B94">
        <v>616.95098876953102</v>
      </c>
      <c r="C94">
        <v>271.27243041992199</v>
      </c>
      <c r="D94">
        <v>1569.94946289062</v>
      </c>
      <c r="E94" s="7"/>
      <c r="F94">
        <v>2013</v>
      </c>
      <c r="G94" s="57">
        <f t="shared" si="6"/>
        <v>-0.99462556078561093</v>
      </c>
      <c r="H94" s="57">
        <f t="shared" si="7"/>
        <v>-4.5017492109129434E-2</v>
      </c>
      <c r="I94" s="57">
        <f t="shared" si="8"/>
        <v>-0.74982220091485718</v>
      </c>
    </row>
    <row r="95" spans="1:9" x14ac:dyDescent="0.2">
      <c r="A95">
        <v>2014</v>
      </c>
      <c r="B95">
        <v>608.52880859375</v>
      </c>
      <c r="C95">
        <v>271.56158447265602</v>
      </c>
      <c r="D95">
        <v>1650.01147460938</v>
      </c>
      <c r="E95" s="7"/>
      <c r="F95">
        <v>2014</v>
      </c>
      <c r="G95" s="57">
        <f t="shared" si="6"/>
        <v>-1.1988218891531033</v>
      </c>
      <c r="H95" s="57">
        <f t="shared" si="7"/>
        <v>0.45349866451352605</v>
      </c>
      <c r="I95" s="57">
        <f t="shared" si="8"/>
        <v>-8.3404690710114859E-2</v>
      </c>
    </row>
    <row r="96" spans="1:9" x14ac:dyDescent="0.2">
      <c r="A96">
        <v>2015</v>
      </c>
      <c r="B96">
        <v>600.37091064453102</v>
      </c>
      <c r="C96">
        <v>271.36380004882801</v>
      </c>
      <c r="D96">
        <v>1557.90112304688</v>
      </c>
      <c r="E96" s="7"/>
      <c r="F96">
        <v>2015</v>
      </c>
      <c r="G96" s="57">
        <f t="shared" si="6"/>
        <v>-1.3966106770512121</v>
      </c>
      <c r="H96" s="57">
        <f t="shared" si="7"/>
        <v>0.11250835199918474</v>
      </c>
      <c r="I96" s="57">
        <f t="shared" si="8"/>
        <v>-0.85010977136675492</v>
      </c>
    </row>
    <row r="97" spans="1:9" x14ac:dyDescent="0.2">
      <c r="A97">
        <v>2016</v>
      </c>
      <c r="B97">
        <v>594.73919677734398</v>
      </c>
      <c r="C97">
        <v>272.41687011718801</v>
      </c>
      <c r="D97">
        <v>1703.27856445312</v>
      </c>
      <c r="E97" s="7"/>
      <c r="F97">
        <v>2016</v>
      </c>
      <c r="G97" s="57">
        <f t="shared" si="6"/>
        <v>-1.5331519609105595</v>
      </c>
      <c r="H97" s="57">
        <f t="shared" si="7"/>
        <v>1.9280542112718473</v>
      </c>
      <c r="I97" s="57">
        <f t="shared" si="8"/>
        <v>0.35997814001632894</v>
      </c>
    </row>
    <row r="98" spans="1:9" x14ac:dyDescent="0.2">
      <c r="A98">
        <v>2017</v>
      </c>
      <c r="B98">
        <v>587.40966796875</v>
      </c>
      <c r="C98">
        <v>272.50152587890602</v>
      </c>
      <c r="D98">
        <v>1658.69873046875</v>
      </c>
      <c r="E98" s="7"/>
      <c r="F98">
        <v>2017</v>
      </c>
      <c r="G98" s="57">
        <f t="shared" si="6"/>
        <v>-1.7108568829309267</v>
      </c>
      <c r="H98" s="57">
        <f t="shared" si="7"/>
        <v>2.0740050100539902</v>
      </c>
      <c r="I98" s="57">
        <f t="shared" si="8"/>
        <v>-1.109399933441509E-2</v>
      </c>
    </row>
    <row r="99" spans="1:9" x14ac:dyDescent="0.2">
      <c r="A99">
        <v>2018</v>
      </c>
      <c r="B99">
        <v>576.51232910156205</v>
      </c>
      <c r="C99">
        <v>271.71249389648398</v>
      </c>
      <c r="D99">
        <v>1708.41369628906</v>
      </c>
      <c r="E99" s="7"/>
      <c r="F99">
        <v>2018</v>
      </c>
      <c r="G99" s="57">
        <f t="shared" si="6"/>
        <v>-1.9750636012881242</v>
      </c>
      <c r="H99" s="57">
        <f t="shared" si="7"/>
        <v>0.71367411512029688</v>
      </c>
      <c r="I99" s="57">
        <f t="shared" si="8"/>
        <v>0.40272177959287947</v>
      </c>
    </row>
    <row r="100" spans="1:9" x14ac:dyDescent="0.2">
      <c r="A100" s="15" t="s">
        <v>117</v>
      </c>
      <c r="B100" s="7">
        <f>AVERAGE(B71:B99)</f>
        <v>657.97481984105605</v>
      </c>
      <c r="C100" s="7">
        <f>AVERAGE(C71:C99)</f>
        <v>271.29854189116389</v>
      </c>
      <c r="D100" s="7">
        <f>AVERAGE(D71:D99)</f>
        <v>1660.0315404431562</v>
      </c>
      <c r="G100" s="7">
        <f>AVERAGE(G71:G99)</f>
        <v>4.2877578882075013E-16</v>
      </c>
      <c r="H100" s="7">
        <f>AVERAGE(H71:H99)</f>
        <v>-1.081012674011743E-13</v>
      </c>
      <c r="I100" s="7">
        <f>AVERAGE(I71:I99)</f>
        <v>-3.3689526264487507E-16</v>
      </c>
    </row>
    <row r="101" spans="1:9" x14ac:dyDescent="0.2">
      <c r="A101" s="15" t="s">
        <v>118</v>
      </c>
      <c r="B101" s="7">
        <f>_xlfn.STDEV.S(B71:B99)</f>
        <v>41.245502517673188</v>
      </c>
      <c r="C101" s="7">
        <f>_xlfn.STDEV.S(C71:C99)</f>
        <v>0.58002945118768712</v>
      </c>
      <c r="D101" s="7">
        <f>_xlfn.STDEV.S(D71:D99)</f>
        <v>120.13791728576082</v>
      </c>
      <c r="G101" s="7">
        <f>_xlfn.STDEV.S(G71:G99)</f>
        <v>0.99999999999999989</v>
      </c>
      <c r="H101" s="7">
        <f>_xlfn.STDEV.S(H71:H99)</f>
        <v>0.99999999999999978</v>
      </c>
      <c r="I101" s="7">
        <f>_xlfn.STDEV.S(I71:I99)</f>
        <v>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2E0FD-96F6-48D4-A0A3-9609BA78900F}">
  <dimension ref="A1:L175"/>
  <sheetViews>
    <sheetView topLeftCell="A57" workbookViewId="0">
      <selection activeCell="L91" sqref="L91"/>
    </sheetView>
  </sheetViews>
  <sheetFormatPr defaultRowHeight="12.75" x14ac:dyDescent="0.2"/>
  <sheetData>
    <row r="1" spans="1:11" x14ac:dyDescent="0.2">
      <c r="A1" s="15" t="s">
        <v>133</v>
      </c>
    </row>
    <row r="2" spans="1:11" x14ac:dyDescent="0.2">
      <c r="B2" s="15" t="s">
        <v>115</v>
      </c>
      <c r="F2" s="15" t="s">
        <v>120</v>
      </c>
      <c r="J2" s="15" t="s">
        <v>121</v>
      </c>
    </row>
    <row r="3" spans="1:11" x14ac:dyDescent="0.2">
      <c r="A3" s="58">
        <v>1990</v>
      </c>
      <c r="B3" s="7">
        <v>117.65859985351599</v>
      </c>
      <c r="C3" s="7">
        <f>B3/$B$3</f>
        <v>1</v>
      </c>
      <c r="E3" s="15">
        <v>1990</v>
      </c>
      <c r="F3" s="7">
        <v>208.876220703125</v>
      </c>
      <c r="G3" s="7">
        <f>F3/$F$3</f>
        <v>1</v>
      </c>
      <c r="I3">
        <v>1990</v>
      </c>
      <c r="J3" s="7">
        <v>31.873733520507798</v>
      </c>
      <c r="K3" s="7">
        <f>J3/$J$3</f>
        <v>1</v>
      </c>
    </row>
    <row r="4" spans="1:11" x14ac:dyDescent="0.2">
      <c r="A4" s="58">
        <v>1991</v>
      </c>
      <c r="B4" s="7">
        <v>119.00571441650401</v>
      </c>
      <c r="C4" s="7">
        <f t="shared" ref="C4:C31" si="0">B4/$B$3</f>
        <v>1.0114493506183582</v>
      </c>
      <c r="E4" s="15">
        <v>1991</v>
      </c>
      <c r="F4" s="7">
        <v>213.68690490722699</v>
      </c>
      <c r="G4" s="7">
        <f t="shared" ref="G4:G31" si="1">F4/$F$3</f>
        <v>1.0230312679342251</v>
      </c>
      <c r="I4">
        <v>1991</v>
      </c>
      <c r="J4" s="7">
        <v>31.8010368347168</v>
      </c>
      <c r="K4" s="7">
        <f t="shared" ref="K4:K31" si="2">J4/$J$3</f>
        <v>0.99771922904029353</v>
      </c>
    </row>
    <row r="5" spans="1:11" x14ac:dyDescent="0.2">
      <c r="A5" s="58">
        <v>1992</v>
      </c>
      <c r="B5" s="7">
        <v>120.300430297852</v>
      </c>
      <c r="C5" s="7">
        <f t="shared" si="0"/>
        <v>1.0224533561305766</v>
      </c>
      <c r="E5" s="15">
        <v>1992</v>
      </c>
      <c r="F5" s="7">
        <v>218.45153808593801</v>
      </c>
      <c r="G5" s="7">
        <f t="shared" si="1"/>
        <v>1.0458420654614504</v>
      </c>
      <c r="I5">
        <v>1992</v>
      </c>
      <c r="J5" s="7">
        <v>31.751766204833999</v>
      </c>
      <c r="K5" s="7">
        <f t="shared" si="2"/>
        <v>0.99617342237001116</v>
      </c>
    </row>
    <row r="6" spans="1:11" x14ac:dyDescent="0.2">
      <c r="A6" s="58">
        <v>1993</v>
      </c>
      <c r="B6" s="7">
        <v>121.550704956055</v>
      </c>
      <c r="C6" s="7">
        <f t="shared" si="0"/>
        <v>1.0330796482992712</v>
      </c>
      <c r="E6" s="15">
        <v>1993</v>
      </c>
      <c r="F6" s="7">
        <v>223.142654418945</v>
      </c>
      <c r="G6" s="7">
        <f t="shared" si="1"/>
        <v>1.0683008992971814</v>
      </c>
      <c r="I6">
        <v>1993</v>
      </c>
      <c r="J6" s="7">
        <v>31.7109260559082</v>
      </c>
      <c r="K6" s="7">
        <f t="shared" si="2"/>
        <v>0.99489211188595628</v>
      </c>
    </row>
    <row r="7" spans="1:11" x14ac:dyDescent="0.2">
      <c r="A7" s="58">
        <v>1994</v>
      </c>
      <c r="B7" s="7">
        <v>122.78172302246099</v>
      </c>
      <c r="C7" s="7">
        <f t="shared" si="0"/>
        <v>1.0435422754930217</v>
      </c>
      <c r="E7" s="15">
        <v>1994</v>
      </c>
      <c r="F7" s="7">
        <v>227.79566955566401</v>
      </c>
      <c r="G7" s="7">
        <f t="shared" si="1"/>
        <v>1.0905773227265978</v>
      </c>
      <c r="I7">
        <v>1994</v>
      </c>
      <c r="J7" s="7">
        <v>31.670213699340799</v>
      </c>
      <c r="K7" s="7">
        <f t="shared" si="2"/>
        <v>0.9936148107332311</v>
      </c>
    </row>
    <row r="8" spans="1:11" x14ac:dyDescent="0.2">
      <c r="A8" s="58">
        <v>1995</v>
      </c>
      <c r="B8" s="7">
        <v>123.96029663085901</v>
      </c>
      <c r="C8" s="7">
        <f t="shared" si="0"/>
        <v>1.053559168519671</v>
      </c>
      <c r="E8" s="15">
        <v>1995</v>
      </c>
      <c r="F8" s="7">
        <v>232.39421081543</v>
      </c>
      <c r="G8" s="7">
        <f t="shared" si="1"/>
        <v>1.1125929511417723</v>
      </c>
      <c r="I8">
        <v>1995</v>
      </c>
      <c r="J8" s="7">
        <v>31.623044967651399</v>
      </c>
      <c r="K8" s="7">
        <f t="shared" si="2"/>
        <v>0.99213494858720885</v>
      </c>
    </row>
    <row r="9" spans="1:11" x14ac:dyDescent="0.2">
      <c r="A9" s="58">
        <v>1996</v>
      </c>
      <c r="B9" s="7">
        <v>125.10349273681599</v>
      </c>
      <c r="C9" s="7">
        <f t="shared" si="0"/>
        <v>1.0632753822718342</v>
      </c>
      <c r="E9" s="15">
        <v>1996</v>
      </c>
      <c r="F9" s="7">
        <v>236.97244262695301</v>
      </c>
      <c r="G9" s="7">
        <f t="shared" si="1"/>
        <v>1.1345113475782438</v>
      </c>
      <c r="I9">
        <v>1996</v>
      </c>
      <c r="J9" s="7">
        <v>31.5780849456787</v>
      </c>
      <c r="K9" s="7">
        <f t="shared" si="2"/>
        <v>0.99072438204834479</v>
      </c>
    </row>
    <row r="10" spans="1:11" x14ac:dyDescent="0.2">
      <c r="A10" s="58">
        <v>1997</v>
      </c>
      <c r="B10" s="7">
        <v>126.21640777587901</v>
      </c>
      <c r="C10" s="7">
        <f t="shared" si="0"/>
        <v>1.0727342322024689</v>
      </c>
      <c r="E10" s="15">
        <v>1997</v>
      </c>
      <c r="F10" s="7">
        <v>241.53196716308599</v>
      </c>
      <c r="G10" s="7">
        <f t="shared" si="1"/>
        <v>1.1563401824776143</v>
      </c>
      <c r="I10">
        <v>1997</v>
      </c>
      <c r="J10" s="7">
        <v>31.542890548706101</v>
      </c>
      <c r="K10" s="7">
        <f t="shared" si="2"/>
        <v>0.9896202002319926</v>
      </c>
    </row>
    <row r="11" spans="1:11" x14ac:dyDescent="0.2">
      <c r="A11" s="58">
        <v>1998</v>
      </c>
      <c r="B11" s="7">
        <v>127.255012512207</v>
      </c>
      <c r="C11" s="7">
        <f t="shared" si="0"/>
        <v>1.0815615065166377</v>
      </c>
      <c r="E11" s="15">
        <v>1998</v>
      </c>
      <c r="F11" s="7">
        <v>246.05931091308599</v>
      </c>
      <c r="G11" s="7">
        <f t="shared" si="1"/>
        <v>1.1780149510786544</v>
      </c>
      <c r="I11">
        <v>1998</v>
      </c>
      <c r="J11" s="7">
        <v>31.534053802490199</v>
      </c>
      <c r="K11" s="7">
        <f t="shared" si="2"/>
        <v>0.98934295796257921</v>
      </c>
    </row>
    <row r="12" spans="1:11" x14ac:dyDescent="0.2">
      <c r="A12" s="58">
        <v>1999</v>
      </c>
      <c r="B12" s="7">
        <v>128.230545043945</v>
      </c>
      <c r="C12" s="7">
        <f t="shared" si="0"/>
        <v>1.0898527196787229</v>
      </c>
      <c r="E12" s="15">
        <v>1999</v>
      </c>
      <c r="F12" s="7">
        <v>250.57194519043</v>
      </c>
      <c r="G12" s="7">
        <f t="shared" si="1"/>
        <v>1.1996192977206677</v>
      </c>
      <c r="I12">
        <v>1999</v>
      </c>
      <c r="J12" s="7">
        <v>31.5424404144287</v>
      </c>
      <c r="K12" s="7">
        <f t="shared" si="2"/>
        <v>0.9896060778111877</v>
      </c>
    </row>
    <row r="13" spans="1:11" x14ac:dyDescent="0.2">
      <c r="A13" s="58">
        <v>2000</v>
      </c>
      <c r="B13" s="7">
        <v>129.18818664550801</v>
      </c>
      <c r="C13" s="7">
        <f t="shared" si="0"/>
        <v>1.0979918748510202</v>
      </c>
      <c r="E13" s="15">
        <v>2000</v>
      </c>
      <c r="F13" s="7">
        <v>255.06976318359401</v>
      </c>
      <c r="G13" s="7">
        <f t="shared" si="1"/>
        <v>1.2211527110408786</v>
      </c>
      <c r="I13">
        <v>2000</v>
      </c>
      <c r="J13" s="7">
        <v>31.564744949340799</v>
      </c>
      <c r="K13" s="7">
        <f t="shared" si="2"/>
        <v>0.99030585573013608</v>
      </c>
    </row>
    <row r="14" spans="1:11" x14ac:dyDescent="0.2">
      <c r="A14" s="58">
        <v>2001</v>
      </c>
      <c r="B14" s="7">
        <v>129.13032531738301</v>
      </c>
      <c r="C14" s="7">
        <f t="shared" si="0"/>
        <v>1.0975001018042814</v>
      </c>
      <c r="E14" s="15">
        <v>2001</v>
      </c>
      <c r="F14" s="7">
        <v>259.29888916015602</v>
      </c>
      <c r="G14" s="7">
        <f t="shared" si="1"/>
        <v>1.2413997547796336</v>
      </c>
      <c r="I14">
        <v>2001</v>
      </c>
      <c r="J14" s="7">
        <v>31.1677341461182</v>
      </c>
      <c r="K14" s="7">
        <f t="shared" si="2"/>
        <v>0.97785011994483317</v>
      </c>
    </row>
    <row r="15" spans="1:11" x14ac:dyDescent="0.2">
      <c r="A15" s="58">
        <v>2002</v>
      </c>
      <c r="B15" s="7">
        <v>130.11480712890599</v>
      </c>
      <c r="C15" s="7">
        <f t="shared" si="0"/>
        <v>1.1058673763830087</v>
      </c>
      <c r="E15" s="15">
        <v>2002</v>
      </c>
      <c r="F15" s="7">
        <v>260.786376953125</v>
      </c>
      <c r="G15" s="7">
        <f t="shared" si="1"/>
        <v>1.2485211388604149</v>
      </c>
      <c r="I15">
        <v>2002</v>
      </c>
      <c r="J15" s="7">
        <v>29.592094421386701</v>
      </c>
      <c r="K15" s="7">
        <f t="shared" si="2"/>
        <v>0.92841632130565832</v>
      </c>
    </row>
    <row r="16" spans="1:11" x14ac:dyDescent="0.2">
      <c r="A16" s="58">
        <v>2003</v>
      </c>
      <c r="B16" s="7">
        <v>130.85403442382801</v>
      </c>
      <c r="C16" s="7">
        <f t="shared" si="0"/>
        <v>1.1121501920534516</v>
      </c>
      <c r="E16" s="15">
        <v>2003</v>
      </c>
      <c r="F16" s="7">
        <v>262.95578002929699</v>
      </c>
      <c r="G16" s="7">
        <f t="shared" si="1"/>
        <v>1.2589072089878295</v>
      </c>
      <c r="I16">
        <v>2003</v>
      </c>
      <c r="J16" s="7">
        <v>29.825635910034201</v>
      </c>
      <c r="K16" s="7">
        <f t="shared" si="2"/>
        <v>0.93574340423107838</v>
      </c>
    </row>
    <row r="17" spans="1:11" x14ac:dyDescent="0.2">
      <c r="A17" s="58">
        <v>2004</v>
      </c>
      <c r="B17" s="7">
        <v>132.56468200683599</v>
      </c>
      <c r="C17" s="7">
        <f t="shared" si="0"/>
        <v>1.1266892702435516</v>
      </c>
      <c r="E17" s="15">
        <v>2004</v>
      </c>
      <c r="F17" s="7">
        <v>264.90701293945301</v>
      </c>
      <c r="G17" s="7">
        <f t="shared" si="1"/>
        <v>1.2682487841254289</v>
      </c>
      <c r="I17">
        <v>2004</v>
      </c>
      <c r="J17" s="7">
        <v>29.599189758300799</v>
      </c>
      <c r="K17" s="7">
        <f t="shared" si="2"/>
        <v>0.92863892895560729</v>
      </c>
    </row>
    <row r="18" spans="1:11" x14ac:dyDescent="0.2">
      <c r="A18" s="58">
        <v>2005</v>
      </c>
      <c r="B18" s="7">
        <v>133.38775634765599</v>
      </c>
      <c r="C18" s="7">
        <f t="shared" si="0"/>
        <v>1.1336847158960133</v>
      </c>
      <c r="E18" s="15">
        <v>2005</v>
      </c>
      <c r="F18" s="7">
        <v>266.72604370117199</v>
      </c>
      <c r="G18" s="7">
        <f t="shared" si="1"/>
        <v>1.2769574382536761</v>
      </c>
      <c r="I18">
        <v>2005</v>
      </c>
      <c r="J18" s="7">
        <v>30.2244358062744</v>
      </c>
      <c r="K18" s="7">
        <f t="shared" si="2"/>
        <v>0.94825527065499782</v>
      </c>
    </row>
    <row r="19" spans="1:11" x14ac:dyDescent="0.2">
      <c r="A19" s="58">
        <v>2006</v>
      </c>
      <c r="B19" s="7">
        <v>134.92247009277301</v>
      </c>
      <c r="C19" s="7">
        <f t="shared" si="0"/>
        <v>1.1467285031502192</v>
      </c>
      <c r="E19" s="15">
        <v>2006</v>
      </c>
      <c r="F19" s="7">
        <v>267.96212768554699</v>
      </c>
      <c r="G19" s="7">
        <f t="shared" si="1"/>
        <v>1.2828752204704075</v>
      </c>
      <c r="I19">
        <v>2006</v>
      </c>
      <c r="J19" s="7">
        <v>29.826787948608398</v>
      </c>
      <c r="K19" s="7">
        <f t="shared" si="2"/>
        <v>0.93577954805381114</v>
      </c>
    </row>
    <row r="20" spans="1:11" x14ac:dyDescent="0.2">
      <c r="A20" s="58">
        <v>2007</v>
      </c>
      <c r="B20" s="7">
        <v>134.89805603027301</v>
      </c>
      <c r="C20" s="7">
        <f t="shared" si="0"/>
        <v>1.1465210039743801</v>
      </c>
      <c r="E20" s="15">
        <v>2007</v>
      </c>
      <c r="F20" s="7">
        <v>269.26010131835898</v>
      </c>
      <c r="G20" s="7">
        <f t="shared" si="1"/>
        <v>1.2890893008881914</v>
      </c>
      <c r="I20">
        <v>2007</v>
      </c>
      <c r="J20" s="7">
        <v>29.622482299804702</v>
      </c>
      <c r="K20" s="7">
        <f t="shared" si="2"/>
        <v>0.92936970439140354</v>
      </c>
    </row>
    <row r="21" spans="1:11" x14ac:dyDescent="0.2">
      <c r="A21" s="58">
        <v>2008</v>
      </c>
      <c r="B21" s="7">
        <v>135.85925292968801</v>
      </c>
      <c r="C21" s="7">
        <f t="shared" si="0"/>
        <v>1.1546903762141627</v>
      </c>
      <c r="E21" s="15">
        <v>2008</v>
      </c>
      <c r="F21" s="7">
        <v>271.55264282226602</v>
      </c>
      <c r="G21" s="7">
        <f t="shared" si="1"/>
        <v>1.300064899241081</v>
      </c>
      <c r="I21">
        <v>2008</v>
      </c>
      <c r="J21" s="7">
        <v>28.303552627563501</v>
      </c>
      <c r="K21" s="7">
        <f t="shared" si="2"/>
        <v>0.88798987446364841</v>
      </c>
    </row>
    <row r="22" spans="1:11" x14ac:dyDescent="0.2">
      <c r="A22" s="58">
        <v>2009</v>
      </c>
      <c r="B22" s="7">
        <v>135.99526977539099</v>
      </c>
      <c r="C22" s="7">
        <f t="shared" si="0"/>
        <v>1.1558464059975557</v>
      </c>
      <c r="E22" s="15">
        <v>2009</v>
      </c>
      <c r="F22" s="7">
        <v>271.96499633789102</v>
      </c>
      <c r="G22" s="7">
        <f t="shared" si="1"/>
        <v>1.3020390517522522</v>
      </c>
      <c r="I22">
        <v>2009</v>
      </c>
      <c r="J22" s="7">
        <v>28.346729278564499</v>
      </c>
      <c r="K22" s="7">
        <f t="shared" si="2"/>
        <v>0.8893444898861943</v>
      </c>
    </row>
    <row r="23" spans="1:11" x14ac:dyDescent="0.2">
      <c r="A23" s="58">
        <v>2010</v>
      </c>
      <c r="B23" s="7">
        <v>135.57403564453099</v>
      </c>
      <c r="C23" s="7">
        <f t="shared" si="0"/>
        <v>1.1522662670924146</v>
      </c>
      <c r="E23" s="15">
        <v>2010</v>
      </c>
      <c r="F23" s="7">
        <v>271.49819946289102</v>
      </c>
      <c r="G23" s="7">
        <f t="shared" si="1"/>
        <v>1.2998042503304883</v>
      </c>
      <c r="I23">
        <v>2010</v>
      </c>
      <c r="J23" s="7">
        <v>28.602067947387699</v>
      </c>
      <c r="K23" s="7">
        <f t="shared" si="2"/>
        <v>0.8973554330867739</v>
      </c>
    </row>
    <row r="24" spans="1:11" x14ac:dyDescent="0.2">
      <c r="A24" s="58">
        <v>2011</v>
      </c>
      <c r="B24" s="7">
        <v>138.05844116210901</v>
      </c>
      <c r="C24" s="7">
        <f t="shared" si="0"/>
        <v>1.1733816425997814</v>
      </c>
      <c r="E24" s="15">
        <v>2011</v>
      </c>
      <c r="F24" s="7">
        <v>271.96081542968801</v>
      </c>
      <c r="G24" s="7">
        <f t="shared" si="1"/>
        <v>1.30201903555228</v>
      </c>
      <c r="I24">
        <v>2011</v>
      </c>
      <c r="J24" s="7">
        <v>28.828245162963899</v>
      </c>
      <c r="K24" s="7">
        <f t="shared" si="2"/>
        <v>0.90445147081422361</v>
      </c>
    </row>
    <row r="25" spans="1:11" x14ac:dyDescent="0.2">
      <c r="A25" s="58">
        <v>2012</v>
      </c>
      <c r="B25" s="7">
        <v>139.17185974121099</v>
      </c>
      <c r="C25" s="7">
        <f t="shared" si="0"/>
        <v>1.1828447722009172</v>
      </c>
      <c r="E25" s="15">
        <v>2012</v>
      </c>
      <c r="F25" s="7">
        <v>273.61514282226602</v>
      </c>
      <c r="G25" s="7">
        <f t="shared" si="1"/>
        <v>1.3099391682845229</v>
      </c>
      <c r="I25">
        <v>2012</v>
      </c>
      <c r="J25" s="7">
        <v>28.9398517608643</v>
      </c>
      <c r="K25" s="7">
        <f t="shared" si="2"/>
        <v>0.90795299340267699</v>
      </c>
    </row>
    <row r="26" spans="1:11" x14ac:dyDescent="0.2">
      <c r="A26" s="58">
        <v>2013</v>
      </c>
      <c r="B26" s="7">
        <v>140.10012817382801</v>
      </c>
      <c r="C26" s="7">
        <f t="shared" si="0"/>
        <v>1.1907342799272773</v>
      </c>
      <c r="E26" s="15">
        <v>2013</v>
      </c>
      <c r="F26" s="7">
        <v>274.14462280273398</v>
      </c>
      <c r="G26" s="7">
        <f t="shared" si="1"/>
        <v>1.3124740666022232</v>
      </c>
      <c r="I26">
        <v>2013</v>
      </c>
      <c r="J26" s="7">
        <v>28.917631149291999</v>
      </c>
      <c r="K26" s="7">
        <f t="shared" si="2"/>
        <v>0.90725584847743612</v>
      </c>
    </row>
    <row r="27" spans="1:11" x14ac:dyDescent="0.2">
      <c r="A27" s="58">
        <v>2014</v>
      </c>
      <c r="B27" s="7">
        <v>140.82258605957</v>
      </c>
      <c r="C27" s="7">
        <f t="shared" si="0"/>
        <v>1.1968745696013126</v>
      </c>
      <c r="E27" s="15">
        <v>2014</v>
      </c>
      <c r="F27" s="7">
        <v>274.54644775390602</v>
      </c>
      <c r="G27" s="7">
        <f t="shared" si="1"/>
        <v>1.3143978133543399</v>
      </c>
      <c r="I27">
        <v>2014</v>
      </c>
      <c r="J27" s="7">
        <v>28.9023323059082</v>
      </c>
      <c r="K27" s="7">
        <f t="shared" si="2"/>
        <v>0.90677586569242741</v>
      </c>
    </row>
    <row r="28" spans="1:11" x14ac:dyDescent="0.2">
      <c r="A28" s="58">
        <v>2015</v>
      </c>
      <c r="B28" s="7">
        <v>142.06140136718801</v>
      </c>
      <c r="C28" s="7">
        <f t="shared" si="0"/>
        <v>1.2074034668443556</v>
      </c>
      <c r="E28" s="15">
        <v>2015</v>
      </c>
      <c r="F28" s="7">
        <v>275.40194702148398</v>
      </c>
      <c r="G28" s="7">
        <f t="shared" si="1"/>
        <v>1.3184935369589617</v>
      </c>
      <c r="I28">
        <v>2015</v>
      </c>
      <c r="J28" s="7">
        <v>28.9899291992188</v>
      </c>
      <c r="K28" s="7">
        <f t="shared" si="2"/>
        <v>0.90952411271702649</v>
      </c>
    </row>
    <row r="29" spans="1:11" x14ac:dyDescent="0.2">
      <c r="A29" s="58">
        <v>2016</v>
      </c>
      <c r="B29" s="7">
        <v>142.52935791015599</v>
      </c>
      <c r="C29" s="7">
        <f t="shared" si="0"/>
        <v>1.2113807072972471</v>
      </c>
      <c r="E29" s="15">
        <v>2016</v>
      </c>
      <c r="F29" s="7">
        <v>276.10482788085898</v>
      </c>
      <c r="G29" s="7">
        <f t="shared" si="1"/>
        <v>1.3218585962127578</v>
      </c>
      <c r="I29">
        <v>2016</v>
      </c>
      <c r="J29" s="7">
        <v>29.078174591064499</v>
      </c>
      <c r="K29" s="7">
        <f t="shared" si="2"/>
        <v>0.91229270560210285</v>
      </c>
    </row>
    <row r="30" spans="1:11" x14ac:dyDescent="0.2">
      <c r="A30" s="58">
        <v>2017</v>
      </c>
      <c r="B30" s="7">
        <v>142.996994018555</v>
      </c>
      <c r="C30" s="7">
        <f t="shared" si="0"/>
        <v>1.2153552243234673</v>
      </c>
      <c r="E30" s="15">
        <v>2017</v>
      </c>
      <c r="F30" s="7">
        <v>276.80926513671898</v>
      </c>
      <c r="G30" s="7">
        <f t="shared" si="1"/>
        <v>1.3252311067526781</v>
      </c>
      <c r="I30">
        <v>2017</v>
      </c>
      <c r="J30" s="7">
        <v>29.169084548950199</v>
      </c>
      <c r="K30" s="7">
        <f t="shared" si="2"/>
        <v>0.91514489603744076</v>
      </c>
    </row>
    <row r="31" spans="1:11" x14ac:dyDescent="0.2">
      <c r="A31" s="58">
        <v>2018</v>
      </c>
      <c r="B31" s="7">
        <v>143.46311950683599</v>
      </c>
      <c r="C31" s="7">
        <f t="shared" si="0"/>
        <v>1.2193169023381751</v>
      </c>
      <c r="E31" s="15">
        <v>2018</v>
      </c>
      <c r="F31" s="7">
        <v>277.511474609375</v>
      </c>
      <c r="G31" s="7">
        <f t="shared" si="1"/>
        <v>1.3285929517261854</v>
      </c>
      <c r="I31">
        <v>2018</v>
      </c>
      <c r="J31" s="7">
        <v>29.259788513183601</v>
      </c>
      <c r="K31" s="7">
        <f t="shared" si="2"/>
        <v>0.91799062367003958</v>
      </c>
    </row>
    <row r="33" spans="1:11" x14ac:dyDescent="0.2">
      <c r="A33" t="s">
        <v>134</v>
      </c>
    </row>
    <row r="34" spans="1:11" x14ac:dyDescent="0.2">
      <c r="B34" s="15" t="s">
        <v>115</v>
      </c>
      <c r="F34" s="15" t="s">
        <v>120</v>
      </c>
      <c r="J34" s="15" t="s">
        <v>121</v>
      </c>
    </row>
    <row r="35" spans="1:11" x14ac:dyDescent="0.2">
      <c r="A35" s="58">
        <v>1990</v>
      </c>
      <c r="B35" s="7">
        <v>13.3623600006104</v>
      </c>
      <c r="C35" s="7">
        <f>B35/847043*100000</f>
        <v>1.5775303025478518</v>
      </c>
      <c r="E35" s="15">
        <v>1990</v>
      </c>
      <c r="F35" s="7">
        <v>20.9973659515381</v>
      </c>
      <c r="G35" s="7">
        <f>F35/947949*100000</f>
        <v>2.2150311832744269</v>
      </c>
      <c r="I35">
        <v>1990</v>
      </c>
      <c r="J35" s="7">
        <v>2.7760419845581099</v>
      </c>
      <c r="K35" s="7">
        <f>J35/544107*100000</f>
        <v>0.51020148326673065</v>
      </c>
    </row>
    <row r="36" spans="1:11" x14ac:dyDescent="0.2">
      <c r="A36" s="58">
        <v>1991</v>
      </c>
      <c r="B36" s="7">
        <v>17.035934448242202</v>
      </c>
      <c r="C36" s="7">
        <f t="shared" ref="C36:C63" si="3">B36/847043*100000</f>
        <v>2.0112242764820913</v>
      </c>
      <c r="E36" s="15">
        <v>1991</v>
      </c>
      <c r="F36" s="7">
        <v>36.077465057372997</v>
      </c>
      <c r="G36" s="7">
        <f t="shared" ref="G36:G63" si="4">F36/947949*100000</f>
        <v>3.8058445187845544</v>
      </c>
      <c r="I36">
        <v>1991</v>
      </c>
      <c r="J36" s="7">
        <v>3.4360158443450901</v>
      </c>
      <c r="K36" s="7">
        <f t="shared" ref="K36:K63" si="5">J36/544107*100000</f>
        <v>0.63149634986226799</v>
      </c>
    </row>
    <row r="37" spans="1:11" x14ac:dyDescent="0.2">
      <c r="A37" s="58">
        <v>1992</v>
      </c>
      <c r="B37" s="7">
        <v>13.149706840515099</v>
      </c>
      <c r="C37" s="7">
        <f t="shared" si="3"/>
        <v>1.5524249466101601</v>
      </c>
      <c r="E37" s="15">
        <v>1992</v>
      </c>
      <c r="F37" s="7">
        <v>59.117229461669901</v>
      </c>
      <c r="G37" s="7">
        <f t="shared" si="4"/>
        <v>6.2363301677273668</v>
      </c>
      <c r="I37">
        <v>1992</v>
      </c>
      <c r="J37" s="7">
        <v>1.4441498517990099</v>
      </c>
      <c r="K37" s="7">
        <f t="shared" si="5"/>
        <v>0.2654165176700557</v>
      </c>
    </row>
    <row r="38" spans="1:11" x14ac:dyDescent="0.2">
      <c r="A38" s="58">
        <v>1993</v>
      </c>
      <c r="B38" s="7">
        <v>17.0959663391113</v>
      </c>
      <c r="C38" s="7">
        <f t="shared" si="3"/>
        <v>2.0183115071030988</v>
      </c>
      <c r="E38" s="15">
        <v>1993</v>
      </c>
      <c r="F38" s="7">
        <v>37.620243072509801</v>
      </c>
      <c r="G38" s="7">
        <f t="shared" si="4"/>
        <v>3.9685935712269118</v>
      </c>
      <c r="I38">
        <v>1993</v>
      </c>
      <c r="J38" s="7">
        <v>3.3791193962097199</v>
      </c>
      <c r="K38" s="7">
        <f t="shared" si="5"/>
        <v>0.62103950072498981</v>
      </c>
    </row>
    <row r="39" spans="1:11" x14ac:dyDescent="0.2">
      <c r="A39" s="58">
        <v>1994</v>
      </c>
      <c r="B39" s="7">
        <v>16.5070285797119</v>
      </c>
      <c r="C39" s="7">
        <f t="shared" si="3"/>
        <v>1.9487828338953159</v>
      </c>
      <c r="E39" s="15">
        <v>1994</v>
      </c>
      <c r="F39" s="7">
        <v>38.493541717529297</v>
      </c>
      <c r="G39" s="7">
        <f t="shared" si="4"/>
        <v>4.0607186375563762</v>
      </c>
      <c r="I39">
        <v>1994</v>
      </c>
      <c r="J39" s="7">
        <v>3.23837041854858</v>
      </c>
      <c r="K39" s="7">
        <f t="shared" si="5"/>
        <v>0.59517161487512193</v>
      </c>
    </row>
    <row r="40" spans="1:11" x14ac:dyDescent="0.2">
      <c r="A40" s="58">
        <v>1995</v>
      </c>
      <c r="B40" s="7">
        <v>14.7787618637085</v>
      </c>
      <c r="C40" s="7">
        <f t="shared" si="3"/>
        <v>1.7447475350966242</v>
      </c>
      <c r="E40" s="15">
        <v>1995</v>
      </c>
      <c r="F40" s="7">
        <v>44.045932769775398</v>
      </c>
      <c r="G40" s="7">
        <f t="shared" si="4"/>
        <v>4.6464454068494607</v>
      </c>
      <c r="I40">
        <v>1995</v>
      </c>
      <c r="J40" s="7">
        <v>3.2664992809295699</v>
      </c>
      <c r="K40" s="7">
        <f t="shared" si="5"/>
        <v>0.60034134479607315</v>
      </c>
    </row>
    <row r="41" spans="1:11" x14ac:dyDescent="0.2">
      <c r="A41" s="58">
        <v>1996</v>
      </c>
      <c r="B41" s="7">
        <v>15.417427062988301</v>
      </c>
      <c r="C41" s="7">
        <f t="shared" si="3"/>
        <v>1.8201469185139716</v>
      </c>
      <c r="E41" s="15">
        <v>1996</v>
      </c>
      <c r="F41" s="7">
        <v>31.6372966766357</v>
      </c>
      <c r="G41" s="7">
        <f t="shared" si="4"/>
        <v>3.337447128129857</v>
      </c>
      <c r="I41">
        <v>1996</v>
      </c>
      <c r="J41" s="7">
        <v>3.6347169876098602</v>
      </c>
      <c r="K41" s="7">
        <f t="shared" si="5"/>
        <v>0.66801511239698441</v>
      </c>
    </row>
    <row r="42" spans="1:11" x14ac:dyDescent="0.2">
      <c r="A42" s="58">
        <v>1997</v>
      </c>
      <c r="B42" s="7">
        <v>12.1198778152466</v>
      </c>
      <c r="C42" s="7">
        <f t="shared" si="3"/>
        <v>1.4308456377358174</v>
      </c>
      <c r="E42" s="15">
        <v>1997</v>
      </c>
      <c r="F42" s="7">
        <v>31.104831695556602</v>
      </c>
      <c r="G42" s="7">
        <f t="shared" si="4"/>
        <v>3.2812769142176004</v>
      </c>
      <c r="I42">
        <v>1997</v>
      </c>
      <c r="J42" s="7">
        <v>2.4891104698181201</v>
      </c>
      <c r="K42" s="7">
        <f t="shared" si="5"/>
        <v>0.45746709191723689</v>
      </c>
    </row>
    <row r="43" spans="1:11" x14ac:dyDescent="0.2">
      <c r="A43" s="58">
        <v>1998</v>
      </c>
      <c r="B43" s="7">
        <v>20.592752456665</v>
      </c>
      <c r="C43" s="7">
        <f t="shared" si="3"/>
        <v>2.4311342466279751</v>
      </c>
      <c r="E43" s="15">
        <v>1998</v>
      </c>
      <c r="F43" s="7">
        <v>29.709283828735401</v>
      </c>
      <c r="G43" s="7">
        <f t="shared" si="4"/>
        <v>3.1340593036899036</v>
      </c>
      <c r="I43">
        <v>1998</v>
      </c>
      <c r="J43" s="7">
        <v>2.0780720710754399</v>
      </c>
      <c r="K43" s="7">
        <f t="shared" si="5"/>
        <v>0.38192342151000447</v>
      </c>
    </row>
    <row r="44" spans="1:11" x14ac:dyDescent="0.2">
      <c r="A44" s="58">
        <v>1999</v>
      </c>
      <c r="B44" s="7">
        <v>26.8429660797119</v>
      </c>
      <c r="C44" s="7">
        <f t="shared" si="3"/>
        <v>3.1690204723623121</v>
      </c>
      <c r="E44" s="15">
        <v>1999</v>
      </c>
      <c r="F44" s="7">
        <v>46.213260650634801</v>
      </c>
      <c r="G44" s="7">
        <f t="shared" si="4"/>
        <v>4.8750787912255618</v>
      </c>
      <c r="I44">
        <v>1999</v>
      </c>
      <c r="J44" s="7">
        <v>3.4150953292846702</v>
      </c>
      <c r="K44" s="7">
        <f t="shared" si="5"/>
        <v>0.6276514232098962</v>
      </c>
    </row>
    <row r="45" spans="1:11" x14ac:dyDescent="0.2">
      <c r="A45" s="58">
        <v>2000</v>
      </c>
      <c r="B45" s="7">
        <v>27.255180358886701</v>
      </c>
      <c r="C45" s="7">
        <f t="shared" si="3"/>
        <v>3.2176855671892333</v>
      </c>
      <c r="E45" s="15">
        <v>2000</v>
      </c>
      <c r="F45" s="7">
        <v>45.121883392333999</v>
      </c>
      <c r="G45" s="7">
        <f t="shared" si="4"/>
        <v>4.7599484141376802</v>
      </c>
      <c r="I45">
        <v>2000</v>
      </c>
      <c r="J45" s="7">
        <v>2.3938536643981898</v>
      </c>
      <c r="K45" s="7">
        <f t="shared" si="5"/>
        <v>0.43996009321662649</v>
      </c>
    </row>
    <row r="46" spans="1:11" x14ac:dyDescent="0.2">
      <c r="A46" s="58">
        <v>2001</v>
      </c>
      <c r="B46" s="7">
        <v>29.80859375</v>
      </c>
      <c r="C46" s="7">
        <f t="shared" si="3"/>
        <v>3.5191358348985822</v>
      </c>
      <c r="E46" s="15">
        <v>2001</v>
      </c>
      <c r="F46" s="7">
        <v>48.777591705322301</v>
      </c>
      <c r="G46" s="7">
        <f t="shared" si="4"/>
        <v>5.145592400574535</v>
      </c>
      <c r="I46">
        <v>2001</v>
      </c>
      <c r="J46" s="7">
        <v>3.3781056404113801</v>
      </c>
      <c r="K46" s="7">
        <f t="shared" si="5"/>
        <v>0.62085318520279653</v>
      </c>
    </row>
    <row r="47" spans="1:11" x14ac:dyDescent="0.2">
      <c r="A47" s="58">
        <v>2002</v>
      </c>
      <c r="B47" s="7">
        <v>35.058109283447301</v>
      </c>
      <c r="C47" s="7">
        <f t="shared" si="3"/>
        <v>4.1388818847977378</v>
      </c>
      <c r="E47" s="15">
        <v>2002</v>
      </c>
      <c r="F47" s="7">
        <v>58.581581115722699</v>
      </c>
      <c r="G47" s="7">
        <f t="shared" si="4"/>
        <v>6.1798241377671896</v>
      </c>
      <c r="I47">
        <v>2002</v>
      </c>
      <c r="J47" s="7">
        <v>3.2744736671447798</v>
      </c>
      <c r="K47" s="7">
        <f t="shared" si="5"/>
        <v>0.60180693634611937</v>
      </c>
    </row>
    <row r="48" spans="1:11" x14ac:dyDescent="0.2">
      <c r="A48" s="58">
        <v>2003</v>
      </c>
      <c r="B48" s="7">
        <v>25.9576301574707</v>
      </c>
      <c r="C48" s="7">
        <f t="shared" si="3"/>
        <v>3.0644996957026618</v>
      </c>
      <c r="E48" s="15">
        <v>2003</v>
      </c>
      <c r="F48" s="7">
        <v>44.134147644042997</v>
      </c>
      <c r="G48" s="7">
        <f t="shared" si="4"/>
        <v>4.6557512739654765</v>
      </c>
      <c r="I48">
        <v>2003</v>
      </c>
      <c r="J48" s="7">
        <v>2.5068209171295202</v>
      </c>
      <c r="K48" s="7">
        <f t="shared" si="5"/>
        <v>0.4607220486282147</v>
      </c>
    </row>
    <row r="49" spans="1:11" x14ac:dyDescent="0.2">
      <c r="A49" s="58">
        <v>2004</v>
      </c>
      <c r="B49" s="7">
        <v>37.941730499267599</v>
      </c>
      <c r="C49" s="7">
        <f t="shared" si="3"/>
        <v>4.4793157489369015</v>
      </c>
      <c r="E49" s="15">
        <v>2004</v>
      </c>
      <c r="F49" s="7">
        <v>57.084724426269503</v>
      </c>
      <c r="G49" s="7">
        <f t="shared" si="4"/>
        <v>6.0219193676315399</v>
      </c>
      <c r="I49">
        <v>2004</v>
      </c>
      <c r="J49" s="7">
        <v>2.9794156551361102</v>
      </c>
      <c r="K49" s="7">
        <f t="shared" si="5"/>
        <v>0.54757899735458471</v>
      </c>
    </row>
    <row r="50" spans="1:11" x14ac:dyDescent="0.2">
      <c r="A50" s="58">
        <v>2005</v>
      </c>
      <c r="B50" s="7">
        <v>29.737297058105501</v>
      </c>
      <c r="C50" s="7">
        <f t="shared" si="3"/>
        <v>3.5107187070910806</v>
      </c>
      <c r="E50" s="15">
        <v>2005</v>
      </c>
      <c r="F50" s="7">
        <v>53.744712829589801</v>
      </c>
      <c r="G50" s="7">
        <f t="shared" si="4"/>
        <v>5.6695785142016923</v>
      </c>
      <c r="I50">
        <v>2005</v>
      </c>
      <c r="J50" s="7">
        <v>3.0526266098022501</v>
      </c>
      <c r="K50" s="7">
        <f t="shared" si="5"/>
        <v>0.56103424690405568</v>
      </c>
    </row>
    <row r="51" spans="1:11" x14ac:dyDescent="0.2">
      <c r="A51" s="58">
        <v>2006</v>
      </c>
      <c r="B51" s="7">
        <v>21.158075332641602</v>
      </c>
      <c r="C51" s="7">
        <f t="shared" si="3"/>
        <v>2.4978749995740004</v>
      </c>
      <c r="E51" s="15">
        <v>2006</v>
      </c>
      <c r="F51" s="7">
        <v>54.6131782531738</v>
      </c>
      <c r="G51" s="7">
        <f t="shared" si="4"/>
        <v>5.7611937196171734</v>
      </c>
      <c r="I51">
        <v>2006</v>
      </c>
      <c r="J51" s="7">
        <v>2.6939542293548602</v>
      </c>
      <c r="K51" s="7">
        <f t="shared" si="5"/>
        <v>0.49511478980326667</v>
      </c>
    </row>
    <row r="52" spans="1:11" x14ac:dyDescent="0.2">
      <c r="A52" s="58">
        <v>2007</v>
      </c>
      <c r="B52" s="7">
        <v>22.365478515625</v>
      </c>
      <c r="C52" s="7">
        <f t="shared" si="3"/>
        <v>2.6404183159089913</v>
      </c>
      <c r="E52" s="15">
        <v>2007</v>
      </c>
      <c r="F52" s="7">
        <v>42.275459289550803</v>
      </c>
      <c r="G52" s="7">
        <f t="shared" si="4"/>
        <v>4.4596765532271041</v>
      </c>
      <c r="I52">
        <v>2007</v>
      </c>
      <c r="J52" s="7">
        <v>2.6768205165863002</v>
      </c>
      <c r="K52" s="7">
        <f t="shared" si="5"/>
        <v>0.49196582962290503</v>
      </c>
    </row>
    <row r="53" spans="1:11" x14ac:dyDescent="0.2">
      <c r="A53" s="58">
        <v>2008</v>
      </c>
      <c r="B53" s="7">
        <v>24.3538913726807</v>
      </c>
      <c r="C53" s="7">
        <f t="shared" si="3"/>
        <v>2.8751658856375295</v>
      </c>
      <c r="E53" s="15">
        <v>2008</v>
      </c>
      <c r="F53" s="7">
        <v>49.852470397949197</v>
      </c>
      <c r="G53" s="7">
        <f t="shared" si="4"/>
        <v>5.2589823290017916</v>
      </c>
      <c r="I53">
        <v>2008</v>
      </c>
      <c r="J53" s="7">
        <v>2.6409595012664799</v>
      </c>
      <c r="K53" s="7">
        <f t="shared" si="5"/>
        <v>0.48537502757113576</v>
      </c>
    </row>
    <row r="54" spans="1:11" x14ac:dyDescent="0.2">
      <c r="A54" s="58">
        <v>2009</v>
      </c>
      <c r="B54" s="7">
        <v>27.3357963562012</v>
      </c>
      <c r="C54" s="7">
        <f t="shared" si="3"/>
        <v>3.227202911328138</v>
      </c>
      <c r="E54" s="15">
        <v>2009</v>
      </c>
      <c r="F54" s="7">
        <v>62.766567230224602</v>
      </c>
      <c r="G54" s="7">
        <f t="shared" si="4"/>
        <v>6.6213021196524924</v>
      </c>
      <c r="I54">
        <v>2009</v>
      </c>
      <c r="J54" s="7">
        <v>3.1350610256195099</v>
      </c>
      <c r="K54" s="7">
        <f t="shared" si="5"/>
        <v>0.5761846522135371</v>
      </c>
    </row>
    <row r="55" spans="1:11" x14ac:dyDescent="0.2">
      <c r="A55" s="58">
        <v>2010</v>
      </c>
      <c r="B55" s="7">
        <v>26.9940795898438</v>
      </c>
      <c r="C55" s="7">
        <f t="shared" si="3"/>
        <v>3.1868605950162863</v>
      </c>
      <c r="E55" s="15">
        <v>2010</v>
      </c>
      <c r="F55" s="7">
        <v>61.066516876220703</v>
      </c>
      <c r="G55" s="7">
        <f t="shared" si="4"/>
        <v>6.4419622655038093</v>
      </c>
      <c r="I55">
        <v>2010</v>
      </c>
      <c r="J55" s="7">
        <v>3.5125024318695099</v>
      </c>
      <c r="K55" s="7">
        <f t="shared" si="5"/>
        <v>0.64555361939278666</v>
      </c>
    </row>
    <row r="56" spans="1:11" x14ac:dyDescent="0.2">
      <c r="A56" s="58">
        <v>2011</v>
      </c>
      <c r="B56" s="7">
        <v>21.576301574706999</v>
      </c>
      <c r="C56" s="7">
        <f t="shared" si="3"/>
        <v>2.547249853278641</v>
      </c>
      <c r="E56" s="15">
        <v>2011</v>
      </c>
      <c r="F56" s="7">
        <v>40.771408081054702</v>
      </c>
      <c r="G56" s="7">
        <f t="shared" si="4"/>
        <v>4.3010128267506689</v>
      </c>
      <c r="I56">
        <v>2011</v>
      </c>
      <c r="J56" s="7">
        <v>2.24716448783875</v>
      </c>
      <c r="K56" s="7">
        <f t="shared" si="5"/>
        <v>0.41300047377423005</v>
      </c>
    </row>
    <row r="57" spans="1:11" x14ac:dyDescent="0.2">
      <c r="A57" s="58">
        <v>2012</v>
      </c>
      <c r="B57" s="7">
        <v>26.006177902221701</v>
      </c>
      <c r="C57" s="7">
        <f t="shared" si="3"/>
        <v>3.0702311337466575</v>
      </c>
      <c r="E57" s="15">
        <v>2012</v>
      </c>
      <c r="F57" s="7">
        <v>75.094383239746094</v>
      </c>
      <c r="G57" s="7">
        <f t="shared" si="4"/>
        <v>7.9217746144303218</v>
      </c>
      <c r="I57">
        <v>2012</v>
      </c>
      <c r="J57" s="7">
        <v>2.36546683311462</v>
      </c>
      <c r="K57" s="7">
        <f t="shared" si="5"/>
        <v>0.43474295186693429</v>
      </c>
    </row>
    <row r="58" spans="1:11" x14ac:dyDescent="0.2">
      <c r="A58" s="58">
        <v>2013</v>
      </c>
      <c r="B58" s="7">
        <v>17.001203536987301</v>
      </c>
      <c r="C58" s="7">
        <f t="shared" si="3"/>
        <v>2.0071240228639278</v>
      </c>
      <c r="E58" s="15">
        <v>2013</v>
      </c>
      <c r="F58" s="7">
        <v>42.849014282226598</v>
      </c>
      <c r="G58" s="7">
        <f t="shared" si="4"/>
        <v>4.520181389740018</v>
      </c>
      <c r="I58">
        <v>2013</v>
      </c>
      <c r="J58" s="7">
        <v>3.02052998542786</v>
      </c>
      <c r="K58" s="7">
        <f t="shared" si="5"/>
        <v>0.5551352924016526</v>
      </c>
    </row>
    <row r="59" spans="1:11" x14ac:dyDescent="0.2">
      <c r="A59" s="58">
        <v>2014</v>
      </c>
      <c r="B59" s="7">
        <v>16.448081970214801</v>
      </c>
      <c r="C59" s="7">
        <f t="shared" si="3"/>
        <v>1.9418237291630769</v>
      </c>
      <c r="E59" s="15">
        <v>2014</v>
      </c>
      <c r="F59" s="7">
        <v>56.930213928222699</v>
      </c>
      <c r="G59" s="7">
        <f t="shared" si="4"/>
        <v>6.0056199150189196</v>
      </c>
      <c r="I59">
        <v>2014</v>
      </c>
      <c r="J59" s="7">
        <v>2.8616080284118701</v>
      </c>
      <c r="K59" s="7">
        <f t="shared" si="5"/>
        <v>0.52592744228834953</v>
      </c>
    </row>
    <row r="60" spans="1:11" x14ac:dyDescent="0.2">
      <c r="A60" s="58">
        <v>2015</v>
      </c>
      <c r="B60" s="7">
        <v>15.472464561462401</v>
      </c>
      <c r="C60" s="7">
        <f t="shared" si="3"/>
        <v>1.8266445223515688</v>
      </c>
      <c r="E60" s="15">
        <v>2015</v>
      </c>
      <c r="F60" s="7">
        <v>46.068126678466797</v>
      </c>
      <c r="G60" s="7">
        <f t="shared" si="4"/>
        <v>4.8597684768343861</v>
      </c>
      <c r="I60">
        <v>2015</v>
      </c>
      <c r="J60" s="7">
        <v>2.5237729549407999</v>
      </c>
      <c r="K60" s="7">
        <f t="shared" si="5"/>
        <v>0.46383761924415601</v>
      </c>
    </row>
    <row r="61" spans="1:11" x14ac:dyDescent="0.2">
      <c r="A61" s="58">
        <v>2016</v>
      </c>
      <c r="B61" s="7">
        <v>21.574823379516602</v>
      </c>
      <c r="C61" s="7">
        <f t="shared" si="3"/>
        <v>2.5470753408642302</v>
      </c>
      <c r="E61" s="15">
        <v>2016</v>
      </c>
      <c r="F61" s="7">
        <v>54.373847961425803</v>
      </c>
      <c r="G61" s="7">
        <f t="shared" si="4"/>
        <v>5.7359465500175428</v>
      </c>
      <c r="I61">
        <v>2016</v>
      </c>
      <c r="J61" s="7">
        <v>2.87728714942932</v>
      </c>
      <c r="K61" s="7">
        <f t="shared" si="5"/>
        <v>0.52880906686172391</v>
      </c>
    </row>
    <row r="62" spans="1:11" x14ac:dyDescent="0.2">
      <c r="A62" s="58">
        <v>2017</v>
      </c>
      <c r="B62" s="7">
        <v>20.223686218261701</v>
      </c>
      <c r="C62" s="7">
        <f t="shared" si="3"/>
        <v>2.3875631128834902</v>
      </c>
      <c r="E62" s="15">
        <v>2017</v>
      </c>
      <c r="F62" s="7">
        <v>52.512619018554702</v>
      </c>
      <c r="G62" s="7">
        <f t="shared" si="4"/>
        <v>5.5396038203062297</v>
      </c>
      <c r="I62">
        <v>2017</v>
      </c>
      <c r="J62" s="7">
        <v>2.2937052249908398</v>
      </c>
      <c r="K62" s="7">
        <f t="shared" si="5"/>
        <v>0.42155407392127647</v>
      </c>
    </row>
    <row r="63" spans="1:11" x14ac:dyDescent="0.2">
      <c r="A63" s="58">
        <v>2018</v>
      </c>
      <c r="B63" s="7">
        <v>20.606605529785199</v>
      </c>
      <c r="C63" s="7">
        <f t="shared" si="3"/>
        <v>2.4327697094226854</v>
      </c>
      <c r="E63" s="15">
        <v>2018</v>
      </c>
      <c r="F63" s="7">
        <v>52.174171447753899</v>
      </c>
      <c r="G63" s="7">
        <f t="shared" si="4"/>
        <v>5.5039006790190079</v>
      </c>
      <c r="I63">
        <v>2018</v>
      </c>
      <c r="J63" s="7">
        <v>2.1419484615325901</v>
      </c>
      <c r="K63" s="7">
        <f t="shared" si="5"/>
        <v>0.39366309595954291</v>
      </c>
    </row>
    <row r="65" spans="1:11" x14ac:dyDescent="0.2">
      <c r="A65" s="15" t="s">
        <v>122</v>
      </c>
    </row>
    <row r="66" spans="1:11" x14ac:dyDescent="0.2">
      <c r="B66" s="15" t="s">
        <v>115</v>
      </c>
      <c r="F66" s="15" t="s">
        <v>120</v>
      </c>
      <c r="J66" s="15" t="s">
        <v>121</v>
      </c>
    </row>
    <row r="67" spans="1:11" x14ac:dyDescent="0.2">
      <c r="A67" s="58">
        <v>1990</v>
      </c>
      <c r="B67" s="7">
        <v>0</v>
      </c>
      <c r="C67" s="7"/>
      <c r="E67" s="15">
        <v>1990</v>
      </c>
      <c r="F67" s="7">
        <v>0</v>
      </c>
      <c r="G67" s="7"/>
      <c r="I67">
        <v>1990</v>
      </c>
      <c r="J67" s="7">
        <v>0</v>
      </c>
      <c r="K67" s="7"/>
    </row>
    <row r="68" spans="1:11" x14ac:dyDescent="0.2">
      <c r="A68" s="58">
        <v>1991</v>
      </c>
      <c r="B68" s="7">
        <v>152.14651489257801</v>
      </c>
      <c r="C68" s="7"/>
      <c r="E68" s="15">
        <v>1991</v>
      </c>
      <c r="F68" s="7">
        <v>0</v>
      </c>
      <c r="G68" s="7"/>
      <c r="I68">
        <v>1991</v>
      </c>
      <c r="J68" s="7">
        <v>0</v>
      </c>
      <c r="K68" s="7"/>
    </row>
    <row r="69" spans="1:11" x14ac:dyDescent="0.2">
      <c r="A69" s="58">
        <v>1992</v>
      </c>
      <c r="B69" s="7">
        <v>76.044044494628906</v>
      </c>
      <c r="C69" s="7"/>
      <c r="E69" s="15">
        <v>1992</v>
      </c>
      <c r="F69" s="7">
        <v>77.236862182617202</v>
      </c>
      <c r="G69" s="7"/>
      <c r="I69">
        <v>1992</v>
      </c>
      <c r="J69" s="7">
        <v>0</v>
      </c>
      <c r="K69" s="7"/>
    </row>
    <row r="70" spans="1:11" x14ac:dyDescent="0.2">
      <c r="A70" s="58">
        <v>1993</v>
      </c>
      <c r="B70" s="7">
        <v>0</v>
      </c>
      <c r="C70" s="7"/>
      <c r="E70" s="15">
        <v>1993</v>
      </c>
      <c r="F70" s="7">
        <v>155.50239562988301</v>
      </c>
      <c r="G70" s="7"/>
      <c r="I70">
        <v>1993</v>
      </c>
      <c r="J70" s="7">
        <v>77.4559326171875</v>
      </c>
      <c r="K70" s="7"/>
    </row>
    <row r="71" spans="1:11" x14ac:dyDescent="0.2">
      <c r="A71" s="58">
        <v>1994</v>
      </c>
      <c r="B71" s="7">
        <v>227.72064208984401</v>
      </c>
      <c r="C71" s="7"/>
      <c r="E71" s="15">
        <v>1994</v>
      </c>
      <c r="F71" s="7">
        <v>154.747146606445</v>
      </c>
      <c r="G71" s="7"/>
      <c r="I71">
        <v>1994</v>
      </c>
      <c r="J71" s="7">
        <v>232.637939453125</v>
      </c>
      <c r="K71" s="7"/>
    </row>
    <row r="72" spans="1:11" x14ac:dyDescent="0.2">
      <c r="A72" s="58">
        <v>1995</v>
      </c>
      <c r="B72" s="7">
        <v>151.67658996582</v>
      </c>
      <c r="C72" s="7"/>
      <c r="E72" s="15">
        <v>1995</v>
      </c>
      <c r="F72" s="7">
        <v>309.71337890625</v>
      </c>
      <c r="G72" s="7"/>
      <c r="I72">
        <v>1995</v>
      </c>
      <c r="J72" s="7">
        <v>310.47091674804699</v>
      </c>
      <c r="K72" s="7"/>
    </row>
    <row r="73" spans="1:11" x14ac:dyDescent="0.2">
      <c r="A73" s="58">
        <v>1996</v>
      </c>
      <c r="B73" s="7">
        <v>0</v>
      </c>
      <c r="C73" s="7"/>
      <c r="E73" s="15">
        <v>1996</v>
      </c>
      <c r="F73" s="7">
        <v>154.80215454101599</v>
      </c>
      <c r="G73" s="7"/>
      <c r="I73">
        <v>1996</v>
      </c>
      <c r="J73" s="7">
        <v>155.28890991210901</v>
      </c>
      <c r="K73" s="7"/>
    </row>
    <row r="74" spans="1:11" x14ac:dyDescent="0.2">
      <c r="A74" s="58">
        <v>1997</v>
      </c>
      <c r="B74" s="7">
        <v>76.102462768554702</v>
      </c>
      <c r="C74" s="7"/>
      <c r="E74" s="15">
        <v>1997</v>
      </c>
      <c r="F74" s="7">
        <v>464.56973266601602</v>
      </c>
      <c r="G74" s="7"/>
      <c r="I74">
        <v>1997</v>
      </c>
      <c r="J74" s="7">
        <v>155.18200683593801</v>
      </c>
      <c r="K74" s="7"/>
    </row>
    <row r="75" spans="1:11" x14ac:dyDescent="0.2">
      <c r="A75" s="58">
        <v>1998</v>
      </c>
      <c r="B75" s="7">
        <v>0</v>
      </c>
      <c r="C75" s="7"/>
      <c r="E75" s="15">
        <v>1998</v>
      </c>
      <c r="F75" s="7">
        <v>309.44076538085898</v>
      </c>
      <c r="G75" s="7"/>
      <c r="I75">
        <v>1998</v>
      </c>
      <c r="J75" s="7">
        <v>0</v>
      </c>
      <c r="K75" s="7"/>
    </row>
    <row r="76" spans="1:11" x14ac:dyDescent="0.2">
      <c r="A76" s="58">
        <v>1999</v>
      </c>
      <c r="B76" s="7">
        <v>379.80874633789102</v>
      </c>
      <c r="C76" s="7"/>
      <c r="E76" s="15">
        <v>1999</v>
      </c>
      <c r="F76" s="7">
        <v>309.65850830078102</v>
      </c>
      <c r="G76" s="7"/>
      <c r="I76">
        <v>1999</v>
      </c>
      <c r="J76" s="7">
        <v>233.01498413085901</v>
      </c>
      <c r="K76" s="7"/>
    </row>
    <row r="77" spans="1:11" x14ac:dyDescent="0.2">
      <c r="A77" s="58">
        <v>2000</v>
      </c>
      <c r="B77" s="7">
        <v>683.69152832031205</v>
      </c>
      <c r="C77" s="7"/>
      <c r="E77" s="15">
        <v>2000</v>
      </c>
      <c r="F77" s="7">
        <v>309.65850830078102</v>
      </c>
      <c r="G77" s="7"/>
      <c r="I77">
        <v>2000</v>
      </c>
      <c r="J77" s="7">
        <v>77.832984924316406</v>
      </c>
      <c r="K77" s="7"/>
    </row>
    <row r="78" spans="1:11" x14ac:dyDescent="0.2">
      <c r="A78" s="58">
        <v>2001</v>
      </c>
      <c r="B78" s="7">
        <v>835.95568847656205</v>
      </c>
      <c r="C78" s="7"/>
      <c r="E78" s="15">
        <v>2001</v>
      </c>
      <c r="F78" s="7">
        <v>309.27456665039102</v>
      </c>
      <c r="G78" s="7"/>
      <c r="I78">
        <v>2001</v>
      </c>
      <c r="J78" s="7">
        <v>233.01498413085901</v>
      </c>
      <c r="K78" s="7"/>
    </row>
    <row r="79" spans="1:11" x14ac:dyDescent="0.2">
      <c r="A79" s="58">
        <v>2002</v>
      </c>
      <c r="B79" s="7">
        <v>1140.36218261719</v>
      </c>
      <c r="C79" s="7"/>
      <c r="E79" s="15">
        <v>2002</v>
      </c>
      <c r="F79" s="7">
        <v>232.14822387695301</v>
      </c>
      <c r="G79" s="7"/>
      <c r="I79">
        <v>2002</v>
      </c>
      <c r="J79" s="7">
        <v>232.74484252929699</v>
      </c>
      <c r="K79" s="7"/>
    </row>
    <row r="80" spans="1:11" x14ac:dyDescent="0.2">
      <c r="A80" s="58">
        <v>2003</v>
      </c>
      <c r="B80" s="7">
        <v>1216.28894042969</v>
      </c>
      <c r="C80" s="7"/>
      <c r="E80" s="15">
        <v>2003</v>
      </c>
      <c r="F80" s="7">
        <v>232.14822387695301</v>
      </c>
      <c r="G80" s="7"/>
      <c r="I80">
        <v>2003</v>
      </c>
      <c r="J80" s="7">
        <v>77.72607421875</v>
      </c>
      <c r="K80" s="7"/>
    </row>
    <row r="81" spans="1:11" x14ac:dyDescent="0.2">
      <c r="A81" s="58">
        <v>2004</v>
      </c>
      <c r="B81" s="7">
        <v>1292.39172363281</v>
      </c>
      <c r="C81" s="7"/>
      <c r="E81" s="15">
        <v>2004</v>
      </c>
      <c r="F81" s="7">
        <v>232.14822387695301</v>
      </c>
      <c r="G81" s="7"/>
      <c r="I81">
        <v>2004</v>
      </c>
      <c r="J81" s="7">
        <v>155.28890991210901</v>
      </c>
      <c r="K81" s="7"/>
    </row>
    <row r="82" spans="1:11" x14ac:dyDescent="0.2">
      <c r="A82" s="58">
        <v>2005</v>
      </c>
      <c r="B82" s="7">
        <v>1444.94714355469</v>
      </c>
      <c r="C82" s="7"/>
      <c r="E82" s="15">
        <v>2005</v>
      </c>
      <c r="F82" s="7">
        <v>232.14822387695301</v>
      </c>
      <c r="G82" s="7"/>
      <c r="I82">
        <v>2005</v>
      </c>
      <c r="J82" s="7">
        <v>155.18200683593801</v>
      </c>
      <c r="K82" s="7"/>
    </row>
    <row r="83" spans="1:11" x14ac:dyDescent="0.2">
      <c r="A83" s="58">
        <v>2006</v>
      </c>
      <c r="B83" s="7">
        <v>1368.67041015625</v>
      </c>
      <c r="C83" s="7"/>
      <c r="E83" s="15">
        <v>2006</v>
      </c>
      <c r="F83" s="7">
        <v>463.746826171875</v>
      </c>
      <c r="G83" s="7"/>
      <c r="I83">
        <v>2006</v>
      </c>
      <c r="J83" s="7">
        <v>233.01498413085901</v>
      </c>
      <c r="K83" s="7"/>
    </row>
    <row r="84" spans="1:11" x14ac:dyDescent="0.2">
      <c r="A84" s="58">
        <v>2007</v>
      </c>
      <c r="B84" s="7">
        <v>1368.43579101562</v>
      </c>
      <c r="C84" s="7"/>
      <c r="E84" s="15">
        <v>2007</v>
      </c>
      <c r="F84" s="7">
        <v>463.96786499023398</v>
      </c>
      <c r="G84" s="7"/>
      <c r="I84">
        <v>2007</v>
      </c>
      <c r="J84" s="7">
        <v>387.92684936523398</v>
      </c>
      <c r="K84" s="7"/>
    </row>
    <row r="85" spans="1:11" x14ac:dyDescent="0.2">
      <c r="A85" s="58">
        <v>2008</v>
      </c>
      <c r="B85" s="7">
        <v>1596.74255371094</v>
      </c>
      <c r="C85" s="7"/>
      <c r="E85" s="15">
        <v>2008</v>
      </c>
      <c r="F85" s="7">
        <v>541.259765625</v>
      </c>
      <c r="G85" s="7"/>
      <c r="I85">
        <v>2008</v>
      </c>
      <c r="J85" s="7">
        <v>464.67761230468801</v>
      </c>
      <c r="K85" s="7"/>
    </row>
    <row r="86" spans="1:11" x14ac:dyDescent="0.2">
      <c r="A86" s="58">
        <v>2009</v>
      </c>
      <c r="B86" s="7">
        <v>1749.76416015625</v>
      </c>
      <c r="C86" s="7"/>
      <c r="E86" s="15">
        <v>2009</v>
      </c>
      <c r="F86" s="7">
        <v>618.55163574218795</v>
      </c>
      <c r="G86" s="7"/>
      <c r="I86">
        <v>2009</v>
      </c>
      <c r="J86" s="7">
        <v>542.51062011718795</v>
      </c>
      <c r="K86" s="7"/>
    </row>
    <row r="87" spans="1:11" x14ac:dyDescent="0.2">
      <c r="A87" s="58">
        <v>2010</v>
      </c>
      <c r="B87" s="7">
        <v>1902.08544921875</v>
      </c>
      <c r="C87" s="7"/>
      <c r="E87" s="15">
        <v>2010</v>
      </c>
      <c r="F87" s="7">
        <v>1081.474609375</v>
      </c>
      <c r="G87" s="7"/>
      <c r="I87">
        <v>2010</v>
      </c>
      <c r="J87" s="7">
        <v>464.67761230468801</v>
      </c>
      <c r="K87" s="7"/>
    </row>
    <row r="88" spans="1:11" x14ac:dyDescent="0.2">
      <c r="A88" s="58">
        <v>2011</v>
      </c>
      <c r="B88" s="7">
        <v>2129.43310546875</v>
      </c>
      <c r="C88" s="7"/>
      <c r="E88" s="15">
        <v>2011</v>
      </c>
      <c r="F88" s="7">
        <v>773.40863037109398</v>
      </c>
      <c r="G88" s="7"/>
      <c r="I88">
        <v>2011</v>
      </c>
      <c r="J88" s="7">
        <v>309.49560546875</v>
      </c>
      <c r="K88" s="7"/>
    </row>
    <row r="89" spans="1:11" x14ac:dyDescent="0.2">
      <c r="A89" s="58">
        <v>2012</v>
      </c>
      <c r="B89" s="7">
        <v>2053.21435546875</v>
      </c>
      <c r="C89" s="7"/>
      <c r="E89" s="15">
        <v>2012</v>
      </c>
      <c r="F89" s="7">
        <v>1159.64782714844</v>
      </c>
      <c r="G89" s="7"/>
      <c r="I89">
        <v>2012</v>
      </c>
      <c r="J89" s="7">
        <v>387.2216796875</v>
      </c>
      <c r="K89" s="7"/>
    </row>
    <row r="90" spans="1:11" x14ac:dyDescent="0.2">
      <c r="A90" s="58">
        <v>2013</v>
      </c>
      <c r="B90" s="7">
        <v>1824.67565917969</v>
      </c>
      <c r="C90" s="7"/>
      <c r="E90" s="15">
        <v>2013</v>
      </c>
      <c r="F90" s="7">
        <v>1546.20166015625</v>
      </c>
      <c r="G90" s="7"/>
      <c r="I90">
        <v>2013</v>
      </c>
      <c r="J90" s="7">
        <v>464.51602172851602</v>
      </c>
      <c r="K90" s="7"/>
    </row>
    <row r="91" spans="1:11" x14ac:dyDescent="0.2">
      <c r="A91" s="58">
        <v>2014</v>
      </c>
      <c r="B91" s="7">
        <v>1900.7197265625</v>
      </c>
      <c r="C91" s="7"/>
      <c r="E91" s="15">
        <v>2014</v>
      </c>
      <c r="F91" s="7">
        <v>1470.17395019531</v>
      </c>
      <c r="G91" s="7"/>
      <c r="I91">
        <v>2014</v>
      </c>
      <c r="J91" s="7">
        <v>619.64349365234398</v>
      </c>
      <c r="K91" s="7"/>
    </row>
    <row r="92" spans="1:11" x14ac:dyDescent="0.2">
      <c r="A92" s="58">
        <v>2015</v>
      </c>
      <c r="B92" s="7">
        <v>2129.31616210938</v>
      </c>
      <c r="C92" s="7"/>
      <c r="E92" s="15">
        <v>2015</v>
      </c>
      <c r="F92" s="7">
        <v>1315.48352050781</v>
      </c>
      <c r="G92" s="7"/>
      <c r="I92">
        <v>2015</v>
      </c>
      <c r="J92" s="7">
        <v>541.75433349609398</v>
      </c>
      <c r="K92" s="7"/>
    </row>
    <row r="93" spans="1:11" x14ac:dyDescent="0.2">
      <c r="A93" s="58">
        <v>2016</v>
      </c>
      <c r="B93" s="7">
        <v>2052.92407226562</v>
      </c>
      <c r="C93" s="7"/>
      <c r="E93" s="15">
        <v>2016</v>
      </c>
      <c r="F93" s="7">
        <v>1779.49304199219</v>
      </c>
      <c r="G93" s="7"/>
      <c r="I93">
        <v>2016</v>
      </c>
      <c r="J93" s="7">
        <v>619.91198730468795</v>
      </c>
      <c r="K93" s="7"/>
    </row>
    <row r="94" spans="1:11" x14ac:dyDescent="0.2">
      <c r="A94" s="58">
        <v>2017</v>
      </c>
      <c r="B94" s="7">
        <v>2129.31616210938</v>
      </c>
      <c r="C94" s="7"/>
      <c r="E94" s="15">
        <v>2017</v>
      </c>
      <c r="F94" s="7">
        <v>1701.50085449219</v>
      </c>
      <c r="G94" s="7"/>
      <c r="I94">
        <v>2017</v>
      </c>
      <c r="J94" s="7">
        <v>464.243408203125</v>
      </c>
      <c r="K94" s="7"/>
    </row>
    <row r="95" spans="1:11" x14ac:dyDescent="0.2">
      <c r="A95" s="58">
        <v>2018</v>
      </c>
      <c r="B95" s="7">
        <v>2053.33081054688</v>
      </c>
      <c r="C95" s="7"/>
      <c r="E95" s="15">
        <v>2018</v>
      </c>
      <c r="F95" s="7">
        <v>2010.77587890625</v>
      </c>
      <c r="G95" s="7"/>
      <c r="I95">
        <v>2018</v>
      </c>
      <c r="J95" s="7">
        <v>541.969482421875</v>
      </c>
      <c r="K95" s="7"/>
    </row>
    <row r="97" spans="1:12" ht="14.25" x14ac:dyDescent="0.2">
      <c r="A97" s="15" t="s">
        <v>135</v>
      </c>
    </row>
    <row r="98" spans="1:12" x14ac:dyDescent="0.2">
      <c r="B98" s="15" t="s">
        <v>115</v>
      </c>
      <c r="F98" s="15" t="s">
        <v>120</v>
      </c>
      <c r="J98" s="15" t="s">
        <v>121</v>
      </c>
    </row>
    <row r="99" spans="1:12" x14ac:dyDescent="0.2">
      <c r="A99" s="58">
        <v>1990</v>
      </c>
      <c r="B99" s="21">
        <v>2.56986427307129</v>
      </c>
      <c r="C99" s="21">
        <f>B99/$B$99</f>
        <v>1</v>
      </c>
      <c r="D99" s="7">
        <f>(B99-$B$99)/847043*100000*1000</f>
        <v>0</v>
      </c>
      <c r="E99" s="15">
        <v>1990</v>
      </c>
      <c r="F99" s="21">
        <v>0.53249979019164995</v>
      </c>
      <c r="G99" s="21">
        <f>F99/$F$99</f>
        <v>1</v>
      </c>
      <c r="H99" s="7">
        <f>(F99-$F$99)/947949*100000*1000</f>
        <v>0</v>
      </c>
      <c r="I99">
        <v>1990</v>
      </c>
      <c r="J99" s="21">
        <v>0.71061104536056496</v>
      </c>
      <c r="K99" s="7">
        <f>J99/$J$99</f>
        <v>1</v>
      </c>
      <c r="L99" s="7">
        <f>(J99-$J$99)/544107*100000*1000</f>
        <v>0</v>
      </c>
    </row>
    <row r="100" spans="1:12" x14ac:dyDescent="0.2">
      <c r="A100" s="58">
        <v>1991</v>
      </c>
      <c r="B100" s="21">
        <v>2.5633065700531001</v>
      </c>
      <c r="C100" s="21">
        <f t="shared" ref="C100:C127" si="6">B100/$B$99</f>
        <v>0.9974482298201871</v>
      </c>
      <c r="D100" s="7">
        <f t="shared" ref="D100:D127" si="7">(B100-$B$99)/847043*100000*1000</f>
        <v>-0.77418773523773987</v>
      </c>
      <c r="E100" s="15">
        <v>1991</v>
      </c>
      <c r="F100" s="21">
        <v>0.52855849266052202</v>
      </c>
      <c r="G100" s="21">
        <f t="shared" ref="G100:G127" si="8">F100/$F$99</f>
        <v>0.99259849937272382</v>
      </c>
      <c r="H100" s="7">
        <f t="shared" ref="H100:H127" si="9">(F100-$F$99)/947949*100000*1000</f>
        <v>-0.41577105214815668</v>
      </c>
      <c r="I100">
        <v>1991</v>
      </c>
      <c r="J100" s="21">
        <v>0.71059429645538297</v>
      </c>
      <c r="K100" s="7">
        <f t="shared" ref="K100:K127" si="10">J100/$J$99</f>
        <v>0.99997643027744731</v>
      </c>
      <c r="L100" s="7">
        <f t="shared" ref="L100:L127" si="11">(J100-$J$99)/544107*100000*1000</f>
        <v>-3.0782374022013666E-3</v>
      </c>
    </row>
    <row r="101" spans="1:12" x14ac:dyDescent="0.2">
      <c r="A101" s="58">
        <v>1992</v>
      </c>
      <c r="B101" s="21">
        <v>2.57095170021057</v>
      </c>
      <c r="C101" s="21">
        <f t="shared" si="6"/>
        <v>1.000423145747686</v>
      </c>
      <c r="D101" s="7">
        <f t="shared" si="7"/>
        <v>0.12837921324891488</v>
      </c>
      <c r="E101" s="15">
        <v>1992</v>
      </c>
      <c r="F101" s="21">
        <v>0.52555245161056496</v>
      </c>
      <c r="G101" s="21">
        <f t="shared" si="8"/>
        <v>0.98695334963684289</v>
      </c>
      <c r="H101" s="7">
        <f t="shared" si="9"/>
        <v>-0.73288104962239353</v>
      </c>
      <c r="I101">
        <v>1992</v>
      </c>
      <c r="J101" s="21">
        <v>0.71178239583969105</v>
      </c>
      <c r="K101" s="7">
        <f t="shared" si="10"/>
        <v>1.0016483707743831</v>
      </c>
      <c r="L101" s="7">
        <f t="shared" si="11"/>
        <v>0.21527943568564412</v>
      </c>
    </row>
    <row r="102" spans="1:12" x14ac:dyDescent="0.2">
      <c r="A102" s="58">
        <v>1993</v>
      </c>
      <c r="B102" s="21">
        <v>2.5769722461700399</v>
      </c>
      <c r="C102" s="21">
        <f t="shared" si="6"/>
        <v>1.0027658943599598</v>
      </c>
      <c r="D102" s="7">
        <f t="shared" si="7"/>
        <v>0.83915138886101392</v>
      </c>
      <c r="E102" s="15">
        <v>1993</v>
      </c>
      <c r="F102" s="21">
        <v>0.52457624673843395</v>
      </c>
      <c r="G102" s="21">
        <f t="shared" si="8"/>
        <v>0.98512010032836961</v>
      </c>
      <c r="H102" s="7">
        <f t="shared" si="9"/>
        <v>-0.83586178720753945</v>
      </c>
      <c r="I102">
        <v>1993</v>
      </c>
      <c r="J102" s="21">
        <v>0.71056830883026101</v>
      </c>
      <c r="K102" s="7">
        <f t="shared" si="10"/>
        <v>0.99993985946238384</v>
      </c>
      <c r="L102" s="7">
        <f t="shared" si="11"/>
        <v>-7.8544349372375432E-3</v>
      </c>
    </row>
    <row r="103" spans="1:12" x14ac:dyDescent="0.2">
      <c r="A103" s="58">
        <v>1994</v>
      </c>
      <c r="B103" s="21">
        <v>2.5838463306427002</v>
      </c>
      <c r="C103" s="21">
        <f t="shared" si="6"/>
        <v>1.0054407766658822</v>
      </c>
      <c r="D103" s="7">
        <f t="shared" si="7"/>
        <v>1.6506904102165114</v>
      </c>
      <c r="E103" s="15">
        <v>1994</v>
      </c>
      <c r="F103" s="21">
        <v>0.52134370803832997</v>
      </c>
      <c r="G103" s="21">
        <f t="shared" si="8"/>
        <v>0.97904960272509245</v>
      </c>
      <c r="H103" s="7">
        <f t="shared" si="9"/>
        <v>-1.1768652272769926</v>
      </c>
      <c r="I103">
        <v>1994</v>
      </c>
      <c r="J103" s="21">
        <v>0.70680820941925004</v>
      </c>
      <c r="K103" s="7">
        <f t="shared" si="10"/>
        <v>0.99464849868835725</v>
      </c>
      <c r="L103" s="7">
        <f t="shared" si="11"/>
        <v>-0.69891325443615304</v>
      </c>
    </row>
    <row r="104" spans="1:12" x14ac:dyDescent="0.2">
      <c r="A104" s="58">
        <v>1995</v>
      </c>
      <c r="B104" s="21">
        <v>2.5749375820159899</v>
      </c>
      <c r="C104" s="21">
        <f t="shared" si="6"/>
        <v>1.001974154432147</v>
      </c>
      <c r="D104" s="7">
        <f t="shared" si="7"/>
        <v>0.59894349456874429</v>
      </c>
      <c r="E104" s="15">
        <v>1995</v>
      </c>
      <c r="F104" s="21">
        <v>0.51542943716049205</v>
      </c>
      <c r="G104" s="21">
        <f t="shared" si="8"/>
        <v>0.96794298637185539</v>
      </c>
      <c r="H104" s="7">
        <f t="shared" si="9"/>
        <v>-1.8007670276732073</v>
      </c>
      <c r="I104">
        <v>1995</v>
      </c>
      <c r="J104" s="21">
        <v>0.696888267993927</v>
      </c>
      <c r="K104" s="7">
        <f t="shared" si="10"/>
        <v>0.98068876433003516</v>
      </c>
      <c r="L104" s="7">
        <f t="shared" si="11"/>
        <v>-2.5220732993028872</v>
      </c>
    </row>
    <row r="105" spans="1:12" x14ac:dyDescent="0.2">
      <c r="A105" s="58">
        <v>1996</v>
      </c>
      <c r="B105" s="21">
        <v>2.57501173019409</v>
      </c>
      <c r="C105" s="21">
        <f t="shared" si="6"/>
        <v>1.0020030073870976</v>
      </c>
      <c r="D105" s="7">
        <f t="shared" si="7"/>
        <v>0.60769726245303601</v>
      </c>
      <c r="E105" s="15">
        <v>1996</v>
      </c>
      <c r="F105" s="21">
        <v>0.51229494810104403</v>
      </c>
      <c r="G105" s="21">
        <f t="shared" si="8"/>
        <v>0.96205661962170153</v>
      </c>
      <c r="H105" s="7">
        <f t="shared" si="9"/>
        <v>-2.1314271221981258</v>
      </c>
      <c r="I105">
        <v>1996</v>
      </c>
      <c r="J105" s="21">
        <v>0.69243502616882302</v>
      </c>
      <c r="K105" s="7">
        <f t="shared" si="10"/>
        <v>0.9744219861056066</v>
      </c>
      <c r="L105" s="7">
        <f t="shared" si="11"/>
        <v>-3.3405229470934836</v>
      </c>
    </row>
    <row r="106" spans="1:12" x14ac:dyDescent="0.2">
      <c r="A106" s="58">
        <v>1997</v>
      </c>
      <c r="B106" s="21">
        <v>2.5792195796966602</v>
      </c>
      <c r="C106" s="21">
        <f t="shared" si="6"/>
        <v>1.0036403893868642</v>
      </c>
      <c r="D106" s="7">
        <f t="shared" si="7"/>
        <v>1.104466553099454</v>
      </c>
      <c r="E106" s="15">
        <v>1997</v>
      </c>
      <c r="F106" s="21">
        <v>0.51089674234390303</v>
      </c>
      <c r="G106" s="21">
        <f t="shared" si="8"/>
        <v>0.95943088007608068</v>
      </c>
      <c r="H106" s="7">
        <f t="shared" si="9"/>
        <v>-2.2789251159869268</v>
      </c>
      <c r="I106">
        <v>1997</v>
      </c>
      <c r="J106" s="21">
        <v>0.69238299131393399</v>
      </c>
      <c r="K106" s="7">
        <f t="shared" si="10"/>
        <v>0.97434876059746289</v>
      </c>
      <c r="L106" s="7">
        <f t="shared" si="11"/>
        <v>-3.3500862967451202</v>
      </c>
    </row>
    <row r="107" spans="1:12" x14ac:dyDescent="0.2">
      <c r="A107" s="58">
        <v>1998</v>
      </c>
      <c r="B107" s="21">
        <v>2.5731339454650901</v>
      </c>
      <c r="C107" s="21">
        <f t="shared" si="6"/>
        <v>1.0012723132610784</v>
      </c>
      <c r="D107" s="7">
        <f t="shared" si="7"/>
        <v>0.38601020181976126</v>
      </c>
      <c r="E107" s="15">
        <v>1998</v>
      </c>
      <c r="F107" s="21">
        <v>0.50924903154373202</v>
      </c>
      <c r="G107" s="21">
        <f t="shared" si="8"/>
        <v>0.95633658627442875</v>
      </c>
      <c r="H107" s="7">
        <f t="shared" si="9"/>
        <v>-2.4527436231187467</v>
      </c>
      <c r="I107">
        <v>1998</v>
      </c>
      <c r="J107" s="21">
        <v>0.69298994541168202</v>
      </c>
      <c r="K107" s="7">
        <f t="shared" si="10"/>
        <v>0.97520289043643849</v>
      </c>
      <c r="L107" s="7">
        <f t="shared" si="11"/>
        <v>-3.238535793305902</v>
      </c>
    </row>
    <row r="108" spans="1:12" x14ac:dyDescent="0.2">
      <c r="A108" s="58">
        <v>1999</v>
      </c>
      <c r="B108" s="21">
        <v>2.5674841403961199</v>
      </c>
      <c r="C108" s="21">
        <f t="shared" si="6"/>
        <v>0.99907382942355727</v>
      </c>
      <c r="D108" s="7">
        <f t="shared" si="7"/>
        <v>-0.28099313437098355</v>
      </c>
      <c r="E108" s="15">
        <v>1999</v>
      </c>
      <c r="F108" s="21">
        <v>0.50380498170852706</v>
      </c>
      <c r="G108" s="21">
        <f t="shared" si="8"/>
        <v>0.94611301448063401</v>
      </c>
      <c r="H108" s="7">
        <f t="shared" si="9"/>
        <v>-3.0270413791377901</v>
      </c>
      <c r="I108">
        <v>1999</v>
      </c>
      <c r="J108" s="21">
        <v>0.68411576747894298</v>
      </c>
      <c r="K108" s="7">
        <f t="shared" si="10"/>
        <v>0.9627147958723633</v>
      </c>
      <c r="L108" s="7">
        <f t="shared" si="11"/>
        <v>-4.8694977057126598</v>
      </c>
    </row>
    <row r="109" spans="1:12" x14ac:dyDescent="0.2">
      <c r="A109" s="58">
        <v>2000</v>
      </c>
      <c r="B109" s="21">
        <v>2.5667049884796098</v>
      </c>
      <c r="C109" s="21">
        <f t="shared" si="6"/>
        <v>0.99877064145963457</v>
      </c>
      <c r="D109" s="7">
        <f t="shared" si="7"/>
        <v>-0.37297806506637016</v>
      </c>
      <c r="E109" s="15">
        <v>2000</v>
      </c>
      <c r="F109" s="21">
        <v>0.501151382923126</v>
      </c>
      <c r="G109" s="21">
        <f t="shared" si="8"/>
        <v>0.94112972841314835</v>
      </c>
      <c r="H109" s="7">
        <f t="shared" si="9"/>
        <v>-3.3069719223844265</v>
      </c>
      <c r="I109">
        <v>2000</v>
      </c>
      <c r="J109" s="21">
        <v>0.67941540479660001</v>
      </c>
      <c r="K109" s="7">
        <f t="shared" si="10"/>
        <v>0.95610025939276488</v>
      </c>
      <c r="L109" s="7">
        <f t="shared" si="11"/>
        <v>-5.7333650484123444</v>
      </c>
    </row>
    <row r="110" spans="1:12" x14ac:dyDescent="0.2">
      <c r="A110" s="58">
        <v>2001</v>
      </c>
      <c r="B110" s="21">
        <v>2.55781173706055</v>
      </c>
      <c r="C110" s="21">
        <f t="shared" si="6"/>
        <v>0.99531004958626246</v>
      </c>
      <c r="D110" s="7">
        <f t="shared" si="7"/>
        <v>-1.422895415078097</v>
      </c>
      <c r="E110" s="15">
        <v>2001</v>
      </c>
      <c r="F110" s="21">
        <v>0.49849477410316501</v>
      </c>
      <c r="G110" s="21">
        <f t="shared" si="8"/>
        <v>0.93614078969637471</v>
      </c>
      <c r="H110" s="7">
        <f t="shared" si="9"/>
        <v>-3.5872199969075278</v>
      </c>
      <c r="I110">
        <v>2001</v>
      </c>
      <c r="J110" s="21">
        <v>0.67603564262390103</v>
      </c>
      <c r="K110" s="7">
        <f t="shared" si="10"/>
        <v>0.95134412424011738</v>
      </c>
      <c r="L110" s="7">
        <f t="shared" si="11"/>
        <v>-6.3545226833442561</v>
      </c>
    </row>
    <row r="111" spans="1:12" x14ac:dyDescent="0.2">
      <c r="A111" s="58">
        <v>2002</v>
      </c>
      <c r="B111" s="21">
        <v>2.54305195808411</v>
      </c>
      <c r="C111" s="21">
        <f t="shared" si="6"/>
        <v>0.98956664160510854</v>
      </c>
      <c r="D111" s="7">
        <f t="shared" si="7"/>
        <v>-3.1654018730076219</v>
      </c>
      <c r="E111" s="15">
        <v>2002</v>
      </c>
      <c r="F111" s="21">
        <v>0.49398642778396601</v>
      </c>
      <c r="G111" s="21">
        <f t="shared" si="8"/>
        <v>0.92767440829634362</v>
      </c>
      <c r="H111" s="7">
        <f t="shared" si="9"/>
        <v>-4.062809540142343</v>
      </c>
      <c r="I111">
        <v>2002</v>
      </c>
      <c r="J111" s="21">
        <v>0.67060226202011097</v>
      </c>
      <c r="K111" s="7">
        <f t="shared" si="10"/>
        <v>0.94369805591727962</v>
      </c>
      <c r="L111" s="7">
        <f t="shared" si="11"/>
        <v>-7.3531094693606196</v>
      </c>
    </row>
    <row r="112" spans="1:12" x14ac:dyDescent="0.2">
      <c r="A112" s="58">
        <v>2003</v>
      </c>
      <c r="B112" s="21">
        <v>2.5395598411560099</v>
      </c>
      <c r="C112" s="21">
        <f t="shared" si="6"/>
        <v>0.98820776947917843</v>
      </c>
      <c r="D112" s="7">
        <f t="shared" si="7"/>
        <v>-3.5776733784802066</v>
      </c>
      <c r="E112" s="15">
        <v>2003</v>
      </c>
      <c r="F112" s="21">
        <v>0.49209690093994102</v>
      </c>
      <c r="G112" s="21">
        <f t="shared" si="8"/>
        <v>0.92412599967942211</v>
      </c>
      <c r="H112" s="7">
        <f t="shared" si="9"/>
        <v>-4.2621374411185551</v>
      </c>
      <c r="I112">
        <v>2003</v>
      </c>
      <c r="J112" s="21">
        <v>0.66891527175903298</v>
      </c>
      <c r="K112" s="7">
        <f t="shared" si="10"/>
        <v>0.94132405642474148</v>
      </c>
      <c r="L112" s="7">
        <f t="shared" si="11"/>
        <v>-7.6631569896237286</v>
      </c>
    </row>
    <row r="113" spans="1:12" x14ac:dyDescent="0.2">
      <c r="A113" s="58">
        <v>2004</v>
      </c>
      <c r="B113" s="21">
        <v>2.5389454364776598</v>
      </c>
      <c r="C113" s="21">
        <f t="shared" si="6"/>
        <v>0.98796868888461631</v>
      </c>
      <c r="D113" s="7">
        <f t="shared" si="7"/>
        <v>-3.6502086191173473</v>
      </c>
      <c r="E113" s="15">
        <v>2004</v>
      </c>
      <c r="F113" s="21">
        <v>0.48914837837219199</v>
      </c>
      <c r="G113" s="21">
        <f t="shared" si="8"/>
        <v>0.91858886591512923</v>
      </c>
      <c r="H113" s="7">
        <f t="shared" si="9"/>
        <v>-4.5731797617232521</v>
      </c>
      <c r="I113">
        <v>2004</v>
      </c>
      <c r="J113" s="21">
        <v>0.66572004556655895</v>
      </c>
      <c r="K113" s="7">
        <f t="shared" si="10"/>
        <v>0.93682760761025285</v>
      </c>
      <c r="L113" s="7">
        <f t="shared" si="11"/>
        <v>-8.2503992402240751</v>
      </c>
    </row>
    <row r="114" spans="1:12" x14ac:dyDescent="0.2">
      <c r="A114" s="58">
        <v>2005</v>
      </c>
      <c r="B114" s="21">
        <v>2.5415270328521702</v>
      </c>
      <c r="C114" s="21">
        <f t="shared" si="6"/>
        <v>0.98897325414573223</v>
      </c>
      <c r="D114" s="7">
        <f t="shared" si="7"/>
        <v>-3.3454311314915253</v>
      </c>
      <c r="E114" s="15">
        <v>2005</v>
      </c>
      <c r="F114" s="21">
        <v>0.48660117387771601</v>
      </c>
      <c r="G114" s="21">
        <f t="shared" si="8"/>
        <v>0.913805381411672</v>
      </c>
      <c r="H114" s="7">
        <f t="shared" si="9"/>
        <v>-4.8418866746981051</v>
      </c>
      <c r="I114">
        <v>2005</v>
      </c>
      <c r="J114" s="21">
        <v>0.66363459825515703</v>
      </c>
      <c r="K114" s="7">
        <f t="shared" si="10"/>
        <v>0.93389288357941014</v>
      </c>
      <c r="L114" s="7">
        <f t="shared" si="11"/>
        <v>-8.6336781378309659</v>
      </c>
    </row>
    <row r="115" spans="1:12" x14ac:dyDescent="0.2">
      <c r="A115" s="58">
        <v>2006</v>
      </c>
      <c r="B115" s="21">
        <v>2.5418970584869398</v>
      </c>
      <c r="C115" s="21">
        <f t="shared" si="6"/>
        <v>0.98911724059616346</v>
      </c>
      <c r="D115" s="7">
        <f t="shared" si="7"/>
        <v>-3.3017467335601784</v>
      </c>
      <c r="E115" s="15">
        <v>2006</v>
      </c>
      <c r="F115" s="21">
        <v>0.483953326940536</v>
      </c>
      <c r="G115" s="21">
        <f t="shared" si="8"/>
        <v>0.90883289694134572</v>
      </c>
      <c r="H115" s="7">
        <f t="shared" si="9"/>
        <v>-5.1212104502577613</v>
      </c>
      <c r="I115">
        <v>2006</v>
      </c>
      <c r="J115" s="21">
        <v>0.65758073329925504</v>
      </c>
      <c r="K115" s="7">
        <f t="shared" si="10"/>
        <v>0.92537364510791942</v>
      </c>
      <c r="L115" s="7">
        <f t="shared" si="11"/>
        <v>-9.7463021172875788</v>
      </c>
    </row>
    <row r="116" spans="1:12" x14ac:dyDescent="0.2">
      <c r="A116" s="58">
        <v>2007</v>
      </c>
      <c r="B116" s="21">
        <v>2.5351252555847199</v>
      </c>
      <c r="C116" s="21">
        <f t="shared" si="6"/>
        <v>0.9864821586686161</v>
      </c>
      <c r="D116" s="7">
        <f t="shared" si="7"/>
        <v>-4.10121062172405</v>
      </c>
      <c r="E116" s="15">
        <v>2007</v>
      </c>
      <c r="F116" s="21">
        <v>0.48041680455207803</v>
      </c>
      <c r="G116" s="21">
        <f t="shared" si="8"/>
        <v>0.90219153772656524</v>
      </c>
      <c r="H116" s="7">
        <f t="shared" si="9"/>
        <v>-5.4942814053891</v>
      </c>
      <c r="I116">
        <v>2007</v>
      </c>
      <c r="J116" s="21">
        <v>0.65012049674987804</v>
      </c>
      <c r="K116" s="7">
        <f t="shared" si="10"/>
        <v>0.91487530484416557</v>
      </c>
      <c r="L116" s="7">
        <f t="shared" si="11"/>
        <v>-11.117399447293808</v>
      </c>
    </row>
    <row r="117" spans="1:12" x14ac:dyDescent="0.2">
      <c r="A117" s="58">
        <v>2008</v>
      </c>
      <c r="B117" s="21">
        <v>2.5227296352386501</v>
      </c>
      <c r="C117" s="21">
        <f t="shared" si="6"/>
        <v>0.9816587053539958</v>
      </c>
      <c r="D117" s="7">
        <f t="shared" si="7"/>
        <v>-5.5646098052448139</v>
      </c>
      <c r="E117" s="15">
        <v>2008</v>
      </c>
      <c r="F117" s="21">
        <v>0.476397544145584</v>
      </c>
      <c r="G117" s="21">
        <f t="shared" si="8"/>
        <v>0.89464362788598584</v>
      </c>
      <c r="H117" s="7">
        <f t="shared" si="9"/>
        <v>-5.9182768319884254</v>
      </c>
      <c r="I117">
        <v>2008</v>
      </c>
      <c r="J117" s="21">
        <v>0.64329290390014604</v>
      </c>
      <c r="K117" s="7">
        <f t="shared" si="10"/>
        <v>0.90526724584436824</v>
      </c>
      <c r="L117" s="7">
        <f t="shared" si="11"/>
        <v>-12.372224849233502</v>
      </c>
    </row>
    <row r="118" spans="1:12" x14ac:dyDescent="0.2">
      <c r="A118" s="58">
        <v>2009</v>
      </c>
      <c r="B118" s="21">
        <v>2.5097997188568102</v>
      </c>
      <c r="C118" s="21">
        <f t="shared" si="6"/>
        <v>0.97662734376913396</v>
      </c>
      <c r="D118" s="7">
        <f t="shared" si="7"/>
        <v>-7.091086782427781</v>
      </c>
      <c r="E118" s="15">
        <v>2009</v>
      </c>
      <c r="F118" s="21">
        <v>0.47297474741935702</v>
      </c>
      <c r="G118" s="21">
        <f t="shared" si="8"/>
        <v>0.88821583807409676</v>
      </c>
      <c r="H118" s="7">
        <f t="shared" si="9"/>
        <v>-6.2793507638378143</v>
      </c>
      <c r="I118">
        <v>2009</v>
      </c>
      <c r="J118" s="21">
        <v>0.63854271173477195</v>
      </c>
      <c r="K118" s="7">
        <f t="shared" si="10"/>
        <v>0.89858258734322738</v>
      </c>
      <c r="L118" s="7">
        <f t="shared" si="11"/>
        <v>-13.245250222069005</v>
      </c>
    </row>
    <row r="119" spans="1:12" x14ac:dyDescent="0.2">
      <c r="A119" s="58">
        <v>2010</v>
      </c>
      <c r="B119" s="21">
        <v>2.5151743888854998</v>
      </c>
      <c r="C119" s="21">
        <f t="shared" si="6"/>
        <v>0.97871876551658143</v>
      </c>
      <c r="D119" s="7">
        <f t="shared" si="7"/>
        <v>-6.4565652730487271</v>
      </c>
      <c r="E119" s="15">
        <v>2010</v>
      </c>
      <c r="F119" s="21">
        <v>0.46939957141876198</v>
      </c>
      <c r="G119" s="21">
        <f t="shared" si="8"/>
        <v>0.88150188988773537</v>
      </c>
      <c r="H119" s="7">
        <f t="shared" si="9"/>
        <v>-6.6564993235804844</v>
      </c>
      <c r="I119">
        <v>2010</v>
      </c>
      <c r="J119" s="21">
        <v>0.62907469272613503</v>
      </c>
      <c r="K119" s="7">
        <f t="shared" si="10"/>
        <v>0.88525881610374024</v>
      </c>
      <c r="L119" s="7">
        <f t="shared" si="11"/>
        <v>-14.985352629984531</v>
      </c>
    </row>
    <row r="120" spans="1:12" x14ac:dyDescent="0.2">
      <c r="A120" s="58">
        <v>2011</v>
      </c>
      <c r="B120" s="21">
        <v>2.5187942981720002</v>
      </c>
      <c r="C120" s="21">
        <f t="shared" si="6"/>
        <v>0.98012736492178432</v>
      </c>
      <c r="D120" s="7">
        <f t="shared" si="7"/>
        <v>-6.0292068878781562</v>
      </c>
      <c r="E120" s="15">
        <v>2011</v>
      </c>
      <c r="F120" s="21">
        <v>0.46564218401908902</v>
      </c>
      <c r="G120" s="21">
        <f t="shared" si="8"/>
        <v>0.87444576053542022</v>
      </c>
      <c r="H120" s="7">
        <f t="shared" si="9"/>
        <v>-7.0528695291161165</v>
      </c>
      <c r="I120">
        <v>2011</v>
      </c>
      <c r="J120" s="21">
        <v>0.623571157455444</v>
      </c>
      <c r="K120" s="7">
        <f t="shared" si="10"/>
        <v>0.87751402335583339</v>
      </c>
      <c r="L120" s="7">
        <f t="shared" si="11"/>
        <v>-15.996832958429311</v>
      </c>
    </row>
    <row r="121" spans="1:12" x14ac:dyDescent="0.2">
      <c r="A121" s="58">
        <v>2012</v>
      </c>
      <c r="B121" s="21">
        <v>2.5154390335082999</v>
      </c>
      <c r="C121" s="21">
        <f t="shared" si="6"/>
        <v>0.97882174551656553</v>
      </c>
      <c r="D121" s="7">
        <f t="shared" si="7"/>
        <v>-6.425321921436109</v>
      </c>
      <c r="E121" s="15">
        <v>2012</v>
      </c>
      <c r="F121" s="21">
        <v>0.46322408318519598</v>
      </c>
      <c r="G121" s="21">
        <f t="shared" si="8"/>
        <v>0.86990472431637722</v>
      </c>
      <c r="H121" s="7">
        <f t="shared" si="9"/>
        <v>-7.3079571798117797</v>
      </c>
      <c r="I121">
        <v>2012</v>
      </c>
      <c r="J121" s="21">
        <v>0.62107563018798795</v>
      </c>
      <c r="K121" s="7">
        <f t="shared" si="10"/>
        <v>0.87400221857352833</v>
      </c>
      <c r="L121" s="7">
        <f t="shared" si="11"/>
        <v>-16.455479376772772</v>
      </c>
    </row>
    <row r="122" spans="1:12" x14ac:dyDescent="0.2">
      <c r="A122" s="58">
        <v>2013</v>
      </c>
      <c r="B122" s="21">
        <v>2.5146334171295202</v>
      </c>
      <c r="C122" s="21">
        <f t="shared" si="6"/>
        <v>0.97850825955264853</v>
      </c>
      <c r="D122" s="7">
        <f t="shared" si="7"/>
        <v>-6.5204311872915302</v>
      </c>
      <c r="E122" s="15">
        <v>2013</v>
      </c>
      <c r="F122" s="21">
        <v>0.45952302217483498</v>
      </c>
      <c r="G122" s="21">
        <f t="shared" si="8"/>
        <v>0.86295437226266292</v>
      </c>
      <c r="H122" s="7">
        <f t="shared" si="9"/>
        <v>-7.6983854634389566</v>
      </c>
      <c r="I122">
        <v>2013</v>
      </c>
      <c r="J122" s="21">
        <v>0.61695098876953103</v>
      </c>
      <c r="K122" s="7">
        <f t="shared" si="10"/>
        <v>0.8681978598524166</v>
      </c>
      <c r="L122" s="7">
        <f t="shared" si="11"/>
        <v>-17.213536416740446</v>
      </c>
    </row>
    <row r="123" spans="1:12" x14ac:dyDescent="0.2">
      <c r="A123" s="58">
        <v>2014</v>
      </c>
      <c r="B123" s="21">
        <v>2.50706887245178</v>
      </c>
      <c r="C123" s="21">
        <f t="shared" si="6"/>
        <v>0.97556470149901653</v>
      </c>
      <c r="D123" s="7">
        <f t="shared" si="7"/>
        <v>-7.4134843944770159</v>
      </c>
      <c r="E123" s="15">
        <v>2014</v>
      </c>
      <c r="F123" s="21">
        <v>0.45606783032417297</v>
      </c>
      <c r="G123" s="21">
        <f t="shared" si="8"/>
        <v>0.85646574651237206</v>
      </c>
      <c r="H123" s="7">
        <f t="shared" si="9"/>
        <v>-8.0628767863542201</v>
      </c>
      <c r="I123">
        <v>2014</v>
      </c>
      <c r="J123" s="21">
        <v>0.608528852462769</v>
      </c>
      <c r="K123" s="7">
        <f t="shared" si="10"/>
        <v>0.85634589616321077</v>
      </c>
      <c r="L123" s="7">
        <f t="shared" si="11"/>
        <v>-18.761418783032745</v>
      </c>
    </row>
    <row r="124" spans="1:12" x14ac:dyDescent="0.2">
      <c r="A124" s="58">
        <v>2015</v>
      </c>
      <c r="B124" s="21">
        <v>2.5095174312591602</v>
      </c>
      <c r="C124" s="21">
        <f t="shared" si="6"/>
        <v>0.97651749843581881</v>
      </c>
      <c r="D124" s="7">
        <f t="shared" si="7"/>
        <v>-7.1244130241475103</v>
      </c>
      <c r="E124" s="15">
        <v>2015</v>
      </c>
      <c r="F124" s="21">
        <v>0.45286753773689298</v>
      </c>
      <c r="G124" s="21">
        <f t="shared" si="8"/>
        <v>0.85045580501337503</v>
      </c>
      <c r="H124" s="7">
        <f t="shared" si="9"/>
        <v>-8.4004785547278367</v>
      </c>
      <c r="I124">
        <v>2015</v>
      </c>
      <c r="J124" s="21">
        <v>0.60037088394164995</v>
      </c>
      <c r="K124" s="7">
        <f t="shared" si="10"/>
        <v>0.84486567984180572</v>
      </c>
      <c r="L124" s="7">
        <f t="shared" si="11"/>
        <v>-20.260750444106584</v>
      </c>
    </row>
    <row r="125" spans="1:12" x14ac:dyDescent="0.2">
      <c r="A125" s="58">
        <v>2016</v>
      </c>
      <c r="B125" s="21">
        <v>2.5112938880920401</v>
      </c>
      <c r="C125" s="21">
        <f t="shared" si="6"/>
        <v>0.97720876328256379</v>
      </c>
      <c r="D125" s="7">
        <f t="shared" si="7"/>
        <v>-6.9146885080509293</v>
      </c>
      <c r="E125" s="15">
        <v>2016</v>
      </c>
      <c r="F125" s="21">
        <v>0.45135980844497697</v>
      </c>
      <c r="G125" s="21">
        <f t="shared" si="8"/>
        <v>0.8476243873871383</v>
      </c>
      <c r="H125" s="7">
        <f t="shared" si="9"/>
        <v>-8.5595302855610367</v>
      </c>
      <c r="I125">
        <v>2016</v>
      </c>
      <c r="J125" s="21">
        <v>0.59473919868469205</v>
      </c>
      <c r="K125" s="7">
        <f t="shared" si="10"/>
        <v>0.83694054935906692</v>
      </c>
      <c r="L125" s="7">
        <f t="shared" si="11"/>
        <v>-21.295783122781533</v>
      </c>
    </row>
    <row r="126" spans="1:12" x14ac:dyDescent="0.2">
      <c r="A126" s="58">
        <v>2017</v>
      </c>
      <c r="B126" s="21">
        <v>2.5024487972259499</v>
      </c>
      <c r="C126" s="21">
        <f t="shared" si="6"/>
        <v>0.97376691191369003</v>
      </c>
      <c r="D126" s="7">
        <f t="shared" si="7"/>
        <v>-7.9589201310134214</v>
      </c>
      <c r="E126" s="15">
        <v>2017</v>
      </c>
      <c r="F126" s="21">
        <v>0.44555684924125699</v>
      </c>
      <c r="G126" s="21">
        <f t="shared" si="8"/>
        <v>0.83672680712399594</v>
      </c>
      <c r="H126" s="7">
        <f t="shared" si="9"/>
        <v>-9.1716897164713469</v>
      </c>
      <c r="I126">
        <v>2017</v>
      </c>
      <c r="J126" s="21">
        <v>0.58740967512130704</v>
      </c>
      <c r="K126" s="7">
        <f t="shared" si="10"/>
        <v>0.82662615358484137</v>
      </c>
      <c r="L126" s="7">
        <f t="shared" si="11"/>
        <v>-22.64285705555303</v>
      </c>
    </row>
    <row r="127" spans="1:12" x14ac:dyDescent="0.2">
      <c r="A127" s="58">
        <v>2018</v>
      </c>
      <c r="B127" s="21">
        <v>2.4934251308441202</v>
      </c>
      <c r="C127" s="21">
        <f t="shared" si="6"/>
        <v>0.97025557223852299</v>
      </c>
      <c r="D127" s="7">
        <f t="shared" si="7"/>
        <v>-9.024233979522851</v>
      </c>
      <c r="E127" s="15">
        <v>2018</v>
      </c>
      <c r="F127" s="21">
        <v>0.44012707471847501</v>
      </c>
      <c r="G127" s="21">
        <f t="shared" si="8"/>
        <v>0.82653004343921066</v>
      </c>
      <c r="H127" s="7">
        <f t="shared" si="9"/>
        <v>-9.7444815568321648</v>
      </c>
      <c r="I127">
        <v>2018</v>
      </c>
      <c r="J127" s="21">
        <v>0.57651233673095703</v>
      </c>
      <c r="K127" s="7">
        <f t="shared" si="10"/>
        <v>0.81129098751685447</v>
      </c>
      <c r="L127" s="7">
        <f t="shared" si="11"/>
        <v>-24.645650327896526</v>
      </c>
    </row>
    <row r="146" spans="1:2" x14ac:dyDescent="0.2">
      <c r="A146" s="15" t="s">
        <v>0</v>
      </c>
      <c r="B146" s="15" t="s">
        <v>136</v>
      </c>
    </row>
    <row r="147" spans="1:2" x14ac:dyDescent="0.2">
      <c r="A147">
        <v>1990</v>
      </c>
      <c r="B147" s="60">
        <v>192.09700012207</v>
      </c>
    </row>
    <row r="148" spans="1:2" x14ac:dyDescent="0.2">
      <c r="A148">
        <v>1991</v>
      </c>
      <c r="B148" s="60">
        <v>164.13024902343801</v>
      </c>
    </row>
    <row r="149" spans="1:2" x14ac:dyDescent="0.2">
      <c r="A149">
        <v>1992</v>
      </c>
      <c r="B149" s="60">
        <v>142.15922546386699</v>
      </c>
    </row>
    <row r="150" spans="1:2" x14ac:dyDescent="0.2">
      <c r="A150">
        <v>1993</v>
      </c>
      <c r="B150" s="60">
        <v>148.16787719726599</v>
      </c>
    </row>
    <row r="151" spans="1:2" x14ac:dyDescent="0.2">
      <c r="A151">
        <v>1994</v>
      </c>
      <c r="B151" s="60">
        <v>164.95637512207</v>
      </c>
    </row>
    <row r="152" spans="1:2" x14ac:dyDescent="0.2">
      <c r="A152">
        <v>1995</v>
      </c>
      <c r="B152" s="60">
        <v>170.04605102539099</v>
      </c>
    </row>
    <row r="153" spans="1:2" x14ac:dyDescent="0.2">
      <c r="A153">
        <v>1996</v>
      </c>
      <c r="B153" s="60">
        <v>184.61958312988301</v>
      </c>
    </row>
    <row r="154" spans="1:2" x14ac:dyDescent="0.2">
      <c r="A154">
        <v>1997</v>
      </c>
      <c r="B154" s="60">
        <v>155.62557983398401</v>
      </c>
    </row>
    <row r="155" spans="1:2" x14ac:dyDescent="0.2">
      <c r="A155">
        <v>1998</v>
      </c>
      <c r="B155" s="60">
        <v>173.52052307128901</v>
      </c>
    </row>
    <row r="156" spans="1:2" x14ac:dyDescent="0.2">
      <c r="A156">
        <v>1999</v>
      </c>
      <c r="B156" s="60">
        <v>149.94120788574199</v>
      </c>
    </row>
    <row r="157" spans="1:2" x14ac:dyDescent="0.2">
      <c r="A157">
        <v>2000</v>
      </c>
      <c r="B157" s="60">
        <v>153.51414489746099</v>
      </c>
    </row>
    <row r="158" spans="1:2" x14ac:dyDescent="0.2">
      <c r="A158">
        <v>2001</v>
      </c>
      <c r="B158" s="60">
        <v>124.54345703125</v>
      </c>
    </row>
    <row r="159" spans="1:2" x14ac:dyDescent="0.2">
      <c r="A159">
        <v>2002</v>
      </c>
      <c r="B159" s="60">
        <v>111.33652496337901</v>
      </c>
    </row>
    <row r="160" spans="1:2" x14ac:dyDescent="0.2">
      <c r="A160">
        <v>2003</v>
      </c>
      <c r="B160" s="60">
        <v>143.11689758300801</v>
      </c>
    </row>
    <row r="161" spans="1:2" x14ac:dyDescent="0.2">
      <c r="A161">
        <v>2004</v>
      </c>
      <c r="B161" s="60">
        <v>123.410163879395</v>
      </c>
    </row>
    <row r="162" spans="1:2" x14ac:dyDescent="0.2">
      <c r="A162">
        <v>2005</v>
      </c>
      <c r="B162" s="60">
        <v>129.45170593261699</v>
      </c>
    </row>
    <row r="163" spans="1:2" x14ac:dyDescent="0.2">
      <c r="A163">
        <v>2006</v>
      </c>
      <c r="B163" s="60">
        <v>122.19789886474599</v>
      </c>
    </row>
    <row r="164" spans="1:2" x14ac:dyDescent="0.2">
      <c r="A164">
        <v>2007</v>
      </c>
      <c r="B164" s="60">
        <v>142.61723327636699</v>
      </c>
    </row>
    <row r="165" spans="1:2" x14ac:dyDescent="0.2">
      <c r="A165">
        <v>2008</v>
      </c>
      <c r="B165" s="60">
        <v>152.91650390625</v>
      </c>
    </row>
    <row r="166" spans="1:2" x14ac:dyDescent="0.2">
      <c r="A166">
        <v>2009</v>
      </c>
      <c r="B166" s="60">
        <v>119.984024047852</v>
      </c>
    </row>
    <row r="167" spans="1:2" x14ac:dyDescent="0.2">
      <c r="A167">
        <v>2010</v>
      </c>
      <c r="B167" s="60">
        <v>164.24620056152301</v>
      </c>
    </row>
    <row r="168" spans="1:2" x14ac:dyDescent="0.2">
      <c r="A168">
        <v>2011</v>
      </c>
      <c r="B168" s="60">
        <v>162.724853515625</v>
      </c>
    </row>
    <row r="169" spans="1:2" x14ac:dyDescent="0.2">
      <c r="A169">
        <v>2012</v>
      </c>
      <c r="B169" s="60">
        <v>151.28742980957</v>
      </c>
    </row>
    <row r="170" spans="1:2" x14ac:dyDescent="0.2">
      <c r="A170">
        <v>2013</v>
      </c>
      <c r="B170" s="60">
        <v>175.538818359375</v>
      </c>
    </row>
    <row r="171" spans="1:2" x14ac:dyDescent="0.2">
      <c r="A171">
        <v>2014</v>
      </c>
      <c r="B171" s="60">
        <v>131.51678466796901</v>
      </c>
    </row>
    <row r="172" spans="1:2" x14ac:dyDescent="0.2">
      <c r="A172">
        <v>2015</v>
      </c>
      <c r="B172" s="60">
        <v>141.60224914550801</v>
      </c>
    </row>
    <row r="173" spans="1:2" x14ac:dyDescent="0.2">
      <c r="A173">
        <v>2016</v>
      </c>
      <c r="B173" s="60">
        <v>157.22528076171901</v>
      </c>
    </row>
    <row r="174" spans="1:2" x14ac:dyDescent="0.2">
      <c r="A174">
        <v>2017</v>
      </c>
      <c r="B174" s="60">
        <v>138.02066040039099</v>
      </c>
    </row>
    <row r="175" spans="1:2" x14ac:dyDescent="0.2">
      <c r="A175">
        <v>2018</v>
      </c>
      <c r="B175" s="60">
        <v>140.77883911132801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5F0ED-54BD-4768-8A9A-B0F2264816C0}">
  <dimension ref="A1:AS96"/>
  <sheetViews>
    <sheetView workbookViewId="0">
      <selection activeCell="E3" sqref="E3"/>
    </sheetView>
  </sheetViews>
  <sheetFormatPr defaultRowHeight="12.75" x14ac:dyDescent="0.2"/>
  <sheetData>
    <row r="1" spans="1:45" x14ac:dyDescent="0.2">
      <c r="A1" s="15" t="s">
        <v>122</v>
      </c>
    </row>
    <row r="2" spans="1:45" x14ac:dyDescent="0.2">
      <c r="A2" s="15" t="s">
        <v>115</v>
      </c>
      <c r="H2" t="s">
        <v>123</v>
      </c>
    </row>
    <row r="3" spans="1:45" x14ac:dyDescent="0.2">
      <c r="A3" s="15" t="s">
        <v>0</v>
      </c>
      <c r="B3" s="15" t="s">
        <v>124</v>
      </c>
    </row>
    <row r="4" spans="1:45" x14ac:dyDescent="0.2">
      <c r="A4">
        <v>1990</v>
      </c>
      <c r="B4" s="7">
        <v>0</v>
      </c>
    </row>
    <row r="5" spans="1:45" x14ac:dyDescent="0.2">
      <c r="A5">
        <v>1991</v>
      </c>
      <c r="B5" s="7">
        <v>152.14651489257801</v>
      </c>
      <c r="M5" s="15" t="s">
        <v>129</v>
      </c>
      <c r="U5" s="15" t="s">
        <v>130</v>
      </c>
      <c r="AC5" s="15" t="s">
        <v>128</v>
      </c>
      <c r="AK5" s="15" t="s">
        <v>127</v>
      </c>
      <c r="AS5" s="15" t="s">
        <v>131</v>
      </c>
    </row>
    <row r="6" spans="1:45" x14ac:dyDescent="0.2">
      <c r="A6">
        <v>1992</v>
      </c>
      <c r="B6" s="7">
        <v>76.044044494628906</v>
      </c>
    </row>
    <row r="7" spans="1:45" x14ac:dyDescent="0.2">
      <c r="A7">
        <v>1993</v>
      </c>
      <c r="B7" s="7">
        <v>0</v>
      </c>
    </row>
    <row r="8" spans="1:45" x14ac:dyDescent="0.2">
      <c r="A8">
        <v>1994</v>
      </c>
      <c r="B8" s="7">
        <v>227.72064208984401</v>
      </c>
    </row>
    <row r="9" spans="1:45" x14ac:dyDescent="0.2">
      <c r="A9">
        <v>1995</v>
      </c>
      <c r="B9" s="7">
        <v>151.67658996582</v>
      </c>
    </row>
    <row r="10" spans="1:45" x14ac:dyDescent="0.2">
      <c r="A10">
        <v>1996</v>
      </c>
      <c r="B10" s="7">
        <v>0</v>
      </c>
    </row>
    <row r="11" spans="1:45" x14ac:dyDescent="0.2">
      <c r="A11">
        <v>1997</v>
      </c>
      <c r="B11" s="7">
        <v>76.102462768554702</v>
      </c>
    </row>
    <row r="12" spans="1:45" x14ac:dyDescent="0.2">
      <c r="A12">
        <v>1998</v>
      </c>
      <c r="B12" s="7">
        <v>0</v>
      </c>
    </row>
    <row r="13" spans="1:45" x14ac:dyDescent="0.2">
      <c r="A13">
        <v>1999</v>
      </c>
      <c r="B13" s="7">
        <v>379.80874633789102</v>
      </c>
    </row>
    <row r="14" spans="1:45" x14ac:dyDescent="0.2">
      <c r="A14">
        <v>2000</v>
      </c>
      <c r="B14" s="7">
        <v>683.69152832031205</v>
      </c>
    </row>
    <row r="15" spans="1:45" x14ac:dyDescent="0.2">
      <c r="A15">
        <v>2001</v>
      </c>
      <c r="B15" s="7">
        <v>835.95568847656205</v>
      </c>
    </row>
    <row r="16" spans="1:45" x14ac:dyDescent="0.2">
      <c r="A16">
        <v>2002</v>
      </c>
      <c r="B16" s="7">
        <v>1140.36218261719</v>
      </c>
    </row>
    <row r="17" spans="1:2" x14ac:dyDescent="0.2">
      <c r="A17">
        <v>2003</v>
      </c>
      <c r="B17" s="7">
        <v>1292.44958496094</v>
      </c>
    </row>
    <row r="18" spans="1:2" x14ac:dyDescent="0.2">
      <c r="A18">
        <v>2004</v>
      </c>
      <c r="B18" s="7">
        <v>1368.55236816406</v>
      </c>
    </row>
    <row r="19" spans="1:2" x14ac:dyDescent="0.2">
      <c r="A19">
        <v>2005</v>
      </c>
      <c r="B19" s="7">
        <v>1521.10791015625</v>
      </c>
    </row>
    <row r="20" spans="1:2" x14ac:dyDescent="0.2">
      <c r="A20">
        <v>2006</v>
      </c>
      <c r="B20" s="7">
        <v>1444.8310546875</v>
      </c>
    </row>
    <row r="21" spans="1:2" x14ac:dyDescent="0.2">
      <c r="A21">
        <v>2007</v>
      </c>
      <c r="B21" s="7">
        <v>1444.59643554688</v>
      </c>
    </row>
    <row r="22" spans="1:2" x14ac:dyDescent="0.2">
      <c r="A22">
        <v>2008</v>
      </c>
      <c r="B22" s="7">
        <v>1672.90319824219</v>
      </c>
    </row>
    <row r="23" spans="1:2" x14ac:dyDescent="0.2">
      <c r="A23">
        <v>2009</v>
      </c>
      <c r="B23" s="7">
        <v>1978.65161132812</v>
      </c>
    </row>
    <row r="24" spans="1:2" x14ac:dyDescent="0.2">
      <c r="A24">
        <v>2010</v>
      </c>
      <c r="B24" s="7">
        <v>2130.97290039062</v>
      </c>
    </row>
    <row r="25" spans="1:2" x14ac:dyDescent="0.2">
      <c r="A25">
        <v>2011</v>
      </c>
      <c r="B25" s="7">
        <v>2358.32055664062</v>
      </c>
    </row>
    <row r="26" spans="1:2" x14ac:dyDescent="0.2">
      <c r="A26">
        <v>2012</v>
      </c>
      <c r="B26" s="7">
        <v>2282.10180664062</v>
      </c>
    </row>
    <row r="27" spans="1:2" x14ac:dyDescent="0.2">
      <c r="A27">
        <v>2013</v>
      </c>
      <c r="B27" s="7">
        <v>2053.56298828125</v>
      </c>
    </row>
    <row r="28" spans="1:2" x14ac:dyDescent="0.2">
      <c r="A28">
        <v>2014</v>
      </c>
      <c r="B28" s="7">
        <v>2129.60717773438</v>
      </c>
    </row>
    <row r="29" spans="1:2" x14ac:dyDescent="0.2">
      <c r="A29">
        <v>2015</v>
      </c>
      <c r="B29" s="7">
        <v>2358.20361328125</v>
      </c>
    </row>
    <row r="30" spans="1:2" x14ac:dyDescent="0.2">
      <c r="A30">
        <v>2016</v>
      </c>
      <c r="B30" s="7">
        <v>2281.8115234375</v>
      </c>
    </row>
    <row r="31" spans="1:2" x14ac:dyDescent="0.2">
      <c r="A31">
        <v>2017</v>
      </c>
      <c r="B31" s="7">
        <v>2358.20361328125</v>
      </c>
    </row>
    <row r="32" spans="1:2" x14ac:dyDescent="0.2">
      <c r="A32">
        <v>2018</v>
      </c>
      <c r="B32" s="7">
        <v>2205.82592773438</v>
      </c>
    </row>
    <row r="34" spans="1:45" x14ac:dyDescent="0.2">
      <c r="A34" s="15" t="s">
        <v>120</v>
      </c>
      <c r="H34" s="15" t="s">
        <v>125</v>
      </c>
    </row>
    <row r="35" spans="1:45" x14ac:dyDescent="0.2">
      <c r="A35" s="15" t="s">
        <v>0</v>
      </c>
      <c r="B35" s="15" t="s">
        <v>124</v>
      </c>
    </row>
    <row r="36" spans="1:45" x14ac:dyDescent="0.2">
      <c r="A36">
        <v>1990</v>
      </c>
      <c r="B36" s="7">
        <v>0</v>
      </c>
    </row>
    <row r="37" spans="1:45" x14ac:dyDescent="0.2">
      <c r="A37">
        <v>1991</v>
      </c>
      <c r="B37" s="7">
        <v>78.305908203125</v>
      </c>
      <c r="M37" s="15" t="s">
        <v>129</v>
      </c>
      <c r="U37" s="15" t="s">
        <v>130</v>
      </c>
      <c r="AC37" s="15" t="s">
        <v>128</v>
      </c>
      <c r="AK37" s="15" t="s">
        <v>127</v>
      </c>
      <c r="AS37" s="15" t="s">
        <v>131</v>
      </c>
    </row>
    <row r="38" spans="1:45" x14ac:dyDescent="0.2">
      <c r="A38">
        <v>1992</v>
      </c>
      <c r="B38" s="7">
        <v>312.03079223632801</v>
      </c>
    </row>
    <row r="39" spans="1:45" x14ac:dyDescent="0.2">
      <c r="A39">
        <v>1993</v>
      </c>
      <c r="B39" s="7">
        <v>311.48068237304699</v>
      </c>
    </row>
    <row r="40" spans="1:45" x14ac:dyDescent="0.2">
      <c r="A40">
        <v>1994</v>
      </c>
      <c r="B40" s="7">
        <v>232.41952514648401</v>
      </c>
    </row>
    <row r="41" spans="1:45" x14ac:dyDescent="0.2">
      <c r="A41">
        <v>1995</v>
      </c>
      <c r="B41" s="7">
        <v>387.3857421875</v>
      </c>
    </row>
    <row r="42" spans="1:45" x14ac:dyDescent="0.2">
      <c r="A42">
        <v>1996</v>
      </c>
      <c r="B42" s="7">
        <v>233.10807800293</v>
      </c>
    </row>
    <row r="43" spans="1:45" x14ac:dyDescent="0.2">
      <c r="A43">
        <v>1997</v>
      </c>
      <c r="B43" s="7">
        <v>464.56973266601602</v>
      </c>
    </row>
    <row r="44" spans="1:45" x14ac:dyDescent="0.2">
      <c r="A44">
        <v>1998</v>
      </c>
      <c r="B44" s="7">
        <v>309.44076538085898</v>
      </c>
    </row>
    <row r="45" spans="1:45" x14ac:dyDescent="0.2">
      <c r="A45">
        <v>1999</v>
      </c>
      <c r="B45" s="7">
        <v>309.65850830078102</v>
      </c>
    </row>
    <row r="46" spans="1:45" x14ac:dyDescent="0.2">
      <c r="A46">
        <v>2000</v>
      </c>
      <c r="B46" s="7">
        <v>387.96441650390602</v>
      </c>
    </row>
    <row r="47" spans="1:45" x14ac:dyDescent="0.2">
      <c r="A47">
        <v>2001</v>
      </c>
      <c r="B47" s="7">
        <v>309.27456665039102</v>
      </c>
    </row>
    <row r="48" spans="1:45" x14ac:dyDescent="0.2">
      <c r="A48">
        <v>2002</v>
      </c>
      <c r="B48" s="7">
        <v>310.45413208007801</v>
      </c>
    </row>
    <row r="49" spans="1:2" x14ac:dyDescent="0.2">
      <c r="A49">
        <v>2003</v>
      </c>
      <c r="B49" s="7">
        <v>232.14822387695301</v>
      </c>
    </row>
    <row r="50" spans="1:2" x14ac:dyDescent="0.2">
      <c r="A50">
        <v>2004</v>
      </c>
      <c r="B50" s="7">
        <v>310.45413208007801</v>
      </c>
    </row>
    <row r="51" spans="1:2" x14ac:dyDescent="0.2">
      <c r="A51">
        <v>2005</v>
      </c>
      <c r="B51" s="7">
        <v>232.14822387695301</v>
      </c>
    </row>
    <row r="52" spans="1:2" x14ac:dyDescent="0.2">
      <c r="A52">
        <v>2006</v>
      </c>
      <c r="B52" s="7">
        <v>696.305419921875</v>
      </c>
    </row>
    <row r="53" spans="1:2" x14ac:dyDescent="0.2">
      <c r="A53">
        <v>2007</v>
      </c>
      <c r="B53" s="7">
        <v>619.400146484375</v>
      </c>
    </row>
    <row r="54" spans="1:2" x14ac:dyDescent="0.2">
      <c r="A54">
        <v>2008</v>
      </c>
      <c r="B54" s="7">
        <v>618.38610839843795</v>
      </c>
    </row>
    <row r="55" spans="1:2" x14ac:dyDescent="0.2">
      <c r="A55">
        <v>2009</v>
      </c>
      <c r="B55" s="7">
        <v>773.98388671875</v>
      </c>
    </row>
    <row r="56" spans="1:2" x14ac:dyDescent="0.2">
      <c r="A56">
        <v>2010</v>
      </c>
      <c r="B56" s="7">
        <v>1392.84887695312</v>
      </c>
    </row>
    <row r="57" spans="1:2" x14ac:dyDescent="0.2">
      <c r="A57">
        <v>2011</v>
      </c>
      <c r="B57" s="7">
        <v>1005.11724853516</v>
      </c>
    </row>
    <row r="58" spans="1:2" x14ac:dyDescent="0.2">
      <c r="A58">
        <v>2012</v>
      </c>
      <c r="B58" s="7">
        <v>1623.06701660156</v>
      </c>
    </row>
    <row r="59" spans="1:2" x14ac:dyDescent="0.2">
      <c r="A59">
        <v>2013</v>
      </c>
      <c r="B59" s="7">
        <v>2318.45581054688</v>
      </c>
    </row>
    <row r="60" spans="1:2" x14ac:dyDescent="0.2">
      <c r="A60">
        <v>2014</v>
      </c>
      <c r="B60" s="7">
        <v>2245.1865234375</v>
      </c>
    </row>
    <row r="61" spans="1:2" x14ac:dyDescent="0.2">
      <c r="A61">
        <v>2015</v>
      </c>
      <c r="B61" s="7">
        <v>1934.55407714844</v>
      </c>
    </row>
    <row r="62" spans="1:2" x14ac:dyDescent="0.2">
      <c r="A62">
        <v>2016</v>
      </c>
      <c r="B62" s="7">
        <v>2243.02075195312</v>
      </c>
    </row>
    <row r="63" spans="1:2" x14ac:dyDescent="0.2">
      <c r="A63">
        <v>2017</v>
      </c>
      <c r="B63" s="7">
        <v>2088.97143554688</v>
      </c>
    </row>
    <row r="64" spans="1:2" x14ac:dyDescent="0.2">
      <c r="A64">
        <v>2018</v>
      </c>
      <c r="B64" s="7">
        <v>2474.08471679688</v>
      </c>
    </row>
    <row r="66" spans="1:45" x14ac:dyDescent="0.2">
      <c r="A66" s="15" t="s">
        <v>121</v>
      </c>
      <c r="H66" s="15" t="s">
        <v>126</v>
      </c>
    </row>
    <row r="67" spans="1:45" x14ac:dyDescent="0.2">
      <c r="A67" s="15" t="s">
        <v>0</v>
      </c>
      <c r="B67" s="15" t="s">
        <v>124</v>
      </c>
    </row>
    <row r="68" spans="1:45" x14ac:dyDescent="0.2">
      <c r="A68">
        <v>1990</v>
      </c>
      <c r="B68" s="7">
        <v>0</v>
      </c>
    </row>
    <row r="69" spans="1:45" x14ac:dyDescent="0.2">
      <c r="A69">
        <v>1991</v>
      </c>
      <c r="B69" s="7">
        <v>0</v>
      </c>
      <c r="E69" s="15"/>
      <c r="M69" s="15" t="s">
        <v>129</v>
      </c>
      <c r="U69" s="15" t="s">
        <v>130</v>
      </c>
      <c r="AC69" s="15" t="s">
        <v>128</v>
      </c>
      <c r="AK69" s="15" t="s">
        <v>127</v>
      </c>
      <c r="AS69" s="15" t="s">
        <v>131</v>
      </c>
    </row>
    <row r="70" spans="1:45" x14ac:dyDescent="0.2">
      <c r="A70">
        <v>1992</v>
      </c>
      <c r="B70" s="7">
        <v>0</v>
      </c>
    </row>
    <row r="71" spans="1:45" x14ac:dyDescent="0.2">
      <c r="A71">
        <v>1993</v>
      </c>
      <c r="B71" s="7">
        <v>77.4559326171875</v>
      </c>
    </row>
    <row r="72" spans="1:45" x14ac:dyDescent="0.2">
      <c r="A72">
        <v>1994</v>
      </c>
      <c r="B72" s="7">
        <v>232.637939453125</v>
      </c>
    </row>
    <row r="73" spans="1:45" x14ac:dyDescent="0.2">
      <c r="A73">
        <v>1995</v>
      </c>
      <c r="B73" s="7">
        <v>310.47091674804699</v>
      </c>
    </row>
    <row r="74" spans="1:45" x14ac:dyDescent="0.2">
      <c r="A74">
        <v>1996</v>
      </c>
      <c r="B74" s="7">
        <v>155.28890991210901</v>
      </c>
    </row>
    <row r="75" spans="1:45" x14ac:dyDescent="0.2">
      <c r="A75">
        <v>1997</v>
      </c>
      <c r="B75" s="7">
        <v>155.18200683593801</v>
      </c>
    </row>
    <row r="76" spans="1:45" x14ac:dyDescent="0.2">
      <c r="A76">
        <v>1998</v>
      </c>
      <c r="B76" s="7">
        <v>0</v>
      </c>
    </row>
    <row r="77" spans="1:45" x14ac:dyDescent="0.2">
      <c r="A77">
        <v>1999</v>
      </c>
      <c r="B77" s="7">
        <v>233.01498413085901</v>
      </c>
    </row>
    <row r="78" spans="1:45" x14ac:dyDescent="0.2">
      <c r="A78">
        <v>2000</v>
      </c>
      <c r="B78" s="7">
        <v>77.832984924316406</v>
      </c>
    </row>
    <row r="79" spans="1:45" x14ac:dyDescent="0.2">
      <c r="A79">
        <v>2001</v>
      </c>
      <c r="B79" s="7">
        <v>233.01498413085901</v>
      </c>
    </row>
    <row r="80" spans="1:45" x14ac:dyDescent="0.2">
      <c r="A80">
        <v>2002</v>
      </c>
      <c r="B80" s="7">
        <v>232.74484252929699</v>
      </c>
    </row>
    <row r="81" spans="1:2" x14ac:dyDescent="0.2">
      <c r="A81">
        <v>2003</v>
      </c>
      <c r="B81" s="7">
        <v>77.72607421875</v>
      </c>
    </row>
    <row r="82" spans="1:2" x14ac:dyDescent="0.2">
      <c r="A82">
        <v>2004</v>
      </c>
      <c r="B82" s="7">
        <v>155.28890991210901</v>
      </c>
    </row>
    <row r="83" spans="1:2" x14ac:dyDescent="0.2">
      <c r="A83">
        <v>2005</v>
      </c>
      <c r="B83" s="7">
        <v>155.18200683593801</v>
      </c>
    </row>
    <row r="84" spans="1:2" x14ac:dyDescent="0.2">
      <c r="A84">
        <v>2006</v>
      </c>
      <c r="B84" s="7">
        <v>233.01498413085901</v>
      </c>
    </row>
    <row r="85" spans="1:2" x14ac:dyDescent="0.2">
      <c r="A85">
        <v>2007</v>
      </c>
      <c r="B85" s="7">
        <v>387.92684936523398</v>
      </c>
    </row>
    <row r="86" spans="1:2" x14ac:dyDescent="0.2">
      <c r="A86">
        <v>2008</v>
      </c>
      <c r="B86" s="7">
        <v>464.67761230468801</v>
      </c>
    </row>
    <row r="87" spans="1:2" x14ac:dyDescent="0.2">
      <c r="A87">
        <v>2009</v>
      </c>
      <c r="B87" s="7">
        <v>542.51062011718795</v>
      </c>
    </row>
    <row r="88" spans="1:2" x14ac:dyDescent="0.2">
      <c r="A88">
        <v>2010</v>
      </c>
      <c r="B88" s="7">
        <v>464.67761230468801</v>
      </c>
    </row>
    <row r="89" spans="1:2" x14ac:dyDescent="0.2">
      <c r="A89">
        <v>2011</v>
      </c>
      <c r="B89" s="7">
        <v>309.49560546875</v>
      </c>
    </row>
    <row r="90" spans="1:2" x14ac:dyDescent="0.2">
      <c r="A90">
        <v>2012</v>
      </c>
      <c r="B90" s="7">
        <v>387.2216796875</v>
      </c>
    </row>
    <row r="91" spans="1:2" x14ac:dyDescent="0.2">
      <c r="A91">
        <v>2013</v>
      </c>
      <c r="B91" s="7">
        <v>464.51602172851602</v>
      </c>
    </row>
    <row r="92" spans="1:2" x14ac:dyDescent="0.2">
      <c r="A92">
        <v>2014</v>
      </c>
      <c r="B92" s="7">
        <v>619.64349365234398</v>
      </c>
    </row>
    <row r="93" spans="1:2" x14ac:dyDescent="0.2">
      <c r="A93">
        <v>2015</v>
      </c>
      <c r="B93" s="7">
        <v>541.75433349609398</v>
      </c>
    </row>
    <row r="94" spans="1:2" x14ac:dyDescent="0.2">
      <c r="A94">
        <v>2016</v>
      </c>
      <c r="B94" s="7">
        <v>619.91198730468795</v>
      </c>
    </row>
    <row r="95" spans="1:2" x14ac:dyDescent="0.2">
      <c r="A95">
        <v>2017</v>
      </c>
      <c r="B95" s="7">
        <v>464.243408203125</v>
      </c>
    </row>
    <row r="96" spans="1:2" x14ac:dyDescent="0.2">
      <c r="A96">
        <v>2018</v>
      </c>
      <c r="B96" s="7">
        <v>541.969482421875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Indus</vt:lpstr>
      <vt:lpstr>Indus-TSA</vt:lpstr>
      <vt:lpstr>Ganges</vt:lpstr>
      <vt:lpstr>Ganges-TSA</vt:lpstr>
      <vt:lpstr>Brahmaputra</vt:lpstr>
      <vt:lpstr>Brahmaputra-TSA</vt:lpstr>
      <vt:lpstr>COV-Glacier</vt:lpstr>
      <vt:lpstr>Study-Graphs</vt:lpstr>
      <vt:lpstr>Aquifer-Irr</vt:lpstr>
      <vt:lpstr>Graphs</vt:lpstr>
      <vt:lpstr>readme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Alexander Prusevich</dc:creator>
  <cp:lastModifiedBy>Alexander Prusevich</cp:lastModifiedBy>
  <dcterms:created xsi:type="dcterms:W3CDTF">2023-01-03T16:16:24Z</dcterms:created>
  <dcterms:modified xsi:type="dcterms:W3CDTF">2025-06-17T17:05:15Z</dcterms:modified>
</cp:coreProperties>
</file>